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drawings/drawing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drawings/drawing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15min.png" ContentType="image/.png"/>
  <Override PartName="/customUI/images/5min.png" ContentType="image/.png"/>
  <Override PartName="/customUI/images/60min.png" ContentType="image/.png"/>
  <Override PartName="/customUI/images/1min.png" ContentType="image/.png"/>
  <Override PartName="/customUI/images/30min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Y:\Documents\Bookings\"/>
    </mc:Choice>
  </mc:AlternateContent>
  <bookViews>
    <workbookView xWindow="0" yWindow="0" windowWidth="23040" windowHeight="9210" tabRatio="878"/>
  </bookViews>
  <sheets>
    <sheet name="FRANJAS" sheetId="13" r:id="rId1"/>
    <sheet name="REGISTRO" sheetId="14" r:id="rId2"/>
    <sheet name="DATOS" sheetId="6" r:id="rId3"/>
    <sheet name="Resumen YTD" sheetId="40" r:id="rId4"/>
    <sheet name="Resumen Semanal" sheetId="42" r:id="rId5"/>
    <sheet name="Resumen Semanal (2)" sheetId="45" r:id="rId6"/>
    <sheet name="Resumen Transportista" sheetId="44" r:id="rId7"/>
    <sheet name="palets" sheetId="15" r:id="rId8"/>
    <sheet name="Sams toreros" sheetId="25" r:id="rId9"/>
    <sheet name="Sams oficinas" sheetId="26" r:id="rId10"/>
    <sheet name="Acuerdos COMPRAS (2)" sheetId="33" r:id="rId11"/>
    <sheet name="Information Meeting" sheetId="28" r:id="rId12"/>
    <sheet name="INSTRUCCIONES" sheetId="20" r:id="rId13"/>
  </sheets>
  <functionGroups builtInGroupCount="18"/>
  <definedNames>
    <definedName name="_xlnm.Print_Area" localSheetId="1">REGISTRO!$A:$W</definedName>
    <definedName name="_xlnm.Print_Area" localSheetId="4">'Resumen Semanal'!$A$1:$J$59</definedName>
    <definedName name="_xlnm.Print_Area" localSheetId="5">'Resumen Semanal (2)'!$A$1:$J$59</definedName>
    <definedName name="_xlnm.Print_Area" localSheetId="3">'Resumen YTD'!$A$1:$N$61</definedName>
    <definedName name="FHoras">FRANJAS!$B$1:$AIV$1</definedName>
    <definedName name="m_Año">DATOS!$B$3</definedName>
    <definedName name="RefFranjas">FRANJAS!$A$2:$AIV$2</definedName>
    <definedName name="SegmentaciónDeDatos_Mes">#N/A</definedName>
    <definedName name="SegmentaciónDeDatos_Nº_Semana">#N/A</definedName>
    <definedName name="SegmentaciónDeDatos_Nº_Semana1">#N/A</definedName>
    <definedName name="SegmentaciónDeDatos_Transportista">#N/A</definedName>
  </definedNames>
  <calcPr calcId="162913"/>
  <pivotCaches>
    <pivotCache cacheId="4" r:id="rId14"/>
    <pivotCache cacheId="5" r:id="rId15"/>
    <pivotCache cacheId="6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2" i="14" l="1"/>
  <c r="AM2" i="14"/>
  <c r="AN2" i="14"/>
  <c r="U9" i="45" l="1"/>
  <c r="U31" i="45"/>
  <c r="U30" i="45"/>
  <c r="U32" i="45"/>
  <c r="U8" i="45"/>
  <c r="U42" i="45"/>
  <c r="T20" i="45"/>
  <c r="U41" i="45"/>
  <c r="U7" i="45"/>
  <c r="S20" i="45"/>
  <c r="O10" i="44" l="1"/>
  <c r="T10" i="44"/>
  <c r="T11" i="44"/>
  <c r="P10" i="44"/>
  <c r="AO2" i="14" l="1"/>
  <c r="U32" i="42" l="1"/>
  <c r="T20" i="42"/>
  <c r="U42" i="42"/>
  <c r="U8" i="42"/>
  <c r="U41" i="42"/>
  <c r="U31" i="42"/>
  <c r="U9" i="42"/>
  <c r="U30" i="42"/>
  <c r="U7" i="42"/>
  <c r="S20" i="42"/>
  <c r="Y7" i="40" l="1"/>
  <c r="Y41" i="40"/>
  <c r="Y8" i="40"/>
  <c r="Y42" i="40"/>
  <c r="Y30" i="40"/>
  <c r="X20" i="40"/>
  <c r="W20" i="40"/>
  <c r="Y31" i="40"/>
  <c r="Y32" i="40"/>
  <c r="Y9" i="40"/>
  <c r="O28" i="25" l="1"/>
  <c r="M12" i="6"/>
  <c r="M11" i="6"/>
  <c r="M10" i="6"/>
  <c r="M9" i="6"/>
  <c r="M8" i="6"/>
  <c r="M7" i="6"/>
  <c r="M6" i="6"/>
  <c r="M5" i="6"/>
  <c r="M4" i="6"/>
  <c r="M3" i="6"/>
  <c r="AI2" i="14"/>
  <c r="AC2" i="14"/>
  <c r="AB2" i="14"/>
  <c r="AK2" i="14" s="1"/>
  <c r="K2" i="14"/>
  <c r="AA2" i="14" s="1"/>
  <c r="G2" i="14"/>
  <c r="AD2" i="14" l="1"/>
  <c r="AE2" i="14" s="1"/>
  <c r="AF2" i="14" s="1"/>
  <c r="AG2" i="14" s="1"/>
  <c r="AH2" i="14" s="1"/>
  <c r="AJ2" i="14"/>
</calcChain>
</file>

<file path=xl/sharedStrings.xml><?xml version="1.0" encoding="utf-8"?>
<sst xmlns="http://schemas.openxmlformats.org/spreadsheetml/2006/main" count="1930" uniqueCount="1071">
  <si>
    <t>SUS MEDIOS</t>
  </si>
  <si>
    <t>Retira cliente Inyección</t>
  </si>
  <si>
    <t>MR</t>
  </si>
  <si>
    <t>AITECSA</t>
  </si>
  <si>
    <t>DDP Cliente Roto</t>
  </si>
  <si>
    <t>ALCON CUSI</t>
  </si>
  <si>
    <t>VARIOS</t>
  </si>
  <si>
    <t>JOSE REY</t>
  </si>
  <si>
    <t>ALJIM</t>
  </si>
  <si>
    <t>DDP Cliente Inyección</t>
  </si>
  <si>
    <t>ALMC. CENTRAL AZUQUECA</t>
  </si>
  <si>
    <t>FLUIDRA</t>
  </si>
  <si>
    <t>AQUAPLAST</t>
  </si>
  <si>
    <t>Entre plantas</t>
  </si>
  <si>
    <t>GARVI</t>
  </si>
  <si>
    <t>POLIURETANOS RIVAS</t>
  </si>
  <si>
    <t>Proveedor Roto</t>
  </si>
  <si>
    <t>NIKA</t>
  </si>
  <si>
    <t>POWDER</t>
  </si>
  <si>
    <t>RECAMBIOS MARINOS</t>
  </si>
  <si>
    <t>BREGER</t>
  </si>
  <si>
    <t>GEFCO</t>
  </si>
  <si>
    <t>SCHOELLER UK</t>
  </si>
  <si>
    <t>ALVELOS</t>
  </si>
  <si>
    <t>APPLUS</t>
  </si>
  <si>
    <t>TRANSLINK</t>
  </si>
  <si>
    <t>JAR</t>
  </si>
  <si>
    <t>AQUA AMBIENT</t>
  </si>
  <si>
    <t>ASTURLESA</t>
  </si>
  <si>
    <t>CALSINA CARRE</t>
  </si>
  <si>
    <t>SCHOELLER ALEMANIA</t>
  </si>
  <si>
    <t>ALEMANIA</t>
  </si>
  <si>
    <t>GIMARCO</t>
  </si>
  <si>
    <t>SCHOELLER GAILLON</t>
  </si>
  <si>
    <t>SCHOELLER SCHWERIN</t>
  </si>
  <si>
    <t>AUTOMOTIVE</t>
  </si>
  <si>
    <t>SERRADORA DOMENECH</t>
  </si>
  <si>
    <t>Proveedor Inyección</t>
  </si>
  <si>
    <t>BIOIBERICA</t>
  </si>
  <si>
    <t>BEKUPLAST</t>
  </si>
  <si>
    <t>BMS AUTOMOTIVE</t>
  </si>
  <si>
    <t>LLEIDA FRUITS</t>
  </si>
  <si>
    <t>BODEGAL</t>
  </si>
  <si>
    <t>SCHOELLER BELGICA</t>
  </si>
  <si>
    <t>MORARTE</t>
  </si>
  <si>
    <t>LUCHANA</t>
  </si>
  <si>
    <t>BORGWARNER EMISSIONS</t>
  </si>
  <si>
    <t>CAVAS CATALANAS</t>
  </si>
  <si>
    <t>BANYOLES</t>
  </si>
  <si>
    <t>Retira cliente Roto</t>
  </si>
  <si>
    <t>CANPIPORK</t>
  </si>
  <si>
    <t>CARPINTERIA NAVAL NI</t>
  </si>
  <si>
    <t>REGABER</t>
  </si>
  <si>
    <t>AZKAR</t>
  </si>
  <si>
    <t>CAVYCAR</t>
  </si>
  <si>
    <t>CHEMICAL SUPPORT SYSTEMS</t>
  </si>
  <si>
    <t>CHEP</t>
  </si>
  <si>
    <t>CITRICULTORES</t>
  </si>
  <si>
    <t>MB</t>
  </si>
  <si>
    <t>RETIRA CLIENTE</t>
  </si>
  <si>
    <t>NOUTRANSPORT</t>
  </si>
  <si>
    <t>CITROSOL</t>
  </si>
  <si>
    <t>RABAGO</t>
  </si>
  <si>
    <t>RECYDE</t>
  </si>
  <si>
    <t>SOLU. LOGISTICAS</t>
  </si>
  <si>
    <t xml:space="preserve">STORE &amp; GO </t>
  </si>
  <si>
    <t>LORETRANSMUR</t>
  </si>
  <si>
    <t>COEXMA</t>
  </si>
  <si>
    <t>TRANSPARETS</t>
  </si>
  <si>
    <t>IMA ACUICULTURA</t>
  </si>
  <si>
    <t>SESE</t>
  </si>
  <si>
    <t>VALEO</t>
  </si>
  <si>
    <t>VALEO MARRUECOS</t>
  </si>
  <si>
    <t>REXPA</t>
  </si>
  <si>
    <t>COLLECTION FOR</t>
  </si>
  <si>
    <t>AGRUP. HORT. LUCAS</t>
  </si>
  <si>
    <t>CONSUM</t>
  </si>
  <si>
    <t>PALAU</t>
  </si>
  <si>
    <t xml:space="preserve">CONTINENTAL </t>
  </si>
  <si>
    <t>OLMED</t>
  </si>
  <si>
    <t>COOP FARM ASTURIANA</t>
  </si>
  <si>
    <t>COOP. AGRIL MENORCA</t>
  </si>
  <si>
    <t>COPO TEXTIL</t>
  </si>
  <si>
    <t>DAKAR</t>
  </si>
  <si>
    <t>TASMAR</t>
  </si>
  <si>
    <t>DALRIT</t>
  </si>
  <si>
    <t>DAPLASCA</t>
  </si>
  <si>
    <t>DHL</t>
  </si>
  <si>
    <t>DIA - VILLANUBLA</t>
  </si>
  <si>
    <t>DIALLO AMIROU</t>
  </si>
  <si>
    <t>ALGAITRUCK</t>
  </si>
  <si>
    <t xml:space="preserve">DIMENSA </t>
  </si>
  <si>
    <t>DON MERENDON</t>
  </si>
  <si>
    <t>DS SMITH CARTON PLASTICOS</t>
  </si>
  <si>
    <t>EL CORTE INGLES</t>
  </si>
  <si>
    <t>EMBALASER</t>
  </si>
  <si>
    <t>PLASTICOS GUELL</t>
  </si>
  <si>
    <t>ESPACK</t>
  </si>
  <si>
    <t>ESTABLECIMIENTOS ALVAREZ</t>
  </si>
  <si>
    <t>EXLA PLASTICOS, S.L.</t>
  </si>
  <si>
    <t>MASCARO MOREIRA</t>
  </si>
  <si>
    <t>EXPLOTACIONS PONS MARINS</t>
  </si>
  <si>
    <t>FAURECIA</t>
  </si>
  <si>
    <t>SCHOELLER ITALIA</t>
  </si>
  <si>
    <t>FEDERACION FARMACEUTICA</t>
  </si>
  <si>
    <t>3 OPAL CENTRAL DE ENVASES</t>
  </si>
  <si>
    <t>FERRER SERRA</t>
  </si>
  <si>
    <t>FIJAPLAST</t>
  </si>
  <si>
    <t>AHORRAMAS</t>
  </si>
  <si>
    <t>ARANDAFUIT</t>
  </si>
  <si>
    <t>CLEVER</t>
  </si>
  <si>
    <t>COBARPLAS</t>
  </si>
  <si>
    <t>U-LOGISTIQUE</t>
  </si>
  <si>
    <t>GAZTANDEGI DORREA</t>
  </si>
  <si>
    <t>GIVAUDAN</t>
  </si>
  <si>
    <t>PDR CANARIAS</t>
  </si>
  <si>
    <t>GUREAK</t>
  </si>
  <si>
    <t>REDELPLAST</t>
  </si>
  <si>
    <t>JSV</t>
  </si>
  <si>
    <t>HIPLUS COMERCIO</t>
  </si>
  <si>
    <t>ENTREPINARES</t>
  </si>
  <si>
    <t>HPLUS COMERCIO FARMACEUTICO</t>
  </si>
  <si>
    <t>IBERFRADA</t>
  </si>
  <si>
    <t>ICOMMERS</t>
  </si>
  <si>
    <t>ILARDUYA</t>
  </si>
  <si>
    <t>IND. LACTEAS S.VICEN</t>
  </si>
  <si>
    <t>IND.GOINI</t>
  </si>
  <si>
    <t>INORPACK</t>
  </si>
  <si>
    <t>RAVAGO</t>
  </si>
  <si>
    <t>SCHOELLER POLONIA</t>
  </si>
  <si>
    <t>VALLE DE SAN JUAN</t>
  </si>
  <si>
    <t>INXTALIA</t>
  </si>
  <si>
    <t>PROLACA</t>
  </si>
  <si>
    <t>ITC</t>
  </si>
  <si>
    <t>JJ BCN INTERNACIONAL</t>
  </si>
  <si>
    <t>JVC</t>
  </si>
  <si>
    <t>JVS SL</t>
  </si>
  <si>
    <t>GACHES CHIME</t>
  </si>
  <si>
    <t>LA MERCED</t>
  </si>
  <si>
    <t>LA SULTANA</t>
  </si>
  <si>
    <t>LACTEAS GARCIA BAQUERO</t>
  </si>
  <si>
    <t>LACTEAS SAN VICENTE</t>
  </si>
  <si>
    <t>CODINA</t>
  </si>
  <si>
    <t>MAYDISA</t>
  </si>
  <si>
    <t>LACTEO IND. MENORQ.</t>
  </si>
  <si>
    <t>LACTEOS MARTINEZ</t>
  </si>
  <si>
    <t>COTRALI</t>
  </si>
  <si>
    <t>LAYFIL</t>
  </si>
  <si>
    <t>LEAL MOTA</t>
  </si>
  <si>
    <t>LIGESOL</t>
  </si>
  <si>
    <t>LIGESOR</t>
  </si>
  <si>
    <t>LLUIS ARJONA</t>
  </si>
  <si>
    <t>GREGAL</t>
  </si>
  <si>
    <t>GRUPO ANTOLIN</t>
  </si>
  <si>
    <t>LOGALMA Y PROCOMSA</t>
  </si>
  <si>
    <t>LOGISTICA ALMACENAJE MANUTENCION</t>
  </si>
  <si>
    <t>LOGISTOCK</t>
  </si>
  <si>
    <t>LUAPEL</t>
  </si>
  <si>
    <t>Mª MADALENA</t>
  </si>
  <si>
    <t>MAGNA MIRRORS ESPAÑA</t>
  </si>
  <si>
    <t>TRANSBESORA</t>
  </si>
  <si>
    <t>MAHLE</t>
  </si>
  <si>
    <t>MALHAS TORRE</t>
  </si>
  <si>
    <t>MARIO DA COSTA</t>
  </si>
  <si>
    <t>MARMOLES HERMANOS ROS</t>
  </si>
  <si>
    <t>MAZAPANES RUIZ</t>
  </si>
  <si>
    <t>MICROPLASTICOS</t>
  </si>
  <si>
    <t>MUJIKA</t>
  </si>
  <si>
    <t>REGSISTEM</t>
  </si>
  <si>
    <t>AUMARTRANS</t>
  </si>
  <si>
    <t>MULTIPLASTIC</t>
  </si>
  <si>
    <t>EL MOSCA</t>
  </si>
  <si>
    <t>MYERS DE EL SALVADOR</t>
  </si>
  <si>
    <t>VEGETALES LINEA VER</t>
  </si>
  <si>
    <t>AGRONATIVA</t>
  </si>
  <si>
    <t>CAMPO DE SAN JUAN</t>
  </si>
  <si>
    <t xml:space="preserve">NAD, SL </t>
  </si>
  <si>
    <t>NAMIBIA</t>
  </si>
  <si>
    <t>PRIMO SOLE</t>
  </si>
  <si>
    <t>OSONA IND. PLASTIC</t>
  </si>
  <si>
    <t>PAGO LOS VIVALES</t>
  </si>
  <si>
    <t>NURIEUX</t>
  </si>
  <si>
    <t>PALETPLASTIC</t>
  </si>
  <si>
    <t>SI</t>
  </si>
  <si>
    <t>PERSICO - MOLDES</t>
  </si>
  <si>
    <t>PIGLET</t>
  </si>
  <si>
    <t>RENTA BOX</t>
  </si>
  <si>
    <t>ROBINSON</t>
  </si>
  <si>
    <t>PLASTIJET</t>
  </si>
  <si>
    <t>FULLTRANS</t>
  </si>
  <si>
    <t>PROY. INT. LOGISTICOS</t>
  </si>
  <si>
    <t>NACEX</t>
  </si>
  <si>
    <t>PLATING BRAP</t>
  </si>
  <si>
    <t>PLUS FELT</t>
  </si>
  <si>
    <t>POLYLIB</t>
  </si>
  <si>
    <t>J G H</t>
  </si>
  <si>
    <t>RIEGOS. J. VERA</t>
  </si>
  <si>
    <t>RONKARI ENAQUESA</t>
  </si>
  <si>
    <t>S. HERCAL</t>
  </si>
  <si>
    <t>S.BOX COMERCIAL</t>
  </si>
  <si>
    <t>PROD. CITROSOL</t>
  </si>
  <si>
    <t>GRUPAMAR</t>
  </si>
  <si>
    <t>QUELY</t>
  </si>
  <si>
    <t>SONORA</t>
  </si>
  <si>
    <t>SCHOELLER LATVIA</t>
  </si>
  <si>
    <t>SA FRUITA ALCARRAS</t>
  </si>
  <si>
    <t>LUSOCARGO</t>
  </si>
  <si>
    <t>SAINT-GOBAIN DEVISA</t>
  </si>
  <si>
    <t>SAIONA</t>
  </si>
  <si>
    <t xml:space="preserve">SARVAL </t>
  </si>
  <si>
    <t>SAT CITRICULTORES</t>
  </si>
  <si>
    <t>ALMIRAMAR</t>
  </si>
  <si>
    <t>SAT FRUIT</t>
  </si>
  <si>
    <t>SEAT</t>
  </si>
  <si>
    <t>SERI-SOC ES E REALIZ.IND</t>
  </si>
  <si>
    <t>NORFRUT</t>
  </si>
  <si>
    <t>TSB</t>
  </si>
  <si>
    <t>QUIMICS DALMAU</t>
  </si>
  <si>
    <t>SERMASA</t>
  </si>
  <si>
    <t>SERVITENOL</t>
  </si>
  <si>
    <t>SPEDYPRA</t>
  </si>
  <si>
    <t>TORRAS</t>
  </si>
  <si>
    <t>SIMAR</t>
  </si>
  <si>
    <t>NADAL-FORWARDING</t>
  </si>
  <si>
    <t>GRAMMER</t>
  </si>
  <si>
    <t>DSV</t>
  </si>
  <si>
    <t>SINTERPRES</t>
  </si>
  <si>
    <t>SOCIETE TUNISIENNE</t>
  </si>
  <si>
    <t xml:space="preserve">SODECA </t>
  </si>
  <si>
    <t>SOPLAST</t>
  </si>
  <si>
    <t>ABC PALAU</t>
  </si>
  <si>
    <t>ASM</t>
  </si>
  <si>
    <t xml:space="preserve">ASM </t>
  </si>
  <si>
    <t>FRUASA</t>
  </si>
  <si>
    <t>CBL</t>
  </si>
  <si>
    <t>MRW</t>
  </si>
  <si>
    <t>PRODUCTOS PLASTICOS ANTICORROSIVOS</t>
  </si>
  <si>
    <t>SRG GLOBAL LIRIA</t>
  </si>
  <si>
    <t>SEITRANS</t>
  </si>
  <si>
    <t>TECNIRIEGO</t>
  </si>
  <si>
    <t>UNIVAR</t>
  </si>
  <si>
    <t>REPRIM</t>
  </si>
  <si>
    <t>SUM.IND.MARTI</t>
  </si>
  <si>
    <t>SUMAL</t>
  </si>
  <si>
    <t>SUMINISTROS BOX</t>
  </si>
  <si>
    <t>CADEPA GLOBAL</t>
  </si>
  <si>
    <t>SUMINOVA</t>
  </si>
  <si>
    <t>TECNICARTON</t>
  </si>
  <si>
    <t>TECNIRIEGO BINEFAR</t>
  </si>
  <si>
    <t>TECNOAGUAS</t>
  </si>
  <si>
    <t>TELACVEL</t>
  </si>
  <si>
    <t>TELEFONICA</t>
  </si>
  <si>
    <t>THADER</t>
  </si>
  <si>
    <t>COBELL GARGO</t>
  </si>
  <si>
    <t>PUROMASTER</t>
  </si>
  <si>
    <t>SAFI FABRICA DE VALVULAS</t>
  </si>
  <si>
    <t>SCHOELLER LORQUI</t>
  </si>
  <si>
    <t>TIRGI</t>
  </si>
  <si>
    <t>TORRECID</t>
  </si>
  <si>
    <t>VAGASOTUELAMOS</t>
  </si>
  <si>
    <t>CH ROBINSON</t>
  </si>
  <si>
    <t>FRANMOSAN</t>
  </si>
  <si>
    <t>RAILTECH</t>
  </si>
  <si>
    <t>SCHOELLER NRX</t>
  </si>
  <si>
    <t>ART.QUESEROS M.</t>
  </si>
  <si>
    <t>RAIN FIELS</t>
  </si>
  <si>
    <t>ASCANIO QUIMICA</t>
  </si>
  <si>
    <t>VISCOFAN</t>
  </si>
  <si>
    <t>QUESOS ALDONZA</t>
  </si>
  <si>
    <t>QUIPROCALT</t>
  </si>
  <si>
    <t>REGESPAL</t>
  </si>
  <si>
    <t>VIUDA PIFARRE</t>
  </si>
  <si>
    <t>YAZAKI</t>
  </si>
  <si>
    <t>DB SCHENKER</t>
  </si>
  <si>
    <t>AIQSA AUXILIAR QUIMICAS</t>
  </si>
  <si>
    <t>BARMATEC</t>
  </si>
  <si>
    <t>BASPIN</t>
  </si>
  <si>
    <t>BUFAB SPAIN</t>
  </si>
  <si>
    <t>CARTERBOX</t>
  </si>
  <si>
    <t>CELDER</t>
  </si>
  <si>
    <t>QUESOS EL BOSQUE</t>
  </si>
  <si>
    <t>CHABANNE FRANCE</t>
  </si>
  <si>
    <t>MOLDTRANS</t>
  </si>
  <si>
    <t>CHAMPION MOULDINGS</t>
  </si>
  <si>
    <t>CIFEC</t>
  </si>
  <si>
    <t>OSSO DE CINCA</t>
  </si>
  <si>
    <t xml:space="preserve">RIVAS </t>
  </si>
  <si>
    <t>CABAÑAS DE EBRO</t>
  </si>
  <si>
    <t>UROGRUS</t>
  </si>
  <si>
    <t>CIRCUTOR</t>
  </si>
  <si>
    <t>COMERCIAL 2000</t>
  </si>
  <si>
    <t>ENVIALIA</t>
  </si>
  <si>
    <t>COMERCIAL ARQUÉ</t>
  </si>
  <si>
    <t>SEUR</t>
  </si>
  <si>
    <t>COMERCIAL GUMMI</t>
  </si>
  <si>
    <t>COMERCIAL QUIMICA MASSÓ</t>
  </si>
  <si>
    <t>CRAEMER</t>
  </si>
  <si>
    <t>DOLAV</t>
  </si>
  <si>
    <t>DOSING PUMPS</t>
  </si>
  <si>
    <t>UPS</t>
  </si>
  <si>
    <t>ESSENTRA</t>
  </si>
  <si>
    <t>EUROGRATE</t>
  </si>
  <si>
    <t>CHEIKN SADIBOU</t>
  </si>
  <si>
    <t>EUROMASTER</t>
  </si>
  <si>
    <t>FABREGAS</t>
  </si>
  <si>
    <t>INTEGRA2</t>
  </si>
  <si>
    <t>FARMA</t>
  </si>
  <si>
    <t>HEINOLA</t>
  </si>
  <si>
    <t>INMACISA</t>
  </si>
  <si>
    <t>INSTITUTO AUTOMATIZACION</t>
  </si>
  <si>
    <t>VICTRANSA</t>
  </si>
  <si>
    <t>IQAP MASTERBATCH</t>
  </si>
  <si>
    <t>KINGSPAN</t>
  </si>
  <si>
    <t>MANUFACTURAS DE PLASTICOS REFORZADOS</t>
  </si>
  <si>
    <t>SERTRANS</t>
  </si>
  <si>
    <t>MECALUX</t>
  </si>
  <si>
    <t>MENAES</t>
  </si>
  <si>
    <t>MODEL FIBRA</t>
  </si>
  <si>
    <t>LUIS TORTOSA</t>
  </si>
  <si>
    <t>TOTALCOURIER</t>
  </si>
  <si>
    <t>MOLD IN GRAPHIC SYSTEMS</t>
  </si>
  <si>
    <t>TGV</t>
  </si>
  <si>
    <t>PINTURAS PARES</t>
  </si>
  <si>
    <t>SABIC PETROCHEMICAL</t>
  </si>
  <si>
    <t>CISTERNA</t>
  </si>
  <si>
    <t>PLAST ALACANT</t>
  </si>
  <si>
    <t>PLASTICOS GALPLAST</t>
  </si>
  <si>
    <t>COBARPLAST</t>
  </si>
  <si>
    <t>FCO. CANO CARMONA</t>
  </si>
  <si>
    <t>ESAAV</t>
  </si>
  <si>
    <t>POREXPAN</t>
  </si>
  <si>
    <t>RESINEX</t>
  </si>
  <si>
    <t>RETOLS PALAU</t>
  </si>
  <si>
    <t>RHENUS LOGISTICS</t>
  </si>
  <si>
    <t>RHENUS</t>
  </si>
  <si>
    <t>TRANSNATURE</t>
  </si>
  <si>
    <t>ROMADEC</t>
  </si>
  <si>
    <t>TDBG</t>
  </si>
  <si>
    <t>SERIPAFER</t>
  </si>
  <si>
    <t>TRANSROCAMORA</t>
  </si>
  <si>
    <t>COMPASS</t>
  </si>
  <si>
    <t>SIMONA</t>
  </si>
  <si>
    <t>SNA EUROPE</t>
  </si>
  <si>
    <t>SOVAIC</t>
  </si>
  <si>
    <t>SUIMTHER</t>
  </si>
  <si>
    <t>TAPON SPAIN</t>
  </si>
  <si>
    <t>JOSE P SERRANO</t>
  </si>
  <si>
    <t>TECNOPRODUCTS</t>
  </si>
  <si>
    <t>TECNO-SLING</t>
  </si>
  <si>
    <t>TENTE RUEDAS</t>
  </si>
  <si>
    <t>TNT</t>
  </si>
  <si>
    <t>TRANSFOR-PACKAGING</t>
  </si>
  <si>
    <t>SERMUCO</t>
  </si>
  <si>
    <t>STE COOP DES PRODUCT</t>
  </si>
  <si>
    <t>HIJOS DE ALBERTO DEL CERRO</t>
  </si>
  <si>
    <t>FRANCISCO RAMON MOLA SOLA</t>
  </si>
  <si>
    <t>TRISAL</t>
  </si>
  <si>
    <t>VAEMPACK</t>
  </si>
  <si>
    <t>FRUTAS CARAVACA</t>
  </si>
  <si>
    <t>DUTRANS</t>
  </si>
  <si>
    <t>WELL</t>
  </si>
  <si>
    <t>TORTOSA</t>
  </si>
  <si>
    <t>GALICIA AUTOESTAMPACION</t>
  </si>
  <si>
    <t>ATLAS FORWARDING</t>
  </si>
  <si>
    <t>Planificado</t>
  </si>
  <si>
    <t>ALERTA</t>
  </si>
  <si>
    <t>Transportista</t>
  </si>
  <si>
    <t>MTl.</t>
  </si>
  <si>
    <t>Cliente/Proveedor</t>
  </si>
  <si>
    <t>CLI/PROV</t>
  </si>
  <si>
    <t>Destino/Origen</t>
  </si>
  <si>
    <t>Observaciones</t>
  </si>
  <si>
    <t>CC</t>
  </si>
  <si>
    <t>Cumplimiento Hora</t>
  </si>
  <si>
    <t>Etiquetas de fila</t>
  </si>
  <si>
    <t>Total general</t>
  </si>
  <si>
    <t>Etiquetas de columna</t>
  </si>
  <si>
    <t>NICHRIN BRAKE</t>
  </si>
  <si>
    <t>AUMAR</t>
  </si>
  <si>
    <t>TRANSROMA</t>
  </si>
  <si>
    <t>KUEHNE NAGEL</t>
  </si>
  <si>
    <t>IMPRIMERIE ROCHELAISE</t>
  </si>
  <si>
    <t>DBD TRANS</t>
  </si>
  <si>
    <t>FRUTAS Y VERDURAS DEL PAIS</t>
  </si>
  <si>
    <t>SAT 97 BLANCASOL</t>
  </si>
  <si>
    <t>NIJAR</t>
  </si>
  <si>
    <t>BEAUTY BY DIA</t>
  </si>
  <si>
    <t>PEREZ CERDA</t>
  </si>
  <si>
    <t>CRYSTAL</t>
  </si>
  <si>
    <t>HYDROPYC</t>
  </si>
  <si>
    <t>JOAN SERRA SERRAT</t>
  </si>
  <si>
    <t>TSM</t>
  </si>
  <si>
    <t>COMEXI GROUP</t>
  </si>
  <si>
    <t>SADY TUCH</t>
  </si>
  <si>
    <t>HELIX TANK</t>
  </si>
  <si>
    <t>MARIA MADALENA</t>
  </si>
  <si>
    <t>JUMBO</t>
  </si>
  <si>
    <t>LADTRANS</t>
  </si>
  <si>
    <t>CITRICOS CUELLO</t>
  </si>
  <si>
    <t>TP TRANSFOR-PACKAGING</t>
  </si>
  <si>
    <t>QUESOS DE LA LUZ</t>
  </si>
  <si>
    <t>Cumplimiento Hora NO</t>
  </si>
  <si>
    <t>AVES LOPEZ</t>
  </si>
  <si>
    <t>DEXIS IBERICA</t>
  </si>
  <si>
    <t>BANDATEX</t>
  </si>
  <si>
    <t>FRUTAS ALOA</t>
  </si>
  <si>
    <t>SACIA COM E INDUSTRIA</t>
  </si>
  <si>
    <t>STAUBLI</t>
  </si>
  <si>
    <t>ALIPER EUROPA</t>
  </si>
  <si>
    <t>EVACAMP</t>
  </si>
  <si>
    <t>LACTEOS RUIZ ANGULO</t>
  </si>
  <si>
    <t>SUMINISTRES IND.SUTEIN</t>
  </si>
  <si>
    <t>POMONA</t>
  </si>
  <si>
    <t>Q-PALL DEPOT MBS</t>
  </si>
  <si>
    <t>MAILISA AQUAMBIENT</t>
  </si>
  <si>
    <t>EPIDOR</t>
  </si>
  <si>
    <t>GESTAMP AVEIRO</t>
  </si>
  <si>
    <t>SUAREZ MONEDERO</t>
  </si>
  <si>
    <t>ZFOAM ESPAÑA</t>
  </si>
  <si>
    <t>BARATA E RAMILO</t>
  </si>
  <si>
    <t>FCO. SALVADOR PARRAVICINI</t>
  </si>
  <si>
    <t>UNIGASKET</t>
  </si>
  <si>
    <t>MANIPLASTIC</t>
  </si>
  <si>
    <t>INVERSIONES ANYPA</t>
  </si>
  <si>
    <t>CAF SA FACTORIA</t>
  </si>
  <si>
    <t>BODEGAS ANTIDOTO</t>
  </si>
  <si>
    <t>SCHENKER</t>
  </si>
  <si>
    <t>SCHOELLER SUIZA</t>
  </si>
  <si>
    <t>LABORATORIOS BOHM</t>
  </si>
  <si>
    <t>FRUTAS NATURALES</t>
  </si>
  <si>
    <t>GRUP VILARDELL PURTI</t>
  </si>
  <si>
    <t>CONFECCIONES INDUSTRIALES VALLS</t>
  </si>
  <si>
    <t>RAMON MIRALPEIX</t>
  </si>
  <si>
    <t>Recogida diaria</t>
  </si>
  <si>
    <t>NARANJAS JIMENEZ</t>
  </si>
  <si>
    <t>TRANSITLAND</t>
  </si>
  <si>
    <t>RIEGOS PALMA</t>
  </si>
  <si>
    <t>SILLERO E HIJOS</t>
  </si>
  <si>
    <t>METAL COLOR</t>
  </si>
  <si>
    <t>LEAFIELD ENVIRONMENTAL</t>
  </si>
  <si>
    <t>EUROCENTRO SARDEGNA</t>
  </si>
  <si>
    <t>GESTAMP CERVEIRA</t>
  </si>
  <si>
    <t>OVINOS LACAUNES</t>
  </si>
  <si>
    <t>MORSSINKHOF</t>
  </si>
  <si>
    <t xml:space="preserve">SUTEIN </t>
  </si>
  <si>
    <t>AD GRUPO REGUEIRA</t>
  </si>
  <si>
    <t>MONTAJES DEL GUADALFEO</t>
  </si>
  <si>
    <t>INTERFLON</t>
  </si>
  <si>
    <t>PSG</t>
  </si>
  <si>
    <t>CESAR RUBIO SIMON</t>
  </si>
  <si>
    <t>INDUSTRIAS LACTEAS MANZANO</t>
  </si>
  <si>
    <t>BRENNTAG MEDITERRANEE</t>
  </si>
  <si>
    <t>REPSOL</t>
  </si>
  <si>
    <t>TIRGAL</t>
  </si>
  <si>
    <t>SOLIS COMMERCIAL</t>
  </si>
  <si>
    <t>FRUTOVE</t>
  </si>
  <si>
    <t>QUESOS CORCUERA</t>
  </si>
  <si>
    <t>ALIMATIC</t>
  </si>
  <si>
    <t>ASSA ABLOY</t>
  </si>
  <si>
    <t xml:space="preserve">DIPOLE </t>
  </si>
  <si>
    <t>SENIEL</t>
  </si>
  <si>
    <t>MANTIENVASES</t>
  </si>
  <si>
    <t>AROMAS</t>
  </si>
  <si>
    <t>SCHOELLER HUNGARY</t>
  </si>
  <si>
    <t>LLABERIA PLASTICS</t>
  </si>
  <si>
    <t xml:space="preserve">GIMATIC </t>
  </si>
  <si>
    <t>GUIMABOMBAS</t>
  </si>
  <si>
    <t>ITAB</t>
  </si>
  <si>
    <t>ESPECIALIDADES LACTEAS</t>
  </si>
  <si>
    <t>SCHOELLER PALAU</t>
  </si>
  <si>
    <t>XPOLOGISTIC</t>
  </si>
  <si>
    <t>PLASTIMAGO</t>
  </si>
  <si>
    <t>DISEÑO LOGO2</t>
  </si>
  <si>
    <t>FERRETERIA ARGA</t>
  </si>
  <si>
    <t>DAVID BERTRAN</t>
  </si>
  <si>
    <t>TEKNIA BARCELONA</t>
  </si>
  <si>
    <t>FIRMENICH SA</t>
  </si>
  <si>
    <t>VEGA VERDE</t>
  </si>
  <si>
    <t>FINCA PLA DE VENCILLO</t>
  </si>
  <si>
    <t>CAT ESPAÑA LOGISTICA CARGO</t>
  </si>
  <si>
    <t>VERNIERES FRERES RICARD</t>
  </si>
  <si>
    <t>QUESERIAS SARRIANAS</t>
  </si>
  <si>
    <t>PRODUCTOS ALIMENTICIOS ALBACETE</t>
  </si>
  <si>
    <t>LABEL MARKET</t>
  </si>
  <si>
    <t>KALEIDO LOGISTIC</t>
  </si>
  <si>
    <t>INMESOL</t>
  </si>
  <si>
    <t>QUESOS VEGA SOTUELANOS</t>
  </si>
  <si>
    <t>CALVIA 2000 EDAR BENDINAT</t>
  </si>
  <si>
    <t>SURESCO</t>
  </si>
  <si>
    <t>BALSAPINTADA</t>
  </si>
  <si>
    <t>SAT 9821</t>
  </si>
  <si>
    <t>SER FER VALLES</t>
  </si>
  <si>
    <t>KERNEL EXPORT</t>
  </si>
  <si>
    <t>SEPRO</t>
  </si>
  <si>
    <t>CESARAUGUSTA MEDICAL</t>
  </si>
  <si>
    <t xml:space="preserve">CONDIS </t>
  </si>
  <si>
    <t>KIRCHOFF AUTOMOTIVE PORTUGAL</t>
  </si>
  <si>
    <t>HELLERMANNTYTON</t>
  </si>
  <si>
    <t>FRUITES DE LA NOSTRA TERRA</t>
  </si>
  <si>
    <t xml:space="preserve">CPQ IBERICA </t>
  </si>
  <si>
    <t xml:space="preserve">RESIDUOS </t>
  </si>
  <si>
    <t>QUESOS ARTESANOS HECHOS A MANO</t>
  </si>
  <si>
    <t>QUESOS LA PARDINA</t>
  </si>
  <si>
    <t>MIR SUMINISTROS</t>
  </si>
  <si>
    <t>AGRI SGJ LTD</t>
  </si>
  <si>
    <t>ABUS</t>
  </si>
  <si>
    <t>Hora Prevista</t>
  </si>
  <si>
    <t>Replanificado</t>
  </si>
  <si>
    <t>Usuario</t>
  </si>
  <si>
    <t>Ref. de Carga/Descarga</t>
  </si>
  <si>
    <t>Carga/Descarga</t>
  </si>
  <si>
    <t>Palets</t>
  </si>
  <si>
    <t>Paquetería</t>
  </si>
  <si>
    <t>Tiempo Minutos</t>
  </si>
  <si>
    <t>Recursos</t>
  </si>
  <si>
    <t>Fecha Real</t>
  </si>
  <si>
    <t>Hora Real</t>
  </si>
  <si>
    <t>Cierre</t>
  </si>
  <si>
    <t>Cumplimiento Fecha</t>
  </si>
  <si>
    <t>Cargas</t>
  </si>
  <si>
    <t>Cumplimiento Hora SÍ</t>
  </si>
  <si>
    <t>Nº Semana</t>
  </si>
  <si>
    <t>Mes</t>
  </si>
  <si>
    <t>(Todas)</t>
  </si>
  <si>
    <t>Año Booking</t>
  </si>
  <si>
    <t>SINO</t>
  </si>
  <si>
    <t>Usuarios</t>
  </si>
  <si>
    <t>Transportistas</t>
  </si>
  <si>
    <t>CD</t>
  </si>
  <si>
    <t>Horas</t>
  </si>
  <si>
    <t>Minutos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</si>
  <si>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</si>
  <si>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</si>
  <si>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</si>
  <si>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</si>
  <si>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</si>
  <si>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</si>
  <si>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</si>
  <si>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</si>
  <si>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</si>
  <si>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</si>
  <si>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</si>
  <si>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</si>
  <si>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No</t>
  </si>
  <si>
    <t>Carga</t>
  </si>
  <si>
    <t>Descarga</t>
  </si>
  <si>
    <t>Cuenta de Cargas</t>
  </si>
  <si>
    <t>ANDRÉS MASEGOSA</t>
  </si>
  <si>
    <t>BRENNTAG QUÍMICA</t>
  </si>
  <si>
    <t>CABLEADOS Y MONTAJES</t>
  </si>
  <si>
    <t>CARREFOUR</t>
  </si>
  <si>
    <t>CONSERVAS CIDAGOS</t>
  </si>
  <si>
    <t>DE RAZA IBÉRICOS</t>
  </si>
  <si>
    <t>LAGUENS &amp; PEREZ</t>
  </si>
  <si>
    <t>LUIS MARQUES PINHEIRO</t>
  </si>
  <si>
    <t>ARAGONES</t>
  </si>
  <si>
    <t>IBER SPAN</t>
  </si>
  <si>
    <t>INTER SPAN</t>
  </si>
  <si>
    <t>PALLET WAY</t>
  </si>
  <si>
    <t>RAMON COSTA</t>
  </si>
  <si>
    <t>TREUS</t>
  </si>
  <si>
    <t>A.A ERIC MARTIN</t>
  </si>
  <si>
    <t>ENGIPLASTE - TRAMACO</t>
  </si>
  <si>
    <t>ARTIPLAS</t>
  </si>
  <si>
    <t>Hora SAMS</t>
  </si>
  <si>
    <t>VG</t>
  </si>
  <si>
    <t>SR</t>
  </si>
  <si>
    <t>J H L</t>
  </si>
  <si>
    <t>SZENDEX</t>
  </si>
  <si>
    <t>UNIRECO</t>
  </si>
  <si>
    <t>COMILLAS</t>
  </si>
  <si>
    <t>INCOMMERS</t>
  </si>
  <si>
    <t>ARCOFRUITS ESPAÑA</t>
  </si>
  <si>
    <t>HAC PAKISTAN</t>
  </si>
  <si>
    <t>CAMPA DE JGH</t>
  </si>
  <si>
    <t>CALDERERIA PLASTICA LUMIPLAST</t>
  </si>
  <si>
    <t>GREENMED</t>
  </si>
  <si>
    <t>Reyes</t>
  </si>
  <si>
    <t>Juan Carlos</t>
  </si>
  <si>
    <t>Diego</t>
  </si>
  <si>
    <t>Alfredo</t>
  </si>
  <si>
    <t>Miguel M.</t>
  </si>
  <si>
    <t>Miguel Ángel</t>
  </si>
  <si>
    <t>Jesús</t>
  </si>
  <si>
    <t>Sandra</t>
  </si>
  <si>
    <t>A</t>
  </si>
  <si>
    <t>Q</t>
  </si>
  <si>
    <t>P</t>
  </si>
  <si>
    <t>T</t>
  </si>
  <si>
    <t>WH PLA</t>
  </si>
  <si>
    <t>MARGI PACK</t>
  </si>
  <si>
    <t>TRAMACO</t>
  </si>
  <si>
    <t>KAISER KRAFT</t>
  </si>
  <si>
    <t>MAGNEGRAF</t>
  </si>
  <si>
    <t>Sus medios</t>
  </si>
  <si>
    <t>CASA GAILLARD</t>
  </si>
  <si>
    <t>TXT</t>
  </si>
  <si>
    <t>BCN EXPRESS</t>
  </si>
  <si>
    <t>PROQUIMIA</t>
  </si>
  <si>
    <t>ELECTRONIC BOARD</t>
  </si>
  <si>
    <t>HEBRON</t>
  </si>
  <si>
    <t>SIN CITA</t>
  </si>
  <si>
    <t>Cumple Hora</t>
  </si>
  <si>
    <t>No planificado</t>
  </si>
  <si>
    <t>VIDAL METAL.LURGICS</t>
  </si>
  <si>
    <t>Suma de Cargas</t>
  </si>
  <si>
    <t>ROKWELL</t>
  </si>
  <si>
    <t>SCHOELLER HOLANDA</t>
  </si>
  <si>
    <t>WITTMANN</t>
  </si>
  <si>
    <t>PRILUX-COM</t>
  </si>
  <si>
    <t>TAP</t>
  </si>
  <si>
    <t>GONZATRANS</t>
  </si>
  <si>
    <t>SEGURIDAD INDUSTRIAL</t>
  </si>
  <si>
    <t>Pdte.</t>
  </si>
  <si>
    <t>(Varios elementos)</t>
  </si>
  <si>
    <t>Filial Import</t>
  </si>
  <si>
    <t>INSTRUCCIONES PARA GESTIÓN  "GESTION-BOOKING"</t>
  </si>
  <si>
    <t>SE ANOTAN LOS REGISTROS UNICAMENTE EN LA PESTAÑA DE FRANJAS</t>
  </si>
  <si>
    <t>MENU:</t>
  </si>
  <si>
    <t>ACCESOS DIRECTOS</t>
  </si>
  <si>
    <t>Usuario: Las iniciales del nombre que reserva la cita.</t>
  </si>
  <si>
    <t>Planificado: Si ( siempre que soliciten cita) / No (cuando llegan a cargar/descargar sin hora).</t>
  </si>
  <si>
    <t>Añadir cita: hay que rellenar todos los datos que solicita, una vez cumplimentado.</t>
  </si>
  <si>
    <t>Transportista: Agencia que realiza el servicio.</t>
  </si>
  <si>
    <t>Palets: Cantidad de Palets.</t>
  </si>
  <si>
    <t>MTL : Metros líneales aproximados.</t>
  </si>
  <si>
    <t>SCHOELLER ROMANIA</t>
  </si>
  <si>
    <t>Carga/Descarga: Anotar el número de pedido.</t>
  </si>
  <si>
    <t>Se utiliza para duplicar la misma cita con distinta fecha y horario, se anota la cantidad de citas a duplicar seguido de Aceptar y Continuar.</t>
  </si>
  <si>
    <t>Modificar al día y hora correcto y dar a Continuar/Aceptar/Aceptar</t>
  </si>
  <si>
    <t>Selecciona la cita a eliminar: Aceptar y Continuar (la cita desaparece y el Registro también)</t>
  </si>
  <si>
    <t>Se confirma el transporte y se anota la hora real de llegada y el operario que lo gestiona. Guardar Datos.</t>
  </si>
  <si>
    <t>Automáticamente en la Franja cambia de color verde la cita conforme ya está gestionada.</t>
  </si>
  <si>
    <t>TERMOGAL</t>
  </si>
  <si>
    <t xml:space="preserve">Una vez editamos y modificamos la hora correcta macamos como pendiente </t>
  </si>
  <si>
    <t>para dejarlo  correctamente.</t>
  </si>
  <si>
    <t>Visualiación de las Franjas reservadas.</t>
  </si>
  <si>
    <t>fallo para que visualmente se detecte y se tenga en cuenta para confirmarla.</t>
  </si>
  <si>
    <t>Cuando tenemos un cita reservada pero la hora no está confirmada lo marcamos como</t>
  </si>
  <si>
    <t>Carga/Descarga: Anotar si es una carga o una descarga.</t>
  </si>
  <si>
    <t>Cliente/Proveedor: Si no está en la lista hay que añadirlo en DATOS (pero ojo se queda colgado).</t>
  </si>
  <si>
    <t>CLI/PROV: tipo de servicio.</t>
  </si>
  <si>
    <t>Destino/Origen: Población / Ciudad.</t>
  </si>
  <si>
    <t>Paquetería: Se anota la inicial del tipo de servicio:  A (Agrilogs), Q (Quesos), P (Paquetería) y T (Torero).</t>
  </si>
  <si>
    <t>Observaciones: Campo para añadir información a la reserva de Booking (matrículas, nº de pedidos …).</t>
  </si>
  <si>
    <t>Se utiliza para realizar cualquier modificación de la cita ya agregada, una vez cumplimetado.</t>
  </si>
  <si>
    <t>WÜRTH</t>
  </si>
  <si>
    <t>BENIHORT</t>
  </si>
  <si>
    <t>GESTION DE SISTEMAS DE ALMACENAJES</t>
  </si>
  <si>
    <t>CROPU</t>
  </si>
  <si>
    <t>DASCHER</t>
  </si>
  <si>
    <t>RDA</t>
  </si>
  <si>
    <t>VIZMON</t>
  </si>
  <si>
    <t>IMPORTACIONES DECAVI</t>
  </si>
  <si>
    <t>TEXLA AUTOMOTIVE</t>
  </si>
  <si>
    <t>AGV</t>
  </si>
  <si>
    <t>LEAR CORPORATION PONTEVEDRA</t>
  </si>
  <si>
    <t>SCHOELLER AUSTRIA</t>
  </si>
  <si>
    <t>FILMOSOL</t>
  </si>
  <si>
    <t>SINELEC</t>
  </si>
  <si>
    <t>HAIDLMAINR</t>
  </si>
  <si>
    <t>INTERAGRI</t>
  </si>
  <si>
    <t>PUJOL LOGISTICA</t>
  </si>
  <si>
    <t>INVERSIONES Y COMUNIC BODEGAL</t>
  </si>
  <si>
    <t>SERVEI ESTACIÓ</t>
  </si>
  <si>
    <t>TURIA-REGS</t>
  </si>
  <si>
    <t>ECOIMSA</t>
  </si>
  <si>
    <t>MGI COUTIER ESPAÑA</t>
  </si>
  <si>
    <t>TTES. AUGUSTO</t>
  </si>
  <si>
    <t>Clasif. Cargas</t>
  </si>
  <si>
    <t>A-descarga Chep</t>
  </si>
  <si>
    <t>B-carga Agrilog</t>
  </si>
  <si>
    <t>C-Tanques</t>
  </si>
  <si>
    <t>D-Contenedor 20'</t>
  </si>
  <si>
    <t>E-Contenedor 40'</t>
  </si>
  <si>
    <t>F-descarga Lorquí</t>
  </si>
  <si>
    <t>G-descarga filial</t>
  </si>
  <si>
    <t>Clasif. Carga/descarga</t>
  </si>
  <si>
    <t>H- carga americanos</t>
  </si>
  <si>
    <t>I - carga europeos</t>
  </si>
  <si>
    <t>J-Tapas Chep</t>
  </si>
  <si>
    <t>K-Palets Chep</t>
  </si>
  <si>
    <t>4M CALDEDERIA</t>
  </si>
  <si>
    <t>POMELOS MBC</t>
  </si>
  <si>
    <t>SISTERSOFT</t>
  </si>
  <si>
    <t>TOYOTA</t>
  </si>
  <si>
    <t>SCHOELLER FINLANDIA</t>
  </si>
  <si>
    <t>ARES</t>
  </si>
  <si>
    <t>TRANSAHER</t>
  </si>
  <si>
    <t>POLIMER TECNIC</t>
  </si>
  <si>
    <t>FINDER ELECTRICA SL</t>
  </si>
  <si>
    <t>HISPANEXPRESS</t>
  </si>
  <si>
    <t>HUNE RENTAL</t>
  </si>
  <si>
    <t>SUMINISTROS INDUSTRIALES MIOR</t>
  </si>
  <si>
    <t>CEAMSA</t>
  </si>
  <si>
    <t>LA MURCIANA</t>
  </si>
  <si>
    <t>CARRERAS</t>
  </si>
  <si>
    <t>EP RIEGOS PALMA</t>
  </si>
  <si>
    <t>INNOVA COMPONETS</t>
  </si>
  <si>
    <t>REPUESTOS CALEFACCION</t>
  </si>
  <si>
    <t>COMERCIAL GODO</t>
  </si>
  <si>
    <t>J. DEU &amp; FILHOS</t>
  </si>
  <si>
    <t>BAYE CHEIKH</t>
  </si>
  <si>
    <t>CUALDE</t>
  </si>
  <si>
    <t>MAGOT</t>
  </si>
  <si>
    <t>GUISSONA</t>
  </si>
  <si>
    <t>CONSERVAS EL RAAL</t>
  </si>
  <si>
    <t>SAT 8275 QUESOS FLOR VALSEQUILLO</t>
  </si>
  <si>
    <t>TRANSPORTES COSTA</t>
  </si>
  <si>
    <t>SUMINISTROS INDUSTRIALES LLIÇA</t>
  </si>
  <si>
    <t>NOVALTIA</t>
  </si>
  <si>
    <t>PRIMA-RAM</t>
  </si>
  <si>
    <t>RIEGOS YURI</t>
  </si>
  <si>
    <t>INMA-TECNICO EGEVASA</t>
  </si>
  <si>
    <t>ALMACENES SERSVICIOS Y RECUPER.</t>
  </si>
  <si>
    <t>TECNO - SLING</t>
  </si>
  <si>
    <t>RIOLOGISTICS</t>
  </si>
  <si>
    <t>Matrícula</t>
  </si>
  <si>
    <t>(--)</t>
  </si>
  <si>
    <t>(--)2</t>
  </si>
  <si>
    <t>FARMACEUTICA DEL MEDITERRANEO</t>
  </si>
  <si>
    <t xml:space="preserve">FEDEX </t>
  </si>
  <si>
    <t>FUJIKURA AUTO.</t>
  </si>
  <si>
    <t>HOSPITALET MECANICA DE PRECISION</t>
  </si>
  <si>
    <t>REMIGIO</t>
  </si>
  <si>
    <t>BIU TECHNICAL SERVICE</t>
  </si>
  <si>
    <t>GEFCO ONTIGOLA</t>
  </si>
  <si>
    <t>MECANIZADOS Y DECOLETAJES LUAM</t>
  </si>
  <si>
    <t>TOURLINE</t>
  </si>
  <si>
    <t>QUESOS CERRATO</t>
  </si>
  <si>
    <t>SCHOELLER INDIA</t>
  </si>
  <si>
    <t>GRUPOSEHI</t>
  </si>
  <si>
    <t>BIESTERFELD IBERICA</t>
  </si>
  <si>
    <t>GRUPO SAZER CONSULT</t>
  </si>
  <si>
    <t>DESARROLLOS ALIMENT. FRESCOS</t>
  </si>
  <si>
    <t>ISAC MANUEL AMORIM CARREGOSA</t>
  </si>
  <si>
    <t>PÖPPELMANN IBERICA SRLU</t>
  </si>
  <si>
    <t>ALQUI-ENVAS</t>
  </si>
  <si>
    <t>AITIP CENTRO TECNOLOGICO</t>
  </si>
  <si>
    <t>CITRICOS DEL ANDARAX</t>
  </si>
  <si>
    <t>ATRESA</t>
  </si>
  <si>
    <t>DROGAS VIGO</t>
  </si>
  <si>
    <t>J. GARCIA CARRIÓN JUMILLA</t>
  </si>
  <si>
    <t>ELECTECNICA</t>
  </si>
  <si>
    <t>CABKA</t>
  </si>
  <si>
    <t>GRUPO PROLUTEC</t>
  </si>
  <si>
    <t>EFAPEL</t>
  </si>
  <si>
    <t>APLICOR WATER SOLUTIONS</t>
  </si>
  <si>
    <t>HDAD FARM MEDITERRANEO-HEFAME</t>
  </si>
  <si>
    <t>ASIENTOS DE CASTILLA LEON</t>
  </si>
  <si>
    <t>Suma de Palets</t>
  </si>
  <si>
    <t>cargas/día</t>
  </si>
  <si>
    <t>palets/día</t>
  </si>
  <si>
    <t>Promedio de palets/día</t>
  </si>
  <si>
    <t>DEKITRA</t>
  </si>
  <si>
    <t>REGENERSIS PORTUGAL, LDA</t>
  </si>
  <si>
    <t>TRANSUNIVERSE</t>
  </si>
  <si>
    <t>ECOFILTRE</t>
  </si>
  <si>
    <t>CUALTIS</t>
  </si>
  <si>
    <t>ETIQUETAGE LEGAL</t>
  </si>
  <si>
    <t>ESPLOT. AGRICOLAS INTEDRADAS</t>
  </si>
  <si>
    <t>SERVICOM</t>
  </si>
  <si>
    <t>01-mar</t>
  </si>
  <si>
    <t>EKON</t>
  </si>
  <si>
    <t>SCHULMAN</t>
  </si>
  <si>
    <t>GENEBRE</t>
  </si>
  <si>
    <t>ACEROS LLOBREGAT</t>
  </si>
  <si>
    <t xml:space="preserve">NOVAERUM </t>
  </si>
  <si>
    <t>SANER</t>
  </si>
  <si>
    <t>SUMEPLAST</t>
  </si>
  <si>
    <t>04-mar</t>
  </si>
  <si>
    <t>05-mar</t>
  </si>
  <si>
    <t>06-mar</t>
  </si>
  <si>
    <t>07-mar</t>
  </si>
  <si>
    <t>ALTOPLAST</t>
  </si>
  <si>
    <t>BARREIRO PESCA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</si>
  <si>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</si>
  <si>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</si>
  <si>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</si>
  <si>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</si>
  <si>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</si>
  <si>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</si>
  <si>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</si>
  <si>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</si>
  <si>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</si>
  <si>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</si>
  <si>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</si>
  <si>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</si>
  <si>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</si>
  <si>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</si>
  <si>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</si>
  <si>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</si>
  <si>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08-mar</t>
  </si>
  <si>
    <t>carga completa</t>
  </si>
  <si>
    <t>Suma de carga completa</t>
  </si>
  <si>
    <t>Cuenta de % NO CUMPLE</t>
  </si>
  <si>
    <t>LA COMA</t>
  </si>
  <si>
    <t>FALLO</t>
  </si>
  <si>
    <t>SJ</t>
  </si>
  <si>
    <t>FLONASA</t>
  </si>
  <si>
    <t>SOGENAVE</t>
  </si>
  <si>
    <t>STENCO</t>
  </si>
  <si>
    <t>SIAT MAILLIS</t>
  </si>
  <si>
    <t>semanas</t>
  </si>
  <si>
    <t>SCHOELLER ARAB EMIRATES</t>
  </si>
  <si>
    <t>febrero</t>
  </si>
  <si>
    <t>marzo</t>
  </si>
  <si>
    <t>AGRILOGS</t>
  </si>
  <si>
    <t>QUESOS</t>
  </si>
  <si>
    <t>PAQUETERIA SIN TORO</t>
  </si>
  <si>
    <t>CARGAS/DESCARGAS CON TORO</t>
  </si>
  <si>
    <t>KAPFLEX</t>
  </si>
  <si>
    <t>ADIQUIMICA S.A.</t>
  </si>
  <si>
    <t>LEAR CORPORATION</t>
  </si>
  <si>
    <t>PLASSON</t>
  </si>
  <si>
    <t xml:space="preserve">ECONOMIC DISTRIB </t>
  </si>
  <si>
    <t>DOGA</t>
  </si>
  <si>
    <t>HIDROAGUA</t>
  </si>
  <si>
    <t>ARBISA</t>
  </si>
  <si>
    <t>Objetivo</t>
  </si>
  <si>
    <t>Alarma</t>
  </si>
  <si>
    <t>Promedio de Alarma</t>
  </si>
  <si>
    <t>Promedio de Objetivo</t>
  </si>
  <si>
    <t>GRIFOLS</t>
  </si>
  <si>
    <t>ML PLASTICS</t>
  </si>
  <si>
    <t>TKT</t>
  </si>
  <si>
    <t>Fecha prevista</t>
  </si>
  <si>
    <t xml:space="preserve"> Hora SÍ</t>
  </si>
  <si>
    <t xml:space="preserve"> Hora NO</t>
  </si>
  <si>
    <t>PRIMAFRIO</t>
  </si>
  <si>
    <t>TROTA</t>
  </si>
  <si>
    <t>SAT SINTESIS</t>
  </si>
  <si>
    <t>CTRA SA - Andorra</t>
  </si>
  <si>
    <t>CAMPOS DE JUMILLA</t>
  </si>
  <si>
    <t>BWT IBERICA</t>
  </si>
  <si>
    <t>JUANICA DE LA HUERTA</t>
  </si>
  <si>
    <t>HEROGRA FERT.</t>
  </si>
  <si>
    <t>ASPRODES</t>
  </si>
  <si>
    <t>BARCELONESA DE DROGAS</t>
  </si>
  <si>
    <t>SYSTHESIS COATING</t>
  </si>
  <si>
    <t>ESPUMAS DEL VALLES</t>
  </si>
  <si>
    <t>NABERAN SAREAK</t>
  </si>
  <si>
    <t>LOGROPAL</t>
  </si>
  <si>
    <t>MAINPLAS</t>
  </si>
  <si>
    <t>CHASSIS BRAKES</t>
  </si>
  <si>
    <t>EXPLOTACIONES AGR.PRECIADO</t>
  </si>
  <si>
    <t>ALQUIBOX</t>
  </si>
  <si>
    <t>FRUTICOLA CASTILLO</t>
  </si>
  <si>
    <t>TRANSABADELL</t>
  </si>
  <si>
    <t>TARKETT FLOORS</t>
  </si>
  <si>
    <t>AQUA FILTRACIÓN</t>
  </si>
  <si>
    <t>AVICOLA DE LLEIDA</t>
  </si>
  <si>
    <t>ZUKAN</t>
  </si>
  <si>
    <t>FRANCISCONDE</t>
  </si>
  <si>
    <t>SOLUPLASTIC</t>
  </si>
  <si>
    <t>IRTA - INST.</t>
  </si>
  <si>
    <t>abril</t>
  </si>
  <si>
    <t>DOW</t>
  </si>
  <si>
    <t>Fecha</t>
  </si>
  <si>
    <t>DENSO BARCELONA</t>
  </si>
  <si>
    <t>IUVENOR LAB.</t>
  </si>
  <si>
    <t>ALGONTEC SL</t>
  </si>
  <si>
    <t>QUIFRANSA</t>
  </si>
  <si>
    <t>ROS ROCA</t>
  </si>
  <si>
    <t>SCHOELLER  LORQUI</t>
  </si>
  <si>
    <t>DOSIM</t>
  </si>
  <si>
    <t>Denia</t>
  </si>
  <si>
    <t>CARIBU</t>
  </si>
  <si>
    <t>SAT Nº9913 CITRICULTORES REUNIDOS</t>
  </si>
  <si>
    <t>SEAWORK FISH</t>
  </si>
  <si>
    <t>BODEGAS RIBAS SAT</t>
  </si>
  <si>
    <t>FRUTAS HERMANOS BRAOJOS</t>
  </si>
  <si>
    <t>JANELAS DE FRESCURA</t>
  </si>
  <si>
    <t>CONSORCIO DE PROMOCION DEL OVINO</t>
  </si>
  <si>
    <t>CITRICOS ORTUÑO</t>
  </si>
  <si>
    <t>PROBICASA</t>
  </si>
  <si>
    <t>FINISTERRA</t>
  </si>
  <si>
    <t>FUPINAX</t>
  </si>
  <si>
    <t>HUBEL VERDE</t>
  </si>
  <si>
    <t>HERCULANO SOUSA</t>
  </si>
  <si>
    <t>AMBICEL</t>
  </si>
  <si>
    <t>mayo</t>
  </si>
  <si>
    <t>Cuenta de Planificado</t>
  </si>
  <si>
    <t>ene</t>
  </si>
  <si>
    <t>feb</t>
  </si>
  <si>
    <t>mar</t>
  </si>
  <si>
    <t>abr</t>
  </si>
  <si>
    <t>may</t>
  </si>
  <si>
    <t>Cuenta de Cumplimiento Hora</t>
  </si>
  <si>
    <t>Cuenta de Cumplimiento Hora NO</t>
  </si>
  <si>
    <t>Cumple hora</t>
  </si>
  <si>
    <t xml:space="preserve">LOGOPLASTE </t>
  </si>
  <si>
    <t>Suma de % NO CUMPLE</t>
  </si>
  <si>
    <t>CENTRAL DE ENVASES</t>
  </si>
  <si>
    <t>ARSIMA METAL</t>
  </si>
  <si>
    <t>jun</t>
  </si>
  <si>
    <t>TALLERES TRANSGLASS</t>
  </si>
  <si>
    <t xml:space="preserve"> % NO CUMPLE</t>
  </si>
  <si>
    <t>PLASTIPON U E</t>
  </si>
  <si>
    <t xml:space="preserve">SIGMA </t>
  </si>
  <si>
    <t>VALEO TERMICO</t>
  </si>
  <si>
    <t xml:space="preserve">ACERINOX </t>
  </si>
  <si>
    <t>LM BOX ALIMENTA</t>
  </si>
  <si>
    <t xml:space="preserve">ELEUSIS </t>
  </si>
  <si>
    <t>PALM TER SL</t>
  </si>
  <si>
    <t>SENSIENT FRAGRANCES</t>
  </si>
  <si>
    <t>Cita</t>
  </si>
  <si>
    <t>Adelanto</t>
  </si>
  <si>
    <t>Retraso</t>
  </si>
  <si>
    <t>jul</t>
  </si>
  <si>
    <t>QUESOS EL PASTOR</t>
  </si>
  <si>
    <t>SUM.Q.ARROYO</t>
  </si>
  <si>
    <t>CAVER</t>
  </si>
  <si>
    <t>ANTONIO NADAL</t>
  </si>
  <si>
    <t>PANCHOMAR</t>
  </si>
  <si>
    <t>INDUSTRIAS DAVID</t>
  </si>
  <si>
    <t>FRUTAS MI CAPRICHO</t>
  </si>
  <si>
    <t>FLOMAY QUIMICA</t>
  </si>
  <si>
    <t>PESCANOVA</t>
  </si>
  <si>
    <t>ASOFRUBE</t>
  </si>
  <si>
    <t>SOLPLASIB</t>
  </si>
  <si>
    <t xml:space="preserve">EURL BIODATTES </t>
  </si>
  <si>
    <t>SMURFIT KAPPA ESPAÑA</t>
  </si>
  <si>
    <t>AQUANET AUTOMATISMOS</t>
  </si>
  <si>
    <t xml:space="preserve">GRASSO </t>
  </si>
  <si>
    <t>SAT 9912 CITRICOS VALENCIANOS</t>
  </si>
  <si>
    <t>EVOPACK SOLUTIONS</t>
  </si>
  <si>
    <t>FONTANERIA ARIAS IZQUIERDO</t>
  </si>
  <si>
    <t>FRUTAS GINES</t>
  </si>
  <si>
    <t>MONTCASYER</t>
  </si>
  <si>
    <t>GOIZPER GROUP</t>
  </si>
  <si>
    <t>GRUPO ROSEGAR S.L.</t>
  </si>
  <si>
    <t>AGRO-RIEGOS MONTERO</t>
  </si>
  <si>
    <t>COORDINADORA MERCANTIL DE COLOMBIA</t>
  </si>
  <si>
    <t>LOGISLAND</t>
  </si>
  <si>
    <t>A.POUTADA</t>
  </si>
  <si>
    <t>ESTAMPACIONES RUBI</t>
  </si>
  <si>
    <t>CORTIJO CUEVAS</t>
  </si>
  <si>
    <t>BIO BERI SL</t>
  </si>
  <si>
    <t>MAAP- MA AUTOMOTIVE PT.</t>
  </si>
  <si>
    <t xml:space="preserve">ENRIQUE MORATINOS </t>
  </si>
  <si>
    <t>DOSITEC</t>
  </si>
  <si>
    <t>Ouassim</t>
  </si>
  <si>
    <t>EDE TEQUIMA</t>
  </si>
  <si>
    <t>junio</t>
  </si>
  <si>
    <t>julio</t>
  </si>
  <si>
    <t>ago</t>
  </si>
  <si>
    <t>sep</t>
  </si>
  <si>
    <t>septiembre</t>
  </si>
  <si>
    <t>octubre</t>
  </si>
  <si>
    <t>agosto</t>
  </si>
  <si>
    <t>HIDRO TARRACO</t>
  </si>
  <si>
    <t>LINDT&amp;SPRÜNGLI</t>
  </si>
  <si>
    <t>Retira cliente Filial</t>
  </si>
  <si>
    <t>DDP Cliente Filial</t>
  </si>
  <si>
    <t>Proveedor Filial</t>
  </si>
  <si>
    <t>Suma de Cumplimiento Hora SÍ</t>
  </si>
  <si>
    <t>Suma de Cumplimiento Hora NO</t>
  </si>
  <si>
    <t>CATEGORÍA</t>
  </si>
  <si>
    <t>CLIENTES</t>
  </si>
  <si>
    <t>PROVEEDORES</t>
  </si>
  <si>
    <t>TRANS. PROPIO</t>
  </si>
  <si>
    <t>No cumple</t>
  </si>
  <si>
    <t>Total cargas</t>
  </si>
  <si>
    <t>CUMPLE</t>
  </si>
  <si>
    <t>NO CUMPLE</t>
  </si>
  <si>
    <t>SCHOELLER REP. CHECA</t>
  </si>
  <si>
    <t>SCHOELLER SUECIA</t>
  </si>
  <si>
    <t>TOP 5 NO CUMPLE - PROVEEDORES</t>
  </si>
  <si>
    <t>TOP 5 NO CUMPLE - CLIENTES</t>
  </si>
  <si>
    <t>TOP 5 NO CUMPLE - TRANS. PROPIO</t>
  </si>
  <si>
    <t>Sin cita</t>
  </si>
  <si>
    <t>RETRASO</t>
  </si>
  <si>
    <t>TRANSBARCELONA</t>
  </si>
  <si>
    <t>CENTRO CUESTA NACIONAL</t>
  </si>
  <si>
    <t>INTERQUIM</t>
  </si>
  <si>
    <t>QUESERIA NAPOLI</t>
  </si>
  <si>
    <t>FRUTOS Y ZUMOS SA</t>
  </si>
  <si>
    <t>ZUMOS VALENCIANOS</t>
  </si>
  <si>
    <t>SOLDEBRE</t>
  </si>
  <si>
    <t>INNOVACIONES PLAST.LEVANTE</t>
  </si>
  <si>
    <t>GALLETAS DE SUM.IND.2020</t>
  </si>
  <si>
    <t>MARTINEZ BORONAT</t>
  </si>
  <si>
    <t>DOSATECH</t>
  </si>
  <si>
    <t>JAMONES DURIBER</t>
  </si>
  <si>
    <t>SNOP TANGER</t>
  </si>
  <si>
    <t>AZOR AMBIENTAL</t>
  </si>
  <si>
    <t>MAGNETI MARELLI</t>
  </si>
  <si>
    <t>VISA FRUITS SA</t>
  </si>
  <si>
    <t>oct</t>
  </si>
  <si>
    <t>TOP 2 NO CUMPLE - CLIENTES</t>
  </si>
  <si>
    <t>TOP 2 NO CUMPLE - PROVEEDORES</t>
  </si>
  <si>
    <t>TOP 2 NO CUMPLE - TRANS. PROPIO</t>
  </si>
  <si>
    <t>Sí cumple</t>
  </si>
  <si>
    <t>Pallets/Día:</t>
  </si>
  <si>
    <t>Cargas/Día:</t>
  </si>
  <si>
    <t>Objetivo:</t>
  </si>
  <si>
    <t>Alarma:</t>
  </si>
  <si>
    <t>Suma de % CUMPLE</t>
  </si>
  <si>
    <t>TANA S.A.</t>
  </si>
  <si>
    <t>HNG S.C.A</t>
  </si>
  <si>
    <t>ESTAMPACIONES AGUIRRE</t>
  </si>
  <si>
    <t>FRUTAS BERI</t>
  </si>
  <si>
    <t>FINCA SEÑORIO</t>
  </si>
  <si>
    <t>QUESERIAS MONTESDEOCA</t>
  </si>
  <si>
    <t>FERRETERIA UNCETA</t>
  </si>
  <si>
    <t>SERVIAGRO</t>
  </si>
  <si>
    <t>COOP.SAN SEBASTIAN</t>
  </si>
  <si>
    <t>SCHOELLER FRANCIA</t>
  </si>
  <si>
    <t>AKWEL VIGO SPAIN</t>
  </si>
  <si>
    <t>PRINCES TUNA</t>
  </si>
  <si>
    <t>SILENCOR IND.</t>
  </si>
  <si>
    <t>IBAPAR S.L.</t>
  </si>
  <si>
    <t xml:space="preserve"> SÍ CUMPLE</t>
  </si>
  <si>
    <t>VENANCI MONCADA</t>
  </si>
  <si>
    <t>SCHOELLER INTERNACIONAL</t>
  </si>
  <si>
    <t>CABLERIAS TANGER</t>
  </si>
  <si>
    <t>QOLORTECH</t>
  </si>
  <si>
    <t>SAS AUTOSYSTEM</t>
  </si>
  <si>
    <t>ITW METAL FASTENERS</t>
  </si>
  <si>
    <t>ENERGYWORKS</t>
  </si>
  <si>
    <t>TREVES ACOUSTIC</t>
  </si>
  <si>
    <t>SUMINISTROS VIVES</t>
  </si>
  <si>
    <t>J F T</t>
  </si>
  <si>
    <t>nov</t>
  </si>
  <si>
    <t>noviembre</t>
  </si>
  <si>
    <t>Cumple</t>
  </si>
  <si>
    <t>IFEMA</t>
  </si>
  <si>
    <t>FROMAGERIE DES PAYS</t>
  </si>
  <si>
    <t>PISCINAS 7 ISLAS</t>
  </si>
  <si>
    <t>SCHOELLER LETONIA</t>
  </si>
  <si>
    <t>MADERAS VIRREY</t>
  </si>
  <si>
    <t>LARBUS</t>
  </si>
  <si>
    <t>ROTOMPT</t>
  </si>
  <si>
    <t>FRANCE POLYMERES</t>
  </si>
  <si>
    <t>COMERCIAL BLAUTEC</t>
  </si>
  <si>
    <t>ALCAMPO</t>
  </si>
  <si>
    <t>KH VIVES</t>
  </si>
  <si>
    <t>dic</t>
  </si>
  <si>
    <t>EURORESINAS IND.Q.</t>
  </si>
  <si>
    <t>MARTIN CONTENEDORES</t>
  </si>
  <si>
    <t>LACTOCYEX</t>
  </si>
  <si>
    <t>MANUFACTURAS Y ACC.ELECTRICAS</t>
  </si>
  <si>
    <t>GJM SA</t>
  </si>
  <si>
    <t>SARL OVO GIDKY</t>
  </si>
  <si>
    <t>STAMM</t>
  </si>
  <si>
    <t>SANCHEZ ROMERO CARVAJAL</t>
  </si>
  <si>
    <t>NOVAFRIGSA</t>
  </si>
  <si>
    <t>DECATHLON</t>
  </si>
  <si>
    <t>SIGRE MEDC.</t>
  </si>
  <si>
    <t>IBERFRESCO</t>
  </si>
  <si>
    <t>GRUPO DE LA VEGA</t>
  </si>
  <si>
    <t>MONTAJES ABRERA</t>
  </si>
  <si>
    <t>ESSENTIAL FRUIT</t>
  </si>
  <si>
    <t>SUMINISTROS NAVALES SANTA TECLA</t>
  </si>
  <si>
    <t>PIDUVAL IBERPACKING</t>
  </si>
  <si>
    <t>BRENNTAG</t>
  </si>
  <si>
    <t>ABERA</t>
  </si>
  <si>
    <t>GATINE VIANDES</t>
  </si>
  <si>
    <t>16-dic</t>
  </si>
  <si>
    <t>17-dic</t>
  </si>
  <si>
    <t>18-dic</t>
  </si>
  <si>
    <t>19-dic</t>
  </si>
  <si>
    <t>20-dic</t>
  </si>
  <si>
    <t>02-ene</t>
  </si>
  <si>
    <t>03-ene</t>
  </si>
  <si>
    <t>04-ene</t>
  </si>
  <si>
    <t>(---)</t>
  </si>
  <si>
    <t>Direcciones</t>
  </si>
  <si>
    <t>MADRID</t>
  </si>
  <si>
    <t>MALLORCA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</si>
</sst>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\ hh:mm"/>
    <numFmt numFmtId="165" formatCode="[$-F400]h:mm:ss\ AM/PM"/>
    <numFmt numFmtId="166" formatCode="dd\-mm\-yy;@"/>
  </numFmts>
  <fonts count="96" x14ac:knownFonts="1">
    <font>
      <sz val="11"/>
      <color theme="1"/>
      <name val="Calibri"/>
      <family val="2"/>
      <scheme val="minor"/>
    </font>
    <font>
      <sz val="11"/>
      <color theme="1"/>
      <name val="Gadugi"/>
      <family val="2"/>
    </font>
    <font>
      <sz val="11"/>
      <color theme="1"/>
      <name val="Gadug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48"/>
      <color theme="1"/>
      <name val="Calibri"/>
      <family val="2"/>
      <scheme val="minor"/>
    </font>
    <font>
      <b/>
      <sz val="8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28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Gadugi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Gadugi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1"/>
      <color theme="1"/>
      <name val="Gadugi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Gadugi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Gadugi"/>
      <family val="2"/>
    </font>
    <font>
      <b/>
      <sz val="11"/>
      <color theme="1"/>
      <name val="Gadugi"/>
      <family val="2"/>
    </font>
    <font>
      <sz val="11"/>
      <color theme="0"/>
      <name val="Gadug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59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14" fontId="3" fillId="0" borderId="0" xfId="0" applyNumberFormat="1" applyFont="1" applyAlignment="1">
      <alignment horizontal="center"/>
    </xf>
    <xf numFmtId="14" fontId="3" fillId="0" borderId="12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14" xfId="0" applyFont="1" applyBorder="1"/>
    <xf numFmtId="0" fontId="0" fillId="0" borderId="1" xfId="0" applyNumberFormat="1" applyBorder="1" applyAlignment="1">
      <alignment horizontal="center" vertical="center"/>
    </xf>
    <xf numFmtId="20" fontId="4" fillId="0" borderId="13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0" fontId="11" fillId="0" borderId="13" xfId="0" applyNumberFormat="1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20" fontId="11" fillId="0" borderId="13" xfId="0" applyNumberFormat="1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0" xfId="0" applyFill="1"/>
    <xf numFmtId="0" fontId="0" fillId="0" borderId="2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165" fontId="13" fillId="0" borderId="2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6" fontId="13" fillId="2" borderId="2" xfId="0" applyNumberFormat="1" applyFont="1" applyFill="1" applyBorder="1" applyAlignment="1">
      <alignment horizontal="center" vertical="center"/>
    </xf>
    <xf numFmtId="165" fontId="13" fillId="2" borderId="2" xfId="0" applyNumberFormat="1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0" fontId="15" fillId="0" borderId="2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7" fillId="0" borderId="0" xfId="0" applyFont="1"/>
    <xf numFmtId="0" fontId="18" fillId="4" borderId="0" xfId="0" applyFont="1" applyFill="1" applyAlignment="1"/>
    <xf numFmtId="0" fontId="19" fillId="0" borderId="0" xfId="0" applyFont="1"/>
    <xf numFmtId="0" fontId="20" fillId="0" borderId="2" xfId="0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 wrapText="1"/>
    </xf>
    <xf numFmtId="0" fontId="2" fillId="0" borderId="0" xfId="0" applyFont="1" applyFill="1" applyBorder="1"/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30" fillId="0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2" borderId="5" xfId="0" applyFont="1" applyFill="1" applyBorder="1" applyAlignment="1">
      <alignment horizontal="center" vertical="center"/>
    </xf>
    <xf numFmtId="0" fontId="39" fillId="0" borderId="2" xfId="0" applyFont="1" applyFill="1" applyBorder="1" applyAlignment="1">
      <alignment horizontal="center" vertical="center"/>
    </xf>
    <xf numFmtId="0" fontId="40" fillId="0" borderId="2" xfId="0" applyFont="1" applyFill="1" applyBorder="1" applyAlignment="1">
      <alignment horizontal="center" vertical="center"/>
    </xf>
    <xf numFmtId="0" fontId="41" fillId="0" borderId="2" xfId="0" applyFont="1" applyFill="1" applyBorder="1" applyAlignment="1">
      <alignment horizontal="center" vertical="center"/>
    </xf>
    <xf numFmtId="0" fontId="0" fillId="0" borderId="0" xfId="0" applyNumberFormat="1"/>
    <xf numFmtId="0" fontId="9" fillId="0" borderId="5" xfId="0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43" fillId="0" borderId="2" xfId="0" applyFont="1" applyFill="1" applyBorder="1" applyAlignment="1">
      <alignment horizontal="center" vertical="center"/>
    </xf>
    <xf numFmtId="0" fontId="44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49" fillId="2" borderId="5" xfId="0" applyNumberFormat="1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14" fontId="56" fillId="6" borderId="1" xfId="0" applyNumberFormat="1" applyFont="1" applyFill="1" applyBorder="1" applyAlignment="1">
      <alignment horizontal="center" vertical="center"/>
    </xf>
    <xf numFmtId="14" fontId="56" fillId="6" borderId="0" xfId="0" applyNumberFormat="1" applyFont="1" applyFill="1" applyAlignment="1">
      <alignment horizontal="center"/>
    </xf>
    <xf numFmtId="0" fontId="57" fillId="0" borderId="2" xfId="0" applyFont="1" applyFill="1" applyBorder="1" applyAlignment="1">
      <alignment horizontal="center" vertical="center"/>
    </xf>
    <xf numFmtId="0" fontId="60" fillId="0" borderId="2" xfId="0" applyFont="1" applyFill="1" applyBorder="1" applyAlignment="1">
      <alignment horizontal="center" vertical="center"/>
    </xf>
    <xf numFmtId="0" fontId="63" fillId="0" borderId="0" xfId="0" applyFont="1"/>
    <xf numFmtId="0" fontId="27" fillId="0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42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39" fillId="0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62" fillId="0" borderId="1" xfId="0" applyFont="1" applyFill="1" applyBorder="1" applyAlignment="1">
      <alignment horizontal="center" vertical="center"/>
    </xf>
    <xf numFmtId="0" fontId="47" fillId="0" borderId="1" xfId="0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0" fontId="60" fillId="0" borderId="1" xfId="0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0" fontId="55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64" fillId="0" borderId="1" xfId="0" applyFont="1" applyFill="1" applyBorder="1" applyAlignment="1">
      <alignment horizontal="center" vertical="center"/>
    </xf>
    <xf numFmtId="0" fontId="65" fillId="0" borderId="2" xfId="0" applyFont="1" applyFill="1" applyBorder="1" applyAlignment="1">
      <alignment horizontal="center" vertical="center"/>
    </xf>
    <xf numFmtId="9" fontId="2" fillId="0" borderId="0" xfId="1" applyFont="1" applyBorder="1"/>
    <xf numFmtId="0" fontId="67" fillId="0" borderId="2" xfId="0" applyFont="1" applyFill="1" applyBorder="1" applyAlignment="1">
      <alignment horizontal="center" vertical="center"/>
    </xf>
    <xf numFmtId="0" fontId="68" fillId="0" borderId="2" xfId="0" applyFont="1" applyFill="1" applyBorder="1" applyAlignment="1">
      <alignment horizontal="center" vertical="center"/>
    </xf>
    <xf numFmtId="0" fontId="69" fillId="0" borderId="2" xfId="0" applyFont="1" applyFill="1" applyBorder="1" applyAlignment="1">
      <alignment horizontal="center" vertical="center"/>
    </xf>
    <xf numFmtId="0" fontId="70" fillId="0" borderId="2" xfId="0" applyFont="1" applyFill="1" applyBorder="1" applyAlignment="1">
      <alignment horizontal="center" vertical="center"/>
    </xf>
    <xf numFmtId="0" fontId="71" fillId="0" borderId="2" xfId="0" applyFont="1" applyFill="1" applyBorder="1" applyAlignment="1">
      <alignment horizontal="center" vertical="center"/>
    </xf>
    <xf numFmtId="0" fontId="72" fillId="0" borderId="0" xfId="0" pivotButton="1" applyFont="1" applyBorder="1"/>
    <xf numFmtId="0" fontId="72" fillId="0" borderId="0" xfId="0" applyFont="1" applyBorder="1"/>
    <xf numFmtId="0" fontId="72" fillId="0" borderId="0" xfId="0" applyFont="1" applyBorder="1" applyAlignment="1">
      <alignment horizontal="left"/>
    </xf>
    <xf numFmtId="9" fontId="72" fillId="0" borderId="0" xfId="0" applyNumberFormat="1" applyFont="1" applyBorder="1"/>
    <xf numFmtId="0" fontId="73" fillId="0" borderId="2" xfId="0" applyFont="1" applyFill="1" applyBorder="1" applyAlignment="1">
      <alignment horizontal="center" vertical="center"/>
    </xf>
    <xf numFmtId="0" fontId="1" fillId="0" borderId="0" xfId="0" quotePrefix="1" applyFont="1" applyBorder="1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10" fontId="0" fillId="0" borderId="0" xfId="0" applyNumberFormat="1"/>
    <xf numFmtId="0" fontId="1" fillId="0" borderId="0" xfId="0" applyFont="1" applyBorder="1" applyAlignment="1">
      <alignment horizontal="center"/>
    </xf>
    <xf numFmtId="0" fontId="82" fillId="5" borderId="5" xfId="0" applyFont="1" applyFill="1" applyBorder="1" applyAlignment="1">
      <alignment horizontal="center" vertical="center" wrapText="1"/>
    </xf>
    <xf numFmtId="0" fontId="83" fillId="0" borderId="0" xfId="0" applyFont="1" applyBorder="1" applyAlignment="1">
      <alignment horizontal="left"/>
    </xf>
    <xf numFmtId="0" fontId="83" fillId="0" borderId="0" xfId="0" applyFont="1" applyBorder="1"/>
    <xf numFmtId="0" fontId="83" fillId="0" borderId="0" xfId="0" applyNumberFormat="1" applyFont="1" applyBorder="1"/>
    <xf numFmtId="10" fontId="2" fillId="0" borderId="0" xfId="0" applyNumberFormat="1" applyFont="1" applyBorder="1"/>
    <xf numFmtId="0" fontId="1" fillId="0" borderId="0" xfId="0" applyNumberFormat="1" applyFont="1" applyBorder="1"/>
    <xf numFmtId="0" fontId="9" fillId="3" borderId="5" xfId="0" applyFont="1" applyFill="1" applyBorder="1" applyAlignment="1">
      <alignment horizontal="center" vertical="center"/>
    </xf>
    <xf numFmtId="0" fontId="82" fillId="5" borderId="5" xfId="0" applyFont="1" applyFill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82" fillId="5" borderId="8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80" fillId="0" borderId="0" xfId="0" applyFont="1" applyBorder="1" applyAlignment="1"/>
    <xf numFmtId="0" fontId="85" fillId="0" borderId="2" xfId="0" applyFont="1" applyFill="1" applyBorder="1" applyAlignment="1">
      <alignment horizontal="center" vertical="center"/>
    </xf>
    <xf numFmtId="0" fontId="86" fillId="0" borderId="2" xfId="0" applyFont="1" applyFill="1" applyBorder="1" applyAlignment="1">
      <alignment horizontal="center" vertical="center"/>
    </xf>
    <xf numFmtId="9" fontId="0" fillId="0" borderId="0" xfId="0" applyNumberFormat="1"/>
    <xf numFmtId="0" fontId="87" fillId="0" borderId="0" xfId="0" applyFont="1" applyBorder="1"/>
    <xf numFmtId="0" fontId="86" fillId="0" borderId="1" xfId="0" applyFont="1" applyBorder="1" applyAlignment="1">
      <alignment horizontal="center" vertical="center"/>
    </xf>
    <xf numFmtId="0" fontId="86" fillId="0" borderId="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87" fillId="0" borderId="0" xfId="0" applyFont="1" applyBorder="1" applyAlignment="1">
      <alignment horizontal="left"/>
    </xf>
    <xf numFmtId="10" fontId="87" fillId="0" borderId="0" xfId="0" applyNumberFormat="1" applyFont="1" applyBorder="1"/>
    <xf numFmtId="0" fontId="87" fillId="0" borderId="0" xfId="0" applyNumberFormat="1" applyFont="1" applyBorder="1"/>
    <xf numFmtId="0" fontId="87" fillId="0" borderId="0" xfId="0" applyFont="1" applyBorder="1" applyAlignment="1">
      <alignment horizontal="right"/>
    </xf>
    <xf numFmtId="0" fontId="78" fillId="0" borderId="1" xfId="0" applyFont="1" applyFill="1" applyBorder="1" applyAlignment="1">
      <alignment horizontal="center" vertical="center"/>
    </xf>
    <xf numFmtId="0" fontId="69" fillId="0" borderId="1" xfId="0" applyFont="1" applyFill="1" applyBorder="1" applyAlignment="1">
      <alignment horizontal="center" vertical="center"/>
    </xf>
    <xf numFmtId="0" fontId="86" fillId="0" borderId="1" xfId="0" applyFont="1" applyFill="1" applyBorder="1" applyAlignment="1">
      <alignment horizontal="center" vertical="center"/>
    </xf>
    <xf numFmtId="0" fontId="66" fillId="0" borderId="1" xfId="0" applyFont="1" applyFill="1" applyBorder="1" applyAlignment="1">
      <alignment horizontal="center" vertical="center"/>
    </xf>
    <xf numFmtId="0" fontId="77" fillId="0" borderId="1" xfId="0" applyFont="1" applyFill="1" applyBorder="1" applyAlignment="1">
      <alignment horizontal="center" vertical="center"/>
    </xf>
    <xf numFmtId="0" fontId="67" fillId="0" borderId="1" xfId="0" applyFont="1" applyFill="1" applyBorder="1" applyAlignment="1">
      <alignment horizontal="center" vertical="center"/>
    </xf>
    <xf numFmtId="0" fontId="79" fillId="0" borderId="1" xfId="0" applyFont="1" applyFill="1" applyBorder="1" applyAlignment="1">
      <alignment horizontal="center" vertical="center"/>
    </xf>
    <xf numFmtId="0" fontId="81" fillId="0" borderId="2" xfId="0" applyFont="1" applyFill="1" applyBorder="1" applyAlignment="1">
      <alignment horizontal="center" vertical="center"/>
    </xf>
    <xf numFmtId="0" fontId="62" fillId="0" borderId="2" xfId="0" applyFont="1" applyFill="1" applyBorder="1" applyAlignment="1">
      <alignment horizontal="center" vertical="center"/>
    </xf>
    <xf numFmtId="0" fontId="71" fillId="0" borderId="1" xfId="0" applyFont="1" applyFill="1" applyBorder="1" applyAlignment="1">
      <alignment horizontal="center" vertical="center"/>
    </xf>
    <xf numFmtId="0" fontId="73" fillId="0" borderId="1" xfId="0" applyFont="1" applyFill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65" fillId="0" borderId="1" xfId="0" applyFont="1" applyFill="1" applyBorder="1" applyAlignment="1">
      <alignment horizontal="center" vertical="center"/>
    </xf>
    <xf numFmtId="0" fontId="70" fillId="0" borderId="1" xfId="0" applyFont="1" applyFill="1" applyBorder="1" applyAlignment="1">
      <alignment horizontal="center" vertical="center"/>
    </xf>
    <xf numFmtId="0" fontId="76" fillId="0" borderId="1" xfId="0" applyFont="1" applyFill="1" applyBorder="1" applyAlignment="1">
      <alignment horizontal="center" vertical="center"/>
    </xf>
    <xf numFmtId="0" fontId="84" fillId="0" borderId="1" xfId="0" applyFont="1" applyFill="1" applyBorder="1" applyAlignment="1">
      <alignment horizontal="center" vertical="center"/>
    </xf>
    <xf numFmtId="0" fontId="68" fillId="0" borderId="1" xfId="0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90" fillId="0" borderId="2" xfId="0" applyFont="1" applyFill="1" applyBorder="1" applyAlignment="1">
      <alignment horizontal="center" vertical="center"/>
    </xf>
    <xf numFmtId="0" fontId="91" fillId="0" borderId="2" xfId="0" applyFont="1" applyFill="1" applyBorder="1" applyAlignment="1">
      <alignment horizontal="center" vertical="center"/>
    </xf>
    <xf numFmtId="0" fontId="92" fillId="0" borderId="2" xfId="0" applyFont="1" applyFill="1" applyBorder="1" applyAlignment="1">
      <alignment horizontal="center" vertical="center"/>
    </xf>
    <xf numFmtId="1" fontId="93" fillId="0" borderId="16" xfId="0" applyNumberFormat="1" applyFont="1" applyBorder="1"/>
    <xf numFmtId="0" fontId="93" fillId="0" borderId="0" xfId="0" pivotButton="1" applyFont="1" applyBorder="1"/>
    <xf numFmtId="0" fontId="93" fillId="0" borderId="0" xfId="0" applyFont="1" applyBorder="1" applyAlignment="1">
      <alignment horizontal="left"/>
    </xf>
    <xf numFmtId="0" fontId="93" fillId="0" borderId="0" xfId="0" applyFont="1" applyBorder="1"/>
    <xf numFmtId="1" fontId="93" fillId="0" borderId="0" xfId="0" applyNumberFormat="1" applyFont="1" applyBorder="1"/>
    <xf numFmtId="0" fontId="93" fillId="0" borderId="16" xfId="0" applyFont="1" applyBorder="1" applyAlignment="1">
      <alignment horizontal="left"/>
    </xf>
    <xf numFmtId="10" fontId="93" fillId="0" borderId="0" xfId="0" applyNumberFormat="1" applyFont="1" applyBorder="1"/>
    <xf numFmtId="0" fontId="93" fillId="0" borderId="0" xfId="0" applyNumberFormat="1" applyFont="1" applyBorder="1"/>
    <xf numFmtId="0" fontId="93" fillId="0" borderId="16" xfId="0" applyFont="1" applyBorder="1"/>
    <xf numFmtId="0" fontId="93" fillId="0" borderId="16" xfId="0" pivotButton="1" applyFont="1" applyBorder="1"/>
    <xf numFmtId="0" fontId="93" fillId="0" borderId="0" xfId="0" pivotButton="1" applyFont="1" applyBorder="1" applyAlignment="1">
      <alignment horizontal="center"/>
    </xf>
    <xf numFmtId="0" fontId="93" fillId="0" borderId="0" xfId="0" applyFont="1" applyBorder="1" applyAlignment="1">
      <alignment horizontal="right"/>
    </xf>
    <xf numFmtId="166" fontId="93" fillId="0" borderId="0" xfId="0" applyNumberFormat="1" applyFont="1" applyBorder="1" applyAlignment="1">
      <alignment horizontal="left"/>
    </xf>
    <xf numFmtId="166" fontId="93" fillId="0" borderId="16" xfId="0" applyNumberFormat="1" applyFont="1" applyBorder="1" applyAlignment="1">
      <alignment horizontal="left"/>
    </xf>
    <xf numFmtId="0" fontId="93" fillId="0" borderId="0" xfId="0" applyFont="1" applyBorder="1" applyAlignment="1">
      <alignment horizontal="left" indent="1"/>
    </xf>
    <xf numFmtId="1" fontId="93" fillId="0" borderId="0" xfId="0" applyNumberFormat="1" applyFont="1" applyBorder="1" applyAlignment="1">
      <alignment horizontal="center"/>
    </xf>
    <xf numFmtId="0" fontId="93" fillId="0" borderId="0" xfId="0" applyFont="1" applyBorder="1" applyAlignment="1">
      <alignment horizontal="center"/>
    </xf>
    <xf numFmtId="1" fontId="93" fillId="0" borderId="0" xfId="0" applyNumberFormat="1" applyFont="1" applyFill="1" applyBorder="1" applyAlignment="1">
      <alignment horizontal="center"/>
    </xf>
    <xf numFmtId="0" fontId="93" fillId="0" borderId="0" xfId="0" applyFont="1" applyFill="1" applyBorder="1" applyAlignment="1">
      <alignment horizontal="left" indent="1"/>
    </xf>
    <xf numFmtId="0" fontId="93" fillId="0" borderId="0" xfId="0" applyFont="1" applyFill="1" applyBorder="1" applyAlignment="1">
      <alignment horizontal="left"/>
    </xf>
    <xf numFmtId="9" fontId="93" fillId="0" borderId="16" xfId="0" applyNumberFormat="1" applyFont="1" applyBorder="1"/>
    <xf numFmtId="0" fontId="93" fillId="0" borderId="16" xfId="0" applyFont="1" applyBorder="1" applyAlignment="1">
      <alignment horizontal="center" vertical="center"/>
    </xf>
    <xf numFmtId="0" fontId="93" fillId="0" borderId="0" xfId="0" pivotButton="1" applyFont="1" applyBorder="1" applyAlignment="1">
      <alignment horizontal="left"/>
    </xf>
    <xf numFmtId="0" fontId="94" fillId="0" borderId="0" xfId="0" applyFont="1" applyBorder="1"/>
    <xf numFmtId="0" fontId="94" fillId="0" borderId="0" xfId="0" applyFont="1" applyBorder="1" applyAlignment="1">
      <alignment horizontal="center"/>
    </xf>
    <xf numFmtId="0" fontId="93" fillId="0" borderId="0" xfId="0" applyNumberFormat="1" applyFont="1" applyBorder="1" applyAlignment="1">
      <alignment horizontal="center"/>
    </xf>
    <xf numFmtId="0" fontId="93" fillId="0" borderId="0" xfId="0" applyFont="1" applyBorder="1" applyAlignment="1">
      <alignment horizontal="center" wrapText="1"/>
    </xf>
    <xf numFmtId="0" fontId="93" fillId="0" borderId="0" xfId="0" applyNumberFormat="1" applyFont="1" applyFill="1" applyBorder="1" applyAlignment="1">
      <alignment horizontal="center"/>
    </xf>
    <xf numFmtId="9" fontId="93" fillId="0" borderId="0" xfId="0" applyNumberFormat="1" applyFont="1" applyBorder="1" applyAlignment="1">
      <alignment horizontal="center"/>
    </xf>
    <xf numFmtId="9" fontId="93" fillId="0" borderId="0" xfId="0" applyNumberFormat="1" applyFont="1" applyFill="1" applyBorder="1" applyAlignment="1">
      <alignment horizontal="center"/>
    </xf>
    <xf numFmtId="9" fontId="93" fillId="0" borderId="0" xfId="0" applyNumberFormat="1" applyFont="1" applyBorder="1" applyAlignment="1">
      <alignment horizontal="center" wrapText="1"/>
    </xf>
    <xf numFmtId="0" fontId="95" fillId="0" borderId="0" xfId="0" pivotButton="1" applyFont="1" applyBorder="1" applyAlignment="1">
      <alignment horizontal="center"/>
    </xf>
    <xf numFmtId="0" fontId="93" fillId="0" borderId="0" xfId="0" applyNumberFormat="1" applyFont="1" applyBorder="1" applyAlignment="1">
      <alignment horizontal="right"/>
    </xf>
    <xf numFmtId="0" fontId="1" fillId="0" borderId="0" xfId="0" pivotButton="1" applyFont="1" applyBorder="1"/>
    <xf numFmtId="1" fontId="1" fillId="0" borderId="0" xfId="0" applyNumberFormat="1" applyFont="1" applyBorder="1"/>
    <xf numFmtId="166" fontId="1" fillId="0" borderId="0" xfId="0" applyNumberFormat="1" applyFont="1" applyBorder="1" applyAlignment="1">
      <alignment horizontal="left"/>
    </xf>
    <xf numFmtId="0" fontId="1" fillId="0" borderId="0" xfId="0" pivotButton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0" fontId="91" fillId="0" borderId="1" xfId="0" applyFont="1" applyFill="1" applyBorder="1" applyAlignment="1">
      <alignment horizontal="center" vertical="center"/>
    </xf>
    <xf numFmtId="0" fontId="88" fillId="0" borderId="1" xfId="0" applyFont="1" applyFill="1" applyBorder="1" applyAlignment="1">
      <alignment horizontal="center" vertical="center"/>
    </xf>
    <xf numFmtId="0" fontId="90" fillId="0" borderId="1" xfId="0" applyFont="1" applyFill="1" applyBorder="1" applyAlignment="1">
      <alignment horizontal="center" vertical="center"/>
    </xf>
    <xf numFmtId="0" fontId="92" fillId="0" borderId="1" xfId="0" applyFont="1" applyFill="1" applyBorder="1" applyAlignment="1">
      <alignment horizontal="center" vertical="center"/>
    </xf>
    <xf numFmtId="0" fontId="89" fillId="0" borderId="1" xfId="0" applyFont="1" applyFill="1" applyBorder="1" applyAlignment="1">
      <alignment horizontal="center" vertical="center"/>
    </xf>
    <xf numFmtId="0" fontId="58" fillId="0" borderId="2" xfId="0" applyFont="1" applyFill="1" applyBorder="1" applyAlignment="1">
      <alignment horizontal="center" vertical="center"/>
    </xf>
    <xf numFmtId="0" fontId="75" fillId="0" borderId="2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80" fillId="0" borderId="0" xfId="0" applyFont="1" applyBorder="1" applyAlignment="1">
      <alignment horizontal="center"/>
    </xf>
    <xf numFmtId="1" fontId="54" fillId="0" borderId="0" xfId="0" applyNumberFormat="1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2461">
    <dxf>
      <alignment vertical="bottom" readingOrder="0"/>
    </dxf>
    <dxf>
      <alignment vertical="bottom" readingOrder="0"/>
    </dxf>
    <dxf>
      <font>
        <b val="0"/>
      </font>
    </dxf>
    <dxf>
      <fill>
        <patternFill patternType="none">
          <bgColor auto="1"/>
        </patternFill>
      </fill>
    </dxf>
    <dxf>
      <font>
        <b/>
      </font>
    </dxf>
    <dxf>
      <fill>
        <patternFill patternType="solid">
          <bgColor rgb="FFFFFF00"/>
        </patternFill>
      </fill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theme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numFmt numFmtId="13" formatCode="0%"/>
    </dxf>
    <dxf>
      <numFmt numFmtId="167" formatCode="0.0%"/>
    </dxf>
    <dxf>
      <numFmt numFmtId="14" formatCode="0.00%"/>
    </dxf>
    <dxf>
      <numFmt numFmtId="168" formatCode="0.000%"/>
    </dxf>
    <dxf>
      <numFmt numFmtId="14" formatCode="0.00%"/>
    </dxf>
    <dxf>
      <numFmt numFmtId="167" formatCode="0.0%"/>
    </dxf>
    <dxf>
      <numFmt numFmtId="13" formatCode="0%"/>
    </dxf>
    <dxf>
      <numFmt numFmtId="169" formatCode="_(* #,##0.00_);_(* \(#,##0.00\);_(* &quot;-&quot;??_);_(@_)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67" formatCode="0.0%"/>
    </dxf>
    <dxf>
      <numFmt numFmtId="13" formatCode="0%"/>
    </dxf>
    <dxf>
      <numFmt numFmtId="13" formatCode="0%"/>
    </dxf>
    <dxf>
      <numFmt numFmtId="13" formatCode="0%"/>
    </dxf>
    <dxf>
      <font>
        <b val="0"/>
      </font>
    </dxf>
    <dxf>
      <fill>
        <patternFill patternType="none">
          <bgColor auto="1"/>
        </patternFill>
      </fill>
    </dxf>
    <dxf>
      <font>
        <b/>
      </font>
    </dxf>
    <dxf>
      <fill>
        <patternFill patternType="solid">
          <bgColor rgb="FFFFFF00"/>
        </patternFill>
      </fill>
    </dxf>
    <dxf>
      <alignment wrapText="1" readingOrder="0"/>
    </dxf>
    <dxf>
      <font>
        <color theme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numFmt numFmtId="13" formatCode="0%"/>
    </dxf>
    <dxf>
      <numFmt numFmtId="167" formatCode="0.0%"/>
    </dxf>
    <dxf>
      <numFmt numFmtId="14" formatCode="0.00%"/>
    </dxf>
    <dxf>
      <numFmt numFmtId="168" formatCode="0.000%"/>
    </dxf>
    <dxf>
      <numFmt numFmtId="14" formatCode="0.00%"/>
    </dxf>
    <dxf>
      <numFmt numFmtId="167" formatCode="0.0%"/>
    </dxf>
    <dxf>
      <numFmt numFmtId="13" formatCode="0%"/>
    </dxf>
    <dxf>
      <numFmt numFmtId="169" formatCode="_(* #,##0.00_);_(* \(#,##0.00\);_(* &quot;-&quot;??_);_(@_)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67" formatCode="0.0%"/>
    </dxf>
    <dxf>
      <font>
        <b/>
      </font>
    </dxf>
    <dxf>
      <alignment horizontal="center" readingOrder="0"/>
    </dxf>
    <dxf>
      <alignment horizontal="left" readingOrder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right" readingOrder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right" readingOrder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 readingOrder="0"/>
    </dxf>
    <dxf>
      <alignment horizontal="center" readingOrder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numFmt numFmtId="13" formatCode="0%"/>
    </dxf>
    <dxf>
      <numFmt numFmtId="167" formatCode="0.0%"/>
    </dxf>
    <dxf>
      <numFmt numFmtId="14" formatCode="0.00%"/>
    </dxf>
    <dxf>
      <numFmt numFmtId="168" formatCode="0.000%"/>
    </dxf>
    <dxf>
      <numFmt numFmtId="14" formatCode="0.00%"/>
    </dxf>
    <dxf>
      <numFmt numFmtId="167" formatCode="0.0%"/>
    </dxf>
    <dxf>
      <numFmt numFmtId="13" formatCode="0%"/>
    </dxf>
    <dxf>
      <numFmt numFmtId="169" formatCode="_(* #,##0.00_);_(* \(#,##0.00\);_(* &quot;-&quot;??_);_(@_)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67" formatCode="0.0%"/>
    </dxf>
    <dxf>
      <alignment horizontal="center" readingOrder="0"/>
    </dxf>
    <dxf>
      <alignment vertical="center" readingOrder="0"/>
    </dxf>
    <dxf>
      <numFmt numFmtId="13" formatCode="0%"/>
    </dxf>
    <dxf>
      <numFmt numFmtId="167" formatCode="0.0%"/>
    </dxf>
    <dxf>
      <numFmt numFmtId="14" formatCode="0.00%"/>
    </dxf>
    <dxf>
      <numFmt numFmtId="168" formatCode="0.000%"/>
    </dxf>
    <dxf>
      <numFmt numFmtId="14" formatCode="0.00%"/>
    </dxf>
    <dxf>
      <numFmt numFmtId="167" formatCode="0.0%"/>
    </dxf>
    <dxf>
      <border>
        <right/>
      </border>
    </dxf>
    <dxf>
      <border>
        <right/>
      </border>
    </dxf>
    <dxf>
      <numFmt numFmtId="13" formatCode="0%"/>
    </dxf>
    <dxf>
      <numFmt numFmtId="167" formatCode="0.0%"/>
    </dxf>
    <dxf>
      <numFmt numFmtId="14" formatCode="0.00%"/>
    </dxf>
    <dxf>
      <numFmt numFmtId="168" formatCode="0.000%"/>
    </dxf>
    <dxf>
      <numFmt numFmtId="14" formatCode="0.00%"/>
    </dxf>
    <dxf>
      <numFmt numFmtId="167" formatCode="0.0%"/>
    </dxf>
    <dxf>
      <numFmt numFmtId="13" formatCode="0%"/>
    </dxf>
    <dxf>
      <numFmt numFmtId="169" formatCode="_(* #,##0.00_);_(* \(#,##0.00\);_(* &quot;-&quot;??_);_(@_)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font>
        <b/>
        <i val="0"/>
        <color rgb="FFFF0000"/>
      </font>
      <numFmt numFmtId="13" formatCode="0%"/>
    </dxf>
    <dxf>
      <alignment horizontal="right" readingOrder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67" formatCode="0.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67" formatCode="0.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67" formatCode="0.0%"/>
    </dxf>
    <dxf>
      <numFmt numFmtId="1" formatCode="0"/>
    </dxf>
    <dxf>
      <numFmt numFmtId="170" formatCode="0.0"/>
    </dxf>
    <dxf>
      <numFmt numFmtId="2" formatCode="0.00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" formatCode="0"/>
    </dxf>
    <dxf>
      <numFmt numFmtId="170" formatCode="0.0"/>
    </dxf>
    <dxf>
      <numFmt numFmtId="2" formatCode="0.00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" formatCode="0"/>
    </dxf>
    <dxf>
      <numFmt numFmtId="170" formatCode="0.0"/>
    </dxf>
    <dxf>
      <numFmt numFmtId="2" formatCode="0.00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4" formatCode="0.00%"/>
    </dxf>
    <dxf>
      <numFmt numFmtId="1" formatCode="0"/>
    </dxf>
    <dxf>
      <numFmt numFmtId="170" formatCode="0.0"/>
    </dxf>
    <dxf>
      <numFmt numFmtId="2" formatCode="0.00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" formatCode="0"/>
    </dxf>
    <dxf>
      <numFmt numFmtId="170" formatCode="0.0"/>
    </dxf>
    <dxf>
      <numFmt numFmtId="2" formatCode="0.00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" formatCode="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1" formatCode="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0" formatCode="General"/>
    </dxf>
    <dxf>
      <alignment horizontal="right" readingOrder="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alignment horizontal="right" readingOrder="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0" formatCode="General"/>
    </dxf>
    <dxf>
      <alignment horizontal="right" readingOrder="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numFmt numFmtId="0" formatCode="General"/>
    </dxf>
    <dxf>
      <numFmt numFmtId="14" formatCode="0.00%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border>
        <right/>
        <bottom/>
        <horizontal/>
      </border>
    </dxf>
    <dxf>
      <alignment horizontal="center" readingOrder="0"/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font>
        <name val="Gadugi"/>
        <scheme val="none"/>
      </font>
    </dxf>
    <dxf>
      <numFmt numFmtId="1" formatCode="0"/>
    </dxf>
    <dxf>
      <numFmt numFmtId="170" formatCode="0.0"/>
    </dxf>
    <dxf>
      <numFmt numFmtId="2" formatCode="0.00"/>
    </dxf>
    <dxf>
      <numFmt numFmtId="2" formatCode="0.00"/>
    </dxf>
    <dxf>
      <numFmt numFmtId="170" formatCode="0.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z val="1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F400]h:mm:ss\ AM/PM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F400]h:mm:ss\ AM/PM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dd\-mm\-yy;@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d/mm/yyyy\ h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dd\-mm\-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0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BFBFBF"/>
        </patternFill>
      </fill>
    </dxf>
    <dxf>
      <font>
        <color rgb="FF006100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5050"/>
      <color rgb="FFFF9393"/>
      <color rgb="FFDD6969"/>
      <color rgb="FFFF8989"/>
      <color rgb="FFA0A2F8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%</a:t>
            </a:r>
            <a:r>
              <a:rPr lang="en-US" baseline="0">
                <a:solidFill>
                  <a:sysClr val="windowText" lastClr="000000"/>
                </a:solidFill>
              </a:rPr>
              <a:t> CUMPLIMIENTO BOOKING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32-4576-843A-6F994C6AB4EE}"/>
              </c:ext>
            </c:extLst>
          </c:dPt>
          <c:dPt>
            <c:idx val="1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32-4576-843A-6F994C6AB4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YTD'!$W$21:$X$21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YTD'!$W$20:$X$20</c:f>
              <c:numCache>
                <c:formatCode>0.00%</c:formatCode>
                <c:ptCount val="2"/>
                <c:pt idx="0">
                  <c:v>0.79138366000388127</c:v>
                </c:pt>
                <c:pt idx="1">
                  <c:v>0.20861633999611875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32-4576-843A-6F994C6AB4EE}"/>
            </c:ext>
          </c:extLst>
        </c:ser>
        <c:ser>
          <c:idx val="1"/>
          <c:order val="1"/>
          <c:tx>
            <c:strRef>
              <c:f>'Resumen YTD'!$X$21</c:f>
              <c:strCache>
                <c:ptCount val="1"/>
                <c:pt idx="0">
                  <c:v>NO CUMPLE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A32-4576-843A-6F994C6AB4EE}"/>
              </c:ext>
            </c:extLst>
          </c:dPt>
          <c:cat>
            <c:strRef>
              <c:f>'Resumen YTD'!$W$21:$X$21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YTD'!$X$20</c:f>
              <c:numCache>
                <c:formatCode>0.00%</c:formatCode>
                <c:ptCount val="1"/>
                <c:pt idx="0">
                  <c:v>0.20861633999611875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32-4576-843A-6F994C6AB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DISTRIBUCIÓN CARGAS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D3-4DDD-920D-FB8DD4B755B6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D3-4DDD-920D-FB8DD4B755B6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D3-4DDD-920D-FB8DD4B755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YTD'!$Z$7:$Z$9</c:f>
              <c:strCache>
                <c:ptCount val="3"/>
                <c:pt idx="0">
                  <c:v>CLIENTES</c:v>
                </c:pt>
                <c:pt idx="1">
                  <c:v>PROVEEDORES</c:v>
                </c:pt>
                <c:pt idx="2">
                  <c:v>TRANS. PROPIO</c:v>
                </c:pt>
              </c:strCache>
            </c:strRef>
          </c:cat>
          <c:val>
            <c:numRef>
              <c:f>'Resumen YTD'!$Y$7:$Y$9</c:f>
              <c:numCache>
                <c:formatCode>0.00%</c:formatCode>
                <c:ptCount val="3"/>
                <c:pt idx="0">
                  <c:v>0.39472152144381911</c:v>
                </c:pt>
                <c:pt idx="1">
                  <c:v>0.13681350669512904</c:v>
                </c:pt>
                <c:pt idx="2">
                  <c:v>0.46846497186105179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D3-4DDD-920D-FB8DD4B7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DISTRIBUCIÓN</a:t>
            </a:r>
            <a:r>
              <a:rPr lang="en-US" baseline="0">
                <a:solidFill>
                  <a:sysClr val="windowText" lastClr="000000"/>
                </a:solidFill>
              </a:rPr>
              <a:t> NO CUMPLE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33-45C3-B76C-6D68CDDD0276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33-45C3-B76C-6D68CDDD0276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33-45C3-B76C-6D68CDDD02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YTD'!$Z$30:$Z$32</c:f>
              <c:strCache>
                <c:ptCount val="3"/>
                <c:pt idx="0">
                  <c:v>CLIENTES</c:v>
                </c:pt>
                <c:pt idx="1">
                  <c:v>PROVEEDORES</c:v>
                </c:pt>
                <c:pt idx="2">
                  <c:v>TRANS. PROPIO</c:v>
                </c:pt>
              </c:strCache>
            </c:strRef>
          </c:cat>
          <c:val>
            <c:numRef>
              <c:f>'Resumen YTD'!$Y$30:$Y$32</c:f>
              <c:numCache>
                <c:formatCode>0.00%</c:formatCode>
                <c:ptCount val="3"/>
                <c:pt idx="0">
                  <c:v>0.47162790697674417</c:v>
                </c:pt>
                <c:pt idx="1">
                  <c:v>0.2158139534883721</c:v>
                </c:pt>
                <c:pt idx="2">
                  <c:v>0.31255813953488371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33-45C3-B76C-6D68CDDD0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YTD!TablaDinámica6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PARETO NO</a:t>
            </a:r>
            <a:r>
              <a:rPr lang="en-US" baseline="0">
                <a:solidFill>
                  <a:sysClr val="windowText" lastClr="000000"/>
                </a:solidFill>
              </a:rPr>
              <a:t> CUMPLE DE SUB-CATEGORÍAS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YTD'!$AC$6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YTD'!$AB$7:$AB$19</c:f>
              <c:strCache>
                <c:ptCount val="12"/>
                <c:pt idx="0">
                  <c:v>Retira cliente Inyección</c:v>
                </c:pt>
                <c:pt idx="1">
                  <c:v>DDP Cliente Inyección</c:v>
                </c:pt>
                <c:pt idx="2">
                  <c:v>Proveedor Inyección</c:v>
                </c:pt>
                <c:pt idx="3">
                  <c:v>Retira cliente Filial</c:v>
                </c:pt>
                <c:pt idx="4">
                  <c:v>Retira cliente Roto</c:v>
                </c:pt>
                <c:pt idx="5">
                  <c:v>Proveedor Roto</c:v>
                </c:pt>
                <c:pt idx="6">
                  <c:v>Entre plantas</c:v>
                </c:pt>
                <c:pt idx="7">
                  <c:v>Filial Import</c:v>
                </c:pt>
                <c:pt idx="8">
                  <c:v>DDP Cliente Filial</c:v>
                </c:pt>
                <c:pt idx="9">
                  <c:v>Proveedor Filial</c:v>
                </c:pt>
                <c:pt idx="10">
                  <c:v>DDP Cliente Roto</c:v>
                </c:pt>
                <c:pt idx="11">
                  <c:v>Recogida diaria</c:v>
                </c:pt>
              </c:strCache>
            </c:strRef>
          </c:cat>
          <c:val>
            <c:numRef>
              <c:f>'Resumen YTD'!$AC$7:$AC$19</c:f>
              <c:numCache>
                <c:formatCode>General</c:formatCode>
                <c:ptCount val="12"/>
                <c:pt idx="0">
                  <c:v>327</c:v>
                </c:pt>
                <c:pt idx="1">
                  <c:v>221</c:v>
                </c:pt>
                <c:pt idx="2">
                  <c:v>143</c:v>
                </c:pt>
                <c:pt idx="3">
                  <c:v>106</c:v>
                </c:pt>
                <c:pt idx="4">
                  <c:v>74</c:v>
                </c:pt>
                <c:pt idx="5">
                  <c:v>70</c:v>
                </c:pt>
                <c:pt idx="6">
                  <c:v>32</c:v>
                </c:pt>
                <c:pt idx="7">
                  <c:v>31</c:v>
                </c:pt>
                <c:pt idx="8">
                  <c:v>24</c:v>
                </c:pt>
                <c:pt idx="9">
                  <c:v>19</c:v>
                </c:pt>
                <c:pt idx="10">
                  <c:v>16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3-47BC-9228-DD536C0C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305664"/>
        <c:axId val="526303312"/>
      </c:barChart>
      <c:catAx>
        <c:axId val="52630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303312"/>
        <c:crosses val="autoZero"/>
        <c:auto val="1"/>
        <c:lblAlgn val="ctr"/>
        <c:lblOffset val="100"/>
        <c:noMultiLvlLbl val="0"/>
      </c:catAx>
      <c:valAx>
        <c:axId val="5263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3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YTD!TablaDinámica1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EVOLUCIONES NO CUMPLE POR</a:t>
            </a:r>
            <a:r>
              <a:rPr lang="es-ES" baseline="0">
                <a:solidFill>
                  <a:sysClr val="windowText" lastClr="000000"/>
                </a:solidFill>
              </a:rPr>
              <a:t>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'Resumen YTD'!$AF$6:$AF$7</c:f>
              <c:strCache>
                <c:ptCount val="1"/>
                <c:pt idx="0">
                  <c:v>CLIENTES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'Resumen YTD'!$AE$8:$AE$60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46</c:v>
                </c:pt>
                <c:pt idx="45">
                  <c:v>45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'Resumen YTD'!$AF$8:$AF$60</c:f>
              <c:numCache>
                <c:formatCode>General</c:formatCode>
                <c:ptCount val="52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11</c:v>
                </c:pt>
                <c:pt idx="7">
                  <c:v>7</c:v>
                </c:pt>
                <c:pt idx="8">
                  <c:v>8</c:v>
                </c:pt>
                <c:pt idx="9">
                  <c:v>5</c:v>
                </c:pt>
                <c:pt idx="10">
                  <c:v>12</c:v>
                </c:pt>
                <c:pt idx="11">
                  <c:v>18</c:v>
                </c:pt>
                <c:pt idx="12">
                  <c:v>14</c:v>
                </c:pt>
                <c:pt idx="13">
                  <c:v>13</c:v>
                </c:pt>
                <c:pt idx="14">
                  <c:v>14</c:v>
                </c:pt>
                <c:pt idx="15">
                  <c:v>8</c:v>
                </c:pt>
                <c:pt idx="16">
                  <c:v>7</c:v>
                </c:pt>
                <c:pt idx="17">
                  <c:v>4</c:v>
                </c:pt>
                <c:pt idx="18">
                  <c:v>12</c:v>
                </c:pt>
                <c:pt idx="19">
                  <c:v>7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25</c:v>
                </c:pt>
                <c:pt idx="24">
                  <c:v>8</c:v>
                </c:pt>
                <c:pt idx="25">
                  <c:v>22</c:v>
                </c:pt>
                <c:pt idx="26">
                  <c:v>12</c:v>
                </c:pt>
                <c:pt idx="27">
                  <c:v>10</c:v>
                </c:pt>
                <c:pt idx="28">
                  <c:v>7</c:v>
                </c:pt>
                <c:pt idx="29">
                  <c:v>10</c:v>
                </c:pt>
                <c:pt idx="30">
                  <c:v>5</c:v>
                </c:pt>
                <c:pt idx="31">
                  <c:v>8</c:v>
                </c:pt>
                <c:pt idx="32">
                  <c:v>2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12</c:v>
                </c:pt>
                <c:pt idx="39">
                  <c:v>10</c:v>
                </c:pt>
                <c:pt idx="40">
                  <c:v>5</c:v>
                </c:pt>
                <c:pt idx="41">
                  <c:v>11</c:v>
                </c:pt>
                <c:pt idx="42">
                  <c:v>10</c:v>
                </c:pt>
                <c:pt idx="43">
                  <c:v>7</c:v>
                </c:pt>
                <c:pt idx="44">
                  <c:v>6</c:v>
                </c:pt>
                <c:pt idx="45">
                  <c:v>12</c:v>
                </c:pt>
                <c:pt idx="46">
                  <c:v>5</c:v>
                </c:pt>
                <c:pt idx="47">
                  <c:v>9</c:v>
                </c:pt>
                <c:pt idx="48">
                  <c:v>9</c:v>
                </c:pt>
                <c:pt idx="49">
                  <c:v>6</c:v>
                </c:pt>
                <c:pt idx="5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18-4A28-B906-195707714B29}"/>
            </c:ext>
          </c:extLst>
        </c:ser>
        <c:ser>
          <c:idx val="1"/>
          <c:order val="1"/>
          <c:tx>
            <c:strRef>
              <c:f>'Resumen YTD'!$AG$6:$AG$7</c:f>
              <c:strCache>
                <c:ptCount val="1"/>
                <c:pt idx="0">
                  <c:v>PROVEEDORES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'Resumen YTD'!$AE$8:$AE$60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46</c:v>
                </c:pt>
                <c:pt idx="45">
                  <c:v>45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'Resumen YTD'!$AG$8:$AG$60</c:f>
              <c:numCache>
                <c:formatCode>General</c:formatCode>
                <c:ptCount val="52"/>
                <c:pt idx="0">
                  <c:v>3</c:v>
                </c:pt>
                <c:pt idx="1">
                  <c:v>10</c:v>
                </c:pt>
                <c:pt idx="2">
                  <c:v>16</c:v>
                </c:pt>
                <c:pt idx="3">
                  <c:v>11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14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3</c:v>
                </c:pt>
                <c:pt idx="24">
                  <c:v>6</c:v>
                </c:pt>
                <c:pt idx="25">
                  <c:v>2</c:v>
                </c:pt>
                <c:pt idx="26">
                  <c:v>5</c:v>
                </c:pt>
                <c:pt idx="27">
                  <c:v>2</c:v>
                </c:pt>
                <c:pt idx="28">
                  <c:v>3</c:v>
                </c:pt>
                <c:pt idx="29">
                  <c:v>5</c:v>
                </c:pt>
                <c:pt idx="30">
                  <c:v>2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1</c:v>
                </c:pt>
                <c:pt idx="37">
                  <c:v>3</c:v>
                </c:pt>
                <c:pt idx="38">
                  <c:v>6</c:v>
                </c:pt>
                <c:pt idx="39">
                  <c:v>8</c:v>
                </c:pt>
                <c:pt idx="40">
                  <c:v>1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9</c:v>
                </c:pt>
                <c:pt idx="45">
                  <c:v>3</c:v>
                </c:pt>
                <c:pt idx="46">
                  <c:v>3</c:v>
                </c:pt>
                <c:pt idx="47">
                  <c:v>7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718-4A28-B906-195707714B29}"/>
            </c:ext>
          </c:extLst>
        </c:ser>
        <c:ser>
          <c:idx val="2"/>
          <c:order val="2"/>
          <c:tx>
            <c:strRef>
              <c:f>'Resumen YTD'!$AH$6:$AH$7</c:f>
              <c:strCache>
                <c:ptCount val="1"/>
                <c:pt idx="0">
                  <c:v>TRANS. PROPIO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'Resumen YTD'!$AE$8:$AE$60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46</c:v>
                </c:pt>
                <c:pt idx="45">
                  <c:v>45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'Resumen YTD'!$AH$8:$AH$60</c:f>
              <c:numCache>
                <c:formatCode>General</c:formatCode>
                <c:ptCount val="52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9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18</c:v>
                </c:pt>
                <c:pt idx="12">
                  <c:v>15</c:v>
                </c:pt>
                <c:pt idx="13">
                  <c:v>10</c:v>
                </c:pt>
                <c:pt idx="14">
                  <c:v>5</c:v>
                </c:pt>
                <c:pt idx="15">
                  <c:v>7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12</c:v>
                </c:pt>
                <c:pt idx="21">
                  <c:v>23</c:v>
                </c:pt>
                <c:pt idx="22">
                  <c:v>10</c:v>
                </c:pt>
                <c:pt idx="23">
                  <c:v>8</c:v>
                </c:pt>
                <c:pt idx="24">
                  <c:v>1</c:v>
                </c:pt>
                <c:pt idx="25">
                  <c:v>2</c:v>
                </c:pt>
                <c:pt idx="26">
                  <c:v>11</c:v>
                </c:pt>
                <c:pt idx="27">
                  <c:v>6</c:v>
                </c:pt>
                <c:pt idx="28">
                  <c:v>10</c:v>
                </c:pt>
                <c:pt idx="29">
                  <c:v>2</c:v>
                </c:pt>
                <c:pt idx="30">
                  <c:v>2</c:v>
                </c:pt>
                <c:pt idx="31">
                  <c:v>5</c:v>
                </c:pt>
                <c:pt idx="32">
                  <c:v>8</c:v>
                </c:pt>
                <c:pt idx="33">
                  <c:v>1</c:v>
                </c:pt>
                <c:pt idx="34">
                  <c:v>19</c:v>
                </c:pt>
                <c:pt idx="35">
                  <c:v>10</c:v>
                </c:pt>
                <c:pt idx="36">
                  <c:v>3</c:v>
                </c:pt>
                <c:pt idx="37">
                  <c:v>1</c:v>
                </c:pt>
                <c:pt idx="38">
                  <c:v>3</c:v>
                </c:pt>
                <c:pt idx="39">
                  <c:v>6</c:v>
                </c:pt>
                <c:pt idx="40">
                  <c:v>12</c:v>
                </c:pt>
                <c:pt idx="41">
                  <c:v>24</c:v>
                </c:pt>
                <c:pt idx="42">
                  <c:v>20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1</c:v>
                </c:pt>
                <c:pt idx="47">
                  <c:v>6</c:v>
                </c:pt>
                <c:pt idx="48">
                  <c:v>1</c:v>
                </c:pt>
                <c:pt idx="49">
                  <c:v>5</c:v>
                </c:pt>
                <c:pt idx="50">
                  <c:v>7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718-4A28-B906-195707714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00992"/>
        <c:axId val="529198640"/>
      </c:lineChart>
      <c:catAx>
        <c:axId val="52920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98640"/>
        <c:crosses val="autoZero"/>
        <c:auto val="1"/>
        <c:lblAlgn val="ctr"/>
        <c:lblOffset val="100"/>
        <c:noMultiLvlLbl val="0"/>
      </c:catAx>
      <c:valAx>
        <c:axId val="52919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20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DISTRIBUCIÓN NO CUMPLE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89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8B-49ED-9BB2-DA725335BB40}"/>
              </c:ext>
            </c:extLst>
          </c:dPt>
          <c:dPt>
            <c:idx val="1"/>
            <c:bubble3D val="0"/>
            <c:spPr>
              <a:solidFill>
                <a:srgbClr val="DD696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8B-49ED-9BB2-DA725335BB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YTD'!$Z$41:$Z$42</c:f>
              <c:strCache>
                <c:ptCount val="2"/>
                <c:pt idx="0">
                  <c:v>RETRASO</c:v>
                </c:pt>
                <c:pt idx="1">
                  <c:v>SIN CITA</c:v>
                </c:pt>
              </c:strCache>
            </c:strRef>
          </c:cat>
          <c:val>
            <c:numRef>
              <c:f>'Resumen YTD'!$Y$41:$Y$42</c:f>
              <c:numCache>
                <c:formatCode>0.00%</c:formatCode>
                <c:ptCount val="2"/>
                <c:pt idx="0">
                  <c:v>0.61860465116279073</c:v>
                </c:pt>
                <c:pt idx="1">
                  <c:v>0.38139534883720932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8B-49ED-9BB2-DA725335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%</a:t>
            </a:r>
            <a:r>
              <a:rPr lang="en-US" baseline="0">
                <a:solidFill>
                  <a:sysClr val="windowText" lastClr="000000"/>
                </a:solidFill>
              </a:rPr>
              <a:t> CUMPLIMIENTO BOOKING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BD-4A03-8E65-2E85C5C06E0F}"/>
              </c:ext>
            </c:extLst>
          </c:dPt>
          <c:dPt>
            <c:idx val="1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BD-4A03-8E65-2E85C5C06E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Semanal'!$S$21:$T$21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Semanal'!$S$20:$T$20</c:f>
              <c:numCache>
                <c:formatCode>0.00%</c:formatCode>
                <c:ptCount val="2"/>
                <c:pt idx="0">
                  <c:v>0.61111111111111116</c:v>
                </c:pt>
                <c:pt idx="1">
                  <c:v>0.3888888888888889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BD-4A03-8E65-2E85C5C06E0F}"/>
            </c:ext>
          </c:extLst>
        </c:ser>
        <c:ser>
          <c:idx val="1"/>
          <c:order val="1"/>
          <c:tx>
            <c:strRef>
              <c:f>'Resumen Semanal'!$T$21</c:f>
              <c:strCache>
                <c:ptCount val="1"/>
                <c:pt idx="0">
                  <c:v>NO CUMPLE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4BD-4A03-8E65-2E85C5C06E0F}"/>
              </c:ext>
            </c:extLst>
          </c:dPt>
          <c:cat>
            <c:strRef>
              <c:f>'Resumen Semanal'!$S$21:$T$21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Semanal'!$T$20</c:f>
              <c:numCache>
                <c:formatCode>0.00%</c:formatCode>
                <c:ptCount val="1"/>
                <c:pt idx="0">
                  <c:v>0.3888888888888889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BD-4A03-8E65-2E85C5C06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DISTRIBUCIÓN CARGAS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F7-4FC0-9F0C-6B33E27D024E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F7-4FC0-9F0C-6B33E27D024E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F7-4FC0-9F0C-6B33E27D02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Semanal'!$V$7:$V$9</c:f>
              <c:strCache>
                <c:ptCount val="3"/>
                <c:pt idx="0">
                  <c:v>CLIENTES</c:v>
                </c:pt>
                <c:pt idx="1">
                  <c:v>PROVEEDORES</c:v>
                </c:pt>
                <c:pt idx="2">
                  <c:v>TRANS. PROPIO</c:v>
                </c:pt>
              </c:strCache>
            </c:strRef>
          </c:cat>
          <c:val>
            <c:numRef>
              <c:f>'Resumen Semanal'!$U$7:$U$9</c:f>
              <c:numCache>
                <c:formatCode>0.00%</c:formatCode>
                <c:ptCount val="3"/>
                <c:pt idx="0">
                  <c:v>0.55555555555555558</c:v>
                </c:pt>
                <c:pt idx="1">
                  <c:v>0.22222222222222221</c:v>
                </c:pt>
                <c:pt idx="2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F7-4FC0-9F0C-6B33E27D0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DISTRIBUCIÓN</a:t>
            </a:r>
            <a:r>
              <a:rPr lang="en-US" baseline="0">
                <a:solidFill>
                  <a:sysClr val="windowText" lastClr="000000"/>
                </a:solidFill>
              </a:rPr>
              <a:t> NO CUMPLE BOOKING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18-40D2-9CD6-662A30251DE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18-40D2-9CD6-662A30251DE4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18-40D2-9CD6-662A30251D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Semanal'!$V$30:$V$32</c:f>
              <c:strCache>
                <c:ptCount val="3"/>
                <c:pt idx="0">
                  <c:v>CLIENTES</c:v>
                </c:pt>
                <c:pt idx="1">
                  <c:v>PROVEEDORES</c:v>
                </c:pt>
                <c:pt idx="2">
                  <c:v>TRANS. PROPIO</c:v>
                </c:pt>
              </c:strCache>
            </c:strRef>
          </c:cat>
          <c:val>
            <c:numRef>
              <c:f>'Resumen Semanal'!$U$30:$U$32</c:f>
              <c:numCache>
                <c:formatCode>0.00%</c:formatCode>
                <c:ptCount val="3"/>
                <c:pt idx="0">
                  <c:v>0.5714285714285714</c:v>
                </c:pt>
                <c:pt idx="1">
                  <c:v>0.42857142857142855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18-40D2-9CD6-662A30251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Semanal!TablaDinámica6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PARETO</a:t>
            </a:r>
            <a:r>
              <a:rPr lang="en-US" baseline="0">
                <a:solidFill>
                  <a:sysClr val="windowText" lastClr="000000"/>
                </a:solidFill>
              </a:rPr>
              <a:t> DE SUB-CATEGORÍAS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Semanal'!$Y$6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Semanal'!$X$7:$X$15</c:f>
              <c:strCache>
                <c:ptCount val="8"/>
                <c:pt idx="0">
                  <c:v>Retira cliente Inyección</c:v>
                </c:pt>
                <c:pt idx="1">
                  <c:v>Proveedor Roto</c:v>
                </c:pt>
                <c:pt idx="2">
                  <c:v>Proveedor Inyección</c:v>
                </c:pt>
                <c:pt idx="3">
                  <c:v>Entre plantas</c:v>
                </c:pt>
                <c:pt idx="4">
                  <c:v>Retira cliente Filial</c:v>
                </c:pt>
                <c:pt idx="5">
                  <c:v>DDP Cliente Inyección</c:v>
                </c:pt>
                <c:pt idx="6">
                  <c:v>Retira cliente Roto</c:v>
                </c:pt>
                <c:pt idx="7">
                  <c:v>Recogida diaria</c:v>
                </c:pt>
              </c:strCache>
            </c:strRef>
          </c:cat>
          <c:val>
            <c:numRef>
              <c:f>'Resumen Semanal'!$Y$7:$Y$15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9-4EDE-B52A-6B525B993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333632"/>
        <c:axId val="529328928"/>
      </c:barChart>
      <c:catAx>
        <c:axId val="52933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328928"/>
        <c:crosses val="autoZero"/>
        <c:auto val="1"/>
        <c:lblAlgn val="ctr"/>
        <c:lblOffset val="100"/>
        <c:noMultiLvlLbl val="0"/>
      </c:catAx>
      <c:valAx>
        <c:axId val="52932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33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DISTRIBUCIÓN NO CUMPLE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89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98-4D03-BBF3-DA89E1FA18EB}"/>
              </c:ext>
            </c:extLst>
          </c:dPt>
          <c:dPt>
            <c:idx val="1"/>
            <c:bubble3D val="0"/>
            <c:spPr>
              <a:solidFill>
                <a:srgbClr val="DD696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98-4D03-BBF3-DA89E1FA18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Semanal'!$V$41:$V$42</c:f>
              <c:strCache>
                <c:ptCount val="2"/>
                <c:pt idx="0">
                  <c:v>RETRASO</c:v>
                </c:pt>
                <c:pt idx="1">
                  <c:v>SIN CITA</c:v>
                </c:pt>
              </c:strCache>
            </c:strRef>
          </c:cat>
          <c:val>
            <c:numRef>
              <c:f>'Resumen Semanal'!$U$41:$U$42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98-4D03-BBF3-DA89E1FA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Semanal!TablaDinámica1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EVOLUCIÓN</a:t>
            </a:r>
            <a:r>
              <a:rPr lang="es-ES" baseline="0"/>
              <a:t> CARGAS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FF5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'Resumen Semanal'!$AB$6</c:f>
              <c:strCache>
                <c:ptCount val="1"/>
                <c:pt idx="0">
                  <c:v>No cumple</c:v>
                </c:pt>
              </c:strCache>
            </c:strRef>
          </c:tx>
          <c:spPr>
            <a:solidFill>
              <a:srgbClr val="FF5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Semanal'!$AA$7:$AA$10</c:f>
              <c:strCache>
                <c:ptCount val="3"/>
                <c:pt idx="0">
                  <c:v>02-ene</c:v>
                </c:pt>
                <c:pt idx="1">
                  <c:v>03-ene</c:v>
                </c:pt>
                <c:pt idx="2">
                  <c:v>04-ene</c:v>
                </c:pt>
              </c:strCache>
            </c:strRef>
          </c:cat>
          <c:val>
            <c:numRef>
              <c:f>'Resumen Semanal'!$AB$7:$AB$10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3-44EF-A5CB-5877AA0FB9E8}"/>
            </c:ext>
          </c:extLst>
        </c:ser>
        <c:ser>
          <c:idx val="1"/>
          <c:order val="1"/>
          <c:tx>
            <c:strRef>
              <c:f>'Resumen Semanal'!$AC$6</c:f>
              <c:strCache>
                <c:ptCount val="1"/>
                <c:pt idx="0">
                  <c:v>Sí cumple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Semanal'!$AA$7:$AA$10</c:f>
              <c:strCache>
                <c:ptCount val="3"/>
                <c:pt idx="0">
                  <c:v>02-ene</c:v>
                </c:pt>
                <c:pt idx="1">
                  <c:v>03-ene</c:v>
                </c:pt>
                <c:pt idx="2">
                  <c:v>04-ene</c:v>
                </c:pt>
              </c:strCache>
            </c:strRef>
          </c:cat>
          <c:val>
            <c:numRef>
              <c:f>'Resumen Semanal'!$AC$7:$AC$10</c:f>
              <c:numCache>
                <c:formatCode>0</c:formatCode>
                <c:ptCount val="3"/>
                <c:pt idx="0">
                  <c:v>2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43-44EF-A5CB-5877AA0FB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4050352"/>
        <c:axId val="524052704"/>
      </c:barChart>
      <c:catAx>
        <c:axId val="52405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4052704"/>
        <c:crosses val="autoZero"/>
        <c:auto val="1"/>
        <c:lblAlgn val="ctr"/>
        <c:lblOffset val="100"/>
        <c:noMultiLvlLbl val="0"/>
      </c:catAx>
      <c:valAx>
        <c:axId val="52405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405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%</a:t>
            </a:r>
            <a:r>
              <a:rPr lang="en-US" baseline="0">
                <a:solidFill>
                  <a:sysClr val="windowText" lastClr="000000"/>
                </a:solidFill>
              </a:rPr>
              <a:t> CUMPLIMIENTO BOOKING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42-4D1B-9B8E-E5C3DBC49C4A}"/>
              </c:ext>
            </c:extLst>
          </c:dPt>
          <c:dPt>
            <c:idx val="1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42-4D1B-9B8E-E5C3DBC49C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 (2)'!$S$21:$T$21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Semanal (2)'!$S$20:$T$20</c:f>
              <c:numCache>
                <c:formatCode>0.00%</c:formatCode>
                <c:ptCount val="2"/>
                <c:pt idx="0">
                  <c:v>0.83695652173913049</c:v>
                </c:pt>
                <c:pt idx="1">
                  <c:v>0.16304347826086957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42-4D1B-9B8E-E5C3DBC49C4A}"/>
            </c:ext>
          </c:extLst>
        </c:ser>
        <c:ser>
          <c:idx val="1"/>
          <c:order val="1"/>
          <c:tx>
            <c:strRef>
              <c:f>'Resumen Semanal (2)'!$T$21</c:f>
              <c:strCache>
                <c:ptCount val="1"/>
                <c:pt idx="0">
                  <c:v>NO CUMPLE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F42-4D1B-9B8E-E5C3DBC49C4A}"/>
              </c:ext>
            </c:extLst>
          </c:dPt>
          <c:cat>
            <c:strRef>
              <c:f>'Resumen Semanal (2)'!$S$21:$T$21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Semanal (2)'!$T$20</c:f>
              <c:numCache>
                <c:formatCode>0.00%</c:formatCode>
                <c:ptCount val="1"/>
                <c:pt idx="0">
                  <c:v>0.16304347826086957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42-4D1B-9B8E-E5C3DBC49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DISTRIBUCIÓN CARGAS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AC-4940-B393-627EA47203EC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FAC-4940-B393-627EA47203EC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AC-4940-B393-627EA47203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 (2)'!$V$7:$V$9</c:f>
              <c:strCache>
                <c:ptCount val="3"/>
                <c:pt idx="0">
                  <c:v>CLIENTES</c:v>
                </c:pt>
                <c:pt idx="1">
                  <c:v>PROVEEDORES</c:v>
                </c:pt>
                <c:pt idx="2">
                  <c:v>TRANS. PROPIO</c:v>
                </c:pt>
              </c:strCache>
            </c:strRef>
          </c:cat>
          <c:val>
            <c:numRef>
              <c:f>'Resumen Semanal (2)'!$U$7:$U$9</c:f>
              <c:numCache>
                <c:formatCode>0.00%</c:formatCode>
                <c:ptCount val="3"/>
                <c:pt idx="0">
                  <c:v>0.2608695652173913</c:v>
                </c:pt>
                <c:pt idx="1">
                  <c:v>0.10869565217391304</c:v>
                </c:pt>
                <c:pt idx="2">
                  <c:v>0.63043478260869568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AC-4940-B393-627EA4720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DISTRIBUCIÓN</a:t>
            </a:r>
            <a:r>
              <a:rPr lang="en-US" baseline="0">
                <a:solidFill>
                  <a:sysClr val="windowText" lastClr="000000"/>
                </a:solidFill>
              </a:rPr>
              <a:t> NO CUMPLE BOOKING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92-46DD-851C-AF915385AEF2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92-46DD-851C-AF915385AEF2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92-46DD-851C-AF915385AE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 (2)'!$V$30:$V$32</c:f>
              <c:strCache>
                <c:ptCount val="3"/>
                <c:pt idx="0">
                  <c:v>CLIENTES</c:v>
                </c:pt>
                <c:pt idx="1">
                  <c:v>PROVEEDORES</c:v>
                </c:pt>
                <c:pt idx="2">
                  <c:v>TRANS. PROPIO</c:v>
                </c:pt>
              </c:strCache>
            </c:strRef>
          </c:cat>
          <c:val>
            <c:numRef>
              <c:f>'Resumen Semanal (2)'!$U$30:$U$32</c:f>
              <c:numCache>
                <c:formatCode>0.00%</c:formatCode>
                <c:ptCount val="3"/>
                <c:pt idx="0">
                  <c:v>0.4</c:v>
                </c:pt>
                <c:pt idx="1">
                  <c:v>0.13333333333333333</c:v>
                </c:pt>
                <c:pt idx="2">
                  <c:v>0.46666666666666667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92-46DD-851C-AF915385A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Semanal (2)!TablaDinámica6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PARETO</a:t>
            </a:r>
            <a:r>
              <a:rPr lang="en-US" baseline="0">
                <a:solidFill>
                  <a:sysClr val="windowText" lastClr="000000"/>
                </a:solidFill>
              </a:rPr>
              <a:t> DE SUB-CATEGORÍAS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Semanal (2)'!$Y$6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'Resumen Semanal (2)'!$X$7:$X$48</c:f>
              <c:multiLvlStrCache>
                <c:ptCount val="29"/>
                <c:lvl>
                  <c:pt idx="0">
                    <c:v>NOUTRANSPORT</c:v>
                  </c:pt>
                  <c:pt idx="1">
                    <c:v>VARIOS</c:v>
                  </c:pt>
                  <c:pt idx="2">
                    <c:v>ALGAITRUCK</c:v>
                  </c:pt>
                  <c:pt idx="3">
                    <c:v>SESE</c:v>
                  </c:pt>
                  <c:pt idx="4">
                    <c:v>SUS MEDIOS</c:v>
                  </c:pt>
                  <c:pt idx="5">
                    <c:v>NOUTRANSPORT</c:v>
                  </c:pt>
                  <c:pt idx="6">
                    <c:v>REMIGIO</c:v>
                  </c:pt>
                  <c:pt idx="7">
                    <c:v>SUS MEDIOS</c:v>
                  </c:pt>
                  <c:pt idx="8">
                    <c:v>TRANSAHER</c:v>
                  </c:pt>
                  <c:pt idx="9">
                    <c:v>TRANSPARETS</c:v>
                  </c:pt>
                  <c:pt idx="10">
                    <c:v>GONZATRANS</c:v>
                  </c:pt>
                  <c:pt idx="11">
                    <c:v>SUS MEDIOS</c:v>
                  </c:pt>
                  <c:pt idx="12">
                    <c:v>BREGER</c:v>
                  </c:pt>
                  <c:pt idx="13">
                    <c:v>SUS MEDIOS</c:v>
                  </c:pt>
                  <c:pt idx="14">
                    <c:v>DAVID BERTRAN</c:v>
                  </c:pt>
                  <c:pt idx="15">
                    <c:v>GARVI</c:v>
                  </c:pt>
                  <c:pt idx="16">
                    <c:v>GONZATRANS</c:v>
                  </c:pt>
                  <c:pt idx="17">
                    <c:v>J H L</c:v>
                  </c:pt>
                  <c:pt idx="18">
                    <c:v>JOSE REY</c:v>
                  </c:pt>
                  <c:pt idx="19">
                    <c:v>RHENUS LOGISTICS</c:v>
                  </c:pt>
                  <c:pt idx="20">
                    <c:v>TRANSABADELL</c:v>
                  </c:pt>
                  <c:pt idx="21">
                    <c:v>DAVID BERTRAN</c:v>
                  </c:pt>
                  <c:pt idx="22">
                    <c:v>GONZATRANS</c:v>
                  </c:pt>
                  <c:pt idx="23">
                    <c:v>ALGAITRUCK</c:v>
                  </c:pt>
                  <c:pt idx="24">
                    <c:v>DAVID BERTRAN</c:v>
                  </c:pt>
                  <c:pt idx="25">
                    <c:v>GONZATRANS</c:v>
                  </c:pt>
                  <c:pt idx="26">
                    <c:v>COBARPLAS</c:v>
                  </c:pt>
                  <c:pt idx="27">
                    <c:v>GARVI</c:v>
                  </c:pt>
                  <c:pt idx="28">
                    <c:v>SUS MEDIOS</c:v>
                  </c:pt>
                </c:lvl>
                <c:lvl>
                  <c:pt idx="0">
                    <c:v>Filial Import</c:v>
                  </c:pt>
                  <c:pt idx="2">
                    <c:v>Retira cliente Inyección</c:v>
                  </c:pt>
                  <c:pt idx="5">
                    <c:v>DDP Cliente Filial</c:v>
                  </c:pt>
                  <c:pt idx="7">
                    <c:v>Retira cliente Roto</c:v>
                  </c:pt>
                  <c:pt idx="10">
                    <c:v>Proveedor Inyección</c:v>
                  </c:pt>
                  <c:pt idx="12">
                    <c:v>Retira cliente Filial</c:v>
                  </c:pt>
                  <c:pt idx="14">
                    <c:v>DDP Cliente Inyección</c:v>
                  </c:pt>
                  <c:pt idx="21">
                    <c:v>DDP Cliente Roto</c:v>
                  </c:pt>
                  <c:pt idx="23">
                    <c:v>Entre plantas</c:v>
                  </c:pt>
                  <c:pt idx="24">
                    <c:v>Recogida diaria</c:v>
                  </c:pt>
                  <c:pt idx="26">
                    <c:v>Proveedor Roto</c:v>
                  </c:pt>
                  <c:pt idx="28">
                    <c:v>Proveedor Filial</c:v>
                  </c:pt>
                </c:lvl>
              </c:multiLvlStrCache>
            </c:multiLvlStrRef>
          </c:cat>
          <c:val>
            <c:numRef>
              <c:f>'Resumen Semanal (2)'!$Y$7:$Y$48</c:f>
              <c:numCache>
                <c:formatCode>General</c:formatCode>
                <c:ptCount val="29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A-4841-AD60-C21451659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052312"/>
        <c:axId val="524053488"/>
      </c:barChart>
      <c:catAx>
        <c:axId val="52405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4053488"/>
        <c:crosses val="autoZero"/>
        <c:auto val="1"/>
        <c:lblAlgn val="ctr"/>
        <c:lblOffset val="100"/>
        <c:noMultiLvlLbl val="0"/>
      </c:catAx>
      <c:valAx>
        <c:axId val="52405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405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DISTRIBUCIÓN NO CUMPLE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89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AA-42AC-8B63-493FF815C0A4}"/>
              </c:ext>
            </c:extLst>
          </c:dPt>
          <c:dPt>
            <c:idx val="1"/>
            <c:bubble3D val="0"/>
            <c:spPr>
              <a:solidFill>
                <a:srgbClr val="DD696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AA-42AC-8B63-493FF815C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Semanal (2)'!$V$41:$V$42</c:f>
              <c:strCache>
                <c:ptCount val="2"/>
                <c:pt idx="0">
                  <c:v>RETRASO</c:v>
                </c:pt>
                <c:pt idx="1">
                  <c:v>SIN CITA</c:v>
                </c:pt>
              </c:strCache>
            </c:strRef>
          </c:cat>
          <c:val>
            <c:numRef>
              <c:f>'Resumen Semanal (2)'!$U$41:$U$42</c:f>
              <c:numCache>
                <c:formatCode>0.00%</c:formatCode>
                <c:ptCount val="2"/>
                <c:pt idx="0">
                  <c:v>0.93333333333333335</c:v>
                </c:pt>
                <c:pt idx="1">
                  <c:v>6.6666666666666666E-2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AA-42AC-8B63-493FF815C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Semanal (2)!TablaDinámica1</c:name>
    <c:fmtId val="4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EVOLUCIÓN</a:t>
            </a:r>
            <a:r>
              <a:rPr lang="es-ES" baseline="0"/>
              <a:t> CARGAS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FF5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5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'Resumen Semanal (2)'!$AB$6</c:f>
              <c:strCache>
                <c:ptCount val="1"/>
                <c:pt idx="0">
                  <c:v>No cumple</c:v>
                </c:pt>
              </c:strCache>
            </c:strRef>
          </c:tx>
          <c:spPr>
            <a:solidFill>
              <a:srgbClr val="FF5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Semanal (2)'!$AA$7:$AA$12</c:f>
              <c:strCache>
                <c:ptCount val="5"/>
                <c:pt idx="0">
                  <c:v>16-dic</c:v>
                </c:pt>
                <c:pt idx="1">
                  <c:v>17-dic</c:v>
                </c:pt>
                <c:pt idx="2">
                  <c:v>18-dic</c:v>
                </c:pt>
                <c:pt idx="3">
                  <c:v>19-dic</c:v>
                </c:pt>
                <c:pt idx="4">
                  <c:v>20-dic</c:v>
                </c:pt>
              </c:strCache>
            </c:strRef>
          </c:cat>
          <c:val>
            <c:numRef>
              <c:f>'Resumen Semanal (2)'!$AB$7:$AB$12</c:f>
              <c:numCache>
                <c:formatCode>General</c:formatCode>
                <c:ptCount val="5"/>
                <c:pt idx="0">
                  <c:v>5</c:v>
                </c:pt>
                <c:pt idx="1">
                  <c:v>0</c:v>
                </c:pt>
                <c:pt idx="2">
                  <c:v>6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F3-43EC-8998-AE8A0A838CF7}"/>
            </c:ext>
          </c:extLst>
        </c:ser>
        <c:ser>
          <c:idx val="1"/>
          <c:order val="1"/>
          <c:tx>
            <c:strRef>
              <c:f>'Resumen Semanal (2)'!$AC$6</c:f>
              <c:strCache>
                <c:ptCount val="1"/>
                <c:pt idx="0">
                  <c:v>Sí cumple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Semanal (2)'!$AA$7:$AA$12</c:f>
              <c:strCache>
                <c:ptCount val="5"/>
                <c:pt idx="0">
                  <c:v>16-dic</c:v>
                </c:pt>
                <c:pt idx="1">
                  <c:v>17-dic</c:v>
                </c:pt>
                <c:pt idx="2">
                  <c:v>18-dic</c:v>
                </c:pt>
                <c:pt idx="3">
                  <c:v>19-dic</c:v>
                </c:pt>
                <c:pt idx="4">
                  <c:v>20-dic</c:v>
                </c:pt>
              </c:strCache>
            </c:strRef>
          </c:cat>
          <c:val>
            <c:numRef>
              <c:f>'Resumen Semanal (2)'!$AC$7:$AC$12</c:f>
              <c:numCache>
                <c:formatCode>0</c:formatCode>
                <c:ptCount val="5"/>
                <c:pt idx="0">
                  <c:v>22</c:v>
                </c:pt>
                <c:pt idx="1">
                  <c:v>15</c:v>
                </c:pt>
                <c:pt idx="2">
                  <c:v>21</c:v>
                </c:pt>
                <c:pt idx="3">
                  <c:v>16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F3-43EC-8998-AE8A0A838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978600"/>
        <c:axId val="312978992"/>
      </c:barChart>
      <c:catAx>
        <c:axId val="31297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978992"/>
        <c:crosses val="autoZero"/>
        <c:auto val="1"/>
        <c:lblAlgn val="ctr"/>
        <c:lblOffset val="100"/>
        <c:noMultiLvlLbl val="0"/>
      </c:catAx>
      <c:valAx>
        <c:axId val="31297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978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Transportista!TablaDinámica2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TOTAL</a:t>
            </a:r>
            <a:r>
              <a:rPr lang="en-US" baseline="0">
                <a:solidFill>
                  <a:sysClr val="windowText" lastClr="000000"/>
                </a:solidFill>
              </a:rPr>
              <a:t> CARGAS POR CATEGORÍA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  <a:effectLst/>
        </c:spP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'Resumen Transportista'!$P$20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Transportista'!$O$21:$O$26</c:f>
              <c:strCache>
                <c:ptCount val="5"/>
                <c:pt idx="0">
                  <c:v>DDP Cliente Inyección</c:v>
                </c:pt>
                <c:pt idx="1">
                  <c:v>Recogida diaria</c:v>
                </c:pt>
                <c:pt idx="2">
                  <c:v>Entre plantas</c:v>
                </c:pt>
                <c:pt idx="3">
                  <c:v>DDP Cliente Filial</c:v>
                </c:pt>
                <c:pt idx="4">
                  <c:v>Filial Import</c:v>
                </c:pt>
              </c:strCache>
            </c:strRef>
          </c:cat>
          <c:val>
            <c:numRef>
              <c:f>'Resumen Transportista'!$P$21:$P$26</c:f>
              <c:numCache>
                <c:formatCode>0</c:formatCode>
                <c:ptCount val="5"/>
                <c:pt idx="0">
                  <c:v>4</c:v>
                </c:pt>
                <c:pt idx="1">
                  <c:v>9</c:v>
                </c:pt>
                <c:pt idx="2">
                  <c:v>15</c:v>
                </c:pt>
                <c:pt idx="3">
                  <c:v>55</c:v>
                </c:pt>
                <c:pt idx="4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E-42F2-9E89-DB49209E2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381096"/>
        <c:axId val="459657176"/>
      </c:barChart>
      <c:catAx>
        <c:axId val="312381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9657176"/>
        <c:crosses val="autoZero"/>
        <c:auto val="1"/>
        <c:lblAlgn val="ctr"/>
        <c:lblOffset val="100"/>
        <c:noMultiLvlLbl val="0"/>
      </c:catAx>
      <c:valAx>
        <c:axId val="45965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38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 % CUMPLIMIENTO BOOKING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AC-4BEA-9AEB-01C30EC93962}"/>
              </c:ext>
            </c:extLst>
          </c:dPt>
          <c:dPt>
            <c:idx val="1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0AC-4BEA-9AEB-01C30EC939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Transportista'!$O$11:$P$11</c:f>
              <c:strCache>
                <c:ptCount val="2"/>
                <c:pt idx="0">
                  <c:v>CUMPLE</c:v>
                </c:pt>
                <c:pt idx="1">
                  <c:v>NO CUMPLE</c:v>
                </c:pt>
              </c:strCache>
            </c:strRef>
          </c:cat>
          <c:val>
            <c:numRef>
              <c:f>'Resumen Transportista'!$O$10:$P$10</c:f>
              <c:numCache>
                <c:formatCode>0.00%</c:formatCode>
                <c:ptCount val="2"/>
                <c:pt idx="0">
                  <c:v>0.81005586592178769</c:v>
                </c:pt>
                <c:pt idx="1">
                  <c:v>0.18994413407821228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AC-4BEA-9AEB-01C30EC93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DISTRIBUCIÓN</a:t>
            </a:r>
            <a:r>
              <a:rPr lang="es-ES" baseline="0">
                <a:solidFill>
                  <a:sysClr val="windowText" lastClr="000000"/>
                </a:solidFill>
              </a:rPr>
              <a:t> NO CUMPLE</a:t>
            </a:r>
            <a:endParaRPr lang="es-E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93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273-4B06-BB3D-D7118716DFCA}"/>
              </c:ext>
            </c:extLst>
          </c:dPt>
          <c:dPt>
            <c:idx val="1"/>
            <c:bubble3D val="0"/>
            <c:spPr>
              <a:solidFill>
                <a:srgbClr val="DD696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273-4B06-BB3D-D7118716DF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Transportista'!$U$10:$U$11</c:f>
              <c:strCache>
                <c:ptCount val="2"/>
                <c:pt idx="0">
                  <c:v>RETRASO</c:v>
                </c:pt>
                <c:pt idx="1">
                  <c:v>SIN CITA</c:v>
                </c:pt>
              </c:strCache>
            </c:strRef>
          </c:cat>
          <c:val>
            <c:numRef>
              <c:f>'Resumen Transportista'!$T$10:$T$11</c:f>
              <c:numCache>
                <c:formatCode>0.00%</c:formatCode>
                <c:ptCount val="2"/>
                <c:pt idx="0">
                  <c:v>0.91176470588235292</c:v>
                </c:pt>
                <c:pt idx="1">
                  <c:v>8.8235294117647065E-2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73-4B06-BB3D-D7118716D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Transportista!TablaDinámica8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TOTAL</a:t>
            </a:r>
            <a:r>
              <a:rPr lang="en-US" baseline="0">
                <a:solidFill>
                  <a:sysClr val="windowText" lastClr="000000"/>
                </a:solidFill>
              </a:rPr>
              <a:t> CARGAS POR TIPO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Transportista'!$W$8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Transportista'!$V$9:$V$11</c:f>
              <c:strCache>
                <c:ptCount val="2"/>
                <c:pt idx="0">
                  <c:v>A</c:v>
                </c:pt>
                <c:pt idx="1">
                  <c:v>T</c:v>
                </c:pt>
              </c:strCache>
            </c:strRef>
          </c:cat>
          <c:val>
            <c:numRef>
              <c:f>'Resumen Transportista'!$W$9:$W$11</c:f>
              <c:numCache>
                <c:formatCode>0</c:formatCode>
                <c:ptCount val="2"/>
                <c:pt idx="0">
                  <c:v>2</c:v>
                </c:pt>
                <c:pt idx="1">
                  <c:v>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E-420D-89F5-B7B71BDFC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1738752"/>
        <c:axId val="699334776"/>
      </c:barChart>
      <c:catAx>
        <c:axId val="27173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4776"/>
        <c:crosses val="autoZero"/>
        <c:auto val="1"/>
        <c:lblAlgn val="ctr"/>
        <c:lblOffset val="100"/>
        <c:noMultiLvlLbl val="0"/>
      </c:catAx>
      <c:valAx>
        <c:axId val="69933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17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[Booking_Plantilla_v2111.xlsm]Resumen Transportista!TablaDinámica10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SEMANAL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5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'Resumen Transportista'!$Z$9</c:f>
              <c:strCache>
                <c:ptCount val="1"/>
                <c:pt idx="0">
                  <c:v> SÍ CUMPLE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Transportista'!$Y$10:$Y$58</c:f>
              <c:strCache>
                <c:ptCount val="4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46</c:v>
                </c:pt>
                <c:pt idx="41">
                  <c:v>45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strCache>
            </c:strRef>
          </c:cat>
          <c:val>
            <c:numRef>
              <c:f>'Resumen Transportista'!$Z$10:$Z$58</c:f>
              <c:numCache>
                <c:formatCode>0</c:formatCode>
                <c:ptCount val="48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1">
                  <c:v>8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5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1</c:v>
                </c:pt>
                <c:pt idx="33">
                  <c:v>5</c:v>
                </c:pt>
                <c:pt idx="34">
                  <c:v>4</c:v>
                </c:pt>
                <c:pt idx="35">
                  <c:v>3</c:v>
                </c:pt>
                <c:pt idx="36">
                  <c:v>2</c:v>
                </c:pt>
                <c:pt idx="37">
                  <c:v>0</c:v>
                </c:pt>
                <c:pt idx="38">
                  <c:v>4</c:v>
                </c:pt>
                <c:pt idx="39">
                  <c:v>2</c:v>
                </c:pt>
                <c:pt idx="40">
                  <c:v>1</c:v>
                </c:pt>
                <c:pt idx="41">
                  <c:v>4</c:v>
                </c:pt>
                <c:pt idx="42">
                  <c:v>1</c:v>
                </c:pt>
                <c:pt idx="43">
                  <c:v>7</c:v>
                </c:pt>
                <c:pt idx="44">
                  <c:v>1</c:v>
                </c:pt>
                <c:pt idx="45">
                  <c:v>3</c:v>
                </c:pt>
                <c:pt idx="46">
                  <c:v>10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D-407A-BC06-55982EAC6A73}"/>
            </c:ext>
          </c:extLst>
        </c:ser>
        <c:ser>
          <c:idx val="1"/>
          <c:order val="1"/>
          <c:tx>
            <c:strRef>
              <c:f>'Resumen Transportista'!$AA$9</c:f>
              <c:strCache>
                <c:ptCount val="1"/>
                <c:pt idx="0">
                  <c:v>NO CUMPLE</c:v>
                </c:pt>
              </c:strCache>
            </c:strRef>
          </c:tx>
          <c:spPr>
            <a:solidFill>
              <a:srgbClr val="FF5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Transportista'!$Y$10:$Y$58</c:f>
              <c:strCache>
                <c:ptCount val="4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46</c:v>
                </c:pt>
                <c:pt idx="41">
                  <c:v>45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strCache>
            </c:strRef>
          </c:cat>
          <c:val>
            <c:numRef>
              <c:f>'Resumen Transportista'!$AA$10:$AA$58</c:f>
              <c:numCache>
                <c:formatCode>0</c:formatCode>
                <c:ptCount val="4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3</c:v>
                </c:pt>
                <c:pt idx="46">
                  <c:v>6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D-407A-BC06-55982EAC6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9337128"/>
        <c:axId val="699340264"/>
      </c:barChart>
      <c:catAx>
        <c:axId val="69933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40264"/>
        <c:crosses val="autoZero"/>
        <c:auto val="1"/>
        <c:lblAlgn val="ctr"/>
        <c:lblOffset val="100"/>
        <c:noMultiLvlLbl val="0"/>
      </c:catAx>
      <c:valAx>
        <c:axId val="69934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7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[Booking_Plantilla_v2111.xlsm]palets!TablaDinámica1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palets!$B$9:$B$10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palets!$A$11:$A$22</c:f>
              <c:strCache>
                <c:ptCount val="11"/>
                <c:pt idx="0">
                  <c:v>Retira cliente Roto</c:v>
                </c:pt>
                <c:pt idx="1">
                  <c:v>Retira cliente Inyección</c:v>
                </c:pt>
                <c:pt idx="2">
                  <c:v>Recogida diaria</c:v>
                </c:pt>
                <c:pt idx="3">
                  <c:v>Proveedor Roto</c:v>
                </c:pt>
                <c:pt idx="4">
                  <c:v>Proveedor Inyección</c:v>
                </c:pt>
                <c:pt idx="5">
                  <c:v>Filial Import</c:v>
                </c:pt>
                <c:pt idx="6">
                  <c:v>Entre plantas</c:v>
                </c:pt>
                <c:pt idx="7">
                  <c:v>DDP Cliente Roto</c:v>
                </c:pt>
                <c:pt idx="8">
                  <c:v>DDP Cliente Inyección</c:v>
                </c:pt>
                <c:pt idx="9">
                  <c:v>Retira cliente Filial</c:v>
                </c:pt>
                <c:pt idx="10">
                  <c:v>DDP Cliente Filial</c:v>
                </c:pt>
              </c:strCache>
            </c:strRef>
          </c:cat>
          <c:val>
            <c:numRef>
              <c:f>palets!$B$11:$B$22</c:f>
              <c:numCache>
                <c:formatCode>0</c:formatCode>
                <c:ptCount val="11"/>
                <c:pt idx="0">
                  <c:v>37</c:v>
                </c:pt>
                <c:pt idx="1">
                  <c:v>61</c:v>
                </c:pt>
                <c:pt idx="2">
                  <c:v>56</c:v>
                </c:pt>
                <c:pt idx="3">
                  <c:v>17</c:v>
                </c:pt>
                <c:pt idx="4">
                  <c:v>18</c:v>
                </c:pt>
                <c:pt idx="5">
                  <c:v>7</c:v>
                </c:pt>
                <c:pt idx="6">
                  <c:v>20</c:v>
                </c:pt>
                <c:pt idx="7">
                  <c:v>11</c:v>
                </c:pt>
                <c:pt idx="8">
                  <c:v>122</c:v>
                </c:pt>
                <c:pt idx="9">
                  <c:v>14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4-482D-BE49-FDCD5E230587}"/>
            </c:ext>
          </c:extLst>
        </c:ser>
        <c:ser>
          <c:idx val="1"/>
          <c:order val="1"/>
          <c:tx>
            <c:strRef>
              <c:f>palets!$C$9:$C$10</c:f>
              <c:strCache>
                <c:ptCount val="1"/>
                <c:pt idx="0">
                  <c:v>Retraso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palets!$A$11:$A$22</c:f>
              <c:strCache>
                <c:ptCount val="11"/>
                <c:pt idx="0">
                  <c:v>Retira cliente Roto</c:v>
                </c:pt>
                <c:pt idx="1">
                  <c:v>Retira cliente Inyección</c:v>
                </c:pt>
                <c:pt idx="2">
                  <c:v>Recogida diaria</c:v>
                </c:pt>
                <c:pt idx="3">
                  <c:v>Proveedor Roto</c:v>
                </c:pt>
                <c:pt idx="4">
                  <c:v>Proveedor Inyección</c:v>
                </c:pt>
                <c:pt idx="5">
                  <c:v>Filial Import</c:v>
                </c:pt>
                <c:pt idx="6">
                  <c:v>Entre plantas</c:v>
                </c:pt>
                <c:pt idx="7">
                  <c:v>DDP Cliente Roto</c:v>
                </c:pt>
                <c:pt idx="8">
                  <c:v>DDP Cliente Inyección</c:v>
                </c:pt>
                <c:pt idx="9">
                  <c:v>Retira cliente Filial</c:v>
                </c:pt>
                <c:pt idx="10">
                  <c:v>DDP Cliente Filial</c:v>
                </c:pt>
              </c:strCache>
            </c:strRef>
          </c:cat>
          <c:val>
            <c:numRef>
              <c:f>palets!$C$11:$C$22</c:f>
              <c:numCache>
                <c:formatCode>0</c:formatCode>
                <c:ptCount val="11"/>
                <c:pt idx="0">
                  <c:v>3</c:v>
                </c:pt>
                <c:pt idx="1">
                  <c:v>19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8">
                  <c:v>21</c:v>
                </c:pt>
                <c:pt idx="9">
                  <c:v>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44-482D-BE49-FDCD5E230587}"/>
            </c:ext>
          </c:extLst>
        </c:ser>
        <c:ser>
          <c:idx val="2"/>
          <c:order val="2"/>
          <c:tx>
            <c:strRef>
              <c:f>palets!$D$9:$D$10</c:f>
              <c:strCache>
                <c:ptCount val="1"/>
                <c:pt idx="0">
                  <c:v>Adelanto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palets!$A$11:$A$22</c:f>
              <c:strCache>
                <c:ptCount val="11"/>
                <c:pt idx="0">
                  <c:v>Retira cliente Roto</c:v>
                </c:pt>
                <c:pt idx="1">
                  <c:v>Retira cliente Inyección</c:v>
                </c:pt>
                <c:pt idx="2">
                  <c:v>Recogida diaria</c:v>
                </c:pt>
                <c:pt idx="3">
                  <c:v>Proveedor Roto</c:v>
                </c:pt>
                <c:pt idx="4">
                  <c:v>Proveedor Inyección</c:v>
                </c:pt>
                <c:pt idx="5">
                  <c:v>Filial Import</c:v>
                </c:pt>
                <c:pt idx="6">
                  <c:v>Entre plantas</c:v>
                </c:pt>
                <c:pt idx="7">
                  <c:v>DDP Cliente Roto</c:v>
                </c:pt>
                <c:pt idx="8">
                  <c:v>DDP Cliente Inyección</c:v>
                </c:pt>
                <c:pt idx="9">
                  <c:v>Retira cliente Filial</c:v>
                </c:pt>
                <c:pt idx="10">
                  <c:v>DDP Cliente Filial</c:v>
                </c:pt>
              </c:strCache>
            </c:strRef>
          </c:cat>
          <c:val>
            <c:numRef>
              <c:f>palets!$D$11:$D$22</c:f>
              <c:numCache>
                <c:formatCode>0</c:formatCode>
                <c:ptCount val="11"/>
                <c:pt idx="0">
                  <c:v>2</c:v>
                </c:pt>
                <c:pt idx="1">
                  <c:v>26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F-4359-AE2E-3D6E6650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337520"/>
        <c:axId val="699335560"/>
      </c:barChart>
      <c:catAx>
        <c:axId val="69933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5560"/>
        <c:crosses val="autoZero"/>
        <c:auto val="1"/>
        <c:lblAlgn val="ctr"/>
        <c:lblOffset val="100"/>
        <c:noMultiLvlLbl val="0"/>
      </c:catAx>
      <c:valAx>
        <c:axId val="69933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[Booking_Plantilla_v2111.xlsm]palets!Tabla dinámica2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palets!$B$54</c:f>
              <c:strCache>
                <c:ptCount val="1"/>
                <c:pt idx="0">
                  <c:v>Suma de Palets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palets!$A$55:$A$61</c:f>
              <c:strCache>
                <c:ptCount val="6"/>
                <c:pt idx="0">
                  <c:v>01-mar</c:v>
                </c:pt>
                <c:pt idx="1">
                  <c:v>04-mar</c:v>
                </c:pt>
                <c:pt idx="2">
                  <c:v>05-mar</c:v>
                </c:pt>
                <c:pt idx="3">
                  <c:v>06-mar</c:v>
                </c:pt>
                <c:pt idx="4">
                  <c:v>07-mar</c:v>
                </c:pt>
                <c:pt idx="5">
                  <c:v>08-mar</c:v>
                </c:pt>
              </c:strCache>
            </c:strRef>
          </c:cat>
          <c:val>
            <c:numRef>
              <c:f>palets!$B$55:$B$61</c:f>
              <c:numCache>
                <c:formatCode>0</c:formatCode>
                <c:ptCount val="6"/>
                <c:pt idx="0">
                  <c:v>337</c:v>
                </c:pt>
                <c:pt idx="1">
                  <c:v>506</c:v>
                </c:pt>
                <c:pt idx="2">
                  <c:v>351</c:v>
                </c:pt>
                <c:pt idx="3">
                  <c:v>229</c:v>
                </c:pt>
                <c:pt idx="4">
                  <c:v>267</c:v>
                </c:pt>
                <c:pt idx="5">
                  <c:v>266.5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C-415A-8406-29C3789F3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9332816"/>
        <c:axId val="699333992"/>
      </c:barChart>
      <c:lineChart>
        <c:grouping val="standard"/>
        <c:varyColors val="0"/>
        <c:ser>
          <c:idx val="1"/>
          <c:order val="1"/>
          <c:tx>
            <c:strRef>
              <c:f>palets!$C$54</c:f>
              <c:strCache>
                <c:ptCount val="1"/>
                <c:pt idx="0">
                  <c:v>Promedio de palets/día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palets!$A$55:$A$61</c:f>
              <c:strCache>
                <c:ptCount val="6"/>
                <c:pt idx="0">
                  <c:v>01-mar</c:v>
                </c:pt>
                <c:pt idx="1">
                  <c:v>04-mar</c:v>
                </c:pt>
                <c:pt idx="2">
                  <c:v>05-mar</c:v>
                </c:pt>
                <c:pt idx="3">
                  <c:v>06-mar</c:v>
                </c:pt>
                <c:pt idx="4">
                  <c:v>07-mar</c:v>
                </c:pt>
                <c:pt idx="5">
                  <c:v>08-mar</c:v>
                </c:pt>
              </c:strCache>
            </c:strRef>
          </c:cat>
          <c:val>
            <c:numRef>
              <c:f>palets!$C$55:$C$61</c:f>
              <c:numCache>
                <c:formatCode>0</c:formatCode>
                <c:ptCount val="6"/>
                <c:pt idx="0">
                  <c:v>468</c:v>
                </c:pt>
                <c:pt idx="1">
                  <c:v>468</c:v>
                </c:pt>
                <c:pt idx="2">
                  <c:v>468</c:v>
                </c:pt>
                <c:pt idx="3">
                  <c:v>468</c:v>
                </c:pt>
                <c:pt idx="4">
                  <c:v>468</c:v>
                </c:pt>
                <c:pt idx="5">
                  <c:v>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8EC-415A-8406-29C3789F3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332816"/>
        <c:axId val="699333992"/>
      </c:lineChart>
      <c:catAx>
        <c:axId val="69933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3992"/>
        <c:crosses val="autoZero"/>
        <c:auto val="1"/>
        <c:lblAlgn val="ctr"/>
        <c:lblOffset val="100"/>
        <c:noMultiLvlLbl val="0"/>
      </c:catAx>
      <c:valAx>
        <c:axId val="6993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[Booking_Plantilla_v2111.xlsm]Sams toreros!TablaDinámica1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VOLUMEN</a:t>
            </a:r>
            <a:r>
              <a:rPr lang="en-US" baseline="0"/>
              <a:t> DE CARGAS POR HORAS YTD 2019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'Sams toreros'!$B$8</c:f>
              <c:strCache>
                <c:ptCount val="1"/>
                <c:pt idx="0">
                  <c:v>Suma de Cargas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'Sams toreros'!$A$9:$A$25</c:f>
              <c:strCache>
                <c:ptCount val="16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</c:strCache>
            </c:strRef>
          </c:cat>
          <c:val>
            <c:numRef>
              <c:f>'Sams toreros'!$B$9:$B$25</c:f>
              <c:numCache>
                <c:formatCode>General</c:formatCode>
                <c:ptCount val="16"/>
                <c:pt idx="0">
                  <c:v>72</c:v>
                </c:pt>
                <c:pt idx="1">
                  <c:v>209</c:v>
                </c:pt>
                <c:pt idx="2">
                  <c:v>393</c:v>
                </c:pt>
                <c:pt idx="3">
                  <c:v>325</c:v>
                </c:pt>
                <c:pt idx="4">
                  <c:v>421</c:v>
                </c:pt>
                <c:pt idx="5">
                  <c:v>519</c:v>
                </c:pt>
                <c:pt idx="6">
                  <c:v>523</c:v>
                </c:pt>
                <c:pt idx="7">
                  <c:v>385</c:v>
                </c:pt>
                <c:pt idx="8">
                  <c:v>300</c:v>
                </c:pt>
                <c:pt idx="9">
                  <c:v>388</c:v>
                </c:pt>
                <c:pt idx="10">
                  <c:v>482</c:v>
                </c:pt>
                <c:pt idx="11">
                  <c:v>373</c:v>
                </c:pt>
                <c:pt idx="12">
                  <c:v>229</c:v>
                </c:pt>
                <c:pt idx="13">
                  <c:v>151</c:v>
                </c:pt>
                <c:pt idx="14">
                  <c:v>102</c:v>
                </c:pt>
                <c:pt idx="1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7-4E1D-82BC-362F1B5F6392}"/>
            </c:ext>
          </c:extLst>
        </c:ser>
        <c:ser>
          <c:idx val="1"/>
          <c:order val="1"/>
          <c:tx>
            <c:strRef>
              <c:f>'Sams toreros'!$C$8</c:f>
              <c:strCache>
                <c:ptCount val="1"/>
                <c:pt idx="0">
                  <c:v>Suma de carga completa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'Sams toreros'!$A$9:$A$25</c:f>
              <c:strCache>
                <c:ptCount val="16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</c:strCache>
            </c:strRef>
          </c:cat>
          <c:val>
            <c:numRef>
              <c:f>'Sams toreros'!$C$9:$C$25</c:f>
              <c:numCache>
                <c:formatCode>General</c:formatCode>
                <c:ptCount val="16"/>
                <c:pt idx="0">
                  <c:v>53</c:v>
                </c:pt>
                <c:pt idx="1">
                  <c:v>97</c:v>
                </c:pt>
                <c:pt idx="2">
                  <c:v>153</c:v>
                </c:pt>
                <c:pt idx="3">
                  <c:v>140</c:v>
                </c:pt>
                <c:pt idx="4">
                  <c:v>185</c:v>
                </c:pt>
                <c:pt idx="5">
                  <c:v>223</c:v>
                </c:pt>
                <c:pt idx="6">
                  <c:v>254</c:v>
                </c:pt>
                <c:pt idx="7">
                  <c:v>190</c:v>
                </c:pt>
                <c:pt idx="8">
                  <c:v>203</c:v>
                </c:pt>
                <c:pt idx="9">
                  <c:v>232</c:v>
                </c:pt>
                <c:pt idx="10">
                  <c:v>200</c:v>
                </c:pt>
                <c:pt idx="11">
                  <c:v>122</c:v>
                </c:pt>
                <c:pt idx="12">
                  <c:v>145</c:v>
                </c:pt>
                <c:pt idx="13">
                  <c:v>96</c:v>
                </c:pt>
                <c:pt idx="14">
                  <c:v>88</c:v>
                </c:pt>
                <c:pt idx="1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A7-4E1D-82BC-362F1B5F6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336344"/>
        <c:axId val="699338696"/>
      </c:barChart>
      <c:catAx>
        <c:axId val="69933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8696"/>
        <c:crosses val="autoZero"/>
        <c:auto val="1"/>
        <c:lblAlgn val="ctr"/>
        <c:lblOffset val="100"/>
        <c:noMultiLvlLbl val="0"/>
      </c:catAx>
      <c:valAx>
        <c:axId val="6993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[Booking_Plantilla_v2111.xlsm]Sams toreros!TablaDinámica2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cargas/día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'Sams toreros'!$B$37</c:f>
              <c:strCache>
                <c:ptCount val="1"/>
                <c:pt idx="0">
                  <c:v>Suma de Cargas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'Sams toreros'!$A$38:$A$54</c:f>
              <c:strCache>
                <c:ptCount val="16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</c:strCache>
            </c:strRef>
          </c:cat>
          <c:val>
            <c:numRef>
              <c:f>'Sams toreros'!$B$38:$B$54</c:f>
              <c:numCache>
                <c:formatCode>General</c:formatCode>
                <c:ptCount val="16"/>
                <c:pt idx="0">
                  <c:v>5</c:v>
                </c:pt>
                <c:pt idx="1">
                  <c:v>16</c:v>
                </c:pt>
                <c:pt idx="2">
                  <c:v>32</c:v>
                </c:pt>
                <c:pt idx="3">
                  <c:v>29</c:v>
                </c:pt>
                <c:pt idx="4">
                  <c:v>42</c:v>
                </c:pt>
                <c:pt idx="5">
                  <c:v>47</c:v>
                </c:pt>
                <c:pt idx="6">
                  <c:v>49</c:v>
                </c:pt>
                <c:pt idx="7">
                  <c:v>27</c:v>
                </c:pt>
                <c:pt idx="8">
                  <c:v>25</c:v>
                </c:pt>
                <c:pt idx="9">
                  <c:v>32</c:v>
                </c:pt>
                <c:pt idx="10">
                  <c:v>39</c:v>
                </c:pt>
                <c:pt idx="11">
                  <c:v>41</c:v>
                </c:pt>
                <c:pt idx="12">
                  <c:v>20</c:v>
                </c:pt>
                <c:pt idx="13">
                  <c:v>10</c:v>
                </c:pt>
                <c:pt idx="14">
                  <c:v>7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3-40D3-B9CD-1191FB80EB2F}"/>
            </c:ext>
          </c:extLst>
        </c:ser>
        <c:ser>
          <c:idx val="1"/>
          <c:order val="1"/>
          <c:tx>
            <c:strRef>
              <c:f>'Sams toreros'!$C$37</c:f>
              <c:strCache>
                <c:ptCount val="1"/>
                <c:pt idx="0">
                  <c:v>Suma de carga completa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'Sams toreros'!$A$38:$A$54</c:f>
              <c:strCache>
                <c:ptCount val="16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</c:strCache>
            </c:strRef>
          </c:cat>
          <c:val>
            <c:numRef>
              <c:f>'Sams toreros'!$C$38:$C$54</c:f>
              <c:numCache>
                <c:formatCode>General</c:formatCode>
                <c:ptCount val="16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9</c:v>
                </c:pt>
                <c:pt idx="4">
                  <c:v>8</c:v>
                </c:pt>
                <c:pt idx="5">
                  <c:v>25</c:v>
                </c:pt>
                <c:pt idx="6">
                  <c:v>29</c:v>
                </c:pt>
                <c:pt idx="7">
                  <c:v>9</c:v>
                </c:pt>
                <c:pt idx="8">
                  <c:v>12</c:v>
                </c:pt>
                <c:pt idx="9">
                  <c:v>16</c:v>
                </c:pt>
                <c:pt idx="10">
                  <c:v>11</c:v>
                </c:pt>
                <c:pt idx="11">
                  <c:v>10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3-40D3-B9CD-1191FB80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338304"/>
        <c:axId val="699339480"/>
      </c:barChart>
      <c:catAx>
        <c:axId val="6993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9480"/>
        <c:crosses val="autoZero"/>
        <c:auto val="1"/>
        <c:lblAlgn val="ctr"/>
        <c:lblOffset val="100"/>
        <c:noMultiLvlLbl val="0"/>
      </c:catAx>
      <c:valAx>
        <c:axId val="69933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93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[Booking_Plantilla_v2111.xlsm]Sams oficinas!TablaDinámica6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Número</a:t>
            </a:r>
            <a:r>
              <a:rPr lang="en-US" baseline="0"/>
              <a:t> de cargas por tipo YTD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'Sams oficinas'!$B$53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'Sams oficinas'!$A$54:$A$66</c:f>
              <c:strCache>
                <c:ptCount val="12"/>
                <c:pt idx="0">
                  <c:v>Proveedor Filial</c:v>
                </c:pt>
                <c:pt idx="1">
                  <c:v>Proveedor Inyección</c:v>
                </c:pt>
                <c:pt idx="2">
                  <c:v>Proveedor Roto</c:v>
                </c:pt>
                <c:pt idx="3">
                  <c:v>Retira cliente Filial</c:v>
                </c:pt>
                <c:pt idx="4">
                  <c:v>Retira cliente Inyección</c:v>
                </c:pt>
                <c:pt idx="5">
                  <c:v>DDP Cliente Filial</c:v>
                </c:pt>
                <c:pt idx="6">
                  <c:v>DDP Cliente Inyección</c:v>
                </c:pt>
                <c:pt idx="7">
                  <c:v>Filial Import</c:v>
                </c:pt>
                <c:pt idx="8">
                  <c:v>Retira cliente Roto</c:v>
                </c:pt>
                <c:pt idx="9">
                  <c:v>Entre plantas</c:v>
                </c:pt>
                <c:pt idx="10">
                  <c:v>DDP Cliente Roto</c:v>
                </c:pt>
                <c:pt idx="11">
                  <c:v>Recogida diaria</c:v>
                </c:pt>
              </c:strCache>
            </c:strRef>
          </c:cat>
          <c:val>
            <c:numRef>
              <c:f>'Sams oficinas'!$B$54:$B$66</c:f>
              <c:numCache>
                <c:formatCode>0%</c:formatCode>
                <c:ptCount val="12"/>
                <c:pt idx="0">
                  <c:v>0.38775510204081631</c:v>
                </c:pt>
                <c:pt idx="1">
                  <c:v>0.35049019607843135</c:v>
                </c:pt>
                <c:pt idx="2">
                  <c:v>0.28225806451612906</c:v>
                </c:pt>
                <c:pt idx="3">
                  <c:v>0.27532467532467531</c:v>
                </c:pt>
                <c:pt idx="4">
                  <c:v>0.27295492487479134</c:v>
                </c:pt>
                <c:pt idx="5">
                  <c:v>0.22857142857142856</c:v>
                </c:pt>
                <c:pt idx="6">
                  <c:v>0.18386023294509152</c:v>
                </c:pt>
                <c:pt idx="7">
                  <c:v>0.16577540106951871</c:v>
                </c:pt>
                <c:pt idx="8">
                  <c:v>0.16407982261640799</c:v>
                </c:pt>
                <c:pt idx="9">
                  <c:v>0.14678899082568808</c:v>
                </c:pt>
                <c:pt idx="10">
                  <c:v>7.7294685990338161E-2</c:v>
                </c:pt>
                <c:pt idx="11">
                  <c:v>2.4242424242424242E-2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B4-4116-938D-9CD6ECC36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880056"/>
        <c:axId val="762883192"/>
      </c:barChart>
      <c:catAx>
        <c:axId val="762880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3192"/>
        <c:crosses val="autoZero"/>
        <c:auto val="1"/>
        <c:lblAlgn val="ctr"/>
        <c:lblOffset val="100"/>
        <c:noMultiLvlLbl val="0"/>
      </c:catAx>
      <c:valAx>
        <c:axId val="76288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0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[Booking_Plantilla_v2111.xlsm]Sams oficinas!TablaDinámica2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 CUMPLE POR SEMANAS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47625" cap="rnd">
            <a:solidFill>
              <a:schemeClr val="accent2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47625" cap="rnd">
            <a:solidFill>
              <a:srgbClr val="FF0000"/>
            </a:solidFill>
            <a:round/>
          </a:ln>
          <a:effectLst/>
        </c:spPr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3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7619924522692692E-2"/>
          <c:y val="0.19414753088042885"/>
          <c:w val="0.8375992421495384"/>
          <c:h val="0.70840510792627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'Sams oficinas'!$B$8</c:f>
              <c:strCache>
                <c:ptCount val="1"/>
                <c:pt idx="0">
                  <c:v>Cuenta de % NO CUMPLE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61-4613-B579-8955FF1768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'Sams oficinas'!$A$9:$A$38</c:f>
              <c:strCach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22</c:v>
                </c:pt>
                <c:pt idx="21">
                  <c:v>21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strCache>
            </c:strRef>
          </c:cat>
          <c:val>
            <c:numRef>
              <c:f>'Sams oficinas'!$B$9:$B$38</c:f>
              <c:numCache>
                <c:formatCode>0%</c:formatCode>
                <c:ptCount val="29"/>
                <c:pt idx="0">
                  <c:v>0</c:v>
                </c:pt>
                <c:pt idx="1">
                  <c:v>9.8591549295774641E-2</c:v>
                </c:pt>
                <c:pt idx="2">
                  <c:v>0.11627906976744186</c:v>
                </c:pt>
                <c:pt idx="3">
                  <c:v>0.13076923076923078</c:v>
                </c:pt>
                <c:pt idx="4">
                  <c:v>0.11764705882352941</c:v>
                </c:pt>
                <c:pt idx="5">
                  <c:v>0.17857142857142858</c:v>
                </c:pt>
                <c:pt idx="6">
                  <c:v>0.15702479338842976</c:v>
                </c:pt>
                <c:pt idx="7">
                  <c:v>9.166666666666666E-2</c:v>
                </c:pt>
                <c:pt idx="8">
                  <c:v>7.8431372549019607E-2</c:v>
                </c:pt>
                <c:pt idx="9">
                  <c:v>0.1</c:v>
                </c:pt>
                <c:pt idx="10">
                  <c:v>0.184</c:v>
                </c:pt>
                <c:pt idx="11">
                  <c:v>0.28776978417266186</c:v>
                </c:pt>
                <c:pt idx="12">
                  <c:v>0.2446043165467626</c:v>
                </c:pt>
                <c:pt idx="13">
                  <c:v>0.20863309352517986</c:v>
                </c:pt>
                <c:pt idx="14">
                  <c:v>0.13274336283185842</c:v>
                </c:pt>
                <c:pt idx="15">
                  <c:v>0.17117117117117117</c:v>
                </c:pt>
                <c:pt idx="16">
                  <c:v>0.10810810810810811</c:v>
                </c:pt>
                <c:pt idx="17">
                  <c:v>6.1224489795918366E-2</c:v>
                </c:pt>
                <c:pt idx="18">
                  <c:v>0.14285714285714285</c:v>
                </c:pt>
                <c:pt idx="19">
                  <c:v>0.18888888888888888</c:v>
                </c:pt>
                <c:pt idx="20">
                  <c:v>0.40277777777777779</c:v>
                </c:pt>
                <c:pt idx="21">
                  <c:v>0.26530612244897961</c:v>
                </c:pt>
                <c:pt idx="22">
                  <c:v>0.35483870967741937</c:v>
                </c:pt>
                <c:pt idx="23">
                  <c:v>0.35537190082644626</c:v>
                </c:pt>
                <c:pt idx="24">
                  <c:v>0.18811881188118812</c:v>
                </c:pt>
                <c:pt idx="25">
                  <c:v>0.24817518248175183</c:v>
                </c:pt>
                <c:pt idx="26">
                  <c:v>0.34453781512605042</c:v>
                </c:pt>
                <c:pt idx="27">
                  <c:v>0.24038461538461539</c:v>
                </c:pt>
                <c:pt idx="28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A-40AD-B865-F2FA55B7C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884368"/>
        <c:axId val="762887112"/>
      </c:barChart>
      <c:lineChart>
        <c:grouping val="standard"/>
        <c:varyColors val="0"/>
        <c:ser>
          <c:idx val="1"/>
          <c:order val="1"/>
          <c:tx>
            <c:strRef>
              <c:f>'Sams oficinas'!$C$8</c:f>
              <c:strCache>
                <c:ptCount val="1"/>
                <c:pt idx="0">
                  <c:v>Promedio de Alarma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'Sams oficinas'!$A$9:$A$38</c:f>
              <c:strCach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22</c:v>
                </c:pt>
                <c:pt idx="21">
                  <c:v>21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strCache>
            </c:strRef>
          </c:cat>
          <c:val>
            <c:numRef>
              <c:f>'Sams oficinas'!$C$9:$C$38</c:f>
              <c:numCache>
                <c:formatCode>0%</c:formatCode>
                <c:ptCount val="29"/>
                <c:pt idx="0">
                  <c:v>0.18000000000000005</c:v>
                </c:pt>
                <c:pt idx="1">
                  <c:v>0.17999999999999985</c:v>
                </c:pt>
                <c:pt idx="2">
                  <c:v>0.17999999999999983</c:v>
                </c:pt>
                <c:pt idx="3">
                  <c:v>0.1799999999999998</c:v>
                </c:pt>
                <c:pt idx="4">
                  <c:v>0.17999999999999983</c:v>
                </c:pt>
                <c:pt idx="5">
                  <c:v>0.17999999999999983</c:v>
                </c:pt>
                <c:pt idx="6">
                  <c:v>0.1799999999999998</c:v>
                </c:pt>
                <c:pt idx="7">
                  <c:v>0.1799999999999998</c:v>
                </c:pt>
                <c:pt idx="8">
                  <c:v>0.17999999999999983</c:v>
                </c:pt>
                <c:pt idx="9">
                  <c:v>0.1799999999999998</c:v>
                </c:pt>
                <c:pt idx="10">
                  <c:v>0.1799999999999998</c:v>
                </c:pt>
                <c:pt idx="11">
                  <c:v>0.1799999999999998</c:v>
                </c:pt>
                <c:pt idx="12">
                  <c:v>0.1799999999999998</c:v>
                </c:pt>
                <c:pt idx="13">
                  <c:v>0.1799999999999998</c:v>
                </c:pt>
                <c:pt idx="14">
                  <c:v>0.1799999999999998</c:v>
                </c:pt>
                <c:pt idx="15">
                  <c:v>0.1799999999999998</c:v>
                </c:pt>
                <c:pt idx="16">
                  <c:v>0.1799999999999998</c:v>
                </c:pt>
                <c:pt idx="17">
                  <c:v>0.17999999999999983</c:v>
                </c:pt>
                <c:pt idx="18">
                  <c:v>0.17999999999999983</c:v>
                </c:pt>
                <c:pt idx="19">
                  <c:v>0.17999999999999983</c:v>
                </c:pt>
                <c:pt idx="20">
                  <c:v>0.1799999999999998</c:v>
                </c:pt>
                <c:pt idx="21">
                  <c:v>0.1799999999999998</c:v>
                </c:pt>
                <c:pt idx="22">
                  <c:v>0.1799999999999998</c:v>
                </c:pt>
                <c:pt idx="23">
                  <c:v>0.1799999999999998</c:v>
                </c:pt>
                <c:pt idx="24">
                  <c:v>0.17999999999999983</c:v>
                </c:pt>
                <c:pt idx="25">
                  <c:v>0.1799999999999998</c:v>
                </c:pt>
                <c:pt idx="26">
                  <c:v>0.1799999999999998</c:v>
                </c:pt>
                <c:pt idx="27">
                  <c:v>0.17999999999999983</c:v>
                </c:pt>
                <c:pt idx="28">
                  <c:v>0.18000000000000002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0A-42D0-B80D-C7724AC96B7F}"/>
            </c:ext>
          </c:extLst>
        </c:ser>
        <c:ser>
          <c:idx val="2"/>
          <c:order val="2"/>
          <c:tx>
            <c:strRef>
              <c:f>'Sams oficinas'!$D$8</c:f>
              <c:strCache>
                <c:ptCount val="1"/>
                <c:pt idx="0">
                  <c:v>Promedio de Objetivo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'Sams oficinas'!$A$9:$A$38</c:f>
              <c:strCach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22</c:v>
                </c:pt>
                <c:pt idx="21">
                  <c:v>21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strCache>
            </c:strRef>
          </c:cat>
          <c:val>
            <c:numRef>
              <c:f>'Sams oficinas'!$D$9:$D$38</c:f>
              <c:numCache>
                <c:formatCode>0%</c:formatCode>
                <c:ptCount val="29"/>
                <c:pt idx="0">
                  <c:v>0.20000000000000007</c:v>
                </c:pt>
                <c:pt idx="1">
                  <c:v>0.19999999999999973</c:v>
                </c:pt>
                <c:pt idx="2">
                  <c:v>0.19999999999999965</c:v>
                </c:pt>
                <c:pt idx="3">
                  <c:v>0.19999999999999954</c:v>
                </c:pt>
                <c:pt idx="4">
                  <c:v>0.19999999999999959</c:v>
                </c:pt>
                <c:pt idx="5">
                  <c:v>0.19999999999999968</c:v>
                </c:pt>
                <c:pt idx="6">
                  <c:v>0.19999999999999957</c:v>
                </c:pt>
                <c:pt idx="7">
                  <c:v>0.19999999999999957</c:v>
                </c:pt>
                <c:pt idx="8">
                  <c:v>0.19999999999999959</c:v>
                </c:pt>
                <c:pt idx="9">
                  <c:v>0.19999999999999957</c:v>
                </c:pt>
                <c:pt idx="10">
                  <c:v>0.19999999999999954</c:v>
                </c:pt>
                <c:pt idx="11">
                  <c:v>0.19999999999999951</c:v>
                </c:pt>
                <c:pt idx="12">
                  <c:v>0.19999999999999951</c:v>
                </c:pt>
                <c:pt idx="13">
                  <c:v>0.19999999999999951</c:v>
                </c:pt>
                <c:pt idx="14">
                  <c:v>0.19999999999999957</c:v>
                </c:pt>
                <c:pt idx="15">
                  <c:v>0.19999999999999957</c:v>
                </c:pt>
                <c:pt idx="16">
                  <c:v>0.19999999999999957</c:v>
                </c:pt>
                <c:pt idx="17">
                  <c:v>0.19999999999999962</c:v>
                </c:pt>
                <c:pt idx="18">
                  <c:v>0.19999999999999965</c:v>
                </c:pt>
                <c:pt idx="19">
                  <c:v>0.19999999999999965</c:v>
                </c:pt>
                <c:pt idx="20">
                  <c:v>0.19999999999999951</c:v>
                </c:pt>
                <c:pt idx="21">
                  <c:v>0.19999999999999951</c:v>
                </c:pt>
                <c:pt idx="22">
                  <c:v>0.19999999999999954</c:v>
                </c:pt>
                <c:pt idx="23">
                  <c:v>0.19999999999999957</c:v>
                </c:pt>
                <c:pt idx="24">
                  <c:v>0.19999999999999959</c:v>
                </c:pt>
                <c:pt idx="25">
                  <c:v>0.19999999999999951</c:v>
                </c:pt>
                <c:pt idx="26">
                  <c:v>0.19999999999999957</c:v>
                </c:pt>
                <c:pt idx="27">
                  <c:v>0.19999999999999959</c:v>
                </c:pt>
                <c:pt idx="28">
                  <c:v>0.20000000000000004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0A-42D0-B80D-C7724AC9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84368"/>
        <c:axId val="762887112"/>
      </c:lineChart>
      <c:catAx>
        <c:axId val="76288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7112"/>
        <c:crosses val="autoZero"/>
        <c:auto val="1"/>
        <c:lblAlgn val="ctr"/>
        <c:lblOffset val="100"/>
        <c:noMultiLvlLbl val="0"/>
      </c:catAx>
      <c:valAx>
        <c:axId val="76288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[Booking_Plantilla_v2111.xlsm]Acuerdos COMPRAS (2)!TablaDinámica3</c:name>
    <c:fmtId val="2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'Acuerdos COMPRAS (2)'!$B$10:$B$11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'Acuerdos COMPRAS (2)'!$A$12:$A$24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'Acuerdos COMPRAS (2)'!$B$12:$B$24</c:f>
              <c:numCache>
                <c:formatCode>0</c:formatCode>
                <c:ptCount val="12"/>
                <c:pt idx="0">
                  <c:v>33</c:v>
                </c:pt>
                <c:pt idx="1">
                  <c:v>43</c:v>
                </c:pt>
                <c:pt idx="2">
                  <c:v>44</c:v>
                </c:pt>
                <c:pt idx="3">
                  <c:v>32</c:v>
                </c:pt>
                <c:pt idx="4">
                  <c:v>56</c:v>
                </c:pt>
                <c:pt idx="5">
                  <c:v>50</c:v>
                </c:pt>
                <c:pt idx="6">
                  <c:v>51</c:v>
                </c:pt>
                <c:pt idx="7">
                  <c:v>15</c:v>
                </c:pt>
                <c:pt idx="8">
                  <c:v>47</c:v>
                </c:pt>
                <c:pt idx="9">
                  <c:v>44</c:v>
                </c:pt>
                <c:pt idx="10">
                  <c:v>57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C-4787-9658-F71E3028B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882016"/>
        <c:axId val="762885544"/>
      </c:barChart>
      <c:catAx>
        <c:axId val="76288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5544"/>
        <c:crosses val="autoZero"/>
        <c:auto val="1"/>
        <c:lblAlgn val="ctr"/>
        <c:lblOffset val="100"/>
        <c:noMultiLvlLbl val="0"/>
      </c:catAx>
      <c:valAx>
        <c:axId val="76288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[Booking_Plantilla_v2111.xlsm]Acuerdos COMPRAS (2)!TablaDinámica4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'Acuerdos COMPRAS (2)'!$B$40:$B$41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'Acuerdos COMPRAS (2)'!$A$42:$A$54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'Acuerdos COMPRAS (2)'!$B$42:$B$54</c:f>
              <c:numCache>
                <c:formatCode>0</c:formatCode>
                <c:ptCount val="12"/>
                <c:pt idx="0">
                  <c:v>35</c:v>
                </c:pt>
                <c:pt idx="1">
                  <c:v>49</c:v>
                </c:pt>
                <c:pt idx="2">
                  <c:v>39</c:v>
                </c:pt>
                <c:pt idx="3">
                  <c:v>30</c:v>
                </c:pt>
                <c:pt idx="4">
                  <c:v>47</c:v>
                </c:pt>
                <c:pt idx="5">
                  <c:v>39</c:v>
                </c:pt>
                <c:pt idx="6">
                  <c:v>37</c:v>
                </c:pt>
                <c:pt idx="7">
                  <c:v>13</c:v>
                </c:pt>
                <c:pt idx="8">
                  <c:v>43</c:v>
                </c:pt>
                <c:pt idx="9">
                  <c:v>37</c:v>
                </c:pt>
                <c:pt idx="10">
                  <c:v>43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D-43CB-94E0-4918A36F371A}"/>
            </c:ext>
          </c:extLst>
        </c:ser>
        <c:ser>
          <c:idx val="1"/>
          <c:order val="1"/>
          <c:tx>
            <c:strRef>
              <c:f>'Acuerdos COMPRAS (2)'!$C$40:$C$41</c:f>
              <c:strCache>
                <c:ptCount val="1"/>
                <c:pt idx="0">
                  <c:v>Retraso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'Acuerdos COMPRAS (2)'!$A$42:$A$54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'Acuerdos COMPRAS (2)'!$C$42:$C$54</c:f>
              <c:numCache>
                <c:formatCode>0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7</c:v>
                </c:pt>
                <c:pt idx="5">
                  <c:v>9</c:v>
                </c:pt>
                <c:pt idx="6">
                  <c:v>8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D-43CB-94E0-4918A36F371A}"/>
            </c:ext>
          </c:extLst>
        </c:ser>
        <c:ser>
          <c:idx val="2"/>
          <c:order val="2"/>
          <c:tx>
            <c:strRef>
              <c:f>'Acuerdos COMPRAS (2)'!$D$40:$D$41</c:f>
              <c:strCache>
                <c:ptCount val="1"/>
                <c:pt idx="0">
                  <c:v>Adelanto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'Acuerdos COMPRAS (2)'!$A$42:$A$54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'Acuerdos COMPRAS (2)'!$D$42:$D$54</c:f>
              <c:numCache>
                <c:formatCode>0</c:formatCode>
                <c:ptCount val="12"/>
                <c:pt idx="0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D-4A69-B444-F28C57D2D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885936"/>
        <c:axId val="762880448"/>
      </c:barChart>
      <c:catAx>
        <c:axId val="76288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0448"/>
        <c:crosses val="autoZero"/>
        <c:auto val="1"/>
        <c:lblAlgn val="ctr"/>
        <c:lblOffset val="100"/>
        <c:noMultiLvlLbl val="0"/>
      </c:catAx>
      <c:valAx>
        <c:axId val="76288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[Booking_Plantilla_v2111.xlsm]Information Meeting!TablaDinámica2</c:name>
    <c:fmtId val="1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'Information Meeting'!$B$8:$B$9</c:f>
              <c:strCache>
                <c:ptCount val="1"/>
                <c:pt idx="0">
                  <c:v>AGRILOGS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'Information Meeting'!$A$10:$A$21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'Information Meeting'!$B$10:$B$21</c:f>
              <c:numCache>
                <c:formatCode>General</c:formatCode>
                <c:ptCount val="11"/>
                <c:pt idx="0">
                  <c:v>45</c:v>
                </c:pt>
                <c:pt idx="1">
                  <c:v>72</c:v>
                </c:pt>
                <c:pt idx="2">
                  <c:v>135</c:v>
                </c:pt>
                <c:pt idx="3">
                  <c:v>190</c:v>
                </c:pt>
                <c:pt idx="4">
                  <c:v>132</c:v>
                </c:pt>
                <c:pt idx="5">
                  <c:v>170</c:v>
                </c:pt>
                <c:pt idx="6">
                  <c:v>62</c:v>
                </c:pt>
                <c:pt idx="7">
                  <c:v>36</c:v>
                </c:pt>
                <c:pt idx="8">
                  <c:v>18</c:v>
                </c:pt>
                <c:pt idx="9">
                  <c:v>120</c:v>
                </c:pt>
                <c:pt idx="1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8-40CB-A580-C5A298A2EC93}"/>
            </c:ext>
          </c:extLst>
        </c:ser>
        <c:ser>
          <c:idx val="1"/>
          <c:order val="1"/>
          <c:tx>
            <c:strRef>
              <c:f>'Information Meeting'!$C$8:$C$9</c:f>
              <c:strCache>
                <c:ptCount val="1"/>
                <c:pt idx="0">
                  <c:v>PAQUETERIA SIN TORO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'Information Meeting'!$A$10:$A$21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'Information Meeting'!$C$10:$C$21</c:f>
              <c:numCache>
                <c:formatCode>General</c:formatCode>
                <c:ptCount val="11"/>
                <c:pt idx="0">
                  <c:v>122</c:v>
                </c:pt>
                <c:pt idx="1">
                  <c:v>151</c:v>
                </c:pt>
                <c:pt idx="2">
                  <c:v>94</c:v>
                </c:pt>
                <c:pt idx="3">
                  <c:v>17</c:v>
                </c:pt>
                <c:pt idx="4">
                  <c:v>3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28-40CB-A580-C5A298A2EC93}"/>
            </c:ext>
          </c:extLst>
        </c:ser>
        <c:ser>
          <c:idx val="2"/>
          <c:order val="2"/>
          <c:tx>
            <c:strRef>
              <c:f>'Information Meeting'!$D$8:$D$9</c:f>
              <c:strCache>
                <c:ptCount val="1"/>
                <c:pt idx="0">
                  <c:v>CARGAS/DESCARGAS CON TORO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'Information Meeting'!$A$10:$A$21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'Information Meeting'!$D$10:$D$21</c:f>
              <c:numCache>
                <c:formatCode>General</c:formatCode>
                <c:ptCount val="11"/>
                <c:pt idx="0">
                  <c:v>341</c:v>
                </c:pt>
                <c:pt idx="1">
                  <c:v>356</c:v>
                </c:pt>
                <c:pt idx="2">
                  <c:v>395</c:v>
                </c:pt>
                <c:pt idx="3">
                  <c:v>332</c:v>
                </c:pt>
                <c:pt idx="4">
                  <c:v>387</c:v>
                </c:pt>
                <c:pt idx="5">
                  <c:v>316</c:v>
                </c:pt>
                <c:pt idx="6">
                  <c:v>399</c:v>
                </c:pt>
                <c:pt idx="7">
                  <c:v>225</c:v>
                </c:pt>
                <c:pt idx="8">
                  <c:v>359</c:v>
                </c:pt>
                <c:pt idx="9">
                  <c:v>387</c:v>
                </c:pt>
                <c:pt idx="10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28-40CB-A580-C5A298A2EC93}"/>
            </c:ext>
          </c:extLst>
        </c:ser>
        <c:ser>
          <c:idx val="3"/>
          <c:order val="3"/>
          <c:tx>
            <c:strRef>
              <c:f>'Information Meeting'!$E$8:$E$9</c:f>
              <c:strCache>
                <c:ptCount val="1"/>
                <c:pt idx="0">
                  <c:v>QUESOS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'Information Meeting'!$A$10:$A$21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'Information Meeting'!$E$10:$E$21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28-40CB-A580-C5A298A2E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881232"/>
        <c:axId val="762883584"/>
      </c:barChart>
      <c:catAx>
        <c:axId val="76288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3584"/>
        <c:crosses val="autoZero"/>
        <c:auto val="1"/>
        <c:lblAlgn val="ctr"/>
        <c:lblOffset val="100"/>
        <c:noMultiLvlLbl val="0"/>
      </c:catAx>
      <c:valAx>
        <c:axId val="76288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288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686688</xdr:colOff>
      <xdr:row>4</xdr:row>
      <xdr:rowOff>132010</xdr:rowOff>
    </xdr:from>
    <xdr:to>
      <xdr:col>6</xdr:col>
      <xdr:colOff>472003</xdr:colOff>
      <xdr:row>22</xdr:row>
      <xdr:rowOff>33886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4</xdr:row>
      <xdr:rowOff>138434</xdr:rowOff>
    </xdr:from>
    <xdr:to>
      <xdr:col>2</xdr:col>
      <xdr:colOff>756678</xdr:colOff>
      <xdr:row>22</xdr:row>
      <xdr:rowOff>32690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408683</xdr:colOff>
      <xdr:row>4</xdr:row>
      <xdr:rowOff>134283</xdr:rowOff>
    </xdr:from>
    <xdr:to>
      <xdr:col>13</xdr:col>
      <xdr:colOff>148412</xdr:colOff>
      <xdr:row>22</xdr:row>
      <xdr:rowOff>36159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9291</xdr:colOff>
      <xdr:row>22</xdr:row>
      <xdr:rowOff>32089</xdr:rowOff>
    </xdr:from>
    <xdr:to>
      <xdr:col>6</xdr:col>
      <xdr:colOff>460187</xdr:colOff>
      <xdr:row>42</xdr:row>
      <xdr:rowOff>111113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460189</xdr:colOff>
      <xdr:row>22</xdr:row>
      <xdr:rowOff>37293</xdr:rowOff>
    </xdr:from>
    <xdr:to>
      <xdr:col>13</xdr:col>
      <xdr:colOff>153756</xdr:colOff>
      <xdr:row>42</xdr:row>
      <xdr:rowOff>116317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573914</xdr:colOff>
      <xdr:row>0</xdr:row>
      <xdr:rowOff>18815</xdr:rowOff>
    </xdr:from>
    <xdr:to>
      <xdr:col>13</xdr:col>
      <xdr:colOff>460962</xdr:colOff>
      <xdr:row>4</xdr:row>
      <xdr:rowOff>75608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14951" y="18815"/>
              <a:ext cx="11147715" cy="7623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459384</xdr:colOff>
      <xdr:row>4</xdr:row>
      <xdr:rowOff>138899</xdr:rowOff>
    </xdr:from>
    <xdr:to>
      <xdr:col>10</xdr:col>
      <xdr:colOff>527924</xdr:colOff>
      <xdr:row>22</xdr:row>
      <xdr:rowOff>33155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24319</xdr:colOff>
      <xdr:row>1</xdr:row>
      <xdr:rowOff>540</xdr:rowOff>
    </xdr:from>
    <xdr:to>
      <xdr:col>2</xdr:col>
      <xdr:colOff>311808</xdr:colOff>
      <xdr:row>3</xdr:row>
      <xdr:rowOff>107736</xdr:rowOff>
    </xdr:to>
    <xdr:sp macro="" textlink="">
      <xdr:nvSpPr>
        <xdr:cNvPr id="9" name="CuadroTexto 8"/>
        <xdr:cNvSpPr txBox="1"/>
      </xdr:nvSpPr>
      <xdr:spPr>
        <a:xfrm>
          <a:off x="24319" y="178340"/>
          <a:ext cx="3137170" cy="37289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s-ES" sz="1400"/>
            <a:t>DATOS DE LOS MESES SELECCIONADOS: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447344</xdr:colOff>
      <xdr:row>6</xdr:row>
      <xdr:rowOff>73843</xdr:rowOff>
    </xdr:from>
    <xdr:to>
      <xdr:col>4</xdr:col>
      <xdr:colOff>1756658</xdr:colOff>
      <xdr:row>22</xdr:row>
      <xdr:rowOff>53115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24063</xdr:colOff>
      <xdr:row>6</xdr:row>
      <xdr:rowOff>80267</xdr:rowOff>
    </xdr:from>
    <xdr:to>
      <xdr:col>2</xdr:col>
      <xdr:colOff>517334</xdr:colOff>
      <xdr:row>22</xdr:row>
      <xdr:rowOff>51919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705561</xdr:colOff>
      <xdr:row>6</xdr:row>
      <xdr:rowOff>76116</xdr:rowOff>
    </xdr:from>
    <xdr:to>
      <xdr:col>9</xdr:col>
      <xdr:colOff>614623</xdr:colOff>
      <xdr:row>22</xdr:row>
      <xdr:rowOff>55388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33354</xdr:colOff>
      <xdr:row>22</xdr:row>
      <xdr:rowOff>51318</xdr:rowOff>
    </xdr:from>
    <xdr:to>
      <xdr:col>4</xdr:col>
      <xdr:colOff>1744842</xdr:colOff>
      <xdr:row>42</xdr:row>
      <xdr:rowOff>29852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1744039</xdr:colOff>
      <xdr:row>6</xdr:row>
      <xdr:rowOff>80732</xdr:rowOff>
    </xdr:from>
    <xdr:to>
      <xdr:col>7</xdr:col>
      <xdr:colOff>824802</xdr:colOff>
      <xdr:row>22</xdr:row>
      <xdr:rowOff>52384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24319</xdr:colOff>
      <xdr:row>1</xdr:row>
      <xdr:rowOff>27155</xdr:rowOff>
    </xdr:from>
    <xdr:to>
      <xdr:col>2</xdr:col>
      <xdr:colOff>48401</xdr:colOff>
      <xdr:row>3</xdr:row>
      <xdr:rowOff>153838</xdr:rowOff>
    </xdr:to>
    <xdr:sp macro="" textlink="">
      <xdr:nvSpPr>
        <xdr:cNvPr id="9" name="CuadroTexto 8"/>
        <xdr:cNvSpPr txBox="1"/>
      </xdr:nvSpPr>
      <xdr:spPr>
        <a:xfrm>
          <a:off x="24319" y="183420"/>
          <a:ext cx="3133042" cy="381522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s-ES" sz="1400"/>
            <a:t>DATOS DE LA</a:t>
          </a:r>
          <a:r>
            <a:rPr lang="es-ES" sz="1400" baseline="0"/>
            <a:t> SEMANA SELECCIONADA</a:t>
          </a:r>
          <a:r>
            <a:rPr lang="es-ES" sz="1400"/>
            <a:t>:</a:t>
          </a:r>
        </a:p>
      </xdr:txBody>
    </xdr:sp>
    <xdr:clientData/>
  </xdr:twoCellAnchor>
  <xdr:twoCellAnchor editAs="absolute">
    <xdr:from>
      <xdr:col>4</xdr:col>
      <xdr:colOff>1748590</xdr:colOff>
      <xdr:row>22</xdr:row>
      <xdr:rowOff>52136</xdr:rowOff>
    </xdr:from>
    <xdr:to>
      <xdr:col>9</xdr:col>
      <xdr:colOff>638148</xdr:colOff>
      <xdr:row>42</xdr:row>
      <xdr:rowOff>30852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67777</xdr:colOff>
      <xdr:row>0</xdr:row>
      <xdr:rowOff>40106</xdr:rowOff>
    </xdr:from>
    <xdr:to>
      <xdr:col>9</xdr:col>
      <xdr:colOff>761999</xdr:colOff>
      <xdr:row>5</xdr:row>
      <xdr:rowOff>120316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Nº Seman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º 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1924" y="40106"/>
              <a:ext cx="11257949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447344</xdr:colOff>
      <xdr:row>6</xdr:row>
      <xdr:rowOff>73843</xdr:rowOff>
    </xdr:from>
    <xdr:to>
      <xdr:col>4</xdr:col>
      <xdr:colOff>1756658</xdr:colOff>
      <xdr:row>22</xdr:row>
      <xdr:rowOff>53115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24063</xdr:colOff>
      <xdr:row>6</xdr:row>
      <xdr:rowOff>80267</xdr:rowOff>
    </xdr:from>
    <xdr:to>
      <xdr:col>2</xdr:col>
      <xdr:colOff>517334</xdr:colOff>
      <xdr:row>22</xdr:row>
      <xdr:rowOff>51919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705561</xdr:colOff>
      <xdr:row>6</xdr:row>
      <xdr:rowOff>76116</xdr:rowOff>
    </xdr:from>
    <xdr:to>
      <xdr:col>9</xdr:col>
      <xdr:colOff>614623</xdr:colOff>
      <xdr:row>22</xdr:row>
      <xdr:rowOff>55388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33354</xdr:colOff>
      <xdr:row>22</xdr:row>
      <xdr:rowOff>51318</xdr:rowOff>
    </xdr:from>
    <xdr:to>
      <xdr:col>4</xdr:col>
      <xdr:colOff>1744842</xdr:colOff>
      <xdr:row>42</xdr:row>
      <xdr:rowOff>29852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1744039</xdr:colOff>
      <xdr:row>6</xdr:row>
      <xdr:rowOff>80732</xdr:rowOff>
    </xdr:from>
    <xdr:to>
      <xdr:col>7</xdr:col>
      <xdr:colOff>824802</xdr:colOff>
      <xdr:row>22</xdr:row>
      <xdr:rowOff>52384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24319</xdr:colOff>
      <xdr:row>1</xdr:row>
      <xdr:rowOff>27155</xdr:rowOff>
    </xdr:from>
    <xdr:to>
      <xdr:col>2</xdr:col>
      <xdr:colOff>48401</xdr:colOff>
      <xdr:row>3</xdr:row>
      <xdr:rowOff>153838</xdr:rowOff>
    </xdr:to>
    <xdr:sp macro="" textlink="">
      <xdr:nvSpPr>
        <xdr:cNvPr id="7" name="CuadroTexto 6"/>
        <xdr:cNvSpPr txBox="1"/>
      </xdr:nvSpPr>
      <xdr:spPr>
        <a:xfrm>
          <a:off x="24319" y="217655"/>
          <a:ext cx="3053032" cy="49164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s-ES" sz="1400"/>
            <a:t>DATOS DE LA</a:t>
          </a:r>
          <a:r>
            <a:rPr lang="es-ES" sz="1400" baseline="0"/>
            <a:t> SEMANA SELECCIONADA</a:t>
          </a:r>
          <a:r>
            <a:rPr lang="es-ES" sz="1400"/>
            <a:t>:</a:t>
          </a:r>
        </a:p>
      </xdr:txBody>
    </xdr:sp>
    <xdr:clientData/>
  </xdr:twoCellAnchor>
  <xdr:twoCellAnchor editAs="absolute">
    <xdr:from>
      <xdr:col>4</xdr:col>
      <xdr:colOff>1748590</xdr:colOff>
      <xdr:row>22</xdr:row>
      <xdr:rowOff>52136</xdr:rowOff>
    </xdr:from>
    <xdr:to>
      <xdr:col>9</xdr:col>
      <xdr:colOff>638148</xdr:colOff>
      <xdr:row>42</xdr:row>
      <xdr:rowOff>30852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67777</xdr:colOff>
      <xdr:row>0</xdr:row>
      <xdr:rowOff>40106</xdr:rowOff>
    </xdr:from>
    <xdr:to>
      <xdr:col>9</xdr:col>
      <xdr:colOff>761999</xdr:colOff>
      <xdr:row>5</xdr:row>
      <xdr:rowOff>120316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Nº Seman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º Sema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5751" y="40106"/>
              <a:ext cx="11011301" cy="10166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140970</xdr:rowOff>
    </xdr:from>
    <xdr:to>
      <xdr:col>14</xdr:col>
      <xdr:colOff>266700</xdr:colOff>
      <xdr:row>19</xdr:row>
      <xdr:rowOff>76200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137160</xdr:colOff>
      <xdr:row>18</xdr:row>
      <xdr:rowOff>11430</xdr:rowOff>
    </xdr:from>
    <xdr:to>
      <xdr:col>5</xdr:col>
      <xdr:colOff>754380</xdr:colOff>
      <xdr:row>36</xdr:row>
      <xdr:rowOff>91440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150495</xdr:colOff>
      <xdr:row>17</xdr:row>
      <xdr:rowOff>186690</xdr:rowOff>
    </xdr:from>
    <xdr:to>
      <xdr:col>10</xdr:col>
      <xdr:colOff>160020</xdr:colOff>
      <xdr:row>36</xdr:row>
      <xdr:rowOff>64770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15240</xdr:colOff>
      <xdr:row>0</xdr:row>
      <xdr:rowOff>15240</xdr:rowOff>
    </xdr:from>
    <xdr:to>
      <xdr:col>2</xdr:col>
      <xdr:colOff>0</xdr:colOff>
      <xdr:row>54</xdr:row>
      <xdr:rowOff>129540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ransportist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port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15240"/>
              <a:ext cx="1569720" cy="9989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64770</xdr:colOff>
      <xdr:row>0</xdr:row>
      <xdr:rowOff>156210</xdr:rowOff>
    </xdr:from>
    <xdr:to>
      <xdr:col>8</xdr:col>
      <xdr:colOff>7620</xdr:colOff>
      <xdr:row>17</xdr:row>
      <xdr:rowOff>137160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205740</xdr:colOff>
      <xdr:row>36</xdr:row>
      <xdr:rowOff>163830</xdr:rowOff>
    </xdr:from>
    <xdr:to>
      <xdr:col>14</xdr:col>
      <xdr:colOff>754380</xdr:colOff>
      <xdr:row>56</xdr:row>
      <xdr:rowOff>152400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52385</xdr:colOff>
      <xdr:row>2</xdr:row>
      <xdr:rowOff>15874</xdr:rowOff>
    </xdr:from>
    <xdr:to>
      <xdr:col>33</xdr:col>
      <xdr:colOff>631825</xdr:colOff>
      <xdr:row>25</xdr:row>
      <xdr:rowOff>53975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57148</xdr:colOff>
      <xdr:row>32</xdr:row>
      <xdr:rowOff>152400</xdr:rowOff>
    </xdr:from>
    <xdr:to>
      <xdr:col>33</xdr:col>
      <xdr:colOff>695324</xdr:colOff>
      <xdr:row>59</xdr:row>
      <xdr:rowOff>57150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3</xdr:row>
      <xdr:rowOff>85724</xdr:rowOff>
    </xdr:from>
    <xdr:to>
      <xdr:col>18</xdr:col>
      <xdr:colOff>723900</xdr:colOff>
      <xdr:row>25</xdr:row>
      <xdr:rowOff>114299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280987</xdr:colOff>
      <xdr:row>35</xdr:row>
      <xdr:rowOff>85725</xdr:rowOff>
    </xdr:from>
    <xdr:to>
      <xdr:col>19</xdr:col>
      <xdr:colOff>0</xdr:colOff>
      <xdr:row>54</xdr:row>
      <xdr:rowOff>47625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40</xdr:row>
      <xdr:rowOff>9525</xdr:rowOff>
    </xdr:from>
    <xdr:to>
      <xdr:col>16</xdr:col>
      <xdr:colOff>114300</xdr:colOff>
      <xdr:row>64</xdr:row>
      <xdr:rowOff>9525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142875</xdr:colOff>
      <xdr:row>3</xdr:row>
      <xdr:rowOff>19050</xdr:rowOff>
    </xdr:from>
    <xdr:to>
      <xdr:col>16</xdr:col>
      <xdr:colOff>473396</xdr:colOff>
      <xdr:row>33</xdr:row>
      <xdr:rowOff>177167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3</xdr:row>
      <xdr:rowOff>123825</xdr:rowOff>
    </xdr:from>
    <xdr:to>
      <xdr:col>9</xdr:col>
      <xdr:colOff>1390650</xdr:colOff>
      <xdr:row>18</xdr:row>
      <xdr:rowOff>104775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271461</xdr:colOff>
      <xdr:row>31</xdr:row>
      <xdr:rowOff>0</xdr:rowOff>
    </xdr:from>
    <xdr:to>
      <xdr:col>10</xdr:col>
      <xdr:colOff>28575</xdr:colOff>
      <xdr:row>50</xdr:row>
      <xdr:rowOff>180975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0</xdr:row>
      <xdr:rowOff>142875</xdr:rowOff>
    </xdr:from>
    <xdr:to>
      <xdr:col>19</xdr:col>
      <xdr:colOff>628650</xdr:colOff>
      <xdr:row>21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530234</xdr:colOff>
      <xdr:row>7</xdr:row>
      <xdr:rowOff>171450</xdr:rowOff>
    </xdr:from>
    <xdr:to>
      <xdr:col>31</xdr:col>
      <xdr:colOff>241722</xdr:colOff>
      <xdr:row>16</xdr:row>
      <xdr:rowOff>47625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12234" y="3076575"/>
          <a:ext cx="14951488" cy="18288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1</xdr:col>
      <xdr:colOff>209549</xdr:colOff>
      <xdr:row>15</xdr:row>
      <xdr:rowOff>45565</xdr:rowOff>
    </xdr:from>
    <xdr:to>
      <xdr:col>4</xdr:col>
      <xdr:colOff>180974</xdr:colOff>
      <xdr:row>18</xdr:row>
      <xdr:rowOff>85645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549" y="4617565"/>
          <a:ext cx="2257425" cy="84970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0</xdr:col>
      <xdr:colOff>66675</xdr:colOff>
      <xdr:row>19</xdr:row>
      <xdr:rowOff>161833</xdr:rowOff>
    </xdr:from>
    <xdr:to>
      <xdr:col>1</xdr:col>
      <xdr:colOff>142875</xdr:colOff>
      <xdr:row>24</xdr:row>
      <xdr:rowOff>228508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5" y="5638708"/>
          <a:ext cx="838200" cy="12573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1</xdr:col>
      <xdr:colOff>204703</xdr:colOff>
      <xdr:row>19</xdr:row>
      <xdr:rowOff>171450</xdr:rowOff>
    </xdr:from>
    <xdr:to>
      <xdr:col>11</xdr:col>
      <xdr:colOff>513427</xdr:colOff>
      <xdr:row>37</xdr:row>
      <xdr:rowOff>419100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6703" y="5972175"/>
          <a:ext cx="7928724" cy="701040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27</xdr:row>
      <xdr:rowOff>152400</xdr:rowOff>
    </xdr:from>
    <xdr:to>
      <xdr:col>4</xdr:col>
      <xdr:colOff>682727</xdr:colOff>
      <xdr:row>29</xdr:row>
      <xdr:rowOff>38100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600" y="8429625"/>
          <a:ext cx="1978127" cy="742950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27</xdr:row>
      <xdr:rowOff>142875</xdr:rowOff>
    </xdr:from>
    <xdr:to>
      <xdr:col>7</xdr:col>
      <xdr:colOff>497498</xdr:colOff>
      <xdr:row>30</xdr:row>
      <xdr:rowOff>37975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24350" y="8420100"/>
          <a:ext cx="1507148" cy="1180975"/>
        </a:xfrm>
        <a:prstGeom prst="rect">
          <a:avLst/>
        </a:prstGeom>
      </xdr:spPr>
    </xdr:pic>
    <xdr:clientData/>
  </xdr:twoCellAnchor>
  <xdr:twoCellAnchor editAs="oneCell">
    <xdr:from>
      <xdr:col>8</xdr:col>
      <xdr:colOff>219076</xdr:colOff>
      <xdr:row>31</xdr:row>
      <xdr:rowOff>142874</xdr:rowOff>
    </xdr:from>
    <xdr:to>
      <xdr:col>11</xdr:col>
      <xdr:colOff>70176</xdr:colOff>
      <xdr:row>33</xdr:row>
      <xdr:rowOff>238027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15076" y="10134599"/>
          <a:ext cx="2137100" cy="952403"/>
        </a:xfrm>
        <a:prstGeom prst="rect">
          <a:avLst/>
        </a:prstGeom>
      </xdr:spPr>
    </xdr:pic>
    <xdr:clientData/>
  </xdr:twoCellAnchor>
  <xdr:twoCellAnchor editAs="oneCell">
    <xdr:from>
      <xdr:col>26</xdr:col>
      <xdr:colOff>695324</xdr:colOff>
      <xdr:row>23</xdr:row>
      <xdr:rowOff>76200</xdr:rowOff>
    </xdr:from>
    <xdr:to>
      <xdr:col>29</xdr:col>
      <xdr:colOff>154929</xdr:colOff>
      <xdr:row>25</xdr:row>
      <xdr:rowOff>209490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507324" y="6591300"/>
          <a:ext cx="1745605" cy="75241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54</xdr:row>
      <xdr:rowOff>161924</xdr:rowOff>
    </xdr:from>
    <xdr:to>
      <xdr:col>1</xdr:col>
      <xdr:colOff>171393</xdr:colOff>
      <xdr:row>62</xdr:row>
      <xdr:rowOff>96351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2449174"/>
          <a:ext cx="933393" cy="145842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1</xdr:col>
      <xdr:colOff>190499</xdr:colOff>
      <xdr:row>54</xdr:row>
      <xdr:rowOff>47625</xdr:rowOff>
    </xdr:from>
    <xdr:to>
      <xdr:col>13</xdr:col>
      <xdr:colOff>714374</xdr:colOff>
      <xdr:row>89</xdr:row>
      <xdr:rowOff>178822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2499" y="12334875"/>
          <a:ext cx="9667875" cy="7036822"/>
        </a:xfrm>
        <a:prstGeom prst="rect">
          <a:avLst/>
        </a:prstGeom>
      </xdr:spPr>
    </xdr:pic>
    <xdr:clientData/>
  </xdr:twoCellAnchor>
  <xdr:twoCellAnchor editAs="oneCell">
    <xdr:from>
      <xdr:col>17</xdr:col>
      <xdr:colOff>561975</xdr:colOff>
      <xdr:row>50</xdr:row>
      <xdr:rowOff>114300</xdr:rowOff>
    </xdr:from>
    <xdr:to>
      <xdr:col>19</xdr:col>
      <xdr:colOff>631399</xdr:colOff>
      <xdr:row>52</xdr:row>
      <xdr:rowOff>123774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515975" y="15201900"/>
          <a:ext cx="1593424" cy="6285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142875</xdr:rowOff>
    </xdr:from>
    <xdr:to>
      <xdr:col>1</xdr:col>
      <xdr:colOff>95193</xdr:colOff>
      <xdr:row>103</xdr:row>
      <xdr:rowOff>77305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21002625"/>
          <a:ext cx="857193" cy="126793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1</xdr:col>
      <xdr:colOff>161924</xdr:colOff>
      <xdr:row>96</xdr:row>
      <xdr:rowOff>161924</xdr:rowOff>
    </xdr:from>
    <xdr:to>
      <xdr:col>16</xdr:col>
      <xdr:colOff>423103</xdr:colOff>
      <xdr:row>126</xdr:row>
      <xdr:rowOff>66674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23924" y="21021674"/>
          <a:ext cx="11691179" cy="6334125"/>
        </a:xfrm>
        <a:prstGeom prst="rect">
          <a:avLst/>
        </a:prstGeom>
      </xdr:spPr>
    </xdr:pic>
    <xdr:clientData/>
  </xdr:twoCellAnchor>
  <xdr:oneCellAnchor>
    <xdr:from>
      <xdr:col>34</xdr:col>
      <xdr:colOff>9525</xdr:colOff>
      <xdr:row>21</xdr:row>
      <xdr:rowOff>12721</xdr:rowOff>
    </xdr:from>
    <xdr:ext cx="9286876" cy="6770432"/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5917525" y="6337321"/>
          <a:ext cx="9286876" cy="6770432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54</xdr:row>
      <xdr:rowOff>26558</xdr:rowOff>
    </xdr:from>
    <xdr:ext cx="5857875" cy="2701218"/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5908000" y="16209533"/>
          <a:ext cx="5857875" cy="2701218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40</xdr:row>
      <xdr:rowOff>9525</xdr:rowOff>
    </xdr:from>
    <xdr:ext cx="4324350" cy="2788286"/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0" y="13287375"/>
          <a:ext cx="4324350" cy="2788286"/>
        </a:xfrm>
        <a:prstGeom prst="rect">
          <a:avLst/>
        </a:prstGeom>
      </xdr:spPr>
    </xdr:pic>
    <xdr:clientData/>
  </xdr:oneCellAnchor>
  <xdr:oneCellAnchor>
    <xdr:from>
      <xdr:col>32</xdr:col>
      <xdr:colOff>314325</xdr:colOff>
      <xdr:row>71</xdr:row>
      <xdr:rowOff>57150</xdr:rowOff>
    </xdr:from>
    <xdr:ext cx="900546" cy="1333500"/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698325" y="19478625"/>
          <a:ext cx="900546" cy="13335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33</xdr:col>
      <xdr:colOff>733424</xdr:colOff>
      <xdr:row>73</xdr:row>
      <xdr:rowOff>9525</xdr:rowOff>
    </xdr:from>
    <xdr:ext cx="7785033" cy="3676265"/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879424" y="20050125"/>
          <a:ext cx="7785033" cy="3676265"/>
        </a:xfrm>
        <a:prstGeom prst="rect">
          <a:avLst/>
        </a:prstGeom>
      </xdr:spPr>
    </xdr:pic>
    <xdr:clientData/>
  </xdr:oneCellAnchor>
  <xdr:oneCellAnchor>
    <xdr:from>
      <xdr:col>32</xdr:col>
      <xdr:colOff>66675</xdr:colOff>
      <xdr:row>93</xdr:row>
      <xdr:rowOff>9524</xdr:rowOff>
    </xdr:from>
    <xdr:ext cx="1365808" cy="1247775"/>
    <xdr:pic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450675" y="23860124"/>
          <a:ext cx="1365808" cy="124777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34</xdr:col>
      <xdr:colOff>9524</xdr:colOff>
      <xdr:row>94</xdr:row>
      <xdr:rowOff>85724</xdr:rowOff>
    </xdr:from>
    <xdr:ext cx="6459618" cy="4543425"/>
    <xdr:pic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17524" y="24364949"/>
          <a:ext cx="6459618" cy="4543425"/>
        </a:xfrm>
        <a:prstGeom prst="rect">
          <a:avLst/>
        </a:prstGeom>
      </xdr:spPr>
    </xdr:pic>
    <xdr:clientData/>
  </xdr:oneCellAnchor>
  <xdr:oneCellAnchor>
    <xdr:from>
      <xdr:col>34</xdr:col>
      <xdr:colOff>9524</xdr:colOff>
      <xdr:row>119</xdr:row>
      <xdr:rowOff>9525</xdr:rowOff>
    </xdr:from>
    <xdr:ext cx="1666875" cy="583407"/>
    <xdr:pic>
      <xdr:nvPicPr>
        <xdr:cNvPr id="34" name="Imagen 33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17524" y="29527500"/>
          <a:ext cx="1666875" cy="58340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32</xdr:col>
      <xdr:colOff>95250</xdr:colOff>
      <xdr:row>124</xdr:row>
      <xdr:rowOff>47624</xdr:rowOff>
    </xdr:from>
    <xdr:ext cx="1371935" cy="1514475"/>
    <xdr:pic>
      <xdr:nvPicPr>
        <xdr:cNvPr id="35" name="Imagen 3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479250" y="30518099"/>
          <a:ext cx="1371935" cy="151447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34</xdr:col>
      <xdr:colOff>9525</xdr:colOff>
      <xdr:row>126</xdr:row>
      <xdr:rowOff>6667</xdr:rowOff>
    </xdr:from>
    <xdr:ext cx="1695450" cy="593408"/>
    <xdr:pic>
      <xdr:nvPicPr>
        <xdr:cNvPr id="36" name="Imagen 35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917525" y="31334392"/>
          <a:ext cx="1695450" cy="593408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47</xdr:col>
      <xdr:colOff>628649</xdr:colOff>
      <xdr:row>127</xdr:row>
      <xdr:rowOff>123825</xdr:rowOff>
    </xdr:from>
    <xdr:ext cx="1171575" cy="1282400"/>
    <xdr:pic>
      <xdr:nvPicPr>
        <xdr:cNvPr id="37" name="Imagen 36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6442649" y="31642050"/>
          <a:ext cx="1171575" cy="12824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  <xdr:oneCellAnchor>
    <xdr:from>
      <xdr:col>16</xdr:col>
      <xdr:colOff>742950</xdr:colOff>
      <xdr:row>133</xdr:row>
      <xdr:rowOff>171450</xdr:rowOff>
    </xdr:from>
    <xdr:ext cx="6505575" cy="2014630"/>
    <xdr:pic>
      <xdr:nvPicPr>
        <xdr:cNvPr id="38" name="Imagen 37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934950" y="32813625"/>
          <a:ext cx="6505575" cy="201463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llego, Veronica" refreshedDate="43661.977969791667" createdVersion="6" refreshedVersion="6" minRefreshableVersion="3" recordCount="3631">
  <cacheSource type="worksheet">
    <worksheetSource ref="A1:AP1048576" sheet="REGISTRO"/>
  </cacheSource>
  <cacheFields count="42">
    <cacheField name="Fecha prevista" numFmtId="0">
      <sharedItems containsNonDate="0" containsDate="1" containsString="0" containsBlank="1" minDate="2019-01-02T00:00:00" maxDate="2019-07-20T00:00:00"/>
    </cacheField>
    <cacheField name="Hora Prevista" numFmtId="0">
      <sharedItems containsNonDate="0" containsDate="1" containsString="0" containsBlank="1" minDate="1899-12-30T06:00:00" maxDate="1899-12-30T21:30:00"/>
    </cacheField>
    <cacheField name="Hora SAMS" numFmtId="0">
      <sharedItems containsNonDate="0" containsDate="1" containsString="0" containsBlank="1" minDate="1899-12-30T06:00:00" maxDate="1899-12-30T21:30:00"/>
    </cacheField>
    <cacheField name="Replanificado" numFmtId="0">
      <sharedItems containsNonDate="0" containsString="0" containsBlank="1"/>
    </cacheField>
    <cacheField name="Planificado" numFmtId="0">
      <sharedItems containsBlank="1" count="4">
        <s v="No"/>
        <s v="SI"/>
        <m/>
        <s v="Sí" u="1"/>
      </sharedItems>
    </cacheField>
    <cacheField name="Usuario" numFmtId="0">
      <sharedItems containsBlank="1"/>
    </cacheField>
    <cacheField name="ALERTA" numFmtId="0">
      <sharedItems containsNonDate="0" containsDate="1" containsString="0" containsBlank="1" minDate="2019-01-02T09:30:00" maxDate="2019-07-19T17:30:00"/>
    </cacheField>
    <cacheField name="Ref. de Carga/Descarga" numFmtId="0">
      <sharedItems containsBlank="1" containsMixedTypes="1" containsNumber="1" containsInteger="1" minValue="19002" maxValue="3680452818"/>
    </cacheField>
    <cacheField name="Transportista" numFmtId="0">
      <sharedItems containsBlank="1"/>
    </cacheField>
    <cacheField name="Carga/Descarga" numFmtId="0">
      <sharedItems containsBlank="1"/>
    </cacheField>
    <cacheField name="CC" numFmtId="0">
      <sharedItems containsBlank="1"/>
    </cacheField>
    <cacheField name="MTl." numFmtId="0">
      <sharedItems containsBlank="1" containsMixedTypes="1" containsNumber="1" minValue="0" maxValue="26"/>
    </cacheField>
    <cacheField name="Palets" numFmtId="0">
      <sharedItems containsBlank="1" containsMixedTypes="1" containsNumber="1" minValue="0" maxValue="75"/>
    </cacheField>
    <cacheField name="Paquetería" numFmtId="0">
      <sharedItems containsBlank="1" count="5">
        <s v="T"/>
        <s v="P"/>
        <s v="A"/>
        <s v="Q"/>
        <m/>
      </sharedItems>
    </cacheField>
    <cacheField name="Cliente/Proveedor" numFmtId="0">
      <sharedItems containsBlank="1"/>
    </cacheField>
    <cacheField name="CLI/PROV" numFmtId="0">
      <sharedItems containsBlank="1" count="11">
        <s v="Proveedor Roto"/>
        <s v="Retira cliente Inyección"/>
        <s v="Proveedor Inyección"/>
        <s v="Retira cliente Roto"/>
        <s v="Filial Export"/>
        <s v="Recogida diaria"/>
        <s v="Filial Import"/>
        <s v="DDP Cliente Inyección"/>
        <s v="Entre plantas"/>
        <s v="DDP Cliente Roto"/>
        <m/>
      </sharedItems>
    </cacheField>
    <cacheField name="Destino/Origen" numFmtId="0">
      <sharedItems containsBlank="1"/>
    </cacheField>
    <cacheField name="Observaciones" numFmtId="0">
      <sharedItems containsBlank="1" containsMixedTypes="1" containsNumber="1" containsInteger="1" minValue="19085" maxValue="3980208275"/>
    </cacheField>
    <cacheField name="Matrícula" numFmtId="0">
      <sharedItems containsBlank="1"/>
    </cacheField>
    <cacheField name="(--)" numFmtId="0">
      <sharedItems containsNonDate="0" containsString="0" containsBlank="1"/>
    </cacheField>
    <cacheField name="(--)2" numFmtId="0">
      <sharedItems containsNonDate="0" containsString="0" containsBlank="1"/>
    </cacheField>
    <cacheField name="Tiempo Minutos" numFmtId="0">
      <sharedItems containsBlank="1" containsMixedTypes="1" containsNumber="1" containsInteger="1" minValue="1" maxValue="90"/>
    </cacheField>
    <cacheField name="Recursos" numFmtId="0">
      <sharedItems containsBlank="1"/>
    </cacheField>
    <cacheField name="Fecha Real" numFmtId="0">
      <sharedItems containsNonDate="0" containsDate="1" containsString="0" containsBlank="1" minDate="2019-01-02T00:00:00" maxDate="2019-07-16T00:00:00" count="147"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m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6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1T00:00:00"/>
        <d v="2019-03-20T00:00:00"/>
        <d v="2019-03-22T00:00:00"/>
        <d v="2019-03-23T00:00:00"/>
        <d v="2019-03-25T00:00:00"/>
        <d v="2019-03-26T00:00:00"/>
        <d v="2019-03-27T00:00:00"/>
        <d v="2019-03-28T00:00:00"/>
        <d v="2019-03-29T00:00:00"/>
        <d v="2019-04-01T00:00:00"/>
        <d v="2019-04-04T00:00:00"/>
        <d v="2019-04-02T00:00:00"/>
        <d v="2019-04-03T00:00:00"/>
        <d v="2019-04-05T00:00:00"/>
        <d v="2019-04-09T00:00:00"/>
        <d v="2019-04-06T00:00:00"/>
        <d v="2019-04-08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19T00:00:00"/>
        <d v="2019-04-20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2T00:00:00"/>
        <d v="2019-05-03T00:00:00"/>
        <d v="2019-05-04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08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5T00:00:00"/>
        <d v="2019-06-26T00:00:00"/>
        <d v="2019-06-27T00:00:00"/>
        <d v="2019-06-28T00:00:00"/>
        <d v="2019-06-24T00:00:00"/>
        <d v="2019-06-29T00:00:00"/>
        <d v="2019-07-01T00:00:00"/>
        <d v="2019-07-03T00:00:00"/>
        <d v="2019-07-02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</sharedItems>
      <fieldGroup par="41" base="23">
        <rangePr groupBy="days" startDate="2019-01-02T00:00:00" endDate="2019-07-16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/07/2019"/>
        </groupItems>
      </fieldGroup>
    </cacheField>
    <cacheField name="Hora Real" numFmtId="0">
      <sharedItems containsNonDate="0" containsDate="1" containsString="0" containsBlank="1" minDate="1899-12-30T06:00:00" maxDate="1899-12-30T21:30:00"/>
    </cacheField>
    <cacheField name="Clasif. Carga/descarga" numFmtId="0">
      <sharedItems containsBlank="1"/>
    </cacheField>
    <cacheField name="carga completa" numFmtId="0">
      <sharedItems containsString="0" containsBlank="1" containsNumber="1" containsInteger="1" minValue="0" maxValue="1"/>
    </cacheField>
    <cacheField name="Cierre" numFmtId="0">
      <sharedItems containsString="0" containsBlank="1" containsNumber="1" containsInteger="1" minValue="0" maxValue="1" count="3">
        <n v="1"/>
        <n v="0"/>
        <m/>
      </sharedItems>
    </cacheField>
    <cacheField name="Cita" numFmtId="0">
      <sharedItems containsBlank="1" containsMixedTypes="1" containsNumber="1" containsInteger="1" minValue="0" maxValue="1"/>
    </cacheField>
    <cacheField name="Cumplimiento Fecha" numFmtId="0">
      <sharedItems containsBlank="1"/>
    </cacheField>
    <cacheField name="Cargas" numFmtId="0">
      <sharedItems containsString="0" containsBlank="1" containsNumber="1" containsInteger="1" minValue="0" maxValue="1" count="3">
        <n v="1"/>
        <n v="0"/>
        <m/>
      </sharedItems>
    </cacheField>
    <cacheField name="Cumplimiento Hora" numFmtId="0">
      <sharedItems containsString="0" containsBlank="1" containsNumber="1" containsInteger="1" minValue="0" maxValue="1"/>
    </cacheField>
    <cacheField name="Cumplimiento Hora NO" numFmtId="0">
      <sharedItems containsString="0" containsBlank="1" containsNumber="1" containsInteger="1" minValue="0" maxValue="1"/>
    </cacheField>
    <cacheField name="Cumplimiento Hora SÍ" numFmtId="0">
      <sharedItems containsString="0" containsBlank="1" containsNumber="1" containsInteger="1" minValue="0" maxValue="1"/>
    </cacheField>
    <cacheField name="Nº Semana" numFmtId="0">
      <sharedItems containsString="0" containsBlank="1" containsNumber="1" containsInteger="1" minValue="0" maxValue="29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m/>
        <n v="0" u="1"/>
      </sharedItems>
    </cacheField>
    <cacheField name="Mes" numFmtId="0">
      <sharedItems containsString="0" containsBlank="1" containsNumber="1" containsInteger="1" minValue="1" maxValue="7" count="8">
        <n v="1"/>
        <n v="2"/>
        <n v="3"/>
        <n v="4"/>
        <n v="5"/>
        <n v="6"/>
        <n v="7"/>
        <m/>
      </sharedItems>
    </cacheField>
    <cacheField name="palets/día" numFmtId="0">
      <sharedItems containsString="0" containsBlank="1" containsNumber="1" containsInteger="1" minValue="468" maxValue="468"/>
    </cacheField>
    <cacheField name="cargas/día" numFmtId="0">
      <sharedItems containsString="0" containsBlank="1" containsNumber="1" containsInteger="1" minValue="18" maxValue="18"/>
    </cacheField>
    <cacheField name="Objetivo" numFmtId="0">
      <sharedItems containsString="0" containsBlank="1" containsNumber="1" minValue="0.2" maxValue="0.2"/>
    </cacheField>
    <cacheField name="Alarma" numFmtId="0">
      <sharedItems containsString="0" containsBlank="1" containsNumber="1" minValue="0.18" maxValue="0.18"/>
    </cacheField>
    <cacheField name="% NO CUMPLE" numFmtId="0" formula="'Cumplimiento Hora NO'/Cargas" databaseField="0"/>
    <cacheField name="Meses" numFmtId="0" databaseField="0">
      <fieldGroup base="23">
        <rangePr groupBy="months" startDate="2019-01-02T00:00:00" endDate="2019-07-16T00:00:00"/>
        <groupItems count="14">
          <s v="&lt;02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6/07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llego, Veronica" refreshedDate="43822.962146990743" createdVersion="6" refreshedVersion="6" minRefreshableVersion="3" recordCount="5702">
  <cacheSource type="worksheet">
    <worksheetSource ref="A1:AL1048576" sheet="REGISTRO"/>
  </cacheSource>
  <cacheFields count="43">
    <cacheField name="Fecha prevista" numFmtId="0">
      <sharedItems containsNonDate="0" containsDate="1" containsString="0" containsBlank="1" minDate="2019-01-02T00:00:00" maxDate="2019-12-31T00:00:00"/>
    </cacheField>
    <cacheField name="Hora Prevista" numFmtId="0">
      <sharedItems containsNonDate="0" containsDate="1" containsString="0" containsBlank="1" minDate="1899-12-30T06:00:00" maxDate="1899-12-30T21:30:00" count="229">
        <d v="1899-12-30T09:30:00"/>
        <d v="1899-12-30T10:30:00"/>
        <d v="1899-12-30T11:00:00"/>
        <d v="1899-12-30T11:30:00"/>
        <d v="1899-12-30T12:00:00"/>
        <d v="1899-12-30T12:30:00"/>
        <d v="1899-12-30T13:30:00"/>
        <d v="1899-12-30T15:30:00"/>
        <d v="1899-12-30T16:30:00"/>
        <d v="1899-12-30T08:00:00"/>
        <d v="1899-12-30T11:06:00"/>
        <d v="1899-12-30T11:40:00"/>
        <d v="1899-12-30T14:30:00"/>
        <d v="1899-12-30T16:00:00"/>
        <d v="1899-12-30T10:00:00"/>
        <d v="1899-12-30T10:05:00"/>
        <d v="1899-12-30T12:31:00"/>
        <d v="1899-12-30T06:00:00"/>
        <d v="1899-12-30T07:30:00"/>
        <d v="1899-12-30T08:19:00"/>
        <d v="1899-12-30T08:30:00"/>
        <d v="1899-12-30T08:42:00"/>
        <d v="1899-12-30T09:00:00"/>
        <d v="1899-12-30T09:57:00"/>
        <d v="1899-12-30T12:10:00"/>
        <d v="1899-12-30T08:01:00"/>
        <d v="1899-12-30T08:50:00"/>
        <d v="1899-12-30T09:10:00"/>
        <d v="1899-12-30T09:19:00"/>
        <d v="1899-12-30T10:29:00"/>
        <d v="1899-12-30T10:40:00"/>
        <d v="1899-12-30T10:45:00"/>
        <d v="1899-12-30T10:50:00"/>
        <d v="1899-12-30T12:01:00"/>
        <d v="1899-12-30T12:05:00"/>
        <d v="1899-12-30T12:15:00"/>
        <d v="1899-12-30T13:00:00"/>
        <d v="1899-12-30T13:13:00"/>
        <d v="1899-12-30T15:00:00"/>
        <d v="1899-12-30T16:31:00"/>
        <d v="1899-12-30T17:00:00"/>
        <d v="1899-12-30T10:15:00"/>
        <d v="1899-12-30T11:36:00"/>
        <d v="1899-12-30T14:00:00"/>
        <d v="1899-12-30T14:01:00"/>
        <d v="1899-12-30T16:10:00"/>
        <d v="1899-12-30T18:00:00"/>
        <d v="1899-12-30T18:30:00"/>
        <d v="1899-12-30T19:30:00"/>
        <d v="1899-12-30T20:00:00"/>
        <d v="1899-12-30T08:05:00"/>
        <d v="1899-12-30T09:01:00"/>
        <d v="1899-12-30T09:45:00"/>
        <d v="1899-12-30T12:45:00"/>
        <d v="1899-12-30T15:45:00"/>
        <d v="1899-12-30T17:30:00"/>
        <d v="1899-12-30T19:00:00"/>
        <d v="1899-12-30T12:06:00"/>
        <d v="1899-12-30T13:15:00"/>
        <d v="1899-12-30T07:00:00"/>
        <d v="1899-12-30T08:45:00"/>
        <d v="1899-12-30T11:45:00"/>
        <d v="1899-12-30T12:50:00"/>
        <d v="1899-12-30T13:45:00"/>
        <d v="1899-12-30T14:55:00"/>
        <d v="1899-12-30T15:55:00"/>
        <d v="1899-12-30T16:05:00"/>
        <d v="1899-12-30T09:15:00"/>
        <d v="1899-12-30T10:55:00"/>
        <d v="1899-12-30T11:35:00"/>
        <d v="1899-12-30T12:55:00"/>
        <d v="1899-12-30T15:40:00"/>
        <d v="1899-12-30T09:35:00"/>
        <d v="1899-12-30T11:15:00"/>
        <d v="1899-12-30T10:35:00"/>
        <d v="1899-12-30T11:05:00"/>
        <d v="1899-12-30T11:10:00"/>
        <d v="1899-12-30T14:31:00"/>
        <d v="1899-12-30T09:20:00"/>
        <d v="1899-12-30T09:40:00"/>
        <d v="1899-12-30T10:43:00"/>
        <d v="1899-12-30T12:20:00"/>
        <d v="1899-12-30T16:45:00"/>
        <d v="1899-12-30T17:45:00"/>
        <d v="1899-12-30T09:50:00"/>
        <d v="1899-12-30T10:20:00"/>
        <d v="1899-12-30T11:25:00"/>
        <d v="1899-12-30T11:55:00"/>
        <d v="1899-12-30T13:01:00"/>
        <d v="1899-12-30T17:15:00"/>
        <d v="1899-12-30T08:15:00"/>
        <d v="1899-12-30T10:10:00"/>
        <d v="1899-12-30T14:45:00"/>
        <d v="1899-12-30T15:01:00"/>
        <d v="1899-12-30T09:55:00"/>
        <d v="1899-12-30T10:31:00"/>
        <d v="1899-12-30T11:50:00"/>
        <d v="1899-12-30T15:25:00"/>
        <d v="1899-12-30T09:25:00"/>
        <d v="1899-12-30T11:01:00"/>
        <d v="1899-12-30T12:35:00"/>
        <d v="1899-12-30T13:35:00"/>
        <d v="1899-12-30T13:40:00"/>
        <d v="1899-12-30T15:35:00"/>
        <d v="1899-12-30T21:30:00"/>
        <d v="1899-12-30T10:01:00"/>
        <d v="1899-12-30T08:40:00"/>
        <d v="1899-12-30T17:31:00"/>
        <d v="1899-12-30T10:25:00"/>
        <d v="1899-12-30T15:32:00"/>
        <d v="1899-12-30T16:01:00"/>
        <d v="1899-12-30T16:55:00"/>
        <d v="1899-12-30T17:05:00"/>
        <d v="1899-12-30T09:31:00"/>
        <d v="1899-12-30T20:30:00"/>
        <d v="1899-12-30T09:05:00"/>
        <d v="1899-12-30T15:15:00"/>
        <d v="1899-12-30T21:00:00"/>
        <d v="1899-12-30T16:35:00"/>
        <d v="1899-12-30T14:05:00"/>
        <d v="1899-12-30T10:06:00"/>
        <d v="1899-12-30T13:20:00"/>
        <d v="1899-12-30T09:36:00"/>
        <d v="1899-12-30T18:01:00"/>
        <d v="1899-12-30T18:35:00"/>
        <d v="1899-12-30T10:58:00"/>
        <d v="1899-12-30T12:40:00"/>
        <d v="1899-12-30T13:05:00"/>
        <d v="1899-12-30T15:28:00"/>
        <d v="1899-12-30T13:02:00"/>
        <d v="1899-12-30T13:31:00"/>
        <d v="1899-12-30T12:32:00"/>
        <d v="1899-12-30T14:17:00"/>
        <d v="1899-12-30T16:25:00"/>
        <d v="1899-12-30T09:54:00"/>
        <d v="1899-12-30T10:12:00"/>
        <d v="1899-12-30T08:35:00"/>
        <d v="1899-12-30T08:37:00"/>
        <d v="1899-12-30T08:38:00"/>
        <d v="1899-12-30T10:22:00"/>
        <d v="1899-12-30T10:23:00"/>
        <d v="1899-12-30T10:59:00"/>
        <d v="1899-12-30T11:16:00"/>
        <d v="1899-12-30T16:53:00"/>
        <d v="1899-12-30T08:55:00"/>
        <d v="1899-12-30T08:59:00"/>
        <d v="1899-12-30T09:28:00"/>
        <d v="1899-12-30T10:52:00"/>
        <d v="1899-12-30T12:34:00"/>
        <d v="1899-12-30T12:38:00"/>
        <d v="1899-12-30T15:31:00"/>
        <d v="1899-12-30T10:36:00"/>
        <d v="1899-12-30T10:37:00"/>
        <d v="1899-12-30T10:38:00"/>
        <d v="1899-12-30T16:08:00"/>
        <d v="1899-12-30T06:30:00"/>
        <d v="1899-12-30T09:29:00"/>
        <d v="1899-12-30T16:40:00"/>
        <d v="1899-12-30T12:02:00"/>
        <d v="1899-12-30T12:25:00"/>
        <d v="1899-12-30T13:16:00"/>
        <d v="1899-12-30T13:22:00"/>
        <d v="1899-12-30T08:31:00"/>
        <d v="1899-12-30T15:10:00"/>
        <d v="1899-12-30T17:01:00"/>
        <d v="1899-12-30T17:35:00"/>
        <d v="1899-12-30T11:09:00"/>
        <d v="1899-12-30T08:36:00"/>
        <d v="1899-12-30T13:59:00"/>
        <d v="1899-12-30T08:25:00"/>
        <d v="1899-12-30T10:56:00"/>
        <d v="1899-12-30T10:57:00"/>
        <d v="1899-12-30T12:11:00"/>
        <d v="1899-12-30T12:42:00"/>
        <d v="1899-12-30T13:07:00"/>
        <d v="1899-12-30T16:15:00"/>
        <d v="1899-12-30T16:21:00"/>
        <d v="1899-12-30T16:51:00"/>
        <d v="1899-12-30T19:01:00"/>
        <d v="1899-12-30T10:16:00"/>
        <d v="1899-12-30T10:17:00"/>
        <d v="1899-12-30T10:19:00"/>
        <d v="1899-12-30T11:17:00"/>
        <d v="1899-12-30T12:47:00"/>
        <d v="1899-12-30T14:35:00"/>
        <d v="1899-12-30T15:33:00"/>
        <d v="1899-12-30T18:20:00"/>
        <d v="1899-12-30T09:26:00"/>
        <d v="1899-12-30T09:58:00"/>
        <d v="1899-12-30T10:26:00"/>
        <d v="1899-12-30T11:52:00"/>
        <d v="1899-12-30T12:26:00"/>
        <d v="1899-12-30T07:15:00"/>
        <d v="1899-12-30T09:24:00"/>
        <d v="1899-12-30T13:10:00"/>
        <d v="1899-12-30T16:20:00"/>
        <d v="1899-12-30T17:20:00"/>
        <d v="1899-12-30T08:43:00"/>
        <d v="1899-12-30T08:20:00"/>
        <d v="1899-12-30T11:20:00"/>
        <d v="1899-12-30T07:45:00"/>
        <d v="1899-12-30T17:10:00"/>
        <d v="1899-12-30T10:34:00"/>
        <d v="1899-12-30T14:15:00"/>
        <d v="1899-12-30T15:20:00"/>
        <d v="1899-12-30T15:46:00"/>
        <d v="1899-12-30T18:15:00"/>
        <d v="1899-12-30T19:10:00"/>
        <d v="1899-12-30T19:40:00"/>
        <d v="1899-12-30T11:47:00"/>
        <d v="1899-12-30T21:01:00"/>
        <d v="1899-12-30T10:41:00"/>
        <d v="1899-12-30T13:46:00"/>
        <d v="1899-12-30T08:10:00"/>
        <d v="1899-12-30T18:10:00"/>
        <d v="1899-12-30T07:01:00"/>
        <d v="1899-12-30T07:40:00"/>
        <d v="1899-12-30T08:46:00"/>
        <d v="1899-12-30T10:54:00"/>
        <d v="1899-12-30T17:40:00"/>
        <d v="1899-12-30T18:40:00"/>
        <d v="1899-12-30T15:02:00"/>
        <d v="1899-12-30T14:40:00"/>
        <d v="1899-12-30T15:29:00"/>
        <d v="1899-12-30T11:14:00"/>
        <d v="1899-12-30T16:02:00"/>
        <d v="1899-12-30T09:08:00"/>
        <d v="1899-12-30T18:45:00"/>
        <m/>
      </sharedItems>
      <fieldGroup par="40" base="1">
        <rangePr groupBy="minutes" startDate="1899-12-30T06:00:00" endDate="1899-12-30T21:30:00"/>
        <groupItems count="62">
          <s v="(en blanco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Hora SAMS" numFmtId="0">
      <sharedItems containsNonDate="0" containsDate="1" containsString="0" containsBlank="1" minDate="1899-12-30T06:00:00" maxDate="1899-12-30T21:30:00"/>
    </cacheField>
    <cacheField name="Replanificado" numFmtId="0">
      <sharedItems containsNonDate="0" containsString="0" containsBlank="1"/>
    </cacheField>
    <cacheField name="Planificado" numFmtId="0">
      <sharedItems containsBlank="1" count="4">
        <s v="No"/>
        <s v="SI"/>
        <m/>
        <s v="Sí" u="1"/>
      </sharedItems>
    </cacheField>
    <cacheField name="Usuario" numFmtId="0">
      <sharedItems containsBlank="1"/>
    </cacheField>
    <cacheField name="ALERTA" numFmtId="0">
      <sharedItems containsNonDate="0" containsDate="1" containsString="0" containsBlank="1" minDate="2019-01-02T09:30:00" maxDate="2019-12-30T12:00:00"/>
    </cacheField>
    <cacheField name="Ref. de Carga/Descarga" numFmtId="0">
      <sharedItems containsBlank="1" containsMixedTypes="1" containsNumber="1" containsInteger="1" minValue="19002" maxValue="36800515506"/>
    </cacheField>
    <cacheField name="Transportista" numFmtId="0">
      <sharedItems containsBlank="1" count="101">
        <s v="TRANSNATURE"/>
        <s v="NACEX"/>
        <s v="ALMIRAMAR"/>
        <s v="SUS MEDIOS"/>
        <s v="TNT"/>
        <s v="LUCHANA"/>
        <s v="BREGER"/>
        <s v="DAVID BERTRAN"/>
        <s v="ARAGONES"/>
        <s v="DB SCHENKER"/>
        <s v="ENVIALIA"/>
        <s v="MRW"/>
        <s v="TXT"/>
        <s v="J H L"/>
        <s v="TRANSLINK"/>
        <s v="VICTRANSA"/>
        <s v="DHL"/>
        <s v="TSB"/>
        <s v="BCN EXPRESS"/>
        <s v="TRANSPARETS"/>
        <s v="SZENDEX"/>
        <s v="ASM"/>
        <s v="ALGAITRUCK"/>
        <s v="TAP"/>
        <s v="GIMARCO"/>
        <s v="NOUTRANSPORT"/>
        <s v="GONZATRANS"/>
        <s v="SEUR"/>
        <s v="NIKA"/>
        <s v="SERTRANS"/>
        <s v="VARIOS"/>
        <s v="JOSE REY"/>
        <s v="COBARPLAS"/>
        <s v="DASCHER"/>
        <s v="RDA"/>
        <s v="AGV"/>
        <s v="PUJOL LOGISTICA"/>
        <s v="TGV"/>
        <s v="TTES. AUGUSTO"/>
        <s v="MORARTE"/>
        <s v="CBL"/>
        <s v="LUIS TORTOSA"/>
        <s v="UPS"/>
        <s v="GARVI"/>
        <s v="TRANSAHER"/>
        <s v="GEFCO"/>
        <s v="HISPANEXPRESS"/>
        <s v="LA MURCIANA"/>
        <s v="KUEHNE NAGEL"/>
        <s v="NADAL-FORWARDING"/>
        <s v="LORETRANSMUR"/>
        <s v="CUALDE"/>
        <s v="MOLDTRANS"/>
        <s v="EL MOSCA"/>
        <s v="TRANSPORTES COSTA"/>
        <s v="SESE"/>
        <s v="TOTALCOURIER"/>
        <s v="ATLAS"/>
        <s v="RHENUS"/>
        <s v="RIOLOGISTICS"/>
        <s v="FEDEX "/>
        <s v="TOURLINE"/>
        <s v="JFT"/>
        <s v="COMILLAS"/>
        <s v="SEITRANS"/>
        <s v="OLMED"/>
        <s v="BANYOLES"/>
        <s v="TRANSUNIVERSE"/>
        <s v="INTEGRA2"/>
        <s v="SANER"/>
        <s v="XPOLOGISTIC"/>
        <s v="CODINA"/>
        <s v="SCHENKER"/>
        <s v="RETIRA CLIENTE"/>
        <s v="RAVAGO"/>
        <s v="PALLET WAY"/>
        <s v="CISTERNA"/>
        <s v="AZKAR"/>
        <s v="INTER SPAN"/>
        <s v="J G H"/>
        <s v="Ruta Dura"/>
        <s v="TROTA"/>
        <s v="PRIMAFRIO"/>
        <s v="TRANSABADELL"/>
        <s v="MASCARO MOREIRA"/>
        <s v="AUMAR"/>
        <s v="CARIBU"/>
        <s v="AUMARTRANS"/>
        <s v="IBER SPAN"/>
        <s v="TORTOSA"/>
        <s v="CLEVER"/>
        <s v="RENHUS"/>
        <s v="SPEDYPRA"/>
        <s v="CRAEMER"/>
        <s v="DSV"/>
        <s v="TRANSBARCELONA"/>
        <s v="RHENUS LOGISTICS"/>
        <s v="J F T"/>
        <s v="SONORA"/>
        <s v="REMIGIO"/>
        <m/>
      </sharedItems>
    </cacheField>
    <cacheField name="Carga/Descarga" numFmtId="0">
      <sharedItems containsBlank="1"/>
    </cacheField>
    <cacheField name="CC" numFmtId="0">
      <sharedItems containsBlank="1"/>
    </cacheField>
    <cacheField name="MTl." numFmtId="0">
      <sharedItems containsBlank="1" containsMixedTypes="1" containsNumber="1" minValue="0" maxValue="33"/>
    </cacheField>
    <cacheField name="Palets" numFmtId="0">
      <sharedItems containsBlank="1" containsMixedTypes="1" containsNumber="1" minValue="0" maxValue="300"/>
    </cacheField>
    <cacheField name="Paquetería" numFmtId="0">
      <sharedItems containsBlank="1" count="5">
        <s v="T"/>
        <s v="P"/>
        <s v="A"/>
        <s v="Q"/>
        <m/>
      </sharedItems>
    </cacheField>
    <cacheField name="Cliente/Proveedor" numFmtId="0">
      <sharedItems containsBlank="1" count="500">
        <s v="TRAMACO"/>
        <s v="MAGNEGRAF"/>
        <s v="MARGI PACK"/>
        <s v="KAISER KRAFT"/>
        <s v="VARIOS"/>
        <s v="CASA GAILLARD"/>
        <s v="AQUA AMBIENT"/>
        <s v="SCHOELLER FRANCIA"/>
        <s v="VIDAL METAL.LURGICS"/>
        <s v="DAVID BERTRAN"/>
        <s v="SCHOELLER UK"/>
        <s v="SAFI FABRICA DE VALVULAS"/>
        <s v="SCHOELLER BELGICA"/>
        <s v="CPQ IBERICA "/>
        <s v="PROQUIMIA"/>
        <s v="ELECTRONIC BOARD"/>
        <s v="DISEÑO LOGO2"/>
        <s v="PUROMASTER"/>
        <s v="LEAR CORPORATION VALENÇA"/>
        <s v="TRANSLINK"/>
        <s v="IQAP MASTERBATCH"/>
        <s v="SCHOELLER LORQUI"/>
        <s v="SERRADORA DOMENECH"/>
        <s v="CHEP"/>
        <s v="HEBRON"/>
        <s v="CIFEC"/>
        <s v="WH PLA"/>
        <s v="UNIGASKET"/>
        <s v="KINGSPAN"/>
        <s v="MODEL FIBRA"/>
        <s v="CAVYCAR"/>
        <s v="SCHOELLER ALEMANIA"/>
        <s v="HELIX TANK"/>
        <s v="INSTITUTO AUTOMATIZACION"/>
        <s v="VAEMPACK"/>
        <s v="WITTMANN"/>
        <s v="HIJOS DE ALBERTO DEL CERRO"/>
        <s v="FRANCISCO RAMON MOLA SOLA"/>
        <s v="COMERCIAL GUMMI"/>
        <s v="SERIPAFER"/>
        <s v="SCHOELLER NRX"/>
        <s v="STORE &amp; GO "/>
        <s v="SCHOELLER GAILLON"/>
        <s v="RETOLS PALAU"/>
        <s v="SCHOELLER HOLANDA"/>
        <s v="SEGURIDAD INDUSTRIAL"/>
        <s v="ASM "/>
        <s v="SOVAIC"/>
        <s v="CARTERBOX"/>
        <s v="POWDER"/>
        <s v="PRILUX-COM"/>
        <s v="SCHOELLER ROMANIA"/>
        <s v="3 OPAL CENTRAL DE ENVASES"/>
        <s v="WÜRTH"/>
        <s v="SZENDEX"/>
        <s v="NOUTRANSPORT"/>
        <s v="PLASTICOS GUELL"/>
        <s v="EUROMASTER"/>
        <s v="CELDER"/>
        <s v="BENIHORT"/>
        <s v="LABEL MARKET"/>
        <s v="TERMOGAL"/>
        <s v="BASPIN"/>
        <s v="CROPU"/>
        <s v="GESTION DE SISTEMAS DE ALMACENAJES"/>
        <s v="SER FER VALLES"/>
        <s v="TORRAS"/>
        <s v="SCHOELLER SCHWERIN"/>
        <s v="VIZMON"/>
        <s v="COMERCIAL ARQUÉ"/>
        <s v="FLUIDRA"/>
        <s v="LOGISTICA ALMACENAJE MANUTENCION"/>
        <s v="ESAAV"/>
        <s v="PLASTIJET"/>
        <s v="CHAMPION MOULDINGS"/>
        <s v="SINELEC"/>
        <s v="HAIDLMAINR"/>
        <s v="ABC PALAU"/>
        <s v="PROFESIO SBD"/>
        <s v="INTERAGRI"/>
        <s v="FILMOSOL"/>
        <s v="TECNIRIEGO"/>
        <s v="SCHOELLER AUSTRIA"/>
        <s v="SERMASA"/>
        <s v="ARTIPLAS"/>
        <s v="REPRIM"/>
        <s v="SCHOELLER ITALIA"/>
        <s v="SERVEI ESTACIÓ"/>
        <s v="TURIA-REGS"/>
        <s v="SUTEIN "/>
        <s v="BARMATEC"/>
        <s v="MULTIPLASTIC"/>
        <s v="SCHOELLER SUECIA"/>
        <s v="BUFAB SPAIN"/>
        <s v="MGI COUTIER ESPAÑA"/>
        <s v="SIMONA"/>
        <s v="BEKUPLAST"/>
        <s v="ZFOAM ESPAÑA"/>
        <s v="ICOMMERS"/>
        <s v="ANDRÉS MASEGOSA"/>
        <s v="INORPACK"/>
        <s v="ECOIMSA"/>
        <s v="MORSSINKHOF"/>
        <s v="LLABERIA PLASTICS"/>
        <s v="CADEPA GLOBAL"/>
        <s v="SAT 97 BLANCASOL"/>
        <s v="SISTERSOFT"/>
        <s v="TECNICARTON"/>
        <s v="PINTURAS PARES"/>
        <s v="PALETPLASTIC"/>
        <s v="POMELOS MBC"/>
        <s v="SCHOELLER FINLANDIA"/>
        <s v="SEPRO"/>
        <s v="ARES"/>
        <s v="RESINEX"/>
        <s v="POLIMER TECNIC"/>
        <s v="CONFECCIONES INDUSTRIALES VALLS"/>
        <s v="EUROGRATE"/>
        <s v="TRANSFOR-PACKAGING"/>
        <s v="AHORRAMAS"/>
        <s v="SUMINISTROS INDUSTRIALES MIOR"/>
        <s v="QUIMICS DALMAU"/>
        <s v="FINDER ELECTRICA SL"/>
        <s v="CEAMSA"/>
        <s v="PLASTICOS GALPLAST"/>
        <s v="INNOVA COMPONETS"/>
        <s v="REPUESTOS CALEFACCION"/>
        <s v="HUNE RENTAL"/>
        <s v="COMERCIAL QUIMICA MASSÓ"/>
        <s v="LUIS MARQUES PINHEIRO"/>
        <s v="J. DEU &amp; FILHOS"/>
        <s v="EP RIEGOS PALMA"/>
        <s v="MAGOT"/>
        <s v="METAL COLOR"/>
        <s v="SCHOELLER POLONIA"/>
        <s v="COMERCIAL GODO"/>
        <s v="CESAR RUBIO SIMON"/>
        <s v="GUISSONA"/>
        <s v="ENTREPINARES"/>
        <s v="DAKAR"/>
        <s v="EXLA PLASTICOS, S.L."/>
        <s v="OSONA IND. PLASTIC"/>
        <s v="SUMINISTROS INDUSTRIALES LLIÇA"/>
        <s v="PRIMA-RAM"/>
        <s v="DEXIS IBERICA"/>
        <s v="CAVAS CATALANAS"/>
        <s v="SCHOELLER HUNGARY"/>
        <s v="SEUR"/>
        <s v="VALEO"/>
        <s v="MANUFACTURAS DE PLASTICOS REFORZADOS"/>
        <s v="POLIURETANOS RIVAS"/>
        <s v="SAT 8275 QUESOS FLOR VALSEQUILLO"/>
        <s v="MOLD IN GRAPHIC SYSTEMS"/>
        <s v="TECNO-SLING"/>
        <s v="RIEGOS YURI"/>
        <s v="ALMACENES SERSVICIOS Y RECUPER."/>
        <s v="SENIEL"/>
        <s v="GONZATRANS"/>
        <s v="NOVALTIA"/>
        <s v="INMA-TECNICO EGEVASA"/>
        <s v="FARMACEUTICA DEL MEDITERRANEO"/>
        <s v="FUJIKURA AUTO."/>
        <s v="PISCINAS7ISLAS"/>
        <s v="HOSPITALET MECANICA DE PRECISION"/>
        <s v="BIU TECHNICAL SERVICE"/>
        <s v="APLICOR WATER SOLUTIONS"/>
        <s v="MECANIZADOS Y DECOLETAJES LUAM"/>
        <s v="ALCON CUSI"/>
        <s v="MRW"/>
        <s v="INMESOL"/>
        <s v="QUESOS CERRATO"/>
        <s v="GRUPOSEHI"/>
        <s v="BIESTERFELD IBERICA"/>
        <s v="SCHOELLER INDIA"/>
        <s v="CONSERVAS EL RAAL"/>
        <s v="ISAC MANUEL AMORIM CARREGOSA"/>
        <s v="IMA ACUICULTURA"/>
        <s v="GEFCO ONTIGOLA"/>
        <s v="DESARROLLOS ALIMENT. FRESCOS"/>
        <s v="PÖPPELMANN IBERICA SRLU"/>
        <s v="ALQUI-ENVAS"/>
        <s v="TECNOPRODUCTS"/>
        <s v="REGESPAL"/>
        <s v="AITIP CENTRO TECNOLOGICO"/>
        <s v="GIMATIC "/>
        <s v="INVERSIONES Y COMUNICACIONES "/>
        <s v="TECNOAGUAS"/>
        <s v="RAVAGO"/>
        <s v="CITRICOS DEL ANDARAX"/>
        <s v="ATRESA"/>
        <s v="FABREGAS"/>
        <s v="ROMADEC"/>
        <s v="FIJAPLAST"/>
        <s v="DROGAS VIGO"/>
        <s v="J. GARCIA CARRIÓN JUMILLA"/>
        <s v="ELECTECNICA"/>
        <s v="4M CALDEDERIA"/>
        <s v="CABKA"/>
        <s v="PERSICO - MOLDES"/>
        <s v="GRUPO PROLUTEC"/>
        <s v="EFAPEL"/>
        <s v="ESSENTRA"/>
        <s v="HDAD FARM MEDITERRANEO-HEFAME"/>
        <s v="ASIENTOS DE CASTILLA LEON"/>
        <s v="TAPON SPAIN"/>
        <s v="DEKITRA"/>
        <s v="MAYDISA"/>
        <s v="FAURECIA"/>
        <s v="REGENERSIS PORTUGAL, LDA"/>
        <s v="EPIDOR"/>
        <s v="ECOFILTRE"/>
        <s v="CUALTIS"/>
        <s v="CABLEADOS Y MONTAJES"/>
        <s v="ART.QUESEROS M."/>
        <s v="SUMAL"/>
        <s v="ETIQUETAGE LEGAL"/>
        <s v="EXPLOTACIONS PONS MARINS"/>
        <s v="EKON"/>
        <s v="GACHES CHIME"/>
        <s v="S. HERCAL"/>
        <s v="SCHULMAN"/>
        <s v="ACEROS LLOBREGAT"/>
        <s v="SERVICOM"/>
        <s v="SUMEPLAST"/>
        <s v="NOVAERUM "/>
        <s v="REDELPLAST"/>
        <s v="RENTA BOX"/>
        <s v="COBARPLAST"/>
        <s v="SABIC PETROCHEMICAL"/>
        <s v="QUESOS CORCUERA"/>
        <s v="BARREIRO PESCA"/>
        <s v="ALTOPLAST"/>
        <s v="TENTE RUEDAS"/>
        <s v="AGRUP. HORT. LUCAS"/>
        <s v="Q-PALL DEPOT MBS"/>
        <s v="TECNO - SLING"/>
        <s v="ASCANIO QUIMICA"/>
        <s v="BODEGAL"/>
        <s v="LA COMA"/>
        <s v="BEAUTY BY DIA"/>
        <s v="STENCO"/>
        <s v="SOGENAVE"/>
        <s v="RABAGO"/>
        <s v="SIAT MAILLIS"/>
        <s v="ESTABLECIMIENTOS ALVAREZ"/>
        <s v="SCHOELLER ARAB EMIRATES"/>
        <s v="KAPFLEX"/>
        <s v="RESIDUOS "/>
        <s v="ADIQUIMICA S.A."/>
        <s v="PLASSON"/>
        <s v="LEAR CORPORATION"/>
        <s v="DOGA"/>
        <s v="ECONOMIC DISTRIB "/>
        <s v="J H L"/>
        <s v="DHL"/>
        <s v="AGRONATIVA"/>
        <s v="HIDROAGUA"/>
        <s v="BORGWARNER EMISSIONS"/>
        <s v="LOGALMA Y PROCOMSA"/>
        <s v="VALEO MARRUECOS"/>
        <s v="ARBISA"/>
        <s v="TKT"/>
        <s v="ML PLASTICS"/>
        <s v="VALLE DE SAN JUAN"/>
        <s v="THADER"/>
        <s v="DS SMITH CARTON PLASTICOS"/>
        <s v="PDR CANARIAS"/>
        <s v="COMEXI GROUP"/>
        <s v="AITECSA"/>
        <s v="SERMUCO"/>
        <s v="CTRA SA - Andorra"/>
        <s v="SAT SINTESIS"/>
        <s v="GREGAL"/>
        <s v="TORRECID"/>
        <s v="BRENNTAG QUÍMICA"/>
        <s v="BWT IBERICA"/>
        <s v="CAMPOS DE JUMILLA"/>
        <s v="HEROGRA FERT."/>
        <s v="BARCELONESA DE DROGAS"/>
        <s v="ASPRODES"/>
        <s v="SYSTHESIS COATING"/>
        <s v="ESPUMAS DEL VALLES"/>
        <s v="JUANICA DE LA HUERTA"/>
        <s v="CHASSIS BRAKES"/>
        <s v="MAINPLAS"/>
        <s v="LOGROPAL"/>
        <s v="FRUTICOLA CASTILLO"/>
        <s v="EXPLOTACIONES AGR.PRECIADO"/>
        <s v="NABERAN SAREAK"/>
        <s v="REGABER"/>
        <s v="AQUA FILTRACIÓN"/>
        <s v="SIMAR"/>
        <s v="ALQUIBOX"/>
        <s v="TARKETT FLOORS"/>
        <s v="TRANSABADELL"/>
        <s v="AVICOLA DE LLEIDA"/>
        <s v="SUMINISTROS BOX"/>
        <s v="ZUKAN"/>
        <s v="ITC"/>
        <s v="POREXPAN"/>
        <s v="PALET WAYS"/>
        <s v="IRTA - INST."/>
        <s v="SOLUPLASTIC"/>
        <s v="FRANCISCONDE"/>
        <s v="SILLERO E HIJOS"/>
        <s v="DOW"/>
        <s v="DENSO BARCELONA"/>
        <s v="ALGONTEC SL"/>
        <s v="IUVENOR LAB."/>
        <s v="QUIFRANSA"/>
        <s v="MANIPLASTIC"/>
        <s v="MARIA MADALENA"/>
        <s v="DIMENSA "/>
        <s v="PALLET WAY"/>
        <s v="ROS ROCA"/>
        <s v="DOSIM"/>
        <s v="PRFESIO SBD"/>
        <s v="POLYLIB"/>
        <s v="DAPLASCA"/>
        <s v="SCHOELLER  LORQUI"/>
        <s v="LOGOPLASTE PROMEZIA"/>
        <s v="SEAWORK FISH"/>
        <s v="SAT Nº9913 CITRICULTORES REUNIDOS"/>
        <s v="REGSISTEM"/>
        <s v="FRUTAS HERMANOS BRAOJOS"/>
        <s v="JANELAS DE FRESCURA"/>
        <s v="CONSORCIO DE PROMOCION DEL OVINO"/>
        <s v="BODEGAS RIBAS SAT"/>
        <s v="FUPINAX"/>
        <s v="FINISTERRA"/>
        <s v="CITRICOS ORTUÑO"/>
        <s v="PROBICASA"/>
        <s v="HUBEL VERDE"/>
        <s v="HERCULANO SOUSA"/>
        <s v="AMBICEL"/>
        <s v="LOGOPLASTE "/>
        <s v="CENTRAL DE ENVASES"/>
        <s v="ARSIMA METAL"/>
        <s v="TALLERES TRANSGLASS"/>
        <s v="PLASTIPON U E"/>
        <s v="SIGMA "/>
        <s v="GRIFOLS"/>
        <s v="VALEO TERMICO"/>
        <s v="ACERINOX "/>
        <s v="LM BOX ALIMENTA"/>
        <s v="ELEUSIS "/>
        <s v="PALM TER SL"/>
        <s v="SENSIENT FRAGRANCES"/>
        <s v="SCHOELLER REP. CHECA"/>
        <s v="CARREFOUR"/>
        <s v="GRUPO ANTOLIN"/>
        <s v="COOP. AGRIL MENORCA"/>
        <s v="QUESOS EL PASTOR"/>
        <s v="CAVER"/>
        <s v="SUM.Q.ARROYO"/>
        <s v="LAGUENS &amp; PEREZ"/>
        <s v="PANCHOMAR"/>
        <s v="ANTONIO NADAL"/>
        <s v="VIUDA PIFARRE"/>
        <s v="GESTAMP CERVEIRA"/>
        <s v="INDUSTRIAS DAVID"/>
        <s v="INXTALIA"/>
        <s v="EMBALASER"/>
        <s v="FRUTAS MI CAPRICHO"/>
        <s v="ASOFRUBE"/>
        <s v="PESCANOVA"/>
        <s v="FLOMAY QUIMICA"/>
        <s v="CALVIA 2000 EDAR BENDINAT"/>
        <s v="FERRER SERRA"/>
        <s v="IMPORTACIONES DECAVI"/>
        <s v="SOLPLASIB"/>
        <s v="SUMINOVA"/>
        <s v="CRAEMER"/>
        <s v="EURL BIODATTES "/>
        <s v="AQUANET AUTOMATISMOS"/>
        <s v="QUESERIAS ENTREPINARES"/>
        <s v="SMURFIT KAPPA ESPAÑA"/>
        <s v="COMERCIAL 2000"/>
        <s v="SAT 9912 CITRICOS VALENCIANOS"/>
        <s v="FEDERACION FARMACEUTICA"/>
        <s v="LOGISTOCK"/>
        <s v="FONTANERIA ARIAS IZQUIERDO"/>
        <s v="ALIPER EUROPA"/>
        <s v="FRUTAS GINES"/>
        <s v="EVOPACK SOLUTIONS"/>
        <s v="GOIZPER GROUP"/>
        <s v="GRUPO ROSEGAR S.L."/>
        <s v="MONTCASYER"/>
        <s v="AGRO-RIEGOS MONTERO"/>
        <s v="COORDINADORA MERCANTIL DE COLOMBIA"/>
        <s v="LOGISLAND"/>
        <s v="A.POUTADA"/>
        <s v="EL CORTE INGLES"/>
        <s v="ESTAMPACIONES RUBI"/>
        <s v="CORTIJO CUEVAS"/>
        <s v="BIO BERI SL"/>
        <s v="MAAP- MA AUTOMOTIVE PT."/>
        <s v="ENRIQUE MORATINOS "/>
        <s v="DOSITEC"/>
        <s v="FLONASA"/>
        <s v="NIKA"/>
        <s v="EDE TEQUIMA"/>
        <s v="HIDRO TARRACO"/>
        <s v="LINDT&amp;SPRÜNGLI"/>
        <s v="SEAT"/>
        <s v="INTERQUIM"/>
        <s v="CENTRO CUESTA NACIONAL"/>
        <s v="QUESERIA NAPOLI"/>
        <s v="FRUTOS Y ZUMOS SA"/>
        <s v="ZUMOS VALENCIANOS"/>
        <s v="CONTINENTAL "/>
        <s v="INNOVACIONES PLAST.LEVANTE"/>
        <s v="IND.GOINI"/>
        <s v="SOLDEBRE"/>
        <s v="GALLETAS DE SUM.IND.2020"/>
        <s v="CAF SA FACTORIA"/>
        <s v="JAMONES DURIBER"/>
        <s v="MAGNETI MARELLI"/>
        <s v="MARTINEZ BORONAT"/>
        <s v="DOSATECH"/>
        <s v="SNOP TANGER"/>
        <s v="AZOR AMBIENTAL"/>
        <s v="RAMON MIRALPEIX"/>
        <s v="VISA FRUITS SA"/>
        <s v="TANA S.A."/>
        <s v="ESTAMPACIONES AGUIRRE"/>
        <s v="HNG S.C.A"/>
        <s v="FRUTAS BERI"/>
        <s v="CONSERVAS CIDAGOS"/>
        <s v="FERRETERIA UNCETA"/>
        <s v="QUESERIAS MONTESDEOCA"/>
        <s v="FINCA SEÑORIO"/>
        <s v="AKWEL VIGO SPAIN"/>
        <s v="PRINCES TUNA"/>
        <s v="COOP.SAN SEBASTIAN"/>
        <s v="SERVIAGRO"/>
        <s v="SILENCOR IND."/>
        <s v="IBAPAR S.L."/>
        <s v="VENANCI MONCADA"/>
        <s v="CABLERIAS TANGER"/>
        <s v="QOLORTECH"/>
        <s v="SCHOELLER INTERNACIONAL"/>
        <s v="PLATING BRAP"/>
        <s v="SAS AUTOSYSTEM"/>
        <s v="ITW METAL FASTENERS"/>
        <s v="ENERGYWORKS"/>
        <s v="TREVES ACOUSTIC"/>
        <s v="SUMINISTROS VIVES"/>
        <s v="IFEMA"/>
        <s v="SOPLAST"/>
        <s v="FRANCE POLYMERES"/>
        <s v="SCHOELLER LETONIA"/>
        <s v="SCHOELLER SUIZA"/>
        <s v="MADERAS VIRREY"/>
        <s v="LARBUS"/>
        <s v="ROTOMPT"/>
        <s v="AUTOMOTIVE"/>
        <s v="COMERCIAL BLAUTEC"/>
        <s v="ALCAMPO"/>
        <s v="KH VIVES"/>
        <s v="MARTIN CONTENEDORES"/>
        <s v="EURORESINAS IND.Q."/>
        <s v="LACTOCYEX"/>
        <s v="MANUFACTURAS Y ACC.ELECTRICAS"/>
        <s v="GJM SA"/>
        <s v="STAMM"/>
        <s v="SARL OVO GIDKY"/>
        <s v="SANCHEZ ROMERO CARVAJAL"/>
        <s v="MAHLE"/>
        <s v="DECATHLON"/>
        <s v="SIGRE MEDC."/>
        <s v="IBERFRESCO"/>
        <s v="GRUPO DE LA VEGA"/>
        <s v="MONTAJES ABRERA"/>
        <s v="ESSENTIAL FRUIT"/>
        <s v="SUMINISTROS NAVALES SANTA TECLA"/>
        <s v="PIDUVAL IBERPACKING"/>
        <s v="BRENNTAG"/>
        <s v="NOVAFRIGSA"/>
        <s v="ABERA"/>
        <s v="GATINE VIANDES"/>
        <m/>
        <s v="SCHOELLER NUREIUX" u="1"/>
        <s v="SCHOELLER  FRANCE" u="1"/>
        <s v="SCHOELLER  BELGICA" u="1"/>
        <s v="SCHOELLER SWEDEN" u="1"/>
        <s v="SCHOELLER - SWEDEN" u="1"/>
        <s v="SCHOELLER BERINGER" u="1"/>
        <s v="SCHOELLER (RCHECA)" u="1"/>
        <s v="SCHOELLER BVBV" u="1"/>
        <s v="SCHOELLER ALLIBERT (HOLANDA)" u="1"/>
        <s v="BRENNTAG MEDITERRANEE" u="1"/>
        <s v="SCHOELLER  UK" u="1"/>
        <s v="SCHOELLER FRANCE" u="1"/>
        <s v="SCHOELLER  ITALIA" u="1"/>
        <s v="SCHOELLER ZABRZE" u="1"/>
        <s v="SCHOELLER  NUREIUX" u="1"/>
        <s v="SCHOELLER  NURIEUX" u="1"/>
        <s v="NURIEUX" u="1"/>
        <s v="SCHOELLER PALAU" u="1"/>
      </sharedItems>
    </cacheField>
    <cacheField name="CLI/PROV" numFmtId="0">
      <sharedItems containsBlank="1" count="17">
        <s v="Proveedor Roto"/>
        <s v="Retira cliente Inyección"/>
        <s v="Proveedor Inyección"/>
        <s v="Retira cliente Roto"/>
        <s v="Retira cliente Filial"/>
        <s v="Recogida diaria"/>
        <s v="Proveedor Filial"/>
        <s v="DDP Cliente Inyección"/>
        <s v="Entre plantas"/>
        <s v="DDP Cliente Filial"/>
        <s v="Filial Import"/>
        <s v="DDP Cliente Roto"/>
        <m/>
        <s v="Filial Export" u="1"/>
        <s v="Filial carga" u="1"/>
        <s v="Import Filial" u="1"/>
        <s v="Filial" u="1"/>
      </sharedItems>
    </cacheField>
    <cacheField name="Destino/Origen" numFmtId="0">
      <sharedItems containsBlank="1"/>
    </cacheField>
    <cacheField name="Observaciones" numFmtId="0">
      <sharedItems containsBlank="1" containsMixedTypes="1" containsNumber="1" containsInteger="1" minValue="19085" maxValue="3980208275"/>
    </cacheField>
    <cacheField name="Matrícula" numFmtId="0">
      <sharedItems containsBlank="1"/>
    </cacheField>
    <cacheField name="(--)" numFmtId="0">
      <sharedItems containsNonDate="0" containsString="0" containsBlank="1"/>
    </cacheField>
    <cacheField name="(--)2" numFmtId="0">
      <sharedItems containsNonDate="0" containsString="0" containsBlank="1"/>
    </cacheField>
    <cacheField name="Tiempo Minutos" numFmtId="0">
      <sharedItems containsBlank="1" containsMixedTypes="1" containsNumber="1" containsInteger="1" minValue="1" maxValue="240"/>
    </cacheField>
    <cacheField name="Recursos" numFmtId="0">
      <sharedItems containsBlank="1"/>
    </cacheField>
    <cacheField name="Fecha Real" numFmtId="0">
      <sharedItems containsNonDate="0" containsDate="1" containsString="0" containsBlank="1" minDate="2019-01-02T00:00:00" maxDate="2019-12-24T00:00:00" count="259"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m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6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1T00:00:00"/>
        <d v="2019-03-20T00:00:00"/>
        <d v="2019-03-22T00:00:00"/>
        <d v="2019-03-23T00:00:00"/>
        <d v="2019-03-25T00:00:00"/>
        <d v="2019-03-26T00:00:00"/>
        <d v="2019-03-27T00:00:00"/>
        <d v="2019-03-28T00:00:00"/>
        <d v="2019-03-29T00:00:00"/>
        <d v="2019-04-01T00:00:00"/>
        <d v="2019-04-04T00:00:00"/>
        <d v="2019-04-02T00:00:00"/>
        <d v="2019-04-03T00:00:00"/>
        <d v="2019-04-05T00:00:00"/>
        <d v="2019-04-09T00:00:00"/>
        <d v="2019-04-06T00:00:00"/>
        <d v="2019-04-08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19T00:00:00"/>
        <d v="2019-04-20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2T00:00:00"/>
        <d v="2019-05-03T00:00:00"/>
        <d v="2019-05-04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08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5T00:00:00"/>
        <d v="2019-06-24T00:00:00"/>
        <d v="2019-06-26T00:00:00"/>
        <d v="2019-06-27T00:00:00"/>
        <d v="2019-06-28T00:00:00"/>
        <d v="2019-06-29T00:00:00"/>
        <d v="2019-07-01T00:00:00"/>
        <d v="2019-07-02T00:00:00"/>
        <d v="2019-07-03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3T00:00:00"/>
        <d v="2019-08-12T00:00:00"/>
        <d v="2019-08-14T00:00:00"/>
        <d v="2019-08-15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4T00:00:00"/>
        <d v="2019-09-02T00:00:00"/>
        <d v="2019-09-03T00:00:00"/>
        <d v="2019-09-05T00:00:00"/>
        <d v="2019-09-06T00:00:00"/>
        <d v="2019-09-09T00:00:00"/>
        <d v="2019-09-12T00:00:00"/>
        <d v="2019-09-10T00:00:00"/>
        <d v="2019-09-16T00:00:00"/>
        <d v="2019-09-13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28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6T00:00:00"/>
        <d v="2019-10-15T00:00:00"/>
        <d v="2019-10-17T00:00:00"/>
        <d v="2019-10-21T00:00:00"/>
        <d v="2019-10-18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9T00:00:00"/>
        <d v="2019-11-18T00:00:00"/>
        <d v="2019-11-20T00:00:00"/>
        <d v="2019-11-21T00:00:00"/>
        <d v="2019-11-25T00:00:00"/>
        <d v="2019-11-22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9T00:00:00"/>
        <d v="2019-12-10T00:00:00"/>
        <d v="2019-12-11T00:00:00"/>
        <d v="2019-12-13T00:00:00"/>
        <d v="2019-12-12T00:00:00"/>
        <d v="2019-12-16T00:00:00"/>
        <d v="2019-12-19T00:00:00"/>
        <d v="2019-12-17T00:00:00"/>
        <d v="2019-12-18T00:00:00"/>
        <d v="2019-12-20T00:00:00"/>
        <d v="2019-12-23T00:00:00"/>
      </sharedItems>
      <fieldGroup par="39" base="23">
        <rangePr groupBy="days" startDate="2019-01-02T00:00:00" endDate="2019-12-24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4/12/2019"/>
        </groupItems>
      </fieldGroup>
    </cacheField>
    <cacheField name="Hora Real" numFmtId="0">
      <sharedItems containsNonDate="0" containsDate="1" containsString="0" containsBlank="1" minDate="1899-12-30T06:00:00" maxDate="1899-12-30T21:30:00"/>
    </cacheField>
    <cacheField name="Clasif. Carga/descarga" numFmtId="0">
      <sharedItems containsBlank="1"/>
    </cacheField>
    <cacheField name="carga completa" numFmtId="0">
      <sharedItems containsString="0" containsBlank="1" containsNumber="1" containsInteger="1" minValue="0" maxValue="1"/>
    </cacheField>
    <cacheField name="Cierre" numFmtId="0">
      <sharedItems containsString="0" containsBlank="1" containsNumber="1" containsInteger="1" minValue="0" maxValue="1" count="3">
        <n v="1"/>
        <n v="0"/>
        <m/>
      </sharedItems>
    </cacheField>
    <cacheField name="Cargas" numFmtId="0">
      <sharedItems containsString="0" containsBlank="1" containsNumber="1" containsInteger="1" minValue="0" maxValue="1" count="3">
        <n v="1"/>
        <n v="0"/>
        <m/>
      </sharedItems>
    </cacheField>
    <cacheField name="Cita" numFmtId="0">
      <sharedItems containsBlank="1"/>
    </cacheField>
    <cacheField name="Cumplimiento Fecha" numFmtId="0">
      <sharedItems containsBlank="1" containsMixedTypes="1" containsNumber="1" containsInteger="1" minValue="0" maxValue="0" count="7">
        <s v="Sin cita"/>
        <s v="SI"/>
        <s v="Retraso"/>
        <s v="Adelanto"/>
        <s v="N/A"/>
        <m/>
        <n v="0" u="1"/>
      </sharedItems>
    </cacheField>
    <cacheField name="Cumplimiento Hora" numFmtId="0">
      <sharedItems containsBlank="1" containsMixedTypes="1" containsNumber="1" containsInteger="1" minValue="0" maxValue="1" count="8">
        <s v="Sin cita"/>
        <s v="SI"/>
        <s v="Retraso"/>
        <s v="Adelanto"/>
        <s v="N/A"/>
        <m/>
        <n v="0" u="1"/>
        <n v="1" u="1"/>
      </sharedItems>
    </cacheField>
    <cacheField name="Cumplimiento Hora NO" numFmtId="0">
      <sharedItems containsString="0" containsBlank="1" containsNumber="1" containsInteger="1" minValue="0" maxValue="1" count="3">
        <n v="1"/>
        <n v="0"/>
        <m/>
      </sharedItems>
    </cacheField>
    <cacheField name="Cumplimiento Hora SÍ" numFmtId="0">
      <sharedItems containsString="0" containsBlank="1" containsNumber="1" containsInteger="1" minValue="0" maxValue="1"/>
    </cacheField>
    <cacheField name="CATEGORÍA" numFmtId="0">
      <sharedItems containsBlank="1" count="4">
        <s v="PROVEEDORES"/>
        <s v="CLIENTES"/>
        <s v="TRANS. PROPIO"/>
        <m/>
      </sharedItems>
    </cacheField>
    <cacheField name="Nº Semana" numFmtId="0">
      <sharedItems containsBlank="1" containsMixedTypes="1" containsNumber="1" containsInteger="1" minValue="0" maxValue="52" count="55">
        <n v="1"/>
        <n v="2"/>
        <n v="3"/>
        <n v="4"/>
        <n v="5"/>
        <s v="N/A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m/>
        <n v="0" u="1"/>
      </sharedItems>
    </cacheField>
    <cacheField name="Mes" numFmtId="0">
      <sharedItems containsBlank="1" containsMixedTypes="1" containsNumber="1" containsInteger="1" minValue="1" maxValue="12" count="14">
        <n v="1"/>
        <n v="2"/>
        <s v="N/A"/>
        <n v="3"/>
        <n v="4"/>
        <n v="5"/>
        <n v="6"/>
        <n v="7"/>
        <n v="8"/>
        <n v="9"/>
        <n v="10"/>
        <n v="11"/>
        <n v="12"/>
        <m/>
      </sharedItems>
    </cacheField>
    <cacheField name="palets/día" numFmtId="0">
      <sharedItems containsString="0" containsBlank="1" containsNumber="1" containsInteger="1" minValue="468" maxValue="468"/>
    </cacheField>
    <cacheField name="% NO CUMPLE" numFmtId="0" formula="'Cumplimiento Hora NO'/Cargas" databaseField="0"/>
    <cacheField name="Meses" numFmtId="0" databaseField="0">
      <fieldGroup base="23">
        <rangePr groupBy="months" startDate="2019-01-02T00:00:00" endDate="2019-12-24T00:00:00"/>
        <groupItems count="14">
          <s v="&lt;02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4/12/2019"/>
        </groupItems>
      </fieldGroup>
    </cacheField>
    <cacheField name="Horas" numFmtId="0" databaseField="0">
      <fieldGroup base="1">
        <rangePr groupBy="hours" startDate="1899-12-30T06:00:00" endDate="1899-12-30T21:30:00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  <cacheField name="% Incumplimiento" numFmtId="0" formula="'Cumplimiento Hora NO'/Cargas" databaseField="0"/>
    <cacheField name="% CUMPLE" numFmtId="0" formula="'Cumplimiento Hora SÍ'/Carga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allego, Veronica" refreshedDate="43822.962208564815" createdVersion="6" refreshedVersion="6" minRefreshableVersion="3" recordCount="5702">
  <cacheSource type="worksheet">
    <worksheetSource ref="A1:AN1048576" sheet="REGISTRO"/>
  </cacheSource>
  <cacheFields count="44">
    <cacheField name="Fecha prevista" numFmtId="0">
      <sharedItems containsNonDate="0" containsDate="1" containsString="0" containsBlank="1" minDate="2019-01-02T00:00:00" maxDate="2019-12-31T00:00:00"/>
    </cacheField>
    <cacheField name="Hora Prevista" numFmtId="0">
      <sharedItems containsNonDate="0" containsDate="1" containsString="0" containsBlank="1" minDate="1899-12-30T06:00:00" maxDate="1899-12-30T21:30:00"/>
    </cacheField>
    <cacheField name="Hora SAMS" numFmtId="0">
      <sharedItems containsNonDate="0" containsDate="1" containsString="0" containsBlank="1" minDate="1899-12-30T06:00:00" maxDate="1899-12-30T21:30:00"/>
    </cacheField>
    <cacheField name="Replanificado" numFmtId="0">
      <sharedItems containsNonDate="0" containsString="0" containsBlank="1"/>
    </cacheField>
    <cacheField name="Planificado" numFmtId="0">
      <sharedItems containsBlank="1" count="4">
        <s v="No"/>
        <s v="SI"/>
        <m/>
        <s v="Sí" u="1"/>
      </sharedItems>
    </cacheField>
    <cacheField name="Usuario" numFmtId="0">
      <sharedItems containsBlank="1"/>
    </cacheField>
    <cacheField name="ALERTA" numFmtId="0">
      <sharedItems containsNonDate="0" containsDate="1" containsString="0" containsBlank="1" minDate="2019-01-02T09:30:00" maxDate="2019-12-30T12:00:00"/>
    </cacheField>
    <cacheField name="Ref. de Carga/Descarga" numFmtId="0">
      <sharedItems containsBlank="1" containsMixedTypes="1" containsNumber="1" containsInteger="1" minValue="19002" maxValue="36800515506"/>
    </cacheField>
    <cacheField name="Transportista" numFmtId="0">
      <sharedItems containsBlank="1"/>
    </cacheField>
    <cacheField name="Carga/Descarga" numFmtId="0">
      <sharedItems containsBlank="1"/>
    </cacheField>
    <cacheField name="CC" numFmtId="0">
      <sharedItems containsBlank="1" count="3">
        <s v="NO"/>
        <s v="SI"/>
        <m/>
      </sharedItems>
    </cacheField>
    <cacheField name="MTl." numFmtId="0">
      <sharedItems containsBlank="1" containsMixedTypes="1" containsNumber="1" minValue="0" maxValue="33"/>
    </cacheField>
    <cacheField name="Palets" numFmtId="0">
      <sharedItems containsBlank="1" containsMixedTypes="1" containsNumber="1" minValue="0" maxValue="300"/>
    </cacheField>
    <cacheField name="Paquetería" numFmtId="0">
      <sharedItems containsBlank="1" count="5">
        <s v="T"/>
        <s v="P"/>
        <s v="A"/>
        <s v="Q"/>
        <m/>
      </sharedItems>
    </cacheField>
    <cacheField name="Cliente/Proveedor" numFmtId="0">
      <sharedItems containsBlank="1"/>
    </cacheField>
    <cacheField name="CLI/PROV" numFmtId="0">
      <sharedItems containsBlank="1"/>
    </cacheField>
    <cacheField name="Destino/Origen" numFmtId="0">
      <sharedItems containsBlank="1"/>
    </cacheField>
    <cacheField name="Observaciones" numFmtId="0">
      <sharedItems containsBlank="1" containsMixedTypes="1" containsNumber="1" containsInteger="1" minValue="19085" maxValue="3980208275"/>
    </cacheField>
    <cacheField name="Matrícula" numFmtId="0">
      <sharedItems containsBlank="1"/>
    </cacheField>
    <cacheField name="(--)" numFmtId="0">
      <sharedItems containsNonDate="0" containsString="0" containsBlank="1"/>
    </cacheField>
    <cacheField name="(--)2" numFmtId="0">
      <sharedItems containsNonDate="0" containsString="0" containsBlank="1"/>
    </cacheField>
    <cacheField name="Tiempo Minutos" numFmtId="0">
      <sharedItems containsBlank="1" containsMixedTypes="1" containsNumber="1" containsInteger="1" minValue="1" maxValue="240"/>
    </cacheField>
    <cacheField name="Recursos" numFmtId="0">
      <sharedItems containsBlank="1" count="16">
        <s v="Miguel M."/>
        <s v="Sus medios"/>
        <s v="Alfredo"/>
        <s v="Sandra"/>
        <s v="Jesús"/>
        <s v="Reyes"/>
        <s v="Juan Carlos"/>
        <s v="Diego"/>
        <s v="Miguel Ángel"/>
        <s v="Pdte."/>
        <s v="FALLO"/>
        <s v="Miguel Angel"/>
        <s v="Denia"/>
        <s v="Wassim"/>
        <m/>
        <s v="Ouassim"/>
      </sharedItems>
    </cacheField>
    <cacheField name="Fecha Real" numFmtId="0">
      <sharedItems containsNonDate="0" containsDate="1" containsString="0" containsBlank="1" minDate="2019-01-02T00:00:00" maxDate="2019-12-24T00:00:00" count="259"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m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6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1T00:00:00"/>
        <d v="2019-03-20T00:00:00"/>
        <d v="2019-03-22T00:00:00"/>
        <d v="2019-03-23T00:00:00"/>
        <d v="2019-03-25T00:00:00"/>
        <d v="2019-03-26T00:00:00"/>
        <d v="2019-03-27T00:00:00"/>
        <d v="2019-03-28T00:00:00"/>
        <d v="2019-03-29T00:00:00"/>
        <d v="2019-04-01T00:00:00"/>
        <d v="2019-04-04T00:00:00"/>
        <d v="2019-04-02T00:00:00"/>
        <d v="2019-04-03T00:00:00"/>
        <d v="2019-04-05T00:00:00"/>
        <d v="2019-04-09T00:00:00"/>
        <d v="2019-04-06T00:00:00"/>
        <d v="2019-04-08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19T00:00:00"/>
        <d v="2019-04-20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2T00:00:00"/>
        <d v="2019-05-03T00:00:00"/>
        <d v="2019-05-04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08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5T00:00:00"/>
        <d v="2019-06-24T00:00:00"/>
        <d v="2019-06-26T00:00:00"/>
        <d v="2019-06-27T00:00:00"/>
        <d v="2019-06-28T00:00:00"/>
        <d v="2019-06-29T00:00:00"/>
        <d v="2019-07-01T00:00:00"/>
        <d v="2019-07-02T00:00:00"/>
        <d v="2019-07-03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3T00:00:00"/>
        <d v="2019-08-12T00:00:00"/>
        <d v="2019-08-14T00:00:00"/>
        <d v="2019-08-15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4T00:00:00"/>
        <d v="2019-09-02T00:00:00"/>
        <d v="2019-09-03T00:00:00"/>
        <d v="2019-09-05T00:00:00"/>
        <d v="2019-09-06T00:00:00"/>
        <d v="2019-09-09T00:00:00"/>
        <d v="2019-09-12T00:00:00"/>
        <d v="2019-09-10T00:00:00"/>
        <d v="2019-09-16T00:00:00"/>
        <d v="2019-09-13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28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6T00:00:00"/>
        <d v="2019-10-15T00:00:00"/>
        <d v="2019-10-17T00:00:00"/>
        <d v="2019-10-21T00:00:00"/>
        <d v="2019-10-18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9T00:00:00"/>
        <d v="2019-11-18T00:00:00"/>
        <d v="2019-11-20T00:00:00"/>
        <d v="2019-11-21T00:00:00"/>
        <d v="2019-11-25T00:00:00"/>
        <d v="2019-11-22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9T00:00:00"/>
        <d v="2019-12-10T00:00:00"/>
        <d v="2019-12-11T00:00:00"/>
        <d v="2019-12-13T00:00:00"/>
        <d v="2019-12-12T00:00:00"/>
        <d v="2019-12-16T00:00:00"/>
        <d v="2019-12-19T00:00:00"/>
        <d v="2019-12-17T00:00:00"/>
        <d v="2019-12-18T00:00:00"/>
        <d v="2019-12-20T00:00:00"/>
        <d v="2019-12-23T00:00:00"/>
      </sharedItems>
      <fieldGroup par="41" base="23">
        <rangePr groupBy="days" startDate="2019-01-02T00:00:00" endDate="2019-12-24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4/12/2019"/>
        </groupItems>
      </fieldGroup>
    </cacheField>
    <cacheField name="Hora Real" numFmtId="0">
      <sharedItems containsNonDate="0" containsDate="1" containsString="0" containsBlank="1" minDate="1899-12-30T06:00:00" maxDate="1899-12-30T21:30:00" count="252">
        <d v="1899-12-30T09:30:00"/>
        <d v="1899-12-30T10:30:00"/>
        <d v="1899-12-30T11:00:00"/>
        <d v="1899-12-30T11:30:00"/>
        <d v="1899-12-30T12:00:00"/>
        <d v="1899-12-30T12:30:00"/>
        <d v="1899-12-30T13:30:00"/>
        <d v="1899-12-30T15:30:00"/>
        <d v="1899-12-30T16:30:00"/>
        <d v="1899-12-30T08:00:00"/>
        <d v="1899-12-30T11:06:00"/>
        <d v="1899-12-30T11:40:00"/>
        <d v="1899-12-30T14:30:00"/>
        <d v="1899-12-30T16:00:00"/>
        <d v="1899-12-30T10:00:00"/>
        <d v="1899-12-30T10:05:00"/>
        <d v="1899-12-30T12:31:00"/>
        <d v="1899-12-30T08:41:00"/>
        <d v="1899-12-30T07:30:00"/>
        <d v="1899-12-30T08:19:00"/>
        <d v="1899-12-30T08:30:00"/>
        <d v="1899-12-30T08:42:00"/>
        <d v="1899-12-30T09:00:00"/>
        <d v="1899-12-30T09:57:00"/>
        <d v="1899-12-30T12:10:00"/>
        <d v="1899-12-30T08:01:00"/>
        <d v="1899-12-30T08:50:00"/>
        <d v="1899-12-30T09:39:00"/>
        <d v="1899-12-30T09:10:00"/>
        <d v="1899-12-30T09:19:00"/>
        <d v="1899-12-30T10:29:00"/>
        <d v="1899-12-30T10:40:00"/>
        <d v="1899-12-30T10:45:00"/>
        <d v="1899-12-30T10:50:00"/>
        <d v="1899-12-30T12:01:00"/>
        <d v="1899-12-30T12:05:00"/>
        <d v="1899-12-30T12:15:00"/>
        <d v="1899-12-30T13:00:00"/>
        <d v="1899-12-30T13:13:00"/>
        <d v="1899-12-30T15:00:00"/>
        <d v="1899-12-30T16:31:00"/>
        <d v="1899-12-30T17:00:00"/>
        <d v="1899-12-30T14:00:00"/>
        <d v="1899-12-30T10:15:00"/>
        <d v="1899-12-30T11:36:00"/>
        <d v="1899-12-30T14:01:00"/>
        <d v="1899-12-30T16:10:00"/>
        <d v="1899-12-30T18:00:00"/>
        <d v="1899-12-30T18:30:00"/>
        <d v="1899-12-30T19:30:00"/>
        <d v="1899-12-30T20:00:00"/>
        <d v="1899-12-30T08:05:00"/>
        <d v="1899-12-30T09:01:00"/>
        <d v="1899-12-30T09:45:00"/>
        <d v="1899-12-30T12:45:00"/>
        <d v="1899-12-30T15:45:00"/>
        <d v="1899-12-30T17:30:00"/>
        <d v="1899-12-30T19:00:00"/>
        <d v="1899-12-30T12:06:00"/>
        <d v="1899-12-30T17:40:00"/>
        <d v="1899-12-30T13:15:00"/>
        <d v="1899-12-30T07:00:00"/>
        <d v="1899-12-30T08:45:00"/>
        <d v="1899-12-30T11:45:00"/>
        <d v="1899-12-30T12:50:00"/>
        <d v="1899-12-30T13:45:00"/>
        <d v="1899-12-30T14:55:00"/>
        <d v="1899-12-30T15:55:00"/>
        <d v="1899-12-30T16:05:00"/>
        <d v="1899-12-30T09:15:00"/>
        <d v="1899-12-30T10:55:00"/>
        <d v="1899-12-30T11:35:00"/>
        <d v="1899-12-30T12:55:00"/>
        <d v="1899-12-30T15:40:00"/>
        <d v="1899-12-30T09:35:00"/>
        <d v="1899-12-30T11:15:00"/>
        <d v="1899-12-30T06:00:00"/>
        <d v="1899-12-30T10:35:00"/>
        <d v="1899-12-30T11:05:00"/>
        <d v="1899-12-30T11:10:00"/>
        <d v="1899-12-30T14:31:00"/>
        <d v="1899-12-30T07:40:00"/>
        <d v="1899-12-30T09:20:00"/>
        <d v="1899-12-30T09:40:00"/>
        <d v="1899-12-30T10:43:00"/>
        <d v="1899-12-30T13:10:00"/>
        <d v="1899-12-30T12:20:00"/>
        <d v="1899-12-30T16:45:00"/>
        <d v="1899-12-30T17:45:00"/>
        <d v="1899-12-30T09:50:00"/>
        <d v="1899-12-30T10:20:00"/>
        <d v="1899-12-30T11:25:00"/>
        <d v="1899-12-30T11:55:00"/>
        <d v="1899-12-30T17:15:00"/>
        <d v="1899-12-30T08:15:00"/>
        <d v="1899-12-30T10:10:00"/>
        <d v="1899-12-30T14:45:00"/>
        <d v="1899-12-30T15:01:00"/>
        <d v="1899-12-30T09:55:00"/>
        <d v="1899-12-30T10:31:00"/>
        <d v="1899-12-30T11:50:00"/>
        <d v="1899-12-30T15:25:00"/>
        <d v="1899-12-30T09:25:00"/>
        <d v="1899-12-30T11:01:00"/>
        <d v="1899-12-30T12:35:00"/>
        <d v="1899-12-30T13:35:00"/>
        <d v="1899-12-30T13:40:00"/>
        <d v="1899-12-30T15:35:00"/>
        <d v="1899-12-30T10:01:00"/>
        <d v="1899-12-30T08:40:00"/>
        <d v="1899-12-30T17:31:00"/>
        <d v="1899-12-30T10:25:00"/>
        <d v="1899-12-30T15:20:00"/>
        <d v="1899-12-30T15:32:00"/>
        <d v="1899-12-30T16:01:00"/>
        <d v="1899-12-30T16:55:00"/>
        <d v="1899-12-30T17:05:00"/>
        <d v="1899-12-30T09:31:00"/>
        <d v="1899-12-30T09:05:00"/>
        <m/>
        <d v="1899-12-30T15:15:00"/>
        <d v="1899-12-30T16:35:00"/>
        <d v="1899-12-30T14:05:00"/>
        <d v="1899-12-30T09:52:00"/>
        <d v="1899-12-30T10:06:00"/>
        <d v="1899-12-30T13:20:00"/>
        <d v="1899-12-30T10:08:00"/>
        <d v="1899-12-30T09:36:00"/>
        <d v="1899-12-30T09:46:00"/>
        <d v="1899-12-30T18:01:00"/>
        <d v="1899-12-30T18:35:00"/>
        <d v="1899-12-30T10:58:00"/>
        <d v="1899-12-30T12:40:00"/>
        <d v="1899-12-30T13:05:00"/>
        <d v="1899-12-30T15:28:00"/>
        <d v="1899-12-30T13:01:00"/>
        <d v="1899-12-30T13:02:00"/>
        <d v="1899-12-30T13:31:00"/>
        <d v="1899-12-30T15:36:00"/>
        <d v="1899-12-30T12:32:00"/>
        <d v="1899-12-30T14:17:00"/>
        <d v="1899-12-30T16:25:00"/>
        <d v="1899-12-30T15:06:00"/>
        <d v="1899-12-30T09:54:00"/>
        <d v="1899-12-30T17:02:00"/>
        <d v="1899-12-30T10:12:00"/>
        <d v="1899-12-30T08:35:00"/>
        <d v="1899-12-30T08:37:00"/>
        <d v="1899-12-30T08:38:00"/>
        <d v="1899-12-30T10:22:00"/>
        <d v="1899-12-30T10:23:00"/>
        <d v="1899-12-30T10:59:00"/>
        <d v="1899-12-30T11:16:00"/>
        <d v="1899-12-30T16:53:00"/>
        <d v="1899-12-30T08:55:00"/>
        <d v="1899-12-30T08:59:00"/>
        <d v="1899-12-30T09:28:00"/>
        <d v="1899-12-30T10:52:00"/>
        <d v="1899-12-30T12:34:00"/>
        <d v="1899-12-30T12:38:00"/>
        <d v="1899-12-30T15:31:00"/>
        <d v="1899-12-30T10:36:00"/>
        <d v="1899-12-30T10:37:00"/>
        <d v="1899-12-30T10:38:00"/>
        <d v="1899-12-30T16:08:00"/>
        <d v="1899-12-30T06:45:00"/>
        <d v="1899-12-30T08:31:00"/>
        <d v="1899-12-30T06:30:00"/>
        <d v="1899-12-30T09:29:00"/>
        <d v="1899-12-30T16:40:00"/>
        <d v="1899-12-30T12:02:00"/>
        <d v="1899-12-30T12:25:00"/>
        <d v="1899-12-30T13:16:00"/>
        <d v="1899-12-30T13:22:00"/>
        <d v="1899-12-30T15:10:00"/>
        <d v="1899-12-30T17:01:00"/>
        <d v="1899-12-30T17:35:00"/>
        <d v="1899-12-30T16:15:00"/>
        <d v="1899-12-30T11:09:00"/>
        <d v="1899-12-30T08:36:00"/>
        <d v="1899-12-30T13:59:00"/>
        <d v="1899-12-30T16:21:00"/>
        <d v="1899-12-30T08:25:00"/>
        <d v="1899-12-30T10:56:00"/>
        <d v="1899-12-30T10:57:00"/>
        <d v="1899-12-30T12:11:00"/>
        <d v="1899-12-30T12:42:00"/>
        <d v="1899-12-30T13:07:00"/>
        <d v="1899-12-30T16:51:00"/>
        <d v="1899-12-30T19:01:00"/>
        <d v="1899-12-30T21:00:00"/>
        <d v="1899-12-30T09:07:00"/>
        <d v="1899-12-30T16:20:00"/>
        <d v="1899-12-30T10:16:00"/>
        <d v="1899-12-30T10:17:00"/>
        <d v="1899-12-30T10:19:00"/>
        <d v="1899-12-30T11:17:00"/>
        <d v="1899-12-30T12:47:00"/>
        <d v="1899-12-30T14:35:00"/>
        <d v="1899-12-30T15:33:00"/>
        <d v="1899-12-30T18:20:00"/>
        <d v="1899-12-30T20:30:00"/>
        <d v="1899-12-30T12:24:00"/>
        <d v="1899-12-30T09:26:00"/>
        <d v="1899-12-30T09:58:00"/>
        <d v="1899-12-30T10:26:00"/>
        <d v="1899-12-30T11:52:00"/>
        <d v="1899-12-30T12:26:00"/>
        <d v="1899-12-30T07:15:00"/>
        <d v="1899-12-30T09:24:00"/>
        <d v="1899-12-30T08:43:00"/>
        <d v="1899-12-30T08:20:00"/>
        <d v="1899-12-30T11:20:00"/>
        <d v="1899-12-30T07:45:00"/>
        <d v="1899-12-30T21:30:00"/>
        <d v="1899-12-30T10:34:00"/>
        <d v="1899-12-30T14:15:00"/>
        <d v="1899-12-30T17:10:00"/>
        <d v="1899-12-30T15:46:00"/>
        <d v="1899-12-30T18:15:00"/>
        <d v="1899-12-30T19:10:00"/>
        <d v="1899-12-30T19:40:00"/>
        <d v="1899-12-30T12:12:00"/>
        <d v="1899-12-30T11:47:00"/>
        <d v="1899-12-30T14:10:00"/>
        <d v="1899-12-30T21:01:00"/>
        <d v="1899-12-30T20:20:00"/>
        <d v="1899-12-30T10:41:00"/>
        <d v="1899-12-30T13:46:00"/>
        <d v="1899-12-30T08:10:00"/>
        <d v="1899-12-30T18:10:00"/>
        <d v="1899-12-30T11:32:00"/>
        <d v="1899-12-30T08:46:00"/>
        <d v="1899-12-30T10:54:00"/>
        <d v="1899-12-30T20:45:00"/>
        <d v="1899-12-30T20:15:00"/>
        <d v="1899-12-30T10:42:00"/>
        <d v="1899-12-30T15:02:00"/>
        <d v="1899-12-30T14:20:00"/>
        <d v="1899-12-30T18:40:00"/>
        <d v="1899-12-30T19:15:00"/>
        <d v="1899-12-30T14:40:00"/>
        <d v="1899-12-30T19:45:00"/>
        <d v="1899-12-30T18:45:00"/>
        <d v="1899-12-30T15:29:00"/>
        <d v="1899-12-30T11:14:00"/>
        <d v="1899-12-30T09:17:00"/>
        <d v="1899-12-30T16:02:00"/>
        <d v="1899-12-30T09:08:00"/>
        <d v="1899-12-30T21:15:00"/>
        <d v="1899-12-30T14:50:00"/>
        <d v="1899-12-30T18:50:00"/>
      </sharedItems>
      <fieldGroup par="43" base="24">
        <rangePr groupBy="minutes" startDate="1899-12-30T06:00:00" endDate="1899-12-30T21:30:00"/>
        <groupItems count="62">
          <s v="(en blanco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Clasif. Carga/descarga" numFmtId="0">
      <sharedItems containsBlank="1"/>
    </cacheField>
    <cacheField name="carga completa" numFmtId="0">
      <sharedItems containsString="0" containsBlank="1" containsNumber="1" containsInteger="1" minValue="0" maxValue="1"/>
    </cacheField>
    <cacheField name="Cierre" numFmtId="0">
      <sharedItems containsString="0" containsBlank="1" containsNumber="1" containsInteger="1" minValue="0" maxValue="1" count="3">
        <n v="1"/>
        <n v="0"/>
        <m/>
      </sharedItems>
    </cacheField>
    <cacheField name="Cargas" numFmtId="0">
      <sharedItems containsString="0" containsBlank="1" containsNumber="1" containsInteger="1" minValue="0" maxValue="1" count="3">
        <n v="1"/>
        <n v="0"/>
        <m/>
      </sharedItems>
    </cacheField>
    <cacheField name="Cita" numFmtId="0">
      <sharedItems containsBlank="1"/>
    </cacheField>
    <cacheField name="Cumplimiento Fecha" numFmtId="0">
      <sharedItems containsBlank="1"/>
    </cacheField>
    <cacheField name="Cumplimiento Hora" numFmtId="0">
      <sharedItems containsBlank="1"/>
    </cacheField>
    <cacheField name="Cumplimiento Hora NO" numFmtId="0">
      <sharedItems containsString="0" containsBlank="1" containsNumber="1" containsInteger="1" minValue="0" maxValue="1"/>
    </cacheField>
    <cacheField name="Cumplimiento Hora SÍ" numFmtId="0">
      <sharedItems containsString="0" containsBlank="1" containsNumber="1" containsInteger="1" minValue="0" maxValue="1"/>
    </cacheField>
    <cacheField name="CATEGORÍA" numFmtId="0">
      <sharedItems containsBlank="1"/>
    </cacheField>
    <cacheField name="Nº Semana" numFmtId="0">
      <sharedItems containsBlank="1" containsMixedTypes="1" containsNumber="1" containsInteger="1" minValue="0" maxValue="52" count="55">
        <n v="1"/>
        <n v="2"/>
        <n v="3"/>
        <n v="4"/>
        <n v="5"/>
        <s v="N/A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m/>
        <n v="0" u="1"/>
      </sharedItems>
    </cacheField>
    <cacheField name="Mes" numFmtId="0">
      <sharedItems containsBlank="1" containsMixedTypes="1" containsNumber="1" containsInteger="1" minValue="1" maxValue="12" count="14">
        <n v="1"/>
        <n v="2"/>
        <s v="N/A"/>
        <n v="3"/>
        <n v="4"/>
        <n v="5"/>
        <n v="6"/>
        <n v="7"/>
        <n v="8"/>
        <n v="9"/>
        <n v="10"/>
        <n v="11"/>
        <n v="12"/>
        <m/>
      </sharedItems>
    </cacheField>
    <cacheField name="palets/día" numFmtId="0">
      <sharedItems containsString="0" containsBlank="1" containsNumber="1" containsInteger="1" minValue="468" maxValue="468"/>
    </cacheField>
    <cacheField name="cargas/día" numFmtId="0">
      <sharedItems containsString="0" containsBlank="1" containsNumber="1" containsInteger="1" minValue="18" maxValue="18"/>
    </cacheField>
    <cacheField name="Objetivo" numFmtId="0">
      <sharedItems containsString="0" containsBlank="1" containsNumber="1" minValue="0.2" maxValue="0.2"/>
    </cacheField>
    <cacheField name="% NO CUMPLE" numFmtId="0" formula="'Cumplimiento Hora NO'/Cargas" databaseField="0"/>
    <cacheField name="Meses" numFmtId="0" databaseField="0">
      <fieldGroup base="23">
        <rangePr groupBy="months" startDate="2019-01-02T00:00:00" endDate="2019-12-24T00:00:00"/>
        <groupItems count="14">
          <s v="&lt;02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4/12/2019"/>
        </groupItems>
      </fieldGroup>
    </cacheField>
    <cacheField name="Cargas completas según palets" numFmtId="0" formula="Palets/26" databaseField="0"/>
    <cacheField name="Horas" numFmtId="0" databaseField="0">
      <fieldGroup base="24">
        <rangePr groupBy="hours" startDate="1899-12-30T06:00:00" endDate="1899-12-30T21:30:00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31">
  <r>
    <d v="2019-01-02T00:00:00"/>
    <d v="1899-12-30T09:30:00"/>
    <m/>
    <m/>
    <x v="0"/>
    <s v="MR"/>
    <d v="2019-01-02T09:30:00"/>
    <m/>
    <s v="TRANSNATURE"/>
    <s v="Descarga"/>
    <s v="NO"/>
    <n v="0.5"/>
    <n v="1"/>
    <x v="0"/>
    <s v="TRAMACO"/>
    <x v="0"/>
    <s v="ALEMANIA"/>
    <m/>
    <m/>
    <m/>
    <m/>
    <m/>
    <s v="Miguel M."/>
    <x v="0"/>
    <d v="1899-12-30T09:30:00"/>
    <m/>
    <n v="0"/>
    <x v="0"/>
    <n v="0"/>
    <s v="SI"/>
    <x v="0"/>
    <n v="1"/>
    <n v="0"/>
    <n v="1"/>
    <x v="0"/>
    <x v="0"/>
    <n v="468"/>
    <n v="18"/>
    <n v="0.2"/>
    <n v="0.18"/>
  </r>
  <r>
    <d v="2019-01-02T00:00:00"/>
    <d v="1899-12-30T10:30:00"/>
    <m/>
    <m/>
    <x v="0"/>
    <s v="MR"/>
    <d v="2019-01-02T10:30:00"/>
    <m/>
    <s v="NACEX"/>
    <s v="Descarga"/>
    <s v="NO"/>
    <n v="0"/>
    <n v="0.5"/>
    <x v="1"/>
    <s v="MAGNEGRAF"/>
    <x v="0"/>
    <s v="TERRASSA"/>
    <m/>
    <m/>
    <m/>
    <m/>
    <m/>
    <s v="Sus medios"/>
    <x v="0"/>
    <d v="1899-12-30T10:30:00"/>
    <m/>
    <n v="0"/>
    <x v="0"/>
    <n v="0"/>
    <s v="SI"/>
    <x v="0"/>
    <n v="1"/>
    <n v="0"/>
    <n v="1"/>
    <x v="0"/>
    <x v="0"/>
    <n v="468"/>
    <n v="18"/>
    <n v="0.2"/>
    <n v="0.18"/>
  </r>
  <r>
    <d v="2019-01-02T00:00:00"/>
    <d v="1899-12-30T11:00:00"/>
    <m/>
    <m/>
    <x v="0"/>
    <s v="MR"/>
    <d v="2019-01-02T11:00:00"/>
    <n v="25804"/>
    <s v="ALMIRAMAR"/>
    <s v="Carga"/>
    <s v="SI"/>
    <n v="13.5"/>
    <n v="26"/>
    <x v="2"/>
    <s v="MARGI PACK"/>
    <x v="1"/>
    <s v="ALCARRAS"/>
    <m/>
    <m/>
    <m/>
    <m/>
    <m/>
    <s v="Miguel M."/>
    <x v="0"/>
    <d v="1899-12-30T11:00:00"/>
    <m/>
    <n v="1"/>
    <x v="0"/>
    <n v="0"/>
    <s v="SI"/>
    <x v="0"/>
    <n v="1"/>
    <n v="0"/>
    <n v="1"/>
    <x v="0"/>
    <x v="0"/>
    <n v="468"/>
    <n v="18"/>
    <n v="0.2"/>
    <n v="0.18"/>
  </r>
  <r>
    <d v="2019-01-02T00:00:00"/>
    <d v="1899-12-30T11:30:00"/>
    <m/>
    <m/>
    <x v="0"/>
    <s v="MR"/>
    <d v="2019-01-02T11:30:00"/>
    <m/>
    <s v="SUS MEDIOS"/>
    <s v="Descarga"/>
    <s v="NO"/>
    <n v="0"/>
    <n v="0.5"/>
    <x v="1"/>
    <s v="KAISER KRAFT"/>
    <x v="0"/>
    <s v="PALAU"/>
    <m/>
    <m/>
    <m/>
    <m/>
    <m/>
    <s v="Sus medios"/>
    <x v="0"/>
    <d v="1899-12-30T11:30:00"/>
    <m/>
    <n v="0"/>
    <x v="0"/>
    <n v="0"/>
    <s v="SI"/>
    <x v="0"/>
    <n v="1"/>
    <n v="0"/>
    <n v="1"/>
    <x v="0"/>
    <x v="0"/>
    <n v="468"/>
    <n v="18"/>
    <n v="0.2"/>
    <n v="0.18"/>
  </r>
  <r>
    <d v="2019-01-02T00:00:00"/>
    <d v="1899-12-30T12:00:00"/>
    <m/>
    <m/>
    <x v="0"/>
    <s v="MR"/>
    <d v="2019-01-02T12:00:00"/>
    <s v="TNT"/>
    <s v="TNT"/>
    <s v="Descarga"/>
    <s v="NO"/>
    <n v="0"/>
    <n v="0.5"/>
    <x v="1"/>
    <s v="VARIOS"/>
    <x v="2"/>
    <s v="PALAU"/>
    <s v="1 BULTO PARA ABEL DE ICT  Y UN BULTO PARA OVIDIO &quot;VINO&quot;"/>
    <m/>
    <m/>
    <m/>
    <m/>
    <s v="Sus medios"/>
    <x v="0"/>
    <d v="1899-12-30T12:00:00"/>
    <m/>
    <n v="0"/>
    <x v="0"/>
    <n v="0"/>
    <s v="SI"/>
    <x v="0"/>
    <n v="1"/>
    <n v="0"/>
    <n v="1"/>
    <x v="0"/>
    <x v="0"/>
    <n v="468"/>
    <n v="18"/>
    <n v="0.2"/>
    <n v="0.18"/>
  </r>
  <r>
    <d v="2019-01-02T00:00:00"/>
    <d v="1899-12-30T12:30:00"/>
    <m/>
    <m/>
    <x v="0"/>
    <s v="MR"/>
    <d v="2019-01-02T12:30:00"/>
    <n v="25671"/>
    <s v="LUCHANA"/>
    <s v="Carga"/>
    <s v="NO"/>
    <n v="0.5"/>
    <n v="1"/>
    <x v="0"/>
    <s v="CASA GAILLARD"/>
    <x v="1"/>
    <s v="PALMA DE MALLORCA"/>
    <m/>
    <m/>
    <m/>
    <m/>
    <m/>
    <s v="Miguel M."/>
    <x v="0"/>
    <d v="1899-12-30T12:30:00"/>
    <m/>
    <n v="0"/>
    <x v="0"/>
    <n v="0"/>
    <s v="SI"/>
    <x v="0"/>
    <n v="1"/>
    <n v="0"/>
    <n v="1"/>
    <x v="0"/>
    <x v="0"/>
    <n v="468"/>
    <n v="18"/>
    <n v="0.2"/>
    <n v="0.18"/>
  </r>
  <r>
    <d v="2019-01-02T00:00:00"/>
    <d v="1899-12-30T13:30:00"/>
    <d v="1899-12-30T13:30:00"/>
    <m/>
    <x v="1"/>
    <s v="MR"/>
    <d v="2019-01-02T13:30:00"/>
    <m/>
    <s v="SUS MEDIOS"/>
    <s v="Carga"/>
    <s v="NO"/>
    <n v="3"/>
    <n v="6"/>
    <x v="0"/>
    <s v="AQUA AMBIENT"/>
    <x v="3"/>
    <s v="VARIOS"/>
    <m/>
    <m/>
    <m/>
    <m/>
    <m/>
    <s v="Miguel M."/>
    <x v="0"/>
    <d v="1899-12-30T13:30:00"/>
    <m/>
    <n v="0"/>
    <x v="0"/>
    <n v="1"/>
    <s v="SI"/>
    <x v="0"/>
    <n v="0"/>
    <n v="0"/>
    <n v="1"/>
    <x v="0"/>
    <x v="0"/>
    <n v="468"/>
    <n v="18"/>
    <n v="0.2"/>
    <n v="0.18"/>
  </r>
  <r>
    <d v="2019-01-02T00:00:00"/>
    <d v="1899-12-30T15:30:00"/>
    <d v="1899-12-30T15:30:00"/>
    <m/>
    <x v="1"/>
    <s v="CT"/>
    <d v="2019-01-02T15:30:00"/>
    <n v="6006687"/>
    <s v="BREGER"/>
    <s v="Carga"/>
    <s v="NO"/>
    <n v="1"/>
    <n v="2"/>
    <x v="0"/>
    <s v="SCHOELLER FRANCE"/>
    <x v="4"/>
    <s v="FRANCIA"/>
    <m/>
    <m/>
    <m/>
    <m/>
    <m/>
    <s v="Miguel M."/>
    <x v="0"/>
    <d v="1899-12-30T15:30:00"/>
    <m/>
    <n v="0"/>
    <x v="0"/>
    <n v="1"/>
    <s v="SI"/>
    <x v="0"/>
    <n v="0"/>
    <n v="0"/>
    <n v="1"/>
    <x v="0"/>
    <x v="0"/>
    <n v="468"/>
    <n v="18"/>
    <n v="0.2"/>
    <n v="0.18"/>
  </r>
  <r>
    <d v="2019-01-02T00:00:00"/>
    <d v="1899-12-30T16:30:00"/>
    <d v="1899-12-30T16:30:00"/>
    <m/>
    <x v="1"/>
    <s v="MR"/>
    <d v="2019-01-02T16:30:00"/>
    <m/>
    <s v="SUS MEDIOS"/>
    <s v="Descarga"/>
    <s v="NO"/>
    <n v="0"/>
    <n v="0.5"/>
    <x v="1"/>
    <s v="VIDAL METAL.LURGICS"/>
    <x v="0"/>
    <s v="ESPARREGUERA"/>
    <s v="PDO. 213004235 DE VITAL METAL.LURGICS"/>
    <m/>
    <m/>
    <m/>
    <m/>
    <s v="Sus medios"/>
    <x v="0"/>
    <d v="1899-12-30T16:30:00"/>
    <m/>
    <n v="0"/>
    <x v="0"/>
    <n v="1"/>
    <s v="SI"/>
    <x v="0"/>
    <n v="0"/>
    <n v="0"/>
    <n v="1"/>
    <x v="0"/>
    <x v="0"/>
    <n v="468"/>
    <n v="18"/>
    <n v="0.2"/>
    <n v="0.18"/>
  </r>
  <r>
    <d v="2019-01-03T00:00:00"/>
    <d v="1899-12-30T08:00:00"/>
    <d v="1899-12-30T08:00:00"/>
    <m/>
    <x v="1"/>
    <s v="MR"/>
    <d v="2019-01-03T08:00:00"/>
    <s v="DAVID"/>
    <s v="DAVID BERTRAN"/>
    <s v="Carga"/>
    <s v="NO"/>
    <n v="3"/>
    <n v="6"/>
    <x v="0"/>
    <s v="DAVID BERTRAN"/>
    <x v="5"/>
    <s v="PALAU"/>
    <m/>
    <m/>
    <m/>
    <m/>
    <m/>
    <s v="Alfredo"/>
    <x v="1"/>
    <d v="1899-12-30T08:00:00"/>
    <m/>
    <n v="0"/>
    <x v="0"/>
    <n v="1"/>
    <s v="SI"/>
    <x v="0"/>
    <n v="0"/>
    <n v="0"/>
    <n v="1"/>
    <x v="0"/>
    <x v="0"/>
    <n v="468"/>
    <n v="18"/>
    <n v="0.2"/>
    <n v="0.18"/>
  </r>
  <r>
    <d v="2019-01-03T00:00:00"/>
    <d v="1899-12-30T11:00:00"/>
    <d v="1899-12-30T11:00:00"/>
    <m/>
    <x v="1"/>
    <s v="MR"/>
    <d v="2019-01-03T11:00:00"/>
    <n v="6006693"/>
    <s v="VARIOS"/>
    <s v="Carga"/>
    <s v="NO"/>
    <n v="1"/>
    <n v="2"/>
    <x v="0"/>
    <s v="SCHOELLER UK"/>
    <x v="4"/>
    <s v="UK"/>
    <m/>
    <m/>
    <m/>
    <m/>
    <m/>
    <s v="Alfredo"/>
    <x v="1"/>
    <d v="1899-12-30T11:00:00"/>
    <m/>
    <n v="0"/>
    <x v="0"/>
    <n v="1"/>
    <s v="SI"/>
    <x v="0"/>
    <n v="0"/>
    <n v="0"/>
    <n v="1"/>
    <x v="0"/>
    <x v="0"/>
    <n v="468"/>
    <n v="18"/>
    <n v="0.2"/>
    <n v="0.18"/>
  </r>
  <r>
    <d v="2019-01-03T00:00:00"/>
    <d v="1899-12-30T11:06:00"/>
    <m/>
    <m/>
    <x v="0"/>
    <s v="MR"/>
    <d v="2019-01-03T11:00:00"/>
    <m/>
    <s v="ARAGONES"/>
    <s v="Descarga"/>
    <s v="NO"/>
    <n v="0.5"/>
    <n v="1"/>
    <x v="0"/>
    <s v="SAFI FABRICA DE VALVULAS"/>
    <x v="0"/>
    <s v="EL VENDRELL"/>
    <s v="ALB. 19/002  Pedido 213004245"/>
    <m/>
    <m/>
    <m/>
    <m/>
    <s v="Sandra"/>
    <x v="1"/>
    <d v="1899-12-30T11:06:00"/>
    <m/>
    <n v="0"/>
    <x v="0"/>
    <n v="0"/>
    <s v="SI"/>
    <x v="0"/>
    <n v="1"/>
    <n v="0"/>
    <n v="1"/>
    <x v="0"/>
    <x v="0"/>
    <n v="468"/>
    <n v="18"/>
    <n v="0.2"/>
    <n v="0.18"/>
  </r>
  <r>
    <d v="2019-01-03T00:00:00"/>
    <d v="1899-12-30T11:30:00"/>
    <d v="1899-12-30T11:30:00"/>
    <m/>
    <x v="1"/>
    <s v="MR"/>
    <d v="2019-01-03T11:30:00"/>
    <m/>
    <s v="SUS MEDIOS"/>
    <s v="Carga"/>
    <s v="NO"/>
    <n v="4"/>
    <n v="8"/>
    <x v="0"/>
    <s v="SCHOELLER BELGICA"/>
    <x v="4"/>
    <s v="BELGICA"/>
    <s v="6006458 Y 6006634"/>
    <m/>
    <m/>
    <m/>
    <m/>
    <s v="Alfredo"/>
    <x v="1"/>
    <d v="1899-12-30T11:30:00"/>
    <m/>
    <n v="0"/>
    <x v="0"/>
    <n v="1"/>
    <s v="SI"/>
    <x v="0"/>
    <n v="0"/>
    <n v="0"/>
    <n v="1"/>
    <x v="0"/>
    <x v="0"/>
    <n v="468"/>
    <n v="18"/>
    <n v="0.2"/>
    <n v="0.18"/>
  </r>
  <r>
    <d v="2019-01-03T00:00:00"/>
    <d v="1899-12-30T11:40:00"/>
    <m/>
    <m/>
    <x v="0"/>
    <s v="MR"/>
    <d v="2019-01-03T11:30:00"/>
    <m/>
    <s v="VARIOS"/>
    <s v="Descarga"/>
    <s v="NO"/>
    <n v="0"/>
    <n v="0.5"/>
    <x v="1"/>
    <s v="SCHOELLER UK"/>
    <x v="6"/>
    <s v="UK"/>
    <s v="1 BULTO PEQUEÑO A/A VERONICA"/>
    <m/>
    <m/>
    <m/>
    <m/>
    <s v="Sus medios"/>
    <x v="1"/>
    <d v="1899-12-30T11:40:00"/>
    <m/>
    <n v="0"/>
    <x v="0"/>
    <n v="0"/>
    <s v="SI"/>
    <x v="0"/>
    <n v="1"/>
    <n v="0"/>
    <n v="1"/>
    <x v="0"/>
    <x v="0"/>
    <n v="468"/>
    <n v="18"/>
    <n v="0.2"/>
    <n v="0.18"/>
  </r>
  <r>
    <d v="2019-01-03T00:00:00"/>
    <d v="1899-12-30T12:00:00"/>
    <d v="1899-12-30T12:00:00"/>
    <m/>
    <x v="1"/>
    <s v="MR"/>
    <d v="2019-01-03T12:00:00"/>
    <n v="25675"/>
    <s v="SUS MEDIOS"/>
    <s v="Carga"/>
    <s v="NO"/>
    <n v="0.5"/>
    <n v="1"/>
    <x v="0"/>
    <s v="CPQ IBERICA "/>
    <x v="1"/>
    <s v="MOLLET"/>
    <m/>
    <m/>
    <m/>
    <m/>
    <m/>
    <s v="Sandra"/>
    <x v="1"/>
    <d v="1899-12-30T12:00:00"/>
    <m/>
    <n v="0"/>
    <x v="0"/>
    <n v="1"/>
    <s v="SI"/>
    <x v="0"/>
    <n v="0"/>
    <n v="0"/>
    <n v="1"/>
    <x v="0"/>
    <x v="0"/>
    <n v="468"/>
    <n v="18"/>
    <n v="0.2"/>
    <n v="0.18"/>
  </r>
  <r>
    <d v="2019-01-03T00:00:00"/>
    <d v="1899-12-30T12:30:00"/>
    <m/>
    <m/>
    <x v="0"/>
    <s v="MR"/>
    <d v="2019-01-03T12:30:00"/>
    <n v="25804"/>
    <s v="ALMIRAMAR"/>
    <s v="Carga"/>
    <s v="SI"/>
    <n v="13.5"/>
    <n v="26"/>
    <x v="2"/>
    <s v="MARGI PACK"/>
    <x v="1"/>
    <s v="ALCARRAS"/>
    <m/>
    <m/>
    <m/>
    <m/>
    <m/>
    <s v="Sandra"/>
    <x v="1"/>
    <d v="1899-12-30T12:30:00"/>
    <m/>
    <n v="1"/>
    <x v="0"/>
    <n v="0"/>
    <s v="SI"/>
    <x v="0"/>
    <n v="1"/>
    <n v="0"/>
    <n v="1"/>
    <x v="0"/>
    <x v="0"/>
    <n v="468"/>
    <n v="18"/>
    <n v="0.2"/>
    <n v="0.18"/>
  </r>
  <r>
    <d v="2019-01-03T00:00:00"/>
    <d v="1899-12-30T14:30:00"/>
    <d v="1899-12-30T14:30:00"/>
    <m/>
    <x v="1"/>
    <s v="MR"/>
    <d v="2019-01-03T14:30:00"/>
    <m/>
    <s v="BREGER"/>
    <s v="Carga"/>
    <s v="NO"/>
    <n v="1"/>
    <n v="2"/>
    <x v="0"/>
    <s v="SCHOELLER GAILLON"/>
    <x v="4"/>
    <s v="GAILLON"/>
    <s v="6006716, 6006485, 6006717 Y MANUAL 211218-1"/>
    <m/>
    <m/>
    <m/>
    <m/>
    <s v="Alfredo"/>
    <x v="1"/>
    <d v="1899-12-30T14:30:00"/>
    <m/>
    <n v="0"/>
    <x v="0"/>
    <n v="1"/>
    <s v="SI"/>
    <x v="0"/>
    <n v="0"/>
    <n v="0"/>
    <n v="1"/>
    <x v="0"/>
    <x v="0"/>
    <n v="468"/>
    <n v="18"/>
    <n v="0.2"/>
    <n v="0.18"/>
  </r>
  <r>
    <d v="2019-01-03T00:00:00"/>
    <d v="1899-12-30T16:00:00"/>
    <m/>
    <m/>
    <x v="0"/>
    <s v="MR"/>
    <d v="2019-01-03T16:00:00"/>
    <n v="25914"/>
    <s v="DB SCHENKER"/>
    <s v="Carga"/>
    <s v="NO"/>
    <n v="0.5"/>
    <n v="1"/>
    <x v="0"/>
    <s v="PROQUIMIA"/>
    <x v="1"/>
    <s v="VIC"/>
    <m/>
    <m/>
    <m/>
    <m/>
    <m/>
    <s v="Alfredo"/>
    <x v="1"/>
    <d v="1899-12-30T16:00:00"/>
    <m/>
    <n v="0"/>
    <x v="0"/>
    <n v="0"/>
    <s v="SI"/>
    <x v="0"/>
    <n v="1"/>
    <n v="0"/>
    <n v="1"/>
    <x v="0"/>
    <x v="0"/>
    <n v="468"/>
    <n v="18"/>
    <n v="0.2"/>
    <n v="0.18"/>
  </r>
  <r>
    <d v="2019-01-04T00:00:00"/>
    <d v="1899-12-30T10:00:00"/>
    <m/>
    <m/>
    <x v="0"/>
    <s v="MR"/>
    <d v="2019-01-04T10:00:00"/>
    <m/>
    <s v="ENVIALIA"/>
    <s v="Descarga"/>
    <s v="NO"/>
    <n v="0"/>
    <n v="0.5"/>
    <x v="1"/>
    <s v="ELECTRONIC BOARD"/>
    <x v="0"/>
    <s v="ARENYS DE MUNT"/>
    <s v="ALBARÁN AN/1920003"/>
    <m/>
    <m/>
    <m/>
    <m/>
    <s v="Sus medios"/>
    <x v="2"/>
    <d v="1899-12-30T10:00:00"/>
    <m/>
    <n v="0"/>
    <x v="0"/>
    <n v="0"/>
    <s v="SI"/>
    <x v="0"/>
    <n v="1"/>
    <n v="0"/>
    <n v="1"/>
    <x v="0"/>
    <x v="0"/>
    <n v="468"/>
    <n v="18"/>
    <n v="0.2"/>
    <n v="0.18"/>
  </r>
  <r>
    <d v="2019-01-04T00:00:00"/>
    <d v="1899-12-30T10:05:00"/>
    <m/>
    <m/>
    <x v="0"/>
    <s v="MR"/>
    <d v="2019-01-04T10:00:00"/>
    <m/>
    <s v="MRW"/>
    <s v="Descarga"/>
    <s v="NO"/>
    <n v="0"/>
    <n v="0.5"/>
    <x v="1"/>
    <s v="DISEÑO LOGO2"/>
    <x v="0"/>
    <s v="PALAU"/>
    <m/>
    <m/>
    <m/>
    <m/>
    <m/>
    <s v="Sus medios"/>
    <x v="2"/>
    <d v="1899-12-30T10:05:00"/>
    <m/>
    <n v="0"/>
    <x v="0"/>
    <n v="0"/>
    <s v="SI"/>
    <x v="0"/>
    <n v="1"/>
    <n v="0"/>
    <n v="1"/>
    <x v="0"/>
    <x v="0"/>
    <n v="468"/>
    <n v="18"/>
    <n v="0.2"/>
    <n v="0.18"/>
  </r>
  <r>
    <d v="2019-01-04T00:00:00"/>
    <d v="1899-12-30T11:00:00"/>
    <d v="1899-12-30T11:00:00"/>
    <m/>
    <x v="1"/>
    <s v="MR"/>
    <d v="2019-01-04T11:00:00"/>
    <m/>
    <s v="TXT"/>
    <s v="Descarga"/>
    <s v="NO"/>
    <n v="1"/>
    <n v="2"/>
    <x v="0"/>
    <s v="PUROMASTER"/>
    <x v="2"/>
    <s v="MURCIA"/>
    <s v="113006353, 113006329 y 113006333"/>
    <m/>
    <m/>
    <m/>
    <m/>
    <s v="Miguel M."/>
    <x v="2"/>
    <d v="1899-12-30T11:00:00"/>
    <m/>
    <n v="0"/>
    <x v="0"/>
    <n v="1"/>
    <s v="SI"/>
    <x v="0"/>
    <n v="0"/>
    <n v="0"/>
    <n v="1"/>
    <x v="0"/>
    <x v="0"/>
    <n v="468"/>
    <n v="18"/>
    <n v="0.2"/>
    <n v="0.18"/>
  </r>
  <r>
    <d v="2019-01-04T00:00:00"/>
    <d v="1899-12-30T11:30:00"/>
    <d v="1899-12-30T11:30:00"/>
    <m/>
    <x v="1"/>
    <s v="CT"/>
    <d v="2019-01-04T11:30:00"/>
    <n v="25465"/>
    <s v="J H L"/>
    <s v="Carga"/>
    <s v="NO"/>
    <n v="2"/>
    <n v="4"/>
    <x v="0"/>
    <s v="LEAR CORPORATION VALENÇA"/>
    <x v="7"/>
    <s v="PORTUGAL"/>
    <s v="L134918 / 87MC40"/>
    <m/>
    <m/>
    <m/>
    <m/>
    <s v="Miguel M."/>
    <x v="2"/>
    <d v="1899-12-30T11:30:00"/>
    <m/>
    <n v="0"/>
    <x v="0"/>
    <n v="1"/>
    <s v="SI"/>
    <x v="0"/>
    <n v="0"/>
    <n v="0"/>
    <n v="1"/>
    <x v="0"/>
    <x v="0"/>
    <n v="468"/>
    <n v="18"/>
    <n v="0.2"/>
    <n v="0.18"/>
  </r>
  <r>
    <d v="2019-01-04T00:00:00"/>
    <d v="1899-12-30T12:00:00"/>
    <d v="1899-12-30T12:00:00"/>
    <m/>
    <x v="1"/>
    <s v="MR"/>
    <d v="2019-01-04T12:00:00"/>
    <m/>
    <s v="TRANSLINK"/>
    <s v="Carga"/>
    <s v="NO"/>
    <n v="3"/>
    <n v="6"/>
    <x v="0"/>
    <s v="TRANSLINK"/>
    <x v="5"/>
    <s v="VARIOS"/>
    <m/>
    <m/>
    <m/>
    <m/>
    <m/>
    <s v="Miguel M."/>
    <x v="2"/>
    <d v="1899-12-30T12:00:00"/>
    <m/>
    <n v="0"/>
    <x v="0"/>
    <n v="1"/>
    <s v="SI"/>
    <x v="0"/>
    <n v="0"/>
    <n v="0"/>
    <n v="1"/>
    <x v="0"/>
    <x v="0"/>
    <n v="468"/>
    <n v="18"/>
    <n v="0.2"/>
    <n v="0.18"/>
  </r>
  <r>
    <d v="2019-01-04T00:00:00"/>
    <d v="1899-12-30T12:30:00"/>
    <m/>
    <m/>
    <x v="0"/>
    <s v="MR"/>
    <d v="2019-01-04T12:30:00"/>
    <m/>
    <s v="VICTRANSA"/>
    <s v="Descarga"/>
    <s v="NO"/>
    <n v="1"/>
    <n v="2"/>
    <x v="0"/>
    <s v="IQAP MASTERBATCH"/>
    <x v="2"/>
    <s v="LES MASIES DE RODA"/>
    <s v="PDO. 113006283 Y 113006284. ALB. 805174"/>
    <m/>
    <m/>
    <m/>
    <m/>
    <s v="Miguel M."/>
    <x v="2"/>
    <d v="1899-12-30T12:30:00"/>
    <m/>
    <n v="0"/>
    <x v="0"/>
    <n v="0"/>
    <s v="SI"/>
    <x v="0"/>
    <n v="1"/>
    <n v="0"/>
    <n v="1"/>
    <x v="0"/>
    <x v="0"/>
    <n v="468"/>
    <n v="18"/>
    <n v="0.2"/>
    <n v="0.18"/>
  </r>
  <r>
    <d v="2019-01-04T00:00:00"/>
    <d v="1899-12-30T12:31:00"/>
    <d v="1899-12-30T12:31:00"/>
    <m/>
    <x v="1"/>
    <s v="MR"/>
    <d v="2019-01-04T12:30:00"/>
    <m/>
    <s v="SUS MEDIOS"/>
    <s v="Descarga"/>
    <s v="SI"/>
    <n v="13.5"/>
    <n v="26"/>
    <x v="0"/>
    <s v="SCHOELLER LORQUI"/>
    <x v="8"/>
    <s v="LORQUI"/>
    <s v="TRAE ALB. MANUAL Y UN MOLDE."/>
    <m/>
    <m/>
    <m/>
    <m/>
    <s v="Miguel M."/>
    <x v="2"/>
    <d v="1899-12-30T12:31:00"/>
    <m/>
    <n v="1"/>
    <x v="0"/>
    <n v="1"/>
    <s v="SI"/>
    <x v="0"/>
    <n v="0"/>
    <n v="0"/>
    <n v="1"/>
    <x v="0"/>
    <x v="0"/>
    <n v="468"/>
    <n v="18"/>
    <n v="0.2"/>
    <n v="0.18"/>
  </r>
  <r>
    <d v="2019-01-07T00:00:00"/>
    <d v="1899-12-30T06:00:00"/>
    <d v="1899-12-30T06:00:00"/>
    <m/>
    <x v="1"/>
    <s v="MR"/>
    <d v="2019-01-07T06:00:00"/>
    <m/>
    <s v="SUS MEDIOS"/>
    <s v="Descarga"/>
    <s v="SI"/>
    <n v="13.5"/>
    <n v="26"/>
    <x v="0"/>
    <s v="SCHOELLER LORQUI"/>
    <x v="8"/>
    <s v="LORQUI"/>
    <s v="5000288 (Tened en cuenta que van 10 pallet chep azules, que van reflejados en los albaranes.)"/>
    <m/>
    <m/>
    <m/>
    <m/>
    <s v="Alfredo"/>
    <x v="3"/>
    <d v="1899-12-30T08:41:00"/>
    <m/>
    <n v="1"/>
    <x v="0"/>
    <n v="1"/>
    <s v="SI"/>
    <x v="0"/>
    <n v="1"/>
    <n v="1"/>
    <n v="0"/>
    <x v="1"/>
    <x v="0"/>
    <n v="468"/>
    <n v="18"/>
    <n v="0.2"/>
    <n v="0.18"/>
  </r>
  <r>
    <d v="2019-01-07T00:00:00"/>
    <d v="1899-12-30T07:30:00"/>
    <d v="1899-12-30T07:30:00"/>
    <m/>
    <x v="1"/>
    <s v="MR"/>
    <d v="2019-01-07T07:30:00"/>
    <m/>
    <s v="SUS MEDIOS"/>
    <s v="Descarga"/>
    <s v="SI"/>
    <n v="13.5"/>
    <n v="26"/>
    <x v="0"/>
    <s v="SERRADORA DOMENECH"/>
    <x v="2"/>
    <s v="GIRONA"/>
    <m/>
    <m/>
    <m/>
    <m/>
    <m/>
    <s v="Jesús"/>
    <x v="3"/>
    <d v="1899-12-30T07:30:00"/>
    <m/>
    <n v="1"/>
    <x v="0"/>
    <n v="1"/>
    <s v="SI"/>
    <x v="0"/>
    <n v="0"/>
    <n v="0"/>
    <n v="1"/>
    <x v="1"/>
    <x v="0"/>
    <n v="468"/>
    <n v="18"/>
    <n v="0.2"/>
    <n v="0.18"/>
  </r>
  <r>
    <d v="2019-01-07T00:00:00"/>
    <d v="1899-12-30T08:00:00"/>
    <d v="1899-12-30T08:00:00"/>
    <m/>
    <x v="1"/>
    <s v="MR"/>
    <d v="2019-01-07T08:00:00"/>
    <s v="CHEP"/>
    <s v="SUS MEDIOS"/>
    <s v="Descarga"/>
    <s v="SI"/>
    <n v="13.5"/>
    <n v="26"/>
    <x v="0"/>
    <s v="CHEP"/>
    <x v="2"/>
    <s v="VARIOS"/>
    <s v="113006357 ( 468 unidades)"/>
    <m/>
    <m/>
    <m/>
    <m/>
    <s v="Alfredo"/>
    <x v="3"/>
    <d v="1899-12-30T08:00:00"/>
    <m/>
    <n v="1"/>
    <x v="0"/>
    <n v="1"/>
    <s v="SI"/>
    <x v="0"/>
    <n v="0"/>
    <n v="0"/>
    <n v="1"/>
    <x v="1"/>
    <x v="0"/>
    <n v="468"/>
    <n v="18"/>
    <n v="0.2"/>
    <n v="0.18"/>
  </r>
  <r>
    <d v="2019-01-07T00:00:00"/>
    <d v="1899-12-30T08:19:00"/>
    <m/>
    <m/>
    <x v="0"/>
    <s v="MR"/>
    <d v="2019-01-07T08:30:00"/>
    <m/>
    <s v="SUS MEDIOS"/>
    <s v="Descarga"/>
    <s v="NO"/>
    <n v="0.5"/>
    <n v="1"/>
    <x v="0"/>
    <s v="HEBRON"/>
    <x v="2"/>
    <s v="LA LLAGOSTA"/>
    <m/>
    <m/>
    <m/>
    <m/>
    <m/>
    <s v="Alfredo"/>
    <x v="3"/>
    <d v="1899-12-30T08:19:00"/>
    <m/>
    <n v="0"/>
    <x v="0"/>
    <n v="0"/>
    <s v="SI"/>
    <x v="0"/>
    <n v="1"/>
    <n v="0"/>
    <n v="1"/>
    <x v="1"/>
    <x v="0"/>
    <n v="468"/>
    <n v="18"/>
    <n v="0.2"/>
    <n v="0.18"/>
  </r>
  <r>
    <d v="2019-01-07T00:00:00"/>
    <d v="1899-12-30T08:30:00"/>
    <d v="1899-12-30T08:30:00"/>
    <m/>
    <x v="1"/>
    <s v="MR"/>
    <d v="2019-01-07T08:30:00"/>
    <s v="DAVID"/>
    <s v="DAVID BERTRAN"/>
    <s v="Carga"/>
    <s v="NO"/>
    <n v="3"/>
    <n v="6"/>
    <x v="0"/>
    <s v="DAVID BERTRAN"/>
    <x v="5"/>
    <s v="PALAU"/>
    <m/>
    <m/>
    <m/>
    <m/>
    <m/>
    <s v="Jesús"/>
    <x v="3"/>
    <d v="1899-12-30T08:30:00"/>
    <m/>
    <n v="0"/>
    <x v="0"/>
    <n v="1"/>
    <s v="SI"/>
    <x v="0"/>
    <n v="0"/>
    <n v="0"/>
    <n v="1"/>
    <x v="1"/>
    <x v="0"/>
    <n v="468"/>
    <n v="18"/>
    <n v="0.2"/>
    <n v="0.18"/>
  </r>
  <r>
    <d v="2019-01-07T00:00:00"/>
    <d v="1899-12-30T08:42:00"/>
    <m/>
    <m/>
    <x v="0"/>
    <s v="MR"/>
    <d v="2019-01-07T08:30:00"/>
    <m/>
    <s v="SUS MEDIOS"/>
    <s v="Descarga"/>
    <s v="NO"/>
    <n v="0"/>
    <n v="0.5"/>
    <x v="1"/>
    <s v="CIFEC"/>
    <x v="0"/>
    <s v="PALAU"/>
    <s v="ALB. 201900044 "/>
    <m/>
    <m/>
    <m/>
    <m/>
    <s v="Sus medios"/>
    <x v="3"/>
    <d v="1899-12-30T08:42:00"/>
    <m/>
    <n v="0"/>
    <x v="0"/>
    <n v="0"/>
    <s v="SI"/>
    <x v="0"/>
    <n v="1"/>
    <n v="0"/>
    <n v="1"/>
    <x v="1"/>
    <x v="0"/>
    <n v="468"/>
    <n v="18"/>
    <n v="0.2"/>
    <n v="0.18"/>
  </r>
  <r>
    <d v="2019-01-07T00:00:00"/>
    <d v="1899-12-30T09:00:00"/>
    <d v="1899-12-30T09:00:00"/>
    <m/>
    <x v="1"/>
    <s v="MR"/>
    <d v="2019-01-07T09:00:00"/>
    <m/>
    <s v="DB SCHENKER"/>
    <s v="Descarga"/>
    <s v="NO"/>
    <n v="1"/>
    <n v="2"/>
    <x v="0"/>
    <s v="WH PLA"/>
    <x v="2"/>
    <s v="EL PLA DE SANTA MARIA"/>
    <m/>
    <m/>
    <m/>
    <m/>
    <m/>
    <s v="Jesús"/>
    <x v="3"/>
    <d v="1899-12-30T09:00:00"/>
    <m/>
    <n v="0"/>
    <x v="0"/>
    <n v="1"/>
    <s v="SI"/>
    <x v="0"/>
    <n v="0"/>
    <n v="0"/>
    <n v="1"/>
    <x v="1"/>
    <x v="0"/>
    <n v="468"/>
    <n v="18"/>
    <n v="0.2"/>
    <n v="0.18"/>
  </r>
  <r>
    <d v="2019-01-07T00:00:00"/>
    <d v="1899-12-30T09:30:00"/>
    <m/>
    <m/>
    <x v="0"/>
    <s v="MR"/>
    <d v="2019-01-07T09:30:00"/>
    <m/>
    <s v="DHL"/>
    <s v="Descarga"/>
    <s v="NO"/>
    <n v="0"/>
    <n v="0.5"/>
    <x v="1"/>
    <s v="UNIGASKET"/>
    <x v="0"/>
    <s v="PALAU"/>
    <s v="2 BULTOS PDO. 213004219 ALBARÁN 190025"/>
    <m/>
    <m/>
    <m/>
    <m/>
    <s v="Sus medios"/>
    <x v="3"/>
    <d v="1899-12-30T09:30:00"/>
    <m/>
    <n v="0"/>
    <x v="0"/>
    <n v="0"/>
    <s v="SI"/>
    <x v="0"/>
    <n v="1"/>
    <n v="0"/>
    <n v="1"/>
    <x v="1"/>
    <x v="0"/>
    <n v="468"/>
    <n v="18"/>
    <n v="0.2"/>
    <n v="0.18"/>
  </r>
  <r>
    <d v="2019-01-07T00:00:00"/>
    <d v="1899-12-30T09:57:00"/>
    <m/>
    <m/>
    <x v="0"/>
    <s v="MR"/>
    <d v="2019-01-07T10:00:00"/>
    <n v="25805"/>
    <s v="ALMIRAMAR"/>
    <s v="Carga"/>
    <s v="SI"/>
    <n v="13.5"/>
    <n v="26"/>
    <x v="2"/>
    <s v="MARGI PACK"/>
    <x v="1"/>
    <s v="ALCARRAS"/>
    <s v="I018"/>
    <m/>
    <m/>
    <m/>
    <m/>
    <s v="Jesús"/>
    <x v="3"/>
    <d v="1899-12-30T09:57:00"/>
    <m/>
    <n v="1"/>
    <x v="0"/>
    <n v="0"/>
    <s v="SI"/>
    <x v="0"/>
    <n v="1"/>
    <n v="0"/>
    <n v="1"/>
    <x v="1"/>
    <x v="0"/>
    <n v="468"/>
    <n v="18"/>
    <n v="0.2"/>
    <n v="0.18"/>
  </r>
  <r>
    <d v="2019-01-07T00:00:00"/>
    <d v="1899-12-30T10:30:00"/>
    <d v="1899-12-30T10:30:00"/>
    <m/>
    <x v="1"/>
    <s v="MR"/>
    <d v="2019-01-07T10:30:00"/>
    <m/>
    <s v="SUS MEDIOS"/>
    <s v="Descarga"/>
    <s v="NO"/>
    <n v="2"/>
    <n v="4"/>
    <x v="0"/>
    <s v="KINGSPAN"/>
    <x v="2"/>
    <s v="MONTCADA"/>
    <s v="Alb. A/1900005 "/>
    <m/>
    <m/>
    <m/>
    <m/>
    <s v="Alfredo"/>
    <x v="3"/>
    <d v="1899-12-30T10:30:00"/>
    <m/>
    <n v="0"/>
    <x v="0"/>
    <n v="1"/>
    <s v="SI"/>
    <x v="0"/>
    <n v="0"/>
    <n v="0"/>
    <n v="1"/>
    <x v="1"/>
    <x v="0"/>
    <n v="468"/>
    <n v="18"/>
    <n v="0.2"/>
    <n v="0.18"/>
  </r>
  <r>
    <d v="2019-01-07T00:00:00"/>
    <d v="1899-12-30T12:00:00"/>
    <m/>
    <m/>
    <x v="0"/>
    <s v="MR"/>
    <d v="2019-01-07T12:00:00"/>
    <m/>
    <s v="TSB"/>
    <s v="Descarga"/>
    <s v="NO"/>
    <n v="0"/>
    <n v="0.5"/>
    <x v="1"/>
    <s v="MODEL FIBRA"/>
    <x v="0"/>
    <s v="VALENCIA"/>
    <s v="PDO. 213004208"/>
    <m/>
    <m/>
    <m/>
    <m/>
    <s v="Sus medios"/>
    <x v="3"/>
    <d v="1899-12-30T12:00:00"/>
    <m/>
    <n v="0"/>
    <x v="0"/>
    <n v="0"/>
    <s v="SI"/>
    <x v="0"/>
    <n v="1"/>
    <n v="0"/>
    <n v="1"/>
    <x v="1"/>
    <x v="0"/>
    <n v="468"/>
    <n v="18"/>
    <n v="0.2"/>
    <n v="0.18"/>
  </r>
  <r>
    <d v="2019-01-07T00:00:00"/>
    <d v="1899-12-30T12:10:00"/>
    <m/>
    <m/>
    <x v="0"/>
    <s v="MR"/>
    <d v="2019-01-07T12:00:00"/>
    <n v="25805"/>
    <s v="ALMIRAMAR"/>
    <s v="Carga"/>
    <s v="SI"/>
    <n v="13.5"/>
    <n v="26"/>
    <x v="2"/>
    <s v="MARGI PACK"/>
    <x v="1"/>
    <s v="ALCARRAS"/>
    <s v="I019"/>
    <m/>
    <m/>
    <m/>
    <m/>
    <s v="Alfredo"/>
    <x v="3"/>
    <d v="1899-12-30T12:10:00"/>
    <m/>
    <n v="1"/>
    <x v="0"/>
    <n v="0"/>
    <s v="SI"/>
    <x v="0"/>
    <n v="1"/>
    <n v="0"/>
    <n v="1"/>
    <x v="1"/>
    <x v="0"/>
    <n v="468"/>
    <n v="18"/>
    <n v="0.2"/>
    <n v="0.18"/>
  </r>
  <r>
    <d v="2019-01-07T00:00:00"/>
    <d v="1899-12-30T12:30:00"/>
    <m/>
    <m/>
    <x v="0"/>
    <s v="MR"/>
    <d v="2019-01-07T12:30:00"/>
    <n v="23911"/>
    <s v="SUS MEDIOS"/>
    <s v="Carga"/>
    <s v="NO"/>
    <n v="0.5"/>
    <n v="1"/>
    <x v="0"/>
    <s v="CAVYCAR"/>
    <x v="1"/>
    <s v="ANDOAIN"/>
    <s v="SIN CITA"/>
    <m/>
    <m/>
    <m/>
    <m/>
    <s v="Jesús"/>
    <x v="3"/>
    <d v="1899-12-30T12:30:00"/>
    <m/>
    <n v="0"/>
    <x v="0"/>
    <n v="0"/>
    <s v="SI"/>
    <x v="0"/>
    <n v="1"/>
    <n v="0"/>
    <n v="1"/>
    <x v="1"/>
    <x v="0"/>
    <n v="468"/>
    <n v="18"/>
    <n v="0.2"/>
    <n v="0.18"/>
  </r>
  <r>
    <d v="2019-01-07T00:00:00"/>
    <d v="1899-12-30T13:30:00"/>
    <d v="1899-12-30T13:30:00"/>
    <m/>
    <x v="1"/>
    <s v="MR"/>
    <d v="2019-01-07T13:30:00"/>
    <m/>
    <s v="BCN EXPRESS"/>
    <s v="Carga"/>
    <s v="NO"/>
    <n v="3"/>
    <n v="6"/>
    <x v="0"/>
    <s v="SCHOELLER ALEMANIA"/>
    <x v="4"/>
    <s v="ALEMANIA"/>
    <s v="6006694,6006638,6006701,6006718 Y 6006695"/>
    <m/>
    <m/>
    <m/>
    <m/>
    <s v="Jesús"/>
    <x v="3"/>
    <d v="1899-12-30T13:30:00"/>
    <m/>
    <n v="0"/>
    <x v="0"/>
    <n v="1"/>
    <s v="SI"/>
    <x v="0"/>
    <n v="0"/>
    <n v="0"/>
    <n v="1"/>
    <x v="1"/>
    <x v="0"/>
    <n v="468"/>
    <n v="18"/>
    <n v="0.2"/>
    <n v="0.18"/>
  </r>
  <r>
    <d v="2019-01-07T00:00:00"/>
    <d v="1899-12-30T15:30:00"/>
    <d v="1899-12-30T15:30:00"/>
    <m/>
    <x v="1"/>
    <s v="MR"/>
    <d v="2019-01-07T15:30:00"/>
    <n v="25374"/>
    <s v="SUS MEDIOS"/>
    <s v="Carga"/>
    <s v="NO"/>
    <n v="8"/>
    <n v="16"/>
    <x v="0"/>
    <s v="HELIX TANK"/>
    <x v="1"/>
    <s v="UK"/>
    <m/>
    <m/>
    <m/>
    <m/>
    <m/>
    <s v="Alfredo"/>
    <x v="3"/>
    <d v="1899-12-30T15:30:00"/>
    <m/>
    <n v="0"/>
    <x v="0"/>
    <n v="1"/>
    <s v="SI"/>
    <x v="0"/>
    <n v="0"/>
    <n v="0"/>
    <n v="1"/>
    <x v="1"/>
    <x v="0"/>
    <n v="468"/>
    <n v="18"/>
    <n v="0.2"/>
    <n v="0.18"/>
  </r>
  <r>
    <d v="2019-01-07T00:00:00"/>
    <d v="1899-12-30T16:00:00"/>
    <d v="1899-12-30T16:00:00"/>
    <m/>
    <x v="1"/>
    <s v="MR"/>
    <d v="2019-01-07T16:00:00"/>
    <m/>
    <s v="SUS MEDIOS"/>
    <s v="Carga"/>
    <s v="NO"/>
    <n v="3"/>
    <n v="6"/>
    <x v="0"/>
    <s v="AQUA AMBIENT"/>
    <x v="3"/>
    <s v="VARIOS"/>
    <s v="9AL/19000007 Y 9AL/19000004"/>
    <m/>
    <m/>
    <m/>
    <m/>
    <s v="Alfredo"/>
    <x v="3"/>
    <d v="1899-12-30T16:00:00"/>
    <m/>
    <n v="0"/>
    <x v="0"/>
    <n v="1"/>
    <s v="SI"/>
    <x v="0"/>
    <n v="0"/>
    <n v="0"/>
    <n v="1"/>
    <x v="1"/>
    <x v="0"/>
    <n v="468"/>
    <n v="18"/>
    <n v="0.2"/>
    <n v="0.18"/>
  </r>
  <r>
    <d v="2019-01-07T00:00:00"/>
    <d v="1899-12-30T16:30:00"/>
    <m/>
    <m/>
    <x v="0"/>
    <s v="MR"/>
    <d v="2019-01-07T16:30:00"/>
    <n v="6006653"/>
    <s v="SUS MEDIOS"/>
    <s v="Carga"/>
    <s v="NO"/>
    <n v="2.5"/>
    <n v="5"/>
    <x v="0"/>
    <s v="SCHOELLER UK"/>
    <x v="4"/>
    <s v="UK"/>
    <m/>
    <m/>
    <m/>
    <m/>
    <m/>
    <s v="Alfredo"/>
    <x v="3"/>
    <d v="1899-12-30T16:30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08:01:00"/>
    <m/>
    <m/>
    <x v="0"/>
    <s v="MR"/>
    <d v="2019-01-08T08:00:00"/>
    <m/>
    <s v="TRANSPARETS"/>
    <s v="Descarga"/>
    <s v="NO"/>
    <n v="0"/>
    <n v="0.5"/>
    <x v="1"/>
    <s v="VARIOS"/>
    <x v="2"/>
    <s v="MONTCADA Y REIXAC"/>
    <s v="2 BIDONES"/>
    <m/>
    <m/>
    <m/>
    <m/>
    <s v="Sus medios"/>
    <x v="4"/>
    <d v="1899-12-30T08:01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08:30:00"/>
    <d v="1899-12-30T08:30:00"/>
    <m/>
    <x v="1"/>
    <s v="MR"/>
    <d v="2019-01-08T08:30:00"/>
    <s v="DAVID"/>
    <s v="DAVID BERTRAN"/>
    <s v="Carga"/>
    <s v="NO"/>
    <n v="3"/>
    <n v="6"/>
    <x v="0"/>
    <s v="DAVID BERTRAN"/>
    <x v="5"/>
    <s v="PALAU"/>
    <m/>
    <m/>
    <m/>
    <m/>
    <m/>
    <s v="Miguel M."/>
    <x v="4"/>
    <d v="1899-12-30T08:30:00"/>
    <m/>
    <n v="0"/>
    <x v="0"/>
    <n v="1"/>
    <s v="SI"/>
    <x v="0"/>
    <n v="0"/>
    <n v="0"/>
    <n v="1"/>
    <x v="1"/>
    <x v="0"/>
    <n v="468"/>
    <n v="18"/>
    <n v="0.2"/>
    <n v="0.18"/>
  </r>
  <r>
    <d v="2019-01-08T00:00:00"/>
    <d v="1899-12-30T08:50:00"/>
    <m/>
    <m/>
    <x v="0"/>
    <s v="MR"/>
    <d v="2019-01-08T09:00:00"/>
    <m/>
    <s v="SZENDEX"/>
    <s v="Descarga"/>
    <s v="NO"/>
    <n v="0"/>
    <n v="0.5"/>
    <x v="1"/>
    <s v="INSTITUTO AUTOMATIZACION"/>
    <x v="0"/>
    <s v="BARCELONA"/>
    <s v="ALB. 27282 pDO. 213004256"/>
    <m/>
    <m/>
    <m/>
    <m/>
    <s v="Sus medios"/>
    <x v="4"/>
    <d v="1899-12-30T08:50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09:00:00"/>
    <d v="1899-12-30T09:00:00"/>
    <m/>
    <x v="1"/>
    <s v="MR"/>
    <d v="2019-01-08T09:00:00"/>
    <m/>
    <s v="DB SCHENKER"/>
    <s v="Descarga"/>
    <s v="NO"/>
    <n v="1"/>
    <n v="2"/>
    <x v="0"/>
    <s v="WH PLA"/>
    <x v="2"/>
    <s v="EL PLA DE SANTA MARIA"/>
    <n v="113006370"/>
    <m/>
    <m/>
    <m/>
    <m/>
    <s v="Jesús"/>
    <x v="4"/>
    <d v="1899-12-30T09:39:00"/>
    <m/>
    <n v="0"/>
    <x v="0"/>
    <n v="1"/>
    <s v="SI"/>
    <x v="0"/>
    <n v="1"/>
    <n v="1"/>
    <n v="0"/>
    <x v="1"/>
    <x v="0"/>
    <n v="468"/>
    <n v="18"/>
    <n v="0.2"/>
    <n v="0.18"/>
  </r>
  <r>
    <d v="2019-01-08T00:00:00"/>
    <d v="1899-12-30T09:10:00"/>
    <m/>
    <m/>
    <x v="0"/>
    <s v="MR"/>
    <d v="2019-01-08T09:00:00"/>
    <m/>
    <s v="SUS MEDIOS"/>
    <s v="Descarga"/>
    <s v="NO"/>
    <n v="0"/>
    <n v="0.5"/>
    <x v="1"/>
    <s v="VAEMPACK"/>
    <x v="2"/>
    <s v="GRANOLLERS"/>
    <s v="ALB. 2190092 - PDO. 713013903"/>
    <m/>
    <m/>
    <m/>
    <m/>
    <s v="Sus medios"/>
    <x v="4"/>
    <d v="1899-12-30T09:10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09:19:00"/>
    <m/>
    <m/>
    <x v="0"/>
    <s v="MR"/>
    <d v="2019-01-08T09:30:00"/>
    <m/>
    <s v="ARAGONES"/>
    <s v="Descarga"/>
    <s v="NO"/>
    <n v="0.5"/>
    <n v="1"/>
    <x v="0"/>
    <s v="SAFI FABRICA DE VALVULAS"/>
    <x v="0"/>
    <s v="EL VENDRELL"/>
    <s v="ALB. 2.019/1.001 PDO. 213004263"/>
    <m/>
    <m/>
    <m/>
    <m/>
    <s v="Jesús"/>
    <x v="4"/>
    <d v="1899-12-30T09:19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09:30:00"/>
    <m/>
    <m/>
    <x v="0"/>
    <s v="MR"/>
    <d v="2019-01-08T09:30:00"/>
    <m/>
    <s v="ASM"/>
    <s v="Descarga"/>
    <s v="NO"/>
    <n v="0"/>
    <n v="0.5"/>
    <x v="1"/>
    <s v="WITTMANN"/>
    <x v="2"/>
    <s v="LA POBLA DE CLARAMUNT"/>
    <s v="ALB. 2019/1900018 - Pdo. 713013791 A/A Abel"/>
    <m/>
    <m/>
    <m/>
    <m/>
    <s v="Sus medios"/>
    <x v="4"/>
    <d v="1899-12-30T09:30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0:00:00"/>
    <d v="1899-12-30T10:00:00"/>
    <m/>
    <x v="1"/>
    <s v="MR"/>
    <d v="2019-01-08T10:00:00"/>
    <n v="26069"/>
    <s v="ALGAITRUCK"/>
    <s v="Carga"/>
    <s v="SI"/>
    <n v="13.5"/>
    <n v="26"/>
    <x v="2"/>
    <s v="HIJOS DE ALBERTO DEL CERRO"/>
    <x v="7"/>
    <s v="EL RAAL"/>
    <s v="4861 KRK / R9700BCS "/>
    <m/>
    <m/>
    <m/>
    <m/>
    <s v="Reyes"/>
    <x v="4"/>
    <d v="1899-12-30T10:00:00"/>
    <m/>
    <n v="1"/>
    <x v="0"/>
    <n v="1"/>
    <s v="SI"/>
    <x v="0"/>
    <n v="0"/>
    <n v="0"/>
    <n v="1"/>
    <x v="1"/>
    <x v="0"/>
    <n v="468"/>
    <n v="18"/>
    <n v="0.2"/>
    <n v="0.18"/>
  </r>
  <r>
    <d v="2019-01-08T00:00:00"/>
    <d v="1899-12-30T10:29:00"/>
    <m/>
    <m/>
    <x v="0"/>
    <s v="MR"/>
    <d v="2019-01-08T10:30:00"/>
    <m/>
    <s v="SUS MEDIOS"/>
    <s v="Descarga"/>
    <s v="NO"/>
    <n v="0"/>
    <n v="0.5"/>
    <x v="1"/>
    <s v="FRANCISCO RAMON MOLA SOLA"/>
    <x v="0"/>
    <s v="BARCELONA"/>
    <s v="ALBARÁN A-2019_01 / Pdo. 213004249"/>
    <m/>
    <m/>
    <m/>
    <m/>
    <s v="Sus medios"/>
    <x v="4"/>
    <d v="1899-12-30T10:29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0:40:00"/>
    <m/>
    <m/>
    <x v="0"/>
    <s v="MR"/>
    <d v="2019-01-08T10:30:00"/>
    <m/>
    <s v="SUS MEDIOS"/>
    <s v="Descarga"/>
    <s v="NO"/>
    <n v="0"/>
    <n v="0.5"/>
    <x v="1"/>
    <s v="COMERCIAL GUMMI"/>
    <x v="2"/>
    <s v="HOSPITALET"/>
    <s v="ALBARÁN 604420 / PDO. 713013904"/>
    <m/>
    <m/>
    <m/>
    <m/>
    <s v="Sus medios"/>
    <x v="4"/>
    <d v="1899-12-30T10:40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0:45:00"/>
    <m/>
    <m/>
    <x v="0"/>
    <s v="MR"/>
    <d v="2019-01-08T11:00:00"/>
    <m/>
    <s v="SUS MEDIOS"/>
    <s v="Descarga"/>
    <s v="NO"/>
    <n v="0.5"/>
    <n v="1"/>
    <x v="0"/>
    <s v="KAISER KRAFT"/>
    <x v="0"/>
    <s v="PALAU"/>
    <s v="ALB. 00722183 - Pdo.713013722"/>
    <m/>
    <m/>
    <m/>
    <m/>
    <s v="Sus medios"/>
    <x v="4"/>
    <d v="1899-12-30T10:45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0:50:00"/>
    <m/>
    <m/>
    <x v="0"/>
    <s v="MR"/>
    <d v="2019-01-08T11:00:00"/>
    <m/>
    <s v="TAP"/>
    <s v="Descarga"/>
    <s v="NO"/>
    <n v="0.5"/>
    <n v="1"/>
    <x v="0"/>
    <s v="SERIPAFER"/>
    <x v="2"/>
    <s v="ALICANTE"/>
    <s v="ALBARÁN NA/190037 Pdo. 0113006343"/>
    <m/>
    <m/>
    <m/>
    <m/>
    <s v="Jesús"/>
    <x v="4"/>
    <d v="1899-12-30T10:50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2:00:00"/>
    <d v="1899-12-30T12:00:00"/>
    <m/>
    <x v="1"/>
    <s v="VG"/>
    <d v="2019-01-08T12:00:00"/>
    <m/>
    <s v="GIMARCO"/>
    <s v="Descarga"/>
    <s v="NO"/>
    <n v="9"/>
    <n v="17"/>
    <x v="0"/>
    <s v="SCHOELLER NRX"/>
    <x v="6"/>
    <s v="NURIEUX"/>
    <s v="2864HZV   R1319BBP, REF. CB-1029, TENIA HORA EL LUNES 06/01 Y SE HA IDO A DESCARGAR A LA AGENCIA EL MOSCA"/>
    <m/>
    <m/>
    <m/>
    <m/>
    <s v="Miguel M."/>
    <x v="4"/>
    <d v="1899-12-30T12:00:00"/>
    <m/>
    <n v="0"/>
    <x v="0"/>
    <n v="1"/>
    <s v="SI"/>
    <x v="0"/>
    <n v="0"/>
    <n v="0"/>
    <n v="1"/>
    <x v="1"/>
    <x v="0"/>
    <n v="468"/>
    <n v="18"/>
    <n v="0.2"/>
    <n v="0.18"/>
  </r>
  <r>
    <d v="2019-01-08T00:00:00"/>
    <d v="1899-12-30T12:01:00"/>
    <m/>
    <m/>
    <x v="0"/>
    <s v="MR"/>
    <d v="2019-01-08T12:00:00"/>
    <m/>
    <s v="SUS MEDIOS"/>
    <s v="Descarga"/>
    <s v="NO"/>
    <n v="0.5"/>
    <n v="1"/>
    <x v="0"/>
    <s v="PUROMASTER"/>
    <x v="2"/>
    <s v="MURCIA"/>
    <s v="ALB. 19AV 30 PDO. 113006369 Y ALB. 19AV 36 pDO. 113006363"/>
    <m/>
    <m/>
    <m/>
    <m/>
    <s v="Jesús"/>
    <x v="4"/>
    <d v="1899-12-30T12:01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2:05:00"/>
    <m/>
    <m/>
    <x v="0"/>
    <s v="MR"/>
    <d v="2019-01-08T12:00:00"/>
    <n v="25947"/>
    <s v="SUS MEDIOS"/>
    <s v="Carga"/>
    <s v="NO"/>
    <n v="0.5"/>
    <n v="1"/>
    <x v="0"/>
    <s v="STORE &amp; GO "/>
    <x v="3"/>
    <s v="PORTUGAL"/>
    <m/>
    <m/>
    <m/>
    <m/>
    <m/>
    <s v="Jesús"/>
    <x v="4"/>
    <d v="1899-12-30T12:05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2:15:00"/>
    <d v="1899-12-30T12:15:00"/>
    <m/>
    <x v="1"/>
    <s v="MR"/>
    <d v="2019-01-08T12:30:00"/>
    <n v="26069"/>
    <s v="ALGAITRUCK"/>
    <s v="Carga"/>
    <s v="SI"/>
    <n v="13.5"/>
    <n v="26"/>
    <x v="2"/>
    <s v="HIJOS DE ALBERTO DEL CERRO"/>
    <x v="7"/>
    <s v="EL RAAL"/>
    <s v="8064-KHD   WZ6701-R   "/>
    <m/>
    <m/>
    <m/>
    <m/>
    <s v="Miguel M."/>
    <x v="4"/>
    <d v="1899-12-30T12:15:00"/>
    <m/>
    <n v="1"/>
    <x v="0"/>
    <n v="1"/>
    <s v="SI"/>
    <x v="0"/>
    <n v="0"/>
    <n v="0"/>
    <n v="1"/>
    <x v="1"/>
    <x v="0"/>
    <n v="468"/>
    <n v="18"/>
    <n v="0.2"/>
    <n v="0.18"/>
  </r>
  <r>
    <d v="2019-01-08T00:00:00"/>
    <d v="1899-12-30T13:00:00"/>
    <d v="1899-12-30T13:00:00"/>
    <m/>
    <x v="1"/>
    <s v="VG"/>
    <d v="2019-01-08T13:00:00"/>
    <m/>
    <s v="NOUTRANSPORT"/>
    <s v="Descarga"/>
    <s v="SI"/>
    <n v="13.5"/>
    <n v="26"/>
    <x v="0"/>
    <s v="SCHOELLER GAILLON"/>
    <x v="6"/>
    <s v="GAILLON"/>
    <s v="REF. CB-1034 - 9393HZX / R1443BCR"/>
    <m/>
    <m/>
    <m/>
    <m/>
    <s v="Miguel M."/>
    <x v="4"/>
    <d v="1899-12-30T13:00:00"/>
    <m/>
    <n v="1"/>
    <x v="0"/>
    <n v="1"/>
    <s v="SI"/>
    <x v="0"/>
    <n v="0"/>
    <n v="0"/>
    <n v="1"/>
    <x v="1"/>
    <x v="0"/>
    <n v="468"/>
    <n v="18"/>
    <n v="0.2"/>
    <n v="0.18"/>
  </r>
  <r>
    <d v="2019-01-08T00:00:00"/>
    <d v="1899-12-30T13:13:00"/>
    <m/>
    <m/>
    <x v="0"/>
    <s v="MR"/>
    <d v="2019-01-08T13:00:00"/>
    <m/>
    <s v="SUS MEDIOS"/>
    <s v="Descarga"/>
    <s v="NO"/>
    <n v="0"/>
    <n v="0.5"/>
    <x v="1"/>
    <s v="RETOLS PALAU"/>
    <x v="0"/>
    <s v="PALAU"/>
    <s v="ALB. 7567 , Pdo. 213004259"/>
    <m/>
    <m/>
    <m/>
    <m/>
    <s v="Sus medios"/>
    <x v="4"/>
    <d v="1899-12-30T13:13:00"/>
    <m/>
    <n v="0"/>
    <x v="0"/>
    <n v="0"/>
    <s v="SI"/>
    <x v="0"/>
    <n v="1"/>
    <n v="0"/>
    <n v="1"/>
    <x v="1"/>
    <x v="0"/>
    <n v="468"/>
    <n v="18"/>
    <n v="0.2"/>
    <n v="0.18"/>
  </r>
  <r>
    <d v="2019-01-08T00:00:00"/>
    <d v="1899-12-30T15:00:00"/>
    <d v="1899-12-30T15:00:00"/>
    <m/>
    <x v="1"/>
    <s v="MR"/>
    <d v="2019-01-08T15:00:00"/>
    <n v="6006671"/>
    <s v="SUS MEDIOS"/>
    <s v="Carga"/>
    <s v="NO"/>
    <n v="10"/>
    <n v="20"/>
    <x v="0"/>
    <s v="SCHOELLER HOLANDA"/>
    <x v="1"/>
    <s v="HOLANDA"/>
    <m/>
    <m/>
    <m/>
    <m/>
    <n v="30"/>
    <s v="Miguel M."/>
    <x v="4"/>
    <d v="1899-12-30T15:00:00"/>
    <s v="H- carga americanos"/>
    <n v="0"/>
    <x v="0"/>
    <n v="1"/>
    <s v="SI"/>
    <x v="0"/>
    <n v="0"/>
    <n v="0"/>
    <n v="1"/>
    <x v="1"/>
    <x v="0"/>
    <n v="468"/>
    <n v="18"/>
    <n v="0.2"/>
    <n v="0.18"/>
  </r>
  <r>
    <d v="2019-01-08T00:00:00"/>
    <d v="1899-12-30T15:30:00"/>
    <d v="1899-12-30T15:30:00"/>
    <m/>
    <x v="1"/>
    <s v="CT"/>
    <d v="2019-01-08T15:30:00"/>
    <n v="25324"/>
    <s v="GONZATRANS"/>
    <s v="Carga"/>
    <s v="NO"/>
    <n v="4.5"/>
    <n v="9"/>
    <x v="0"/>
    <s v="SEGURIDAD INDUSTRIAL"/>
    <x v="7"/>
    <s v="NAVARRA"/>
    <m/>
    <m/>
    <m/>
    <m/>
    <m/>
    <s v="Jesús"/>
    <x v="4"/>
    <d v="1899-12-30T16:30:00"/>
    <m/>
    <n v="0"/>
    <x v="0"/>
    <n v="1"/>
    <s v="SI"/>
    <x v="0"/>
    <n v="1"/>
    <n v="1"/>
    <n v="0"/>
    <x v="1"/>
    <x v="0"/>
    <n v="468"/>
    <n v="18"/>
    <n v="0.2"/>
    <n v="0.18"/>
  </r>
  <r>
    <d v="2019-01-08T00:00:00"/>
    <d v="1899-12-30T16:00:00"/>
    <d v="1899-12-30T16:00:00"/>
    <m/>
    <x v="1"/>
    <s v="MR"/>
    <d v="2019-01-08T16:00:00"/>
    <m/>
    <s v="SUS MEDIOS"/>
    <s v="Carga"/>
    <s v="NO"/>
    <n v="5"/>
    <n v="10"/>
    <x v="0"/>
    <s v="AQUA AMBIENT"/>
    <x v="3"/>
    <s v="VARIOS"/>
    <s v="Alb. 9AL/19000014"/>
    <m/>
    <m/>
    <m/>
    <m/>
    <s v="Jesús"/>
    <x v="4"/>
    <d v="1899-12-30T16:00:00"/>
    <m/>
    <n v="0"/>
    <x v="0"/>
    <n v="1"/>
    <s v="SI"/>
    <x v="0"/>
    <n v="0"/>
    <n v="0"/>
    <n v="1"/>
    <x v="1"/>
    <x v="0"/>
    <n v="468"/>
    <n v="18"/>
    <n v="0.2"/>
    <n v="0.18"/>
  </r>
  <r>
    <d v="2019-01-08T00:00:00"/>
    <d v="1899-12-30T16:31:00"/>
    <d v="1899-12-30T16:31:00"/>
    <m/>
    <x v="1"/>
    <s v="MR"/>
    <d v="2019-01-08T16:30:00"/>
    <m/>
    <s v="ASM"/>
    <s v="Carga"/>
    <s v="NO"/>
    <n v="0.5"/>
    <n v="1"/>
    <x v="0"/>
    <s v="ASM "/>
    <x v="5"/>
    <s v="MADRID"/>
    <s v="ALB. 080119-1"/>
    <m/>
    <m/>
    <m/>
    <m/>
    <s v="Jesús"/>
    <x v="4"/>
    <d v="1899-12-30T16:31:00"/>
    <m/>
    <n v="0"/>
    <x v="0"/>
    <n v="1"/>
    <s v="SI"/>
    <x v="0"/>
    <n v="0"/>
    <n v="0"/>
    <n v="1"/>
    <x v="1"/>
    <x v="0"/>
    <n v="468"/>
    <n v="18"/>
    <n v="0.2"/>
    <n v="0.18"/>
  </r>
  <r>
    <d v="2019-01-08T00:00:00"/>
    <d v="1899-12-30T17:00:00"/>
    <d v="1899-12-30T17:00:00"/>
    <m/>
    <x v="1"/>
    <s v="MR"/>
    <d v="2019-01-08T17:00:00"/>
    <m/>
    <s v="TRANSLINK"/>
    <s v="Carga"/>
    <s v="NO"/>
    <n v="2"/>
    <n v="4"/>
    <x v="0"/>
    <s v="TRANSLINK"/>
    <x v="5"/>
    <s v="VARIOS"/>
    <m/>
    <m/>
    <m/>
    <m/>
    <m/>
    <s v="Reyes"/>
    <x v="4"/>
    <d v="1899-12-30T17:0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06:00:00"/>
    <d v="1899-12-30T06:00:00"/>
    <m/>
    <x v="1"/>
    <s v="VG"/>
    <d v="2019-01-09T06:00:00"/>
    <m/>
    <s v="NOUTRANSPORT"/>
    <s v="Descarga"/>
    <s v="SI"/>
    <n v="13.5"/>
    <n v="26"/>
    <x v="0"/>
    <s v="SCHOELLER GAILLON"/>
    <x v="6"/>
    <s v="GAILLON"/>
    <s v="CB-1030 - Matrículas:BH-37-GLA "/>
    <m/>
    <m/>
    <m/>
    <m/>
    <s v="Juan Carlos"/>
    <x v="5"/>
    <d v="1899-12-30T14:00:00"/>
    <m/>
    <n v="1"/>
    <x v="0"/>
    <n v="1"/>
    <s v="SI"/>
    <x v="0"/>
    <n v="1"/>
    <n v="1"/>
    <n v="0"/>
    <x v="1"/>
    <x v="0"/>
    <n v="468"/>
    <n v="18"/>
    <n v="0.2"/>
    <n v="0.18"/>
  </r>
  <r>
    <d v="2019-01-09T00:00:00"/>
    <d v="1899-12-30T08:30:00"/>
    <d v="1899-12-30T08:30:00"/>
    <m/>
    <x v="1"/>
    <s v="MR"/>
    <d v="2019-01-09T08:30:00"/>
    <s v="DAVID"/>
    <s v="DAVID BERTRAN"/>
    <s v="Carga"/>
    <s v="NO"/>
    <n v="3"/>
    <n v="6"/>
    <x v="0"/>
    <s v="DAVID BERTRAN"/>
    <x v="5"/>
    <s v="PALAU"/>
    <m/>
    <m/>
    <m/>
    <m/>
    <m/>
    <s v="Sus medios"/>
    <x v="5"/>
    <d v="1899-12-30T08:3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09:00:00"/>
    <d v="1899-12-30T09:00:00"/>
    <m/>
    <x v="1"/>
    <s v="MR"/>
    <d v="2019-01-09T09:00:00"/>
    <m/>
    <s v="ALGAITRUCK"/>
    <s v="Carga"/>
    <s v="SI"/>
    <n v="13.5"/>
    <n v="26"/>
    <x v="0"/>
    <s v="SCHOELLER LORQUI"/>
    <x v="8"/>
    <s v="LORQUI"/>
    <s v="9625-FVK     R-6782-BBJ, LLEGARA A PRIMERA HORA SI SE PUEDE DESCARGAR"/>
    <m/>
    <m/>
    <m/>
    <m/>
    <s v="Diego"/>
    <x v="5"/>
    <d v="1899-12-30T09:00:00"/>
    <m/>
    <n v="1"/>
    <x v="0"/>
    <n v="1"/>
    <s v="SI"/>
    <x v="0"/>
    <n v="0"/>
    <n v="0"/>
    <n v="1"/>
    <x v="1"/>
    <x v="0"/>
    <n v="468"/>
    <n v="18"/>
    <n v="0.2"/>
    <n v="0.18"/>
  </r>
  <r>
    <d v="2019-01-09T00:00:00"/>
    <d v="1899-12-30T09:10:00"/>
    <m/>
    <m/>
    <x v="0"/>
    <s v="MR"/>
    <d v="2019-01-09T09:00:00"/>
    <m/>
    <s v="ASM"/>
    <s v="Descarga"/>
    <s v="NO"/>
    <n v="0"/>
    <n v="0.5"/>
    <x v="1"/>
    <s v="VARIOS"/>
    <x v="2"/>
    <s v="AZUQUECA DE HENARES"/>
    <s v="UN SOBRE CON 2 BULTOS PEQUEÑOS A/A ABEL PIÑA"/>
    <m/>
    <m/>
    <m/>
    <m/>
    <s v="Sus medios"/>
    <x v="5"/>
    <d v="1899-12-30T09:10:00"/>
    <m/>
    <n v="0"/>
    <x v="0"/>
    <n v="0"/>
    <s v="SI"/>
    <x v="0"/>
    <n v="1"/>
    <n v="0"/>
    <n v="1"/>
    <x v="1"/>
    <x v="0"/>
    <n v="468"/>
    <n v="18"/>
    <n v="0.2"/>
    <n v="0.18"/>
  </r>
  <r>
    <d v="2019-01-09T00:00:00"/>
    <d v="1899-12-30T10:15:00"/>
    <m/>
    <m/>
    <x v="0"/>
    <s v="MR"/>
    <d v="2019-01-09T10:30:00"/>
    <m/>
    <s v="SEUR"/>
    <s v="Descarga"/>
    <s v="NO"/>
    <n v="0"/>
    <n v="0.5"/>
    <x v="1"/>
    <s v="SOVAIC"/>
    <x v="0"/>
    <s v="BARCELONA"/>
    <s v="ALB. 45909 Pedido 213004244"/>
    <m/>
    <m/>
    <m/>
    <m/>
    <s v="Sus medios"/>
    <x v="5"/>
    <d v="1899-12-30T10:15:00"/>
    <m/>
    <n v="0"/>
    <x v="0"/>
    <n v="0"/>
    <s v="SI"/>
    <x v="0"/>
    <n v="1"/>
    <n v="0"/>
    <n v="1"/>
    <x v="1"/>
    <x v="0"/>
    <n v="468"/>
    <n v="18"/>
    <n v="0.2"/>
    <n v="0.18"/>
  </r>
  <r>
    <d v="2019-01-09T00:00:00"/>
    <d v="1899-12-30T10:30:00"/>
    <d v="1899-12-30T10:30:00"/>
    <m/>
    <x v="1"/>
    <s v="JAR"/>
    <d v="2019-01-09T10:30:00"/>
    <m/>
    <s v="SUS MEDIOS"/>
    <s v="Carga"/>
    <s v="NO"/>
    <n v="2"/>
    <n v="4"/>
    <x v="0"/>
    <s v="AQUA AMBIENT"/>
    <x v="3"/>
    <s v="VARIOS"/>
    <s v="9AL/19000015"/>
    <m/>
    <m/>
    <m/>
    <m/>
    <s v="Miguel M."/>
    <x v="5"/>
    <d v="1899-12-30T10:3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1:30:00"/>
    <d v="1899-12-30T11:30:00"/>
    <m/>
    <x v="1"/>
    <s v="MR"/>
    <d v="2019-01-09T11:30:00"/>
    <m/>
    <s v="BREGER"/>
    <s v="Carga"/>
    <s v="NO"/>
    <n v="1.5"/>
    <n v="3"/>
    <x v="0"/>
    <s v="SCHOELLER GAILLON"/>
    <x v="4"/>
    <s v="GAILLON"/>
    <s v="6006674 y 6006760"/>
    <m/>
    <m/>
    <m/>
    <m/>
    <s v="Miguel M."/>
    <x v="5"/>
    <d v="1899-12-30T11:3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1:36:00"/>
    <m/>
    <m/>
    <x v="0"/>
    <s v="MR"/>
    <d v="2019-01-09T11:30:00"/>
    <m/>
    <s v="SUS MEDIOS"/>
    <s v="Descarga"/>
    <s v="NO"/>
    <n v="0.5"/>
    <n v="1"/>
    <x v="0"/>
    <s v="CARTERBOX"/>
    <x v="2"/>
    <s v="CALDES DE MONTBUI"/>
    <s v="SE DESCARGA EL CHOFER CON TRASPALET"/>
    <m/>
    <m/>
    <m/>
    <m/>
    <s v="Sus medios"/>
    <x v="5"/>
    <d v="1899-12-30T11:36:00"/>
    <m/>
    <n v="0"/>
    <x v="0"/>
    <n v="0"/>
    <s v="SI"/>
    <x v="0"/>
    <n v="1"/>
    <n v="0"/>
    <n v="1"/>
    <x v="1"/>
    <x v="0"/>
    <n v="468"/>
    <n v="18"/>
    <n v="0.2"/>
    <n v="0.18"/>
  </r>
  <r>
    <d v="2019-01-09T00:00:00"/>
    <d v="1899-12-30T12:00:00"/>
    <d v="1899-12-30T12:00:00"/>
    <m/>
    <x v="1"/>
    <s v="MR"/>
    <d v="2019-01-09T12:00:00"/>
    <m/>
    <s v="NIKA"/>
    <s v="Descarga"/>
    <s v="NO"/>
    <n v="2"/>
    <n v="4"/>
    <x v="0"/>
    <s v="POWDER"/>
    <x v="0"/>
    <s v="PALAU"/>
    <s v="RETIRA PALETS PRS. 813002258,813002261, 813002220 alb. S1-3312"/>
    <m/>
    <m/>
    <m/>
    <m/>
    <s v="Diego"/>
    <x v="5"/>
    <d v="1899-12-30T12:0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2:30:00"/>
    <d v="1899-12-30T12:30:00"/>
    <m/>
    <x v="1"/>
    <s v="JAR"/>
    <d v="2019-01-09T12:30:00"/>
    <n v="25517"/>
    <s v="J H L"/>
    <s v="Carga"/>
    <s v="SI"/>
    <n v="13.5"/>
    <n v="26"/>
    <x v="2"/>
    <s v="PRILUX-COM"/>
    <x v="7"/>
    <s v="PORTUGAL"/>
    <m/>
    <m/>
    <m/>
    <m/>
    <m/>
    <s v="Jesús"/>
    <x v="5"/>
    <d v="1899-12-30T14:30:00"/>
    <m/>
    <n v="1"/>
    <x v="0"/>
    <n v="1"/>
    <s v="SI"/>
    <x v="0"/>
    <n v="1"/>
    <n v="1"/>
    <n v="0"/>
    <x v="1"/>
    <x v="0"/>
    <n v="468"/>
    <n v="18"/>
    <n v="0.2"/>
    <n v="0.18"/>
  </r>
  <r>
    <d v="2019-01-09T00:00:00"/>
    <d v="1899-12-30T13:00:00"/>
    <m/>
    <m/>
    <x v="0"/>
    <s v="MR"/>
    <d v="2019-01-09T13:00:00"/>
    <n v="6006588"/>
    <s v="SUS MEDIOS"/>
    <s v="Carga"/>
    <s v="NO"/>
    <n v="6"/>
    <n v="11"/>
    <x v="0"/>
    <s v="SCHOELLER ROMANIA"/>
    <x v="4"/>
    <s v="ROMANIA"/>
    <m/>
    <m/>
    <m/>
    <m/>
    <m/>
    <s v="Diego"/>
    <x v="5"/>
    <d v="1899-12-30T13:00:00"/>
    <m/>
    <n v="0"/>
    <x v="0"/>
    <n v="0"/>
    <s v="SI"/>
    <x v="0"/>
    <n v="1"/>
    <n v="0"/>
    <n v="1"/>
    <x v="1"/>
    <x v="0"/>
    <n v="468"/>
    <n v="18"/>
    <n v="0.2"/>
    <n v="0.18"/>
  </r>
  <r>
    <d v="2019-01-09T00:00:00"/>
    <d v="1899-12-30T14:00:00"/>
    <d v="1899-12-30T14:00:00"/>
    <m/>
    <x v="1"/>
    <s v="MR"/>
    <d v="2019-01-09T14:00:00"/>
    <m/>
    <s v="SERTRANS"/>
    <s v="Carga"/>
    <s v="NO"/>
    <n v="2"/>
    <n v="4"/>
    <x v="0"/>
    <s v="3 OPAL CENTRAL DE ENVASES"/>
    <x v="1"/>
    <s v="MADRID"/>
    <s v="25893 Y 25548"/>
    <m/>
    <m/>
    <m/>
    <m/>
    <s v="Juan Carlos"/>
    <x v="5"/>
    <d v="1899-12-30T14:0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4:01:00"/>
    <m/>
    <m/>
    <x v="0"/>
    <s v="MR"/>
    <d v="2019-01-09T14:00:00"/>
    <m/>
    <s v="VARIOS"/>
    <s v="Descarga"/>
    <s v="NO"/>
    <n v="0"/>
    <n v="0.5"/>
    <x v="1"/>
    <s v="VARIOS"/>
    <x v="2"/>
    <s v="MIRAFLORES"/>
    <s v="UN SOBRE DE PEDRO COUCELO PARA MIREIA"/>
    <m/>
    <m/>
    <m/>
    <m/>
    <s v="Sus medios"/>
    <x v="5"/>
    <d v="1899-12-30T14:01:00"/>
    <m/>
    <n v="0"/>
    <x v="0"/>
    <n v="0"/>
    <s v="SI"/>
    <x v="0"/>
    <n v="1"/>
    <n v="0"/>
    <n v="1"/>
    <x v="1"/>
    <x v="0"/>
    <n v="468"/>
    <n v="18"/>
    <n v="0.2"/>
    <n v="0.18"/>
  </r>
  <r>
    <d v="2019-01-09T00:00:00"/>
    <d v="1899-12-30T16:00:00"/>
    <d v="1899-12-30T16:00:00"/>
    <m/>
    <x v="1"/>
    <s v="MR"/>
    <d v="2019-01-09T16:00:00"/>
    <m/>
    <s v="SUS MEDIOS"/>
    <s v="Carga"/>
    <s v="NO"/>
    <n v="5"/>
    <n v="10"/>
    <x v="0"/>
    <s v="AQUA AMBIENT"/>
    <x v="3"/>
    <s v="VARIOS"/>
    <m/>
    <m/>
    <m/>
    <m/>
    <m/>
    <s v="Juan Carlos"/>
    <x v="5"/>
    <d v="1899-12-30T16:0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6:10:00"/>
    <m/>
    <m/>
    <x v="0"/>
    <s v="MR"/>
    <d v="2019-01-09T16:00:00"/>
    <m/>
    <s v="SEUR"/>
    <s v="Descarga"/>
    <s v="NO"/>
    <n v="0"/>
    <n v="0.5"/>
    <x v="1"/>
    <s v="WÜRTH"/>
    <x v="0"/>
    <s v="PALAU"/>
    <s v="ALB. 8300855694 PEDIDO 713013729"/>
    <m/>
    <m/>
    <m/>
    <m/>
    <s v="Sus medios"/>
    <x v="5"/>
    <d v="1899-12-30T16:10:00"/>
    <m/>
    <n v="0"/>
    <x v="0"/>
    <n v="0"/>
    <s v="SI"/>
    <x v="0"/>
    <n v="1"/>
    <n v="0"/>
    <n v="1"/>
    <x v="1"/>
    <x v="0"/>
    <n v="468"/>
    <n v="18"/>
    <n v="0.2"/>
    <n v="0.18"/>
  </r>
  <r>
    <d v="2019-01-09T00:00:00"/>
    <d v="1899-12-30T16:30:00"/>
    <d v="1899-12-30T16:30:00"/>
    <m/>
    <x v="1"/>
    <s v="MR"/>
    <d v="2019-01-09T16:30:00"/>
    <m/>
    <s v="SZENDEX"/>
    <s v="Carga"/>
    <s v="NO"/>
    <n v="0"/>
    <s v="0,5"/>
    <x v="1"/>
    <s v="SZENDEX"/>
    <x v="5"/>
    <s v="PALAU"/>
    <s v="080119-9 Y 1006"/>
    <m/>
    <m/>
    <m/>
    <m/>
    <s v="Juan Carlos"/>
    <x v="5"/>
    <d v="1899-12-30T16:3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7:00:00"/>
    <d v="1899-12-30T17:00:00"/>
    <m/>
    <x v="1"/>
    <s v="MR"/>
    <d v="2019-01-09T17:00:00"/>
    <m/>
    <s v="TRANSLINK"/>
    <s v="Carga"/>
    <s v="NO"/>
    <n v="1"/>
    <n v="2"/>
    <x v="0"/>
    <s v="TRANSLINK"/>
    <x v="5"/>
    <s v="VARIOS"/>
    <m/>
    <m/>
    <m/>
    <m/>
    <m/>
    <s v="Juan Carlos"/>
    <x v="5"/>
    <d v="1899-12-30T17:0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8:00:00"/>
    <d v="1899-12-30T18:00:00"/>
    <m/>
    <x v="1"/>
    <s v="MR"/>
    <d v="2019-01-09T18:00:00"/>
    <m/>
    <s v="NOUTRANSPORT"/>
    <s v="Carga"/>
    <s v="NO"/>
    <n v="4"/>
    <n v="8"/>
    <x v="0"/>
    <s v="NOUTRANSPORT"/>
    <x v="5"/>
    <s v="VARIOS"/>
    <m/>
    <m/>
    <m/>
    <m/>
    <m/>
    <s v="Juan Carlos"/>
    <x v="5"/>
    <d v="1899-12-30T18:0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18:30:00"/>
    <d v="1899-12-30T18:30:00"/>
    <m/>
    <x v="1"/>
    <s v="MR"/>
    <d v="2019-01-09T18:30:00"/>
    <n v="25805"/>
    <s v="ALMIRAMAR"/>
    <s v="Carga"/>
    <s v="SI"/>
    <n v="13.5"/>
    <n v="26"/>
    <x v="2"/>
    <s v="MARGI PACK"/>
    <x v="1"/>
    <s v="ALCARRAS"/>
    <m/>
    <m/>
    <m/>
    <m/>
    <m/>
    <s v="Juan Carlos"/>
    <x v="5"/>
    <d v="1899-12-30T18:30:00"/>
    <m/>
    <n v="1"/>
    <x v="0"/>
    <n v="1"/>
    <s v="SI"/>
    <x v="0"/>
    <n v="0"/>
    <n v="0"/>
    <n v="1"/>
    <x v="1"/>
    <x v="0"/>
    <n v="468"/>
    <n v="18"/>
    <n v="0.2"/>
    <n v="0.18"/>
  </r>
  <r>
    <d v="2019-01-09T00:00:00"/>
    <d v="1899-12-30T19:30:00"/>
    <d v="1899-12-30T19:30:00"/>
    <m/>
    <x v="1"/>
    <s v="CT"/>
    <d v="2019-01-09T19:30:00"/>
    <n v="25742"/>
    <s v="JOSE REY"/>
    <s v="Carga"/>
    <s v="NO"/>
    <n v="7"/>
    <n v="15"/>
    <x v="0"/>
    <s v="VARIOS"/>
    <x v="7"/>
    <s v="PALENCIA"/>
    <m/>
    <m/>
    <m/>
    <m/>
    <m/>
    <s v="Juan Carlos"/>
    <x v="5"/>
    <d v="1899-12-30T19:30:00"/>
    <m/>
    <n v="0"/>
    <x v="0"/>
    <n v="1"/>
    <s v="SI"/>
    <x v="0"/>
    <n v="0"/>
    <n v="0"/>
    <n v="1"/>
    <x v="1"/>
    <x v="0"/>
    <n v="468"/>
    <n v="18"/>
    <n v="0.2"/>
    <n v="0.18"/>
  </r>
  <r>
    <d v="2019-01-09T00:00:00"/>
    <d v="1899-12-30T20:00:00"/>
    <d v="1899-12-30T20:00:00"/>
    <m/>
    <x v="1"/>
    <s v="MR"/>
    <d v="2019-01-09T20:00:00"/>
    <m/>
    <s v="ALGAITRUCK"/>
    <s v="Descarga"/>
    <s v="SI"/>
    <n v="13.5"/>
    <n v="26"/>
    <x v="0"/>
    <s v="SCHOELLER LORQUI"/>
    <x v="8"/>
    <s v="LORQUI"/>
    <m/>
    <m/>
    <m/>
    <m/>
    <m/>
    <s v="Jesús"/>
    <x v="5"/>
    <d v="1899-12-30T20:00:00"/>
    <m/>
    <n v="1"/>
    <x v="0"/>
    <n v="1"/>
    <s v="SI"/>
    <x v="0"/>
    <n v="0"/>
    <n v="0"/>
    <n v="1"/>
    <x v="1"/>
    <x v="0"/>
    <n v="468"/>
    <n v="18"/>
    <n v="0.2"/>
    <n v="0.18"/>
  </r>
  <r>
    <d v="2019-01-10T00:00:00"/>
    <d v="1899-12-30T08:05:00"/>
    <d v="1899-12-30T08:05:00"/>
    <m/>
    <x v="1"/>
    <s v="MR"/>
    <d v="2019-01-10T08:00:00"/>
    <m/>
    <s v="COBARPLAS"/>
    <s v="Descarga"/>
    <s v="NO"/>
    <n v="6"/>
    <n v="12"/>
    <x v="0"/>
    <s v="PLASTICOS GUELL"/>
    <x v="0"/>
    <s v="PALAU"/>
    <s v="ALB598, ALB599 Y ALB600"/>
    <m/>
    <m/>
    <m/>
    <m/>
    <s v="Diego"/>
    <x v="6"/>
    <d v="1899-12-30T08:05:00"/>
    <m/>
    <n v="0"/>
    <x v="0"/>
    <n v="1"/>
    <s v="SI"/>
    <x v="0"/>
    <n v="0"/>
    <n v="0"/>
    <n v="1"/>
    <x v="1"/>
    <x v="0"/>
    <n v="468"/>
    <n v="18"/>
    <n v="0.2"/>
    <n v="0.18"/>
  </r>
  <r>
    <d v="2019-01-10T00:00:00"/>
    <d v="1899-12-30T08:30:00"/>
    <d v="1899-12-30T08:30:00"/>
    <m/>
    <x v="1"/>
    <s v="MR"/>
    <d v="2019-01-10T08:30:00"/>
    <s v="DAVID"/>
    <s v="DAVID BERTRAN"/>
    <s v="Carga"/>
    <s v="NO"/>
    <n v="3"/>
    <n v="6"/>
    <x v="0"/>
    <s v="DAVID BERTRAN"/>
    <x v="5"/>
    <s v="PALAU"/>
    <m/>
    <m/>
    <m/>
    <m/>
    <m/>
    <s v="Sus medios"/>
    <x v="6"/>
    <d v="1899-12-30T08:30:00"/>
    <m/>
    <n v="0"/>
    <x v="0"/>
    <n v="1"/>
    <s v="SI"/>
    <x v="0"/>
    <n v="0"/>
    <n v="0"/>
    <n v="1"/>
    <x v="1"/>
    <x v="0"/>
    <n v="468"/>
    <n v="18"/>
    <n v="0.2"/>
    <n v="0.18"/>
  </r>
  <r>
    <d v="2019-01-10T00:00:00"/>
    <d v="1899-12-30T09:00:00"/>
    <m/>
    <m/>
    <x v="0"/>
    <s v="MR"/>
    <d v="2019-01-10T09:00:00"/>
    <m/>
    <s v="VARIOS"/>
    <s v="Descarga"/>
    <s v="NO"/>
    <n v="0"/>
    <n v="1"/>
    <x v="0"/>
    <s v="EUROMASTER"/>
    <x v="2"/>
    <s v="SENTMENAT"/>
    <s v="ALB. 0A19000106 (PDO 113006362) ALB. 0A19000105 (PDO. 113006364)"/>
    <m/>
    <m/>
    <m/>
    <m/>
    <s v="Miguel M."/>
    <x v="6"/>
    <d v="1899-12-30T09:00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09:01:00"/>
    <m/>
    <m/>
    <x v="0"/>
    <s v="MR"/>
    <d v="2019-01-10T09:00:00"/>
    <m/>
    <s v="ARAGONES"/>
    <s v="Descarga"/>
    <s v="NO"/>
    <n v="0"/>
    <n v="0.5"/>
    <x v="1"/>
    <s v="SAFI FABRICA DE VALVULAS"/>
    <x v="0"/>
    <s v="EL VENDRELL"/>
    <s v="NO TRAE DOCUMENTACION"/>
    <m/>
    <m/>
    <m/>
    <m/>
    <s v="Sus medios"/>
    <x v="6"/>
    <d v="1899-12-30T09:01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09:30:00"/>
    <d v="1899-12-30T09:30:00"/>
    <m/>
    <x v="1"/>
    <s v="MR"/>
    <d v="2019-01-10T09:30:00"/>
    <s v="DAVID"/>
    <s v="DAVID BERTRAN"/>
    <s v="Carga"/>
    <s v="NO"/>
    <n v="3"/>
    <n v="6"/>
    <x v="0"/>
    <s v="DAVID BERTRAN"/>
    <x v="5"/>
    <s v="PALAU"/>
    <m/>
    <m/>
    <m/>
    <m/>
    <m/>
    <s v="Miguel M."/>
    <x v="6"/>
    <d v="1899-12-30T09:30:00"/>
    <m/>
    <n v="0"/>
    <x v="0"/>
    <n v="1"/>
    <s v="SI"/>
    <x v="0"/>
    <n v="0"/>
    <n v="0"/>
    <n v="1"/>
    <x v="1"/>
    <x v="0"/>
    <n v="468"/>
    <n v="18"/>
    <n v="0.2"/>
    <n v="0.18"/>
  </r>
  <r>
    <d v="2019-01-10T00:00:00"/>
    <d v="1899-12-30T09:45:00"/>
    <m/>
    <m/>
    <x v="0"/>
    <s v="MR"/>
    <d v="2019-01-10T10:00:00"/>
    <m/>
    <s v="ASM"/>
    <s v="Descarga"/>
    <s v="NO"/>
    <n v="0"/>
    <n v="0.5"/>
    <x v="1"/>
    <s v="VARIOS"/>
    <x v="2"/>
    <s v="VARIOS"/>
    <s v="1 SOBRE MIREIA, 1 BULTO SERIPAFER 113005976 ALB. NA/190053 Y 1 BULTO PARA RICARD"/>
    <m/>
    <m/>
    <m/>
    <m/>
    <s v="Sus medios"/>
    <x v="6"/>
    <d v="1899-12-30T09:45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10:30:00"/>
    <m/>
    <m/>
    <x v="0"/>
    <s v="MR"/>
    <d v="2019-01-10T10:30:00"/>
    <m/>
    <s v="NACEX"/>
    <s v="Descarga"/>
    <s v="NO"/>
    <n v="0"/>
    <n v="0.5"/>
    <x v="1"/>
    <s v="MAGNEGRAF"/>
    <x v="0"/>
    <s v="TERRASSA"/>
    <m/>
    <m/>
    <m/>
    <m/>
    <m/>
    <s v="Sus medios"/>
    <x v="6"/>
    <d v="1899-12-30T10:30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11:00:00"/>
    <m/>
    <m/>
    <x v="0"/>
    <s v="MR"/>
    <d v="2019-01-10T11:00:00"/>
    <m/>
    <s v="SUS MEDIOS"/>
    <s v="Descarga"/>
    <s v="NO"/>
    <n v="0"/>
    <n v="0.5"/>
    <x v="1"/>
    <s v="CELDER"/>
    <x v="2"/>
    <s v="BARBERA"/>
    <s v="ALBARAN 166347 , PDO. 713013908"/>
    <m/>
    <m/>
    <m/>
    <m/>
    <s v="Sus medios"/>
    <x v="6"/>
    <d v="1899-12-30T11:00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11:30:00"/>
    <m/>
    <m/>
    <x v="0"/>
    <s v="MR"/>
    <d v="2019-01-10T11:30:00"/>
    <m/>
    <s v="SUS MEDIOS"/>
    <s v="Descarga"/>
    <s v="NO"/>
    <n v="0.5"/>
    <n v="1"/>
    <x v="0"/>
    <s v="PUROMASTER"/>
    <x v="2"/>
    <s v="MURCIA"/>
    <s v="ALB. 19AV43 PDO.113006369 / ALB.19AV51 PDO.113006373"/>
    <m/>
    <m/>
    <m/>
    <m/>
    <s v="Miguel M."/>
    <x v="6"/>
    <d v="1899-12-30T11:30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12:30:00"/>
    <d v="1899-12-30T12:30:00"/>
    <m/>
    <x v="1"/>
    <s v="MR"/>
    <d v="2019-01-10T12:30:00"/>
    <n v="25774"/>
    <s v="SUS MEDIOS"/>
    <s v="Carga"/>
    <s v="SI"/>
    <n v="13.5"/>
    <n v="26"/>
    <x v="2"/>
    <s v="BENIHORT"/>
    <x v="1"/>
    <s v="BENICARLO"/>
    <s v="ENVIO 6306"/>
    <m/>
    <m/>
    <m/>
    <m/>
    <s v="Diego"/>
    <x v="6"/>
    <d v="1899-12-30T12:30:00"/>
    <m/>
    <n v="1"/>
    <x v="0"/>
    <n v="1"/>
    <s v="SI"/>
    <x v="0"/>
    <n v="0"/>
    <n v="0"/>
    <n v="1"/>
    <x v="1"/>
    <x v="0"/>
    <n v="468"/>
    <n v="18"/>
    <n v="0.2"/>
    <n v="0.18"/>
  </r>
  <r>
    <d v="2019-01-10T00:00:00"/>
    <d v="1899-12-30T12:45:00"/>
    <m/>
    <m/>
    <x v="0"/>
    <s v="MR"/>
    <d v="2019-01-10T13:00:00"/>
    <m/>
    <s v="SUS MEDIOS"/>
    <s v="Descarga"/>
    <s v="NO"/>
    <n v="0.5"/>
    <n v="1"/>
    <x v="0"/>
    <s v="LABEL MARKET"/>
    <x v="0"/>
    <s v="BARCELONA"/>
    <s v="ALBARAN 36201 PDO. 7130133790"/>
    <m/>
    <m/>
    <m/>
    <m/>
    <s v="Miguel M."/>
    <x v="6"/>
    <d v="1899-12-30T12:45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15:00:00"/>
    <d v="1899-12-30T15:00:00"/>
    <m/>
    <x v="1"/>
    <s v="MR"/>
    <d v="2019-01-10T15:00:00"/>
    <n v="25829"/>
    <s v="JOSE REY"/>
    <s v="Carga"/>
    <s v="NO"/>
    <n v="3"/>
    <n v="5"/>
    <x v="0"/>
    <s v="TERMOGAL"/>
    <x v="7"/>
    <s v="VIGO"/>
    <m/>
    <m/>
    <m/>
    <m/>
    <m/>
    <s v="Miguel Ángel"/>
    <x v="6"/>
    <d v="1899-12-30T16:30:00"/>
    <m/>
    <n v="0"/>
    <x v="0"/>
    <n v="1"/>
    <s v="SI"/>
    <x v="0"/>
    <n v="1"/>
    <n v="1"/>
    <n v="0"/>
    <x v="1"/>
    <x v="0"/>
    <n v="468"/>
    <n v="18"/>
    <n v="0.2"/>
    <n v="0.18"/>
  </r>
  <r>
    <d v="2019-01-10T00:00:00"/>
    <d v="1899-12-30T15:30:00"/>
    <d v="1899-12-30T15:30:00"/>
    <m/>
    <x v="1"/>
    <s v="MR"/>
    <d v="2019-01-10T15:30:00"/>
    <n v="25774"/>
    <s v="SUS MEDIOS"/>
    <s v="Carga"/>
    <s v="SI"/>
    <n v="13.5"/>
    <n v="26"/>
    <x v="2"/>
    <s v="BENIHORT"/>
    <x v="1"/>
    <s v="BENICARLO"/>
    <s v="ENVIO 6307, llega antes y podemos cargar"/>
    <m/>
    <m/>
    <m/>
    <m/>
    <s v="Miguel M."/>
    <x v="6"/>
    <d v="1899-12-30T15:30:00"/>
    <m/>
    <n v="1"/>
    <x v="0"/>
    <n v="1"/>
    <s v="SI"/>
    <x v="0"/>
    <n v="0"/>
    <n v="0"/>
    <n v="1"/>
    <x v="1"/>
    <x v="0"/>
    <n v="468"/>
    <n v="18"/>
    <n v="0.2"/>
    <n v="0.18"/>
  </r>
  <r>
    <d v="2019-01-10T00:00:00"/>
    <d v="1899-12-30T15:45:00"/>
    <m/>
    <m/>
    <x v="0"/>
    <s v="MR"/>
    <d v="2019-01-10T16:00:00"/>
    <m/>
    <s v="SUS MEDIOS"/>
    <s v="Descarga"/>
    <s v="NO"/>
    <n v="0"/>
    <n v="0.5"/>
    <x v="1"/>
    <s v="BASPIN"/>
    <x v="2"/>
    <s v="POLINYA"/>
    <s v="ALB. 00122/19 pDO. 713013906"/>
    <m/>
    <m/>
    <m/>
    <m/>
    <s v="Sus medios"/>
    <x v="6"/>
    <d v="1899-12-30T15:45:00"/>
    <m/>
    <n v="0"/>
    <x v="0"/>
    <n v="0"/>
    <s v="SI"/>
    <x v="0"/>
    <n v="1"/>
    <n v="0"/>
    <n v="1"/>
    <x v="1"/>
    <x v="0"/>
    <n v="468"/>
    <n v="18"/>
    <n v="0.2"/>
    <n v="0.18"/>
  </r>
  <r>
    <d v="2019-01-10T00:00:00"/>
    <d v="1899-12-30T16:30:00"/>
    <d v="1899-12-30T16:30:00"/>
    <m/>
    <x v="1"/>
    <s v="MR"/>
    <d v="2019-01-10T16:30:00"/>
    <n v="25972"/>
    <s v="DASCHER"/>
    <s v="Carga"/>
    <s v="NO"/>
    <n v="0.5"/>
    <n v="1"/>
    <x v="0"/>
    <s v="CROPU"/>
    <x v="1"/>
    <s v="BURGOS"/>
    <m/>
    <m/>
    <m/>
    <m/>
    <m/>
    <s v="Miguel Ángel"/>
    <x v="6"/>
    <d v="1899-12-30T16:30:00"/>
    <m/>
    <n v="0"/>
    <x v="0"/>
    <n v="1"/>
    <s v="SI"/>
    <x v="0"/>
    <n v="0"/>
    <n v="0"/>
    <n v="1"/>
    <x v="1"/>
    <x v="0"/>
    <n v="468"/>
    <n v="18"/>
    <n v="0.2"/>
    <n v="0.18"/>
  </r>
  <r>
    <d v="2019-01-10T00:00:00"/>
    <d v="1899-12-30T17:00:00"/>
    <d v="1899-12-30T17:00:00"/>
    <m/>
    <x v="1"/>
    <s v="MR"/>
    <d v="2019-01-10T17:00:00"/>
    <m/>
    <s v="TRANSLINK"/>
    <s v="Carga"/>
    <s v="NO"/>
    <n v="3"/>
    <n v="6"/>
    <x v="0"/>
    <s v="TRANSLINK"/>
    <x v="5"/>
    <s v="VARIOS"/>
    <m/>
    <m/>
    <m/>
    <m/>
    <m/>
    <s v="Miguel Ángel"/>
    <x v="6"/>
    <d v="1899-12-30T17:00:00"/>
    <m/>
    <n v="0"/>
    <x v="0"/>
    <n v="1"/>
    <s v="SI"/>
    <x v="0"/>
    <n v="0"/>
    <n v="0"/>
    <n v="1"/>
    <x v="1"/>
    <x v="0"/>
    <n v="468"/>
    <n v="18"/>
    <n v="0.2"/>
    <n v="0.18"/>
  </r>
  <r>
    <d v="2019-01-10T00:00:00"/>
    <d v="1899-12-30T17:30:00"/>
    <d v="1899-12-30T17:30:00"/>
    <m/>
    <x v="1"/>
    <s v="MR"/>
    <d v="2019-01-10T17:30:00"/>
    <m/>
    <s v="SUS MEDIOS"/>
    <s v="Carga"/>
    <s v="NO"/>
    <n v="6"/>
    <n v="12"/>
    <x v="0"/>
    <s v="GESTION DE SISTEMAS DE ALMACENAJES"/>
    <x v="1"/>
    <s v="LOECHES"/>
    <s v="26043, 25922, 25601, 25494 , 3268-KDV // R-6875-BCF"/>
    <m/>
    <m/>
    <m/>
    <m/>
    <s v="Miguel Ángel"/>
    <x v="6"/>
    <d v="1899-12-30T17:30:00"/>
    <m/>
    <n v="0"/>
    <x v="0"/>
    <n v="1"/>
    <s v="SI"/>
    <x v="0"/>
    <n v="0"/>
    <n v="0"/>
    <n v="1"/>
    <x v="1"/>
    <x v="0"/>
    <n v="468"/>
    <n v="18"/>
    <n v="0.2"/>
    <n v="0.18"/>
  </r>
  <r>
    <d v="2019-01-10T00:00:00"/>
    <d v="1899-12-30T18:30:00"/>
    <d v="1899-12-30T18:30:00"/>
    <m/>
    <x v="1"/>
    <s v="MR"/>
    <d v="2019-01-10T18:30:00"/>
    <n v="6006697"/>
    <s v="BREGER"/>
    <s v="Carga"/>
    <s v="SI"/>
    <n v="13.5"/>
    <n v="26"/>
    <x v="0"/>
    <s v="SCHOELLER FRANCE"/>
    <x v="4"/>
    <s v="FRANCIA"/>
    <s v="ENVIO 6328"/>
    <m/>
    <m/>
    <m/>
    <m/>
    <s v="Juan Carlos"/>
    <x v="6"/>
    <d v="1899-12-30T18:30:00"/>
    <m/>
    <n v="1"/>
    <x v="0"/>
    <n v="1"/>
    <s v="SI"/>
    <x v="0"/>
    <n v="0"/>
    <n v="0"/>
    <n v="1"/>
    <x v="1"/>
    <x v="0"/>
    <n v="468"/>
    <n v="18"/>
    <n v="0.2"/>
    <n v="0.18"/>
  </r>
  <r>
    <d v="2019-01-10T00:00:00"/>
    <d v="1899-12-30T19:00:00"/>
    <d v="1899-12-30T19:00:00"/>
    <m/>
    <x v="1"/>
    <s v="MR"/>
    <d v="2019-01-10T19:00:00"/>
    <n v="6006673"/>
    <s v="BREGER"/>
    <s v="Carga"/>
    <s v="SI"/>
    <n v="13.5"/>
    <n v="26"/>
    <x v="0"/>
    <s v="SCHOELLER FRANCE"/>
    <x v="4"/>
    <s v="FRANCIA"/>
    <m/>
    <m/>
    <m/>
    <m/>
    <m/>
    <s v="Juan Carlos"/>
    <x v="6"/>
    <d v="1899-12-30T19:00:00"/>
    <m/>
    <n v="1"/>
    <x v="0"/>
    <n v="1"/>
    <s v="SI"/>
    <x v="0"/>
    <n v="0"/>
    <n v="0"/>
    <n v="1"/>
    <x v="1"/>
    <x v="0"/>
    <n v="468"/>
    <n v="18"/>
    <n v="0.2"/>
    <n v="0.18"/>
  </r>
  <r>
    <d v="2019-01-11T00:00:00"/>
    <d v="1899-12-30T09:00:00"/>
    <m/>
    <m/>
    <x v="0"/>
    <s v="MR"/>
    <d v="2019-01-11T09:00:00"/>
    <m/>
    <s v="SUS MEDIOS"/>
    <s v="Descarga"/>
    <s v="NO"/>
    <n v="0"/>
    <n v="0.5"/>
    <x v="1"/>
    <s v="SER FER VALLES"/>
    <x v="0"/>
    <s v="MONTORNES"/>
    <s v="ALB. A-V/49044 Pdo. 213004254"/>
    <m/>
    <m/>
    <m/>
    <m/>
    <s v="Sus medios"/>
    <x v="7"/>
    <d v="1899-12-30T09:00:00"/>
    <m/>
    <n v="0"/>
    <x v="0"/>
    <n v="0"/>
    <s v="SI"/>
    <x v="0"/>
    <n v="1"/>
    <n v="0"/>
    <n v="1"/>
    <x v="1"/>
    <x v="0"/>
    <n v="468"/>
    <n v="18"/>
    <n v="0.2"/>
    <n v="0.18"/>
  </r>
  <r>
    <d v="2019-01-11T00:00:00"/>
    <d v="1899-12-30T10:30:00"/>
    <m/>
    <m/>
    <x v="0"/>
    <s v="MR"/>
    <d v="2019-01-11T10:30:00"/>
    <m/>
    <s v="SUS MEDIOS"/>
    <s v="Descarga"/>
    <s v="NO"/>
    <n v="0"/>
    <n v="0.5"/>
    <x v="1"/>
    <s v="TORRAS"/>
    <x v="0"/>
    <s v="SABADELL"/>
    <s v="ALBARÁN L884673"/>
    <m/>
    <m/>
    <m/>
    <m/>
    <s v="Sus medios"/>
    <x v="7"/>
    <d v="1899-12-30T10:30:00"/>
    <m/>
    <n v="0"/>
    <x v="0"/>
    <n v="0"/>
    <s v="SI"/>
    <x v="0"/>
    <n v="1"/>
    <n v="0"/>
    <n v="1"/>
    <x v="1"/>
    <x v="0"/>
    <n v="468"/>
    <n v="18"/>
    <n v="0.2"/>
    <n v="0.18"/>
  </r>
  <r>
    <d v="2019-01-11T00:00:00"/>
    <d v="1899-12-30T11:30:00"/>
    <d v="1899-12-30T11:30:00"/>
    <m/>
    <x v="1"/>
    <s v="MR"/>
    <d v="2019-01-11T11:30:00"/>
    <m/>
    <s v="SUS MEDIOS"/>
    <s v="Descarga"/>
    <s v="NO"/>
    <n v="1"/>
    <n v="2"/>
    <x v="0"/>
    <s v="CARTERBOX"/>
    <x v="2"/>
    <s v="CALDES DE MONTBUI"/>
    <s v="ALB. 190078 Pdo. 113006347"/>
    <m/>
    <m/>
    <m/>
    <m/>
    <s v="Miguel M."/>
    <x v="7"/>
    <d v="1899-12-30T11:3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2:00:00"/>
    <d v="1899-12-30T12:00:00"/>
    <m/>
    <x v="1"/>
    <s v="VG"/>
    <d v="2019-01-11T12:00:00"/>
    <m/>
    <s v="NOUTRANSPORT"/>
    <s v="Descarga"/>
    <s v="NO"/>
    <n v="7.5"/>
    <n v="15"/>
    <x v="0"/>
    <s v="SCHOELLER ALEMANIA"/>
    <x v="6"/>
    <s v="ALEMANIA"/>
    <s v="CB-1031"/>
    <m/>
    <m/>
    <m/>
    <m/>
    <s v="Miguel M."/>
    <x v="7"/>
    <d v="1899-12-30T12:0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2:06:00"/>
    <m/>
    <m/>
    <x v="0"/>
    <s v="MR"/>
    <d v="2019-01-11T12:00:00"/>
    <m/>
    <s v="RDA"/>
    <s v="Descarga"/>
    <s v="NO"/>
    <n v="0"/>
    <n v="0.5"/>
    <x v="1"/>
    <s v="VARIOS"/>
    <x v="2"/>
    <s v="VALENCIA"/>
    <s v="ALB. A19-53 pDO. 713013673"/>
    <m/>
    <m/>
    <m/>
    <m/>
    <s v="Sus medios"/>
    <x v="7"/>
    <d v="1899-12-30T12:06:00"/>
    <m/>
    <n v="0"/>
    <x v="0"/>
    <n v="0"/>
    <s v="SI"/>
    <x v="0"/>
    <n v="1"/>
    <n v="0"/>
    <n v="1"/>
    <x v="1"/>
    <x v="0"/>
    <n v="468"/>
    <n v="18"/>
    <n v="0.2"/>
    <n v="0.18"/>
  </r>
  <r>
    <d v="2019-01-11T00:00:00"/>
    <d v="1899-12-30T12:30:00"/>
    <d v="1899-12-30T12:30:00"/>
    <m/>
    <x v="1"/>
    <s v="MR"/>
    <d v="2019-01-11T12:30:00"/>
    <n v="25875"/>
    <s v="AGV"/>
    <s v="Carga"/>
    <s v="NO"/>
    <n v="0.5"/>
    <n v="1"/>
    <x v="0"/>
    <s v="VIZMON"/>
    <x v="1"/>
    <s v="PATERNA"/>
    <m/>
    <m/>
    <m/>
    <m/>
    <m/>
    <s v="Miguel Ángel"/>
    <x v="7"/>
    <d v="1899-12-30T17:40:00"/>
    <m/>
    <n v="0"/>
    <x v="0"/>
    <n v="1"/>
    <s v="SI"/>
    <x v="0"/>
    <n v="1"/>
    <n v="1"/>
    <n v="0"/>
    <x v="1"/>
    <x v="0"/>
    <n v="468"/>
    <n v="18"/>
    <n v="0.2"/>
    <n v="0.18"/>
  </r>
  <r>
    <d v="2019-01-11T00:00:00"/>
    <d v="1899-12-30T12:45:00"/>
    <m/>
    <m/>
    <x v="0"/>
    <s v="MR"/>
    <d v="2019-01-11T13:00:00"/>
    <m/>
    <s v="ENVIALIA"/>
    <s v="Descarga"/>
    <s v="NO"/>
    <n v="0"/>
    <n v="0.5"/>
    <x v="1"/>
    <s v="COMERCIAL ARQUÉ"/>
    <x v="2"/>
    <s v="HOSPITALET"/>
    <s v="ALBARANES 878835 Y 878836, Pdo. 113006375"/>
    <m/>
    <m/>
    <m/>
    <m/>
    <s v="Sus medios"/>
    <x v="7"/>
    <d v="1899-12-30T12:45:00"/>
    <m/>
    <n v="0"/>
    <x v="0"/>
    <n v="0"/>
    <s v="SI"/>
    <x v="0"/>
    <n v="1"/>
    <n v="0"/>
    <n v="1"/>
    <x v="1"/>
    <x v="0"/>
    <n v="468"/>
    <n v="18"/>
    <n v="0.2"/>
    <n v="0.18"/>
  </r>
  <r>
    <d v="2019-01-11T00:00:00"/>
    <d v="1899-12-30T13:00:00"/>
    <d v="1899-12-30T13:00:00"/>
    <m/>
    <x v="1"/>
    <s v="MR"/>
    <d v="2019-01-11T13:00:00"/>
    <m/>
    <s v="TXT"/>
    <s v="Descarga"/>
    <s v="NO"/>
    <n v="0.5"/>
    <n v="1"/>
    <x v="0"/>
    <s v="PUROMASTER"/>
    <x v="2"/>
    <s v="MURCIA"/>
    <s v="alb. 19AV62-19AV63-19AV59 pdos.113006373, 113006376 y 113006359"/>
    <m/>
    <m/>
    <m/>
    <m/>
    <s v="Miguel M."/>
    <x v="7"/>
    <d v="1899-12-30T13:0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3:15:00"/>
    <m/>
    <m/>
    <x v="0"/>
    <s v="MR"/>
    <d v="2019-01-11T13:30:00"/>
    <m/>
    <s v="VICTRANSA"/>
    <s v="Descarga"/>
    <s v="NO"/>
    <n v="0"/>
    <n v="0.5"/>
    <x v="1"/>
    <s v="IQAP MASTERBATCH"/>
    <x v="2"/>
    <s v="VIC"/>
    <s v="ALB. 805271 2 BULTOS URGENTE PARA PATRICIA"/>
    <m/>
    <m/>
    <m/>
    <m/>
    <s v="Sus medios"/>
    <x v="7"/>
    <d v="1899-12-30T13:15:00"/>
    <m/>
    <n v="0"/>
    <x v="0"/>
    <n v="0"/>
    <s v="SI"/>
    <x v="0"/>
    <n v="1"/>
    <n v="0"/>
    <n v="1"/>
    <x v="1"/>
    <x v="0"/>
    <n v="468"/>
    <n v="18"/>
    <n v="0.2"/>
    <n v="0.18"/>
  </r>
  <r>
    <d v="2019-01-11T00:00:00"/>
    <d v="1899-12-30T13:30:00"/>
    <d v="1899-12-30T13:30:00"/>
    <m/>
    <x v="1"/>
    <s v="MR"/>
    <d v="2019-01-11T13:30:00"/>
    <n v="6006770"/>
    <s v="BCN EXPRESS"/>
    <s v="Carga"/>
    <s v="NO"/>
    <n v="0.5"/>
    <n v="1"/>
    <x v="0"/>
    <s v="SCHOELLER ALEMANIA"/>
    <x v="4"/>
    <s v="ALEMANIA"/>
    <m/>
    <m/>
    <m/>
    <m/>
    <m/>
    <s v="Miguel M."/>
    <x v="7"/>
    <d v="1899-12-30T13:3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4:00:00"/>
    <d v="1899-12-30T14:00:00"/>
    <m/>
    <x v="1"/>
    <s v="MR"/>
    <d v="2019-01-11T14:00:00"/>
    <n v="25774"/>
    <s v="SUS MEDIOS"/>
    <s v="Carga"/>
    <s v="SI"/>
    <n v="13.5"/>
    <n v="26"/>
    <x v="2"/>
    <s v="BENIHORT"/>
    <x v="1"/>
    <s v="BENICARLO"/>
    <s v="ENVIO 6319"/>
    <m/>
    <m/>
    <m/>
    <m/>
    <s v="Miguel Ángel"/>
    <x v="7"/>
    <d v="1899-12-30T14:00:00"/>
    <m/>
    <n v="1"/>
    <x v="0"/>
    <n v="1"/>
    <s v="SI"/>
    <x v="0"/>
    <n v="0"/>
    <n v="0"/>
    <n v="1"/>
    <x v="1"/>
    <x v="0"/>
    <n v="468"/>
    <n v="18"/>
    <n v="0.2"/>
    <n v="0.18"/>
  </r>
  <r>
    <d v="2019-01-11T00:00:00"/>
    <d v="1899-12-30T15:30:00"/>
    <d v="1899-12-30T15:30:00"/>
    <m/>
    <x v="1"/>
    <s v="MR"/>
    <d v="2019-01-11T15:30:00"/>
    <n v="25774"/>
    <s v="SUS MEDIOS"/>
    <s v="Carga"/>
    <s v="SI"/>
    <n v="13.5"/>
    <n v="26"/>
    <x v="2"/>
    <s v="BENIHORT"/>
    <x v="1"/>
    <s v="BENICARLO"/>
    <s v="ENVIO 6320"/>
    <m/>
    <m/>
    <m/>
    <m/>
    <s v="Miguel Ángel"/>
    <x v="7"/>
    <d v="1899-12-30T15:30:00"/>
    <m/>
    <n v="1"/>
    <x v="0"/>
    <n v="1"/>
    <s v="SI"/>
    <x v="0"/>
    <n v="0"/>
    <n v="0"/>
    <n v="1"/>
    <x v="1"/>
    <x v="0"/>
    <n v="468"/>
    <n v="18"/>
    <n v="0.2"/>
    <n v="0.18"/>
  </r>
  <r>
    <d v="2019-01-11T00:00:00"/>
    <d v="1899-12-30T16:00:00"/>
    <d v="1899-12-30T16:00:00"/>
    <m/>
    <x v="1"/>
    <s v="MR"/>
    <d v="2019-01-11T16:00:00"/>
    <m/>
    <s v="SUS MEDIOS"/>
    <s v="Carga"/>
    <s v="NO"/>
    <n v="5"/>
    <n v="10"/>
    <x v="0"/>
    <s v="AQUA AMBIENT"/>
    <x v="3"/>
    <s v="VARIOS"/>
    <m/>
    <m/>
    <m/>
    <m/>
    <m/>
    <s v="Juan Carlos"/>
    <x v="7"/>
    <d v="1899-12-30T16:0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7:00:00"/>
    <d v="1899-12-30T17:00:00"/>
    <m/>
    <x v="1"/>
    <s v="MR"/>
    <d v="2019-01-11T17:00:00"/>
    <m/>
    <s v="TRANSLINK"/>
    <s v="Carga"/>
    <s v="NO"/>
    <n v="1.5"/>
    <n v="3"/>
    <x v="0"/>
    <s v="TRANSLINK"/>
    <x v="5"/>
    <s v="VARIOS"/>
    <m/>
    <m/>
    <m/>
    <m/>
    <m/>
    <s v="Miguel Ángel"/>
    <x v="7"/>
    <d v="1899-12-30T17:0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8:00:00"/>
    <d v="1899-12-30T18:00:00"/>
    <m/>
    <x v="1"/>
    <s v="MR"/>
    <d v="2019-01-11T18:00:00"/>
    <m/>
    <s v="NOUTRANSPORT"/>
    <s v="Carga"/>
    <s v="NO"/>
    <n v="2"/>
    <n v="4"/>
    <x v="0"/>
    <s v="NOUTRANSPORT"/>
    <x v="5"/>
    <s v="VARIOS"/>
    <m/>
    <m/>
    <m/>
    <m/>
    <m/>
    <s v="Miguel Ángel"/>
    <x v="7"/>
    <d v="1899-12-30T18:00:00"/>
    <m/>
    <n v="0"/>
    <x v="0"/>
    <n v="1"/>
    <s v="SI"/>
    <x v="0"/>
    <n v="0"/>
    <n v="0"/>
    <n v="1"/>
    <x v="1"/>
    <x v="0"/>
    <n v="468"/>
    <n v="18"/>
    <n v="0.2"/>
    <n v="0.18"/>
  </r>
  <r>
    <d v="2019-01-11T00:00:00"/>
    <d v="1899-12-30T18:30:00"/>
    <m/>
    <m/>
    <x v="0"/>
    <s v="MR"/>
    <d v="2019-01-11T18:30:00"/>
    <n v="6006739"/>
    <s v="BREGER"/>
    <s v="Carga"/>
    <s v="NO"/>
    <n v="0.5"/>
    <n v="1"/>
    <x v="0"/>
    <s v="SCHOELLER NRX"/>
    <x v="4"/>
    <s v="FRANCIA"/>
    <s v="SOLICITA HORA EL MISMO VIERNES"/>
    <m/>
    <m/>
    <m/>
    <m/>
    <s v="Miguel Ángel"/>
    <x v="7"/>
    <d v="1899-12-30T18:30:00"/>
    <m/>
    <n v="0"/>
    <x v="0"/>
    <n v="0"/>
    <s v="SI"/>
    <x v="0"/>
    <n v="1"/>
    <n v="0"/>
    <n v="1"/>
    <x v="1"/>
    <x v="0"/>
    <n v="468"/>
    <n v="18"/>
    <n v="0.2"/>
    <n v="0.18"/>
  </r>
  <r>
    <d v="2019-01-14T00:00:00"/>
    <d v="1899-12-30T07:00:00"/>
    <d v="1899-12-30T07:00:00"/>
    <m/>
    <x v="1"/>
    <s v="MR"/>
    <d v="2019-01-14T07:00:00"/>
    <m/>
    <s v="SUS MEDIOS"/>
    <s v="Descarga"/>
    <s v="SI"/>
    <n v="13.5"/>
    <n v="26"/>
    <x v="0"/>
    <s v="SCHOELLER LORQUI"/>
    <x v="8"/>
    <s v="LORQUI"/>
    <m/>
    <m/>
    <m/>
    <m/>
    <m/>
    <s v="Miguel Ángel"/>
    <x v="8"/>
    <d v="1899-12-30T07:00:00"/>
    <m/>
    <n v="1"/>
    <x v="0"/>
    <n v="1"/>
    <s v="SI"/>
    <x v="0"/>
    <n v="0"/>
    <n v="0"/>
    <n v="1"/>
    <x v="2"/>
    <x v="0"/>
    <n v="468"/>
    <n v="18"/>
    <n v="0.2"/>
    <n v="0.18"/>
  </r>
  <r>
    <d v="2019-01-14T00:00:00"/>
    <d v="1899-12-30T08:00:00"/>
    <d v="1899-12-30T08:00:00"/>
    <m/>
    <x v="1"/>
    <s v="JAR"/>
    <d v="2019-01-14T08:00:00"/>
    <m/>
    <s v="JOSE REY"/>
    <s v="Carga"/>
    <s v="SI"/>
    <n v="13.5"/>
    <n v="26"/>
    <x v="0"/>
    <s v="FLUIDRA"/>
    <x v="9"/>
    <s v="MAÇANET"/>
    <m/>
    <m/>
    <m/>
    <m/>
    <m/>
    <s v="Juan Carlos"/>
    <x v="8"/>
    <d v="1899-12-30T08:00:00"/>
    <m/>
    <n v="1"/>
    <x v="0"/>
    <n v="1"/>
    <s v="SI"/>
    <x v="0"/>
    <n v="0"/>
    <n v="0"/>
    <n v="1"/>
    <x v="2"/>
    <x v="0"/>
    <n v="468"/>
    <n v="18"/>
    <n v="0.2"/>
    <n v="0.18"/>
  </r>
  <r>
    <d v="2019-01-14T00:00:00"/>
    <d v="1899-12-30T08:30:00"/>
    <d v="1899-12-30T08:30:00"/>
    <m/>
    <x v="1"/>
    <s v="MR"/>
    <d v="2019-01-14T08:30:00"/>
    <s v="DAVID"/>
    <s v="DAVID BERTRAN"/>
    <s v="Carga"/>
    <s v="NO"/>
    <n v="3"/>
    <n v="6"/>
    <x v="0"/>
    <s v="DAVID BERTRAN"/>
    <x v="5"/>
    <s v="PALAU"/>
    <m/>
    <m/>
    <m/>
    <m/>
    <m/>
    <s v="Miguel Ángel"/>
    <x v="8"/>
    <d v="1899-12-30T08:3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08:45:00"/>
    <m/>
    <m/>
    <x v="0"/>
    <s v="MR"/>
    <d v="2019-01-14T09:00:00"/>
    <n v="25804"/>
    <s v="ALMIRAMAR"/>
    <s v="Carga"/>
    <s v="SI"/>
    <n v="13.5"/>
    <n v="26"/>
    <x v="2"/>
    <s v="MARGI PACK"/>
    <x v="1"/>
    <s v="ALCARRAS"/>
    <m/>
    <m/>
    <m/>
    <m/>
    <m/>
    <s v="Juan Carlos"/>
    <x v="8"/>
    <d v="1899-12-30T08:45:00"/>
    <m/>
    <n v="1"/>
    <x v="0"/>
    <n v="0"/>
    <s v="SI"/>
    <x v="0"/>
    <n v="1"/>
    <n v="0"/>
    <n v="1"/>
    <x v="2"/>
    <x v="0"/>
    <n v="468"/>
    <n v="18"/>
    <n v="0.2"/>
    <n v="0.18"/>
  </r>
  <r>
    <d v="2019-01-14T00:00:00"/>
    <d v="1899-12-30T09:00:00"/>
    <d v="1899-12-30T09:00:00"/>
    <m/>
    <x v="1"/>
    <s v="MR"/>
    <d v="2019-01-14T09:00:00"/>
    <n v="26181"/>
    <s v="SUS MEDIOS"/>
    <s v="Carga"/>
    <s v="NO"/>
    <n v="0.5"/>
    <n v="1"/>
    <x v="0"/>
    <s v="LOGISTICA ALMACENAJE MANUTENCION"/>
    <x v="1"/>
    <s v="PIERA"/>
    <m/>
    <m/>
    <m/>
    <m/>
    <m/>
    <s v="Diego"/>
    <x v="8"/>
    <d v="1899-12-30T09:30:00"/>
    <m/>
    <n v="0"/>
    <x v="0"/>
    <n v="1"/>
    <s v="SI"/>
    <x v="0"/>
    <n v="1"/>
    <n v="1"/>
    <n v="0"/>
    <x v="2"/>
    <x v="0"/>
    <n v="468"/>
    <n v="18"/>
    <n v="0.2"/>
    <n v="0.18"/>
  </r>
  <r>
    <d v="2019-01-14T00:00:00"/>
    <d v="1899-12-30T10:00:00"/>
    <m/>
    <m/>
    <x v="0"/>
    <s v="MR"/>
    <d v="2019-01-14T10:00:00"/>
    <m/>
    <s v="ASM"/>
    <s v="Descarga"/>
    <s v="NO"/>
    <n v="0"/>
    <n v="0.5"/>
    <x v="1"/>
    <s v="ESAAV"/>
    <x v="0"/>
    <s v="VILADECANS"/>
    <s v="213004260 ALB. 011-19 / 213004268 aLB. 012-18"/>
    <m/>
    <m/>
    <m/>
    <m/>
    <s v="Sus medios"/>
    <x v="8"/>
    <d v="1899-12-30T10:00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0:15:00"/>
    <m/>
    <m/>
    <x v="0"/>
    <s v="MR"/>
    <d v="2019-01-14T10:30:00"/>
    <m/>
    <s v="SUS MEDIOS"/>
    <s v="Descarga"/>
    <s v="NO"/>
    <n v="0"/>
    <n v="0.5"/>
    <x v="1"/>
    <s v="TORRAS"/>
    <x v="0"/>
    <s v="SABADELL"/>
    <s v="ALBARAN L902181"/>
    <m/>
    <m/>
    <m/>
    <m/>
    <s v="Sus medios"/>
    <x v="8"/>
    <d v="1899-12-30T10:1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0:30:00"/>
    <d v="1899-12-30T10:30:00"/>
    <m/>
    <x v="1"/>
    <s v="MR"/>
    <d v="2019-01-14T10:30:00"/>
    <m/>
    <s v="SUS MEDIOS"/>
    <s v="Descarga"/>
    <s v="NO"/>
    <n v="0"/>
    <n v="1"/>
    <x v="0"/>
    <s v="PLASTIJET"/>
    <x v="2"/>
    <s v="PALAU"/>
    <s v="ALBARAN 190032  pDO. 113006368"/>
    <m/>
    <m/>
    <m/>
    <m/>
    <s v="Sus medios"/>
    <x v="8"/>
    <d v="1899-12-30T10:3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1:00:00"/>
    <d v="1899-12-30T11:00:00"/>
    <m/>
    <x v="1"/>
    <s v="VG"/>
    <d v="2019-01-14T11:00:00"/>
    <m/>
    <s v="GIMARCO"/>
    <s v="Descarga"/>
    <s v="NO"/>
    <n v="7.5"/>
    <n v="15"/>
    <x v="0"/>
    <s v="SCHOELLER NRX"/>
    <x v="6"/>
    <s v="NURIEUX"/>
    <s v="8256-JTY / R-2936-BCL - CB-1040"/>
    <m/>
    <m/>
    <m/>
    <m/>
    <s v="Miguel Ángel"/>
    <x v="8"/>
    <d v="1899-12-30T11:0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1:45:00"/>
    <m/>
    <m/>
    <x v="0"/>
    <s v="MR"/>
    <d v="2019-01-14T12:00:00"/>
    <m/>
    <s v="SUS MEDIOS"/>
    <s v="Descarga"/>
    <s v="NO"/>
    <n v="5"/>
    <n v="10"/>
    <x v="0"/>
    <s v="AQUA AMBIENT"/>
    <x v="0"/>
    <s v="VARIOS"/>
    <s v="FÁBREGAS, ALB. 71900977 "/>
    <m/>
    <m/>
    <m/>
    <m/>
    <s v="Juan Carlos"/>
    <x v="8"/>
    <d v="1899-12-30T11:4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2:00:00"/>
    <d v="1899-12-30T12:00:00"/>
    <m/>
    <x v="1"/>
    <s v="MR"/>
    <d v="2019-01-14T12:00:00"/>
    <n v="6006686"/>
    <s v="BREGER"/>
    <s v="Carga"/>
    <s v="SI"/>
    <n v="13.5"/>
    <n v="26"/>
    <x v="0"/>
    <s v="SCHOELLER FRANCE"/>
    <x v="4"/>
    <s v="FRANCIA"/>
    <m/>
    <m/>
    <m/>
    <m/>
    <m/>
    <s v="Juan Carlos"/>
    <x v="8"/>
    <d v="1899-12-30T12:00:00"/>
    <m/>
    <n v="1"/>
    <x v="0"/>
    <n v="1"/>
    <s v="SI"/>
    <x v="0"/>
    <n v="0"/>
    <n v="0"/>
    <n v="1"/>
    <x v="2"/>
    <x v="0"/>
    <n v="468"/>
    <n v="18"/>
    <n v="0.2"/>
    <n v="0.18"/>
  </r>
  <r>
    <d v="2019-01-14T00:00:00"/>
    <d v="1899-12-30T12:30:00"/>
    <d v="1899-12-30T12:30:00"/>
    <m/>
    <x v="1"/>
    <s v="MR"/>
    <d v="2019-01-14T12:30:00"/>
    <n v="25804"/>
    <s v="ALMIRAMAR"/>
    <s v="Carga"/>
    <s v="SI"/>
    <n v="13.5"/>
    <n v="26"/>
    <x v="2"/>
    <s v="MARGI PACK"/>
    <x v="1"/>
    <s v="ALCARRAS"/>
    <m/>
    <m/>
    <m/>
    <m/>
    <m/>
    <s v="Miguel Ángel"/>
    <x v="8"/>
    <d v="1899-12-30T12:30:00"/>
    <m/>
    <n v="1"/>
    <x v="0"/>
    <n v="1"/>
    <s v="SI"/>
    <x v="0"/>
    <n v="0"/>
    <n v="0"/>
    <n v="1"/>
    <x v="2"/>
    <x v="0"/>
    <n v="468"/>
    <n v="18"/>
    <n v="0.2"/>
    <n v="0.18"/>
  </r>
  <r>
    <d v="2019-01-14T00:00:00"/>
    <d v="1899-12-30T12:45:00"/>
    <m/>
    <m/>
    <x v="0"/>
    <s v="MR"/>
    <d v="2019-01-14T13:00:00"/>
    <m/>
    <s v="DHL"/>
    <s v="Descarga"/>
    <s v="NO"/>
    <n v="0.5"/>
    <n v="1"/>
    <x v="0"/>
    <s v="CHAMPION MOULDINGS"/>
    <x v="2"/>
    <s v="UK"/>
    <s v="1 PL ALB. 18859 pDO 113006372"/>
    <m/>
    <m/>
    <m/>
    <m/>
    <s v="Miguel Ángel"/>
    <x v="8"/>
    <d v="1899-12-30T12:4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2:50:00"/>
    <m/>
    <m/>
    <x v="0"/>
    <s v="MR"/>
    <d v="2019-01-14T13:00:00"/>
    <m/>
    <s v="SUS MEDIOS"/>
    <s v="Descarga"/>
    <s v="NO"/>
    <n v="0"/>
    <n v="0.5"/>
    <x v="1"/>
    <s v="SINELEC"/>
    <x v="0"/>
    <s v="GRANOLLERS"/>
    <s v="4 -  ALB.36407, 36406, 36466 Y 36420 A/A Raul. "/>
    <m/>
    <m/>
    <m/>
    <m/>
    <s v="Sus medios"/>
    <x v="8"/>
    <d v="1899-12-30T12:50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3:30:00"/>
    <d v="1899-12-30T13:30:00"/>
    <m/>
    <x v="1"/>
    <s v="MR"/>
    <d v="2019-01-14T13:30:00"/>
    <n v="25928"/>
    <s v="SUS MEDIOS"/>
    <s v="Carga"/>
    <s v="NO"/>
    <n v="1"/>
    <n v="2"/>
    <x v="0"/>
    <s v="LEAR CORPORATION VALENÇA"/>
    <x v="1"/>
    <s v="PORRIÑO"/>
    <m/>
    <m/>
    <m/>
    <m/>
    <m/>
    <s v="Jesús"/>
    <x v="8"/>
    <d v="1899-12-30T13:3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3:45:00"/>
    <m/>
    <m/>
    <x v="0"/>
    <s v="MR"/>
    <d v="2019-01-14T14:00:00"/>
    <m/>
    <s v="SUS MEDIOS"/>
    <s v="Descarga"/>
    <s v="NO"/>
    <n v="0"/>
    <n v="0.5"/>
    <x v="1"/>
    <s v="RETOLS PALAU"/>
    <x v="0"/>
    <s v="PALAU"/>
    <s v="ALB. 7575Pdo O 713013947"/>
    <m/>
    <m/>
    <m/>
    <m/>
    <s v="Sus medios"/>
    <x v="8"/>
    <d v="1899-12-30T13:4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4:55:00"/>
    <m/>
    <m/>
    <x v="0"/>
    <s v="MR"/>
    <d v="2019-01-14T15:00:00"/>
    <m/>
    <s v="SUS MEDIOS"/>
    <s v="Descarga"/>
    <s v="NO"/>
    <n v="1"/>
    <n v="2"/>
    <x v="0"/>
    <s v="HAIDLMAINR"/>
    <x v="0"/>
    <s v="MICHELDOR"/>
    <s v="2 PL AT. RICARD DURAN alb. K-82492"/>
    <m/>
    <m/>
    <m/>
    <m/>
    <s v="Miguel M."/>
    <x v="8"/>
    <d v="1899-12-30T14:5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5:00:00"/>
    <d v="1899-12-30T15:00:00"/>
    <m/>
    <x v="1"/>
    <s v="MR"/>
    <d v="2019-01-14T15:00:00"/>
    <n v="6006703"/>
    <s v="SUS MEDIOS"/>
    <s v="Carga"/>
    <s v="SI"/>
    <n v="13.5"/>
    <n v="26"/>
    <x v="0"/>
    <s v="CHEP"/>
    <x v="1"/>
    <s v="VARIOS"/>
    <s v="3680192559 -  PDO.6006703 - ENVIO 6309"/>
    <m/>
    <m/>
    <m/>
    <m/>
    <s v="Miguel Ángel"/>
    <x v="8"/>
    <d v="1899-12-30T10:30:00"/>
    <m/>
    <n v="1"/>
    <x v="0"/>
    <n v="1"/>
    <s v="SI"/>
    <x v="0"/>
    <n v="1"/>
    <n v="1"/>
    <n v="0"/>
    <x v="2"/>
    <x v="0"/>
    <n v="468"/>
    <n v="18"/>
    <n v="0.2"/>
    <n v="0.18"/>
  </r>
  <r>
    <d v="2019-01-14T00:00:00"/>
    <d v="1899-12-30T15:30:00"/>
    <m/>
    <m/>
    <x v="0"/>
    <s v="MR"/>
    <d v="2019-01-14T15:30:00"/>
    <m/>
    <s v="SUS MEDIOS"/>
    <s v="Descarga"/>
    <s v="NO"/>
    <n v="0"/>
    <n v="0.5"/>
    <x v="1"/>
    <s v="ABC PALAU"/>
    <x v="0"/>
    <s v="PALAU"/>
    <s v="ALB. 900000680 1 BULTO"/>
    <m/>
    <m/>
    <m/>
    <m/>
    <s v="Sus medios"/>
    <x v="8"/>
    <d v="1899-12-30T15:30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5:55:00"/>
    <m/>
    <m/>
    <x v="0"/>
    <s v="MR"/>
    <d v="2019-01-14T16:00:00"/>
    <m/>
    <s v="SUS MEDIOS"/>
    <s v="Descarga"/>
    <s v="NO"/>
    <n v="0"/>
    <n v="1"/>
    <x v="0"/>
    <s v="PROFESIO SBD"/>
    <x v="2"/>
    <s v="SANTA PERPETUA"/>
    <s v="ALB. 1 001756"/>
    <m/>
    <m/>
    <m/>
    <m/>
    <s v="Sus medios"/>
    <x v="8"/>
    <d v="1899-12-30T15:5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6:00:00"/>
    <d v="1899-12-30T16:00:00"/>
    <m/>
    <x v="1"/>
    <s v="MR"/>
    <d v="2019-01-14T16:00:00"/>
    <m/>
    <s v="SUS MEDIOS"/>
    <s v="Carga"/>
    <s v="NO"/>
    <n v="5"/>
    <n v="10"/>
    <x v="0"/>
    <s v="AQUA AMBIENT"/>
    <x v="3"/>
    <s v="VARIOS"/>
    <m/>
    <m/>
    <m/>
    <m/>
    <m/>
    <s v="Jesús"/>
    <x v="8"/>
    <d v="1899-12-30T16:0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6:05:00"/>
    <m/>
    <m/>
    <x v="0"/>
    <s v="MR"/>
    <d v="2019-01-14T16:00:00"/>
    <m/>
    <s v="SUS MEDIOS"/>
    <s v="Descarga"/>
    <s v="NO"/>
    <n v="3"/>
    <n v="6"/>
    <x v="0"/>
    <s v="SCHOELLER NRX"/>
    <x v="6"/>
    <s v="NURIEUX"/>
    <s v="SIN CITA, ALB. 1205727"/>
    <m/>
    <m/>
    <m/>
    <m/>
    <s v="Miguel M."/>
    <x v="8"/>
    <d v="1899-12-30T16:05:00"/>
    <m/>
    <n v="0"/>
    <x v="0"/>
    <n v="0"/>
    <s v="SI"/>
    <x v="0"/>
    <n v="1"/>
    <n v="0"/>
    <n v="1"/>
    <x v="2"/>
    <x v="0"/>
    <n v="468"/>
    <n v="18"/>
    <n v="0.2"/>
    <n v="0.18"/>
  </r>
  <r>
    <d v="2019-01-14T00:00:00"/>
    <d v="1899-12-30T16:30:00"/>
    <d v="1899-12-30T16:30:00"/>
    <m/>
    <x v="1"/>
    <s v="MR"/>
    <d v="2019-01-14T16:30:00"/>
    <m/>
    <s v="COBARPLAS"/>
    <s v="Descarga"/>
    <s v="NO"/>
    <n v="8"/>
    <n v="16"/>
    <x v="0"/>
    <s v="PLASTICOS GUELL"/>
    <x v="0"/>
    <s v="PALAU"/>
    <s v="ALB601 Y ALB G190047"/>
    <m/>
    <m/>
    <m/>
    <m/>
    <s v="Miguel M."/>
    <x v="8"/>
    <d v="1899-12-30T16:3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7:00:00"/>
    <d v="1899-12-30T17:00:00"/>
    <m/>
    <x v="1"/>
    <s v="MR"/>
    <d v="2019-01-14T17:00:00"/>
    <m/>
    <s v="TRANSLINK"/>
    <s v="Carga"/>
    <s v="NO"/>
    <n v="3"/>
    <n v="6"/>
    <x v="0"/>
    <s v="TRANSLINK"/>
    <x v="5"/>
    <s v="VARIOS"/>
    <m/>
    <m/>
    <m/>
    <m/>
    <m/>
    <s v="Miguel M."/>
    <x v="8"/>
    <d v="1899-12-30T17:0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7:30:00"/>
    <d v="1899-12-30T17:30:00"/>
    <m/>
    <x v="1"/>
    <s v="MR"/>
    <d v="2019-01-14T17:30:00"/>
    <m/>
    <s v="ASM"/>
    <s v="Carga"/>
    <s v="NO"/>
    <n v="0"/>
    <n v="1"/>
    <x v="1"/>
    <s v="ASM "/>
    <x v="5"/>
    <s v="VARIOS"/>
    <s v="alb. 40348 y 40340"/>
    <m/>
    <m/>
    <m/>
    <m/>
    <s v="Sus medios"/>
    <x v="8"/>
    <d v="1899-12-30T17:30:00"/>
    <m/>
    <n v="0"/>
    <x v="0"/>
    <n v="1"/>
    <s v="SI"/>
    <x v="0"/>
    <n v="0"/>
    <n v="0"/>
    <n v="1"/>
    <x v="2"/>
    <x v="0"/>
    <n v="468"/>
    <n v="18"/>
    <n v="0.2"/>
    <n v="0.18"/>
  </r>
  <r>
    <d v="2019-01-14T00:00:00"/>
    <d v="1899-12-30T18:00:00"/>
    <d v="1899-12-30T18:00:00"/>
    <m/>
    <x v="1"/>
    <s v="MR"/>
    <d v="2019-01-14T18:00:00"/>
    <m/>
    <s v="SZENDEX"/>
    <s v="Carga"/>
    <s v="NO"/>
    <n v="0"/>
    <n v="1"/>
    <x v="1"/>
    <s v="SZENDEX"/>
    <x v="5"/>
    <s v="PALAU"/>
    <m/>
    <m/>
    <m/>
    <m/>
    <m/>
    <s v="Sus medios"/>
    <x v="8"/>
    <d v="1899-12-30T18:0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08:00:00"/>
    <d v="1899-12-30T08:00:00"/>
    <m/>
    <x v="1"/>
    <s v="JAR"/>
    <d v="2019-01-15T08:00:00"/>
    <m/>
    <s v="JOSE REY"/>
    <s v="Carga"/>
    <s v="SI"/>
    <n v="13.5"/>
    <n v="26"/>
    <x v="0"/>
    <s v="FLUIDRA"/>
    <x v="9"/>
    <s v="MAÇANET"/>
    <m/>
    <m/>
    <m/>
    <m/>
    <m/>
    <s v="Juan Carlos"/>
    <x v="9"/>
    <d v="1899-12-30T08:00:00"/>
    <m/>
    <n v="1"/>
    <x v="0"/>
    <n v="1"/>
    <s v="SI"/>
    <x v="0"/>
    <n v="0"/>
    <n v="0"/>
    <n v="1"/>
    <x v="2"/>
    <x v="0"/>
    <n v="468"/>
    <n v="18"/>
    <n v="0.2"/>
    <n v="0.18"/>
  </r>
  <r>
    <d v="2019-01-15T00:00:00"/>
    <d v="1899-12-30T08:30:00"/>
    <d v="1899-12-30T08:30:00"/>
    <m/>
    <x v="1"/>
    <s v="MR"/>
    <d v="2019-01-15T08:30:00"/>
    <s v="DAVID"/>
    <s v="DAVID BERTRAN"/>
    <s v="Carga"/>
    <s v="NO"/>
    <n v="3"/>
    <n v="6"/>
    <x v="0"/>
    <s v="DAVID BERTRAN"/>
    <x v="5"/>
    <s v="PALAU"/>
    <m/>
    <m/>
    <m/>
    <m/>
    <m/>
    <s v="Sus medios"/>
    <x v="9"/>
    <d v="1899-12-30T08:3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09:00:00"/>
    <d v="1899-12-30T09:00:00"/>
    <m/>
    <x v="1"/>
    <s v="MR"/>
    <d v="2019-01-15T09:00:00"/>
    <m/>
    <s v="ALGAITRUCK"/>
    <s v="Descarga"/>
    <s v="SI"/>
    <n v="13.5"/>
    <n v="26"/>
    <x v="0"/>
    <s v="SCHOELLER LORQUI"/>
    <x v="8"/>
    <s v="LORQUI"/>
    <s v="DESCARGA Y CARGA"/>
    <m/>
    <m/>
    <m/>
    <m/>
    <s v="Miguel Ángel"/>
    <x v="9"/>
    <d v="1899-12-30T09:00:00"/>
    <m/>
    <n v="1"/>
    <x v="0"/>
    <n v="1"/>
    <s v="SI"/>
    <x v="0"/>
    <n v="0"/>
    <n v="0"/>
    <n v="1"/>
    <x v="2"/>
    <x v="0"/>
    <n v="468"/>
    <n v="18"/>
    <n v="0.2"/>
    <n v="0.18"/>
  </r>
  <r>
    <d v="2019-01-15T00:00:00"/>
    <d v="1899-12-30T09:15:00"/>
    <m/>
    <m/>
    <x v="0"/>
    <s v="MR"/>
    <d v="2019-01-15T09:30:00"/>
    <m/>
    <s v="ASM"/>
    <s v="Descarga"/>
    <s v="NO"/>
    <n v="0"/>
    <n v="0.5"/>
    <x v="1"/>
    <s v="VARIOS"/>
    <x v="2"/>
    <s v="MADRID"/>
    <s v="1 SOBRE DE TELE MAIL PARA RRHH"/>
    <m/>
    <m/>
    <m/>
    <m/>
    <s v="Sus medios"/>
    <x v="9"/>
    <d v="1899-12-30T09:15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09:30:00"/>
    <d v="1899-12-30T09:30:00"/>
    <m/>
    <x v="1"/>
    <s v="MR"/>
    <d v="2019-01-15T09:30:00"/>
    <m/>
    <s v="ALGAITRUCK"/>
    <s v="Carga"/>
    <s v="SI"/>
    <n v="13.5"/>
    <n v="26"/>
    <x v="0"/>
    <s v="SCHOELLER LORQUI"/>
    <x v="8"/>
    <s v="LORQUI"/>
    <s v="DESCARGA Y CARGA"/>
    <m/>
    <m/>
    <m/>
    <m/>
    <s v="Miguel Ángel"/>
    <x v="9"/>
    <d v="1899-12-30T09:30:00"/>
    <m/>
    <n v="1"/>
    <x v="0"/>
    <n v="1"/>
    <s v="SI"/>
    <x v="0"/>
    <n v="0"/>
    <n v="0"/>
    <n v="1"/>
    <x v="2"/>
    <x v="0"/>
    <n v="468"/>
    <n v="18"/>
    <n v="0.2"/>
    <n v="0.18"/>
  </r>
  <r>
    <d v="2019-01-15T00:00:00"/>
    <d v="1899-12-30T09:45:00"/>
    <m/>
    <m/>
    <x v="0"/>
    <s v="MR"/>
    <d v="2019-01-15T10:00:00"/>
    <m/>
    <s v="SUS MEDIOS"/>
    <s v="Descarga"/>
    <s v="NO"/>
    <n v="0.5"/>
    <n v="1"/>
    <x v="1"/>
    <s v="SAFI FABRICA DE VALVULAS"/>
    <x v="0"/>
    <s v="EL VENDRELL"/>
    <s v="ALB. 2019/1025 PEDIDO 213004265"/>
    <m/>
    <m/>
    <m/>
    <m/>
    <s v="Juan Carlos"/>
    <x v="9"/>
    <d v="1899-12-30T09:45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10:30:00"/>
    <d v="1899-12-30T10:30:00"/>
    <m/>
    <x v="1"/>
    <s v="CT"/>
    <d v="2019-01-15T10:30:00"/>
    <n v="6006737"/>
    <s v="SUS MEDIOS"/>
    <s v="Carga"/>
    <s v="NO"/>
    <n v="4"/>
    <n v="8"/>
    <x v="0"/>
    <s v="SCHOELLER UK"/>
    <x v="4"/>
    <s v="UK"/>
    <m/>
    <m/>
    <m/>
    <m/>
    <m/>
    <s v="Juan Carlos"/>
    <x v="9"/>
    <d v="1899-12-30T10:3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0:45:00"/>
    <m/>
    <m/>
    <x v="0"/>
    <s v="MR"/>
    <d v="2019-01-15T11:00:00"/>
    <m/>
    <s v="SUS MEDIOS"/>
    <s v="Descarga"/>
    <s v="NO"/>
    <n v="0"/>
    <n v="0.5"/>
    <x v="1"/>
    <s v="TORRAS"/>
    <x v="0"/>
    <s v="SABADELL"/>
    <s v="ALB. L902434"/>
    <m/>
    <m/>
    <m/>
    <m/>
    <s v="Sus medios"/>
    <x v="9"/>
    <d v="1899-12-30T10:45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10:55:00"/>
    <m/>
    <m/>
    <x v="0"/>
    <s v="MR"/>
    <d v="2019-01-15T11:00:00"/>
    <m/>
    <s v="SUS MEDIOS"/>
    <s v="Descarga"/>
    <s v="NO"/>
    <n v="0"/>
    <n v="0.5"/>
    <x v="1"/>
    <s v="INTERAGRI"/>
    <x v="0"/>
    <s v="LLEIDA"/>
    <s v="ALBARAN AE6616 PDO. 213004287"/>
    <m/>
    <m/>
    <m/>
    <m/>
    <s v="Sus medios"/>
    <x v="9"/>
    <d v="1899-12-30T10:55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11:00:00"/>
    <d v="1899-12-30T11:00:00"/>
    <m/>
    <x v="1"/>
    <s v="MR"/>
    <d v="2019-01-15T11:00:00"/>
    <m/>
    <s v="SUS MEDIOS"/>
    <s v="Descarga"/>
    <s v="NO"/>
    <n v="1.5"/>
    <n v="3"/>
    <x v="0"/>
    <s v="FILMOSOL"/>
    <x v="2"/>
    <s v="CASTELLAR DEL VALLES"/>
    <m/>
    <m/>
    <m/>
    <m/>
    <m/>
    <s v="Miguel Ángel"/>
    <x v="9"/>
    <d v="1899-12-30T11:0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1:30:00"/>
    <d v="1899-12-30T11:30:00"/>
    <m/>
    <x v="1"/>
    <s v="CT"/>
    <d v="2019-01-15T11:30:00"/>
    <n v="26089"/>
    <s v="JOSE REY"/>
    <s v="Carga"/>
    <s v="SI"/>
    <n v="13.5"/>
    <n v="26"/>
    <x v="0"/>
    <s v="TECNIRIEGO"/>
    <x v="9"/>
    <s v="HUESCA"/>
    <m/>
    <m/>
    <m/>
    <m/>
    <n v="84"/>
    <s v="Juan Carlos"/>
    <x v="9"/>
    <d v="1899-12-30T11:30:00"/>
    <s v="C-Tanques"/>
    <n v="1"/>
    <x v="0"/>
    <n v="1"/>
    <s v="SI"/>
    <x v="0"/>
    <n v="0"/>
    <n v="0"/>
    <n v="1"/>
    <x v="2"/>
    <x v="0"/>
    <n v="468"/>
    <n v="18"/>
    <n v="0.2"/>
    <n v="0.18"/>
  </r>
  <r>
    <d v="2019-01-15T00:00:00"/>
    <d v="1899-12-30T11:35:00"/>
    <d v="1899-12-30T11:35:00"/>
    <m/>
    <x v="1"/>
    <s v="MR"/>
    <d v="2019-01-15T11:30:00"/>
    <m/>
    <s v="DAVID BERTRAN"/>
    <s v="Descarga"/>
    <s v="NO"/>
    <n v="1"/>
    <n v="2"/>
    <x v="0"/>
    <s v="DAVID BERTRAN"/>
    <x v="0"/>
    <s v="PALAU"/>
    <s v="ALB. 193145 Pdo. 213004281 y una DVC de Aquambient"/>
    <m/>
    <m/>
    <m/>
    <m/>
    <s v="Juan Carlos"/>
    <x v="9"/>
    <d v="1899-12-30T11:35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2:00:00"/>
    <d v="1899-12-30T12:00:00"/>
    <m/>
    <x v="1"/>
    <s v="MR"/>
    <d v="2019-01-15T12:00:00"/>
    <n v="6006642"/>
    <s v="SUS MEDIOS"/>
    <s v="Carga"/>
    <s v="NO"/>
    <n v="5"/>
    <n v="10"/>
    <x v="0"/>
    <s v="SCHOELLER AUSTRIA"/>
    <x v="4"/>
    <s v="AUSTRIA"/>
    <m/>
    <m/>
    <m/>
    <m/>
    <n v="30"/>
    <s v="Miguel Ángel"/>
    <x v="9"/>
    <d v="1899-12-30T12:00:00"/>
    <s v="H- carga americanos"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2:15:00"/>
    <m/>
    <m/>
    <x v="0"/>
    <s v="MR"/>
    <d v="2019-01-15T12:30:00"/>
    <m/>
    <s v="SUS MEDIOS"/>
    <s v="Descarga"/>
    <s v="NO"/>
    <n v="0"/>
    <n v="0.5"/>
    <x v="1"/>
    <s v="VARIOS"/>
    <x v="0"/>
    <s v="MARTORELLES"/>
    <s v="3 BULTOS ALB. 44781 PDO. 213004248"/>
    <m/>
    <m/>
    <m/>
    <m/>
    <s v="Sus medios"/>
    <x v="9"/>
    <d v="1899-12-30T12:15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12:30:00"/>
    <d v="1899-12-30T12:30:00"/>
    <m/>
    <x v="1"/>
    <s v="MR"/>
    <d v="2019-01-15T12:30:00"/>
    <n v="6006703"/>
    <s v="SUS MEDIOS"/>
    <s v="Carga"/>
    <s v="SI"/>
    <n v="13.5"/>
    <n v="26"/>
    <x v="0"/>
    <s v="CHEP"/>
    <x v="1"/>
    <s v="VARIOS"/>
    <s v="3680197940 -  PDO.6006703 - ENVIO 6368"/>
    <m/>
    <m/>
    <m/>
    <n v="45"/>
    <s v="Miguel Ángel"/>
    <x v="9"/>
    <d v="1899-12-30T12:30:00"/>
    <s v="H- carga americanos"/>
    <n v="1"/>
    <x v="0"/>
    <n v="1"/>
    <s v="SI"/>
    <x v="0"/>
    <n v="0"/>
    <n v="0"/>
    <n v="1"/>
    <x v="2"/>
    <x v="0"/>
    <n v="468"/>
    <n v="18"/>
    <n v="0.2"/>
    <n v="0.18"/>
  </r>
  <r>
    <d v="2019-01-15T00:00:00"/>
    <d v="1899-12-30T12:45:00"/>
    <m/>
    <m/>
    <x v="0"/>
    <s v="MR"/>
    <d v="2019-01-15T13:00:00"/>
    <n v="25804"/>
    <s v="ALMIRAMAR"/>
    <s v="Carga"/>
    <s v="SI"/>
    <n v="13.5"/>
    <n v="26"/>
    <x v="2"/>
    <s v="MARGI PACK"/>
    <x v="1"/>
    <s v="ALCARRAS"/>
    <m/>
    <m/>
    <m/>
    <m/>
    <n v="25"/>
    <s v="Juan Carlos"/>
    <x v="9"/>
    <d v="1899-12-30T12:45:00"/>
    <s v="B-carga Agrilog"/>
    <n v="1"/>
    <x v="0"/>
    <n v="0"/>
    <s v="SI"/>
    <x v="0"/>
    <n v="1"/>
    <n v="0"/>
    <n v="1"/>
    <x v="2"/>
    <x v="0"/>
    <n v="468"/>
    <n v="18"/>
    <n v="0.2"/>
    <n v="0.18"/>
  </r>
  <r>
    <d v="2019-01-15T00:00:00"/>
    <d v="1899-12-30T12:55:00"/>
    <m/>
    <m/>
    <x v="0"/>
    <s v="MR"/>
    <d v="2019-01-15T13:00:00"/>
    <m/>
    <s v="SUS MEDIOS"/>
    <s v="Descarga"/>
    <s v="NO"/>
    <n v="0"/>
    <n v="0.5"/>
    <x v="1"/>
    <s v="RETOLS PALAU"/>
    <x v="0"/>
    <s v="PALAU"/>
    <s v="TRAE UNAS ETIQUETAS SIN DOCUMENTACION"/>
    <m/>
    <m/>
    <m/>
    <m/>
    <s v="Sus medios"/>
    <x v="9"/>
    <d v="1899-12-30T12:55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14:30:00"/>
    <m/>
    <m/>
    <x v="0"/>
    <s v="MR"/>
    <d v="2019-01-15T14:30:00"/>
    <m/>
    <s v="VICTRANSA"/>
    <s v="Descarga"/>
    <s v="NO"/>
    <n v="0"/>
    <n v="1"/>
    <x v="0"/>
    <s v="IQAP MASTERBATCH"/>
    <x v="2"/>
    <s v="BARCELONA"/>
    <s v="Albaran 808654 Pdo.113006381"/>
    <m/>
    <m/>
    <m/>
    <m/>
    <s v="Miguel M."/>
    <x v="9"/>
    <d v="1899-12-30T14:30:00"/>
    <m/>
    <n v="0"/>
    <x v="0"/>
    <n v="0"/>
    <s v="SI"/>
    <x v="0"/>
    <n v="1"/>
    <n v="0"/>
    <n v="1"/>
    <x v="2"/>
    <x v="0"/>
    <n v="468"/>
    <n v="18"/>
    <n v="0.2"/>
    <n v="0.18"/>
  </r>
  <r>
    <d v="2019-01-15T00:00:00"/>
    <d v="1899-12-30T15:00:00"/>
    <d v="1899-12-30T15:00:00"/>
    <m/>
    <x v="1"/>
    <s v="MR"/>
    <d v="2019-01-15T15:00:00"/>
    <n v="25756"/>
    <s v="SUS MEDIOS"/>
    <s v="Carga"/>
    <s v="NO"/>
    <n v="3"/>
    <n v="6"/>
    <x v="0"/>
    <s v="SERMASA"/>
    <x v="1"/>
    <s v="TOLEDO"/>
    <m/>
    <m/>
    <m/>
    <m/>
    <n v="15"/>
    <s v="Miguel M."/>
    <x v="9"/>
    <d v="1899-12-30T15:00:00"/>
    <s v="H- carga americanos"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5:40:00"/>
    <d v="1899-12-30T15:40:00"/>
    <m/>
    <x v="1"/>
    <s v="MR"/>
    <d v="2019-01-15T15:30:00"/>
    <m/>
    <s v="ASM"/>
    <s v="Descarga"/>
    <s v="NO"/>
    <n v="0"/>
    <n v="0.5"/>
    <x v="1"/>
    <s v="ESAAV"/>
    <x v="0"/>
    <s v="VILADECANS"/>
    <s v="ALB. 0016-19 Pdo. 213004269 y Alb. 0017-19 Pdo. 213004275"/>
    <m/>
    <m/>
    <m/>
    <m/>
    <s v="Miguel M."/>
    <x v="9"/>
    <d v="1899-12-30T15:4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5:55:00"/>
    <m/>
    <m/>
    <x v="0"/>
    <s v="MR"/>
    <d v="2019-01-15T16:00:00"/>
    <m/>
    <s v="SUS MEDIOS"/>
    <s v="Descarga"/>
    <s v="SI"/>
    <n v="13.5"/>
    <n v="26"/>
    <x v="0"/>
    <s v="SCHOELLER GAILLON"/>
    <x v="6"/>
    <s v="GAILLON"/>
    <s v="SIN CITA"/>
    <m/>
    <m/>
    <m/>
    <m/>
    <s v="Miguel M."/>
    <x v="9"/>
    <d v="1899-12-30T15:55:00"/>
    <m/>
    <n v="1"/>
    <x v="0"/>
    <n v="0"/>
    <s v="SI"/>
    <x v="0"/>
    <n v="1"/>
    <n v="0"/>
    <n v="1"/>
    <x v="2"/>
    <x v="0"/>
    <n v="468"/>
    <n v="18"/>
    <n v="0.2"/>
    <n v="0.18"/>
  </r>
  <r>
    <d v="2019-01-15T00:00:00"/>
    <d v="1899-12-30T16:00:00"/>
    <d v="1899-12-30T16:00:00"/>
    <m/>
    <x v="1"/>
    <s v="MR"/>
    <d v="2019-01-15T16:00:00"/>
    <m/>
    <s v="SUS MEDIOS"/>
    <s v="Carga"/>
    <s v="NO"/>
    <n v="5"/>
    <n v="10"/>
    <x v="0"/>
    <s v="AQUA AMBIENT"/>
    <x v="3"/>
    <s v="VARIOS"/>
    <m/>
    <m/>
    <m/>
    <m/>
    <m/>
    <s v="Jesús"/>
    <x v="9"/>
    <d v="1899-12-30T16:0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6:30:00"/>
    <d v="1899-12-30T16:30:00"/>
    <m/>
    <x v="1"/>
    <s v="MR"/>
    <d v="2019-01-15T16:30:00"/>
    <n v="25881"/>
    <s v="SUS MEDIOS"/>
    <s v="Carga"/>
    <s v="NO"/>
    <n v="0.5"/>
    <n v="1"/>
    <x v="0"/>
    <s v="ARTIPLAS"/>
    <x v="1"/>
    <s v="VIZCAYA"/>
    <m/>
    <m/>
    <m/>
    <m/>
    <m/>
    <s v="Miguel M."/>
    <x v="9"/>
    <d v="1899-12-30T17:30:00"/>
    <m/>
    <n v="0"/>
    <x v="0"/>
    <n v="1"/>
    <s v="SI"/>
    <x v="0"/>
    <n v="1"/>
    <n v="1"/>
    <n v="0"/>
    <x v="2"/>
    <x v="0"/>
    <n v="468"/>
    <n v="18"/>
    <n v="0.2"/>
    <n v="0.18"/>
  </r>
  <r>
    <d v="2019-01-15T00:00:00"/>
    <d v="1899-12-30T17:00:00"/>
    <d v="1899-12-30T17:00:00"/>
    <m/>
    <x v="1"/>
    <s v="MR"/>
    <d v="2019-01-15T17:00:00"/>
    <m/>
    <s v="TRANSLINK"/>
    <s v="Carga"/>
    <s v="NO"/>
    <n v="3"/>
    <n v="5"/>
    <x v="0"/>
    <s v="TRANSLINK"/>
    <x v="5"/>
    <s v="VARIOS"/>
    <m/>
    <m/>
    <m/>
    <m/>
    <m/>
    <s v="Miguel M."/>
    <x v="9"/>
    <d v="1899-12-30T17:00:00"/>
    <m/>
    <n v="0"/>
    <x v="0"/>
    <n v="1"/>
    <s v="SI"/>
    <x v="0"/>
    <n v="0"/>
    <n v="0"/>
    <n v="1"/>
    <x v="2"/>
    <x v="0"/>
    <n v="468"/>
    <n v="18"/>
    <n v="0.2"/>
    <n v="0.18"/>
  </r>
  <r>
    <d v="2019-01-15T00:00:00"/>
    <d v="1899-12-30T17:30:00"/>
    <d v="1899-12-30T17:30:00"/>
    <m/>
    <x v="1"/>
    <s v="MR"/>
    <d v="2019-01-15T17:30:00"/>
    <n v="25774"/>
    <s v="SUS MEDIOS"/>
    <s v="Carga"/>
    <s v="SI"/>
    <n v="13.5"/>
    <n v="26"/>
    <x v="2"/>
    <s v="BENIHORT"/>
    <x v="1"/>
    <s v="BENICARLO"/>
    <m/>
    <m/>
    <m/>
    <m/>
    <n v="20"/>
    <s v="Jesús"/>
    <x v="9"/>
    <d v="1899-12-30T17:30:00"/>
    <s v="B-carga Agrilog"/>
    <n v="1"/>
    <x v="0"/>
    <n v="1"/>
    <s v="SI"/>
    <x v="0"/>
    <n v="0"/>
    <n v="0"/>
    <n v="1"/>
    <x v="2"/>
    <x v="0"/>
    <n v="468"/>
    <n v="18"/>
    <n v="0.2"/>
    <n v="0.18"/>
  </r>
  <r>
    <d v="2019-01-15T00:00:00"/>
    <d v="1899-12-30T18:00:00"/>
    <d v="1899-12-30T18:00:00"/>
    <m/>
    <x v="1"/>
    <s v="MR"/>
    <d v="2019-01-15T18:00:00"/>
    <m/>
    <s v="NOUTRANSPORT"/>
    <s v="Carga"/>
    <s v="NO"/>
    <n v="3"/>
    <n v="6"/>
    <x v="0"/>
    <s v="NOUTRANSPORT"/>
    <x v="5"/>
    <s v="VARIOS"/>
    <m/>
    <m/>
    <m/>
    <m/>
    <m/>
    <s v="Miguel M."/>
    <x v="9"/>
    <d v="1899-12-30T18:0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08:30:00"/>
    <d v="1899-12-30T08:30:00"/>
    <m/>
    <x v="1"/>
    <s v="MR"/>
    <d v="2019-01-16T08:30:00"/>
    <s v="DAVID"/>
    <s v="DAVID BERTRAN"/>
    <s v="Carga"/>
    <s v="NO"/>
    <n v="3"/>
    <n v="6"/>
    <x v="0"/>
    <s v="DAVID BERTRAN"/>
    <x v="5"/>
    <s v="PALAU"/>
    <m/>
    <m/>
    <m/>
    <m/>
    <m/>
    <s v="Sus medios"/>
    <x v="10"/>
    <d v="1899-12-30T08:3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09:00:00"/>
    <m/>
    <m/>
    <x v="0"/>
    <s v="MR"/>
    <d v="2019-01-16T09:00:00"/>
    <m/>
    <s v="SUS MEDIOS"/>
    <s v="Descarga"/>
    <s v="NO"/>
    <n v="0"/>
    <n v="0.5"/>
    <x v="1"/>
    <s v="CIFEC"/>
    <x v="0"/>
    <s v="PALAU"/>
    <s v="ALB. 201900500"/>
    <m/>
    <m/>
    <m/>
    <m/>
    <s v="Sus medios"/>
    <x v="10"/>
    <d v="1899-12-30T09:00:00"/>
    <m/>
    <n v="0"/>
    <x v="0"/>
    <n v="0"/>
    <s v="SI"/>
    <x v="0"/>
    <n v="1"/>
    <n v="0"/>
    <n v="1"/>
    <x v="2"/>
    <x v="0"/>
    <n v="468"/>
    <n v="18"/>
    <n v="0.2"/>
    <n v="0.18"/>
  </r>
  <r>
    <d v="2019-01-16T00:00:00"/>
    <d v="1899-12-30T09:35:00"/>
    <m/>
    <m/>
    <x v="0"/>
    <s v="MR"/>
    <d v="2019-01-16T09:30:00"/>
    <m/>
    <s v="ASM"/>
    <s v="Descarga"/>
    <s v="NO"/>
    <n v="0"/>
    <n v="0.5"/>
    <x v="1"/>
    <s v="VARIOS"/>
    <x v="2"/>
    <s v="MADRID"/>
    <s v="1 SOBRE PARA RRHH DE POLIZAS ADESLAS"/>
    <m/>
    <m/>
    <m/>
    <m/>
    <s v="Sus medios"/>
    <x v="10"/>
    <d v="1899-12-30T09:35:00"/>
    <m/>
    <n v="0"/>
    <x v="0"/>
    <n v="0"/>
    <s v="SI"/>
    <x v="0"/>
    <n v="1"/>
    <n v="0"/>
    <n v="1"/>
    <x v="2"/>
    <x v="0"/>
    <n v="468"/>
    <n v="18"/>
    <n v="0.2"/>
    <n v="0.18"/>
  </r>
  <r>
    <d v="2019-01-16T00:00:00"/>
    <d v="1899-12-30T09:45:00"/>
    <m/>
    <m/>
    <x v="0"/>
    <s v="MR"/>
    <d v="2019-01-16T10:00:00"/>
    <m/>
    <s v="PUJOL LOGISTICA"/>
    <s v="Descarga"/>
    <s v="NO"/>
    <n v="0"/>
    <n v="0.5"/>
    <x v="1"/>
    <s v="REPRIM"/>
    <x v="0"/>
    <s v="ABRERA"/>
    <s v="ALB. 51556 Pdo. 213004264"/>
    <m/>
    <m/>
    <m/>
    <m/>
    <s v="Sus medios"/>
    <x v="10"/>
    <d v="1899-12-30T09:45:00"/>
    <m/>
    <n v="0"/>
    <x v="0"/>
    <n v="0"/>
    <s v="SI"/>
    <x v="0"/>
    <n v="1"/>
    <n v="0"/>
    <n v="1"/>
    <x v="2"/>
    <x v="0"/>
    <n v="468"/>
    <n v="18"/>
    <n v="0.2"/>
    <n v="0.18"/>
  </r>
  <r>
    <d v="2019-01-16T00:00:00"/>
    <d v="1899-12-30T11:00:00"/>
    <d v="1899-12-30T11:00:00"/>
    <m/>
    <x v="1"/>
    <s v="MR"/>
    <d v="2019-01-16T11:00:00"/>
    <m/>
    <s v="NIKA"/>
    <s v="Descarga"/>
    <s v="NO"/>
    <n v="4"/>
    <n v="7"/>
    <x v="0"/>
    <s v="POWDER"/>
    <x v="0"/>
    <s v="PALAU"/>
    <s v="ALB. S1-3327 Pdo. 813002267, 0813002261, 813002258"/>
    <m/>
    <m/>
    <m/>
    <m/>
    <s v="Juan Carlos"/>
    <x v="10"/>
    <d v="1899-12-30T11:0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11:15:00"/>
    <m/>
    <m/>
    <x v="0"/>
    <s v="MR"/>
    <d v="2019-01-16T11:30:00"/>
    <m/>
    <s v="SUS MEDIOS"/>
    <s v="Descarga"/>
    <s v="NO"/>
    <n v="0"/>
    <n v="0.5"/>
    <x v="1"/>
    <s v="TORRAS"/>
    <x v="0"/>
    <s v="PALAU"/>
    <s v="ALB. L902949 PDO. 213004289"/>
    <m/>
    <m/>
    <m/>
    <m/>
    <s v="Sus medios"/>
    <x v="10"/>
    <d v="1899-12-30T11:15:00"/>
    <m/>
    <n v="0"/>
    <x v="0"/>
    <n v="0"/>
    <s v="SI"/>
    <x v="0"/>
    <n v="1"/>
    <n v="0"/>
    <n v="1"/>
    <x v="2"/>
    <x v="0"/>
    <n v="468"/>
    <n v="18"/>
    <n v="0.2"/>
    <n v="0.18"/>
  </r>
  <r>
    <d v="2019-01-16T00:00:00"/>
    <d v="1899-12-30T11:30:00"/>
    <m/>
    <m/>
    <x v="0"/>
    <s v="MR"/>
    <d v="2019-01-16T11:30:00"/>
    <n v="6006703"/>
    <s v="SUS MEDIOS"/>
    <s v="Carga"/>
    <s v="SI"/>
    <n v="13.5"/>
    <n v="26"/>
    <x v="0"/>
    <s v="CHEP"/>
    <x v="1"/>
    <s v="VARIOS"/>
    <s v="3680198100 -  PDO.6006703 - ENVIO 6394"/>
    <m/>
    <m/>
    <m/>
    <m/>
    <s v="Pdte."/>
    <x v="10"/>
    <d v="1899-12-30T11:30:00"/>
    <m/>
    <n v="1"/>
    <x v="0"/>
    <n v="0"/>
    <s v="SI"/>
    <x v="0"/>
    <n v="1"/>
    <n v="0"/>
    <n v="1"/>
    <x v="2"/>
    <x v="0"/>
    <n v="468"/>
    <n v="18"/>
    <n v="0.2"/>
    <n v="0.18"/>
  </r>
  <r>
    <d v="2019-01-16T00:00:00"/>
    <d v="1899-12-30T12:30:00"/>
    <d v="1899-12-30T12:30:00"/>
    <m/>
    <x v="1"/>
    <s v="MR"/>
    <d v="2019-01-16T12:30:00"/>
    <n v="6006561"/>
    <s v="SUS MEDIOS"/>
    <s v="Carga"/>
    <s v="NO"/>
    <n v="9"/>
    <n v="17"/>
    <x v="0"/>
    <s v="SCHOELLER UK"/>
    <x v="4"/>
    <s v="UK"/>
    <s v="FJ747ZB – XA574BK"/>
    <m/>
    <m/>
    <m/>
    <n v="85"/>
    <s v="Miguel Ángel"/>
    <x v="10"/>
    <d v="1899-12-30T12:30:00"/>
    <s v="H- carga americanos"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12:45:00"/>
    <m/>
    <m/>
    <x v="0"/>
    <s v="MR"/>
    <d v="2019-01-16T13:00:00"/>
    <m/>
    <s v="VARIOS"/>
    <s v="Descarga"/>
    <s v="NO"/>
    <n v="0"/>
    <n v="0.5"/>
    <x v="1"/>
    <s v="SCHOELLER UK"/>
    <x v="6"/>
    <s v="UK"/>
    <s v="UN BULTO A/A RICARD DURAN"/>
    <m/>
    <m/>
    <m/>
    <m/>
    <s v="Sus medios"/>
    <x v="10"/>
    <d v="1899-12-30T12:45:00"/>
    <m/>
    <n v="0"/>
    <x v="0"/>
    <n v="0"/>
    <s v="SI"/>
    <x v="0"/>
    <n v="1"/>
    <n v="0"/>
    <n v="1"/>
    <x v="2"/>
    <x v="0"/>
    <n v="468"/>
    <n v="18"/>
    <n v="0.2"/>
    <n v="0.18"/>
  </r>
  <r>
    <d v="2019-01-16T00:00:00"/>
    <d v="1899-12-30T13:00:00"/>
    <d v="1899-12-30T13:00:00"/>
    <m/>
    <x v="1"/>
    <s v="MR"/>
    <d v="2019-01-16T13:00:00"/>
    <m/>
    <s v="GIMARCO"/>
    <s v="Carga"/>
    <s v="NO"/>
    <n v="3"/>
    <n v="6"/>
    <x v="0"/>
    <s v="SCHOELLER ITALIA"/>
    <x v="4"/>
    <s v="ITALIA"/>
    <s v="6006661, 6006683, 6006575 Y 6006688 - MATRICULA  C8248EC"/>
    <m/>
    <m/>
    <m/>
    <m/>
    <s v="Pdte."/>
    <x v="10"/>
    <d v="1899-12-30T14:00:00"/>
    <m/>
    <n v="0"/>
    <x v="0"/>
    <n v="1"/>
    <s v="SI"/>
    <x v="0"/>
    <n v="1"/>
    <n v="1"/>
    <n v="0"/>
    <x v="2"/>
    <x v="0"/>
    <n v="468"/>
    <n v="18"/>
    <n v="0.2"/>
    <n v="0.18"/>
  </r>
  <r>
    <d v="2019-01-16T00:00:00"/>
    <d v="1899-12-30T13:15:00"/>
    <m/>
    <m/>
    <x v="0"/>
    <s v="MR"/>
    <d v="2019-01-16T13:30:00"/>
    <m/>
    <s v="ENVIALIA"/>
    <s v="Descarga"/>
    <s v="NO"/>
    <n v="0"/>
    <n v="0.5"/>
    <x v="1"/>
    <s v="SERVEI ESTACIÓ"/>
    <x v="2"/>
    <s v="BARCELONA"/>
    <s v="1 BULTO ALBARAN 1/988081 SIN NUMERO DE PEDIDO"/>
    <m/>
    <m/>
    <m/>
    <m/>
    <s v="Sus medios"/>
    <x v="10"/>
    <d v="1899-12-30T13:15:00"/>
    <m/>
    <n v="0"/>
    <x v="0"/>
    <n v="0"/>
    <s v="SI"/>
    <x v="0"/>
    <n v="1"/>
    <n v="0"/>
    <n v="1"/>
    <x v="2"/>
    <x v="0"/>
    <n v="468"/>
    <n v="18"/>
    <n v="0.2"/>
    <n v="0.18"/>
  </r>
  <r>
    <d v="2019-01-16T00:00:00"/>
    <d v="1899-12-30T13:30:00"/>
    <m/>
    <m/>
    <x v="0"/>
    <s v="MR"/>
    <d v="2019-01-16T13:30:00"/>
    <m/>
    <s v="SUS MEDIOS"/>
    <s v="Descarga"/>
    <s v="SI"/>
    <n v="13.5"/>
    <n v="26"/>
    <x v="0"/>
    <s v="CHEP"/>
    <x v="2"/>
    <s v="ALEMANIA"/>
    <s v="ORDER 3680191459 -  465 PL"/>
    <m/>
    <m/>
    <m/>
    <m/>
    <s v="Juan Carlos"/>
    <x v="10"/>
    <d v="1899-12-30T13:30:00"/>
    <m/>
    <n v="1"/>
    <x v="0"/>
    <n v="0"/>
    <s v="SI"/>
    <x v="0"/>
    <n v="1"/>
    <n v="0"/>
    <n v="1"/>
    <x v="2"/>
    <x v="0"/>
    <n v="468"/>
    <n v="18"/>
    <n v="0.2"/>
    <n v="0.18"/>
  </r>
  <r>
    <d v="2019-01-16T00:00:00"/>
    <d v="1899-12-30T15:00:00"/>
    <d v="1899-12-30T15:00:00"/>
    <m/>
    <x v="1"/>
    <s v="MR"/>
    <d v="2019-01-16T15:00:00"/>
    <m/>
    <s v="BREGER"/>
    <s v="Carga"/>
    <s v="NO"/>
    <n v="2"/>
    <n v="5"/>
    <x v="0"/>
    <s v="SCHOELLER GAILLON"/>
    <x v="4"/>
    <s v="GAILLON"/>
    <s v="VARIOS PEDIDOS"/>
    <m/>
    <m/>
    <m/>
    <m/>
    <s v="Miguel Ángel"/>
    <x v="10"/>
    <d v="1899-12-30T15:0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16:00:00"/>
    <d v="1899-12-30T16:00:00"/>
    <m/>
    <x v="1"/>
    <s v="MR"/>
    <d v="2019-01-16T16:00:00"/>
    <m/>
    <s v="SUS MEDIOS"/>
    <s v="Carga"/>
    <s v="NO"/>
    <n v="5"/>
    <n v="10"/>
    <x v="0"/>
    <s v="AQUA AMBIENT"/>
    <x v="3"/>
    <s v="VARIOS"/>
    <m/>
    <m/>
    <m/>
    <m/>
    <m/>
    <s v="Jesús"/>
    <x v="10"/>
    <d v="1899-12-30T16:0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17:00:00"/>
    <d v="1899-12-30T17:00:00"/>
    <m/>
    <x v="1"/>
    <s v="MR"/>
    <d v="2019-01-16T17:00:00"/>
    <m/>
    <s v="TRANSLINK"/>
    <s v="Carga"/>
    <s v="NO"/>
    <n v="4"/>
    <n v="8"/>
    <x v="0"/>
    <s v="TRANSLINK"/>
    <x v="5"/>
    <s v="VARIOS"/>
    <m/>
    <m/>
    <m/>
    <m/>
    <m/>
    <s v="Miguel M."/>
    <x v="10"/>
    <d v="1899-12-30T17:0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17:30:00"/>
    <d v="1899-12-30T17:30:00"/>
    <m/>
    <x v="1"/>
    <s v="MR"/>
    <d v="2019-01-16T17:30:00"/>
    <m/>
    <s v="ASM"/>
    <s v="Carga"/>
    <s v="NO"/>
    <n v="0"/>
    <n v="1"/>
    <x v="1"/>
    <s v="VARIOS"/>
    <x v="5"/>
    <s v="VARIOS"/>
    <s v="VARIOS SERVICIOS"/>
    <m/>
    <m/>
    <m/>
    <m/>
    <s v="Sus medios"/>
    <x v="10"/>
    <d v="1899-12-30T17:30:00"/>
    <m/>
    <n v="0"/>
    <x v="0"/>
    <n v="1"/>
    <s v="SI"/>
    <x v="0"/>
    <n v="0"/>
    <n v="0"/>
    <n v="1"/>
    <x v="2"/>
    <x v="0"/>
    <n v="468"/>
    <n v="18"/>
    <n v="0.2"/>
    <n v="0.18"/>
  </r>
  <r>
    <d v="2019-01-16T00:00:00"/>
    <d v="1899-12-30T19:00:00"/>
    <d v="1899-12-30T19:00:00"/>
    <m/>
    <x v="1"/>
    <s v="MB"/>
    <d v="2019-01-16T19:00:00"/>
    <n v="19002"/>
    <s v="GONZATRANS"/>
    <s v="Carga"/>
    <s v="NO"/>
    <n v="8"/>
    <n v="16"/>
    <x v="0"/>
    <s v="VARIOS"/>
    <x v="7"/>
    <s v="TARREGA"/>
    <m/>
    <m/>
    <m/>
    <m/>
    <m/>
    <s v="Miguel M."/>
    <x v="10"/>
    <d v="1899-12-30T19:0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06:00:00"/>
    <d v="1899-12-30T06:00:00"/>
    <m/>
    <x v="1"/>
    <s v="MR"/>
    <d v="2019-01-17T06:00:00"/>
    <n v="6006742"/>
    <s v="TGV"/>
    <s v="Carga"/>
    <s v="SI"/>
    <n v="13.5"/>
    <n v="26"/>
    <x v="0"/>
    <s v="SCHOELLER ITALIA"/>
    <x v="4"/>
    <s v="ITALIA"/>
    <s v="3165KCB - CHOFER Clemente Camarasa - IMPORTANTE CARGAR EN HORA"/>
    <m/>
    <m/>
    <m/>
    <m/>
    <s v="Juan Carlos"/>
    <x v="11"/>
    <d v="1899-12-30T06:00:00"/>
    <m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07:00:00"/>
    <d v="1899-12-30T07:00:00"/>
    <m/>
    <x v="1"/>
    <s v="MR"/>
    <d v="2019-01-17T07:00:00"/>
    <n v="26165"/>
    <s v="JOSE REY"/>
    <s v="Carga"/>
    <s v="SI"/>
    <n v="13.5"/>
    <n v="26"/>
    <x v="2"/>
    <s v="TURIA-REGS"/>
    <x v="7"/>
    <s v="RIBAROJA"/>
    <m/>
    <m/>
    <m/>
    <m/>
    <m/>
    <s v="Juan Carlos"/>
    <x v="11"/>
    <d v="1899-12-30T07:00:00"/>
    <m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08:00:00"/>
    <d v="1899-12-30T08:00:00"/>
    <m/>
    <x v="1"/>
    <s v="JAR"/>
    <d v="2019-01-17T08:00:00"/>
    <m/>
    <s v="JOSE REY"/>
    <s v="Carga"/>
    <s v="SI"/>
    <n v="13.5"/>
    <n v="26"/>
    <x v="0"/>
    <s v="FLUIDRA"/>
    <x v="9"/>
    <s v="MAÇANET"/>
    <s v="alb. 040435"/>
    <m/>
    <m/>
    <m/>
    <m/>
    <s v="Juan Carlos"/>
    <x v="11"/>
    <d v="1899-12-30T08:00:00"/>
    <m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08:30:00"/>
    <d v="1899-12-30T08:30:00"/>
    <m/>
    <x v="1"/>
    <s v="MR"/>
    <d v="2019-01-17T08:30:00"/>
    <s v="DAVID"/>
    <s v="DAVID BERTRAN"/>
    <s v="Carga"/>
    <s v="NO"/>
    <n v="3"/>
    <n v="6"/>
    <x v="0"/>
    <s v="DAVID BERTRAN"/>
    <x v="5"/>
    <s v="PALAU"/>
    <s v="alb. 040437, 040433, 040434"/>
    <m/>
    <m/>
    <m/>
    <m/>
    <s v="Reyes"/>
    <x v="11"/>
    <d v="1899-12-30T08:3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09:00:00"/>
    <m/>
    <m/>
    <x v="0"/>
    <s v="MR"/>
    <d v="2019-01-17T09:00:00"/>
    <m/>
    <s v="NACEX"/>
    <s v="Descarga"/>
    <s v="NO"/>
    <n v="0"/>
    <n v="0.5"/>
    <x v="1"/>
    <s v="MAGNEGRAF"/>
    <x v="0"/>
    <s v="TERRASSA"/>
    <s v="ALB. 19.001.420  OT 19.001.274"/>
    <m/>
    <m/>
    <m/>
    <m/>
    <s v="Sus medios"/>
    <x v="11"/>
    <d v="1899-12-30T09:00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09:15:00"/>
    <m/>
    <m/>
    <x v="0"/>
    <s v="MR"/>
    <d v="2019-01-17T09:30:00"/>
    <m/>
    <s v="SUS MEDIOS"/>
    <s v="Descarga"/>
    <s v="NO"/>
    <n v="0.5"/>
    <n v="1"/>
    <x v="0"/>
    <s v="SUTEIN "/>
    <x v="0"/>
    <s v="LLIÇA DE VALL"/>
    <s v="ALV19-0176 PDO. 213004284 / ALV19-0177 Pdo. 213004285"/>
    <m/>
    <m/>
    <m/>
    <m/>
    <s v="Juan Carlos"/>
    <x v="11"/>
    <d v="1899-12-30T09:15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09:30:00"/>
    <d v="1899-12-30T09:30:00"/>
    <m/>
    <x v="1"/>
    <s v="VG"/>
    <d v="2019-01-17T09:30:00"/>
    <m/>
    <s v="GIMARCO"/>
    <s v="Descarga"/>
    <s v="SI"/>
    <n v="13.5"/>
    <n v="26"/>
    <x v="0"/>
    <s v="SCHOELLER NRX"/>
    <x v="6"/>
    <s v="NURIEUX"/>
    <s v="Matrículas 9204JTN /  R0397BCW"/>
    <m/>
    <m/>
    <m/>
    <m/>
    <s v="Miguel Ángel"/>
    <x v="11"/>
    <d v="1899-12-30T09:30:00"/>
    <m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09:45:00"/>
    <m/>
    <m/>
    <x v="0"/>
    <s v="MR"/>
    <d v="2019-01-17T10:00:00"/>
    <m/>
    <s v="ASM"/>
    <s v="Descarga"/>
    <s v="NO"/>
    <n v="0"/>
    <n v="0.5"/>
    <x v="1"/>
    <s v="VARIOS"/>
    <x v="2"/>
    <s v="MADRID"/>
    <s v="1 SOBRE DE ORIGEN TELE MAIL ATT. RRHH"/>
    <m/>
    <m/>
    <m/>
    <m/>
    <s v="Sus medios"/>
    <x v="11"/>
    <d v="1899-12-30T09:45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10:15:00"/>
    <m/>
    <m/>
    <x v="0"/>
    <s v="MR"/>
    <d v="2019-01-17T10:30:00"/>
    <m/>
    <s v="TAP"/>
    <s v="Descarga"/>
    <s v="NO"/>
    <n v="0.5"/>
    <n v="1"/>
    <x v="0"/>
    <s v="SERIPAFER"/>
    <x v="2"/>
    <s v="ALCOY"/>
    <s v="ALB. 190098 Pdo. 113005976"/>
    <m/>
    <m/>
    <m/>
    <m/>
    <s v="Miguel Ángel"/>
    <x v="11"/>
    <d v="1899-12-30T10:15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10:35:00"/>
    <m/>
    <m/>
    <x v="0"/>
    <s v="MR"/>
    <d v="2019-01-17T10:30:00"/>
    <m/>
    <s v="ARAGONES"/>
    <s v="Descarga"/>
    <s v="NO"/>
    <n v="0"/>
    <n v="0.5"/>
    <x v="1"/>
    <s v="SAFI FABRICA DE VALVULAS"/>
    <x v="0"/>
    <s v="EL VENDRELL"/>
    <s v="LLEGA UN BULTO SIN DOCUMENTAR"/>
    <m/>
    <m/>
    <m/>
    <m/>
    <s v="Juan Carlos"/>
    <x v="11"/>
    <d v="1899-12-30T10:35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10:45:00"/>
    <d v="1899-12-30T10:45:00"/>
    <m/>
    <x v="1"/>
    <s v="MR"/>
    <d v="2019-01-17T11:00:00"/>
    <n v="25495"/>
    <s v="SUS MEDIOS"/>
    <s v="Carga"/>
    <s v="NO"/>
    <n v="3"/>
    <n v="6"/>
    <x v="0"/>
    <s v="STORE &amp; GO "/>
    <x v="9"/>
    <s v="PORTUGAL"/>
    <s v="L-185547 ALB. DE FILIAL Nº 144495"/>
    <m/>
    <m/>
    <m/>
    <m/>
    <s v="Miguel Ángel"/>
    <x v="11"/>
    <d v="1899-12-30T11:35:00"/>
    <m/>
    <n v="0"/>
    <x v="0"/>
    <n v="1"/>
    <s v="SI"/>
    <x v="0"/>
    <n v="1"/>
    <n v="1"/>
    <n v="0"/>
    <x v="2"/>
    <x v="0"/>
    <n v="468"/>
    <n v="18"/>
    <n v="0.2"/>
    <n v="0.18"/>
  </r>
  <r>
    <d v="2019-01-17T00:00:00"/>
    <d v="1899-12-30T10:50:00"/>
    <m/>
    <m/>
    <x v="0"/>
    <s v="MR"/>
    <d v="2019-01-17T11:00:00"/>
    <m/>
    <s v="MRW"/>
    <s v="Descarga"/>
    <s v="NO"/>
    <n v="0"/>
    <n v="0.5"/>
    <x v="1"/>
    <s v="DISEÑO LOGO2"/>
    <x v="0"/>
    <s v="PALAU"/>
    <s v="UN SOBRE"/>
    <m/>
    <m/>
    <m/>
    <m/>
    <s v="Sus medios"/>
    <x v="11"/>
    <d v="1899-12-30T10:50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10:55:00"/>
    <m/>
    <m/>
    <x v="0"/>
    <s v="MR"/>
    <d v="2019-01-17T11:00:00"/>
    <m/>
    <s v="SUS MEDIOS"/>
    <s v="Descarga"/>
    <s v="NO"/>
    <n v="0"/>
    <n v="0.5"/>
    <x v="1"/>
    <s v="TORRAS"/>
    <x v="0"/>
    <s v="SABADELL"/>
    <s v="ALB. L903142 - pdo. 213004289"/>
    <m/>
    <m/>
    <m/>
    <m/>
    <s v="Sus medios"/>
    <x v="11"/>
    <d v="1899-12-30T10:55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11:00:00"/>
    <d v="1899-12-30T11:00:00"/>
    <m/>
    <x v="1"/>
    <s v="MR"/>
    <d v="2019-01-17T11:00:00"/>
    <n v="6006753"/>
    <s v="SUS MEDIOS"/>
    <s v="Carga"/>
    <s v="NO"/>
    <n v="1"/>
    <n v="2"/>
    <x v="0"/>
    <s v="SCHOELLER UK"/>
    <x v="4"/>
    <s v="UK"/>
    <m/>
    <m/>
    <m/>
    <m/>
    <m/>
    <s v="Miguel M."/>
    <x v="11"/>
    <d v="1899-12-30T16:30:00"/>
    <m/>
    <n v="0"/>
    <x v="0"/>
    <n v="1"/>
    <s v="SI"/>
    <x v="0"/>
    <n v="1"/>
    <n v="1"/>
    <n v="0"/>
    <x v="2"/>
    <x v="0"/>
    <n v="468"/>
    <n v="18"/>
    <n v="0.2"/>
    <n v="0.18"/>
  </r>
  <r>
    <d v="2019-01-17T00:00:00"/>
    <d v="1899-12-30T11:05:00"/>
    <m/>
    <m/>
    <x v="0"/>
    <s v="MR"/>
    <d v="2019-01-17T11:00:00"/>
    <m/>
    <s v="SUS MEDIOS"/>
    <s v="Descarga"/>
    <s v="SI"/>
    <n v="13.5"/>
    <n v="26"/>
    <x v="0"/>
    <s v="CHEP"/>
    <x v="2"/>
    <s v="ALEMANIA"/>
    <n v="3680191438"/>
    <m/>
    <m/>
    <m/>
    <m/>
    <s v="Miguel Ángel"/>
    <x v="11"/>
    <d v="1899-12-30T11:05:00"/>
    <m/>
    <n v="1"/>
    <x v="0"/>
    <n v="0"/>
    <s v="SI"/>
    <x v="0"/>
    <n v="1"/>
    <n v="0"/>
    <n v="1"/>
    <x v="2"/>
    <x v="0"/>
    <n v="468"/>
    <n v="18"/>
    <n v="0.2"/>
    <n v="0.18"/>
  </r>
  <r>
    <d v="2019-01-17T00:00:00"/>
    <d v="1899-12-30T11:10:00"/>
    <d v="1899-12-30T11:10:00"/>
    <m/>
    <x v="1"/>
    <s v="MR"/>
    <d v="2019-01-17T11:00:00"/>
    <s v="DAVID"/>
    <s v="DAVID BERTRAN"/>
    <s v="Carga"/>
    <s v="NO"/>
    <n v="3"/>
    <n v="6"/>
    <x v="0"/>
    <s v="DAVID BERTRAN"/>
    <x v="5"/>
    <s v="PALAU"/>
    <s v="alb. 40440"/>
    <m/>
    <m/>
    <m/>
    <m/>
    <s v="Reyes"/>
    <x v="11"/>
    <d v="1899-12-30T11:1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11:15:00"/>
    <d v="1899-12-30T11:15:00"/>
    <m/>
    <x v="1"/>
    <s v="MR"/>
    <d v="2019-01-17T11:30:00"/>
    <m/>
    <s v="SUS MEDIOS"/>
    <s v="Descarga"/>
    <s v="NO"/>
    <n v="1.5"/>
    <n v="3"/>
    <x v="0"/>
    <s v="BARMATEC"/>
    <x v="0"/>
    <s v="PALAU"/>
    <s v="ALBARÁN A8 - Pdo. Interno 2387"/>
    <m/>
    <m/>
    <m/>
    <m/>
    <s v="Juan Carlos"/>
    <x v="11"/>
    <d v="1899-12-30T11:15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11:30:00"/>
    <d v="1899-12-30T11:30:00"/>
    <m/>
    <x v="1"/>
    <s v="MR"/>
    <d v="2019-01-17T11:30:00"/>
    <n v="26151"/>
    <s v="JOSE REY"/>
    <s v="Carga"/>
    <s v="SI"/>
    <n v="13.5"/>
    <n v="26"/>
    <x v="2"/>
    <s v="VARIOS"/>
    <x v="7"/>
    <s v="PALMA DEL RIO"/>
    <m/>
    <m/>
    <m/>
    <m/>
    <n v="27"/>
    <s v="Juan Carlos"/>
    <x v="11"/>
    <d v="1899-12-30T11:30:00"/>
    <s v="C-Tanques"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12:00:00"/>
    <d v="1899-12-30T12:00:00"/>
    <m/>
    <x v="1"/>
    <s v="MR"/>
    <d v="2019-01-17T12:00:00"/>
    <m/>
    <s v="VARIOS"/>
    <s v="Carga"/>
    <s v="NO"/>
    <n v="1.5"/>
    <n v="3"/>
    <x v="0"/>
    <s v="MULTIPLASTIC"/>
    <x v="1"/>
    <s v="GRANOLLERS"/>
    <s v="PDO. 25985 Y 25839, CHOFER SERGI MARCIAL"/>
    <m/>
    <m/>
    <m/>
    <m/>
    <s v="Miguel Ángel"/>
    <x v="11"/>
    <d v="1899-12-30T12:0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12:30:00"/>
    <d v="1899-12-30T12:30:00"/>
    <m/>
    <x v="1"/>
    <s v="MR"/>
    <d v="2019-01-17T12:30:00"/>
    <n v="25806"/>
    <s v="ALMIRAMAR"/>
    <s v="Carga"/>
    <s v="SI"/>
    <n v="13.5"/>
    <n v="26"/>
    <x v="2"/>
    <s v="MARGI PACK"/>
    <x v="1"/>
    <s v="ALCARRAS"/>
    <s v="ALBARAN 040150 COGERLO DE LA H016"/>
    <m/>
    <m/>
    <m/>
    <n v="23"/>
    <s v="Reyes"/>
    <x v="11"/>
    <d v="1899-12-30T12:30:00"/>
    <s v="B-carga Agrilog"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13:00:00"/>
    <d v="1899-12-30T13:00:00"/>
    <m/>
    <x v="1"/>
    <s v="MR"/>
    <d v="2019-01-17T13:00:00"/>
    <n v="6006665"/>
    <s v="GIMARCO"/>
    <s v="Carga"/>
    <s v="NO"/>
    <n v="4.5"/>
    <n v="9"/>
    <x v="0"/>
    <s v="SCHOELLER ITALIA"/>
    <x v="4"/>
    <s v="ITALIA"/>
    <s v="FN55AV"/>
    <m/>
    <m/>
    <m/>
    <m/>
    <s v="Miguel Ángel"/>
    <x v="11"/>
    <d v="1899-12-30T13:0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13:30:00"/>
    <d v="1899-12-30T13:30:00"/>
    <m/>
    <x v="1"/>
    <s v="MR"/>
    <d v="2019-01-17T13:30:00"/>
    <n v="5000294"/>
    <s v="ALGAITRUCK"/>
    <s v="Carga"/>
    <s v="SI"/>
    <n v="13.5"/>
    <n v="26"/>
    <x v="0"/>
    <s v="SCHOELLER LORQUI"/>
    <x v="8"/>
    <s v="LORQUI"/>
    <s v="CARGA UN MOLDE Y PARTE DE MCIA DE ALMACEN, 2611-JXG    R-5244-BBZ"/>
    <m/>
    <m/>
    <m/>
    <m/>
    <s v="Miguel M."/>
    <x v="11"/>
    <d v="1899-12-30T15:00:00"/>
    <m/>
    <n v="1"/>
    <x v="0"/>
    <n v="1"/>
    <s v="SI"/>
    <x v="0"/>
    <n v="1"/>
    <n v="1"/>
    <n v="0"/>
    <x v="2"/>
    <x v="0"/>
    <n v="468"/>
    <n v="18"/>
    <n v="0.2"/>
    <n v="0.18"/>
  </r>
  <r>
    <d v="2019-01-17T00:00:00"/>
    <d v="1899-12-30T14:30:00"/>
    <d v="1899-12-30T14:30:00"/>
    <m/>
    <x v="1"/>
    <s v="MR"/>
    <d v="2019-01-17T14:30:00"/>
    <n v="6006772"/>
    <s v="SUS MEDIOS"/>
    <s v="Carga"/>
    <s v="NO"/>
    <n v="0.5"/>
    <n v="1"/>
    <x v="0"/>
    <s v="SCHOELLER - SWEDEN"/>
    <x v="4"/>
    <s v="DINAMARCA"/>
    <s v="PDTE. CONFIRMAR HORA"/>
    <m/>
    <m/>
    <m/>
    <m/>
    <s v="Miguel M."/>
    <x v="11"/>
    <d v="1899-12-30T14:3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14:31:00"/>
    <m/>
    <m/>
    <x v="0"/>
    <s v="MR"/>
    <d v="2019-01-17T14:30:00"/>
    <m/>
    <s v="DB SCHENKER"/>
    <s v="Descarga"/>
    <s v="NO"/>
    <n v="0"/>
    <n v="1"/>
    <x v="0"/>
    <s v="BUFAB SPAIN"/>
    <x v="2"/>
    <s v="TERRASSA"/>
    <m/>
    <m/>
    <m/>
    <m/>
    <m/>
    <s v="Miguel M."/>
    <x v="11"/>
    <d v="1899-12-30T14:31:00"/>
    <m/>
    <n v="0"/>
    <x v="0"/>
    <n v="0"/>
    <s v="SI"/>
    <x v="0"/>
    <n v="1"/>
    <n v="0"/>
    <n v="1"/>
    <x v="2"/>
    <x v="0"/>
    <n v="468"/>
    <n v="18"/>
    <n v="0.2"/>
    <n v="0.18"/>
  </r>
  <r>
    <d v="2019-01-17T00:00:00"/>
    <d v="1899-12-30T15:00:00"/>
    <d v="1899-12-30T15:00:00"/>
    <m/>
    <x v="1"/>
    <s v="MR"/>
    <d v="2019-01-17T15:00:00"/>
    <m/>
    <s v="SUS MEDIOS"/>
    <s v="Descarga"/>
    <s v="SI"/>
    <n v="13.5"/>
    <n v="26"/>
    <x v="0"/>
    <s v="CHEP"/>
    <x v="2"/>
    <s v="ALEMANIA"/>
    <n v="3680191439"/>
    <m/>
    <m/>
    <m/>
    <n v="42"/>
    <s v="Jesús"/>
    <x v="11"/>
    <d v="1899-12-30T15:00:00"/>
    <s v="K-Palets Chep"/>
    <n v="1"/>
    <x v="0"/>
    <n v="1"/>
    <s v="SI"/>
    <x v="0"/>
    <n v="0"/>
    <n v="0"/>
    <n v="1"/>
    <x v="2"/>
    <x v="0"/>
    <n v="468"/>
    <n v="18"/>
    <n v="0.2"/>
    <n v="0.18"/>
  </r>
  <r>
    <d v="2019-01-17T00:00:00"/>
    <d v="1899-12-30T16:00:00"/>
    <d v="1899-12-30T16:00:00"/>
    <m/>
    <x v="1"/>
    <s v="MR"/>
    <d v="2019-01-17T16:00:00"/>
    <m/>
    <s v="SUS MEDIOS"/>
    <s v="Carga"/>
    <s v="NO"/>
    <n v="5"/>
    <n v="10"/>
    <x v="0"/>
    <s v="AQUA AMBIENT"/>
    <x v="3"/>
    <s v="VARIOS"/>
    <m/>
    <m/>
    <m/>
    <m/>
    <m/>
    <s v="Jesús"/>
    <x v="11"/>
    <d v="1899-12-30T16:00:00"/>
    <m/>
    <n v="0"/>
    <x v="0"/>
    <n v="1"/>
    <s v="SI"/>
    <x v="0"/>
    <n v="0"/>
    <n v="0"/>
    <n v="1"/>
    <x v="2"/>
    <x v="0"/>
    <n v="468"/>
    <n v="18"/>
    <n v="0.2"/>
    <n v="0.18"/>
  </r>
  <r>
    <d v="2019-01-17T00:00:00"/>
    <d v="1899-12-30T16:30:00"/>
    <d v="1899-12-30T16:30:00"/>
    <m/>
    <x v="1"/>
    <s v="MR"/>
    <d v="2019-01-17T16:30:00"/>
    <n v="25668"/>
    <s v="TTES. AUGUSTO"/>
    <s v="Carga"/>
    <s v="NO"/>
    <n v="1"/>
    <n v="2"/>
    <x v="0"/>
    <s v="MGI COUTIER ESPAÑA"/>
    <x v="1"/>
    <s v="VIGO"/>
    <s v="5470KDZ"/>
    <m/>
    <m/>
    <m/>
    <m/>
    <s v="Miguel M."/>
    <x v="11"/>
    <d v="1899-12-30T16:3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07:00:00"/>
    <d v="1899-12-30T07:00:00"/>
    <m/>
    <x v="1"/>
    <s v="MR"/>
    <d v="2019-01-18T07:00:00"/>
    <m/>
    <s v="SUS MEDIOS"/>
    <s v="Descarga"/>
    <s v="SI"/>
    <n v="13.5"/>
    <n v="26"/>
    <x v="0"/>
    <s v="SERRADORA DOMENECH"/>
    <x v="2"/>
    <s v="GIRONA"/>
    <m/>
    <m/>
    <m/>
    <m/>
    <m/>
    <s v="Miguel Ángel"/>
    <x v="12"/>
    <d v="1899-12-30T07:40:00"/>
    <m/>
    <n v="1"/>
    <x v="0"/>
    <n v="1"/>
    <s v="SI"/>
    <x v="0"/>
    <n v="1"/>
    <n v="1"/>
    <n v="0"/>
    <x v="2"/>
    <x v="0"/>
    <n v="468"/>
    <n v="18"/>
    <n v="0.2"/>
    <n v="0.18"/>
  </r>
  <r>
    <d v="2019-01-18T00:00:00"/>
    <d v="1899-12-30T08:00:00"/>
    <d v="1899-12-30T08:00:00"/>
    <m/>
    <x v="1"/>
    <s v="VG"/>
    <d v="2019-01-18T08:00:00"/>
    <m/>
    <s v="MORARTE"/>
    <s v="Descarga"/>
    <s v="SI"/>
    <n v="13.5"/>
    <n v="26"/>
    <x v="0"/>
    <s v="SCHOELLER NRX"/>
    <x v="6"/>
    <s v="NURIEUX"/>
    <s v="R-5163-BBW     2191GTW"/>
    <m/>
    <m/>
    <m/>
    <n v="33"/>
    <s v="Miguel Ángel"/>
    <x v="12"/>
    <d v="1899-12-30T08:00:00"/>
    <s v="J-Tapas Chep"/>
    <n v="1"/>
    <x v="0"/>
    <n v="1"/>
    <s v="SI"/>
    <x v="0"/>
    <n v="0"/>
    <n v="0"/>
    <n v="1"/>
    <x v="2"/>
    <x v="0"/>
    <n v="468"/>
    <n v="18"/>
    <n v="0.2"/>
    <n v="0.18"/>
  </r>
  <r>
    <d v="2019-01-18T00:00:00"/>
    <d v="1899-12-30T09:20:00"/>
    <m/>
    <m/>
    <x v="0"/>
    <s v="MR"/>
    <d v="2019-01-18T09:30:00"/>
    <m/>
    <s v="SUS MEDIOS"/>
    <s v="Descarga"/>
    <s v="NO"/>
    <n v="0.5"/>
    <n v="1"/>
    <x v="0"/>
    <s v="SIMONA"/>
    <x v="0"/>
    <s v="PALAU"/>
    <s v="ALBARÁN 7201230761 Pdo. 213004247"/>
    <m/>
    <m/>
    <m/>
    <m/>
    <s v="Juan Carlos"/>
    <x v="12"/>
    <d v="1899-12-30T09:20:00"/>
    <m/>
    <n v="0"/>
    <x v="0"/>
    <n v="0"/>
    <s v="SI"/>
    <x v="0"/>
    <n v="1"/>
    <n v="0"/>
    <n v="1"/>
    <x v="2"/>
    <x v="0"/>
    <n v="468"/>
    <n v="18"/>
    <n v="0.2"/>
    <n v="0.18"/>
  </r>
  <r>
    <d v="2019-01-18T00:00:00"/>
    <d v="1899-12-30T09:30:00"/>
    <d v="1899-12-30T09:30:00"/>
    <m/>
    <x v="1"/>
    <s v="MR"/>
    <d v="2019-01-18T09:30:00"/>
    <m/>
    <s v="BCN EXPRESS"/>
    <s v="Descarga"/>
    <s v="NO"/>
    <n v="0.5"/>
    <n v="1"/>
    <x v="0"/>
    <s v="BEKUPLAST"/>
    <x v="6"/>
    <s v="ALEMANIA"/>
    <s v="CB-1038"/>
    <m/>
    <m/>
    <m/>
    <m/>
    <s v="Miguel Ángel"/>
    <x v="12"/>
    <d v="1899-12-30T09:3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09:35:00"/>
    <d v="1899-12-30T09:35:00"/>
    <m/>
    <x v="1"/>
    <s v="MR"/>
    <d v="2019-01-18T09:30:00"/>
    <n v="6006703"/>
    <s v="SUS MEDIOS"/>
    <s v="Carga"/>
    <s v="SI"/>
    <n v="13.5"/>
    <n v="26"/>
    <x v="0"/>
    <s v="CHEP"/>
    <x v="1"/>
    <s v="VARIOS"/>
    <n v="3680192558"/>
    <m/>
    <m/>
    <m/>
    <m/>
    <s v="Miguel Ángel"/>
    <x v="12"/>
    <d v="1899-12-30T09:35:00"/>
    <m/>
    <n v="1"/>
    <x v="0"/>
    <n v="1"/>
    <s v="SI"/>
    <x v="0"/>
    <n v="0"/>
    <n v="0"/>
    <n v="1"/>
    <x v="2"/>
    <x v="0"/>
    <n v="468"/>
    <n v="18"/>
    <n v="0.2"/>
    <n v="0.18"/>
  </r>
  <r>
    <d v="2019-01-18T00:00:00"/>
    <d v="1899-12-30T09:40:00"/>
    <m/>
    <m/>
    <x v="0"/>
    <s v="MR"/>
    <d v="2019-01-18T09:30:00"/>
    <m/>
    <s v="SUS MEDIOS"/>
    <s v="Descarga"/>
    <s v="NO"/>
    <n v="0"/>
    <n v="0.5"/>
    <x v="1"/>
    <s v="FRANCISCO RAMON MOLA SOLA"/>
    <x v="0"/>
    <s v="BARCELONA"/>
    <s v="ALBARAN A-2019_02, Pdo. 213004309"/>
    <m/>
    <m/>
    <m/>
    <m/>
    <s v="Sus medios"/>
    <x v="12"/>
    <d v="1899-12-30T09:40:00"/>
    <m/>
    <n v="0"/>
    <x v="0"/>
    <n v="0"/>
    <s v="SI"/>
    <x v="0"/>
    <n v="1"/>
    <n v="0"/>
    <n v="1"/>
    <x v="2"/>
    <x v="0"/>
    <n v="468"/>
    <n v="18"/>
    <n v="0.2"/>
    <n v="0.18"/>
  </r>
  <r>
    <d v="2019-01-18T00:00:00"/>
    <d v="1899-12-30T09:45:00"/>
    <d v="1899-12-30T09:45:00"/>
    <m/>
    <x v="1"/>
    <s v="MR"/>
    <d v="2019-01-18T10:00:00"/>
    <s v="DAVID"/>
    <s v="DAVID BERTRAN"/>
    <s v="Carga"/>
    <s v="NO"/>
    <n v="3"/>
    <n v="6"/>
    <x v="0"/>
    <s v="DAVID BERTRAN"/>
    <x v="5"/>
    <s v="PALAU"/>
    <s v="alb. 040437, 040433, 040434"/>
    <m/>
    <m/>
    <m/>
    <m/>
    <s v="Sus medios"/>
    <x v="12"/>
    <d v="1899-12-30T09:45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10:00:00"/>
    <d v="1899-12-30T10:00:00"/>
    <m/>
    <x v="1"/>
    <s v="MR"/>
    <d v="2019-01-18T10:00:00"/>
    <m/>
    <s v="COBARPLAS"/>
    <s v="Descarga"/>
    <s v="NO"/>
    <n v="5"/>
    <n v="8"/>
    <x v="0"/>
    <s v="PLASTICOS GUELL"/>
    <x v="0"/>
    <s v="PALAU"/>
    <s v="ALB. B603 Y  ALB. G190076"/>
    <m/>
    <m/>
    <m/>
    <m/>
    <s v="Juan Carlos"/>
    <x v="12"/>
    <d v="1899-12-30T10:0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10:15:00"/>
    <m/>
    <m/>
    <x v="0"/>
    <s v="MR"/>
    <d v="2019-01-18T10:30:00"/>
    <m/>
    <s v="SUS MEDIOS"/>
    <s v="Descarga"/>
    <s v="NO"/>
    <n v="1.5"/>
    <n v="3"/>
    <x v="0"/>
    <s v="ZFOAM ESPAÑA"/>
    <x v="2"/>
    <s v="ZARAGPZA"/>
    <s v="ALB. 2190124, Pdo. 113006377"/>
    <m/>
    <m/>
    <m/>
    <m/>
    <s v="Juan Carlos"/>
    <x v="12"/>
    <d v="1899-12-30T10:15:00"/>
    <m/>
    <n v="0"/>
    <x v="0"/>
    <n v="0"/>
    <s v="SI"/>
    <x v="0"/>
    <n v="1"/>
    <n v="0"/>
    <n v="1"/>
    <x v="2"/>
    <x v="0"/>
    <n v="468"/>
    <n v="18"/>
    <n v="0.2"/>
    <n v="0.18"/>
  </r>
  <r>
    <d v="2019-01-18T00:00:00"/>
    <d v="1899-12-30T10:30:00"/>
    <d v="1899-12-30T10:30:00"/>
    <m/>
    <x v="1"/>
    <s v="MR"/>
    <d v="2019-01-18T10:30:00"/>
    <n v="26246"/>
    <s v="CBL"/>
    <s v="Carga"/>
    <s v="NO"/>
    <n v="0.5"/>
    <n v="1"/>
    <x v="0"/>
    <s v="ICOMMERS"/>
    <x v="1"/>
    <s v="PALAU"/>
    <s v="solicitan cita sobre las 09:30."/>
    <m/>
    <m/>
    <m/>
    <m/>
    <s v="Miguel M."/>
    <x v="12"/>
    <d v="1899-12-30T14:00:00"/>
    <m/>
    <n v="0"/>
    <x v="0"/>
    <n v="1"/>
    <s v="SI"/>
    <x v="0"/>
    <n v="1"/>
    <n v="1"/>
    <n v="0"/>
    <x v="2"/>
    <x v="0"/>
    <n v="468"/>
    <n v="18"/>
    <n v="0.2"/>
    <n v="0.18"/>
  </r>
  <r>
    <d v="2019-01-18T00:00:00"/>
    <d v="1899-12-30T10:43:00"/>
    <m/>
    <m/>
    <x v="0"/>
    <s v="MR"/>
    <d v="2019-01-18T10:30:00"/>
    <m/>
    <s v="SUS MEDIOS"/>
    <s v="Descarga"/>
    <s v="NO"/>
    <n v="0"/>
    <n v="0.5"/>
    <x v="1"/>
    <s v="TORRAS"/>
    <x v="0"/>
    <s v="PALAU"/>
    <s v="L903276, L903450 PDO. 213004289, L903373, L903458 PDO. 213004289, L903489"/>
    <m/>
    <m/>
    <m/>
    <m/>
    <s v="Sus medios"/>
    <x v="12"/>
    <d v="1899-12-30T10:43:00"/>
    <m/>
    <n v="0"/>
    <x v="0"/>
    <n v="0"/>
    <s v="SI"/>
    <x v="0"/>
    <n v="1"/>
    <n v="0"/>
    <n v="1"/>
    <x v="2"/>
    <x v="0"/>
    <n v="468"/>
    <n v="18"/>
    <n v="0.2"/>
    <n v="0.18"/>
  </r>
  <r>
    <d v="2019-01-18T00:00:00"/>
    <d v="1899-12-30T11:00:00"/>
    <d v="1899-12-30T11:00:00"/>
    <m/>
    <x v="1"/>
    <s v="MR"/>
    <d v="2019-01-18T11:00:00"/>
    <m/>
    <s v="VARIOS"/>
    <s v="Carga"/>
    <s v="SI"/>
    <n v="13.5"/>
    <n v="26"/>
    <x v="0"/>
    <s v="AQUA AMBIENT"/>
    <x v="3"/>
    <s v="VARIOS"/>
    <s v="9AL/190000045, PDTE. CONFIRMAR LIDIA"/>
    <m/>
    <m/>
    <m/>
    <m/>
    <s v="Juan Carlos"/>
    <x v="12"/>
    <d v="1899-12-30T13:10:00"/>
    <m/>
    <n v="1"/>
    <x v="0"/>
    <n v="1"/>
    <s v="SI"/>
    <x v="0"/>
    <n v="1"/>
    <n v="1"/>
    <n v="0"/>
    <x v="2"/>
    <x v="0"/>
    <n v="468"/>
    <n v="18"/>
    <n v="0.2"/>
    <n v="0.18"/>
  </r>
  <r>
    <d v="2019-01-18T00:00:00"/>
    <d v="1899-12-30T11:05:00"/>
    <m/>
    <m/>
    <x v="0"/>
    <s v="MR"/>
    <d v="2019-01-18T11:00:00"/>
    <m/>
    <s v="ASM"/>
    <s v="Descarga"/>
    <s v="NO"/>
    <n v="0.5"/>
    <n v="1"/>
    <x v="0"/>
    <s v="ANDRÉS MASEGOSA"/>
    <x v="2"/>
    <s v="ALICANTE"/>
    <s v="ALBARAN V120/2019"/>
    <m/>
    <m/>
    <m/>
    <m/>
    <s v="Reyes"/>
    <x v="12"/>
    <d v="1899-12-30T11:05:00"/>
    <m/>
    <n v="0"/>
    <x v="0"/>
    <n v="0"/>
    <s v="SI"/>
    <x v="0"/>
    <n v="1"/>
    <n v="0"/>
    <n v="1"/>
    <x v="2"/>
    <x v="0"/>
    <n v="468"/>
    <n v="18"/>
    <n v="0.2"/>
    <n v="0.18"/>
  </r>
  <r>
    <d v="2019-01-18T00:00:00"/>
    <d v="1899-12-30T11:30:00"/>
    <d v="1899-12-30T11:30:00"/>
    <m/>
    <x v="1"/>
    <s v="MR"/>
    <d v="2019-01-18T11:30:00"/>
    <m/>
    <s v="VARIOS"/>
    <s v="Carga"/>
    <s v="NO"/>
    <n v="1"/>
    <n v="2"/>
    <x v="0"/>
    <s v="AQUA AMBIENT"/>
    <x v="3"/>
    <s v="VARIOS"/>
    <s v="9AL/190000048"/>
    <m/>
    <m/>
    <m/>
    <m/>
    <s v="Juan Carlos"/>
    <x v="12"/>
    <d v="1899-12-30T11:3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12:00:00"/>
    <d v="1899-12-30T12:00:00"/>
    <m/>
    <x v="1"/>
    <s v="MR"/>
    <d v="2019-01-18T12:00:00"/>
    <m/>
    <s v="TXT"/>
    <s v="Descarga"/>
    <s v="NO"/>
    <n v="0.5"/>
    <n v="1"/>
    <x v="0"/>
    <s v="PUROMASTER"/>
    <x v="2"/>
    <s v="MURCIA"/>
    <m/>
    <m/>
    <m/>
    <m/>
    <m/>
    <s v="Juan Carlos"/>
    <x v="12"/>
    <d v="1899-12-30T12:0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12:30:00"/>
    <d v="1899-12-30T12:30:00"/>
    <m/>
    <x v="1"/>
    <s v="MR"/>
    <d v="2019-01-18T12:30:00"/>
    <m/>
    <s v="NACEX"/>
    <s v="Carga"/>
    <s v="NO"/>
    <n v="0.5"/>
    <n v="1"/>
    <x v="1"/>
    <s v="AQUA AMBIENT"/>
    <x v="3"/>
    <s v="VARIOS"/>
    <s v="9AL/19000047"/>
    <m/>
    <m/>
    <m/>
    <m/>
    <s v="Reyes"/>
    <x v="12"/>
    <d v="1899-12-30T12:3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13:00:00"/>
    <d v="1899-12-30T13:00:00"/>
    <m/>
    <x v="1"/>
    <s v="VG"/>
    <d v="2019-01-18T13:00:00"/>
    <m/>
    <s v="GIMARCO"/>
    <s v="Descarga"/>
    <s v="SI"/>
    <n v="13.5"/>
    <n v="33"/>
    <x v="0"/>
    <s v="SCHOELLER GAILLON"/>
    <x v="6"/>
    <s v="GAILLON"/>
    <s v="1511-KDN / R-2070-BCM"/>
    <m/>
    <m/>
    <m/>
    <m/>
    <s v="Miguel Ángel"/>
    <x v="12"/>
    <d v="1899-12-30T13:00:00"/>
    <m/>
    <n v="1"/>
    <x v="0"/>
    <n v="1"/>
    <s v="SI"/>
    <x v="0"/>
    <n v="0"/>
    <n v="0"/>
    <n v="1"/>
    <x v="2"/>
    <x v="0"/>
    <n v="468"/>
    <n v="18"/>
    <n v="0.2"/>
    <n v="0.18"/>
  </r>
  <r>
    <d v="2019-01-18T00:00:00"/>
    <d v="1899-12-30T16:00:00"/>
    <d v="1899-12-30T16:00:00"/>
    <m/>
    <x v="1"/>
    <s v="MR"/>
    <d v="2019-01-18T16:00:00"/>
    <m/>
    <s v="SUS MEDIOS"/>
    <s v="Carga"/>
    <s v="NO"/>
    <n v="5"/>
    <n v="10"/>
    <x v="0"/>
    <s v="AQUA AMBIENT"/>
    <x v="3"/>
    <s v="VARIOS"/>
    <m/>
    <m/>
    <m/>
    <m/>
    <m/>
    <s v="Jesús"/>
    <x v="12"/>
    <d v="1899-12-30T16:00:00"/>
    <m/>
    <n v="0"/>
    <x v="0"/>
    <n v="1"/>
    <s v="SI"/>
    <x v="0"/>
    <n v="0"/>
    <n v="0"/>
    <n v="1"/>
    <x v="2"/>
    <x v="0"/>
    <n v="468"/>
    <n v="18"/>
    <n v="0.2"/>
    <n v="0.18"/>
  </r>
  <r>
    <d v="2019-01-18T00:00:00"/>
    <d v="1899-12-30T16:30:00"/>
    <d v="1899-12-30T16:30:00"/>
    <m/>
    <x v="1"/>
    <s v="JAR"/>
    <d v="2019-01-18T16:30:00"/>
    <m/>
    <s v="GONZATRANS"/>
    <s v="Carga"/>
    <s v="SI"/>
    <n v="13.5"/>
    <n v="26"/>
    <x v="0"/>
    <s v="FLUIDRA"/>
    <x v="9"/>
    <s v="MAÇANET"/>
    <m/>
    <m/>
    <m/>
    <m/>
    <m/>
    <s v="Jesús"/>
    <x v="12"/>
    <d v="1899-12-30T16:30:00"/>
    <m/>
    <n v="1"/>
    <x v="0"/>
    <n v="1"/>
    <s v="SI"/>
    <x v="0"/>
    <n v="0"/>
    <n v="0"/>
    <n v="1"/>
    <x v="2"/>
    <x v="0"/>
    <n v="468"/>
    <n v="18"/>
    <n v="0.2"/>
    <n v="0.18"/>
  </r>
  <r>
    <d v="2019-01-21T00:00:00"/>
    <d v="1899-12-30T06:00:00"/>
    <d v="1899-12-30T06:00:00"/>
    <m/>
    <x v="1"/>
    <s v="MR"/>
    <d v="2019-01-21T06:00:00"/>
    <m/>
    <s v="SUS MEDIOS"/>
    <s v="Descarga"/>
    <s v="SI"/>
    <n v="13.5"/>
    <n v="26"/>
    <x v="0"/>
    <s v="SCHOELLER LORQUI"/>
    <x v="8"/>
    <s v="LORQUI"/>
    <m/>
    <m/>
    <m/>
    <m/>
    <m/>
    <s v="Miguel Ángel"/>
    <x v="13"/>
    <d v="1899-12-30T06:00:00"/>
    <m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07:30:00"/>
    <d v="1899-12-30T07:30:00"/>
    <m/>
    <x v="1"/>
    <s v="CT"/>
    <d v="2019-01-21T07:30:00"/>
    <n v="23958"/>
    <s v="GONZATRANS"/>
    <s v="Carga"/>
    <s v="SI"/>
    <n v="13.5"/>
    <n v="26"/>
    <x v="0"/>
    <s v="INORPACK"/>
    <x v="7"/>
    <s v="ABRERA"/>
    <m/>
    <m/>
    <m/>
    <m/>
    <m/>
    <s v="Miguel Ángel"/>
    <x v="13"/>
    <d v="1899-12-30T07:30:00"/>
    <m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08:00:00"/>
    <d v="1899-12-30T08:00:00"/>
    <m/>
    <x v="1"/>
    <s v="JAR"/>
    <d v="2019-01-21T08:00:00"/>
    <m/>
    <s v="SUS MEDIOS"/>
    <s v="Carga"/>
    <s v="NO"/>
    <n v="5"/>
    <n v="10"/>
    <x v="0"/>
    <s v="ECOIMSA"/>
    <x v="3"/>
    <s v="PALAU"/>
    <s v="retirar aguas y aceites"/>
    <m/>
    <m/>
    <m/>
    <m/>
    <s v="Sus medios"/>
    <x v="13"/>
    <d v="1899-12-30T08:0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08:01:00"/>
    <m/>
    <m/>
    <x v="0"/>
    <s v="MR"/>
    <d v="2019-01-21T08:00:00"/>
    <m/>
    <s v="SUS MEDIOS"/>
    <s v="Descarga"/>
    <s v="SI"/>
    <n v="13.5"/>
    <n v="26"/>
    <x v="0"/>
    <s v="CHEP"/>
    <x v="2"/>
    <s v="ALEMANIA"/>
    <s v="SIN CITA 3680191440"/>
    <m/>
    <m/>
    <m/>
    <n v="32"/>
    <s v="Juan Carlos"/>
    <x v="13"/>
    <d v="1899-12-30T08:01:00"/>
    <s v="K-Palets Chep"/>
    <n v="1"/>
    <x v="0"/>
    <n v="0"/>
    <s v="SI"/>
    <x v="0"/>
    <n v="1"/>
    <n v="0"/>
    <n v="1"/>
    <x v="3"/>
    <x v="0"/>
    <n v="468"/>
    <n v="18"/>
    <n v="0.2"/>
    <n v="0.18"/>
  </r>
  <r>
    <d v="2019-01-21T00:00:00"/>
    <d v="1899-12-30T08:30:00"/>
    <d v="1899-12-30T08:30:00"/>
    <m/>
    <x v="1"/>
    <s v="MR"/>
    <d v="2019-01-21T08:30:00"/>
    <s v="DAVID"/>
    <s v="DAVID BERTRAN"/>
    <s v="Carga"/>
    <s v="NO"/>
    <n v="3"/>
    <n v="6"/>
    <x v="0"/>
    <s v="DAVID BERTRAN"/>
    <x v="5"/>
    <s v="PALAU"/>
    <m/>
    <m/>
    <m/>
    <m/>
    <m/>
    <s v="Sus medios"/>
    <x v="13"/>
    <d v="1899-12-30T08:3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09:00:00"/>
    <d v="1899-12-30T09:00:00"/>
    <m/>
    <x v="1"/>
    <s v="CT"/>
    <d v="2019-01-21T09:00:00"/>
    <n v="23958"/>
    <s v="GONZATRANS"/>
    <s v="Carga"/>
    <s v="SI"/>
    <n v="13.5"/>
    <n v="26"/>
    <x v="0"/>
    <s v="INORPACK"/>
    <x v="7"/>
    <s v="ABRERA"/>
    <m/>
    <m/>
    <m/>
    <m/>
    <m/>
    <s v="Miguel Ángel"/>
    <x v="13"/>
    <d v="1899-12-30T09:00:00"/>
    <m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09:30:00"/>
    <m/>
    <m/>
    <x v="0"/>
    <s v="MR"/>
    <d v="2019-01-21T09:30:00"/>
    <m/>
    <s v="ASM"/>
    <s v="Descarga"/>
    <s v="NO"/>
    <n v="0"/>
    <n v="0.5"/>
    <x v="1"/>
    <s v="ANDRÉS MASEGOSA"/>
    <x v="2"/>
    <s v="ALICANTE"/>
    <s v="ALBARAN V136/2019  NºPEDIDO 116/2019"/>
    <m/>
    <m/>
    <m/>
    <m/>
    <s v="Sus medios"/>
    <x v="13"/>
    <d v="1899-12-30T09:30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0:00:00"/>
    <d v="1899-12-30T10:00:00"/>
    <m/>
    <x v="1"/>
    <s v="MR"/>
    <d v="2019-01-21T10:00:00"/>
    <m/>
    <s v="LUIS TORTOSA"/>
    <s v="Descarga"/>
    <s v="SI"/>
    <n v="13.5"/>
    <n v="26"/>
    <x v="0"/>
    <s v="MORSSINKHOF"/>
    <x v="2"/>
    <s v="ALEMANIA"/>
    <m/>
    <m/>
    <m/>
    <m/>
    <n v="26"/>
    <s v="Miguel Ángel"/>
    <x v="13"/>
    <d v="1899-12-30T10:00:00"/>
    <s v="G-descarga filial"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0:45:00"/>
    <m/>
    <m/>
    <x v="0"/>
    <s v="MR"/>
    <d v="2019-01-21T11:00:00"/>
    <m/>
    <s v="DHL"/>
    <s v="Descarga"/>
    <s v="NO"/>
    <n v="0"/>
    <n v="0.5"/>
    <x v="1"/>
    <s v="UNIGASKET"/>
    <x v="0"/>
    <s v="TERRASSA"/>
    <s v="ALB. 190165 Pdo. 213004308"/>
    <m/>
    <m/>
    <m/>
    <m/>
    <s v="Sus medios"/>
    <x v="13"/>
    <d v="1899-12-30T10:45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1:30:00"/>
    <m/>
    <m/>
    <x v="0"/>
    <s v="MR"/>
    <d v="2019-01-21T11:30:00"/>
    <m/>
    <s v="SUS MEDIOS"/>
    <s v="Descarga"/>
    <s v="NO"/>
    <n v="0"/>
    <n v="0.5"/>
    <x v="1"/>
    <s v="TORRAS"/>
    <x v="0"/>
    <s v="SABADELL"/>
    <s v="L903841 Y L903847"/>
    <m/>
    <m/>
    <m/>
    <m/>
    <s v="Sus medios"/>
    <x v="13"/>
    <d v="1899-12-30T11:30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1:45:00"/>
    <d v="1899-12-30T11:45:00"/>
    <m/>
    <x v="1"/>
    <s v="MR"/>
    <d v="2019-01-21T12:00:00"/>
    <s v="DAVID"/>
    <s v="DAVID BERTRAN"/>
    <s v="Descarga"/>
    <s v="NO"/>
    <n v="3"/>
    <n v="6"/>
    <x v="0"/>
    <s v="DAVID BERTRAN"/>
    <x v="5"/>
    <s v="PALAU"/>
    <m/>
    <m/>
    <m/>
    <m/>
    <m/>
    <s v="Juan Carlos"/>
    <x v="13"/>
    <d v="1899-12-30T11:45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2:00:00"/>
    <d v="1899-12-30T12:00:00"/>
    <m/>
    <x v="1"/>
    <s v="MR"/>
    <d v="2019-01-21T12:00:00"/>
    <n v="6006703"/>
    <s v="SUS MEDIOS"/>
    <s v="Carga"/>
    <s v="SI"/>
    <n v="13.5"/>
    <n v="26"/>
    <x v="0"/>
    <s v="CHEP"/>
    <x v="1"/>
    <s v="VARIOS"/>
    <s v="3680210417  KT4386E"/>
    <m/>
    <m/>
    <m/>
    <n v="24"/>
    <s v="Miguel Ángel"/>
    <x v="13"/>
    <d v="1899-12-30T12:00:00"/>
    <s v="K-Palets Chep"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2:05:00"/>
    <m/>
    <m/>
    <x v="0"/>
    <s v="MR"/>
    <d v="2019-01-21T12:00:00"/>
    <m/>
    <s v="SUS MEDIOS"/>
    <s v="Descarga"/>
    <s v="NO"/>
    <n v="0"/>
    <n v="1"/>
    <x v="0"/>
    <s v="IQAP MASTERBATCH"/>
    <x v="0"/>
    <s v="vic"/>
    <s v="Alb. 809388 Pdo. 113006385"/>
    <m/>
    <m/>
    <m/>
    <m/>
    <s v="Juan Carlos"/>
    <x v="13"/>
    <d v="1899-12-30T12:05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2:10:00"/>
    <m/>
    <m/>
    <x v="0"/>
    <s v="MR"/>
    <d v="2019-01-21T12:00:00"/>
    <m/>
    <s v="SUS MEDIOS"/>
    <s v="Descarga"/>
    <s v="NO"/>
    <n v="0"/>
    <n v="1"/>
    <x v="0"/>
    <s v="UNIGASKET"/>
    <x v="0"/>
    <s v="TERRASSA"/>
    <s v="ALB. 190131 Pdo. 213004276"/>
    <m/>
    <m/>
    <m/>
    <m/>
    <s v="Juan Carlos"/>
    <x v="13"/>
    <d v="1899-12-30T12:10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2:15:00"/>
    <m/>
    <m/>
    <x v="0"/>
    <s v="MR"/>
    <d v="2019-01-21T12:30:00"/>
    <m/>
    <s v="SUS MEDIOS"/>
    <s v="Descarga"/>
    <s v="NO"/>
    <n v="0"/>
    <n v="1"/>
    <x v="0"/>
    <s v="VARIOS"/>
    <x v="0"/>
    <s v="LES FRANQUESES"/>
    <s v="DE POLITRACTOR UN ASPIRADOR A/A MIGUEL ANGEL"/>
    <m/>
    <m/>
    <m/>
    <m/>
    <s v="Juan Carlos"/>
    <x v="13"/>
    <d v="1899-12-30T12:15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2:20:00"/>
    <d v="1899-12-30T12:20:00"/>
    <m/>
    <x v="1"/>
    <s v="MR"/>
    <d v="2019-01-21T12:30:00"/>
    <m/>
    <s v="SUS MEDIOS"/>
    <s v="Descarga"/>
    <s v="NO"/>
    <n v="0"/>
    <n v="1"/>
    <x v="0"/>
    <s v="LLABERIA PLASTICS"/>
    <x v="0"/>
    <s v="TARRAGONA"/>
    <s v="ALB. BA190057"/>
    <m/>
    <m/>
    <m/>
    <m/>
    <s v="Juan Carlos"/>
    <x v="13"/>
    <d v="1899-12-30T12:2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2:30:00"/>
    <d v="1899-12-30T12:30:00"/>
    <m/>
    <x v="1"/>
    <s v="MR"/>
    <d v="2019-01-21T12:30:00"/>
    <n v="25806"/>
    <s v="ALMIRAMAR"/>
    <s v="Carga"/>
    <s v="SI"/>
    <n v="13.5"/>
    <n v="26"/>
    <x v="2"/>
    <s v="MARGI PACK"/>
    <x v="1"/>
    <s v="ALCARRAS"/>
    <s v="5025KSY"/>
    <m/>
    <m/>
    <m/>
    <m/>
    <s v="Juan Carlos"/>
    <x v="13"/>
    <d v="1899-12-30T12:30:00"/>
    <m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2:50:00"/>
    <m/>
    <m/>
    <x v="0"/>
    <s v="MR"/>
    <d v="2019-01-21T13:00:00"/>
    <m/>
    <s v="SUS MEDIOS"/>
    <s v="Descarga"/>
    <s v="NO"/>
    <n v="0"/>
    <n v="0.5"/>
    <x v="1"/>
    <s v="SINELEC"/>
    <x v="0"/>
    <s v="GRANOLLERS"/>
    <s v="ALB. 36645 Y 36637"/>
    <m/>
    <m/>
    <m/>
    <m/>
    <s v="Sus medios"/>
    <x v="13"/>
    <d v="1899-12-30T12:50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2:55:00"/>
    <m/>
    <m/>
    <x v="0"/>
    <s v="MR"/>
    <d v="2019-01-21T13:00:00"/>
    <m/>
    <s v="SUS MEDIOS"/>
    <s v="Descarga"/>
    <s v="NO"/>
    <n v="0"/>
    <n v="0.5"/>
    <x v="1"/>
    <s v="SINELEC"/>
    <x v="0"/>
    <s v="GRANOLLERS"/>
    <s v="ALB. 36645 Y 36637"/>
    <m/>
    <m/>
    <m/>
    <m/>
    <s v="Sus medios"/>
    <x v="13"/>
    <d v="1899-12-30T12:55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3:00:00"/>
    <d v="1899-12-30T13:00:00"/>
    <m/>
    <x v="1"/>
    <s v="CT"/>
    <d v="2019-01-21T13:00:00"/>
    <n v="23958"/>
    <s v="GONZATRANS"/>
    <s v="Carga"/>
    <s v="SI"/>
    <n v="13.5"/>
    <n v="26"/>
    <x v="0"/>
    <s v="INORPACK"/>
    <x v="7"/>
    <s v="ABRERA"/>
    <m/>
    <m/>
    <m/>
    <m/>
    <n v="23"/>
    <s v="Juan Carlos"/>
    <x v="13"/>
    <d v="1899-12-30T13:00:00"/>
    <s v="H- carga americanos"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3:30:00"/>
    <d v="1899-12-30T13:30:00"/>
    <m/>
    <x v="1"/>
    <s v="MR"/>
    <d v="2019-01-21T13:30:00"/>
    <m/>
    <s v="BREGER"/>
    <s v="Carga"/>
    <s v="SI"/>
    <n v="13.5"/>
    <n v="26"/>
    <x v="0"/>
    <s v="SCHOELLER FRANCE"/>
    <x v="4"/>
    <s v="FRANCIA"/>
    <s v="6006719 Y 6006720 - 5762hvg"/>
    <m/>
    <m/>
    <m/>
    <m/>
    <s v="Jesús"/>
    <x v="13"/>
    <d v="1899-12-30T13:30:00"/>
    <m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3:45:00"/>
    <m/>
    <m/>
    <x v="0"/>
    <s v="MR"/>
    <d v="2019-01-21T14:00:00"/>
    <m/>
    <s v="SUS MEDIOS"/>
    <s v="Descarga"/>
    <s v="NO"/>
    <n v="0"/>
    <n v="0.5"/>
    <x v="1"/>
    <s v="RETOLS PALAU"/>
    <x v="2"/>
    <s v="PALAU"/>
    <s v="2 PAQUETES DE ETIQUETAS SIN DOCUMENTAR"/>
    <m/>
    <m/>
    <m/>
    <m/>
    <s v="Sus medios"/>
    <x v="13"/>
    <d v="1899-12-30T13:45:00"/>
    <m/>
    <n v="0"/>
    <x v="0"/>
    <n v="0"/>
    <s v="SI"/>
    <x v="0"/>
    <n v="1"/>
    <n v="0"/>
    <n v="1"/>
    <x v="3"/>
    <x v="0"/>
    <n v="468"/>
    <n v="18"/>
    <n v="0.2"/>
    <n v="0.18"/>
  </r>
  <r>
    <d v="2019-01-21T00:00:00"/>
    <d v="1899-12-30T14:00:00"/>
    <d v="1899-12-30T14:00:00"/>
    <m/>
    <x v="1"/>
    <s v="MR"/>
    <d v="2019-01-21T14:00:00"/>
    <m/>
    <s v="BREGER"/>
    <s v="Carga"/>
    <s v="NO"/>
    <n v="8"/>
    <n v="18"/>
    <x v="0"/>
    <s v="SCHOELLER GAILLON"/>
    <x v="4"/>
    <s v="GAILLON"/>
    <s v="CARGA 8 ML"/>
    <m/>
    <m/>
    <m/>
    <m/>
    <s v="Miguel Ángel"/>
    <x v="13"/>
    <d v="1899-12-30T14:0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5:00:00"/>
    <d v="1899-12-30T15:00:00"/>
    <m/>
    <x v="1"/>
    <s v="MR"/>
    <d v="2019-01-21T15:00:00"/>
    <n v="6006703"/>
    <s v="SUS MEDIOS"/>
    <s v="Carga"/>
    <s v="SI"/>
    <n v="13.5"/>
    <n v="26"/>
    <x v="0"/>
    <s v="CHEP"/>
    <x v="1"/>
    <s v="VARIOS"/>
    <n v="3680210416"/>
    <m/>
    <m/>
    <m/>
    <n v="47"/>
    <s v="Juan Carlos"/>
    <x v="13"/>
    <d v="1899-12-30T08:50:00"/>
    <s v="K-Palets Chep"/>
    <n v="1"/>
    <x v="0"/>
    <n v="1"/>
    <s v="SI"/>
    <x v="0"/>
    <n v="1"/>
    <n v="1"/>
    <n v="0"/>
    <x v="3"/>
    <x v="0"/>
    <n v="468"/>
    <n v="18"/>
    <n v="0.2"/>
    <n v="0.18"/>
  </r>
  <r>
    <d v="2019-01-21T00:00:00"/>
    <d v="1899-12-30T15:30:00"/>
    <d v="1899-12-30T15:30:00"/>
    <m/>
    <x v="1"/>
    <s v="MR"/>
    <d v="2019-01-21T15:30:00"/>
    <n v="25806"/>
    <s v="ALMIRAMAR"/>
    <s v="Carga"/>
    <s v="SI"/>
    <n v="13.5"/>
    <n v="26"/>
    <x v="2"/>
    <s v="MARGI PACK"/>
    <x v="1"/>
    <s v="ALCARRAS"/>
    <m/>
    <m/>
    <m/>
    <m/>
    <n v="22"/>
    <s v="Jesús"/>
    <x v="13"/>
    <d v="1899-12-30T15:30:00"/>
    <s v="B-carga Agrilog"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6:00:00"/>
    <d v="1899-12-30T16:00:00"/>
    <m/>
    <x v="1"/>
    <s v="MR"/>
    <d v="2019-01-21T16:00:00"/>
    <m/>
    <s v="SUS MEDIOS"/>
    <s v="Carga"/>
    <s v="NO"/>
    <n v="5"/>
    <n v="10"/>
    <x v="0"/>
    <s v="AQUA AMBIENT"/>
    <x v="3"/>
    <s v="VARIOS"/>
    <m/>
    <m/>
    <m/>
    <m/>
    <m/>
    <s v="Jesús"/>
    <x v="13"/>
    <d v="1899-12-30T16:0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6:30:00"/>
    <d v="1899-12-30T16:30:00"/>
    <m/>
    <x v="1"/>
    <s v="MR"/>
    <d v="2019-01-21T16:30:00"/>
    <n v="6006703"/>
    <s v="SUS MEDIOS"/>
    <s v="Carga"/>
    <s v="SI"/>
    <n v="13.5"/>
    <n v="26"/>
    <x v="0"/>
    <s v="CHEP"/>
    <x v="1"/>
    <s v="VARIOS"/>
    <n v="3680208272"/>
    <m/>
    <m/>
    <m/>
    <m/>
    <s v="Miguel M."/>
    <x v="13"/>
    <d v="1899-12-30T16:30:00"/>
    <m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6:45:00"/>
    <d v="1899-12-30T16:45:00"/>
    <m/>
    <x v="1"/>
    <s v="MR"/>
    <d v="2019-01-21T17:00:00"/>
    <n v="6006703"/>
    <s v="SUS MEDIOS"/>
    <s v="Carga"/>
    <s v="SI"/>
    <n v="13.5"/>
    <n v="26"/>
    <x v="0"/>
    <s v="CHEP"/>
    <x v="1"/>
    <s v="VARIOS"/>
    <n v="3680208280"/>
    <m/>
    <m/>
    <m/>
    <n v="38"/>
    <s v="Miguel M."/>
    <x v="13"/>
    <d v="1899-12-30T16:45:00"/>
    <s v="K-Palets Chep"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7:00:00"/>
    <d v="1899-12-30T17:00:00"/>
    <m/>
    <x v="1"/>
    <s v="MR"/>
    <d v="2019-01-21T17:00:00"/>
    <m/>
    <s v="TRANSLINK"/>
    <s v="Carga"/>
    <s v="NO"/>
    <n v="1"/>
    <n v="2"/>
    <x v="0"/>
    <s v="TRANSLINK"/>
    <x v="5"/>
    <s v="VARIOS"/>
    <m/>
    <m/>
    <m/>
    <m/>
    <m/>
    <s v="Miguel M."/>
    <x v="13"/>
    <d v="1899-12-30T17:0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7:30:00"/>
    <d v="1899-12-30T17:30:00"/>
    <m/>
    <x v="1"/>
    <s v="MR"/>
    <d v="2019-01-21T17:30:00"/>
    <m/>
    <s v="SUS MEDIOS"/>
    <s v="Carga"/>
    <s v="SI"/>
    <n v="13.5"/>
    <n v="26"/>
    <x v="2"/>
    <s v="BENIHORT"/>
    <x v="1"/>
    <s v="CASTELLON"/>
    <m/>
    <m/>
    <m/>
    <m/>
    <n v="20"/>
    <s v="Miguel M."/>
    <x v="13"/>
    <d v="1899-12-30T17:30:00"/>
    <s v="B-carga Agrilog"/>
    <n v="1"/>
    <x v="0"/>
    <n v="1"/>
    <s v="SI"/>
    <x v="0"/>
    <n v="0"/>
    <n v="0"/>
    <n v="1"/>
    <x v="3"/>
    <x v="0"/>
    <n v="468"/>
    <n v="18"/>
    <n v="0.2"/>
    <n v="0.18"/>
  </r>
  <r>
    <d v="2019-01-21T00:00:00"/>
    <d v="1899-12-30T17:45:00"/>
    <d v="1899-12-30T17:45:00"/>
    <m/>
    <x v="1"/>
    <s v="MR"/>
    <d v="2019-01-21T18:00:00"/>
    <s v="SZENDEX"/>
    <s v="SZENDEX"/>
    <s v="Carga"/>
    <s v="NO"/>
    <n v="0"/>
    <n v="1"/>
    <x v="1"/>
    <s v="VARIOS"/>
    <x v="5"/>
    <s v="PALAU"/>
    <s v="1 SOBRE CON DOCUMENTACION"/>
    <m/>
    <m/>
    <m/>
    <m/>
    <s v="Sus medios"/>
    <x v="13"/>
    <d v="1899-12-30T17:45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8:00:00"/>
    <d v="1899-12-30T18:00:00"/>
    <m/>
    <x v="1"/>
    <s v="MR"/>
    <d v="2019-01-21T18:00:00"/>
    <m/>
    <s v="NOUTRANSPORT"/>
    <s v="Carga"/>
    <s v="NO"/>
    <n v="10"/>
    <n v="19"/>
    <x v="0"/>
    <s v="NOUTRANSPORT"/>
    <x v="5"/>
    <s v="VARIOS"/>
    <m/>
    <m/>
    <m/>
    <m/>
    <m/>
    <s v="Miguel M."/>
    <x v="13"/>
    <d v="1899-12-30T18:00:00"/>
    <m/>
    <n v="0"/>
    <x v="0"/>
    <n v="1"/>
    <s v="SI"/>
    <x v="0"/>
    <n v="0"/>
    <n v="0"/>
    <n v="1"/>
    <x v="3"/>
    <x v="0"/>
    <n v="468"/>
    <n v="18"/>
    <n v="0.2"/>
    <n v="0.18"/>
  </r>
  <r>
    <d v="2019-01-21T00:00:00"/>
    <d v="1899-12-30T18:30:00"/>
    <d v="1899-12-30T18:30:00"/>
    <m/>
    <x v="1"/>
    <s v="CT"/>
    <d v="2019-01-21T18:30:00"/>
    <n v="25927"/>
    <s v="GONZATRANS"/>
    <s v="Carga"/>
    <s v="SI"/>
    <n v="13.5"/>
    <n v="26"/>
    <x v="0"/>
    <s v="CADEPA GLOBAL"/>
    <x v="7"/>
    <s v="LLEIDA"/>
    <s v="CHARO LE CONFIRMA A LAS 17:30 HORA PERO NO HAY HUECO"/>
    <m/>
    <m/>
    <m/>
    <m/>
    <s v="Miguel M."/>
    <x v="13"/>
    <d v="1899-12-30T18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07:00:00"/>
    <d v="1899-12-30T07:00:00"/>
    <m/>
    <x v="1"/>
    <s v="MR"/>
    <d v="2019-01-22T07:00:00"/>
    <m/>
    <s v="GIMARCO"/>
    <s v="Descarga"/>
    <s v="SI"/>
    <n v="13.5"/>
    <n v="26"/>
    <x v="0"/>
    <s v="SCHOELLER NUREIUX"/>
    <x v="6"/>
    <s v="NURIEUX"/>
    <s v="CB-1051"/>
    <m/>
    <m/>
    <m/>
    <m/>
    <s v="Miguel Ángel"/>
    <x v="14"/>
    <d v="1899-12-30T07:0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07:30:00"/>
    <d v="1899-12-30T07:30:00"/>
    <m/>
    <x v="1"/>
    <s v="CT"/>
    <d v="2019-01-22T07:30:00"/>
    <n v="23958"/>
    <s v="GONZATRANS"/>
    <s v="Carga"/>
    <s v="SI"/>
    <n v="13.5"/>
    <n v="26"/>
    <x v="0"/>
    <s v="INORPACK"/>
    <x v="7"/>
    <s v="ABRERA"/>
    <m/>
    <m/>
    <m/>
    <m/>
    <m/>
    <s v="Miguel Ángel"/>
    <x v="14"/>
    <d v="1899-12-30T07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08:00:00"/>
    <d v="1899-12-30T08:00:00"/>
    <m/>
    <x v="1"/>
    <s v="JAR"/>
    <d v="2019-01-22T08:00:00"/>
    <m/>
    <s v="JOSE REY"/>
    <s v="Carga"/>
    <s v="SI"/>
    <n v="13.5"/>
    <n v="26"/>
    <x v="0"/>
    <s v="FLUIDRA"/>
    <x v="9"/>
    <s v="MAÇANET"/>
    <m/>
    <m/>
    <m/>
    <m/>
    <m/>
    <s v="Juan Carlos"/>
    <x v="14"/>
    <d v="1899-12-30T08:0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08:30:00"/>
    <d v="1899-12-30T08:30:00"/>
    <m/>
    <x v="1"/>
    <s v="JAR"/>
    <d v="2019-01-22T08:30:00"/>
    <n v="26264"/>
    <s v="ALGAITRUCK"/>
    <s v="Carga"/>
    <s v="SI"/>
    <n v="13.5"/>
    <n v="26"/>
    <x v="2"/>
    <s v="SAT 97 BLANCASOL"/>
    <x v="7"/>
    <s v="BLANCA"/>
    <s v="2679-FSM   R-9367-BCG     "/>
    <m/>
    <m/>
    <m/>
    <m/>
    <s v="Miguel Ángel"/>
    <x v="14"/>
    <d v="1899-12-30T08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09:00:00"/>
    <d v="1899-12-30T09:00:00"/>
    <m/>
    <x v="1"/>
    <s v="CT"/>
    <d v="2019-01-22T09:00:00"/>
    <n v="23958"/>
    <s v="GONZATRANS"/>
    <s v="Carga"/>
    <s v="SI"/>
    <n v="13.5"/>
    <n v="26"/>
    <x v="0"/>
    <s v="INORPACK"/>
    <x v="7"/>
    <s v="ABRERA"/>
    <m/>
    <m/>
    <m/>
    <m/>
    <m/>
    <s v="Miguel Ángel"/>
    <x v="14"/>
    <d v="1899-12-30T10:30:00"/>
    <m/>
    <n v="1"/>
    <x v="0"/>
    <n v="1"/>
    <s v="SI"/>
    <x v="0"/>
    <n v="1"/>
    <n v="1"/>
    <n v="0"/>
    <x v="3"/>
    <x v="0"/>
    <n v="468"/>
    <n v="18"/>
    <n v="0.2"/>
    <n v="0.18"/>
  </r>
  <r>
    <d v="2019-01-22T00:00:00"/>
    <d v="1899-12-30T09:15:00"/>
    <m/>
    <m/>
    <x v="0"/>
    <s v="MR"/>
    <d v="2019-01-22T09:30:00"/>
    <m/>
    <s v="SUS MEDIOS"/>
    <s v="Descarga"/>
    <s v="NO"/>
    <n v="0"/>
    <n v="0.5"/>
    <x v="1"/>
    <s v="CIFEC"/>
    <x v="0"/>
    <s v="PALAU"/>
    <s v="ALB. 201900701 "/>
    <m/>
    <m/>
    <m/>
    <m/>
    <s v="Sus medios"/>
    <x v="14"/>
    <d v="1899-12-30T09:15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09:45:00"/>
    <m/>
    <m/>
    <x v="0"/>
    <s v="MR"/>
    <d v="2019-01-22T10:00:00"/>
    <m/>
    <s v="SUS MEDIOS"/>
    <s v="Descarga"/>
    <s v="NO"/>
    <n v="0"/>
    <n v="0.5"/>
    <x v="1"/>
    <s v="SISTERSOFT"/>
    <x v="0"/>
    <s v="LLEIDA"/>
    <s v="ALBARAN 1182"/>
    <m/>
    <m/>
    <m/>
    <m/>
    <s v="Sus medios"/>
    <x v="14"/>
    <d v="1899-12-30T09:45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09:50:00"/>
    <d v="1899-12-30T09:50:00"/>
    <m/>
    <x v="1"/>
    <s v="MR"/>
    <d v="2019-01-22T10:00:00"/>
    <s v="DAVID"/>
    <s v="DAVID BERTRAN"/>
    <s v="Carga"/>
    <s v="NO"/>
    <n v="3"/>
    <n v="6"/>
    <x v="0"/>
    <s v="DAVID BERTRAN"/>
    <x v="5"/>
    <s v="PALAU"/>
    <m/>
    <m/>
    <m/>
    <m/>
    <m/>
    <s v="Juan Carlos"/>
    <x v="14"/>
    <d v="1899-12-30T09:5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0:00:00"/>
    <d v="1899-12-30T10:00:00"/>
    <m/>
    <x v="1"/>
    <s v="MR"/>
    <d v="2019-01-22T10:00:00"/>
    <m/>
    <s v="ALGAITRUCK"/>
    <s v="Descarga"/>
    <s v="SI"/>
    <n v="13.5"/>
    <n v="26"/>
    <x v="0"/>
    <s v="SCHOELLER LORQUI"/>
    <x v="8"/>
    <s v="LORQUI"/>
    <s v="CARGA PEDIDO 26264"/>
    <m/>
    <m/>
    <m/>
    <m/>
    <s v="Miguel Ángel"/>
    <x v="14"/>
    <d v="1899-12-30T10:0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0:15:00"/>
    <m/>
    <m/>
    <x v="0"/>
    <s v="MR"/>
    <d v="2019-01-22T10:30:00"/>
    <n v="25663"/>
    <s v="SUS MEDIOS"/>
    <s v="Carga"/>
    <s v="NO"/>
    <n v="0.5"/>
    <n v="1"/>
    <x v="0"/>
    <s v="VARIOS"/>
    <x v="1"/>
    <s v="TOLEDO"/>
    <m/>
    <m/>
    <m/>
    <m/>
    <m/>
    <s v="Juan Carlos"/>
    <x v="14"/>
    <d v="1899-12-30T10:15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10:20:00"/>
    <m/>
    <m/>
    <x v="0"/>
    <s v="MR"/>
    <d v="2019-01-22T10:30:00"/>
    <m/>
    <s v="NACEX"/>
    <s v="Descarga"/>
    <s v="NO"/>
    <n v="0"/>
    <n v="0.5"/>
    <x v="1"/>
    <s v="MAGNEGRAF"/>
    <x v="0"/>
    <s v="PALAU"/>
    <s v="UN SOBRE"/>
    <m/>
    <m/>
    <m/>
    <m/>
    <s v="Sus medios"/>
    <x v="14"/>
    <d v="1899-12-30T10:20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10:50:00"/>
    <m/>
    <m/>
    <x v="0"/>
    <s v="MR"/>
    <d v="2019-01-22T11:00:00"/>
    <m/>
    <s v="UPS"/>
    <s v="Descarga"/>
    <s v="NO"/>
    <n v="0"/>
    <n v="0.5"/>
    <x v="1"/>
    <s v="VARIOS"/>
    <x v="2"/>
    <s v="UK"/>
    <s v="UN SOBRE A/A IOAN MOLDOVAN"/>
    <m/>
    <m/>
    <m/>
    <m/>
    <s v="Sus medios"/>
    <x v="14"/>
    <d v="1899-12-30T10:50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11:00:00"/>
    <d v="1899-12-30T11:00:00"/>
    <m/>
    <x v="1"/>
    <s v="CT"/>
    <d v="2019-01-22T11:00:00"/>
    <n v="26226"/>
    <s v="GARVI"/>
    <s v="Carga"/>
    <s v="NO"/>
    <n v="3"/>
    <n v="6"/>
    <x v="0"/>
    <s v="TECNICARTON"/>
    <x v="7"/>
    <s v="ALMUFASSES"/>
    <m/>
    <m/>
    <m/>
    <m/>
    <m/>
    <s v="Juan Carlos"/>
    <x v="14"/>
    <d v="1899-12-30T11:0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1:05:00"/>
    <d v="1899-12-30T11:05:00"/>
    <m/>
    <x v="1"/>
    <s v="JAR"/>
    <d v="2019-01-22T11:00:00"/>
    <n v="26264"/>
    <s v="ALGAITRUCK"/>
    <s v="Carga"/>
    <s v="SI"/>
    <n v="13.5"/>
    <n v="26"/>
    <x v="2"/>
    <s v="SAT 97 BLANCASOL"/>
    <x v="7"/>
    <s v="BLANCA"/>
    <m/>
    <m/>
    <m/>
    <m/>
    <m/>
    <s v="Miguel Ángel"/>
    <x v="14"/>
    <d v="1899-12-30T11:05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1:15:00"/>
    <d v="1899-12-30T11:15:00"/>
    <m/>
    <x v="1"/>
    <s v="MR"/>
    <d v="2019-01-22T11:30:00"/>
    <m/>
    <s v="SUS MEDIOS"/>
    <s v="Descarga"/>
    <s v="NO"/>
    <n v="0"/>
    <n v="0.5"/>
    <x v="1"/>
    <s v="TORRAS"/>
    <x v="0"/>
    <s v="SABADELL"/>
    <s v="ALB. L904253"/>
    <m/>
    <m/>
    <m/>
    <m/>
    <s v="Sus medios"/>
    <x v="14"/>
    <d v="1899-12-30T11:15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1:25:00"/>
    <m/>
    <m/>
    <x v="0"/>
    <s v="MR"/>
    <d v="2019-01-22T11:30:00"/>
    <m/>
    <s v="SUS MEDIOS"/>
    <s v="Descarga"/>
    <s v="NO"/>
    <n v="0"/>
    <n v="0.5"/>
    <x v="1"/>
    <s v="PINTURAS PARES"/>
    <x v="0"/>
    <s v="PALAU"/>
    <s v="ALB. 1 (RASCADOR DE SUELO)"/>
    <m/>
    <m/>
    <m/>
    <m/>
    <s v="Sus medios"/>
    <x v="14"/>
    <d v="1899-12-30T11:25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11:30:00"/>
    <d v="1899-12-30T11:30:00"/>
    <m/>
    <x v="1"/>
    <s v="MR"/>
    <d v="2019-01-22T11:30:00"/>
    <m/>
    <s v="SUS MEDIOS"/>
    <s v="Carga"/>
    <s v="NO"/>
    <n v="2.5"/>
    <n v="5"/>
    <x v="0"/>
    <s v="PALETPLASTIC"/>
    <x v="1"/>
    <s v="MURCIA"/>
    <s v="25957, 25899, 25562 Y 25211. R1492BCF/7288JBG"/>
    <m/>
    <m/>
    <m/>
    <m/>
    <s v="Miguel Ángel"/>
    <x v="15"/>
    <d v="1899-12-30T08:30:00"/>
    <m/>
    <n v="0"/>
    <x v="0"/>
    <n v="1"/>
    <s v="NO"/>
    <x v="0"/>
    <n v="1"/>
    <n v="1"/>
    <n v="0"/>
    <x v="3"/>
    <x v="0"/>
    <n v="468"/>
    <n v="18"/>
    <n v="0.2"/>
    <n v="0.18"/>
  </r>
  <r>
    <d v="2019-01-22T00:00:00"/>
    <d v="1899-12-30T11:45:00"/>
    <d v="1899-12-30T11:45:00"/>
    <m/>
    <x v="1"/>
    <s v="MR"/>
    <d v="2019-01-22T12:00:00"/>
    <s v="DAVID"/>
    <s v="DAVID BERTRAN"/>
    <s v="Carga"/>
    <s v="NO"/>
    <n v="3"/>
    <n v="6"/>
    <x v="0"/>
    <s v="DAVID BERTRAN"/>
    <x v="5"/>
    <s v="PALAU"/>
    <m/>
    <m/>
    <m/>
    <m/>
    <m/>
    <s v="Juan Carlos"/>
    <x v="14"/>
    <d v="1899-12-30T11:45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1:55:00"/>
    <d v="1899-12-30T11:55:00"/>
    <m/>
    <x v="1"/>
    <s v="MR"/>
    <d v="2019-01-22T12:00:00"/>
    <s v="DAVID"/>
    <s v="DAVID BERTRAN"/>
    <s v="Carga"/>
    <s v="NO"/>
    <n v="3"/>
    <n v="6"/>
    <x v="0"/>
    <s v="DAVID BERTRAN"/>
    <x v="5"/>
    <s v="PALAU"/>
    <m/>
    <m/>
    <m/>
    <m/>
    <m/>
    <s v="Juan Carlos"/>
    <x v="14"/>
    <d v="1899-12-30T11:55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2:00:00"/>
    <d v="1899-12-30T12:00:00"/>
    <m/>
    <x v="1"/>
    <s v="MR"/>
    <d v="2019-01-22T12:00:00"/>
    <n v="6006740"/>
    <s v="SUS MEDIOS"/>
    <s v="Carga"/>
    <s v="NO"/>
    <n v="3.5"/>
    <n v="7"/>
    <x v="0"/>
    <s v="SCHOELLER BELGICA"/>
    <x v="4"/>
    <s v="BELGICA"/>
    <m/>
    <m/>
    <m/>
    <m/>
    <m/>
    <s v="Miguel Ángel"/>
    <x v="14"/>
    <d v="1899-12-30T12:0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2:15:00"/>
    <m/>
    <m/>
    <x v="0"/>
    <s v="MR"/>
    <d v="2019-01-22T12:30:00"/>
    <m/>
    <s v="UPS"/>
    <s v="Descarga"/>
    <s v="NO"/>
    <n v="0"/>
    <n v="0.5"/>
    <x v="1"/>
    <s v="HAIDLMAINR"/>
    <x v="0"/>
    <s v="PALAU"/>
    <s v="1 SOBRE A/AXAVI"/>
    <m/>
    <m/>
    <m/>
    <m/>
    <s v="Sus medios"/>
    <x v="14"/>
    <d v="1899-12-30T12:15:00"/>
    <m/>
    <n v="0"/>
    <x v="0"/>
    <n v="0"/>
    <s v="SI"/>
    <x v="0"/>
    <n v="1"/>
    <n v="0"/>
    <n v="1"/>
    <x v="3"/>
    <x v="0"/>
    <n v="468"/>
    <n v="18"/>
    <n v="0.2"/>
    <n v="0.18"/>
  </r>
  <r>
    <d v="2019-01-22T00:00:00"/>
    <d v="1899-12-30T12:30:00"/>
    <d v="1899-12-30T12:30:00"/>
    <m/>
    <x v="1"/>
    <s v="CT"/>
    <d v="2019-01-22T12:30:00"/>
    <n v="25927"/>
    <s v="GONZATRANS"/>
    <s v="Carga"/>
    <s v="SI"/>
    <n v="13.5"/>
    <n v="26"/>
    <x v="0"/>
    <s v="CADEPA GLOBAL"/>
    <x v="7"/>
    <s v="LLEIDA"/>
    <m/>
    <m/>
    <m/>
    <m/>
    <m/>
    <s v="Juan Carlos"/>
    <x v="14"/>
    <d v="1899-12-30T12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3:00:00"/>
    <d v="1899-12-30T13:00:00"/>
    <m/>
    <x v="1"/>
    <s v="VG"/>
    <d v="2019-01-22T13:00:00"/>
    <m/>
    <s v="NOUTRANSPORT"/>
    <s v="Descarga"/>
    <s v="SI"/>
    <n v="13.5"/>
    <n v="33"/>
    <x v="0"/>
    <s v="SCHOELLER GAILLON"/>
    <x v="6"/>
    <s v="GAILLON"/>
    <s v="R8032BCM - CB-1052"/>
    <m/>
    <m/>
    <m/>
    <n v="45"/>
    <s v="Miguel Ángel"/>
    <x v="14"/>
    <d v="1899-12-30T13:00:00"/>
    <s v="G-descarga filial"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3:01:00"/>
    <d v="1899-12-30T13:01:00"/>
    <m/>
    <x v="1"/>
    <s v="JAR"/>
    <d v="2019-01-22T13:00:00"/>
    <n v="26264"/>
    <s v="ALGAITRUCK"/>
    <s v="Carga"/>
    <s v="SI"/>
    <n v="13.5"/>
    <n v="26"/>
    <x v="2"/>
    <s v="SAT 97 BLANCASOL"/>
    <x v="7"/>
    <s v="BLANCA"/>
    <s v="9728-KDR   R-8306-BCS     "/>
    <m/>
    <m/>
    <m/>
    <m/>
    <s v="Juan Carlos"/>
    <x v="14"/>
    <d v="1899-12-30T08:00:00"/>
    <m/>
    <n v="1"/>
    <x v="0"/>
    <n v="1"/>
    <s v="SI"/>
    <x v="0"/>
    <n v="1"/>
    <n v="1"/>
    <n v="0"/>
    <x v="3"/>
    <x v="0"/>
    <n v="468"/>
    <n v="18"/>
    <n v="0.2"/>
    <n v="0.18"/>
  </r>
  <r>
    <d v="2019-01-22T00:00:00"/>
    <d v="1899-12-30T13:30:00"/>
    <d v="1899-12-30T13:30:00"/>
    <m/>
    <x v="1"/>
    <s v="MR"/>
    <d v="2019-01-22T13:30:00"/>
    <m/>
    <s v="BREGER"/>
    <s v="Carga"/>
    <s v="NO"/>
    <n v="6"/>
    <n v="12"/>
    <x v="0"/>
    <s v="SCHOELLER GAILLON"/>
    <x v="4"/>
    <s v="GAILLON"/>
    <s v="6ML PDO. 6006709 Y 6006710"/>
    <m/>
    <m/>
    <m/>
    <m/>
    <s v="Miguel M."/>
    <x v="14"/>
    <d v="1899-12-30T13:3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4:00:00"/>
    <d v="1899-12-30T14:00:00"/>
    <m/>
    <x v="1"/>
    <s v="MR"/>
    <d v="2019-01-22T14:00:00"/>
    <n v="25806"/>
    <s v="ALMIRAMAR"/>
    <s v="Carga"/>
    <s v="SI"/>
    <n v="13.5"/>
    <n v="26"/>
    <x v="2"/>
    <s v="MARGI PACK"/>
    <x v="1"/>
    <s v="ALCARRAS"/>
    <m/>
    <m/>
    <m/>
    <m/>
    <m/>
    <s v="Miguel Ángel"/>
    <x v="14"/>
    <d v="1899-12-30T14:0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4:30:00"/>
    <d v="1899-12-30T14:30:00"/>
    <m/>
    <x v="1"/>
    <s v="MR"/>
    <d v="2019-01-22T14:30:00"/>
    <n v="26260"/>
    <s v="GONZATRANS"/>
    <s v="Carga"/>
    <s v="SI"/>
    <n v="13.5"/>
    <n v="26"/>
    <x v="2"/>
    <s v="POMELOS MBC"/>
    <x v="7"/>
    <s v="MIRAMAR"/>
    <s v="PDTE. CONFIRMAR HORA"/>
    <m/>
    <m/>
    <m/>
    <m/>
    <s v="Jesús"/>
    <x v="14"/>
    <d v="1899-12-30T14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5:00:00"/>
    <d v="1899-12-30T15:00:00"/>
    <m/>
    <x v="1"/>
    <s v="CT"/>
    <d v="2019-01-22T15:00:00"/>
    <n v="25927"/>
    <s v="GONZATRANS"/>
    <s v="Carga"/>
    <s v="SI"/>
    <n v="13.5"/>
    <n v="26"/>
    <x v="0"/>
    <s v="CADEPA GLOBAL"/>
    <x v="7"/>
    <s v="LLEIDA"/>
    <m/>
    <m/>
    <m/>
    <m/>
    <m/>
    <s v="Jesús"/>
    <x v="14"/>
    <d v="1899-12-30T15:0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5:30:00"/>
    <d v="1899-12-30T15:30:00"/>
    <m/>
    <x v="1"/>
    <s v="MR"/>
    <d v="2019-01-22T15:30:00"/>
    <m/>
    <s v="SUS MEDIOS"/>
    <s v="Descarga"/>
    <s v="NO"/>
    <n v="8"/>
    <n v="16"/>
    <x v="0"/>
    <s v="PLASTICOS GUELL"/>
    <x v="0"/>
    <s v="PALAU"/>
    <s v="ALB B604, B605, G190080"/>
    <m/>
    <m/>
    <m/>
    <m/>
    <s v="Jesús"/>
    <x v="14"/>
    <d v="1899-12-30T15:3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6:00:00"/>
    <d v="1899-12-30T16:00:00"/>
    <m/>
    <x v="1"/>
    <s v="MR"/>
    <d v="2019-01-22T16:00:00"/>
    <m/>
    <s v="SUS MEDIOS"/>
    <s v="Carga"/>
    <s v="NO"/>
    <n v="5"/>
    <n v="10"/>
    <x v="0"/>
    <s v="AQUA AMBIENT"/>
    <x v="3"/>
    <s v="VARIOS"/>
    <m/>
    <m/>
    <m/>
    <m/>
    <m/>
    <s v="Jesús"/>
    <x v="14"/>
    <d v="1899-12-30T16:0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6:30:00"/>
    <d v="1899-12-30T16:30:00"/>
    <m/>
    <x v="1"/>
    <s v="MR"/>
    <d v="2019-01-22T16:30:00"/>
    <n v="26260"/>
    <s v="GONZATRANS"/>
    <s v="Carga"/>
    <s v="SI"/>
    <n v="13.5"/>
    <n v="26"/>
    <x v="2"/>
    <s v="POMELOS MBC"/>
    <x v="7"/>
    <s v="MIRAMAR"/>
    <m/>
    <m/>
    <m/>
    <m/>
    <m/>
    <s v="Jesús"/>
    <x v="14"/>
    <d v="1899-12-30T16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7:00:00"/>
    <d v="1899-12-30T17:00:00"/>
    <m/>
    <x v="1"/>
    <s v="MR"/>
    <d v="2019-01-22T17:00:00"/>
    <m/>
    <s v="TRANSLINK"/>
    <s v="Carga"/>
    <s v="NO"/>
    <n v="2"/>
    <n v="4"/>
    <x v="0"/>
    <s v="TRANSLINK"/>
    <x v="5"/>
    <s v="VARIOS"/>
    <m/>
    <m/>
    <m/>
    <m/>
    <m/>
    <s v="Miguel M."/>
    <x v="14"/>
    <d v="1899-12-30T17:0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7:15:00"/>
    <d v="1899-12-30T17:15:00"/>
    <m/>
    <x v="1"/>
    <s v="MR"/>
    <d v="2019-01-22T17:30:00"/>
    <m/>
    <s v="ASM"/>
    <s v="Carga"/>
    <s v="NO"/>
    <n v="0"/>
    <n v="1"/>
    <x v="1"/>
    <s v="ASM "/>
    <x v="5"/>
    <s v="VARIOS"/>
    <m/>
    <m/>
    <m/>
    <m/>
    <m/>
    <s v="Sus medios"/>
    <x v="14"/>
    <d v="1899-12-30T17:15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7:30:00"/>
    <d v="1899-12-30T17:30:00"/>
    <m/>
    <x v="1"/>
    <s v="VG"/>
    <d v="2019-01-22T17:30:00"/>
    <m/>
    <s v="MORARTE"/>
    <s v="Descarga"/>
    <s v="NO"/>
    <n v="6"/>
    <n v="13"/>
    <x v="0"/>
    <s v="SCHOELLER SCHWERIN"/>
    <x v="6"/>
    <s v="SCHWERIN"/>
    <s v="CB-1048"/>
    <m/>
    <m/>
    <m/>
    <m/>
    <s v="Miguel M."/>
    <x v="14"/>
    <d v="1899-12-30T17:30:00"/>
    <m/>
    <n v="0"/>
    <x v="0"/>
    <n v="1"/>
    <s v="SI"/>
    <x v="0"/>
    <n v="0"/>
    <n v="0"/>
    <n v="1"/>
    <x v="3"/>
    <x v="0"/>
    <n v="468"/>
    <n v="18"/>
    <n v="0.2"/>
    <n v="0.18"/>
  </r>
  <r>
    <d v="2019-01-22T00:00:00"/>
    <d v="1899-12-30T18:00:00"/>
    <d v="1899-12-30T18:00:00"/>
    <m/>
    <x v="1"/>
    <s v="MR"/>
    <d v="2019-01-22T18:00:00"/>
    <m/>
    <s v="NOUTRANSPORT"/>
    <s v="Carga"/>
    <s v="SI"/>
    <n v="13.5"/>
    <n v="26"/>
    <x v="0"/>
    <s v="NOUTRANSPORT"/>
    <x v="5"/>
    <s v="VARIOS"/>
    <m/>
    <m/>
    <m/>
    <m/>
    <m/>
    <s v="Miguel M."/>
    <x v="14"/>
    <d v="1899-12-30T18:0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8:30:00"/>
    <d v="1899-12-30T18:30:00"/>
    <m/>
    <x v="1"/>
    <s v="MR"/>
    <d v="2019-01-22T18:30:00"/>
    <n v="25807"/>
    <s v="ALMIRAMAR"/>
    <s v="Carga"/>
    <s v="SI"/>
    <n v="13.5"/>
    <n v="26"/>
    <x v="2"/>
    <s v="MARGI PACK"/>
    <x v="1"/>
    <s v="ALCARRAS"/>
    <m/>
    <m/>
    <m/>
    <m/>
    <m/>
    <s v="Jesús"/>
    <x v="14"/>
    <d v="1899-12-30T18:30:00"/>
    <m/>
    <n v="1"/>
    <x v="0"/>
    <n v="1"/>
    <s v="SI"/>
    <x v="0"/>
    <n v="0"/>
    <n v="0"/>
    <n v="1"/>
    <x v="3"/>
    <x v="0"/>
    <n v="468"/>
    <n v="18"/>
    <n v="0.2"/>
    <n v="0.18"/>
  </r>
  <r>
    <d v="2019-01-22T00:00:00"/>
    <d v="1899-12-30T19:00:00"/>
    <d v="1899-12-30T19:00:00"/>
    <m/>
    <x v="1"/>
    <s v="MR"/>
    <d v="2019-01-22T19:00:00"/>
    <n v="6006703"/>
    <s v="SUS MEDIOS"/>
    <s v="Carga"/>
    <s v="SI"/>
    <n v="13.5"/>
    <n v="26"/>
    <x v="0"/>
    <s v="CHEP"/>
    <x v="1"/>
    <s v="VARIOS"/>
    <s v="3980208273, sabiamos que venia pero no tenia hora solicitada"/>
    <m/>
    <m/>
    <m/>
    <n v="40"/>
    <s v="Miguel M."/>
    <x v="14"/>
    <d v="1899-12-30T16:00:00"/>
    <s v="K-Palets Chep"/>
    <n v="1"/>
    <x v="0"/>
    <n v="1"/>
    <s v="SI"/>
    <x v="0"/>
    <n v="1"/>
    <n v="1"/>
    <n v="0"/>
    <x v="3"/>
    <x v="0"/>
    <n v="468"/>
    <n v="18"/>
    <n v="0.2"/>
    <n v="0.18"/>
  </r>
  <r>
    <d v="2019-01-23T00:00:00"/>
    <d v="1899-12-30T07:30:00"/>
    <d v="1899-12-30T07:30:00"/>
    <m/>
    <x v="1"/>
    <s v="MR"/>
    <d v="2019-01-23T07:30:00"/>
    <m/>
    <s v="SUS MEDIOS"/>
    <s v="Descarga"/>
    <s v="SI"/>
    <n v="13.5"/>
    <n v="26"/>
    <x v="0"/>
    <s v="SERRADORA DOMENECH"/>
    <x v="0"/>
    <s v="PALAU"/>
    <m/>
    <m/>
    <m/>
    <m/>
    <m/>
    <s v="Miguel Ángel"/>
    <x v="15"/>
    <d v="1899-12-30T07:30:00"/>
    <m/>
    <n v="1"/>
    <x v="0"/>
    <n v="1"/>
    <s v="SI"/>
    <x v="0"/>
    <n v="0"/>
    <n v="0"/>
    <n v="1"/>
    <x v="3"/>
    <x v="0"/>
    <n v="468"/>
    <n v="18"/>
    <n v="0.2"/>
    <n v="0.18"/>
  </r>
  <r>
    <d v="2019-01-23T00:00:00"/>
    <d v="1899-12-30T08:00:00"/>
    <d v="1899-12-30T08:00:00"/>
    <m/>
    <x v="1"/>
    <s v="MR"/>
    <d v="2019-01-23T08:00:00"/>
    <m/>
    <s v="NIKA"/>
    <s v="Descarga"/>
    <s v="NO"/>
    <n v="1.5"/>
    <n v="3"/>
    <x v="0"/>
    <s v="POWDER"/>
    <x v="0"/>
    <s v="PALAU"/>
    <m/>
    <m/>
    <m/>
    <m/>
    <m/>
    <s v="Juan Carlos"/>
    <x v="15"/>
    <d v="1899-12-30T08:00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08:15:00"/>
    <d v="1899-12-30T08:15:00"/>
    <m/>
    <x v="1"/>
    <s v="MR"/>
    <d v="2019-01-23T08:30:00"/>
    <m/>
    <s v="BCN EXPRESS"/>
    <s v="Descarga"/>
    <s v="NO"/>
    <n v="1"/>
    <n v="2"/>
    <x v="0"/>
    <s v="SCHOELLER FINLANDIA"/>
    <x v="6"/>
    <s v="FINLANDIA"/>
    <n v="413008292"/>
    <m/>
    <m/>
    <m/>
    <m/>
    <s v="Juan Carlos"/>
    <x v="15"/>
    <d v="1899-12-30T08:15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09:00:00"/>
    <d v="1899-12-30T09:00:00"/>
    <m/>
    <x v="1"/>
    <s v="CT"/>
    <d v="2019-01-23T09:00:00"/>
    <n v="26143"/>
    <s v="GONZATRANS"/>
    <s v="Carga"/>
    <s v="SI"/>
    <n v="13.5"/>
    <n v="26"/>
    <x v="0"/>
    <s v="INORPACK"/>
    <x v="7"/>
    <s v="ABRERA"/>
    <m/>
    <m/>
    <m/>
    <m/>
    <m/>
    <s v="Jesús"/>
    <x v="14"/>
    <d v="1899-12-30T17:00:00"/>
    <m/>
    <n v="1"/>
    <x v="0"/>
    <n v="1"/>
    <s v="NO"/>
    <x v="0"/>
    <n v="1"/>
    <n v="1"/>
    <n v="0"/>
    <x v="3"/>
    <x v="0"/>
    <n v="468"/>
    <n v="18"/>
    <n v="0.2"/>
    <n v="0.18"/>
  </r>
  <r>
    <d v="2019-01-23T00:00:00"/>
    <d v="1899-12-30T09:15:00"/>
    <d v="1899-12-30T09:15:00"/>
    <m/>
    <x v="1"/>
    <s v="MR"/>
    <d v="2019-01-23T09:30:00"/>
    <m/>
    <s v="SUS MEDIOS"/>
    <s v="Descarga"/>
    <s v="NO"/>
    <n v="0"/>
    <n v="1"/>
    <x v="0"/>
    <s v="SUTEIN "/>
    <x v="0"/>
    <s v="PALAU"/>
    <s v="ALV19-0215 PDO. 2013004300, ALB. ALV19-0214 pDO. 213004299"/>
    <m/>
    <m/>
    <m/>
    <m/>
    <s v="Juan Carlos"/>
    <x v="15"/>
    <d v="1899-12-30T09:15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09:30:00"/>
    <m/>
    <m/>
    <x v="0"/>
    <s v="MR"/>
    <d v="2019-01-23T09:30:00"/>
    <m/>
    <s v="ASM"/>
    <s v="Descarga"/>
    <s v="NO"/>
    <n v="0"/>
    <n v="0.5"/>
    <x v="1"/>
    <s v="ANDRÉS MASEGOSA"/>
    <x v="2"/>
    <s v="ALICANTE"/>
    <s v="ALB. V150/2019 PDO. 713014010"/>
    <m/>
    <m/>
    <m/>
    <m/>
    <s v="Sus medios"/>
    <x v="15"/>
    <d v="1899-12-30T09:30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09:45:00"/>
    <m/>
    <m/>
    <x v="0"/>
    <s v="MR"/>
    <d v="2019-01-23T10:00:00"/>
    <m/>
    <s v="SUS MEDIOS"/>
    <s v="Descarga"/>
    <s v="NO"/>
    <n v="0"/>
    <n v="0.5"/>
    <x v="1"/>
    <s v="SINELEC"/>
    <x v="0"/>
    <s v="GRANOLLERS"/>
    <s v="ALB. 36729 A/A Raul"/>
    <m/>
    <m/>
    <m/>
    <m/>
    <s v="Sus medios"/>
    <x v="15"/>
    <d v="1899-12-30T09:4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0:00:00"/>
    <d v="1899-12-30T10:00:00"/>
    <m/>
    <x v="1"/>
    <s v="CT"/>
    <d v="2019-01-23T10:00:00"/>
    <n v="25927"/>
    <s v="GONZATRANS"/>
    <s v="Carga"/>
    <s v="SI"/>
    <n v="13.5"/>
    <n v="26"/>
    <x v="0"/>
    <s v="CADEPA GLOBAL"/>
    <x v="7"/>
    <s v="LLEIDA"/>
    <m/>
    <m/>
    <m/>
    <m/>
    <m/>
    <s v="Juan Carlos"/>
    <x v="15"/>
    <d v="1899-12-30T10:00:00"/>
    <m/>
    <n v="1"/>
    <x v="0"/>
    <n v="1"/>
    <s v="SI"/>
    <x v="0"/>
    <n v="0"/>
    <n v="0"/>
    <n v="1"/>
    <x v="3"/>
    <x v="0"/>
    <n v="468"/>
    <n v="18"/>
    <n v="0.2"/>
    <n v="0.18"/>
  </r>
  <r>
    <d v="2019-01-23T00:00:00"/>
    <d v="1899-12-30T10:05:00"/>
    <m/>
    <m/>
    <x v="0"/>
    <s v="MR"/>
    <d v="2019-01-23T10:00:00"/>
    <m/>
    <s v="SUS MEDIOS"/>
    <s v="Descarga"/>
    <s v="NO"/>
    <n v="0"/>
    <n v="0.5"/>
    <x v="1"/>
    <s v="PINTURAS PARES"/>
    <x v="0"/>
    <s v="PALAU"/>
    <s v="DEJA UNA LATA DEL PEDIDO DEL LUNES"/>
    <m/>
    <m/>
    <m/>
    <m/>
    <s v="Sus medios"/>
    <x v="15"/>
    <d v="1899-12-30T10:0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0:10:00"/>
    <m/>
    <m/>
    <x v="0"/>
    <s v="MR"/>
    <d v="2019-01-23T10:00:00"/>
    <m/>
    <s v="DHL"/>
    <s v="Descarga"/>
    <s v="NO"/>
    <n v="0"/>
    <n v="0.5"/>
    <x v="1"/>
    <s v="UNIGASKET"/>
    <x v="0"/>
    <s v="TERRASSA"/>
    <s v="ALB. 190189 PDO. 213004312"/>
    <m/>
    <m/>
    <m/>
    <m/>
    <s v="Sus medios"/>
    <x v="15"/>
    <d v="1899-12-30T10:10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0:15:00"/>
    <d v="1899-12-30T10:15:00"/>
    <m/>
    <x v="1"/>
    <s v="MR"/>
    <d v="2019-01-23T10:30:00"/>
    <s v="DAVID"/>
    <s v="DAVID BERTRAN"/>
    <s v="Carga"/>
    <s v="NO"/>
    <n v="3"/>
    <n v="6"/>
    <x v="0"/>
    <s v="DAVID BERTRAN"/>
    <x v="5"/>
    <s v="PALAU"/>
    <m/>
    <m/>
    <m/>
    <m/>
    <m/>
    <s v="Miguel Ángel"/>
    <x v="15"/>
    <d v="1899-12-30T10:15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10:35:00"/>
    <m/>
    <m/>
    <x v="0"/>
    <s v="MR"/>
    <d v="2019-01-23T10:30:00"/>
    <m/>
    <s v="UPS"/>
    <s v="Descarga"/>
    <s v="NO"/>
    <n v="0"/>
    <n v="0.5"/>
    <x v="1"/>
    <s v="SEPRO"/>
    <x v="0"/>
    <s v="PALAU"/>
    <s v="ALB. 069139"/>
    <m/>
    <m/>
    <m/>
    <m/>
    <s v="Sus medios"/>
    <x v="15"/>
    <d v="1899-12-30T10:3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0:40:00"/>
    <m/>
    <m/>
    <x v="0"/>
    <s v="MR"/>
    <d v="2019-01-23T10:30:00"/>
    <m/>
    <s v="TRANSAHER"/>
    <s v="Descarga"/>
    <s v="NO"/>
    <n v="0"/>
    <n v="0.5"/>
    <x v="1"/>
    <s v="ARES"/>
    <x v="0"/>
    <s v="MONTORNES"/>
    <s v="1 BULTO A/A ABEL PIÑA"/>
    <m/>
    <m/>
    <m/>
    <m/>
    <s v="Sus medios"/>
    <x v="15"/>
    <d v="1899-12-30T10:40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1:30:00"/>
    <d v="1899-12-30T11:30:00"/>
    <m/>
    <x v="1"/>
    <s v="MR"/>
    <d v="2019-01-23T11:30:00"/>
    <n v="26142"/>
    <s v="SUS MEDIOS"/>
    <s v="Carga"/>
    <s v="NO"/>
    <n v="1"/>
    <n v="2"/>
    <x v="0"/>
    <s v="STORE &amp; GO "/>
    <x v="3"/>
    <s v="PORTUGAL"/>
    <m/>
    <m/>
    <m/>
    <m/>
    <m/>
    <s v="Miguel Ángel"/>
    <x v="15"/>
    <d v="1899-12-30T12:15:00"/>
    <m/>
    <n v="0"/>
    <x v="0"/>
    <n v="1"/>
    <s v="SI"/>
    <x v="0"/>
    <n v="1"/>
    <n v="1"/>
    <n v="0"/>
    <x v="3"/>
    <x v="0"/>
    <n v="468"/>
    <n v="18"/>
    <n v="0.2"/>
    <n v="0.18"/>
  </r>
  <r>
    <d v="2019-01-23T00:00:00"/>
    <d v="1899-12-30T11:45:00"/>
    <d v="1899-12-30T11:45:00"/>
    <m/>
    <x v="1"/>
    <s v="MR"/>
    <d v="2019-01-23T12:00:00"/>
    <m/>
    <s v="VARIOS"/>
    <s v="Carga"/>
    <s v="NO"/>
    <n v="5"/>
    <n v="10"/>
    <x v="0"/>
    <s v="AQUA AMBIENT"/>
    <x v="3"/>
    <s v="VARIOS"/>
    <s v="ALB. 19000"/>
    <m/>
    <m/>
    <m/>
    <m/>
    <s v="Juan Carlos"/>
    <x v="15"/>
    <d v="1899-12-30T11:45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12:00:00"/>
    <d v="1899-12-30T12:00:00"/>
    <m/>
    <x v="1"/>
    <s v="MR"/>
    <d v="2019-01-23T12:00:00"/>
    <m/>
    <s v="ALGAITRUCK"/>
    <s v="Carga"/>
    <s v="SI"/>
    <n v="13.5"/>
    <n v="26"/>
    <x v="0"/>
    <s v="SCHOELLER LORQUI"/>
    <x v="8"/>
    <s v="LORQUI"/>
    <s v="9247-JKC   R-1492-BCR     "/>
    <m/>
    <m/>
    <m/>
    <m/>
    <s v="Jesús"/>
    <x v="15"/>
    <d v="1899-12-30T15:00:00"/>
    <m/>
    <n v="1"/>
    <x v="0"/>
    <n v="1"/>
    <s v="SI"/>
    <x v="0"/>
    <n v="1"/>
    <n v="1"/>
    <n v="0"/>
    <x v="3"/>
    <x v="0"/>
    <n v="468"/>
    <n v="18"/>
    <n v="0.2"/>
    <n v="0.18"/>
  </r>
  <r>
    <d v="2019-01-23T00:00:00"/>
    <d v="1899-12-30T12:45:00"/>
    <m/>
    <m/>
    <x v="0"/>
    <s v="MR"/>
    <d v="2019-01-23T13:00:00"/>
    <m/>
    <s v="ENVIALIA"/>
    <s v="Descarga"/>
    <s v="NO"/>
    <n v="0"/>
    <n v="0.5"/>
    <x v="1"/>
    <s v="COMERCIAL ARQUÉ"/>
    <x v="2"/>
    <s v="HOSPITALET"/>
    <s v="ALB. 879252 PDO. 113006399"/>
    <m/>
    <m/>
    <m/>
    <m/>
    <s v="Sus medios"/>
    <x v="15"/>
    <d v="1899-12-30T12:4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3:30:00"/>
    <d v="1899-12-30T13:30:00"/>
    <m/>
    <x v="1"/>
    <s v="MR"/>
    <d v="2019-01-23T13:30:00"/>
    <n v="25807"/>
    <s v="ALMIRAMAR"/>
    <s v="Carga"/>
    <s v="SI"/>
    <n v="13.5"/>
    <n v="26"/>
    <x v="2"/>
    <s v="MARGI PACK"/>
    <x v="1"/>
    <s v="ALCARRAS"/>
    <m/>
    <m/>
    <m/>
    <m/>
    <m/>
    <s v="Miguel Ángel"/>
    <x v="15"/>
    <d v="1899-12-30T13:30:00"/>
    <m/>
    <n v="1"/>
    <x v="0"/>
    <n v="1"/>
    <s v="SI"/>
    <x v="0"/>
    <n v="0"/>
    <n v="0"/>
    <n v="1"/>
    <x v="3"/>
    <x v="0"/>
    <n v="468"/>
    <n v="18"/>
    <n v="0.2"/>
    <n v="0.18"/>
  </r>
  <r>
    <d v="2019-01-23T00:00:00"/>
    <d v="1899-12-30T13:45:00"/>
    <m/>
    <m/>
    <x v="0"/>
    <s v="MR"/>
    <d v="2019-01-23T14:00:00"/>
    <m/>
    <s v="SUS MEDIOS"/>
    <s v="Descarga"/>
    <s v="NO"/>
    <n v="0"/>
    <n v="0.5"/>
    <x v="1"/>
    <s v="RETOLS PALAU"/>
    <x v="2"/>
    <s v="PALAU"/>
    <s v="ALB. 7591, PDO. 113006400"/>
    <m/>
    <m/>
    <m/>
    <m/>
    <s v="Sus medios"/>
    <x v="15"/>
    <d v="1899-12-30T13:4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4:00:00"/>
    <d v="1899-12-30T14:00:00"/>
    <m/>
    <x v="1"/>
    <s v="MR"/>
    <d v="2019-01-23T14:00:00"/>
    <n v="26260"/>
    <s v="GONZATRANS"/>
    <s v="Carga"/>
    <s v="SI"/>
    <n v="13.5"/>
    <n v="26"/>
    <x v="2"/>
    <s v="POMELOS MBC"/>
    <x v="7"/>
    <s v="MIRAMAR"/>
    <s v="R5379BCS 5569HZV "/>
    <m/>
    <m/>
    <m/>
    <m/>
    <s v="Miguel Ángel"/>
    <x v="15"/>
    <d v="1899-12-30T14:00:00"/>
    <m/>
    <n v="1"/>
    <x v="0"/>
    <n v="1"/>
    <s v="SI"/>
    <x v="0"/>
    <n v="0"/>
    <n v="0"/>
    <n v="1"/>
    <x v="3"/>
    <x v="0"/>
    <n v="468"/>
    <n v="18"/>
    <n v="0.2"/>
    <n v="0.18"/>
  </r>
  <r>
    <d v="2019-01-23T00:00:00"/>
    <d v="1899-12-30T14:45:00"/>
    <m/>
    <m/>
    <x v="0"/>
    <s v="MR"/>
    <d v="2019-01-23T15:00:00"/>
    <m/>
    <s v="SUS MEDIOS"/>
    <s v="Descarga"/>
    <s v="NO"/>
    <n v="1"/>
    <n v="2"/>
    <x v="0"/>
    <s v="RESINEX"/>
    <x v="2"/>
    <s v="TARRAGONA"/>
    <s v="PDO.113006392"/>
    <m/>
    <m/>
    <m/>
    <m/>
    <s v="Jesús"/>
    <x v="15"/>
    <d v="1899-12-30T14:4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5:00:00"/>
    <d v="1899-12-30T15:00:00"/>
    <m/>
    <x v="1"/>
    <s v="MR"/>
    <d v="2019-01-23T15:00:00"/>
    <n v="6006703"/>
    <s v="SUS MEDIOS"/>
    <s v="Carga"/>
    <s v="SI"/>
    <n v="13.5"/>
    <n v="26"/>
    <x v="0"/>
    <s v="CHEP"/>
    <x v="1"/>
    <s v="VARIOS"/>
    <n v="3980208275"/>
    <m/>
    <m/>
    <m/>
    <n v="51"/>
    <s v="Miguel M."/>
    <x v="15"/>
    <d v="1899-12-30T15:00:00"/>
    <s v="K-Palets Chep"/>
    <n v="1"/>
    <x v="0"/>
    <n v="1"/>
    <s v="SI"/>
    <x v="0"/>
    <n v="0"/>
    <n v="0"/>
    <n v="1"/>
    <x v="3"/>
    <x v="0"/>
    <n v="468"/>
    <n v="18"/>
    <n v="0.2"/>
    <n v="0.18"/>
  </r>
  <r>
    <d v="2019-01-23T00:00:00"/>
    <d v="1899-12-30T15:01:00"/>
    <d v="1899-12-30T15:01:00"/>
    <m/>
    <x v="1"/>
    <s v="MR"/>
    <d v="2019-01-23T15:00:00"/>
    <n v="6006808"/>
    <s v="GEFCO"/>
    <s v="Carga"/>
    <s v="NO"/>
    <n v="0.5"/>
    <n v="1"/>
    <x v="0"/>
    <s v="SCHOELLER FRANCE"/>
    <x v="4"/>
    <s v="FRANCIA"/>
    <m/>
    <m/>
    <m/>
    <m/>
    <m/>
    <s v="Miguel M."/>
    <x v="15"/>
    <d v="1899-12-30T15:01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15:30:00"/>
    <m/>
    <m/>
    <x v="0"/>
    <s v="MR"/>
    <d v="2019-01-23T15:30:00"/>
    <m/>
    <s v="SUS MEDIOS"/>
    <s v="Descarga"/>
    <s v="NO"/>
    <n v="0.5"/>
    <n v="1"/>
    <x v="0"/>
    <s v="POLIMER TECNIC"/>
    <x v="0"/>
    <s v="RIUDELLOTS DE LA SELVA"/>
    <s v="ALBARAN AA19000256 PDO. 213004246"/>
    <m/>
    <m/>
    <m/>
    <m/>
    <s v="Jesús"/>
    <x v="15"/>
    <d v="1899-12-30T15:30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5:45:00"/>
    <m/>
    <m/>
    <x v="0"/>
    <s v="MR"/>
    <d v="2019-01-23T16:00:00"/>
    <m/>
    <s v="SUS MEDIOS"/>
    <s v="Descarga"/>
    <s v="NO"/>
    <n v="0"/>
    <n v="0.5"/>
    <x v="1"/>
    <s v="VAEMPACK"/>
    <x v="2"/>
    <s v="GRANOLLERS"/>
    <s v="ALB 2190270  PDO. 713013903"/>
    <m/>
    <m/>
    <m/>
    <m/>
    <s v="Sus medios"/>
    <x v="15"/>
    <d v="1899-12-30T15:45:00"/>
    <m/>
    <n v="0"/>
    <x v="0"/>
    <n v="0"/>
    <s v="SI"/>
    <x v="0"/>
    <n v="1"/>
    <n v="0"/>
    <n v="1"/>
    <x v="3"/>
    <x v="0"/>
    <n v="468"/>
    <n v="18"/>
    <n v="0.2"/>
    <n v="0.18"/>
  </r>
  <r>
    <d v="2019-01-23T00:00:00"/>
    <d v="1899-12-30T16:00:00"/>
    <d v="1899-12-30T16:00:00"/>
    <m/>
    <x v="1"/>
    <s v="MR"/>
    <d v="2019-01-23T16:00:00"/>
    <m/>
    <s v="SUS MEDIOS"/>
    <s v="Carga"/>
    <s v="NO"/>
    <n v="5"/>
    <n v="10"/>
    <x v="0"/>
    <s v="AQUA AMBIENT"/>
    <x v="3"/>
    <s v="VARIOS"/>
    <m/>
    <m/>
    <m/>
    <m/>
    <m/>
    <s v="Jesús"/>
    <x v="15"/>
    <d v="1899-12-30T16:00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16:30:00"/>
    <d v="1899-12-30T16:30:00"/>
    <m/>
    <x v="1"/>
    <s v="MR"/>
    <d v="2019-01-23T16:30:00"/>
    <n v="26260"/>
    <s v="GONZATRANS"/>
    <s v="Carga"/>
    <s v="SI"/>
    <n v="13.5"/>
    <n v="26"/>
    <x v="2"/>
    <s v="POMELOS MBC"/>
    <x v="7"/>
    <s v="MIRAMAR"/>
    <s v="R8052BBV 2581FFT "/>
    <m/>
    <m/>
    <m/>
    <m/>
    <s v="Jesús"/>
    <x v="15"/>
    <d v="1899-12-30T16:30:00"/>
    <m/>
    <n v="1"/>
    <x v="0"/>
    <n v="1"/>
    <s v="SI"/>
    <x v="0"/>
    <n v="0"/>
    <n v="0"/>
    <n v="1"/>
    <x v="3"/>
    <x v="0"/>
    <n v="468"/>
    <n v="18"/>
    <n v="0.2"/>
    <n v="0.18"/>
  </r>
  <r>
    <d v="2019-01-23T00:00:00"/>
    <d v="1899-12-30T17:00:00"/>
    <d v="1899-12-30T17:00:00"/>
    <m/>
    <x v="1"/>
    <s v="MR"/>
    <d v="2019-01-23T17:00:00"/>
    <m/>
    <s v="TRANSLINK"/>
    <s v="Carga"/>
    <s v="NO"/>
    <n v="3"/>
    <n v="6"/>
    <x v="0"/>
    <s v="TRANSLINK"/>
    <x v="5"/>
    <s v="VARIOS"/>
    <m/>
    <m/>
    <m/>
    <m/>
    <m/>
    <s v="Miguel M."/>
    <x v="15"/>
    <d v="1899-12-30T17:00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17:30:00"/>
    <d v="1899-12-30T17:30:00"/>
    <m/>
    <x v="1"/>
    <s v="MR"/>
    <d v="2019-01-23T17:30:00"/>
    <s v="ASM"/>
    <s v="ASM"/>
    <s v="Carga"/>
    <s v="NO"/>
    <n v="0"/>
    <n v="1"/>
    <x v="1"/>
    <s v="ASM "/>
    <x v="5"/>
    <s v="VARIOS"/>
    <s v="19011, 040580 Y 040581"/>
    <m/>
    <m/>
    <m/>
    <m/>
    <s v="Sus medios"/>
    <x v="15"/>
    <d v="1899-12-30T17:30:00"/>
    <m/>
    <n v="0"/>
    <x v="0"/>
    <n v="1"/>
    <s v="SI"/>
    <x v="0"/>
    <n v="0"/>
    <n v="0"/>
    <n v="1"/>
    <x v="3"/>
    <x v="0"/>
    <n v="468"/>
    <n v="18"/>
    <n v="0.2"/>
    <n v="0.18"/>
  </r>
  <r>
    <d v="2019-01-23T00:00:00"/>
    <d v="1899-12-30T18:30:00"/>
    <d v="1899-12-30T18:30:00"/>
    <m/>
    <x v="1"/>
    <s v="VG"/>
    <d v="2019-01-23T18:30:00"/>
    <m/>
    <s v="GIMARCO"/>
    <s v="Descarga"/>
    <s v="SI"/>
    <n v="13.5"/>
    <n v="26"/>
    <x v="0"/>
    <s v="SCHOELLER NRX"/>
    <x v="6"/>
    <s v="NURIEUX"/>
    <s v="R-4404-BDB / 3099-KPK. "/>
    <m/>
    <m/>
    <m/>
    <n v="35"/>
    <s v="Miguel M."/>
    <x v="15"/>
    <d v="1899-12-30T18:30:00"/>
    <s v="G-descarga filial"/>
    <n v="1"/>
    <x v="0"/>
    <n v="1"/>
    <s v="SI"/>
    <x v="0"/>
    <n v="0"/>
    <n v="0"/>
    <n v="1"/>
    <x v="3"/>
    <x v="0"/>
    <n v="468"/>
    <n v="18"/>
    <n v="0.2"/>
    <n v="0.18"/>
  </r>
  <r>
    <d v="2019-01-24T00:00:00"/>
    <d v="1899-12-30T07:00:00"/>
    <d v="1899-12-30T07:00:00"/>
    <m/>
    <x v="1"/>
    <s v="CT"/>
    <d v="2019-01-24T07:00:00"/>
    <n v="25927"/>
    <s v="GONZATRANS"/>
    <s v="Carga"/>
    <s v="SI"/>
    <n v="13.5"/>
    <n v="26"/>
    <x v="0"/>
    <s v="CADEPA GLOBAL"/>
    <x v="7"/>
    <s v="LLEIDA"/>
    <m/>
    <m/>
    <m/>
    <m/>
    <m/>
    <s v="Miguel Ángel"/>
    <x v="16"/>
    <d v="1899-12-30T07:00:00"/>
    <m/>
    <n v="1"/>
    <x v="0"/>
    <n v="1"/>
    <s v="SI"/>
    <x v="0"/>
    <n v="0"/>
    <n v="0"/>
    <n v="1"/>
    <x v="3"/>
    <x v="0"/>
    <n v="468"/>
    <n v="18"/>
    <n v="0.2"/>
    <n v="0.18"/>
  </r>
  <r>
    <d v="2019-01-24T00:00:00"/>
    <d v="1899-12-30T08:30:00"/>
    <d v="1899-12-30T08:30:00"/>
    <m/>
    <x v="1"/>
    <s v="MR"/>
    <d v="2019-01-24T08:30:00"/>
    <s v="DAVID"/>
    <s v="DAVID BERTRAN"/>
    <s v="Carga"/>
    <s v="NO"/>
    <n v="3"/>
    <n v="6"/>
    <x v="0"/>
    <s v="DAVID BERTRAN"/>
    <x v="5"/>
    <s v="PALAU"/>
    <m/>
    <m/>
    <m/>
    <m/>
    <m/>
    <s v="Miguel Ángel"/>
    <x v="16"/>
    <d v="1899-12-30T08:3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08:45:00"/>
    <m/>
    <m/>
    <x v="0"/>
    <s v="MR"/>
    <d v="2019-01-24T09:00:00"/>
    <m/>
    <s v="SUS MEDIOS"/>
    <s v="Descarga"/>
    <s v="NO"/>
    <n v="0"/>
    <n v="0.5"/>
    <x v="1"/>
    <s v="CONFECCIONES INDUSTRIALES VALLS"/>
    <x v="2"/>
    <s v="POLINYA"/>
    <s v="2 ZAPATOS "/>
    <m/>
    <m/>
    <m/>
    <m/>
    <s v="Sus medios"/>
    <x v="16"/>
    <d v="1899-12-30T08:45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09:30:00"/>
    <m/>
    <m/>
    <x v="0"/>
    <s v="MR"/>
    <d v="2019-01-24T09:30:00"/>
    <m/>
    <s v="ASM"/>
    <s v="Descarga"/>
    <s v="NO"/>
    <n v="0"/>
    <n v="0.5"/>
    <x v="1"/>
    <s v="ESAAV"/>
    <x v="0"/>
    <s v="PALAU"/>
    <s v="213004310 ALB. 0027-19"/>
    <m/>
    <m/>
    <m/>
    <m/>
    <s v="Sus medios"/>
    <x v="16"/>
    <d v="1899-12-30T09:30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09:45:00"/>
    <m/>
    <m/>
    <x v="0"/>
    <s v="MR"/>
    <d v="2019-01-24T10:00:00"/>
    <m/>
    <s v="SEUR"/>
    <s v="Descarga"/>
    <s v="NO"/>
    <n v="0"/>
    <n v="0.5"/>
    <x v="1"/>
    <s v="SOVAIC"/>
    <x v="0"/>
    <s v="PALAU"/>
    <s v="213004294 ALB. 46287"/>
    <m/>
    <m/>
    <m/>
    <m/>
    <s v="Sus medios"/>
    <x v="16"/>
    <d v="1899-12-30T09:45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09:55:00"/>
    <m/>
    <m/>
    <x v="0"/>
    <s v="MR"/>
    <d v="2019-01-24T10:00:00"/>
    <m/>
    <s v="UPS"/>
    <s v="Descarga"/>
    <s v="NO"/>
    <n v="0"/>
    <n v="0.5"/>
    <x v="1"/>
    <s v="VARIOS"/>
    <x v="2"/>
    <s v="VARIOS"/>
    <s v="1 BULTO A/A RICARD Y 1 BULTO JOAUQUIN CIVICO"/>
    <m/>
    <m/>
    <m/>
    <m/>
    <s v="Sus medios"/>
    <x v="16"/>
    <d v="1899-12-30T09:55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0:00:00"/>
    <d v="1899-12-30T10:00:00"/>
    <m/>
    <x v="1"/>
    <s v="JAR"/>
    <d v="2019-01-24T10:00:00"/>
    <m/>
    <s v="JOSE REY"/>
    <s v="Carga"/>
    <s v="SI"/>
    <n v="13.5"/>
    <n v="26"/>
    <x v="0"/>
    <s v="FLUIDRA"/>
    <x v="9"/>
    <s v="MAÇANET"/>
    <m/>
    <m/>
    <m/>
    <m/>
    <m/>
    <s v="Juan Carlos"/>
    <x v="16"/>
    <d v="1899-12-30T10:00:00"/>
    <m/>
    <n v="1"/>
    <x v="0"/>
    <n v="1"/>
    <s v="SI"/>
    <x v="0"/>
    <n v="0"/>
    <n v="0"/>
    <n v="1"/>
    <x v="3"/>
    <x v="0"/>
    <n v="468"/>
    <n v="18"/>
    <n v="0.2"/>
    <n v="0.18"/>
  </r>
  <r>
    <d v="2019-01-24T00:00:00"/>
    <d v="1899-12-30T10:15:00"/>
    <d v="1899-12-30T10:15:00"/>
    <m/>
    <x v="1"/>
    <s v="JAR"/>
    <d v="2019-01-24T10:30:00"/>
    <n v="26264"/>
    <s v="ALGAITRUCK"/>
    <s v="Carga"/>
    <s v="SI"/>
    <n v="13.5"/>
    <n v="26"/>
    <x v="2"/>
    <s v="SAT 97 BLANCASOL"/>
    <x v="7"/>
    <s v="BLANCA"/>
    <s v="9240-KDX    R-3933-BDB   "/>
    <m/>
    <m/>
    <m/>
    <m/>
    <s v="Juan Carlos"/>
    <x v="16"/>
    <d v="1899-12-30T12:45:00"/>
    <m/>
    <n v="1"/>
    <x v="0"/>
    <n v="1"/>
    <s v="SI"/>
    <x v="0"/>
    <n v="1"/>
    <n v="1"/>
    <n v="0"/>
    <x v="3"/>
    <x v="0"/>
    <n v="468"/>
    <n v="18"/>
    <n v="0.2"/>
    <n v="0.18"/>
  </r>
  <r>
    <d v="2019-01-24T00:00:00"/>
    <d v="1899-12-30T10:20:00"/>
    <m/>
    <m/>
    <x v="0"/>
    <s v="MR"/>
    <d v="2019-01-24T10:30:00"/>
    <m/>
    <s v="DB SCHENKER"/>
    <s v="Descarga"/>
    <s v="NO"/>
    <n v="0.5"/>
    <n v="1"/>
    <x v="0"/>
    <s v="EUROGRATE"/>
    <x v="0"/>
    <s v="BARCELONA"/>
    <s v="413008380 ,PDO DE EUROGRATE C-6000006"/>
    <m/>
    <m/>
    <m/>
    <m/>
    <s v="Juan Carlos"/>
    <x v="16"/>
    <d v="1899-12-30T10:20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0:30:00"/>
    <d v="1899-12-30T10:30:00"/>
    <m/>
    <x v="1"/>
    <s v="MR"/>
    <d v="2019-01-24T10:30:00"/>
    <m/>
    <s v="SUS MEDIOS"/>
    <s v="Descarga"/>
    <s v="NO"/>
    <n v="1.5"/>
    <n v="3"/>
    <x v="0"/>
    <s v="TRANSFOR-PACKAGING"/>
    <x v="0"/>
    <s v="PALAU"/>
    <n v="113006406"/>
    <m/>
    <m/>
    <m/>
    <m/>
    <s v="Miguel Ángel"/>
    <x v="16"/>
    <d v="1899-12-30T10:3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0:31:00"/>
    <m/>
    <m/>
    <x v="0"/>
    <s v="MR"/>
    <d v="2019-01-24T10:30:00"/>
    <m/>
    <s v="SUS MEDIOS"/>
    <s v="Descarga"/>
    <s v="NO"/>
    <n v="0"/>
    <n v="0.5"/>
    <x v="1"/>
    <s v="TORRAS"/>
    <x v="0"/>
    <s v="SABADELL"/>
    <s v="L904732 Y L904679 - 213004324"/>
    <m/>
    <m/>
    <m/>
    <m/>
    <s v="Sus medios"/>
    <x v="16"/>
    <d v="1899-12-30T10:31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0:45:00"/>
    <d v="1899-12-30T10:45:00"/>
    <m/>
    <x v="1"/>
    <s v="MR"/>
    <d v="2019-01-24T11:00:00"/>
    <n v="6006769"/>
    <s v="TGV"/>
    <s v="Carga"/>
    <s v="NO"/>
    <n v="4.5"/>
    <n v="9"/>
    <x v="0"/>
    <s v="SCHOELLER ITALIA"/>
    <x v="4"/>
    <s v="ITALIA"/>
    <m/>
    <m/>
    <m/>
    <m/>
    <m/>
    <s v="Miguel Ángel"/>
    <x v="16"/>
    <d v="1899-12-30T10:45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1:00:00"/>
    <d v="1899-12-30T11:00:00"/>
    <m/>
    <x v="1"/>
    <s v="CT"/>
    <d v="2019-01-24T11:00:00"/>
    <m/>
    <s v="JOSE REY"/>
    <s v="Carga"/>
    <s v="NO"/>
    <n v="8"/>
    <n v="16"/>
    <x v="0"/>
    <s v="AHORRAMAS"/>
    <x v="7"/>
    <s v="MADRID"/>
    <s v="25775 Y 25204"/>
    <m/>
    <m/>
    <m/>
    <m/>
    <s v="Miguel Ángel"/>
    <x v="16"/>
    <d v="1899-12-30T11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1:30:00"/>
    <d v="1899-12-30T11:30:00"/>
    <m/>
    <x v="1"/>
    <s v="MR"/>
    <d v="2019-01-24T11:30:00"/>
    <n v="25807"/>
    <s v="ALMIRAMAR"/>
    <s v="Carga"/>
    <s v="SI"/>
    <n v="13.5"/>
    <n v="26"/>
    <x v="2"/>
    <s v="MARGI PACK"/>
    <x v="1"/>
    <s v="ALCARRAS"/>
    <s v="ALBARAN FACTURADO"/>
    <m/>
    <m/>
    <m/>
    <m/>
    <s v="Miguel Ángel"/>
    <x v="16"/>
    <d v="1899-12-30T12:00:00"/>
    <m/>
    <n v="1"/>
    <x v="0"/>
    <n v="1"/>
    <s v="SI"/>
    <x v="0"/>
    <n v="1"/>
    <n v="1"/>
    <n v="0"/>
    <x v="3"/>
    <x v="0"/>
    <n v="468"/>
    <n v="18"/>
    <n v="0.2"/>
    <n v="0.18"/>
  </r>
  <r>
    <d v="2019-01-24T00:00:00"/>
    <d v="1899-12-30T11:50:00"/>
    <m/>
    <m/>
    <x v="0"/>
    <s v="MR"/>
    <d v="2019-01-24T12:00:00"/>
    <m/>
    <s v="SUS MEDIOS"/>
    <s v="Descarga"/>
    <s v="NO"/>
    <n v="0"/>
    <n v="0.5"/>
    <x v="1"/>
    <s v="SUMINISTROS INDUSTRIALES MIOR"/>
    <x v="0"/>
    <s v="RUBI"/>
    <m/>
    <m/>
    <m/>
    <m/>
    <m/>
    <s v="Sus medios"/>
    <x v="16"/>
    <d v="1899-12-30T11:50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2:00:00"/>
    <d v="1899-12-30T12:00:00"/>
    <m/>
    <x v="1"/>
    <s v="JAR"/>
    <d v="2019-01-24T12:00:00"/>
    <n v="26264"/>
    <s v="ALGAITRUCK"/>
    <s v="Carga"/>
    <s v="SI"/>
    <n v="13.5"/>
    <n v="26"/>
    <x v="2"/>
    <s v="SAT 97 BLANCASOL"/>
    <x v="7"/>
    <s v="BLANCA"/>
    <s v="5111-KFC   R-1711-BCR    "/>
    <m/>
    <m/>
    <m/>
    <m/>
    <s v="Jesús"/>
    <x v="16"/>
    <d v="1899-12-30T14:00:00"/>
    <m/>
    <n v="1"/>
    <x v="0"/>
    <n v="1"/>
    <s v="SI"/>
    <x v="0"/>
    <n v="1"/>
    <n v="1"/>
    <n v="0"/>
    <x v="3"/>
    <x v="0"/>
    <n v="468"/>
    <n v="18"/>
    <n v="0.2"/>
    <n v="0.18"/>
  </r>
  <r>
    <d v="2019-01-24T00:00:00"/>
    <d v="1899-12-30T12:15:00"/>
    <m/>
    <m/>
    <x v="0"/>
    <s v="MR"/>
    <d v="2019-01-24T12:30:00"/>
    <m/>
    <s v="TSB"/>
    <s v="Descarga"/>
    <s v="NO"/>
    <n v="0.5"/>
    <n v="1"/>
    <x v="0"/>
    <s v="QUIMICS DALMAU"/>
    <x v="2"/>
    <s v="BARCELONA"/>
    <s v="AL9B00092 PDO 113006411 /// AL9B00089 pDO. 113006407"/>
    <m/>
    <m/>
    <m/>
    <m/>
    <s v="Juan Carlos"/>
    <x v="16"/>
    <d v="1899-12-30T12:15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2:30:00"/>
    <d v="1899-12-30T12:30:00"/>
    <m/>
    <x v="1"/>
    <s v="MR"/>
    <d v="2019-01-24T12:30:00"/>
    <n v="25807"/>
    <s v="ALMIRAMAR"/>
    <s v="Carga"/>
    <s v="SI"/>
    <n v="13.5"/>
    <n v="26"/>
    <x v="2"/>
    <s v="MARGI PACK"/>
    <x v="1"/>
    <s v="ALCARRAS"/>
    <s v="ALBARAN FACTURADO"/>
    <m/>
    <m/>
    <m/>
    <m/>
    <s v="Juan Carlos"/>
    <x v="16"/>
    <d v="1899-12-30T12:30:00"/>
    <m/>
    <n v="1"/>
    <x v="0"/>
    <n v="1"/>
    <s v="SI"/>
    <x v="0"/>
    <n v="0"/>
    <n v="0"/>
    <n v="1"/>
    <x v="3"/>
    <x v="0"/>
    <n v="468"/>
    <n v="18"/>
    <n v="0.2"/>
    <n v="0.18"/>
  </r>
  <r>
    <d v="2019-01-24T00:00:00"/>
    <d v="1899-12-30T12:45:00"/>
    <d v="1899-12-30T12:45:00"/>
    <m/>
    <x v="1"/>
    <s v="MR"/>
    <d v="2019-01-24T13:00:00"/>
    <s v="DAVID"/>
    <s v="DAVID BERTRAN"/>
    <s v="Carga"/>
    <s v="NO"/>
    <n v="3"/>
    <n v="6"/>
    <x v="0"/>
    <s v="DAVID BERTRAN"/>
    <x v="5"/>
    <s v="PALAU"/>
    <m/>
    <m/>
    <m/>
    <m/>
    <m/>
    <s v="Juan Carlos"/>
    <x v="16"/>
    <d v="1899-12-30T12:45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2:55:00"/>
    <m/>
    <m/>
    <x v="0"/>
    <s v="MR"/>
    <d v="2019-01-24T13:00:00"/>
    <m/>
    <s v="SUS MEDIOS"/>
    <s v="Descarga"/>
    <s v="NO"/>
    <n v="0"/>
    <n v="0.5"/>
    <x v="1"/>
    <s v="WITTMANN"/>
    <x v="0"/>
    <s v="PALAU"/>
    <s v="ALB. 8L900470"/>
    <m/>
    <m/>
    <m/>
    <m/>
    <s v="Sus medios"/>
    <x v="16"/>
    <d v="1899-12-30T12:55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3:00:00"/>
    <d v="1899-12-30T13:00:00"/>
    <m/>
    <x v="1"/>
    <s v="MR"/>
    <d v="2019-01-24T13:00:00"/>
    <n v="26182"/>
    <s v="HISPANEXPRESS"/>
    <s v="Carga"/>
    <s v="NO"/>
    <n v="0.5"/>
    <n v="1"/>
    <x v="0"/>
    <s v="FINDER ELECTRICA SL"/>
    <x v="1"/>
    <s v="LA POBLA DE VALLBONA"/>
    <m/>
    <m/>
    <m/>
    <m/>
    <m/>
    <s v="Sus medios"/>
    <x v="16"/>
    <d v="1899-12-30T13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3:30:00"/>
    <d v="1899-12-30T13:30:00"/>
    <m/>
    <x v="1"/>
    <s v="CT"/>
    <d v="2019-01-24T13:30:00"/>
    <n v="26092"/>
    <s v="JOSE REY"/>
    <s v="Carga"/>
    <s v="NO"/>
    <n v="2.5"/>
    <n v="5"/>
    <x v="0"/>
    <s v="CEAMSA"/>
    <x v="7"/>
    <s v="PORRIÑO"/>
    <m/>
    <m/>
    <m/>
    <m/>
    <m/>
    <s v="Jesús"/>
    <x v="16"/>
    <d v="1899-12-30T13:3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4:00:00"/>
    <d v="1899-12-30T14:00:00"/>
    <m/>
    <x v="1"/>
    <s v="MR"/>
    <d v="2019-01-24T14:00:00"/>
    <m/>
    <s v="BREGER"/>
    <s v="Carga"/>
    <s v="NO"/>
    <n v="7"/>
    <n v="14"/>
    <x v="0"/>
    <s v="SCHOELLER GAILLON"/>
    <x v="4"/>
    <s v="GAILLON"/>
    <s v="CARGAMOS HASTA COMPLETA APROX, 6ML"/>
    <m/>
    <m/>
    <m/>
    <m/>
    <s v="Miguel Ángel"/>
    <x v="16"/>
    <d v="1899-12-30T14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4:30:00"/>
    <m/>
    <m/>
    <x v="0"/>
    <s v="MR"/>
    <d v="2019-01-24T14:30:00"/>
    <m/>
    <s v="SUS MEDIOS"/>
    <s v="Descarga"/>
    <s v="NO"/>
    <n v="0"/>
    <n v="0.5"/>
    <x v="1"/>
    <s v="CIFEC"/>
    <x v="0"/>
    <s v="PALAU"/>
    <s v="ALB. 201900865 Y 201900867"/>
    <m/>
    <m/>
    <m/>
    <m/>
    <s v="Sus medios"/>
    <x v="16"/>
    <d v="1899-12-30T14:30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5:00:00"/>
    <d v="1899-12-30T15:00:00"/>
    <m/>
    <x v="1"/>
    <s v="MR"/>
    <d v="2019-01-24T15:00:00"/>
    <n v="26141"/>
    <s v="SUS MEDIOS"/>
    <s v="Carga"/>
    <s v="NO"/>
    <n v="1"/>
    <n v="2"/>
    <x v="0"/>
    <s v="STORE &amp; GO "/>
    <x v="3"/>
    <s v="PORTUGAL"/>
    <m/>
    <m/>
    <m/>
    <m/>
    <m/>
    <s v="Jesús"/>
    <x v="16"/>
    <d v="1899-12-30T15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5:25:00"/>
    <m/>
    <m/>
    <x v="0"/>
    <s v="MR"/>
    <d v="2019-01-24T15:30:00"/>
    <m/>
    <s v="SUS MEDIOS"/>
    <s v="Descarga"/>
    <s v="NO"/>
    <n v="0"/>
    <n v="0.5"/>
    <x v="1"/>
    <s v="ABC PALAU"/>
    <x v="0"/>
    <s v="PALAU"/>
    <s v="8 BULTOS /// ALB. 900001369 PDO. 213004323"/>
    <m/>
    <m/>
    <m/>
    <m/>
    <s v="Sus medios"/>
    <x v="16"/>
    <d v="1899-12-30T15:25:00"/>
    <m/>
    <n v="0"/>
    <x v="0"/>
    <n v="0"/>
    <s v="SI"/>
    <x v="0"/>
    <n v="1"/>
    <n v="0"/>
    <n v="1"/>
    <x v="3"/>
    <x v="0"/>
    <n v="468"/>
    <n v="18"/>
    <n v="0.2"/>
    <n v="0.18"/>
  </r>
  <r>
    <d v="2019-01-24T00:00:00"/>
    <d v="1899-12-30T16:00:00"/>
    <d v="1899-12-30T16:00:00"/>
    <m/>
    <x v="1"/>
    <s v="MR"/>
    <d v="2019-01-24T16:00:00"/>
    <m/>
    <s v="SUS MEDIOS"/>
    <s v="Carga"/>
    <s v="NO"/>
    <n v="5"/>
    <n v="10"/>
    <x v="0"/>
    <s v="AQUA AMBIENT"/>
    <x v="3"/>
    <s v="VARIOS"/>
    <m/>
    <m/>
    <m/>
    <m/>
    <m/>
    <s v="Jesús"/>
    <x v="16"/>
    <d v="1899-12-30T16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6:30:00"/>
    <d v="1899-12-30T16:30:00"/>
    <m/>
    <x v="1"/>
    <s v="JAR"/>
    <d v="2019-01-24T16:30:00"/>
    <n v="26264"/>
    <s v="ALGAITRUCK"/>
    <s v="Carga"/>
    <s v="SI"/>
    <n v="13.5"/>
    <n v="26"/>
    <x v="2"/>
    <s v="SAT 97 BLANCASOL"/>
    <x v="7"/>
    <s v="BLANCA"/>
    <s v="5691-JTS    R-0493-BCV   "/>
    <m/>
    <m/>
    <m/>
    <m/>
    <s v="Jesús"/>
    <x v="16"/>
    <d v="1899-12-30T17:30:00"/>
    <m/>
    <n v="1"/>
    <x v="0"/>
    <n v="1"/>
    <s v="SI"/>
    <x v="0"/>
    <n v="1"/>
    <n v="1"/>
    <n v="0"/>
    <x v="3"/>
    <x v="0"/>
    <n v="468"/>
    <n v="18"/>
    <n v="0.2"/>
    <n v="0.18"/>
  </r>
  <r>
    <d v="2019-01-24T00:00:00"/>
    <d v="1899-12-30T17:00:00"/>
    <d v="1899-12-30T17:00:00"/>
    <m/>
    <x v="1"/>
    <s v="MR"/>
    <d v="2019-01-24T17:00:00"/>
    <m/>
    <s v="TRANSLINK"/>
    <s v="Carga"/>
    <s v="NO"/>
    <n v="7"/>
    <n v="15"/>
    <x v="0"/>
    <s v="TRANSLINK"/>
    <x v="5"/>
    <s v="VARIOS"/>
    <m/>
    <m/>
    <m/>
    <m/>
    <m/>
    <s v="Miguel M."/>
    <x v="16"/>
    <d v="1899-12-30T17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7:30:00"/>
    <d v="1899-12-30T17:30:00"/>
    <m/>
    <x v="1"/>
    <s v="MR"/>
    <d v="2019-01-24T17:30:00"/>
    <m/>
    <s v="BREGER"/>
    <s v="Carga"/>
    <s v="SI"/>
    <n v="13.5"/>
    <n v="26"/>
    <x v="0"/>
    <s v="SCHOELLER GAILLON"/>
    <x v="4"/>
    <s v="GAILLON"/>
    <s v="CAMION COMPLETO"/>
    <m/>
    <m/>
    <m/>
    <m/>
    <s v="Miguel M."/>
    <x v="16"/>
    <d v="1899-12-30T17:30:00"/>
    <m/>
    <n v="1"/>
    <x v="0"/>
    <n v="1"/>
    <s v="SI"/>
    <x v="0"/>
    <n v="0"/>
    <n v="0"/>
    <n v="1"/>
    <x v="3"/>
    <x v="0"/>
    <n v="468"/>
    <n v="18"/>
    <n v="0.2"/>
    <n v="0.18"/>
  </r>
  <r>
    <d v="2019-01-24T00:00:00"/>
    <d v="1899-12-30T18:00:00"/>
    <d v="1899-12-30T18:00:00"/>
    <m/>
    <x v="1"/>
    <s v="MR"/>
    <d v="2019-01-24T18:00:00"/>
    <n v="6006775"/>
    <s v="SUS MEDIOS"/>
    <s v="Carga"/>
    <s v="NO"/>
    <n v="5"/>
    <n v="10"/>
    <x v="0"/>
    <s v="SCHOELLER ITALIA"/>
    <x v="4"/>
    <s v="ITALIA"/>
    <m/>
    <m/>
    <m/>
    <m/>
    <m/>
    <s v="Jesús"/>
    <x v="16"/>
    <d v="1899-12-30T18:00:00"/>
    <m/>
    <n v="0"/>
    <x v="0"/>
    <n v="1"/>
    <s v="SI"/>
    <x v="0"/>
    <n v="0"/>
    <n v="0"/>
    <n v="1"/>
    <x v="3"/>
    <x v="0"/>
    <n v="468"/>
    <n v="18"/>
    <n v="0.2"/>
    <n v="0.18"/>
  </r>
  <r>
    <d v="2019-01-24T00:00:00"/>
    <d v="1899-12-30T18:30:00"/>
    <d v="1899-12-30T18:30:00"/>
    <m/>
    <x v="1"/>
    <s v="MR"/>
    <d v="2019-01-24T18:30:00"/>
    <m/>
    <s v="GIMARCO"/>
    <s v="Descarga"/>
    <s v="SI"/>
    <n v="13.5"/>
    <n v="26"/>
    <x v="0"/>
    <s v="SCHOELLER GAILLON"/>
    <x v="6"/>
    <s v="GAILLON"/>
    <s v="CB-1063 -  15-TE-59///GD1413"/>
    <m/>
    <m/>
    <m/>
    <m/>
    <s v="Miguel M."/>
    <x v="16"/>
    <d v="1899-12-30T18:30:00"/>
    <m/>
    <n v="1"/>
    <x v="0"/>
    <n v="1"/>
    <s v="SI"/>
    <x v="0"/>
    <n v="0"/>
    <n v="0"/>
    <n v="1"/>
    <x v="3"/>
    <x v="0"/>
    <n v="468"/>
    <n v="18"/>
    <n v="0.2"/>
    <n v="0.18"/>
  </r>
  <r>
    <d v="2019-01-24T00:00:00"/>
    <d v="1899-12-30T19:30:00"/>
    <d v="1899-12-30T19:30:00"/>
    <m/>
    <x v="1"/>
    <s v="MR"/>
    <d v="2019-01-24T19:30:00"/>
    <n v="25187"/>
    <s v="GONZATRANS"/>
    <s v="Carga"/>
    <s v="NO"/>
    <n v="6"/>
    <n v="12"/>
    <x v="0"/>
    <s v="VARIOS"/>
    <x v="7"/>
    <s v="VILAMALLA"/>
    <m/>
    <m/>
    <m/>
    <m/>
    <m/>
    <s v="Miguel M."/>
    <x v="16"/>
    <d v="1899-12-30T19:3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06:00:00"/>
    <d v="1899-12-30T06:00:00"/>
    <m/>
    <x v="1"/>
    <s v="VG"/>
    <d v="2019-01-25T06:00:00"/>
    <m/>
    <s v="GIMARCO"/>
    <s v="Descarga"/>
    <s v="SI"/>
    <n v="13.5"/>
    <n v="26"/>
    <x v="0"/>
    <s v="SCHOELLER GAILLON"/>
    <x v="6"/>
    <s v="GAILLON"/>
    <s v="CB-1062 /// 7636GJJ / R9074BCG;"/>
    <m/>
    <m/>
    <m/>
    <m/>
    <s v="Miguel Ángel"/>
    <x v="17"/>
    <d v="1899-12-30T06:0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07:00:00"/>
    <d v="1899-12-30T07:00:00"/>
    <m/>
    <x v="1"/>
    <s v="CT"/>
    <d v="2019-01-25T07:00:00"/>
    <n v="25927"/>
    <s v="GONZATRANS"/>
    <s v="Carga"/>
    <s v="SI"/>
    <n v="13.5"/>
    <n v="26"/>
    <x v="0"/>
    <s v="CADEPA GLOBAL"/>
    <x v="7"/>
    <s v="LLEIDA"/>
    <m/>
    <m/>
    <m/>
    <m/>
    <m/>
    <s v="Juan Carlos"/>
    <x v="17"/>
    <d v="1899-12-30T10:00:00"/>
    <m/>
    <n v="1"/>
    <x v="0"/>
    <n v="1"/>
    <s v="SI"/>
    <x v="0"/>
    <n v="1"/>
    <n v="1"/>
    <n v="0"/>
    <x v="3"/>
    <x v="0"/>
    <n v="468"/>
    <n v="18"/>
    <n v="0.2"/>
    <n v="0.18"/>
  </r>
  <r>
    <d v="2019-01-25T00:00:00"/>
    <d v="1899-12-30T07:30:00"/>
    <d v="1899-12-30T07:30:00"/>
    <m/>
    <x v="1"/>
    <s v="MR"/>
    <d v="2019-01-25T07:30:00"/>
    <m/>
    <s v="SUS MEDIOS"/>
    <s v="Descarga"/>
    <s v="SI"/>
    <n v="13.5"/>
    <n v="26"/>
    <x v="0"/>
    <s v="SERRADORA DOMENECH"/>
    <x v="0"/>
    <s v="PALAU"/>
    <m/>
    <m/>
    <m/>
    <m/>
    <m/>
    <s v="Miguel Ángel"/>
    <x v="17"/>
    <d v="1899-12-30T07:3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08:00:00"/>
    <d v="1899-12-30T08:00:00"/>
    <m/>
    <x v="1"/>
    <s v="JAR"/>
    <d v="2019-01-25T08:00:00"/>
    <m/>
    <s v="JOSE REY"/>
    <s v="Carga"/>
    <s v="SI"/>
    <n v="13.5"/>
    <n v="26"/>
    <x v="0"/>
    <s v="FLUIDRA"/>
    <x v="9"/>
    <s v="MAÇANET"/>
    <m/>
    <m/>
    <m/>
    <m/>
    <m/>
    <s v="Juan Carlos"/>
    <x v="17"/>
    <d v="1899-12-30T08:0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08:30:00"/>
    <d v="1899-12-30T08:30:00"/>
    <m/>
    <x v="1"/>
    <s v="MR"/>
    <d v="2019-01-25T08:30:00"/>
    <s v="DAVID"/>
    <s v="DAVID BERTRAN"/>
    <s v="Carga"/>
    <s v="NO"/>
    <n v="3"/>
    <n v="6"/>
    <x v="0"/>
    <s v="DAVID BERTRAN"/>
    <x v="5"/>
    <s v="PALAU"/>
    <m/>
    <m/>
    <m/>
    <m/>
    <m/>
    <s v="Miguel Ángel"/>
    <x v="17"/>
    <d v="1899-12-30T08:3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08:45:00"/>
    <d v="1899-12-30T08:45:00"/>
    <m/>
    <x v="1"/>
    <s v="MR"/>
    <d v="2019-01-25T09:00:00"/>
    <m/>
    <s v="SUS MEDIOS"/>
    <s v="Carga"/>
    <s v="NO"/>
    <n v="1"/>
    <n v="2"/>
    <x v="0"/>
    <s v="CPQ IBERICA "/>
    <x v="1"/>
    <s v="MOLLET"/>
    <s v="26275, 26276 Y 26149"/>
    <m/>
    <m/>
    <m/>
    <m/>
    <s v="Miguel Ángel"/>
    <x v="17"/>
    <d v="1899-12-30T08:45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09:00:00"/>
    <d v="1899-12-30T09:00:00"/>
    <m/>
    <x v="1"/>
    <s v="MR"/>
    <d v="2019-01-25T09:00:00"/>
    <m/>
    <s v="SUS MEDIOS"/>
    <s v="Descarga"/>
    <s v="NO"/>
    <n v="1.5"/>
    <n v="3"/>
    <x v="0"/>
    <s v="KINGSPAN"/>
    <x v="0"/>
    <s v="PALAU"/>
    <s v="alb. A/1900254  Pdo. 213004278"/>
    <m/>
    <m/>
    <m/>
    <m/>
    <s v="Miguel Ángel"/>
    <x v="17"/>
    <d v="1899-12-30T09:0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09:15:00"/>
    <d v="1899-12-30T09:15:00"/>
    <m/>
    <x v="1"/>
    <s v="JAR"/>
    <d v="2019-01-25T09:30:00"/>
    <n v="26264"/>
    <s v="ALGAITRUCK"/>
    <s v="Carga"/>
    <s v="SI"/>
    <n v="13.5"/>
    <n v="26"/>
    <x v="2"/>
    <s v="SAT 97 BLANCASOL"/>
    <x v="7"/>
    <s v="BLANCA"/>
    <s v="7212HZZ///R1039BBR"/>
    <m/>
    <m/>
    <m/>
    <m/>
    <s v="Juan Carlos"/>
    <x v="17"/>
    <d v="1899-12-30T09:15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09:20:00"/>
    <m/>
    <m/>
    <x v="0"/>
    <s v="MR"/>
    <d v="2019-01-25T09:30:00"/>
    <m/>
    <s v="SUS MEDIOS"/>
    <s v="Descarga"/>
    <s v="NO"/>
    <n v="0.5"/>
    <n v="1"/>
    <x v="0"/>
    <s v="PLASTICOS GALPLAST"/>
    <x v="0"/>
    <s v="BARBERA"/>
    <s v="ALB. 000070, PDO. 213004273"/>
    <m/>
    <m/>
    <m/>
    <m/>
    <s v="Juan Carlos"/>
    <x v="17"/>
    <d v="1899-12-30T09:20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09:25:00"/>
    <m/>
    <m/>
    <x v="0"/>
    <s v="MR"/>
    <d v="2019-01-25T09:30:00"/>
    <m/>
    <s v="ASM"/>
    <s v="Descarga"/>
    <s v="NO"/>
    <n v="0"/>
    <n v="0.5"/>
    <x v="1"/>
    <s v="ESAAV"/>
    <x v="0"/>
    <s v="PALAU"/>
    <s v="213004320 ALB. 0033-19"/>
    <m/>
    <m/>
    <m/>
    <m/>
    <s v="Sus medios"/>
    <x v="17"/>
    <d v="1899-12-30T09:25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0:00:00"/>
    <d v="1899-12-30T10:00:00"/>
    <m/>
    <x v="1"/>
    <s v="MR"/>
    <d v="2019-01-25T10:00:00"/>
    <n v="6006703"/>
    <s v="SUS MEDIOS"/>
    <s v="Carga"/>
    <s v="SI"/>
    <n v="13.5"/>
    <n v="26"/>
    <x v="0"/>
    <s v="CHEP"/>
    <x v="1"/>
    <s v="VARIOS"/>
    <s v="3680214311 - EM336GA///AH06228"/>
    <m/>
    <m/>
    <m/>
    <m/>
    <s v="Miguel Ángel"/>
    <x v="17"/>
    <d v="1899-12-30T10:0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10:05:00"/>
    <m/>
    <m/>
    <x v="0"/>
    <s v="MR"/>
    <d v="2019-01-25T10:00:00"/>
    <m/>
    <s v="UPS"/>
    <s v="Descarga"/>
    <s v="NO"/>
    <n v="0"/>
    <n v="0.5"/>
    <x v="1"/>
    <s v="INNOVA COMPONETS"/>
    <x v="0"/>
    <s v="ESPLUGUES"/>
    <s v="1 SOBRE A/A ALBERTO COSTA"/>
    <m/>
    <m/>
    <m/>
    <m/>
    <s v="Sus medios"/>
    <x v="17"/>
    <d v="1899-12-30T10:05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0:10:00"/>
    <m/>
    <m/>
    <x v="0"/>
    <s v="MR"/>
    <d v="2019-01-25T10:00:00"/>
    <m/>
    <s v="VARIOS"/>
    <s v="Descarga"/>
    <s v="NO"/>
    <n v="0"/>
    <n v="0.5"/>
    <x v="1"/>
    <s v="REPUESTOS CALEFACCION"/>
    <x v="0"/>
    <s v="MADRID"/>
    <s v="1 BULTO PARA TONI PEDRAZA DE REPUESTOS CALEFACCION"/>
    <m/>
    <m/>
    <m/>
    <m/>
    <s v="Sus medios"/>
    <x v="17"/>
    <d v="1899-12-30T10:10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0:15:00"/>
    <m/>
    <m/>
    <x v="0"/>
    <s v="MR"/>
    <d v="2019-01-25T10:30:00"/>
    <m/>
    <s v="SUS MEDIOS"/>
    <s v="Descarga"/>
    <s v="NO"/>
    <n v="0"/>
    <n v="0.5"/>
    <x v="1"/>
    <s v="TORRAS"/>
    <x v="0"/>
    <s v="PALAU"/>
    <s v="ALB. L904978 Y L905114"/>
    <m/>
    <m/>
    <m/>
    <m/>
    <s v="Sus medios"/>
    <x v="17"/>
    <d v="1899-12-30T10:15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0:30:00"/>
    <d v="1899-12-30T10:30:00"/>
    <m/>
    <x v="1"/>
    <s v="MR"/>
    <d v="2019-01-25T10:30:00"/>
    <n v="6006780"/>
    <s v="BCN EXPRESS"/>
    <s v="Carga"/>
    <s v="NO"/>
    <n v="0.5"/>
    <n v="1"/>
    <x v="0"/>
    <s v="SCHOELLER BELGICA"/>
    <x v="4"/>
    <s v="BELGICA"/>
    <m/>
    <m/>
    <m/>
    <m/>
    <m/>
    <s v="Miguel Ángel"/>
    <x v="17"/>
    <d v="1899-12-30T10:3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0:35:00"/>
    <d v="1899-12-30T10:35:00"/>
    <m/>
    <x v="1"/>
    <s v="JAR"/>
    <d v="2019-01-25T10:30:00"/>
    <n v="26264"/>
    <s v="ALGAITRUCK"/>
    <s v="Carga"/>
    <s v="SI"/>
    <n v="13.5"/>
    <n v="26"/>
    <x v="2"/>
    <s v="SAT 97 BLANCASOL"/>
    <x v="7"/>
    <s v="BLANCA"/>
    <s v="R3072BCT ///4814JTM"/>
    <m/>
    <m/>
    <m/>
    <m/>
    <s v="Juan Carlos"/>
    <x v="17"/>
    <d v="1899-12-30T10:35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10:40:00"/>
    <m/>
    <m/>
    <x v="0"/>
    <s v="MR"/>
    <d v="2019-01-25T10:30:00"/>
    <m/>
    <s v="TRANSNATURE"/>
    <s v="Descarga"/>
    <s v="NO"/>
    <n v="0.5"/>
    <n v="1"/>
    <x v="0"/>
    <s v="TRAMACO"/>
    <x v="0"/>
    <s v="ALEMANIA"/>
    <s v="ALB. 05/12/0000127228"/>
    <m/>
    <m/>
    <m/>
    <m/>
    <s v="Miguel Ángel"/>
    <x v="17"/>
    <d v="1899-12-30T10:40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1:00:00"/>
    <d v="1899-12-30T11:00:00"/>
    <m/>
    <x v="1"/>
    <s v="MR"/>
    <d v="2019-01-25T11:00:00"/>
    <m/>
    <s v="LA MURCIANA"/>
    <s v="Descarga"/>
    <s v="NO"/>
    <n v="0.5"/>
    <n v="1"/>
    <x v="0"/>
    <s v="SCHOELLER LORQUI"/>
    <x v="8"/>
    <s v="LORQUI"/>
    <s v="un palet con 200 kg. De colorante A122000522. ALB. 40564"/>
    <m/>
    <m/>
    <m/>
    <m/>
    <s v="Juan Carlos"/>
    <x v="17"/>
    <d v="1899-12-30T11:0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1:01:00"/>
    <m/>
    <m/>
    <x v="0"/>
    <s v="MR"/>
    <d v="2019-01-25T11:00:00"/>
    <m/>
    <s v="KUEHNE NAGEL"/>
    <s v="Descarga"/>
    <s v="NO"/>
    <n v="0.5"/>
    <n v="1"/>
    <x v="0"/>
    <s v="VARIOS"/>
    <x v="0"/>
    <s v="ALEMANIA"/>
    <s v="Nº 3357902 A/A XAVI"/>
    <m/>
    <m/>
    <m/>
    <m/>
    <s v="Juan Carlos"/>
    <x v="17"/>
    <d v="1899-12-30T11:01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1:30:00"/>
    <d v="1899-12-30T11:30:00"/>
    <m/>
    <x v="1"/>
    <s v="CT"/>
    <d v="2019-01-25T11:30:00"/>
    <n v="25989"/>
    <s v="NADAL-FORWARDING"/>
    <s v="Carga"/>
    <s v="NO"/>
    <n v="0.5"/>
    <n v="1"/>
    <x v="0"/>
    <s v="HUNE RENTAL"/>
    <x v="9"/>
    <s v="CANARIAS"/>
    <m/>
    <m/>
    <m/>
    <m/>
    <m/>
    <s v="Juan Carlos"/>
    <x v="17"/>
    <d v="1899-12-30T11:3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2:30:00"/>
    <d v="1899-12-30T12:30:00"/>
    <m/>
    <x v="1"/>
    <s v="MR"/>
    <d v="2019-01-25T12:30:00"/>
    <m/>
    <s v="LORETRANSMUR"/>
    <s v="Carga"/>
    <s v="SI"/>
    <n v="13.5"/>
    <n v="26"/>
    <x v="0"/>
    <s v="SCHOELLER LORQUI"/>
    <x v="8"/>
    <s v="LORQUI"/>
    <s v="R 5460 BBK     2254  KGR//// Contacto: ENGELBERTO RIQUELME  637-598370"/>
    <m/>
    <m/>
    <m/>
    <m/>
    <s v="Juan Carlos"/>
    <x v="17"/>
    <d v="1899-12-30T12:3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12:35:00"/>
    <m/>
    <m/>
    <x v="0"/>
    <s v="MR"/>
    <d v="2019-01-25T12:30:00"/>
    <m/>
    <s v="SUS MEDIOS"/>
    <s v="Descarga"/>
    <s v="NO"/>
    <n v="0"/>
    <n v="0.5"/>
    <x v="1"/>
    <s v="VIDAL METAL.LURGICS"/>
    <x v="0"/>
    <s v="ESPARREGUERA"/>
    <s v="ALB. 190083 PDO. 213004235 Y ALB. 190082 pDO. 213004321"/>
    <m/>
    <m/>
    <m/>
    <m/>
    <s v="Sus medios"/>
    <x v="17"/>
    <d v="1899-12-30T12:35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3:30:00"/>
    <d v="1899-12-30T13:30:00"/>
    <m/>
    <x v="1"/>
    <s v="JAR"/>
    <d v="2019-01-25T13:30:00"/>
    <n v="26264"/>
    <s v="ALGAITRUCK"/>
    <s v="Carga"/>
    <s v="SI"/>
    <n v="13.5"/>
    <n v="26"/>
    <x v="2"/>
    <s v="SAT 97 BLANCASOL"/>
    <x v="7"/>
    <s v="BLANCA"/>
    <s v="7495-KFD    "/>
    <m/>
    <m/>
    <m/>
    <m/>
    <s v="Jesús"/>
    <x v="17"/>
    <d v="1899-12-30T17:00:00"/>
    <m/>
    <n v="1"/>
    <x v="0"/>
    <n v="1"/>
    <s v="SI"/>
    <x v="0"/>
    <n v="1"/>
    <n v="1"/>
    <n v="0"/>
    <x v="3"/>
    <x v="0"/>
    <n v="468"/>
    <n v="18"/>
    <n v="0.2"/>
    <n v="0.18"/>
  </r>
  <r>
    <d v="2019-01-25T00:00:00"/>
    <d v="1899-12-30T13:35:00"/>
    <m/>
    <m/>
    <x v="0"/>
    <s v="MR"/>
    <d v="2019-01-25T13:30:00"/>
    <m/>
    <s v="TSB"/>
    <s v="Descarga"/>
    <s v="NO"/>
    <n v="0"/>
    <n v="0.5"/>
    <x v="1"/>
    <s v="COMERCIAL QUIMICA MASSÓ"/>
    <x v="0"/>
    <s v="BARCELONA"/>
    <s v="4 BULTOS.  PDO. 713014130 ALB. 10/234897"/>
    <m/>
    <m/>
    <m/>
    <m/>
    <s v="Sus medios"/>
    <x v="17"/>
    <d v="1899-12-30T13:35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3:40:00"/>
    <m/>
    <m/>
    <x v="0"/>
    <s v="MR"/>
    <d v="2019-01-25T13:30:00"/>
    <m/>
    <s v="VARIOS"/>
    <s v="Carga"/>
    <s v="SI"/>
    <n v="13.5"/>
    <n v="26"/>
    <x v="0"/>
    <s v="AQUA AMBIENT"/>
    <x v="3"/>
    <s v="PALAU"/>
    <s v="ALB. 9AL/19000086 Y 9AL19000088"/>
    <m/>
    <m/>
    <m/>
    <m/>
    <s v="Jesús"/>
    <x v="17"/>
    <d v="1899-12-30T13:40:00"/>
    <m/>
    <n v="1"/>
    <x v="0"/>
    <n v="0"/>
    <s v="SI"/>
    <x v="0"/>
    <n v="1"/>
    <n v="0"/>
    <n v="1"/>
    <x v="3"/>
    <x v="0"/>
    <n v="468"/>
    <n v="18"/>
    <n v="0.2"/>
    <n v="0.18"/>
  </r>
  <r>
    <d v="2019-01-25T00:00:00"/>
    <d v="1899-12-30T13:45:00"/>
    <d v="1899-12-30T13:45:00"/>
    <m/>
    <x v="1"/>
    <s v="MR"/>
    <d v="2019-01-25T14:00:00"/>
    <m/>
    <s v="SUS MEDIOS"/>
    <s v="Carga"/>
    <s v="NO"/>
    <n v="3"/>
    <n v="6"/>
    <x v="0"/>
    <s v="LUIS MARQUES PINHEIRO"/>
    <x v="1"/>
    <s v="PORTUGAL"/>
    <s v="26227 Y 25787"/>
    <m/>
    <m/>
    <m/>
    <m/>
    <s v="Miguel M."/>
    <x v="17"/>
    <d v="1899-12-30T15:30:00"/>
    <m/>
    <n v="0"/>
    <x v="0"/>
    <n v="1"/>
    <s v="SI"/>
    <x v="0"/>
    <n v="1"/>
    <n v="1"/>
    <n v="0"/>
    <x v="3"/>
    <x v="0"/>
    <n v="468"/>
    <n v="18"/>
    <n v="0.2"/>
    <n v="0.18"/>
  </r>
  <r>
    <d v="2019-01-25T00:00:00"/>
    <d v="1899-12-30T14:00:00"/>
    <d v="1899-12-30T14:00:00"/>
    <m/>
    <x v="1"/>
    <s v="MR"/>
    <d v="2019-01-25T14:00:00"/>
    <n v="25774"/>
    <s v="ALMIRAMAR"/>
    <s v="Carga"/>
    <s v="SI"/>
    <n v="13.5"/>
    <n v="26"/>
    <x v="2"/>
    <s v="BENIHORT"/>
    <x v="1"/>
    <s v="BENICARLO"/>
    <s v="U R G E N T E     C A R G A "/>
    <m/>
    <m/>
    <m/>
    <m/>
    <s v="Jesús"/>
    <x v="17"/>
    <d v="1899-12-30T14:0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14:30:00"/>
    <d v="1899-12-30T14:30:00"/>
    <m/>
    <x v="1"/>
    <s v="MR"/>
    <d v="2019-01-25T14:30:00"/>
    <n v="26404"/>
    <s v="ALMIRAMAR"/>
    <s v="Carga"/>
    <s v="SI"/>
    <n v="13.5"/>
    <n v="26"/>
    <x v="2"/>
    <s v="BENIHORT"/>
    <x v="1"/>
    <s v="BENICARLO"/>
    <s v="U R G E N T E     C A R G A "/>
    <m/>
    <m/>
    <m/>
    <m/>
    <s v="Jesús"/>
    <x v="17"/>
    <d v="1899-12-30T14:3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15:00:00"/>
    <d v="1899-12-30T15:00:00"/>
    <m/>
    <x v="1"/>
    <s v="JAR"/>
    <d v="2019-01-25T15:00:00"/>
    <n v="26264"/>
    <s v="ALGAITRUCK"/>
    <s v="Carga"/>
    <s v="SI"/>
    <n v="13.5"/>
    <n v="26"/>
    <x v="2"/>
    <s v="SAT 97 BLANCASOL"/>
    <x v="7"/>
    <s v="BLANCA"/>
    <s v="2137-HWH"/>
    <m/>
    <m/>
    <m/>
    <m/>
    <s v="Jesús"/>
    <x v="17"/>
    <d v="1899-12-30T16:30:00"/>
    <m/>
    <n v="1"/>
    <x v="0"/>
    <n v="1"/>
    <s v="SI"/>
    <x v="0"/>
    <n v="1"/>
    <n v="1"/>
    <n v="0"/>
    <x v="3"/>
    <x v="0"/>
    <n v="468"/>
    <n v="18"/>
    <n v="0.2"/>
    <n v="0.18"/>
  </r>
  <r>
    <d v="2019-01-25T00:00:00"/>
    <d v="1899-12-30T15:30:00"/>
    <d v="1899-12-30T15:30:00"/>
    <m/>
    <x v="1"/>
    <s v="MR"/>
    <d v="2019-01-25T15:30:00"/>
    <n v="26174"/>
    <s v="SUS MEDIOS"/>
    <s v="Carga"/>
    <s v="NO"/>
    <n v="0.5"/>
    <n v="1"/>
    <x v="0"/>
    <s v="ARTIPLAS"/>
    <x v="1"/>
    <s v="VIZCAYA"/>
    <m/>
    <m/>
    <m/>
    <m/>
    <m/>
    <s v="Miguel M."/>
    <x v="17"/>
    <d v="1899-12-30T15:3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5:35:00"/>
    <m/>
    <m/>
    <x v="0"/>
    <s v="CT"/>
    <d v="2019-01-25T15:30:00"/>
    <n v="26144"/>
    <s v="NADAL-FORWARDING"/>
    <s v="Carga"/>
    <s v="NO"/>
    <n v="0.5"/>
    <n v="1"/>
    <x v="0"/>
    <s v="J. DEU &amp; FILHOS"/>
    <x v="7"/>
    <s v="PORTUGAL"/>
    <s v="SIN CITA PREVISTA"/>
    <m/>
    <m/>
    <m/>
    <m/>
    <s v="Miguel M."/>
    <x v="17"/>
    <d v="1899-12-30T15:35:00"/>
    <m/>
    <n v="0"/>
    <x v="0"/>
    <n v="0"/>
    <s v="SI"/>
    <x v="0"/>
    <n v="1"/>
    <n v="0"/>
    <n v="1"/>
    <x v="3"/>
    <x v="0"/>
    <n v="468"/>
    <n v="18"/>
    <n v="0.2"/>
    <n v="0.18"/>
  </r>
  <r>
    <d v="2019-01-25T00:00:00"/>
    <d v="1899-12-30T16:00:00"/>
    <d v="1899-12-30T16:00:00"/>
    <m/>
    <x v="1"/>
    <s v="MR"/>
    <d v="2019-01-25T16:00:00"/>
    <m/>
    <s v="SUS MEDIOS"/>
    <s v="Carga"/>
    <s v="NO"/>
    <n v="5"/>
    <n v="10"/>
    <x v="0"/>
    <s v="AQUA AMBIENT"/>
    <x v="3"/>
    <s v="VARIOS"/>
    <m/>
    <m/>
    <m/>
    <m/>
    <m/>
    <s v="Jesús"/>
    <x v="17"/>
    <d v="1899-12-30T16:0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6:30:00"/>
    <d v="1899-12-30T16:30:00"/>
    <m/>
    <x v="1"/>
    <s v="MR"/>
    <d v="2019-01-25T16:30:00"/>
    <n v="26292"/>
    <s v="JOSE REY"/>
    <s v="Carga"/>
    <s v="SI"/>
    <n v="13.5"/>
    <n v="26"/>
    <x v="2"/>
    <s v="EP RIEGOS PALMA"/>
    <x v="7"/>
    <s v="PALMA DEL RIO"/>
    <s v="2892-GXX /// R-3437-BCL"/>
    <m/>
    <m/>
    <m/>
    <m/>
    <s v="Miguel M."/>
    <x v="17"/>
    <d v="1899-12-30T16:3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17:00:00"/>
    <d v="1899-12-30T17:00:00"/>
    <m/>
    <x v="1"/>
    <s v="MR"/>
    <d v="2019-01-25T17:00:00"/>
    <m/>
    <s v="TRANSLINK"/>
    <s v="Carga"/>
    <s v="NO"/>
    <n v="7"/>
    <n v="14"/>
    <x v="0"/>
    <s v="TRANSLINK"/>
    <x v="5"/>
    <s v="VARIOS"/>
    <m/>
    <m/>
    <m/>
    <m/>
    <m/>
    <s v="Miguel M."/>
    <x v="17"/>
    <d v="1899-12-30T17:0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7:30:00"/>
    <d v="1899-12-30T17:30:00"/>
    <m/>
    <x v="1"/>
    <s v="MR"/>
    <d v="2019-01-25T17:30:00"/>
    <s v="ASM"/>
    <s v="ASM"/>
    <s v="Carga"/>
    <s v="NO"/>
    <n v="0.5"/>
    <n v="1"/>
    <x v="1"/>
    <s v="ASM "/>
    <x v="5"/>
    <s v="PALAU"/>
    <s v="ALB.040670 Y 040669"/>
    <m/>
    <m/>
    <m/>
    <m/>
    <s v="Miguel M."/>
    <x v="17"/>
    <d v="1899-12-30T17:30:00"/>
    <m/>
    <n v="0"/>
    <x v="0"/>
    <n v="1"/>
    <s v="SI"/>
    <x v="0"/>
    <n v="0"/>
    <n v="0"/>
    <n v="1"/>
    <x v="3"/>
    <x v="0"/>
    <n v="468"/>
    <n v="18"/>
    <n v="0.2"/>
    <n v="0.18"/>
  </r>
  <r>
    <d v="2019-01-25T00:00:00"/>
    <d v="1899-12-30T18:00:00"/>
    <d v="1899-12-30T18:00:00"/>
    <m/>
    <x v="1"/>
    <s v="MR"/>
    <d v="2019-01-25T18:00:00"/>
    <m/>
    <s v="NOUTRANSPORT"/>
    <s v="Carga"/>
    <s v="SI"/>
    <n v="13.5"/>
    <n v="26"/>
    <x v="0"/>
    <s v="NOUTRANSPORT"/>
    <x v="5"/>
    <s v="VARIOS"/>
    <m/>
    <m/>
    <m/>
    <m/>
    <m/>
    <s v="Miguel M."/>
    <x v="17"/>
    <d v="1899-12-30T18:0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20:00:00"/>
    <d v="1899-12-30T20:00:00"/>
    <m/>
    <x v="1"/>
    <s v="VG"/>
    <d v="2019-01-25T20:00:00"/>
    <m/>
    <s v="GIMARCO"/>
    <s v="Descarga"/>
    <s v="SI"/>
    <n v="13.5"/>
    <n v="26"/>
    <x v="0"/>
    <s v="SCHOELLER GAILLON"/>
    <x v="6"/>
    <s v="GAILLON"/>
    <s v="CB-5677-EM///X-1795-EM - llama que llegará tarde si no para el lunes a las 06:00"/>
    <m/>
    <m/>
    <m/>
    <m/>
    <s v="Miguel M."/>
    <x v="17"/>
    <d v="1899-12-30T20:00:00"/>
    <m/>
    <n v="1"/>
    <x v="0"/>
    <n v="1"/>
    <s v="SI"/>
    <x v="0"/>
    <n v="0"/>
    <n v="0"/>
    <n v="1"/>
    <x v="3"/>
    <x v="0"/>
    <n v="468"/>
    <n v="18"/>
    <n v="0.2"/>
    <n v="0.18"/>
  </r>
  <r>
    <d v="2019-01-25T00:00:00"/>
    <d v="1899-12-30T21:30:00"/>
    <d v="1899-12-30T21:30:00"/>
    <m/>
    <x v="1"/>
    <s v="MR"/>
    <d v="2019-01-25T21:30:00"/>
    <n v="6006703"/>
    <s v="SUS MEDIOS"/>
    <s v="Carga"/>
    <s v="SI"/>
    <n v="13.5"/>
    <n v="26"/>
    <x v="0"/>
    <s v="CHEP"/>
    <x v="1"/>
    <s v="VARIOS"/>
    <s v="3665692251  PDTE. CONFIRMAR HORA"/>
    <m/>
    <m/>
    <m/>
    <m/>
    <s v="Jesús"/>
    <x v="17"/>
    <d v="1899-12-30T19:30:00"/>
    <m/>
    <n v="1"/>
    <x v="0"/>
    <n v="1"/>
    <s v="SI"/>
    <x v="0"/>
    <n v="1"/>
    <n v="1"/>
    <n v="0"/>
    <x v="3"/>
    <x v="0"/>
    <n v="468"/>
    <n v="18"/>
    <n v="0.2"/>
    <n v="0.18"/>
  </r>
  <r>
    <d v="2019-01-28T00:00:00"/>
    <d v="1899-12-30T08:30:00"/>
    <d v="1899-12-30T08:30:00"/>
    <m/>
    <x v="1"/>
    <s v="MR"/>
    <d v="2019-01-28T08:30:00"/>
    <s v="DAVID"/>
    <s v="DAVID BERTRAN"/>
    <s v="Carga"/>
    <s v="NO"/>
    <n v="3"/>
    <n v="6"/>
    <x v="0"/>
    <s v="DAVID BERTRAN"/>
    <x v="5"/>
    <s v="PALAU"/>
    <m/>
    <m/>
    <m/>
    <m/>
    <m/>
    <s v="Reyes"/>
    <x v="18"/>
    <d v="1899-12-30T08:3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0:00:00"/>
    <d v="1899-12-30T10:00:00"/>
    <m/>
    <x v="1"/>
    <s v="VG"/>
    <d v="2019-01-28T10:00:00"/>
    <m/>
    <s v="NOUTRANSPORT"/>
    <s v="Descarga"/>
    <s v="SI"/>
    <n v="13.5"/>
    <n v="26"/>
    <x v="0"/>
    <s v="SCHOELLER SCHWERIN"/>
    <x v="6"/>
    <s v="SCHWERIN"/>
    <s v=" CB-1061"/>
    <m/>
    <m/>
    <m/>
    <m/>
    <s v="Juan Carlos"/>
    <x v="18"/>
    <d v="1899-12-30T10:0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0:01:00"/>
    <d v="1899-12-30T10:01:00"/>
    <m/>
    <x v="1"/>
    <s v="JAR"/>
    <d v="2019-01-28T10:00:00"/>
    <m/>
    <s v="JOSE REY"/>
    <s v="Carga"/>
    <s v="SI"/>
    <n v="13.5"/>
    <n v="26"/>
    <x v="0"/>
    <s v="FLUIDRA"/>
    <x v="9"/>
    <s v="MAÇANET"/>
    <m/>
    <m/>
    <m/>
    <m/>
    <m/>
    <s v="Diego"/>
    <x v="18"/>
    <d v="1899-12-30T10:01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0:20:00"/>
    <m/>
    <m/>
    <x v="0"/>
    <s v="MR"/>
    <d v="2019-01-28T10:30:00"/>
    <m/>
    <s v="CUALDE"/>
    <s v="Descarga"/>
    <s v="NO"/>
    <n v="0.5"/>
    <n v="1"/>
    <x v="0"/>
    <s v="MAGOT"/>
    <x v="2"/>
    <s v="FRANCIA"/>
    <s v="713014060 ALB. 68827"/>
    <m/>
    <m/>
    <m/>
    <m/>
    <s v="Juan Carlos"/>
    <x v="18"/>
    <d v="1899-12-30T10:20:00"/>
    <m/>
    <n v="0"/>
    <x v="0"/>
    <n v="0"/>
    <s v="SI"/>
    <x v="0"/>
    <n v="1"/>
    <n v="0"/>
    <n v="1"/>
    <x v="4"/>
    <x v="0"/>
    <n v="468"/>
    <n v="18"/>
    <n v="0.2"/>
    <n v="0.18"/>
  </r>
  <r>
    <d v="2019-01-28T00:00:00"/>
    <d v="1899-12-30T10:30:00"/>
    <d v="1899-12-30T10:30:00"/>
    <m/>
    <x v="1"/>
    <s v="MR"/>
    <d v="2019-01-28T10:30:00"/>
    <s v="DAVID"/>
    <s v="DAVID BERTRAN"/>
    <s v="Carga"/>
    <s v="NO"/>
    <n v="3"/>
    <n v="6"/>
    <x v="0"/>
    <s v="DAVID BERTRAN"/>
    <x v="5"/>
    <s v="PALAU"/>
    <s v="ALB. 040711"/>
    <m/>
    <m/>
    <m/>
    <m/>
    <s v="Reyes"/>
    <x v="18"/>
    <d v="1899-12-30T10:3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1:00:00"/>
    <d v="1899-12-30T11:00:00"/>
    <m/>
    <x v="1"/>
    <s v="MR"/>
    <d v="2019-01-28T11:00:00"/>
    <m/>
    <s v="ASM"/>
    <s v="Descarga"/>
    <s v="NO"/>
    <n v="0"/>
    <n v="0.5"/>
    <x v="1"/>
    <s v="METAL COLOR"/>
    <x v="0"/>
    <s v="TERRASSA"/>
    <s v="no trae documentacion, reclamada"/>
    <m/>
    <m/>
    <m/>
    <m/>
    <s v="Diego"/>
    <x v="18"/>
    <d v="1899-12-30T11:0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1:05:00"/>
    <m/>
    <m/>
    <x v="0"/>
    <s v="MR"/>
    <d v="2019-01-28T11:00:00"/>
    <m/>
    <s v="MRW"/>
    <s v="Descarga"/>
    <s v="NO"/>
    <n v="0"/>
    <n v="0.5"/>
    <x v="1"/>
    <s v="DISEÑO LOGO2"/>
    <x v="0"/>
    <s v="PALAU"/>
    <m/>
    <m/>
    <m/>
    <m/>
    <m/>
    <s v="Sus medios"/>
    <x v="18"/>
    <d v="1899-12-30T11:05:00"/>
    <m/>
    <n v="0"/>
    <x v="0"/>
    <n v="0"/>
    <s v="SI"/>
    <x v="0"/>
    <n v="1"/>
    <n v="0"/>
    <n v="1"/>
    <x v="4"/>
    <x v="0"/>
    <n v="468"/>
    <n v="18"/>
    <n v="0.2"/>
    <n v="0.18"/>
  </r>
  <r>
    <d v="2019-01-28T00:00:00"/>
    <d v="1899-12-30T11:30:00"/>
    <d v="1899-12-30T11:30:00"/>
    <m/>
    <x v="1"/>
    <s v="MR"/>
    <d v="2019-01-28T11:30:00"/>
    <m/>
    <s v="NIKA"/>
    <s v="Descarga"/>
    <s v="NO"/>
    <n v="3"/>
    <n v="6"/>
    <x v="0"/>
    <s v="POWDER"/>
    <x v="0"/>
    <s v="PALAU"/>
    <m/>
    <m/>
    <m/>
    <m/>
    <m/>
    <s v="Diego"/>
    <x v="18"/>
    <d v="1899-12-30T11:3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2:00:00"/>
    <d v="1899-12-30T12:00:00"/>
    <m/>
    <x v="1"/>
    <s v="MR"/>
    <d v="2019-01-28T12:00:00"/>
    <n v="6006714"/>
    <s v="BREGER"/>
    <s v="Carga"/>
    <s v="SI"/>
    <n v="13.5"/>
    <n v="26"/>
    <x v="0"/>
    <s v="SCHOELLER FRANCE"/>
    <x v="4"/>
    <s v="FRANCIA"/>
    <m/>
    <m/>
    <m/>
    <m/>
    <m/>
    <s v="Juan Carlos"/>
    <x v="18"/>
    <d v="1899-12-30T12:0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2:30:00"/>
    <d v="1899-12-30T12:30:00"/>
    <m/>
    <x v="1"/>
    <s v="MR"/>
    <d v="2019-01-28T12:30:00"/>
    <n v="6006703"/>
    <s v="SUS MEDIOS"/>
    <s v="Carga"/>
    <s v="SI"/>
    <n v="13.5"/>
    <n v="26"/>
    <x v="0"/>
    <s v="CHEP"/>
    <x v="1"/>
    <s v="PALAU"/>
    <s v="REF: 3680208277//// 4228GBW // R7198BCK"/>
    <m/>
    <m/>
    <m/>
    <m/>
    <s v="Jesús"/>
    <x v="18"/>
    <d v="1899-12-30T12:3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3:00:00"/>
    <d v="1899-12-30T13:00:00"/>
    <m/>
    <x v="1"/>
    <s v="MR"/>
    <d v="2019-01-28T13:00:00"/>
    <n v="26404"/>
    <s v="ALMIRAMAR"/>
    <s v="Carga"/>
    <s v="SI"/>
    <n v="13.5"/>
    <n v="26"/>
    <x v="2"/>
    <s v="BENIHORT"/>
    <x v="1"/>
    <s v="CASTELLON"/>
    <m/>
    <m/>
    <m/>
    <m/>
    <m/>
    <s v="Diego"/>
    <x v="18"/>
    <d v="1899-12-30T13:0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3:30:00"/>
    <m/>
    <m/>
    <x v="0"/>
    <s v="MR"/>
    <d v="2019-01-28T13:30:00"/>
    <m/>
    <s v="SUS MEDIOS"/>
    <s v="Carga"/>
    <s v="NO"/>
    <n v="5"/>
    <n v="10"/>
    <x v="0"/>
    <s v="AQUA AMBIENT"/>
    <x v="3"/>
    <s v="VARIOS"/>
    <s v="ALB. 9AL/19000098"/>
    <m/>
    <m/>
    <m/>
    <m/>
    <s v="Diego"/>
    <x v="18"/>
    <d v="1899-12-30T13:30:00"/>
    <m/>
    <n v="0"/>
    <x v="0"/>
    <n v="0"/>
    <s v="SI"/>
    <x v="0"/>
    <n v="1"/>
    <n v="0"/>
    <n v="1"/>
    <x v="4"/>
    <x v="0"/>
    <n v="468"/>
    <n v="18"/>
    <n v="0.2"/>
    <n v="0.18"/>
  </r>
  <r>
    <d v="2019-01-28T00:00:00"/>
    <d v="1899-12-30T14:00:00"/>
    <d v="1899-12-30T14:00:00"/>
    <m/>
    <x v="1"/>
    <s v="VG"/>
    <d v="2019-01-28T14:00:00"/>
    <m/>
    <s v="GIMARCO"/>
    <s v="Descarga"/>
    <s v="NO"/>
    <n v="6"/>
    <n v="12"/>
    <x v="0"/>
    <s v="SCHOELLER UK"/>
    <x v="6"/>
    <s v="UK"/>
    <s v="CB-1058 "/>
    <m/>
    <m/>
    <m/>
    <m/>
    <s v="Miguel M."/>
    <x v="18"/>
    <d v="1899-12-30T14:0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4:30:00"/>
    <d v="1899-12-30T14:30:00"/>
    <m/>
    <x v="1"/>
    <s v="MR"/>
    <d v="2019-01-28T14:30:00"/>
    <n v="6006703"/>
    <s v="SUS MEDIOS"/>
    <s v="Carga"/>
    <s v="SI"/>
    <n v="13.5"/>
    <n v="26"/>
    <x v="0"/>
    <s v="CHEP"/>
    <x v="1"/>
    <s v="PALAU"/>
    <s v="4228GBW    //  R7198BCK- 3680208276 (llega a las 12:00 h)"/>
    <m/>
    <m/>
    <m/>
    <m/>
    <s v="Juan Carlos"/>
    <x v="18"/>
    <d v="1899-12-30T14:3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5:00:00"/>
    <d v="1899-12-30T15:00:00"/>
    <m/>
    <x v="1"/>
    <s v="MB"/>
    <d v="2019-01-28T15:00:00"/>
    <s v="TNT"/>
    <s v="TNT"/>
    <s v="Carga"/>
    <s v="NO"/>
    <n v="1"/>
    <n v="1"/>
    <x v="0"/>
    <s v="VARIOS"/>
    <x v="1"/>
    <s v="VARIOS"/>
    <s v="ARCA SISTEMS"/>
    <m/>
    <m/>
    <m/>
    <m/>
    <s v="Reyes"/>
    <x v="18"/>
    <d v="1899-12-30T15:0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6:00:00"/>
    <d v="1899-12-30T16:00:00"/>
    <m/>
    <x v="1"/>
    <s v="MR"/>
    <d v="2019-01-28T16:00:00"/>
    <m/>
    <s v="SUS MEDIOS"/>
    <s v="Carga"/>
    <s v="NO"/>
    <n v="5"/>
    <n v="10"/>
    <x v="0"/>
    <s v="AQUA AMBIENT"/>
    <x v="3"/>
    <s v="VARIOS"/>
    <m/>
    <m/>
    <m/>
    <m/>
    <m/>
    <s v="Jesús"/>
    <x v="18"/>
    <d v="1899-12-30T16:0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7:00:00"/>
    <d v="1899-12-30T17:00:00"/>
    <m/>
    <x v="1"/>
    <s v="MR"/>
    <d v="2019-01-28T17:00:00"/>
    <m/>
    <s v="TRANSLINK"/>
    <s v="Carga"/>
    <s v="NO"/>
    <n v="8"/>
    <n v="16"/>
    <x v="0"/>
    <s v="TRANSLINK"/>
    <x v="5"/>
    <s v="VARIOS"/>
    <m/>
    <m/>
    <m/>
    <m/>
    <m/>
    <s v="Miguel M."/>
    <x v="18"/>
    <d v="1899-12-30T17:0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7:30:00"/>
    <d v="1899-12-30T17:30:00"/>
    <m/>
    <x v="1"/>
    <s v="MR"/>
    <d v="2019-01-28T17:30:00"/>
    <s v="SZENDEX"/>
    <s v="SZENDEX"/>
    <s v="Carga"/>
    <s v="NO"/>
    <n v="0.5"/>
    <n v="1"/>
    <x v="1"/>
    <s v="SZENDEX"/>
    <x v="5"/>
    <s v="PALAU"/>
    <m/>
    <m/>
    <m/>
    <m/>
    <m/>
    <s v="Miguel M."/>
    <x v="18"/>
    <d v="1899-12-30T17:30:00"/>
    <m/>
    <n v="0"/>
    <x v="0"/>
    <n v="1"/>
    <s v="SI"/>
    <x v="0"/>
    <n v="0"/>
    <n v="0"/>
    <n v="1"/>
    <x v="4"/>
    <x v="0"/>
    <n v="468"/>
    <n v="18"/>
    <n v="0.2"/>
    <n v="0.18"/>
  </r>
  <r>
    <d v="2019-01-28T00:00:00"/>
    <d v="1899-12-30T18:30:00"/>
    <d v="1899-12-30T18:30:00"/>
    <m/>
    <x v="1"/>
    <s v="MR"/>
    <d v="2019-01-28T18:30:00"/>
    <n v="6006708"/>
    <s v="BREGER"/>
    <s v="Carga"/>
    <s v="SI"/>
    <n v="13.5"/>
    <n v="26"/>
    <x v="0"/>
    <s v="SCHOELLER FRANCE"/>
    <x v="4"/>
    <s v="FRANCIA"/>
    <m/>
    <m/>
    <m/>
    <m/>
    <m/>
    <s v="Jesús"/>
    <x v="18"/>
    <d v="1899-12-30T18:3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19:00:00"/>
    <d v="1899-12-30T19:00:00"/>
    <m/>
    <x v="1"/>
    <s v="VG"/>
    <d v="2019-01-28T19:00:00"/>
    <m/>
    <s v="NOUTRANSPORT"/>
    <s v="Descarga"/>
    <s v="NO"/>
    <n v="6"/>
    <n v="12"/>
    <x v="0"/>
    <s v="SCHOELLER POLONIA"/>
    <x v="6"/>
    <s v="POLONIA"/>
    <s v="CB-1036"/>
    <m/>
    <m/>
    <m/>
    <m/>
    <s v="Miguel Ángel"/>
    <x v="19"/>
    <d v="1899-12-30T11:45:00"/>
    <m/>
    <n v="0"/>
    <x v="0"/>
    <n v="1"/>
    <s v="NO"/>
    <x v="0"/>
    <n v="1"/>
    <n v="1"/>
    <n v="0"/>
    <x v="4"/>
    <x v="0"/>
    <n v="468"/>
    <n v="18"/>
    <n v="0.2"/>
    <n v="0.18"/>
  </r>
  <r>
    <d v="2019-01-28T00:00:00"/>
    <d v="1899-12-30T19:30:00"/>
    <d v="1899-12-30T19:30:00"/>
    <m/>
    <x v="1"/>
    <s v="MR"/>
    <d v="2019-01-28T19:30:00"/>
    <m/>
    <s v="NOUTRANSPORT"/>
    <s v="Carga"/>
    <s v="SI"/>
    <n v="13.5"/>
    <n v="26"/>
    <x v="0"/>
    <s v="NOUTRANSPORT"/>
    <x v="5"/>
    <s v="VARIOS"/>
    <m/>
    <m/>
    <m/>
    <m/>
    <m/>
    <s v="Miguel M."/>
    <x v="18"/>
    <d v="1899-12-30T19:30:00"/>
    <m/>
    <n v="1"/>
    <x v="0"/>
    <n v="1"/>
    <s v="SI"/>
    <x v="0"/>
    <n v="0"/>
    <n v="0"/>
    <n v="1"/>
    <x v="4"/>
    <x v="0"/>
    <n v="468"/>
    <n v="18"/>
    <n v="0.2"/>
    <n v="0.18"/>
  </r>
  <r>
    <d v="2019-01-28T00:00:00"/>
    <d v="1899-12-30T21:30:00"/>
    <d v="1899-12-30T21:30:00"/>
    <m/>
    <x v="1"/>
    <s v="MR"/>
    <d v="2019-01-28T21:30:00"/>
    <n v="6006703"/>
    <s v="SUS MEDIOS"/>
    <s v="Carga"/>
    <s v="SI"/>
    <n v="13.5"/>
    <n v="26"/>
    <x v="0"/>
    <s v="CHEP"/>
    <x v="1"/>
    <s v="VARIOS"/>
    <n v="3680214421"/>
    <m/>
    <m/>
    <m/>
    <m/>
    <s v="Miguel Ángel"/>
    <x v="18"/>
    <d v="1899-12-30T12:45:00"/>
    <m/>
    <n v="1"/>
    <x v="0"/>
    <n v="1"/>
    <s v="SI"/>
    <x v="0"/>
    <n v="1"/>
    <n v="1"/>
    <n v="0"/>
    <x v="4"/>
    <x v="0"/>
    <n v="468"/>
    <n v="18"/>
    <n v="0.2"/>
    <n v="0.18"/>
  </r>
  <r>
    <d v="2019-01-29T00:00:00"/>
    <d v="1899-12-30T08:30:00"/>
    <d v="1899-12-30T08:30:00"/>
    <m/>
    <x v="1"/>
    <s v="MR"/>
    <d v="2019-01-29T08:30:00"/>
    <s v="DAVID"/>
    <s v="DAVID BERTRAN"/>
    <s v="Carga"/>
    <s v="NO"/>
    <n v="3"/>
    <n v="6"/>
    <x v="0"/>
    <s v="DAVID BERTRAN"/>
    <x v="5"/>
    <s v="PALAU"/>
    <m/>
    <m/>
    <m/>
    <m/>
    <m/>
    <s v="Juan Carlos"/>
    <x v="19"/>
    <d v="1899-12-30T08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08:40:00"/>
    <m/>
    <m/>
    <x v="0"/>
    <s v="MR"/>
    <d v="2019-01-29T08:30:00"/>
    <m/>
    <s v="SUS MEDIOS"/>
    <s v="Descarga"/>
    <s v="NO"/>
    <n v="0"/>
    <n v="0.5"/>
    <x v="1"/>
    <s v="CIFEC"/>
    <x v="0"/>
    <s v="PALAU"/>
    <s v="ALB. 201900979"/>
    <m/>
    <m/>
    <m/>
    <m/>
    <s v="Sus medios"/>
    <x v="19"/>
    <d v="1899-12-30T08:40:00"/>
    <m/>
    <n v="0"/>
    <x v="0"/>
    <n v="0"/>
    <s v="SI"/>
    <x v="0"/>
    <n v="1"/>
    <n v="0"/>
    <n v="1"/>
    <x v="4"/>
    <x v="0"/>
    <n v="468"/>
    <n v="18"/>
    <n v="0.2"/>
    <n v="0.18"/>
  </r>
  <r>
    <d v="2019-01-29T00:00:00"/>
    <d v="1899-12-30T09:00:00"/>
    <d v="1899-12-30T09:00:00"/>
    <m/>
    <x v="1"/>
    <s v="JAR"/>
    <d v="2019-01-29T09:00:00"/>
    <n v="23104"/>
    <s v="GONZATRANS"/>
    <s v="Carga"/>
    <s v="SI"/>
    <n v="13.5"/>
    <n v="26"/>
    <x v="0"/>
    <s v="VARIOS"/>
    <x v="7"/>
    <s v="VIZCAYA"/>
    <m/>
    <m/>
    <m/>
    <m/>
    <m/>
    <s v="Miguel Ángel"/>
    <x v="19"/>
    <d v="1899-12-30T09:00:00"/>
    <m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09:30:00"/>
    <d v="1899-12-30T09:30:00"/>
    <m/>
    <x v="1"/>
    <s v="MR"/>
    <d v="2019-01-29T09:30:00"/>
    <m/>
    <s v="MOLDTRANS"/>
    <s v="Descarga"/>
    <s v="NO"/>
    <n v="2"/>
    <n v="4"/>
    <x v="0"/>
    <s v="BEKUPLAST"/>
    <x v="2"/>
    <s v="PALAU"/>
    <s v="PDO 113006403 ALB. KB168882"/>
    <m/>
    <m/>
    <m/>
    <m/>
    <s v="Juan Carlos"/>
    <x v="19"/>
    <d v="1899-12-30T09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0:00:00"/>
    <d v="1899-12-30T10:00:00"/>
    <m/>
    <x v="1"/>
    <s v="JAR"/>
    <d v="2019-01-29T10:00:00"/>
    <m/>
    <s v="JOSE REY"/>
    <s v="Carga"/>
    <s v="SI"/>
    <n v="13.5"/>
    <n v="26"/>
    <x v="0"/>
    <s v="FLUIDRA"/>
    <x v="9"/>
    <s v="MAÇANET"/>
    <m/>
    <m/>
    <m/>
    <m/>
    <m/>
    <s v="Juan Carlos"/>
    <x v="19"/>
    <d v="1899-12-30T10:00:00"/>
    <m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10:30:00"/>
    <d v="1899-12-30T10:30:00"/>
    <m/>
    <x v="1"/>
    <s v="MR"/>
    <d v="2019-01-29T10:30:00"/>
    <n v="6006703"/>
    <s v="SUS MEDIOS"/>
    <s v="Carga"/>
    <s v="SI"/>
    <n v="13.5"/>
    <n v="26"/>
    <x v="0"/>
    <s v="CHEP"/>
    <x v="1"/>
    <s v="VARIOS"/>
    <n v="3680214420"/>
    <m/>
    <m/>
    <m/>
    <n v="40"/>
    <s v="Miguel Ángel"/>
    <x v="19"/>
    <d v="1899-12-30T10:30:00"/>
    <s v="K-Palets Chep"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11:00:00"/>
    <m/>
    <m/>
    <x v="0"/>
    <s v="MR"/>
    <d v="2019-01-29T11:00:00"/>
    <m/>
    <s v="MRW"/>
    <s v="Descarga"/>
    <s v="NO"/>
    <n v="0"/>
    <n v="0.5"/>
    <x v="1"/>
    <s v="SCHOELLER LORQUI"/>
    <x v="8"/>
    <s v="LORQUI"/>
    <s v="DOS  SOBRES /ATT CARMEN  Y LAURA JURADO"/>
    <m/>
    <m/>
    <m/>
    <m/>
    <s v="Sus medios"/>
    <x v="19"/>
    <d v="1899-12-30T11:00:00"/>
    <m/>
    <n v="0"/>
    <x v="0"/>
    <n v="0"/>
    <s v="SI"/>
    <x v="0"/>
    <n v="1"/>
    <n v="0"/>
    <n v="1"/>
    <x v="4"/>
    <x v="0"/>
    <n v="468"/>
    <n v="18"/>
    <n v="0.2"/>
    <n v="0.18"/>
  </r>
  <r>
    <d v="2019-01-29T00:00:00"/>
    <d v="1899-12-30T11:15:00"/>
    <m/>
    <m/>
    <x v="0"/>
    <s v="MR"/>
    <d v="2019-01-29T11:30:00"/>
    <m/>
    <s v="SUS MEDIOS"/>
    <s v="Descarga"/>
    <s v="NO"/>
    <n v="0.5"/>
    <n v="1"/>
    <x v="0"/>
    <s v="CARTERBOX"/>
    <x v="2"/>
    <s v="CALDES"/>
    <s v="ALB. 190242   PDO 113006391"/>
    <m/>
    <m/>
    <m/>
    <m/>
    <s v="Reyes"/>
    <x v="19"/>
    <d v="1899-12-30T11:15:00"/>
    <m/>
    <n v="0"/>
    <x v="0"/>
    <n v="0"/>
    <s v="SI"/>
    <x v="0"/>
    <n v="1"/>
    <n v="0"/>
    <n v="1"/>
    <x v="4"/>
    <x v="0"/>
    <n v="468"/>
    <n v="18"/>
    <n v="0.2"/>
    <n v="0.18"/>
  </r>
  <r>
    <d v="2019-01-29T00:00:00"/>
    <d v="1899-12-30T11:25:00"/>
    <m/>
    <m/>
    <x v="0"/>
    <s v="MR"/>
    <d v="2019-01-29T11:30:00"/>
    <m/>
    <s v="SUS MEDIOS"/>
    <s v="Descarga"/>
    <s v="NO"/>
    <n v="0"/>
    <n v="0.5"/>
    <x v="1"/>
    <s v="SINELEC"/>
    <x v="0"/>
    <s v="GRANOLLERS"/>
    <s v="ALB. 36878"/>
    <m/>
    <m/>
    <m/>
    <m/>
    <s v="Sus medios"/>
    <x v="19"/>
    <d v="1899-12-30T11:25:00"/>
    <m/>
    <n v="0"/>
    <x v="0"/>
    <n v="0"/>
    <s v="SI"/>
    <x v="0"/>
    <n v="1"/>
    <n v="0"/>
    <n v="1"/>
    <x v="4"/>
    <x v="0"/>
    <n v="468"/>
    <n v="18"/>
    <n v="0.2"/>
    <n v="0.18"/>
  </r>
  <r>
    <d v="2019-01-29T00:00:00"/>
    <d v="1899-12-30T11:30:00"/>
    <d v="1899-12-30T11:30:00"/>
    <m/>
    <x v="1"/>
    <s v="MR"/>
    <d v="2019-01-29T11:30:00"/>
    <n v="26171"/>
    <s v="SUS MEDIOS"/>
    <s v="Carga"/>
    <s v="NO"/>
    <n v="1"/>
    <n v="2"/>
    <x v="0"/>
    <s v="COMERCIAL GODO"/>
    <x v="1"/>
    <s v="IGUALADA"/>
    <m/>
    <m/>
    <m/>
    <m/>
    <m/>
    <s v="Juan Carlos"/>
    <x v="19"/>
    <d v="1899-12-30T11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1:45:00"/>
    <m/>
    <m/>
    <x v="0"/>
    <s v="MR"/>
    <d v="2019-01-29T12:00:00"/>
    <m/>
    <s v="SUS MEDIOS"/>
    <s v="Descarga"/>
    <s v="NO"/>
    <n v="0.5"/>
    <n v="1"/>
    <x v="0"/>
    <s v="PUROMASTER"/>
    <x v="2"/>
    <s v="PALAU"/>
    <s v="19AV 191  PDO 113006415"/>
    <m/>
    <m/>
    <m/>
    <m/>
    <s v="Miguel Ángel"/>
    <x v="19"/>
    <d v="1899-12-30T11:45:00"/>
    <m/>
    <n v="0"/>
    <x v="0"/>
    <n v="0"/>
    <s v="SI"/>
    <x v="0"/>
    <n v="1"/>
    <n v="0"/>
    <n v="1"/>
    <x v="4"/>
    <x v="0"/>
    <n v="468"/>
    <n v="18"/>
    <n v="0.2"/>
    <n v="0.18"/>
  </r>
  <r>
    <d v="2019-01-29T00:00:00"/>
    <d v="1899-12-30T12:00:00"/>
    <d v="1899-12-30T12:00:00"/>
    <m/>
    <x v="1"/>
    <s v="MR"/>
    <d v="2019-01-29T12:00:00"/>
    <n v="6006703"/>
    <s v="SUS MEDIOS"/>
    <s v="Carga"/>
    <s v="SI"/>
    <n v="13.5"/>
    <n v="26"/>
    <x v="0"/>
    <s v="CHEP"/>
    <x v="1"/>
    <s v="VARIOS"/>
    <n v="3680214422"/>
    <m/>
    <m/>
    <m/>
    <m/>
    <s v="Miguel M."/>
    <x v="20"/>
    <d v="1899-12-30T14:55:00"/>
    <m/>
    <n v="1"/>
    <x v="0"/>
    <n v="1"/>
    <s v="NO"/>
    <x v="0"/>
    <n v="1"/>
    <n v="1"/>
    <n v="0"/>
    <x v="4"/>
    <x v="0"/>
    <n v="468"/>
    <n v="18"/>
    <n v="0.2"/>
    <n v="0.18"/>
  </r>
  <r>
    <d v="2019-01-29T00:00:00"/>
    <d v="1899-12-30T12:35:00"/>
    <d v="1899-12-30T12:35:00"/>
    <m/>
    <x v="1"/>
    <s v="MR"/>
    <d v="2019-01-29T12:30:00"/>
    <n v="26072"/>
    <s v="SUS MEDIOS"/>
    <s v="Carga"/>
    <s v="NO"/>
    <n v="0.5"/>
    <n v="1"/>
    <x v="0"/>
    <s v="CESAR RUBIO SIMON"/>
    <x v="1"/>
    <s v="GUIPUZCOA"/>
    <s v="VENDRÁ EN  FURGONETA"/>
    <m/>
    <m/>
    <m/>
    <m/>
    <s v="Miguel Ángel"/>
    <x v="19"/>
    <d v="1899-12-30T12:35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3:00:00"/>
    <d v="1899-12-30T13:00:00"/>
    <m/>
    <x v="1"/>
    <s v="VG"/>
    <d v="2019-01-29T13:00:00"/>
    <m/>
    <s v="NOUTRANSPORT"/>
    <s v="Descarga"/>
    <s v="SI"/>
    <n v="13.5"/>
    <n v="26"/>
    <x v="0"/>
    <s v="SCHOELLER GAILLON"/>
    <x v="6"/>
    <s v="GAILLON"/>
    <s v="R8977BCM + 7056KPW"/>
    <m/>
    <m/>
    <m/>
    <m/>
    <s v="Miguel Ángel"/>
    <x v="19"/>
    <d v="1899-12-30T13:00:00"/>
    <m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13:30:00"/>
    <m/>
    <m/>
    <x v="0"/>
    <s v="MR"/>
    <d v="2019-01-29T13:30:00"/>
    <m/>
    <s v="SUS MEDIOS"/>
    <s v="Carga"/>
    <s v="NO"/>
    <n v="2"/>
    <n v="4"/>
    <x v="0"/>
    <s v="STORE &amp; GO "/>
    <x v="3"/>
    <s v="PORTUGAL"/>
    <s v="26300 Y 26249 SIN CITA SOLICITADA"/>
    <m/>
    <m/>
    <m/>
    <m/>
    <s v="Miguel Ángel"/>
    <x v="19"/>
    <d v="1899-12-30T13:30:00"/>
    <m/>
    <n v="0"/>
    <x v="0"/>
    <n v="0"/>
    <s v="SI"/>
    <x v="0"/>
    <n v="1"/>
    <n v="0"/>
    <n v="1"/>
    <x v="4"/>
    <x v="0"/>
    <n v="468"/>
    <n v="18"/>
    <n v="0.2"/>
    <n v="0.18"/>
  </r>
  <r>
    <d v="2019-01-29T00:00:00"/>
    <d v="1899-12-30T13:35:00"/>
    <d v="1899-12-30T13:35:00"/>
    <m/>
    <x v="1"/>
    <s v="MR"/>
    <d v="2019-01-29T13:30:00"/>
    <m/>
    <s v="SUS MEDIOS"/>
    <s v="Carga"/>
    <s v="NO"/>
    <n v="4"/>
    <n v="7"/>
    <x v="0"/>
    <s v="3 OPAL CENTRAL DE ENVASES"/>
    <x v="1"/>
    <s v="MADRID"/>
    <s v="26222, 26041, 25761"/>
    <m/>
    <m/>
    <m/>
    <m/>
    <s v="Juan Carlos"/>
    <x v="19"/>
    <d v="1899-12-30T13:35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4:30:00"/>
    <d v="1899-12-30T14:30:00"/>
    <m/>
    <x v="1"/>
    <s v="MR"/>
    <d v="2019-01-29T14:30:00"/>
    <m/>
    <s v="ALGAITRUCK"/>
    <s v="Carga"/>
    <s v="SI"/>
    <n v="13.5"/>
    <n v="26"/>
    <x v="0"/>
    <s v="SCHOELLER LORQUI"/>
    <x v="8"/>
    <s v="LORQUI"/>
    <m/>
    <m/>
    <m/>
    <m/>
    <m/>
    <s v="Juan Carlos"/>
    <x v="19"/>
    <d v="1899-12-30T14:30:00"/>
    <m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15:30:00"/>
    <d v="1899-12-30T15:30:00"/>
    <m/>
    <x v="1"/>
    <s v="MR"/>
    <d v="2019-01-29T15:30:00"/>
    <n v="26324"/>
    <s v="SUS MEDIOS"/>
    <s v="Carga"/>
    <s v="NO"/>
    <n v="0.5"/>
    <n v="1"/>
    <x v="0"/>
    <s v="ARTIPLAS"/>
    <x v="1"/>
    <s v="VIZCAYA"/>
    <m/>
    <m/>
    <m/>
    <m/>
    <m/>
    <s v="Miguel M."/>
    <x v="19"/>
    <d v="1899-12-30T15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6:00:00"/>
    <d v="1899-12-30T16:00:00"/>
    <m/>
    <x v="1"/>
    <s v="MR"/>
    <d v="2019-01-29T16:00:00"/>
    <m/>
    <s v="SUS MEDIOS"/>
    <s v="Carga"/>
    <s v="NO"/>
    <n v="5"/>
    <n v="10"/>
    <x v="0"/>
    <s v="AQUA AMBIENT"/>
    <x v="3"/>
    <s v="VARIOS"/>
    <m/>
    <m/>
    <m/>
    <m/>
    <m/>
    <s v="Jesús"/>
    <x v="19"/>
    <d v="1899-12-30T16:0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6:30:00"/>
    <d v="1899-12-30T16:30:00"/>
    <m/>
    <x v="1"/>
    <s v="MR"/>
    <d v="2019-01-29T16:30:00"/>
    <m/>
    <s v="SUS MEDIOS"/>
    <s v="Descarga"/>
    <s v="NO"/>
    <n v="5"/>
    <n v="9"/>
    <x v="0"/>
    <s v="PLASTICOS GUELL"/>
    <x v="0"/>
    <s v="PALAU"/>
    <s v="ALB608"/>
    <m/>
    <m/>
    <m/>
    <m/>
    <s v="Jesús"/>
    <x v="19"/>
    <d v="1899-12-30T16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7:00:00"/>
    <d v="1899-12-30T17:00:00"/>
    <m/>
    <x v="1"/>
    <s v="MR"/>
    <d v="2019-01-29T17:00:00"/>
    <m/>
    <s v="TRANSLINK"/>
    <s v="Carga"/>
    <s v="NO"/>
    <n v="5"/>
    <n v="10"/>
    <x v="0"/>
    <s v="TRANSLINK"/>
    <x v="5"/>
    <s v="VARIOS"/>
    <m/>
    <m/>
    <m/>
    <m/>
    <m/>
    <s v="Miguel Ángel"/>
    <x v="19"/>
    <d v="1899-12-30T17:0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7:30:00"/>
    <d v="1899-12-30T17:30:00"/>
    <m/>
    <x v="1"/>
    <s v="MR"/>
    <d v="2019-01-29T17:30:00"/>
    <s v="ASM"/>
    <s v="ASM"/>
    <s v="Carga"/>
    <s v="NO"/>
    <n v="0"/>
    <n v="1"/>
    <x v="1"/>
    <s v="ASM "/>
    <x v="5"/>
    <s v="VARIOS"/>
    <m/>
    <m/>
    <m/>
    <m/>
    <m/>
    <s v="Sus medios"/>
    <x v="19"/>
    <d v="1899-12-30T17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17:31:00"/>
    <d v="1899-12-30T17:31:00"/>
    <m/>
    <x v="1"/>
    <s v="JAR"/>
    <d v="2019-01-29T17:30:00"/>
    <m/>
    <s v="JOSE REY"/>
    <s v="Carga"/>
    <s v="SI"/>
    <n v="13.5"/>
    <n v="26"/>
    <x v="0"/>
    <s v="FLUIDRA"/>
    <x v="9"/>
    <s v="MAÇANET"/>
    <m/>
    <m/>
    <m/>
    <m/>
    <m/>
    <s v="Jesús"/>
    <x v="19"/>
    <d v="1899-12-30T17:31:00"/>
    <m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18:30:00"/>
    <d v="1899-12-30T18:30:00"/>
    <m/>
    <x v="1"/>
    <s v="CT"/>
    <d v="2019-01-29T18:30:00"/>
    <n v="25349"/>
    <s v="GONZATRANS"/>
    <s v="Carga"/>
    <s v="NO"/>
    <n v="4"/>
    <n v="7"/>
    <x v="0"/>
    <s v="GUISSONA"/>
    <x v="7"/>
    <s v="GUISSONA"/>
    <m/>
    <m/>
    <m/>
    <m/>
    <m/>
    <s v="Miguel M."/>
    <x v="19"/>
    <d v="1899-12-30T18:30:00"/>
    <m/>
    <n v="0"/>
    <x v="0"/>
    <n v="1"/>
    <s v="SI"/>
    <x v="0"/>
    <n v="0"/>
    <n v="0"/>
    <n v="1"/>
    <x v="4"/>
    <x v="0"/>
    <n v="468"/>
    <n v="18"/>
    <n v="0.2"/>
    <n v="0.18"/>
  </r>
  <r>
    <d v="2019-01-29T00:00:00"/>
    <d v="1899-12-30T20:00:00"/>
    <d v="1899-12-30T20:00:00"/>
    <m/>
    <x v="1"/>
    <s v="MR"/>
    <d v="2019-01-29T20:00:00"/>
    <m/>
    <s v="BREGER"/>
    <s v="Carga"/>
    <s v="SI"/>
    <n v="13.5"/>
    <n v="26"/>
    <x v="0"/>
    <s v="SCHOELLER FRANCE"/>
    <x v="4"/>
    <s v="FRANCIA"/>
    <s v="6006817 Y 6006791"/>
    <m/>
    <m/>
    <m/>
    <m/>
    <s v="Jesús"/>
    <x v="19"/>
    <d v="1899-12-30T20:00:00"/>
    <m/>
    <n v="1"/>
    <x v="0"/>
    <n v="1"/>
    <s v="SI"/>
    <x v="0"/>
    <n v="0"/>
    <n v="0"/>
    <n v="1"/>
    <x v="4"/>
    <x v="0"/>
    <n v="468"/>
    <n v="18"/>
    <n v="0.2"/>
    <n v="0.18"/>
  </r>
  <r>
    <d v="2019-01-29T00:00:00"/>
    <d v="1899-12-30T21:30:00"/>
    <d v="1899-12-30T21:30:00"/>
    <m/>
    <x v="1"/>
    <s v="MR"/>
    <d v="2019-01-29T21:30:00"/>
    <n v="6006703"/>
    <s v="SUS MEDIOS"/>
    <s v="Carga"/>
    <s v="SI"/>
    <n v="13.5"/>
    <n v="26"/>
    <x v="0"/>
    <s v="CHEP"/>
    <x v="1"/>
    <s v="VARIOS"/>
    <n v="3680214423"/>
    <m/>
    <m/>
    <m/>
    <m/>
    <s v="Miguel M."/>
    <x v="19"/>
    <d v="1899-12-30T19:30:00"/>
    <m/>
    <n v="1"/>
    <x v="0"/>
    <n v="1"/>
    <s v="SI"/>
    <x v="0"/>
    <n v="1"/>
    <n v="1"/>
    <n v="0"/>
    <x v="4"/>
    <x v="0"/>
    <n v="468"/>
    <n v="18"/>
    <n v="0.2"/>
    <n v="0.18"/>
  </r>
  <r>
    <d v="2019-01-30T00:00:00"/>
    <d v="1899-12-30T08:00:00"/>
    <d v="1899-12-30T08:00:00"/>
    <m/>
    <x v="1"/>
    <s v="CT"/>
    <d v="2019-01-30T08:00:00"/>
    <n v="26048"/>
    <s v="EL MOSCA"/>
    <s v="Carga"/>
    <s v="SI"/>
    <n v="13.5"/>
    <n v="26"/>
    <x v="0"/>
    <s v="VARIOS"/>
    <x v="7"/>
    <s v="SENEGAL"/>
    <m/>
    <m/>
    <m/>
    <m/>
    <m/>
    <s v="Miguel Ángel"/>
    <x v="20"/>
    <d v="1899-12-30T08:00:00"/>
    <m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08:30:00"/>
    <d v="1899-12-30T08:30:00"/>
    <m/>
    <x v="1"/>
    <s v="MR"/>
    <d v="2019-01-30T08:30:00"/>
    <s v="DAVID"/>
    <s v="DAVID BERTRAN"/>
    <s v="Carga"/>
    <s v="NO"/>
    <n v="3"/>
    <n v="6"/>
    <x v="0"/>
    <s v="DAVID BERTRAN"/>
    <x v="5"/>
    <s v="PALAU"/>
    <m/>
    <m/>
    <m/>
    <m/>
    <m/>
    <s v="Reyes"/>
    <x v="20"/>
    <d v="1899-12-30T08:3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08:40:00"/>
    <d v="1899-12-30T08:40:00"/>
    <m/>
    <x v="1"/>
    <s v="MR"/>
    <d v="2019-01-30T08:30:00"/>
    <n v="26342"/>
    <s v="SUS MEDIOS"/>
    <s v="Carga"/>
    <s v="NO"/>
    <n v="0.5"/>
    <n v="1"/>
    <x v="0"/>
    <s v="VARIOS"/>
    <x v="1"/>
    <s v="MONTORNES"/>
    <m/>
    <m/>
    <m/>
    <m/>
    <m/>
    <s v="Miguel Ángel"/>
    <x v="20"/>
    <d v="1899-12-30T08:4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08:45:00"/>
    <m/>
    <m/>
    <x v="0"/>
    <s v="MR"/>
    <d v="2019-01-30T09:00:00"/>
    <m/>
    <s v="SUS MEDIOS"/>
    <s v="Descarga"/>
    <s v="NO"/>
    <n v="0"/>
    <n v="0.5"/>
    <x v="1"/>
    <s v="CIFEC"/>
    <x v="0"/>
    <s v="PALAU"/>
    <s v="ALB. 201900995, 201900843 Y 201900993"/>
    <m/>
    <m/>
    <m/>
    <m/>
    <s v="Sus medios"/>
    <x v="20"/>
    <d v="1899-12-30T08:45:00"/>
    <m/>
    <n v="0"/>
    <x v="0"/>
    <n v="0"/>
    <s v="SI"/>
    <x v="0"/>
    <n v="1"/>
    <n v="0"/>
    <n v="1"/>
    <x v="4"/>
    <x v="0"/>
    <n v="468"/>
    <n v="18"/>
    <n v="0.2"/>
    <n v="0.18"/>
  </r>
  <r>
    <d v="2019-01-30T00:00:00"/>
    <d v="1899-12-30T09:00:00"/>
    <d v="1899-12-30T09:00:00"/>
    <m/>
    <x v="1"/>
    <s v="VG"/>
    <d v="2019-01-30T09:00:00"/>
    <m/>
    <s v="GIMARCO"/>
    <s v="Descarga"/>
    <s v="SI"/>
    <n v="13.5"/>
    <n v="26"/>
    <x v="0"/>
    <s v="SCHOELLER GAILLON"/>
    <x v="6"/>
    <s v="GAILLON"/>
    <s v="CB-1068 - 4516 HJM/// R9373BCF"/>
    <m/>
    <m/>
    <m/>
    <m/>
    <s v="Juan Carlos"/>
    <x v="20"/>
    <d v="1899-12-30T09:00:00"/>
    <m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10:00:00"/>
    <m/>
    <m/>
    <x v="0"/>
    <s v="MR"/>
    <d v="2019-01-30T10:00:00"/>
    <m/>
    <s v="NACEX"/>
    <s v="Descarga"/>
    <s v="NO"/>
    <n v="0"/>
    <n v="0.5"/>
    <x v="1"/>
    <s v="MAGNEGRAF"/>
    <x v="0"/>
    <s v="TERRASSA"/>
    <s v="UN SOBRE"/>
    <m/>
    <m/>
    <m/>
    <m/>
    <s v="Sus medios"/>
    <x v="20"/>
    <d v="1899-12-30T10:00:00"/>
    <m/>
    <n v="0"/>
    <x v="0"/>
    <n v="0"/>
    <s v="SI"/>
    <x v="0"/>
    <n v="1"/>
    <n v="0"/>
    <n v="1"/>
    <x v="4"/>
    <x v="0"/>
    <n v="468"/>
    <n v="18"/>
    <n v="0.2"/>
    <n v="0.18"/>
  </r>
  <r>
    <d v="2019-01-30T00:00:00"/>
    <d v="1899-12-30T10:05:00"/>
    <m/>
    <m/>
    <x v="0"/>
    <s v="MR"/>
    <d v="2019-01-30T10:00:00"/>
    <m/>
    <s v="SUS MEDIOS"/>
    <s v="Descarga"/>
    <s v="NO"/>
    <n v="0"/>
    <n v="0.5"/>
    <x v="1"/>
    <s v="CONFECCIONES INDUSTRIALES VALLS"/>
    <x v="2"/>
    <s v="POLINYA"/>
    <s v="ALBARAN 722/19 CALZADO DE SEGURIDAD"/>
    <m/>
    <m/>
    <m/>
    <m/>
    <s v="Reyes"/>
    <x v="20"/>
    <d v="1899-12-30T10:05:00"/>
    <m/>
    <n v="0"/>
    <x v="0"/>
    <n v="0"/>
    <s v="SI"/>
    <x v="0"/>
    <n v="1"/>
    <n v="0"/>
    <n v="1"/>
    <x v="4"/>
    <x v="0"/>
    <n v="468"/>
    <n v="18"/>
    <n v="0.2"/>
    <n v="0.18"/>
  </r>
  <r>
    <d v="2019-01-30T00:00:00"/>
    <d v="1899-12-30T10:25:00"/>
    <m/>
    <m/>
    <x v="0"/>
    <s v="CT"/>
    <d v="2019-01-30T10:30:00"/>
    <n v="26107"/>
    <s v="JOSE REY"/>
    <s v="Carga"/>
    <s v="SI"/>
    <n v="13.5"/>
    <n v="33"/>
    <x v="3"/>
    <s v="ENTREPINARES"/>
    <x v="7"/>
    <s v="VALLADOLID"/>
    <m/>
    <m/>
    <m/>
    <m/>
    <n v="50"/>
    <s v="Miguel Ángel"/>
    <x v="20"/>
    <d v="1899-12-30T10:25:00"/>
    <s v="I - carga europeos"/>
    <n v="1"/>
    <x v="0"/>
    <n v="0"/>
    <s v="SI"/>
    <x v="0"/>
    <n v="1"/>
    <n v="0"/>
    <n v="1"/>
    <x v="4"/>
    <x v="0"/>
    <n v="468"/>
    <n v="18"/>
    <n v="0.2"/>
    <n v="0.18"/>
  </r>
  <r>
    <d v="2019-01-30T00:00:00"/>
    <d v="1899-12-30T10:30:00"/>
    <d v="1899-12-30T10:30:00"/>
    <m/>
    <x v="1"/>
    <s v="VG"/>
    <d v="2019-01-30T10:30:00"/>
    <m/>
    <s v="GIMARCO"/>
    <s v="Descarga"/>
    <s v="SI"/>
    <n v="13.5"/>
    <n v="26"/>
    <x v="0"/>
    <s v="SCHOELLER NUREIUX"/>
    <x v="6"/>
    <s v="NURIEUX"/>
    <s v="CB-1069"/>
    <m/>
    <m/>
    <m/>
    <m/>
    <s v="Miguel Ángel"/>
    <x v="20"/>
    <d v="1899-12-30T10:30:00"/>
    <m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11:00:00"/>
    <d v="1899-12-30T11:00:00"/>
    <m/>
    <x v="1"/>
    <s v="MR"/>
    <d v="2019-01-30T11:00:00"/>
    <m/>
    <s v="BREGER"/>
    <s v="Carga"/>
    <s v="SI"/>
    <n v="13.5"/>
    <n v="26"/>
    <x v="0"/>
    <s v="SCHOELLER GAILLON"/>
    <x v="4"/>
    <s v="GAILLON"/>
    <m/>
    <m/>
    <m/>
    <m/>
    <m/>
    <s v="Juan Carlos"/>
    <x v="20"/>
    <d v="1899-12-30T11:00:00"/>
    <m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12:00:00"/>
    <d v="1899-12-30T12:00:00"/>
    <m/>
    <x v="1"/>
    <s v="MR"/>
    <d v="2019-01-30T12:00:00"/>
    <s v="MAYDISA"/>
    <s v="SUS MEDIOS"/>
    <s v="Carga"/>
    <s v="NO"/>
    <n v="5"/>
    <n v="10"/>
    <x v="0"/>
    <s v="AQUA AMBIENT"/>
    <x v="3"/>
    <s v="VARIOS"/>
    <m/>
    <m/>
    <m/>
    <m/>
    <n v="39"/>
    <s v="Juan Carlos"/>
    <x v="20"/>
    <d v="1899-12-30T12:00:00"/>
    <s v="C-Tanques"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3:00:00"/>
    <d v="1899-12-30T13:00:00"/>
    <m/>
    <x v="1"/>
    <s v="MR"/>
    <d v="2019-01-30T13:00:00"/>
    <m/>
    <s v="ALGAITRUCK"/>
    <s v="Carga"/>
    <s v="SI"/>
    <n v="13.5"/>
    <n v="26"/>
    <x v="0"/>
    <s v="SCHOELLER LORQUI"/>
    <x v="8"/>
    <s v="LORQUI"/>
    <s v="5440-JTS    R-2397-BCT    "/>
    <m/>
    <m/>
    <m/>
    <m/>
    <s v="Miguel Ángel"/>
    <x v="20"/>
    <d v="1899-12-30T13:00:00"/>
    <m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14:00:00"/>
    <d v="1899-12-30T14:00:00"/>
    <m/>
    <x v="1"/>
    <s v="MR"/>
    <d v="2019-01-30T14:00:00"/>
    <n v="6006703"/>
    <s v="SUS MEDIOS"/>
    <s v="Carga"/>
    <s v="SI"/>
    <n v="13.5"/>
    <n v="26"/>
    <x v="0"/>
    <s v="CHEP"/>
    <x v="1"/>
    <s v="VARIOS"/>
    <n v="3680214425"/>
    <m/>
    <m/>
    <m/>
    <n v="56"/>
    <s v="Miguel Ángel"/>
    <x v="20"/>
    <d v="1899-12-30T14:00:00"/>
    <s v="H- carga americanos"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14:30:00"/>
    <d v="1899-12-30T14:30:00"/>
    <m/>
    <x v="1"/>
    <s v="MR"/>
    <d v="2019-01-30T14:30:00"/>
    <n v="26130"/>
    <s v="EL MOSCA"/>
    <s v="Carga"/>
    <s v="SI"/>
    <n v="13.5"/>
    <n v="26"/>
    <x v="0"/>
    <s v="DAKAR"/>
    <x v="7"/>
    <s v="SENEGAL"/>
    <s v="sin confirmar hora."/>
    <m/>
    <m/>
    <m/>
    <n v="23"/>
    <s v="Miguel M."/>
    <x v="20"/>
    <d v="1899-12-30T15:20:00"/>
    <m/>
    <n v="1"/>
    <x v="0"/>
    <n v="1"/>
    <s v="SI"/>
    <x v="0"/>
    <n v="1"/>
    <n v="1"/>
    <n v="0"/>
    <x v="4"/>
    <x v="0"/>
    <n v="468"/>
    <n v="18"/>
    <n v="0.2"/>
    <n v="0.18"/>
  </r>
  <r>
    <d v="2019-01-30T00:00:00"/>
    <d v="1899-12-30T15:00:00"/>
    <d v="1899-12-30T15:00:00"/>
    <m/>
    <x v="1"/>
    <s v="MR"/>
    <d v="2019-01-30T15:00:00"/>
    <n v="26317"/>
    <s v="SUS MEDIOS"/>
    <s v="Carga"/>
    <s v="NO"/>
    <n v="2"/>
    <n v="4"/>
    <x v="0"/>
    <s v="EXLA PLASTICOS, S.L."/>
    <x v="1"/>
    <s v="MOS"/>
    <s v="0683JTC /// R6401BCW"/>
    <m/>
    <m/>
    <m/>
    <m/>
    <s v="Jesús"/>
    <x v="20"/>
    <d v="1899-12-30T15:0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5:32:00"/>
    <m/>
    <m/>
    <x v="0"/>
    <s v="MR"/>
    <d v="2019-01-30T15:30:00"/>
    <m/>
    <s v="TSB"/>
    <s v="Descarga"/>
    <s v="NO"/>
    <n v="0"/>
    <n v="0.5"/>
    <x v="1"/>
    <s v="MODEL FIBRA"/>
    <x v="0"/>
    <s v="VALENCIA"/>
    <s v="ALB. 48718 PDO.213004290"/>
    <m/>
    <m/>
    <m/>
    <m/>
    <s v="Sus medios"/>
    <x v="20"/>
    <d v="1899-12-30T15:32:00"/>
    <m/>
    <n v="0"/>
    <x v="0"/>
    <n v="0"/>
    <s v="SI"/>
    <x v="0"/>
    <n v="1"/>
    <n v="0"/>
    <n v="1"/>
    <x v="4"/>
    <x v="0"/>
    <n v="468"/>
    <n v="18"/>
    <n v="0.2"/>
    <n v="0.18"/>
  </r>
  <r>
    <d v="2019-01-30T00:00:00"/>
    <d v="1899-12-30T16:00:00"/>
    <d v="1899-12-30T16:00:00"/>
    <m/>
    <x v="1"/>
    <s v="MR"/>
    <d v="2019-01-30T16:00:00"/>
    <m/>
    <s v="SUS MEDIOS"/>
    <s v="Carga"/>
    <s v="NO"/>
    <n v="5"/>
    <n v="10"/>
    <x v="0"/>
    <s v="AQUA AMBIENT"/>
    <x v="3"/>
    <s v="VARIOS"/>
    <m/>
    <m/>
    <m/>
    <m/>
    <m/>
    <s v="Jesús"/>
    <x v="20"/>
    <d v="1899-12-30T16:0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6:01:00"/>
    <d v="1899-12-30T16:01:00"/>
    <m/>
    <x v="1"/>
    <s v="MR"/>
    <d v="2019-01-30T16:00:00"/>
    <n v="6006790"/>
    <s v="BREGER"/>
    <s v="Carga"/>
    <s v="NO"/>
    <n v="10"/>
    <n v="20"/>
    <x v="0"/>
    <s v="SCHOELLER FRANCE"/>
    <x v="4"/>
    <s v="FRANCIA"/>
    <m/>
    <m/>
    <m/>
    <m/>
    <m/>
    <s v="Jesús"/>
    <x v="20"/>
    <d v="1899-12-30T16:01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6:30:00"/>
    <d v="1899-12-30T16:30:00"/>
    <m/>
    <x v="1"/>
    <s v="MR"/>
    <d v="2019-01-30T16:30:00"/>
    <n v="26471"/>
    <s v="TRANSPORTES COSTA"/>
    <s v="Carga"/>
    <s v="NO"/>
    <n v="2"/>
    <n v="4"/>
    <x v="0"/>
    <s v="OSONA IND. PLASTIC"/>
    <x v="1"/>
    <s v="SANT MIQUEL DE BALENYA"/>
    <m/>
    <m/>
    <m/>
    <m/>
    <m/>
    <s v="Jesús"/>
    <x v="20"/>
    <d v="1899-12-30T16:3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6:55:00"/>
    <d v="1899-12-30T16:55:00"/>
    <m/>
    <x v="1"/>
    <s v="MR"/>
    <d v="2019-01-30T17:00:00"/>
    <m/>
    <s v="SUS MEDIOS"/>
    <s v="Descarga"/>
    <s v="NO"/>
    <n v="0"/>
    <n v="0.5"/>
    <x v="1"/>
    <s v="PLASTICOS GUELL"/>
    <x v="0"/>
    <s v="ESPARREGUERA"/>
    <s v="PEDIDO G/1900097, MATERIAL SIN CARGO PARA PRUEBA A/A PATRICIA"/>
    <m/>
    <m/>
    <m/>
    <m/>
    <s v="Sus medios"/>
    <x v="20"/>
    <d v="1899-12-30T16:55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7:00:00"/>
    <d v="1899-12-30T17:00:00"/>
    <m/>
    <x v="1"/>
    <s v="MR"/>
    <d v="2019-01-30T17:00:00"/>
    <m/>
    <s v="TRANSLINK"/>
    <s v="Carga"/>
    <s v="NO"/>
    <n v="3"/>
    <n v="6"/>
    <x v="0"/>
    <s v="TRANSLINK"/>
    <x v="5"/>
    <s v="VARIOS"/>
    <m/>
    <m/>
    <m/>
    <m/>
    <m/>
    <s v="Miguel M."/>
    <x v="20"/>
    <d v="1899-12-30T17:0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7:05:00"/>
    <m/>
    <m/>
    <x v="0"/>
    <s v="MR"/>
    <d v="2019-01-30T17:00:00"/>
    <m/>
    <s v="SUS MEDIOS"/>
    <s v="Descarga"/>
    <s v="NO"/>
    <n v="0"/>
    <n v="0.5"/>
    <x v="1"/>
    <s v="VARIOS"/>
    <x v="0"/>
    <s v="PARETS"/>
    <s v="ALB. 1430 Y 1314"/>
    <m/>
    <m/>
    <m/>
    <m/>
    <s v="Sus medios"/>
    <x v="20"/>
    <d v="1899-12-30T17:05:00"/>
    <m/>
    <n v="0"/>
    <x v="0"/>
    <n v="0"/>
    <s v="SI"/>
    <x v="0"/>
    <n v="1"/>
    <n v="0"/>
    <n v="1"/>
    <x v="4"/>
    <x v="0"/>
    <n v="468"/>
    <n v="18"/>
    <n v="0.2"/>
    <n v="0.18"/>
  </r>
  <r>
    <d v="2019-01-30T00:00:00"/>
    <d v="1899-12-30T17:05:00"/>
    <m/>
    <m/>
    <x v="0"/>
    <s v="MR"/>
    <d v="2019-01-30T17:00:00"/>
    <m/>
    <s v="SUS MEDIOS"/>
    <s v="Descarga"/>
    <s v="NO"/>
    <n v="0"/>
    <n v="0.5"/>
    <x v="1"/>
    <s v="SUMINISTROS INDUSTRIALES LLIÇA"/>
    <x v="0"/>
    <s v="PARETS"/>
    <s v="ALB. 1430"/>
    <m/>
    <m/>
    <m/>
    <m/>
    <s v="Sus medios"/>
    <x v="20"/>
    <d v="1899-12-30T17:05:00"/>
    <m/>
    <n v="0"/>
    <x v="0"/>
    <n v="0"/>
    <s v="SI"/>
    <x v="0"/>
    <n v="1"/>
    <n v="0"/>
    <n v="1"/>
    <x v="4"/>
    <x v="0"/>
    <n v="468"/>
    <n v="18"/>
    <n v="0.2"/>
    <n v="0.18"/>
  </r>
  <r>
    <d v="2019-01-30T00:00:00"/>
    <d v="1899-12-30T17:30:00"/>
    <d v="1899-12-30T17:30:00"/>
    <m/>
    <x v="1"/>
    <s v="MR"/>
    <d v="2019-01-30T17:30:00"/>
    <s v="ASM"/>
    <s v="ASM"/>
    <s v="Carga"/>
    <s v="NO"/>
    <n v="0"/>
    <n v="1"/>
    <x v="1"/>
    <s v="ASM "/>
    <x v="5"/>
    <s v="VARIOS"/>
    <m/>
    <m/>
    <m/>
    <m/>
    <m/>
    <s v="Sus medios"/>
    <x v="20"/>
    <d v="1899-12-30T17:3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8:00:00"/>
    <d v="1899-12-30T18:00:00"/>
    <m/>
    <x v="1"/>
    <s v="MR"/>
    <d v="2019-01-30T18:00:00"/>
    <m/>
    <s v="NOUTRANSPORT"/>
    <s v="Carga"/>
    <s v="NO"/>
    <n v="5"/>
    <n v="10"/>
    <x v="0"/>
    <s v="NOUTRANSPORT"/>
    <x v="5"/>
    <s v="VARIOS"/>
    <m/>
    <m/>
    <m/>
    <m/>
    <m/>
    <s v="Miguel M."/>
    <x v="20"/>
    <d v="1899-12-30T18:00:00"/>
    <m/>
    <n v="0"/>
    <x v="0"/>
    <n v="1"/>
    <s v="SI"/>
    <x v="0"/>
    <n v="0"/>
    <n v="0"/>
    <n v="1"/>
    <x v="4"/>
    <x v="0"/>
    <n v="468"/>
    <n v="18"/>
    <n v="0.2"/>
    <n v="0.18"/>
  </r>
  <r>
    <d v="2019-01-30T00:00:00"/>
    <d v="1899-12-30T19:00:00"/>
    <d v="1899-12-30T19:00:00"/>
    <m/>
    <x v="1"/>
    <s v="MR"/>
    <d v="2019-01-30T19:00:00"/>
    <n v="6006722"/>
    <s v="MORARTE"/>
    <s v="Carga"/>
    <s v="SI"/>
    <n v="13.5"/>
    <n v="26"/>
    <x v="0"/>
    <s v="SCHOELLER FRANCE"/>
    <x v="4"/>
    <s v="FRANCIA"/>
    <s v="ENVIO 6586"/>
    <m/>
    <m/>
    <m/>
    <m/>
    <s v="Jesús"/>
    <x v="20"/>
    <d v="1899-12-30T19:00:00"/>
    <m/>
    <n v="1"/>
    <x v="0"/>
    <n v="1"/>
    <s v="SI"/>
    <x v="0"/>
    <n v="0"/>
    <n v="0"/>
    <n v="1"/>
    <x v="4"/>
    <x v="0"/>
    <n v="468"/>
    <n v="18"/>
    <n v="0.2"/>
    <n v="0.18"/>
  </r>
  <r>
    <d v="2019-01-30T00:00:00"/>
    <d v="1899-12-30T21:30:00"/>
    <d v="1899-12-30T21:30:00"/>
    <m/>
    <x v="1"/>
    <s v="MR"/>
    <d v="2019-01-30T21:30:00"/>
    <n v="6006703"/>
    <s v="SUS MEDIOS"/>
    <s v="Carga"/>
    <s v="SI"/>
    <n v="13.5"/>
    <n v="26"/>
    <x v="0"/>
    <s v="CHEP"/>
    <x v="1"/>
    <s v="VARIOS"/>
    <s v="3680214424 (16h)"/>
    <m/>
    <m/>
    <m/>
    <m/>
    <s v="Miguel M."/>
    <x v="21"/>
    <d v="1899-12-30T15:30:00"/>
    <m/>
    <n v="1"/>
    <x v="0"/>
    <n v="1"/>
    <s v="NO"/>
    <x v="0"/>
    <n v="1"/>
    <n v="1"/>
    <n v="0"/>
    <x v="4"/>
    <x v="0"/>
    <n v="468"/>
    <n v="18"/>
    <n v="0.2"/>
    <n v="0.18"/>
  </r>
  <r>
    <d v="2019-01-31T00:00:00"/>
    <d v="1899-12-30T06:00:00"/>
    <d v="1899-12-30T06:00:00"/>
    <m/>
    <x v="1"/>
    <s v="MR"/>
    <d v="2019-01-31T06:00:00"/>
    <n v="26331"/>
    <s v="GONZATRANS"/>
    <s v="Carga"/>
    <s v="SI"/>
    <n v="13.5"/>
    <n v="26"/>
    <x v="0"/>
    <s v="PRIMA-RAM"/>
    <x v="7"/>
    <s v="PULPI"/>
    <s v="ENVIO 6752 - 4212GRD CO02876R"/>
    <m/>
    <m/>
    <m/>
    <m/>
    <s v="Juan Carlos"/>
    <x v="21"/>
    <d v="1899-12-30T06:00:00"/>
    <m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08:00:00"/>
    <d v="1899-12-30T08:00:00"/>
    <m/>
    <x v="1"/>
    <s v="JAR"/>
    <d v="2019-01-31T08:00:00"/>
    <m/>
    <s v="JOSE REY"/>
    <s v="Carga"/>
    <s v="SI"/>
    <n v="13.5"/>
    <n v="26"/>
    <x v="0"/>
    <s v="FLUIDRA"/>
    <x v="9"/>
    <s v="MAÇANET"/>
    <s v="ENVIO 6760"/>
    <m/>
    <m/>
    <m/>
    <m/>
    <s v="Juan Carlos"/>
    <x v="21"/>
    <d v="1899-12-30T08:00:00"/>
    <m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08:30:00"/>
    <d v="1899-12-30T08:30:00"/>
    <m/>
    <x v="1"/>
    <s v="MR"/>
    <d v="2019-01-31T08:30:00"/>
    <s v="DAVID"/>
    <s v="DAVID BERTRAN"/>
    <s v="Carga"/>
    <s v="NO"/>
    <n v="3"/>
    <n v="6"/>
    <x v="0"/>
    <s v="DAVID BERTRAN"/>
    <x v="5"/>
    <s v="PALAU"/>
    <m/>
    <m/>
    <m/>
    <m/>
    <m/>
    <s v="Reyes"/>
    <x v="21"/>
    <d v="1899-12-30T08:3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09:00:00"/>
    <m/>
    <m/>
    <x v="0"/>
    <s v="MR"/>
    <d v="2019-01-31T09:00:00"/>
    <m/>
    <s v="SUS MEDIOS"/>
    <s v="Descarga"/>
    <s v="NO"/>
    <n v="0"/>
    <n v="0.5"/>
    <x v="1"/>
    <s v="DEXIS IBERICA"/>
    <x v="0"/>
    <s v="PALAU"/>
    <s v="ALB. 050778"/>
    <m/>
    <m/>
    <m/>
    <m/>
    <s v="Sus medios"/>
    <x v="21"/>
    <d v="1899-12-30T09:00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09:31:00"/>
    <m/>
    <m/>
    <x v="0"/>
    <s v="MR"/>
    <d v="2019-01-31T09:30:00"/>
    <m/>
    <s v="PUJOL LOGISTICA"/>
    <s v="Descarga"/>
    <s v="NO"/>
    <n v="0"/>
    <n v="0.5"/>
    <x v="1"/>
    <s v="REPRIM"/>
    <x v="0"/>
    <s v="ABRERA"/>
    <s v="2130042921 ALBARAN 51627"/>
    <m/>
    <m/>
    <m/>
    <m/>
    <s v="Sus medios"/>
    <x v="21"/>
    <d v="1899-12-30T09:31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0:00:00"/>
    <d v="1899-12-30T10:00:00"/>
    <m/>
    <x v="1"/>
    <s v="MR"/>
    <d v="2019-01-31T10:00:00"/>
    <m/>
    <s v="VARIOS"/>
    <s v="Carga"/>
    <s v="NO"/>
    <n v="1.5"/>
    <n v="3"/>
    <x v="0"/>
    <s v="MULTIPLASTIC"/>
    <x v="1"/>
    <s v="GRANOLLERS"/>
    <s v="26140, 26166, 26288 y 26361"/>
    <m/>
    <m/>
    <m/>
    <m/>
    <s v="Miguel Ángel"/>
    <x v="21"/>
    <d v="1899-12-30T10:0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0:30:00"/>
    <m/>
    <m/>
    <x v="0"/>
    <s v="MR"/>
    <d v="2019-01-31T10:30:00"/>
    <m/>
    <s v="SUS MEDIOS"/>
    <s v="Descarga"/>
    <s v="NO"/>
    <n v="0.5"/>
    <n v="1"/>
    <x v="0"/>
    <s v="SCHOELLER HOLANDA"/>
    <x v="6"/>
    <s v="HOLANDA"/>
    <s v="A/A RICARD DURAN"/>
    <m/>
    <m/>
    <m/>
    <m/>
    <s v="Miguel Ángel"/>
    <x v="21"/>
    <d v="1899-12-30T10:30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0:35:00"/>
    <m/>
    <m/>
    <x v="0"/>
    <s v="MR"/>
    <d v="2019-01-31T10:30:00"/>
    <m/>
    <s v="SUS MEDIOS"/>
    <s v="Descarga"/>
    <s v="NO"/>
    <n v="0"/>
    <n v="0.5"/>
    <x v="1"/>
    <s v="COMERCIAL GUMMI"/>
    <x v="2"/>
    <s v="HOSPITALET"/>
    <s v="PDO. 713013904 ALBARAN 604423"/>
    <m/>
    <m/>
    <m/>
    <m/>
    <s v="Sus medios"/>
    <x v="21"/>
    <d v="1899-12-30T10:35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0:40:00"/>
    <m/>
    <m/>
    <x v="0"/>
    <s v="MR"/>
    <d v="2019-01-31T10:30:00"/>
    <m/>
    <s v="SUS MEDIOS"/>
    <s v="Descarga"/>
    <s v="NO"/>
    <n v="0"/>
    <n v="0.5"/>
    <x v="1"/>
    <s v="TORRAS"/>
    <x v="2"/>
    <s v="SABADELL"/>
    <s v="ALB. L906284, L906494 Y L906258"/>
    <m/>
    <m/>
    <m/>
    <m/>
    <s v="Sus medios"/>
    <x v="21"/>
    <d v="1899-12-30T10:40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1:00:00"/>
    <d v="1899-12-30T11:00:00"/>
    <m/>
    <x v="1"/>
    <s v="MR"/>
    <d v="2019-01-31T11:00:00"/>
    <n v="6006703"/>
    <s v="SUS MEDIOS"/>
    <s v="Carga"/>
    <s v="SI"/>
    <n v="13.5"/>
    <n v="26"/>
    <x v="0"/>
    <s v="CHEP"/>
    <x v="1"/>
    <s v="VARIOS"/>
    <s v="EM337GA /// AF54811  3665692170"/>
    <m/>
    <m/>
    <m/>
    <m/>
    <s v="Miguel Ángel"/>
    <x v="21"/>
    <d v="1899-12-30T11:00:00"/>
    <m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11:30:00"/>
    <d v="1899-12-30T11:30:00"/>
    <m/>
    <x v="1"/>
    <s v="CT"/>
    <d v="2019-01-31T11:30:00"/>
    <m/>
    <s v="NADAL-FORWARDING"/>
    <s v="Carga"/>
    <s v="NO"/>
    <n v="2.5"/>
    <n v="5"/>
    <x v="0"/>
    <s v="CAVAS CATALANAS"/>
    <x v="7"/>
    <s v="STA. CRUZ DE TENERIFE"/>
    <s v="26311 Y 25778"/>
    <m/>
    <m/>
    <m/>
    <m/>
    <s v="Juan Carlos"/>
    <x v="21"/>
    <d v="1899-12-30T13:00:00"/>
    <m/>
    <n v="0"/>
    <x v="0"/>
    <n v="1"/>
    <s v="SI"/>
    <x v="0"/>
    <n v="1"/>
    <n v="1"/>
    <n v="0"/>
    <x v="4"/>
    <x v="0"/>
    <n v="468"/>
    <n v="18"/>
    <n v="0.2"/>
    <n v="0.18"/>
  </r>
  <r>
    <d v="2019-01-31T00:00:00"/>
    <d v="1899-12-30T11:40:00"/>
    <m/>
    <m/>
    <x v="0"/>
    <s v="MR"/>
    <d v="2019-01-31T11:30:00"/>
    <m/>
    <s v="SUS MEDIOS"/>
    <s v="Carga"/>
    <s v="NO"/>
    <n v="1"/>
    <n v="2"/>
    <x v="0"/>
    <s v="AQUA AMBIENT"/>
    <x v="3"/>
    <s v="VALENCIA"/>
    <s v="ALB. 9AL/19000116"/>
    <m/>
    <m/>
    <m/>
    <m/>
    <s v="Diego"/>
    <x v="21"/>
    <d v="1899-12-30T11:40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1:50:00"/>
    <m/>
    <m/>
    <x v="0"/>
    <s v="MR"/>
    <d v="2019-01-31T12:00:00"/>
    <m/>
    <s v="SUS MEDIOS"/>
    <s v="Carga"/>
    <s v="NO"/>
    <n v="1"/>
    <n v="2"/>
    <x v="0"/>
    <s v="LUIS MARQUES PINHEIRO"/>
    <x v="3"/>
    <s v="PORTUGAL"/>
    <s v="25917 Y 26446 (EN OFICINAS)"/>
    <m/>
    <m/>
    <m/>
    <m/>
    <s v="Miguel Ángel"/>
    <x v="21"/>
    <d v="1899-12-30T11:50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2:00:00"/>
    <d v="1899-12-30T12:00:00"/>
    <m/>
    <x v="1"/>
    <s v="MR"/>
    <d v="2019-01-31T12:00:00"/>
    <s v="MAYDISA"/>
    <s v="SUS MEDIOS"/>
    <s v="Carga"/>
    <s v="NO"/>
    <n v="5"/>
    <n v="10"/>
    <x v="0"/>
    <s v="AQUA AMBIENT"/>
    <x v="3"/>
    <s v="VARIOS"/>
    <m/>
    <m/>
    <m/>
    <m/>
    <m/>
    <s v="Juan Carlos"/>
    <x v="21"/>
    <d v="1899-12-30T12:0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2:30:00"/>
    <d v="1899-12-30T12:30:00"/>
    <m/>
    <x v="1"/>
    <s v="MR"/>
    <d v="2019-01-31T12:30:00"/>
    <n v="6006734"/>
    <s v="EL MOSCA"/>
    <s v="Carga"/>
    <s v="SI"/>
    <n v="13.5"/>
    <n v="29"/>
    <x v="0"/>
    <s v="SCHOELLER FRANCE"/>
    <x v="4"/>
    <s v="FRANCIA"/>
    <s v="9836KRR /// R2167BCR"/>
    <m/>
    <m/>
    <m/>
    <m/>
    <s v="Juan Carlos"/>
    <x v="21"/>
    <d v="1899-12-30T12:30:00"/>
    <m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13:00:00"/>
    <d v="1899-12-30T13:00:00"/>
    <m/>
    <x v="1"/>
    <s v="CT"/>
    <d v="2019-01-31T13:00:00"/>
    <n v="26107"/>
    <s v="JOSE REY"/>
    <s v="Carga"/>
    <s v="SI"/>
    <n v="13.5"/>
    <n v="26"/>
    <x v="3"/>
    <s v="ENTREPINARES"/>
    <x v="7"/>
    <s v="VALLADOLID"/>
    <m/>
    <m/>
    <m/>
    <m/>
    <m/>
    <s v="Juan Carlos"/>
    <x v="21"/>
    <d v="1899-12-30T13:00:00"/>
    <m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14:00:00"/>
    <d v="1899-12-30T14:00:00"/>
    <m/>
    <x v="1"/>
    <s v="MR"/>
    <d v="2019-01-31T14:00:00"/>
    <n v="6006703"/>
    <s v="SUS MEDIOS"/>
    <s v="Carga"/>
    <s v="SI"/>
    <n v="13.5"/>
    <n v="26"/>
    <x v="0"/>
    <s v="CHEP"/>
    <x v="1"/>
    <s v="VARIOS"/>
    <s v="3665692175+3680218888 (14h)"/>
    <m/>
    <m/>
    <m/>
    <n v="36"/>
    <s v="Miguel M."/>
    <x v="21"/>
    <d v="1899-12-30T14:00:00"/>
    <s v="H- carga americanos"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15:00:00"/>
    <d v="1899-12-30T15:00:00"/>
    <m/>
    <x v="1"/>
    <s v="MR"/>
    <d v="2019-01-31T15:00:00"/>
    <n v="26317"/>
    <s v="SUS MEDIOS"/>
    <s v="Carga"/>
    <s v="NO"/>
    <n v="7"/>
    <n v="14"/>
    <x v="0"/>
    <s v="EXLA PLASTICOS, S.L."/>
    <x v="1"/>
    <s v="MOS"/>
    <s v="1110CVW - RIGIDO 3 EGES"/>
    <m/>
    <m/>
    <m/>
    <m/>
    <s v="Jesús"/>
    <x v="21"/>
    <d v="1899-12-30T15:0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5:30:00"/>
    <d v="1899-12-30T15:30:00"/>
    <m/>
    <x v="1"/>
    <s v="MR"/>
    <d v="2019-01-31T15:30:00"/>
    <n v="6006669"/>
    <s v="SUS MEDIOS"/>
    <s v="Carga"/>
    <s v="NO"/>
    <n v="1"/>
    <n v="2"/>
    <x v="0"/>
    <s v="SCHOELLER HUNGARY"/>
    <x v="4"/>
    <s v="CROACIA"/>
    <s v=": KR 500-IG / KR 255-IZ"/>
    <m/>
    <m/>
    <m/>
    <m/>
    <s v="Miguel M."/>
    <x v="21"/>
    <d v="1899-12-30T15:3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5:45:00"/>
    <m/>
    <m/>
    <x v="0"/>
    <s v="MR"/>
    <d v="2019-01-31T16:00:00"/>
    <m/>
    <s v="SUS MEDIOS"/>
    <s v="Descarga"/>
    <s v="NO"/>
    <n v="0"/>
    <n v="1"/>
    <x v="0"/>
    <s v="ABC PALAU"/>
    <x v="0"/>
    <s v="PALAU"/>
    <s v="ALB. 900001778 PDO. 213004334"/>
    <m/>
    <m/>
    <m/>
    <m/>
    <s v="Sus medios"/>
    <x v="21"/>
    <d v="1899-12-30T15:45:00"/>
    <m/>
    <n v="0"/>
    <x v="0"/>
    <n v="0"/>
    <s v="SI"/>
    <x v="0"/>
    <n v="1"/>
    <n v="0"/>
    <n v="1"/>
    <x v="4"/>
    <x v="0"/>
    <n v="468"/>
    <n v="18"/>
    <n v="0.2"/>
    <n v="0.18"/>
  </r>
  <r>
    <d v="2019-01-31T00:00:00"/>
    <d v="1899-12-30T16:00:00"/>
    <d v="1899-12-30T16:00:00"/>
    <m/>
    <x v="1"/>
    <s v="MR"/>
    <d v="2019-01-31T16:00:00"/>
    <m/>
    <s v="SUS MEDIOS"/>
    <s v="Carga"/>
    <s v="NO"/>
    <n v="5"/>
    <n v="10"/>
    <x v="0"/>
    <s v="AQUA AMBIENT"/>
    <x v="3"/>
    <s v="VARIOS"/>
    <m/>
    <m/>
    <m/>
    <m/>
    <n v="10"/>
    <s v="Jesús"/>
    <x v="21"/>
    <d v="1899-12-30T16:0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6:30:00"/>
    <d v="1899-12-30T16:30:00"/>
    <m/>
    <x v="1"/>
    <s v="MR"/>
    <d v="2019-01-31T16:30:00"/>
    <n v="6006754"/>
    <s v="EL MOSCA"/>
    <s v="Carga"/>
    <s v="SI"/>
    <n v="13.5"/>
    <n v="26"/>
    <x v="0"/>
    <s v="SCHOELLER FRANCE"/>
    <x v="4"/>
    <s v="FRANCIA"/>
    <s v="7256JTP /// R4346BCW"/>
    <m/>
    <m/>
    <m/>
    <m/>
    <s v="Jesús"/>
    <x v="21"/>
    <d v="1899-12-30T16:30:00"/>
    <m/>
    <n v="1"/>
    <x v="0"/>
    <n v="1"/>
    <s v="SI"/>
    <x v="0"/>
    <n v="0"/>
    <n v="0"/>
    <n v="1"/>
    <x v="4"/>
    <x v="0"/>
    <n v="468"/>
    <n v="18"/>
    <n v="0.2"/>
    <n v="0.18"/>
  </r>
  <r>
    <d v="2019-01-31T00:00:00"/>
    <d v="1899-12-30T17:00:00"/>
    <d v="1899-12-30T17:00:00"/>
    <m/>
    <x v="1"/>
    <s v="MR"/>
    <d v="2019-01-31T17:00:00"/>
    <m/>
    <s v="TRANSLINK"/>
    <s v="Carga"/>
    <s v="NO"/>
    <n v="3"/>
    <n v="6"/>
    <x v="0"/>
    <s v="TRANSLINK"/>
    <x v="5"/>
    <s v="VARIOS"/>
    <m/>
    <m/>
    <m/>
    <m/>
    <m/>
    <s v="Miguel M."/>
    <x v="21"/>
    <d v="1899-12-30T17:0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7:30:00"/>
    <d v="1899-12-30T17:30:00"/>
    <m/>
    <x v="1"/>
    <s v="MR"/>
    <d v="2019-01-31T17:30:00"/>
    <s v="SZENDEX"/>
    <s v="SZENDEX"/>
    <s v="Carga"/>
    <s v="NO"/>
    <n v="0"/>
    <n v="1"/>
    <x v="1"/>
    <s v="SZENDEX"/>
    <x v="5"/>
    <s v="VARIOS"/>
    <m/>
    <m/>
    <m/>
    <m/>
    <m/>
    <s v="Sus medios"/>
    <x v="21"/>
    <d v="1899-12-30T17:3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8:00:00"/>
    <d v="1899-12-30T18:00:00"/>
    <m/>
    <x v="1"/>
    <s v="MR"/>
    <d v="2019-01-31T18:00:00"/>
    <m/>
    <s v="NOUTRANSPORT"/>
    <s v="Carga"/>
    <s v="NO"/>
    <n v="5"/>
    <n v="10"/>
    <x v="0"/>
    <s v="NOUTRANSPORT"/>
    <x v="5"/>
    <s v="VARIOS"/>
    <m/>
    <m/>
    <m/>
    <m/>
    <m/>
    <s v="Miguel M."/>
    <x v="21"/>
    <d v="1899-12-30T18:00:00"/>
    <m/>
    <n v="0"/>
    <x v="0"/>
    <n v="1"/>
    <s v="SI"/>
    <x v="0"/>
    <n v="0"/>
    <n v="0"/>
    <n v="1"/>
    <x v="4"/>
    <x v="0"/>
    <n v="468"/>
    <n v="18"/>
    <n v="0.2"/>
    <n v="0.18"/>
  </r>
  <r>
    <d v="2019-01-31T00:00:00"/>
    <d v="1899-12-30T18:30:00"/>
    <d v="1899-12-30T18:30:00"/>
    <m/>
    <x v="1"/>
    <s v="MR"/>
    <d v="2019-01-31T18:30:00"/>
    <n v="26103"/>
    <s v="SEUR"/>
    <s v="Carga"/>
    <s v="NO"/>
    <n v="1"/>
    <n v="2"/>
    <x v="0"/>
    <s v="SEUR"/>
    <x v="1"/>
    <s v="ZAMORA"/>
    <s v="ALBARAN 040660, VENDRAN A LO LARGO DE LA TARDE"/>
    <m/>
    <m/>
    <m/>
    <m/>
    <s v="Reyes"/>
    <x v="21"/>
    <d v="1899-12-30T11:30:00"/>
    <m/>
    <n v="0"/>
    <x v="0"/>
    <n v="1"/>
    <s v="SI"/>
    <x v="0"/>
    <n v="1"/>
    <n v="1"/>
    <n v="0"/>
    <x v="4"/>
    <x v="0"/>
    <n v="468"/>
    <n v="18"/>
    <n v="0.2"/>
    <n v="0.18"/>
  </r>
  <r>
    <d v="2019-01-31T00:00:00"/>
    <d v="1899-12-30T20:30:00"/>
    <d v="1899-12-30T20:30:00"/>
    <m/>
    <x v="1"/>
    <s v="MR"/>
    <d v="2019-01-31T20:30:00"/>
    <n v="6006703"/>
    <s v="SUS MEDIOS"/>
    <s v="Carga"/>
    <s v="SI"/>
    <n v="13.5"/>
    <n v="26"/>
    <x v="0"/>
    <s v="CHEP"/>
    <x v="1"/>
    <s v="VARIOS"/>
    <n v="3665744113"/>
    <m/>
    <m/>
    <m/>
    <m/>
    <s v="Miguel Ángel"/>
    <x v="21"/>
    <d v="1899-12-30T10:50:00"/>
    <m/>
    <n v="1"/>
    <x v="0"/>
    <n v="1"/>
    <s v="SI"/>
    <x v="0"/>
    <n v="1"/>
    <n v="1"/>
    <n v="0"/>
    <x v="4"/>
    <x v="0"/>
    <n v="468"/>
    <n v="18"/>
    <n v="0.2"/>
    <n v="0.18"/>
  </r>
  <r>
    <d v="2019-01-31T00:00:00"/>
    <d v="1899-12-30T21:30:00"/>
    <d v="1899-12-30T21:30:00"/>
    <m/>
    <x v="1"/>
    <s v="MR"/>
    <d v="2019-01-31T21:30:00"/>
    <m/>
    <s v="SUS MEDIOS"/>
    <s v="Descarga"/>
    <s v="SI"/>
    <n v="13.5"/>
    <n v="26"/>
    <x v="0"/>
    <s v="CHEP"/>
    <x v="2"/>
    <s v="ALEMANIA"/>
    <s v="465 PL /// 3680203845"/>
    <m/>
    <m/>
    <m/>
    <m/>
    <s v="Juan Carlos"/>
    <x v="21"/>
    <d v="1899-12-30T10:30:00"/>
    <m/>
    <n v="1"/>
    <x v="0"/>
    <n v="1"/>
    <s v="SI"/>
    <x v="0"/>
    <n v="1"/>
    <n v="1"/>
    <n v="0"/>
    <x v="4"/>
    <x v="0"/>
    <n v="468"/>
    <n v="18"/>
    <n v="0.2"/>
    <n v="0.18"/>
  </r>
  <r>
    <d v="2019-02-01T00:00:00"/>
    <d v="1899-12-30T06:00:00"/>
    <d v="1899-12-30T06:00:00"/>
    <m/>
    <x v="1"/>
    <s v="MR"/>
    <d v="2019-02-01T06:00:00"/>
    <m/>
    <s v="ALGAITRUCK"/>
    <s v="Descarga"/>
    <s v="SI"/>
    <n v="13.5"/>
    <n v="26"/>
    <x v="0"/>
    <s v="SCHOELLER LORQUI"/>
    <x v="8"/>
    <s v="LORQUI"/>
    <s v="ES POSIBLE QUE LLEGUE MAS TARDE"/>
    <m/>
    <m/>
    <m/>
    <m/>
    <s v="Miguel Ángel"/>
    <x v="22"/>
    <d v="1899-12-30T06:0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07:00:00"/>
    <d v="1899-12-30T07:00:00"/>
    <m/>
    <x v="1"/>
    <s v="MR"/>
    <d v="2019-02-01T07:00:00"/>
    <m/>
    <s v="SUS MEDIOS"/>
    <s v="Descarga"/>
    <s v="SI"/>
    <n v="13.5"/>
    <n v="26"/>
    <x v="0"/>
    <s v="SERRADORA DOMENECH"/>
    <x v="0"/>
    <s v="PALAU"/>
    <s v="20190585 pdo. 113006419"/>
    <m/>
    <m/>
    <m/>
    <m/>
    <s v="Miguel Ángel"/>
    <x v="22"/>
    <d v="1899-12-30T08:00:00"/>
    <m/>
    <n v="1"/>
    <x v="0"/>
    <n v="1"/>
    <s v="SI"/>
    <x v="0"/>
    <n v="1"/>
    <n v="1"/>
    <n v="0"/>
    <x v="4"/>
    <x v="1"/>
    <n v="468"/>
    <n v="18"/>
    <n v="0.2"/>
    <n v="0.18"/>
  </r>
  <r>
    <d v="2019-02-01T00:00:00"/>
    <d v="1899-12-30T08:00:00"/>
    <d v="1899-12-30T08:00:00"/>
    <m/>
    <x v="1"/>
    <s v="JAR"/>
    <d v="2019-02-01T08:00:00"/>
    <m/>
    <s v="JOSE REY"/>
    <s v="Carga"/>
    <s v="SI"/>
    <n v="13.5"/>
    <n v="26"/>
    <x v="0"/>
    <s v="FLUIDRA"/>
    <x v="9"/>
    <s v="MAÇANET"/>
    <m/>
    <m/>
    <m/>
    <m/>
    <m/>
    <s v="Juan Carlos"/>
    <x v="22"/>
    <d v="1899-12-30T08:0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08:30:00"/>
    <d v="1899-12-30T08:30:00"/>
    <m/>
    <x v="1"/>
    <s v="MR"/>
    <d v="2019-02-01T08:30:00"/>
    <s v="DAVID"/>
    <s v="DAVID BERTRAN"/>
    <s v="Carga"/>
    <s v="NO"/>
    <n v="3"/>
    <n v="6"/>
    <x v="0"/>
    <s v="DAVID BERTRAN"/>
    <x v="5"/>
    <s v="PALAU"/>
    <m/>
    <m/>
    <m/>
    <m/>
    <m/>
    <s v="Sus medios"/>
    <x v="22"/>
    <d v="1899-12-30T08:3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08:45:00"/>
    <m/>
    <m/>
    <x v="0"/>
    <s v="MR"/>
    <d v="2019-02-01T09:00:00"/>
    <m/>
    <s v="SUS MEDIOS"/>
    <s v="Descarga"/>
    <s v="NO"/>
    <n v="0"/>
    <n v="0.5"/>
    <x v="1"/>
    <s v="CIFEC"/>
    <x v="0"/>
    <s v="PALAU"/>
    <s v="ALB. 201901057"/>
    <m/>
    <m/>
    <m/>
    <m/>
    <s v="Sus medios"/>
    <x v="22"/>
    <d v="1899-12-30T08:45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09:00:00"/>
    <d v="1899-12-30T09:00:00"/>
    <m/>
    <x v="1"/>
    <s v="MR"/>
    <d v="2019-02-01T09:00:00"/>
    <m/>
    <s v="SUS MEDIOS"/>
    <s v="Descarga"/>
    <s v="NO"/>
    <n v="2"/>
    <n v="4"/>
    <x v="0"/>
    <s v="KINGSPAN"/>
    <x v="0"/>
    <s v="PALAU"/>
    <n v="213004288"/>
    <m/>
    <m/>
    <m/>
    <m/>
    <s v="Juan Carlos"/>
    <x v="22"/>
    <d v="1899-12-30T09:0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09:05:00"/>
    <m/>
    <m/>
    <x v="0"/>
    <s v="MR"/>
    <d v="2019-02-01T09:00:00"/>
    <m/>
    <s v="ARAGONES"/>
    <s v="Descarga"/>
    <s v="NO"/>
    <n v="1"/>
    <n v="2"/>
    <x v="0"/>
    <s v="SAFI FABRICA DE VALVULAS"/>
    <x v="0"/>
    <s v="EL VENDRELL"/>
    <m/>
    <m/>
    <m/>
    <m/>
    <m/>
    <s v="Juan Carlos"/>
    <x v="22"/>
    <d v="1899-12-30T09:05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09:15:00"/>
    <m/>
    <m/>
    <x v="0"/>
    <s v="MR"/>
    <d v="2019-02-01T09:30:00"/>
    <m/>
    <s v="SUS MEDIOS"/>
    <s v="Descarga"/>
    <s v="NO"/>
    <n v="0"/>
    <n v="0.5"/>
    <x v="1"/>
    <s v="VAEMPACK"/>
    <x v="2"/>
    <s v="GRANOLLERS"/>
    <s v="ALB. 2190570"/>
    <m/>
    <m/>
    <m/>
    <m/>
    <s v="Sus medios"/>
    <x v="22"/>
    <d v="1899-12-30T09:15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10:00:00"/>
    <d v="1899-12-30T10:00:00"/>
    <m/>
    <x v="1"/>
    <s v="MR"/>
    <d v="2019-02-01T10:00:00"/>
    <m/>
    <s v="SUS MEDIOS"/>
    <s v="Carga"/>
    <s v="SI"/>
    <n v="13.5"/>
    <n v="26"/>
    <x v="0"/>
    <s v="VALEO"/>
    <x v="1"/>
    <s v="MARRUECOS"/>
    <s v="25413 /// 16371B40    R4158BBM"/>
    <m/>
    <m/>
    <m/>
    <m/>
    <s v="Miguel Ángel"/>
    <x v="22"/>
    <d v="1899-12-30T10:0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10:30:00"/>
    <d v="1899-12-30T10:30:00"/>
    <m/>
    <x v="1"/>
    <s v="CT"/>
    <d v="2019-02-01T10:30:00"/>
    <n v="26262"/>
    <s v="GARVI"/>
    <s v="Carga"/>
    <s v="NO"/>
    <n v="6"/>
    <n v="12"/>
    <x v="0"/>
    <s v="TECNICARTON"/>
    <x v="7"/>
    <s v="ALMUSSAFES"/>
    <m/>
    <m/>
    <m/>
    <m/>
    <m/>
    <s v="Miguel Ángel"/>
    <x v="22"/>
    <d v="1899-12-30T10:3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0:35:00"/>
    <m/>
    <m/>
    <x v="0"/>
    <s v="MR"/>
    <d v="2019-02-01T10:30:00"/>
    <m/>
    <s v="SUS MEDIOS"/>
    <s v="Descarga"/>
    <s v="NO"/>
    <n v="0"/>
    <n v="0.5"/>
    <x v="1"/>
    <s v="TORRAS"/>
    <x v="0"/>
    <s v="PALAU"/>
    <s v="ALB. L903293"/>
    <m/>
    <m/>
    <m/>
    <m/>
    <s v="Sus medios"/>
    <x v="22"/>
    <d v="1899-12-30T10:35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10:45:00"/>
    <m/>
    <m/>
    <x v="0"/>
    <s v="MR"/>
    <d v="2019-02-01T11:00:00"/>
    <m/>
    <s v="SUS MEDIOS"/>
    <s v="Descarga"/>
    <s v="NO"/>
    <n v="0"/>
    <n v="0.5"/>
    <x v="1"/>
    <s v="MANUFACTURAS DE PLASTICOS REFORZADOS"/>
    <x v="0"/>
    <s v="SABADELL"/>
    <s v="ALB. 10099 PDO 213004326"/>
    <m/>
    <m/>
    <m/>
    <m/>
    <s v="Sus medios"/>
    <x v="22"/>
    <d v="1899-12-30T10:45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10:55:00"/>
    <m/>
    <m/>
    <x v="0"/>
    <s v="MR"/>
    <d v="2019-02-01T11:00:00"/>
    <m/>
    <s v="SUS MEDIOS"/>
    <s v="Descarga"/>
    <s v="NO"/>
    <n v="0"/>
    <n v="0.5"/>
    <x v="1"/>
    <s v="VARIOS"/>
    <x v="2"/>
    <s v="CORNELLA"/>
    <s v="ALB. 18266 - CATALOGO ROTOMOLDEO"/>
    <m/>
    <m/>
    <m/>
    <m/>
    <s v="Miguel Ángel"/>
    <x v="22"/>
    <d v="1899-12-30T10:55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11:00:00"/>
    <d v="1899-12-30T11:00:00"/>
    <m/>
    <x v="1"/>
    <s v="MR"/>
    <d v="2019-02-01T11:00:00"/>
    <m/>
    <s v="GARVI"/>
    <s v="Carga"/>
    <s v="NO"/>
    <n v="9"/>
    <n v="18"/>
    <x v="0"/>
    <s v="POLIURETANOS RIVAS"/>
    <x v="9"/>
    <s v="ZARAGOZA"/>
    <s v="CARGA POR MUELLE"/>
    <m/>
    <m/>
    <m/>
    <m/>
    <s v="Juan Carlos"/>
    <x v="22"/>
    <d v="1899-12-30T11:0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1:10:00"/>
    <m/>
    <m/>
    <x v="0"/>
    <s v="MR"/>
    <d v="2019-02-01T11:00:00"/>
    <m/>
    <s v="SUS MEDIOS"/>
    <s v="Descarga"/>
    <s v="NO"/>
    <n v="0"/>
    <n v="0.5"/>
    <x v="1"/>
    <s v="CONFECCIONES INDUSTRIALES VALLS"/>
    <x v="2"/>
    <s v="POLINYA"/>
    <s v="ALB. 767/19 "/>
    <m/>
    <m/>
    <m/>
    <m/>
    <s v="Sus medios"/>
    <x v="22"/>
    <d v="1899-12-30T11:10:00"/>
    <m/>
    <n v="0"/>
    <x v="0"/>
    <n v="0"/>
    <s v="SI"/>
    <x v="0"/>
    <n v="1"/>
    <n v="0"/>
    <n v="1"/>
    <x v="4"/>
    <x v="1"/>
    <n v="468"/>
    <n v="18"/>
    <n v="0.2"/>
    <n v="0.18"/>
  </r>
  <r>
    <d v="2019-02-01T00:00:00"/>
    <d v="1899-12-30T11:30:00"/>
    <d v="1899-12-30T11:30:00"/>
    <m/>
    <x v="1"/>
    <s v="MR"/>
    <d v="2019-02-01T11:30:00"/>
    <n v="26346"/>
    <s v="GONZATRANS"/>
    <s v="Carga"/>
    <s v="SI"/>
    <n v="13.5"/>
    <n v="26"/>
    <x v="3"/>
    <s v="VARIOS"/>
    <x v="7"/>
    <s v="ZAMORA"/>
    <m/>
    <m/>
    <m/>
    <m/>
    <m/>
    <s v="Miguel Ángel"/>
    <x v="22"/>
    <d v="1899-12-30T11:3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12:00:00"/>
    <d v="1899-12-30T12:00:00"/>
    <m/>
    <x v="1"/>
    <s v="MR"/>
    <d v="2019-02-01T12:00:00"/>
    <m/>
    <s v="NIKA"/>
    <s v="Descarga"/>
    <s v="NO"/>
    <n v="5"/>
    <n v="10"/>
    <x v="0"/>
    <s v="POWDER"/>
    <x v="0"/>
    <s v="PALAU"/>
    <s v="S1-3366 ALB. 813002290,813002268, 813002220"/>
    <m/>
    <m/>
    <m/>
    <m/>
    <s v="Miguel Ángel"/>
    <x v="22"/>
    <d v="1899-12-30T12:0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2:30:00"/>
    <d v="1899-12-30T12:30:00"/>
    <m/>
    <x v="1"/>
    <s v="MR"/>
    <d v="2019-02-01T12:30:00"/>
    <m/>
    <s v="COBARPLAS"/>
    <s v="Descarga"/>
    <s v="NO"/>
    <n v="4"/>
    <n v="8"/>
    <x v="0"/>
    <s v="PLASTICOS GUELL"/>
    <x v="0"/>
    <s v="PALAU"/>
    <s v="B609 Y G190122"/>
    <m/>
    <m/>
    <m/>
    <m/>
    <s v="Miguel Ángel"/>
    <x v="22"/>
    <d v="1899-12-30T12:3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3:00:00"/>
    <d v="1899-12-30T13:00:00"/>
    <m/>
    <x v="1"/>
    <s v="MR"/>
    <d v="2019-02-01T13:00:00"/>
    <m/>
    <s v="SESE"/>
    <s v="Carga"/>
    <s v="SI"/>
    <n v="13.5"/>
    <n v="26"/>
    <x v="0"/>
    <s v="VALEO"/>
    <x v="1"/>
    <s v="MARRUECOS"/>
    <s v="23887 Y 26037 //// 7939B40     6599.08"/>
    <m/>
    <m/>
    <m/>
    <m/>
    <s v="Miguel Ángel"/>
    <x v="22"/>
    <d v="1899-12-30T13:0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14:00:00"/>
    <d v="1899-12-30T14:00:00"/>
    <m/>
    <x v="1"/>
    <s v="VG"/>
    <d v="2019-02-01T14:00:00"/>
    <m/>
    <s v="GIMARCO"/>
    <s v="Descarga"/>
    <s v="SI"/>
    <n v="13.5"/>
    <n v="26"/>
    <x v="0"/>
    <s v="SCHOELLER NRX"/>
    <x v="6"/>
    <s v="NURIEUX"/>
    <s v=" CB-1074 + CB-1078"/>
    <m/>
    <m/>
    <m/>
    <m/>
    <s v="Miguel M."/>
    <x v="22"/>
    <d v="1899-12-30T14:0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15:00:00"/>
    <d v="1899-12-30T15:00:00"/>
    <m/>
    <x v="1"/>
    <s v="MR"/>
    <d v="2019-02-01T15:00:00"/>
    <n v="26344"/>
    <s v="SUS MEDIOS"/>
    <s v="Carga"/>
    <s v="NO"/>
    <n v="10"/>
    <n v="10"/>
    <x v="0"/>
    <s v="OSONA IND. PLASTIC"/>
    <x v="1"/>
    <s v="BARCELONA"/>
    <m/>
    <m/>
    <m/>
    <m/>
    <m/>
    <s v="Pdte."/>
    <x v="23"/>
    <m/>
    <m/>
    <n v="0"/>
    <x v="1"/>
    <n v="1"/>
    <s v="NO"/>
    <x v="1"/>
    <n v="1"/>
    <n v="1"/>
    <n v="0"/>
    <x v="4"/>
    <x v="1"/>
    <n v="468"/>
    <n v="18"/>
    <n v="0.2"/>
    <n v="0.18"/>
  </r>
  <r>
    <d v="2019-02-01T00:00:00"/>
    <d v="1899-12-30T15:15:00"/>
    <d v="1899-12-30T15:15:00"/>
    <m/>
    <x v="1"/>
    <s v="MR"/>
    <d v="2019-02-01T15:30:00"/>
    <m/>
    <s v="GARVI"/>
    <s v="Descarga"/>
    <s v="NO"/>
    <n v="3"/>
    <n v="6"/>
    <x v="0"/>
    <s v="POLIURETANOS RIVAS"/>
    <x v="0"/>
    <s v="ZARAGOZA"/>
    <s v="alb. a/190115"/>
    <m/>
    <m/>
    <m/>
    <m/>
    <s v="Juan Carlos"/>
    <x v="22"/>
    <d v="1899-12-30T15:15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5:30:00"/>
    <d v="1899-12-30T15:30:00"/>
    <m/>
    <x v="1"/>
    <s v="VG"/>
    <d v="2019-02-01T15:30:00"/>
    <m/>
    <s v="GIMARCO"/>
    <s v="Descarga"/>
    <s v="SI"/>
    <n v="13.5"/>
    <n v="26"/>
    <x v="0"/>
    <s v="SCHOELLER GAILLON"/>
    <x v="6"/>
    <s v="GAILLON"/>
    <s v="CB-1077"/>
    <m/>
    <m/>
    <m/>
    <m/>
    <s v="Miguel M."/>
    <x v="22"/>
    <d v="1899-12-30T15:30:00"/>
    <m/>
    <n v="1"/>
    <x v="0"/>
    <n v="1"/>
    <s v="SI"/>
    <x v="0"/>
    <n v="0"/>
    <n v="0"/>
    <n v="1"/>
    <x v="4"/>
    <x v="1"/>
    <n v="468"/>
    <n v="18"/>
    <n v="0.2"/>
    <n v="0.18"/>
  </r>
  <r>
    <d v="2019-02-01T00:00:00"/>
    <d v="1899-12-30T16:00:00"/>
    <d v="1899-12-30T16:00:00"/>
    <m/>
    <x v="1"/>
    <s v="MR"/>
    <d v="2019-02-01T16:00:00"/>
    <m/>
    <s v="SUS MEDIOS"/>
    <s v="Carga"/>
    <s v="NO"/>
    <n v="5"/>
    <n v="10"/>
    <x v="0"/>
    <s v="AQUA AMBIENT"/>
    <x v="3"/>
    <s v="VARIOS"/>
    <m/>
    <m/>
    <m/>
    <m/>
    <m/>
    <s v="Jesús"/>
    <x v="22"/>
    <d v="1899-12-30T16:0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7:00:00"/>
    <d v="1899-12-30T17:00:00"/>
    <m/>
    <x v="1"/>
    <s v="MR"/>
    <d v="2019-02-01T17:00:00"/>
    <m/>
    <s v="TRANSLINK"/>
    <s v="Carga"/>
    <s v="NO"/>
    <n v="4"/>
    <n v="7"/>
    <x v="0"/>
    <s v="TRANSLINK"/>
    <x v="5"/>
    <s v="VARIOS"/>
    <m/>
    <m/>
    <m/>
    <m/>
    <m/>
    <s v="Miguel M."/>
    <x v="22"/>
    <d v="1899-12-30T17:0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17:30:00"/>
    <d v="1899-12-30T17:30:00"/>
    <m/>
    <x v="1"/>
    <s v="MR"/>
    <d v="2019-02-01T17:30:00"/>
    <s v="SZENDEX"/>
    <s v="SZENDEX"/>
    <s v="Carga"/>
    <s v="NO"/>
    <n v="0"/>
    <n v="1"/>
    <x v="1"/>
    <s v="SZENDEX"/>
    <x v="5"/>
    <s v="VARIOS"/>
    <m/>
    <m/>
    <m/>
    <m/>
    <m/>
    <s v="Miguel M."/>
    <x v="22"/>
    <d v="1899-12-30T17:30:00"/>
    <m/>
    <n v="0"/>
    <x v="0"/>
    <n v="1"/>
    <s v="SI"/>
    <x v="0"/>
    <n v="0"/>
    <n v="0"/>
    <n v="1"/>
    <x v="4"/>
    <x v="1"/>
    <n v="468"/>
    <n v="18"/>
    <n v="0.2"/>
    <n v="0.18"/>
  </r>
  <r>
    <d v="2019-02-01T00:00:00"/>
    <d v="1899-12-30T21:00:00"/>
    <d v="1899-12-30T21:00:00"/>
    <m/>
    <x v="1"/>
    <s v="MR"/>
    <d v="2019-02-01T21:00:00"/>
    <n v="6006703"/>
    <s v="SUS MEDIOS"/>
    <s v="Carga"/>
    <s v="SI"/>
    <n v="13.5"/>
    <n v="26"/>
    <x v="0"/>
    <s v="CHEP"/>
    <x v="1"/>
    <s v="VARIOS"/>
    <s v="3680214426 - PDTE. CONFIRMAR HORA"/>
    <m/>
    <m/>
    <m/>
    <m/>
    <s v="Miguel M."/>
    <x v="22"/>
    <d v="1899-12-30T17:00:00"/>
    <m/>
    <n v="1"/>
    <x v="0"/>
    <n v="1"/>
    <s v="SI"/>
    <x v="0"/>
    <n v="1"/>
    <n v="1"/>
    <n v="0"/>
    <x v="4"/>
    <x v="1"/>
    <n v="468"/>
    <n v="18"/>
    <n v="0.2"/>
    <n v="0.18"/>
  </r>
  <r>
    <d v="2019-02-04T00:00:00"/>
    <d v="1899-12-30T07:00:00"/>
    <d v="1899-12-30T07:00:00"/>
    <m/>
    <x v="1"/>
    <s v="MR"/>
    <d v="2019-02-04T07:00:00"/>
    <m/>
    <s v="GIMARCO"/>
    <s v="Descarga"/>
    <s v="SI"/>
    <n v="13.5"/>
    <n v="26"/>
    <x v="0"/>
    <s v="SCHOELLER NUREIUX"/>
    <x v="6"/>
    <s v="NURIEUX"/>
    <s v=" CB-1074 + CB-1078 "/>
    <m/>
    <m/>
    <m/>
    <m/>
    <s v="Miguel Ángel"/>
    <x v="24"/>
    <d v="1899-12-30T07:0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08:30:00"/>
    <d v="1899-12-30T08:30:00"/>
    <m/>
    <x v="1"/>
    <s v="MR"/>
    <d v="2019-02-04T08:30:00"/>
    <s v="DAVID"/>
    <s v="DAVID BERTRAN"/>
    <s v="Carga"/>
    <s v="NO"/>
    <n v="3"/>
    <n v="6"/>
    <x v="0"/>
    <s v="DAVID BERTRAN"/>
    <x v="5"/>
    <s v="PALAU"/>
    <m/>
    <m/>
    <m/>
    <m/>
    <m/>
    <s v="Juan Carlos"/>
    <x v="24"/>
    <d v="1899-12-30T08:3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09:00:00"/>
    <d v="1899-12-30T09:00:00"/>
    <m/>
    <x v="1"/>
    <s v="CT"/>
    <d v="2019-02-04T09:00:00"/>
    <n v="26381"/>
    <s v="NADAL-FORWARDING"/>
    <s v="Carga"/>
    <s v="SI"/>
    <n v="13.5"/>
    <n v="26"/>
    <x v="0"/>
    <s v="SAT 8275 QUESOS FLOR VALSEQUILLO"/>
    <x v="7"/>
    <s v="VALSEQUILLO"/>
    <s v="Llega a las 10:30, se marcha sin cargar no hay carga"/>
    <m/>
    <m/>
    <m/>
    <m/>
    <s v="Pdte."/>
    <x v="24"/>
    <d v="1899-12-30T09:0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09:05:00"/>
    <m/>
    <m/>
    <x v="0"/>
    <s v="MR"/>
    <d v="2019-02-04T09:00:00"/>
    <m/>
    <s v="ARAGONES"/>
    <s v="Descarga"/>
    <s v="NO"/>
    <n v="0"/>
    <n v="0.5"/>
    <x v="1"/>
    <s v="SAFI FABRICA DE VALVULAS"/>
    <x v="0"/>
    <s v="PALAU"/>
    <s v="ALB. 2019/10936 /// PDO. 213004291 Y ALB. 2019/1094 /// PDO. 213004304"/>
    <m/>
    <m/>
    <m/>
    <m/>
    <s v="Sus medios"/>
    <x v="24"/>
    <d v="1899-12-30T09:0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09:15:00"/>
    <m/>
    <m/>
    <x v="0"/>
    <s v="MR"/>
    <d v="2019-02-04T09:30:00"/>
    <m/>
    <s v="NACEX"/>
    <s v="Descarga"/>
    <s v="NO"/>
    <n v="0"/>
    <n v="0.5"/>
    <x v="1"/>
    <s v="MAGNEGRAF"/>
    <x v="0"/>
    <s v="PALAU"/>
    <s v="SOBRE "/>
    <m/>
    <m/>
    <m/>
    <m/>
    <s v="Sus medios"/>
    <x v="24"/>
    <d v="1899-12-30T09:1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09:30:00"/>
    <m/>
    <m/>
    <x v="0"/>
    <s v="MR"/>
    <d v="2019-02-04T09:30:00"/>
    <m/>
    <s v="SUS MEDIOS"/>
    <s v="Descarga"/>
    <s v="SI"/>
    <n v="13.5"/>
    <n v="26"/>
    <x v="0"/>
    <s v="CHEP"/>
    <x v="2"/>
    <s v="ALEMANIA"/>
    <s v="3680191441 SIN CITA"/>
    <m/>
    <m/>
    <m/>
    <m/>
    <s v="Reyes"/>
    <x v="24"/>
    <d v="1899-12-30T09:30:00"/>
    <m/>
    <n v="1"/>
    <x v="0"/>
    <n v="0"/>
    <s v="SI"/>
    <x v="0"/>
    <n v="1"/>
    <n v="0"/>
    <n v="1"/>
    <x v="5"/>
    <x v="1"/>
    <n v="468"/>
    <n v="18"/>
    <n v="0.2"/>
    <n v="0.18"/>
  </r>
  <r>
    <d v="2019-02-04T00:00:00"/>
    <d v="1899-12-30T09:45:00"/>
    <m/>
    <m/>
    <x v="0"/>
    <s v="MR"/>
    <d v="2019-02-04T10:00:00"/>
    <m/>
    <s v="TOTALCOURIER"/>
    <s v="Descarga"/>
    <s v="NO"/>
    <n v="0"/>
    <n v="0.5"/>
    <x v="1"/>
    <s v="MOLD IN GRAPHIC SYSTEMS"/>
    <x v="0"/>
    <s v="PALAU"/>
    <s v="ALB. AR000426  pdo. 213004271"/>
    <m/>
    <m/>
    <m/>
    <m/>
    <s v="Sus medios"/>
    <x v="24"/>
    <d v="1899-12-30T09:4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0:00:00"/>
    <d v="1899-12-30T10:00:00"/>
    <m/>
    <x v="1"/>
    <s v="MR"/>
    <d v="2019-02-04T10:00:00"/>
    <m/>
    <s v="SUS MEDIOS"/>
    <s v="Descarga"/>
    <s v="NO"/>
    <n v="0"/>
    <n v="0.5"/>
    <x v="1"/>
    <s v="PLASTIJET"/>
    <x v="2"/>
    <s v="PALAU"/>
    <s v="2 caixes per entregar de la Ref. 504_9733045535 EJE TAPAS COCODRILO GRIS PDO. 113006388 ALB. 190118"/>
    <m/>
    <m/>
    <m/>
    <m/>
    <s v="Sus medios"/>
    <x v="24"/>
    <d v="1899-12-30T10:0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0:05:00"/>
    <m/>
    <m/>
    <x v="0"/>
    <s v="MR"/>
    <d v="2019-02-04T10:00:00"/>
    <m/>
    <s v="BCN EXPRESS"/>
    <s v="Descarga"/>
    <s v="NO"/>
    <n v="0.5"/>
    <n v="1"/>
    <x v="0"/>
    <s v="SCHOELLER UK"/>
    <x v="6"/>
    <s v="UK"/>
    <s v="NO TRAE DOCUMENTACIÓN , 413008344"/>
    <m/>
    <m/>
    <m/>
    <m/>
    <s v="Juan Carlos"/>
    <x v="24"/>
    <d v="1899-12-30T10:0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0:10:00"/>
    <m/>
    <m/>
    <x v="0"/>
    <s v="MR"/>
    <d v="2019-02-04T10:00:00"/>
    <m/>
    <s v="UPS"/>
    <s v="Descarga"/>
    <s v="NO"/>
    <n v="0"/>
    <n v="0.5"/>
    <x v="1"/>
    <s v="SCHOELLER HOLANDA"/>
    <x v="6"/>
    <s v="HOLANDA"/>
    <s v="SIN DOCUMENTAR a/a RICARD DURAN"/>
    <m/>
    <m/>
    <m/>
    <m/>
    <s v="Sus medios"/>
    <x v="24"/>
    <d v="1899-12-30T10:10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0:15:00"/>
    <m/>
    <m/>
    <x v="0"/>
    <s v="MR"/>
    <d v="2019-02-04T10:30:00"/>
    <m/>
    <s v="MRW"/>
    <s v="Descarga"/>
    <s v="NO"/>
    <n v="0"/>
    <n v="0.5"/>
    <x v="1"/>
    <s v="DISEÑO LOGO2"/>
    <x v="0"/>
    <s v="PALAU"/>
    <m/>
    <m/>
    <m/>
    <m/>
    <m/>
    <s v="Sus medios"/>
    <x v="24"/>
    <d v="1899-12-30T10:1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0:30:00"/>
    <d v="1899-12-30T10:30:00"/>
    <m/>
    <x v="1"/>
    <s v="VG"/>
    <d v="2019-02-04T10:30:00"/>
    <m/>
    <s v="NOUTRANSPORT"/>
    <s v="Descarga"/>
    <s v="SI"/>
    <n v="13.5"/>
    <n v="26"/>
    <x v="0"/>
    <s v="SCHOELLER SCHWERIN"/>
    <x v="6"/>
    <s v="ALEMANIA"/>
    <s v="CB-1073"/>
    <m/>
    <m/>
    <m/>
    <m/>
    <s v="Miguel Ángel"/>
    <x v="24"/>
    <d v="1899-12-30T10:3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10:45:00"/>
    <m/>
    <m/>
    <x v="0"/>
    <s v="MR"/>
    <d v="2019-02-04T11:00:00"/>
    <m/>
    <s v="SUS MEDIOS"/>
    <s v="Descarga"/>
    <s v="NO"/>
    <n v="0"/>
    <n v="0.5"/>
    <x v="1"/>
    <s v="VARIOS"/>
    <x v="2"/>
    <s v="PARETS"/>
    <s v="PAPEL DE MANOS ALB. 142203"/>
    <m/>
    <m/>
    <m/>
    <m/>
    <s v="Sus medios"/>
    <x v="24"/>
    <d v="1899-12-30T10:4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1:15:00"/>
    <m/>
    <m/>
    <x v="0"/>
    <s v="MR"/>
    <d v="2019-02-04T11:30:00"/>
    <m/>
    <s v="VICTRANSA"/>
    <s v="Descarga"/>
    <s v="NO"/>
    <n v="0"/>
    <n v="1"/>
    <x v="0"/>
    <s v="IQAP MASTERBATCH"/>
    <x v="2"/>
    <s v="BARCELONA"/>
    <s v="ALB. 814773 pdo. 113006422"/>
    <m/>
    <m/>
    <m/>
    <m/>
    <s v="Sus medios"/>
    <x v="24"/>
    <d v="1899-12-30T11:1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1:25:00"/>
    <m/>
    <m/>
    <x v="0"/>
    <s v="MR"/>
    <d v="2019-02-04T11:30:00"/>
    <m/>
    <s v="SUS MEDIOS"/>
    <s v="Descarga"/>
    <s v="NO"/>
    <n v="0"/>
    <n v="0.5"/>
    <x v="1"/>
    <s v="CELDER"/>
    <x v="2"/>
    <s v="BARBERA"/>
    <s v="ALB. 166971 PDO.713013944"/>
    <m/>
    <m/>
    <m/>
    <m/>
    <s v="Sus medios"/>
    <x v="24"/>
    <d v="1899-12-30T11:2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1:30:00"/>
    <d v="1899-12-30T11:30:00"/>
    <m/>
    <x v="1"/>
    <s v="MR"/>
    <d v="2019-02-04T11:30:00"/>
    <n v="6006708"/>
    <s v="EL MOSCA"/>
    <s v="Carga"/>
    <s v="NO"/>
    <n v="10"/>
    <n v="20"/>
    <x v="0"/>
    <s v="SCHOELLER FRANCE"/>
    <x v="4"/>
    <s v="FRANCIA"/>
    <s v="R6051BCY"/>
    <m/>
    <m/>
    <m/>
    <m/>
    <s v="Jesús"/>
    <x v="24"/>
    <d v="1899-12-30T11:3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1:55:00"/>
    <m/>
    <m/>
    <x v="0"/>
    <s v="MR"/>
    <d v="2019-02-04T12:00:00"/>
    <m/>
    <s v="SUS MEDIOS"/>
    <s v="Descarga"/>
    <s v="NO"/>
    <n v="0"/>
    <n v="0.5"/>
    <x v="1"/>
    <s v="TECNO-SLING"/>
    <x v="2"/>
    <s v="PALAU"/>
    <s v="ALB. 87  Pdo. 813002285"/>
    <m/>
    <m/>
    <m/>
    <m/>
    <s v="Sus medios"/>
    <x v="24"/>
    <d v="1899-12-30T11:5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2:00:00"/>
    <d v="1899-12-30T12:00:00"/>
    <m/>
    <x v="1"/>
    <s v="JAR"/>
    <d v="2019-02-04T12:00:00"/>
    <n v="26430"/>
    <s v="JOSE REY"/>
    <s v="Carga"/>
    <s v="SI"/>
    <n v="13.5"/>
    <n v="26"/>
    <x v="0"/>
    <s v="RIEGOS YURI"/>
    <x v="7"/>
    <s v="TOLEDO"/>
    <s v="3781-HTC y R-4145-BCS "/>
    <m/>
    <m/>
    <m/>
    <m/>
    <s v="Juan Carlos"/>
    <x v="24"/>
    <d v="1899-12-30T12:0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12:30:00"/>
    <d v="1899-12-30T12:30:00"/>
    <m/>
    <x v="1"/>
    <s v="MR"/>
    <d v="2019-02-04T12:30:00"/>
    <n v="26301"/>
    <s v="ATLAS"/>
    <s v="Carga"/>
    <s v="NO"/>
    <n v="3"/>
    <n v="6"/>
    <x v="0"/>
    <s v="ALMACENES SERSVICIOS Y RECUPER."/>
    <x v="7"/>
    <s v="PORRIÑO"/>
    <m/>
    <m/>
    <m/>
    <m/>
    <m/>
    <s v="Juan Carlos"/>
    <x v="24"/>
    <d v="1899-12-30T12:3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3:00:00"/>
    <d v="1899-12-30T13:00:00"/>
    <m/>
    <x v="1"/>
    <s v="MR"/>
    <d v="2019-02-04T13:00:00"/>
    <m/>
    <s v="SUS MEDIOS"/>
    <s v="Carga"/>
    <s v="SI"/>
    <n v="13.5"/>
    <n v="26"/>
    <x v="0"/>
    <s v="VALEO"/>
    <x v="1"/>
    <s v="MARRUECOS"/>
    <n v="28540"/>
    <m/>
    <m/>
    <m/>
    <m/>
    <s v="Miguel Ángel"/>
    <x v="24"/>
    <d v="1899-12-30T13:0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13:15:00"/>
    <d v="1899-12-30T13:15:00"/>
    <m/>
    <x v="1"/>
    <s v="MR"/>
    <d v="2019-02-04T13:30:00"/>
    <n v="6006762"/>
    <s v="BREGER"/>
    <s v="Carga"/>
    <s v="NO"/>
    <n v="7"/>
    <n v="14"/>
    <x v="0"/>
    <s v="SCHOELLER FRANCE"/>
    <x v="4"/>
    <s v="FRANCIA"/>
    <m/>
    <m/>
    <m/>
    <m/>
    <m/>
    <s v="Juan Carlos"/>
    <x v="24"/>
    <d v="1899-12-30T13:15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3:35:00"/>
    <m/>
    <m/>
    <x v="0"/>
    <s v="MR"/>
    <d v="2019-02-04T13:30:00"/>
    <m/>
    <s v="ENVIALIA"/>
    <s v="Descarga"/>
    <s v="NO"/>
    <n v="0"/>
    <n v="0.5"/>
    <x v="1"/>
    <s v="COMERCIAL ARQUÉ"/>
    <x v="2"/>
    <s v="HOSPITALET"/>
    <s v="ALB. 879486  PDO. 113006416"/>
    <m/>
    <m/>
    <m/>
    <m/>
    <s v="Sus medios"/>
    <x v="24"/>
    <d v="1899-12-30T13:3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3:40:00"/>
    <m/>
    <m/>
    <x v="0"/>
    <s v="MR"/>
    <d v="2019-02-04T13:30:00"/>
    <m/>
    <s v="RHENUS"/>
    <s v="Descarga"/>
    <s v="NO"/>
    <n v="1"/>
    <n v="2"/>
    <x v="0"/>
    <s v="SIMONA"/>
    <x v="0"/>
    <s v="PALAU"/>
    <s v="ALB. 7201234503 "/>
    <m/>
    <m/>
    <m/>
    <m/>
    <s v="Juan Carlos"/>
    <x v="24"/>
    <d v="1899-12-30T13:40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4:00:00"/>
    <d v="1899-12-30T14:00:00"/>
    <m/>
    <x v="1"/>
    <s v="MR"/>
    <d v="2019-02-04T14:00:00"/>
    <n v="6006703"/>
    <s v="SUS MEDIOS"/>
    <s v="Carga"/>
    <s v="SI"/>
    <n v="13.5"/>
    <n v="26"/>
    <x v="0"/>
    <s v="CHEP"/>
    <x v="1"/>
    <s v="VARIOS"/>
    <n v="3665758897"/>
    <m/>
    <m/>
    <m/>
    <m/>
    <s v="Miguel Ángel"/>
    <x v="24"/>
    <d v="1899-12-30T14:0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15:00:00"/>
    <d v="1899-12-30T15:00:00"/>
    <m/>
    <x v="1"/>
    <s v="VG"/>
    <d v="2019-02-04T15:00:00"/>
    <m/>
    <s v="BREGER"/>
    <s v="Carga"/>
    <s v="NO"/>
    <n v="6"/>
    <n v="12"/>
    <x v="0"/>
    <s v="SCHOELLER GAILLON"/>
    <x v="4"/>
    <s v="GAILLON"/>
    <s v="6006807 + 6006843 + 6006815"/>
    <m/>
    <m/>
    <m/>
    <m/>
    <s v="Juan Carlos"/>
    <x v="24"/>
    <d v="1899-12-30T15:0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5:30:00"/>
    <d v="1899-12-30T15:30:00"/>
    <m/>
    <x v="1"/>
    <s v="MR"/>
    <d v="2019-02-04T15:30:00"/>
    <n v="26462"/>
    <s v="BCN EXPRESS"/>
    <s v="Carga"/>
    <s v="NO"/>
    <n v="0"/>
    <n v="1"/>
    <x v="0"/>
    <s v="VARIOS"/>
    <x v="7"/>
    <s v="PALAU"/>
    <m/>
    <m/>
    <m/>
    <m/>
    <m/>
    <s v="Pdte."/>
    <x v="23"/>
    <m/>
    <m/>
    <n v="0"/>
    <x v="1"/>
    <n v="1"/>
    <s v="NO"/>
    <x v="1"/>
    <n v="1"/>
    <n v="1"/>
    <n v="0"/>
    <x v="5"/>
    <x v="1"/>
    <n v="468"/>
    <n v="18"/>
    <n v="0.2"/>
    <n v="0.18"/>
  </r>
  <r>
    <d v="2019-02-04T00:00:00"/>
    <d v="1899-12-30T15:35:00"/>
    <m/>
    <m/>
    <x v="0"/>
    <s v="MR"/>
    <d v="2019-02-04T15:30:00"/>
    <m/>
    <s v="TNT"/>
    <s v="Descarga"/>
    <s v="NO"/>
    <n v="0"/>
    <n v="0.5"/>
    <x v="1"/>
    <s v="WITTMANN"/>
    <x v="0"/>
    <s v="PALAU"/>
    <s v="ALB. 8L900722 PARA MIGUEL ANGEL"/>
    <m/>
    <m/>
    <m/>
    <m/>
    <s v="Sus medios"/>
    <x v="24"/>
    <d v="1899-12-30T15:3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6:00:00"/>
    <d v="1899-12-30T16:00:00"/>
    <m/>
    <x v="1"/>
    <s v="MR"/>
    <d v="2019-02-04T16:00:00"/>
    <m/>
    <s v="SUS MEDIOS"/>
    <s v="Carga"/>
    <s v="NO"/>
    <n v="5"/>
    <n v="10"/>
    <x v="0"/>
    <s v="AQUA AMBIENT"/>
    <x v="3"/>
    <s v="VARIOS"/>
    <m/>
    <m/>
    <m/>
    <m/>
    <m/>
    <s v="Jesús"/>
    <x v="24"/>
    <d v="1899-12-30T16:0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6:30:00"/>
    <d v="1899-12-30T16:30:00"/>
    <m/>
    <x v="1"/>
    <s v="MR"/>
    <d v="2019-02-04T16:30:00"/>
    <n v="26280"/>
    <s v="DASCHER"/>
    <s v="Carga"/>
    <s v="NO"/>
    <n v="1"/>
    <n v="2"/>
    <x v="0"/>
    <s v="CAVYCAR"/>
    <x v="1"/>
    <s v="ANDOAIN"/>
    <m/>
    <m/>
    <m/>
    <m/>
    <m/>
    <s v="Jesús"/>
    <x v="24"/>
    <d v="1899-12-30T16:3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6:35:00"/>
    <m/>
    <m/>
    <x v="0"/>
    <s v="MR"/>
    <d v="2019-02-04T16:30:00"/>
    <m/>
    <s v="SUS MEDIOS"/>
    <s v="Descarga"/>
    <s v="NO"/>
    <n v="0"/>
    <n v="0.5"/>
    <x v="1"/>
    <s v="SENIEL"/>
    <x v="0"/>
    <s v="PALAU"/>
    <s v="2 BULTOS , ALB. A/10756 pDO. 213004315"/>
    <m/>
    <m/>
    <m/>
    <m/>
    <s v="Sus medios"/>
    <x v="24"/>
    <d v="1899-12-30T16:35:00"/>
    <m/>
    <n v="0"/>
    <x v="0"/>
    <n v="0"/>
    <s v="SI"/>
    <x v="0"/>
    <n v="1"/>
    <n v="0"/>
    <n v="1"/>
    <x v="5"/>
    <x v="1"/>
    <n v="468"/>
    <n v="18"/>
    <n v="0.2"/>
    <n v="0.18"/>
  </r>
  <r>
    <d v="2019-02-04T00:00:00"/>
    <d v="1899-12-30T17:00:00"/>
    <d v="1899-12-30T17:00:00"/>
    <m/>
    <x v="1"/>
    <s v="MR"/>
    <d v="2019-02-04T17:00:00"/>
    <m/>
    <s v="TRANSLINK"/>
    <s v="Carga"/>
    <s v="NO"/>
    <n v="2.5"/>
    <n v="5"/>
    <x v="0"/>
    <s v="TRANSLINK"/>
    <x v="5"/>
    <s v="VARIOS"/>
    <m/>
    <m/>
    <m/>
    <m/>
    <m/>
    <s v="Miguel M."/>
    <x v="24"/>
    <d v="1899-12-30T17:0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7:30:00"/>
    <d v="1899-12-30T17:30:00"/>
    <m/>
    <x v="1"/>
    <s v="MR"/>
    <d v="2019-02-04T17:30:00"/>
    <s v="SZENDEX"/>
    <s v="SZENDEX"/>
    <s v="Carga"/>
    <s v="NO"/>
    <n v="0"/>
    <n v="1"/>
    <x v="1"/>
    <s v="SZENDEX"/>
    <x v="5"/>
    <s v="VARIOS"/>
    <m/>
    <m/>
    <m/>
    <m/>
    <m/>
    <s v="Sus medios"/>
    <x v="24"/>
    <d v="1899-12-30T17:3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8:00:00"/>
    <d v="1899-12-30T18:00:00"/>
    <m/>
    <x v="1"/>
    <s v="MR"/>
    <d v="2019-02-04T18:00:00"/>
    <m/>
    <s v="GONZATRANS"/>
    <s v="Carga"/>
    <s v="NO"/>
    <n v="5"/>
    <n v="10"/>
    <x v="0"/>
    <s v="GONZATRANS"/>
    <x v="5"/>
    <s v="VARIOS"/>
    <m/>
    <m/>
    <m/>
    <m/>
    <m/>
    <s v="Jesús"/>
    <x v="24"/>
    <d v="1899-12-30T18:00:00"/>
    <m/>
    <n v="0"/>
    <x v="0"/>
    <n v="1"/>
    <s v="SI"/>
    <x v="0"/>
    <n v="0"/>
    <n v="0"/>
    <n v="1"/>
    <x v="5"/>
    <x v="1"/>
    <n v="468"/>
    <n v="18"/>
    <n v="0.2"/>
    <n v="0.18"/>
  </r>
  <r>
    <d v="2019-02-04T00:00:00"/>
    <d v="1899-12-30T18:30:00"/>
    <d v="1899-12-30T18:30:00"/>
    <m/>
    <x v="1"/>
    <s v="MR"/>
    <d v="2019-02-04T18:30:00"/>
    <m/>
    <s v="BREGER"/>
    <s v="Carga"/>
    <s v="SI"/>
    <n v="13.5"/>
    <n v="26"/>
    <x v="0"/>
    <s v="SCHOELLER FRANCE"/>
    <x v="4"/>
    <s v="FRANCIA"/>
    <s v="6006782 Y 6006783"/>
    <m/>
    <m/>
    <m/>
    <m/>
    <s v="Miguel M."/>
    <x v="24"/>
    <d v="1899-12-30T18:30:00"/>
    <m/>
    <n v="1"/>
    <x v="0"/>
    <n v="1"/>
    <s v="SI"/>
    <x v="0"/>
    <n v="0"/>
    <n v="0"/>
    <n v="1"/>
    <x v="5"/>
    <x v="1"/>
    <n v="468"/>
    <n v="18"/>
    <n v="0.2"/>
    <n v="0.18"/>
  </r>
  <r>
    <d v="2019-02-04T00:00:00"/>
    <d v="1899-12-30T21:00:00"/>
    <d v="1899-12-30T21:00:00"/>
    <m/>
    <x v="1"/>
    <s v="MR"/>
    <d v="2019-02-04T21:00:00"/>
    <n v="6006703"/>
    <s v="SUS MEDIOS"/>
    <s v="Carga"/>
    <s v="SI"/>
    <n v="13.5"/>
    <n v="26"/>
    <x v="0"/>
    <s v="CHEP"/>
    <x v="1"/>
    <s v="VARIOS"/>
    <s v="3665692208+3680218889"/>
    <m/>
    <m/>
    <m/>
    <m/>
    <s v="Miguel M."/>
    <x v="24"/>
    <d v="1899-12-30T14:00:00"/>
    <m/>
    <n v="1"/>
    <x v="0"/>
    <n v="1"/>
    <s v="SI"/>
    <x v="0"/>
    <n v="1"/>
    <n v="1"/>
    <n v="0"/>
    <x v="5"/>
    <x v="1"/>
    <n v="468"/>
    <n v="18"/>
    <n v="0.2"/>
    <n v="0.18"/>
  </r>
  <r>
    <d v="2019-02-05T00:00:00"/>
    <d v="1899-12-30T08:00:00"/>
    <d v="1899-12-30T08:00:00"/>
    <m/>
    <x v="1"/>
    <s v="JAR"/>
    <d v="2019-02-05T08:00:00"/>
    <n v="23104"/>
    <s v="JOSE REY"/>
    <s v="Carga"/>
    <s v="SI"/>
    <n v="13.5"/>
    <n v="26"/>
    <x v="0"/>
    <s v="NOVALTIA"/>
    <x v="7"/>
    <s v="ZAMUDIO"/>
    <s v="8406-HNZ y R-5271-BCT"/>
    <m/>
    <m/>
    <m/>
    <m/>
    <s v="Juan Carlos"/>
    <x v="25"/>
    <d v="1899-12-30T08:00:00"/>
    <m/>
    <n v="1"/>
    <x v="0"/>
    <n v="1"/>
    <s v="SI"/>
    <x v="0"/>
    <n v="0"/>
    <n v="0"/>
    <n v="1"/>
    <x v="5"/>
    <x v="1"/>
    <n v="468"/>
    <n v="18"/>
    <n v="0.2"/>
    <n v="0.18"/>
  </r>
  <r>
    <d v="2019-02-05T00:00:00"/>
    <d v="1899-12-30T08:30:00"/>
    <d v="1899-12-30T08:30:00"/>
    <m/>
    <x v="1"/>
    <s v="MR"/>
    <d v="2019-02-05T08:30:00"/>
    <s v="DAVID"/>
    <s v="DAVID BERTRAN"/>
    <s v="Carga"/>
    <s v="NO"/>
    <n v="3"/>
    <n v="6"/>
    <x v="0"/>
    <s v="DAVID BERTRAN"/>
    <x v="5"/>
    <s v="PALAU"/>
    <m/>
    <m/>
    <m/>
    <m/>
    <m/>
    <s v="Miguel Ángel"/>
    <x v="25"/>
    <d v="1899-12-30T08:3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08:45:00"/>
    <m/>
    <m/>
    <x v="0"/>
    <s v="MR"/>
    <d v="2019-02-05T09:00:00"/>
    <m/>
    <s v="SUS MEDIOS"/>
    <s v="Descarga"/>
    <s v="NO"/>
    <n v="0"/>
    <n v="0.5"/>
    <x v="1"/>
    <s v="DEXIS IBERICA"/>
    <x v="0"/>
    <s v="SANTA PERPETUA DE MOGODA"/>
    <s v="ALB. 050904  PDO. 713014233"/>
    <m/>
    <m/>
    <m/>
    <m/>
    <s v="Sus medios"/>
    <x v="25"/>
    <d v="1899-12-30T08:45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09:45:00"/>
    <m/>
    <m/>
    <x v="0"/>
    <s v="MR"/>
    <d v="2019-02-05T10:00:00"/>
    <m/>
    <s v="ASM"/>
    <s v="Descarga"/>
    <s v="NO"/>
    <n v="0"/>
    <n v="0.5"/>
    <x v="1"/>
    <s v="ASM "/>
    <x v="2"/>
    <s v="BARCELONA"/>
    <s v="1 SOBRE A/A MIREIA"/>
    <m/>
    <m/>
    <m/>
    <m/>
    <s v="Sus medios"/>
    <x v="25"/>
    <d v="1899-12-30T09:45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10:20:00"/>
    <m/>
    <m/>
    <x v="0"/>
    <s v="MR"/>
    <d v="2019-02-05T10:30:00"/>
    <m/>
    <s v="UPS"/>
    <s v="Descarga"/>
    <s v="NO"/>
    <n v="0"/>
    <n v="0.5"/>
    <x v="1"/>
    <s v="MOLD IN GRAPHIC SYSTEMS"/>
    <x v="0"/>
    <s v="PALAU"/>
    <s v="alb. AR000330 PDO. 213004251/// ALB. SH000442 Pdo. 213004261"/>
    <m/>
    <m/>
    <m/>
    <m/>
    <s v="Sus medios"/>
    <x v="25"/>
    <d v="1899-12-30T10:20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10:30:00"/>
    <m/>
    <m/>
    <x v="0"/>
    <s v="MR"/>
    <d v="2019-02-05T10:30:00"/>
    <m/>
    <s v="NACEX"/>
    <s v="Descarga"/>
    <s v="NO"/>
    <n v="0"/>
    <n v="0.5"/>
    <x v="1"/>
    <s v="VARIOS"/>
    <x v="2"/>
    <s v="VARIOS"/>
    <s v="1 SOBRE MAGNEGRAF Y SOBRE DE ELEVO "/>
    <m/>
    <m/>
    <m/>
    <m/>
    <s v="Sus medios"/>
    <x v="25"/>
    <d v="1899-12-30T10:30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10:45:00"/>
    <m/>
    <m/>
    <x v="0"/>
    <s v="MR"/>
    <d v="2019-02-05T11:00:00"/>
    <m/>
    <s v="RIOLOGISTICS"/>
    <s v="Descarga"/>
    <s v="NO"/>
    <n v="0"/>
    <n v="1"/>
    <x v="0"/>
    <s v="VARIOS"/>
    <x v="2"/>
    <s v="VARIOS"/>
    <s v="ALB. 3980330612 Y PDO. 113006413"/>
    <m/>
    <m/>
    <m/>
    <m/>
    <s v="Miguel Ángel"/>
    <x v="25"/>
    <d v="1899-12-30T10:45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12:00:00"/>
    <d v="1899-12-30T12:00:00"/>
    <m/>
    <x v="1"/>
    <s v="MR"/>
    <d v="2019-02-05T12:00:00"/>
    <n v="26396"/>
    <s v="SUS MEDIOS"/>
    <s v="Carga"/>
    <s v="NO"/>
    <n v="0.5"/>
    <n v="1"/>
    <x v="0"/>
    <s v="INMA-TECNICO EGEVASA"/>
    <x v="1"/>
    <s v="VALENCIA"/>
    <m/>
    <m/>
    <m/>
    <m/>
    <m/>
    <s v="Miguel M."/>
    <x v="25"/>
    <d v="1899-12-30T15:30:00"/>
    <m/>
    <n v="0"/>
    <x v="0"/>
    <n v="1"/>
    <s v="SI"/>
    <x v="0"/>
    <n v="1"/>
    <n v="1"/>
    <n v="0"/>
    <x v="5"/>
    <x v="1"/>
    <n v="468"/>
    <n v="18"/>
    <n v="0.2"/>
    <n v="0.18"/>
  </r>
  <r>
    <d v="2019-02-05T00:00:00"/>
    <d v="1899-12-30T12:30:00"/>
    <d v="1899-12-30T12:30:00"/>
    <m/>
    <x v="1"/>
    <s v="MR"/>
    <d v="2019-02-05T12:30:00"/>
    <n v="26384"/>
    <s v="SUS MEDIOS"/>
    <s v="Carga"/>
    <s v="NO"/>
    <n v="0.5"/>
    <n v="1"/>
    <x v="0"/>
    <s v="FARMACEUTICA DEL MEDITERRANEO"/>
    <x v="1"/>
    <s v="MURCIA"/>
    <m/>
    <m/>
    <m/>
    <m/>
    <m/>
    <s v="Miguel Ángel"/>
    <x v="25"/>
    <d v="1899-12-30T12:3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3:30:00"/>
    <m/>
    <m/>
    <x v="0"/>
    <s v="MR"/>
    <d v="2019-02-05T13:30:00"/>
    <m/>
    <s v="SUS MEDIOS"/>
    <s v="Carga"/>
    <s v="NO"/>
    <n v="5"/>
    <n v="10"/>
    <x v="0"/>
    <s v="AQUA AMBIENT"/>
    <x v="3"/>
    <s v="VARIOS"/>
    <s v="9AL/19000127"/>
    <m/>
    <m/>
    <m/>
    <m/>
    <s v="Juan Carlos"/>
    <x v="25"/>
    <d v="1899-12-30T13:30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14:00:00"/>
    <d v="1899-12-30T14:00:00"/>
    <m/>
    <x v="1"/>
    <s v="MR"/>
    <d v="2019-02-05T14:00:00"/>
    <m/>
    <s v="BREGER"/>
    <s v="Carga"/>
    <s v="NO"/>
    <n v="10"/>
    <n v="10"/>
    <x v="0"/>
    <s v="SCHOELLER GAILLON"/>
    <x v="4"/>
    <s v="GAILLON"/>
    <s v="6006721 - 6006807 - 6006843 - 6006815"/>
    <m/>
    <m/>
    <m/>
    <m/>
    <s v="Miguel Ángel"/>
    <x v="25"/>
    <d v="1899-12-30T14:0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4:05:00"/>
    <m/>
    <m/>
    <x v="0"/>
    <s v="MR"/>
    <d v="2019-02-05T14:00:00"/>
    <m/>
    <s v="FEDEX "/>
    <s v="Descarga"/>
    <s v="NO"/>
    <n v="0"/>
    <n v="0.5"/>
    <x v="1"/>
    <s v="VARIOS"/>
    <x v="2"/>
    <s v="SWEDEN"/>
    <s v="1 BULTO DE ORIGEN CYGATE A LA ATENCION DE ABEL PIÑA"/>
    <m/>
    <m/>
    <m/>
    <m/>
    <s v="Sus medios"/>
    <x v="25"/>
    <d v="1899-12-30T14:05:00"/>
    <m/>
    <n v="0"/>
    <x v="0"/>
    <n v="0"/>
    <s v="SI"/>
    <x v="0"/>
    <n v="1"/>
    <n v="0"/>
    <n v="1"/>
    <x v="5"/>
    <x v="1"/>
    <n v="468"/>
    <n v="18"/>
    <n v="0.2"/>
    <n v="0.18"/>
  </r>
  <r>
    <d v="2019-02-05T00:00:00"/>
    <d v="1899-12-30T15:00:00"/>
    <d v="1899-12-30T15:00:00"/>
    <m/>
    <x v="1"/>
    <s v="MR"/>
    <d v="2019-02-05T15:00:00"/>
    <n v="6006820"/>
    <s v="BREGER"/>
    <s v="Carga"/>
    <s v="NO"/>
    <n v="2"/>
    <n v="4"/>
    <x v="0"/>
    <s v="SCHOELLER FRANCE"/>
    <x v="4"/>
    <s v="FRANCIA"/>
    <m/>
    <m/>
    <m/>
    <m/>
    <m/>
    <s v="Jesús"/>
    <x v="25"/>
    <d v="1899-12-30T17:00:00"/>
    <m/>
    <n v="0"/>
    <x v="0"/>
    <n v="1"/>
    <s v="SI"/>
    <x v="0"/>
    <n v="1"/>
    <n v="1"/>
    <n v="0"/>
    <x v="5"/>
    <x v="1"/>
    <n v="468"/>
    <n v="18"/>
    <n v="0.2"/>
    <n v="0.18"/>
  </r>
  <r>
    <d v="2019-02-05T00:00:00"/>
    <d v="1899-12-30T15:30:00"/>
    <d v="1899-12-30T15:30:00"/>
    <m/>
    <x v="1"/>
    <s v="JAR"/>
    <d v="2019-02-05T15:30:00"/>
    <m/>
    <s v="JOSE REY"/>
    <s v="Carga"/>
    <s v="SI"/>
    <n v="13.5"/>
    <n v="26"/>
    <x v="0"/>
    <s v="FLUIDRA"/>
    <x v="9"/>
    <s v="MAÇANET"/>
    <m/>
    <m/>
    <m/>
    <m/>
    <m/>
    <s v="Juan Carlos"/>
    <x v="25"/>
    <d v="1899-12-30T15:30:00"/>
    <m/>
    <n v="1"/>
    <x v="0"/>
    <n v="1"/>
    <s v="SI"/>
    <x v="0"/>
    <n v="0"/>
    <n v="0"/>
    <n v="1"/>
    <x v="5"/>
    <x v="1"/>
    <n v="468"/>
    <n v="18"/>
    <n v="0.2"/>
    <n v="0.18"/>
  </r>
  <r>
    <d v="2019-02-05T00:00:00"/>
    <d v="1899-12-30T15:35:00"/>
    <d v="1899-12-30T15:35:00"/>
    <m/>
    <x v="1"/>
    <s v="MR"/>
    <d v="2019-02-05T15:30:00"/>
    <n v="25763"/>
    <s v="SUS MEDIOS"/>
    <s v="Carga"/>
    <s v="NO"/>
    <n v="0.5"/>
    <n v="1"/>
    <x v="0"/>
    <s v="3 OPAL CENTRAL DE ENVASES"/>
    <x v="1"/>
    <s v="MADRID"/>
    <m/>
    <m/>
    <m/>
    <m/>
    <m/>
    <s v="Miguel M."/>
    <x v="25"/>
    <d v="1899-12-30T15:35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6:00:00"/>
    <d v="1899-12-30T16:00:00"/>
    <m/>
    <x v="1"/>
    <s v="MR"/>
    <d v="2019-02-05T16:00:00"/>
    <m/>
    <s v="SUS MEDIOS"/>
    <s v="Carga"/>
    <s v="NO"/>
    <n v="5"/>
    <n v="10"/>
    <x v="0"/>
    <s v="AQUA AMBIENT"/>
    <x v="3"/>
    <s v="VARIOS"/>
    <m/>
    <m/>
    <m/>
    <m/>
    <m/>
    <s v="Jesús"/>
    <x v="25"/>
    <d v="1899-12-30T16:0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7:00:00"/>
    <d v="1899-12-30T17:00:00"/>
    <m/>
    <x v="1"/>
    <s v="MR"/>
    <d v="2019-02-05T17:00:00"/>
    <m/>
    <s v="TRANSLINK"/>
    <s v="Carga"/>
    <s v="NO"/>
    <n v="2"/>
    <n v="4"/>
    <x v="0"/>
    <s v="TRANSLINK"/>
    <x v="5"/>
    <s v="VARIOS"/>
    <m/>
    <m/>
    <m/>
    <m/>
    <m/>
    <s v="Miguel M."/>
    <x v="25"/>
    <d v="1899-12-30T17:0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7:30:00"/>
    <d v="1899-12-30T17:30:00"/>
    <m/>
    <x v="1"/>
    <s v="MR"/>
    <d v="2019-02-05T17:30:00"/>
    <s v="ASM"/>
    <s v="ASM"/>
    <s v="Carga"/>
    <s v="NO"/>
    <n v="0"/>
    <n v="1"/>
    <x v="1"/>
    <s v="ASM "/>
    <x v="5"/>
    <s v="VARIOS"/>
    <s v="ALB.40934, 40936, 40935 Y 40937"/>
    <m/>
    <m/>
    <m/>
    <m/>
    <s v="Sus medios"/>
    <x v="25"/>
    <d v="1899-12-30T17:3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8:00:00"/>
    <d v="1899-12-30T18:00:00"/>
    <m/>
    <x v="1"/>
    <s v="MR"/>
    <d v="2019-02-05T18:00:00"/>
    <n v="26504"/>
    <s v="GONZATRANS"/>
    <s v="Carga"/>
    <s v="NO"/>
    <n v="7"/>
    <n v="14"/>
    <x v="0"/>
    <s v="GONZATRANS"/>
    <x v="5"/>
    <s v="VARIOS"/>
    <m/>
    <m/>
    <m/>
    <m/>
    <m/>
    <s v="Miguel M."/>
    <x v="25"/>
    <d v="1899-12-30T18:0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18:30:00"/>
    <d v="1899-12-30T18:30:00"/>
    <m/>
    <x v="1"/>
    <s v="MR"/>
    <d v="2019-02-05T18:30:00"/>
    <n v="6006778"/>
    <s v="BREGER"/>
    <s v="Carga"/>
    <s v="NO"/>
    <n v="8"/>
    <n v="16"/>
    <x v="0"/>
    <s v="SCHOELLER FRANCE"/>
    <x v="4"/>
    <s v="FRANCIA"/>
    <m/>
    <m/>
    <m/>
    <m/>
    <m/>
    <s v="Miguel M."/>
    <x v="25"/>
    <d v="1899-12-30T18:30:00"/>
    <m/>
    <n v="0"/>
    <x v="0"/>
    <n v="1"/>
    <s v="SI"/>
    <x v="0"/>
    <n v="0"/>
    <n v="0"/>
    <n v="1"/>
    <x v="5"/>
    <x v="1"/>
    <n v="468"/>
    <n v="18"/>
    <n v="0.2"/>
    <n v="0.18"/>
  </r>
  <r>
    <d v="2019-02-05T00:00:00"/>
    <d v="1899-12-30T20:30:00"/>
    <d v="1899-12-30T20:30:00"/>
    <m/>
    <x v="1"/>
    <s v="MR"/>
    <d v="2019-02-05T20:30:00"/>
    <n v="6006703"/>
    <s v="SUS MEDIOS"/>
    <s v="Carga"/>
    <s v="SI"/>
    <n v="13.5"/>
    <n v="26"/>
    <x v="0"/>
    <s v="CHEP"/>
    <x v="1"/>
    <s v="VARIOS"/>
    <n v="3680229231"/>
    <m/>
    <m/>
    <m/>
    <m/>
    <s v="Miguel M."/>
    <x v="25"/>
    <d v="1899-12-30T15:30:00"/>
    <m/>
    <n v="1"/>
    <x v="0"/>
    <n v="1"/>
    <s v="SI"/>
    <x v="0"/>
    <n v="1"/>
    <n v="1"/>
    <n v="0"/>
    <x v="5"/>
    <x v="1"/>
    <n v="468"/>
    <n v="18"/>
    <n v="0.2"/>
    <n v="0.18"/>
  </r>
  <r>
    <d v="2019-02-05T00:00:00"/>
    <d v="1899-12-30T21:00:00"/>
    <d v="1899-12-30T21:00:00"/>
    <m/>
    <x v="1"/>
    <s v="MR"/>
    <d v="2019-02-05T21:00:00"/>
    <n v="6006703"/>
    <s v="SUS MEDIOS"/>
    <s v="Carga"/>
    <s v="SI"/>
    <n v="13.5"/>
    <n v="26"/>
    <x v="0"/>
    <s v="CHEP"/>
    <x v="1"/>
    <s v="VARIOS"/>
    <n v="3680229232"/>
    <m/>
    <m/>
    <m/>
    <m/>
    <s v="FALLO"/>
    <x v="23"/>
    <m/>
    <m/>
    <n v="1"/>
    <x v="1"/>
    <n v="1"/>
    <s v="NO"/>
    <x v="1"/>
    <n v="1"/>
    <n v="1"/>
    <n v="0"/>
    <x v="5"/>
    <x v="1"/>
    <n v="468"/>
    <n v="18"/>
    <n v="0.2"/>
    <n v="0.18"/>
  </r>
  <r>
    <d v="2019-02-06T00:00:00"/>
    <d v="1899-12-30T06:00:00"/>
    <d v="1899-12-30T06:00:00"/>
    <m/>
    <x v="1"/>
    <s v="MR"/>
    <d v="2019-02-06T06:00:00"/>
    <m/>
    <s v="GONZATRANS"/>
    <s v="Carga"/>
    <s v="NO"/>
    <n v="5"/>
    <n v="10"/>
    <x v="0"/>
    <s v="GONZATRANS"/>
    <x v="5"/>
    <s v="VARIOS"/>
    <m/>
    <m/>
    <m/>
    <m/>
    <m/>
    <s v="Miguel Ángel"/>
    <x v="26"/>
    <d v="1899-12-30T06:0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07:00:00"/>
    <d v="1899-12-30T07:00:00"/>
    <m/>
    <x v="1"/>
    <s v="MR"/>
    <d v="2019-02-06T07:00:00"/>
    <m/>
    <s v="SUS MEDIOS"/>
    <s v="Carga"/>
    <s v="NO"/>
    <n v="2.5"/>
    <n v="5"/>
    <x v="0"/>
    <s v="FUJIKURA AUTO."/>
    <x v="1"/>
    <s v="MARRUECOS"/>
    <s v="26196 y 24204"/>
    <m/>
    <m/>
    <m/>
    <m/>
    <s v="Miguel M."/>
    <x v="26"/>
    <d v="1899-12-30T16:00:00"/>
    <m/>
    <n v="0"/>
    <x v="0"/>
    <n v="1"/>
    <s v="SI"/>
    <x v="0"/>
    <n v="1"/>
    <n v="1"/>
    <n v="0"/>
    <x v="5"/>
    <x v="1"/>
    <n v="468"/>
    <n v="18"/>
    <n v="0.2"/>
    <n v="0.18"/>
  </r>
  <r>
    <d v="2019-02-06T00:00:00"/>
    <d v="1899-12-30T08:30:00"/>
    <d v="1899-12-30T08:30:00"/>
    <m/>
    <x v="1"/>
    <s v="MR"/>
    <d v="2019-02-06T08:30:00"/>
    <s v="DAVID"/>
    <s v="DAVID BERTRAN"/>
    <s v="Carga"/>
    <s v="NO"/>
    <n v="3"/>
    <n v="6"/>
    <x v="0"/>
    <s v="DAVID BERTRAN"/>
    <x v="5"/>
    <s v="PALAU"/>
    <m/>
    <m/>
    <m/>
    <m/>
    <m/>
    <s v="Miguel Ángel"/>
    <x v="26"/>
    <d v="1899-12-30T08:3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08:45:00"/>
    <m/>
    <m/>
    <x v="0"/>
    <s v="MR"/>
    <d v="2019-02-06T09:00:00"/>
    <m/>
    <s v="SUS MEDIOS"/>
    <s v="Descarga"/>
    <s v="NO"/>
    <n v="0"/>
    <n v="0.5"/>
    <x v="1"/>
    <s v="CIFEC"/>
    <x v="0"/>
    <s v="PALAU"/>
    <s v="ALB. 201901257 "/>
    <m/>
    <m/>
    <m/>
    <m/>
    <s v="Sus medios"/>
    <x v="26"/>
    <d v="1899-12-30T08:45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09:00:00"/>
    <m/>
    <m/>
    <x v="0"/>
    <s v="MR"/>
    <d v="2019-02-06T09:00:00"/>
    <m/>
    <s v="ARAGONES"/>
    <s v="Descarga"/>
    <s v="NO"/>
    <n v="0"/>
    <n v="0.5"/>
    <x v="1"/>
    <s v="SAFI FABRICA DE VALVULAS"/>
    <x v="0"/>
    <s v="EL VENDRELL"/>
    <s v="ALB. 2019/1103  PDO. 213004337"/>
    <m/>
    <m/>
    <m/>
    <m/>
    <s v="Sus medios"/>
    <x v="26"/>
    <d v="1899-12-30T09:00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09:15:00"/>
    <m/>
    <m/>
    <x v="0"/>
    <s v="MR"/>
    <d v="2019-02-06T09:30:00"/>
    <m/>
    <s v="ASM"/>
    <s v="Descarga"/>
    <s v="NO"/>
    <n v="0"/>
    <n v="0.5"/>
    <x v="1"/>
    <s v="ESAAV"/>
    <x v="0"/>
    <s v="VILADECANS"/>
    <s v="213004330 ALB. 0052-19"/>
    <m/>
    <m/>
    <m/>
    <m/>
    <s v="Sus medios"/>
    <x v="26"/>
    <d v="1899-12-30T09:15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10:00:00"/>
    <d v="1899-12-30T10:00:00"/>
    <m/>
    <x v="1"/>
    <s v="MR"/>
    <d v="2019-02-06T10:00:00"/>
    <n v="26488"/>
    <s v="SUS MEDIOS"/>
    <s v="Carga"/>
    <s v="NO"/>
    <n v="0.5"/>
    <n v="1"/>
    <x v="0"/>
    <s v="PISCINAS7ISLAS"/>
    <x v="1"/>
    <s v="STA. CRUZ DE TENERIFE"/>
    <s v="OJO HAY FACTURA SOLICITAR A MIRIAM"/>
    <s v="6924GKB"/>
    <m/>
    <m/>
    <m/>
    <s v="Juan Carlos"/>
    <x v="26"/>
    <d v="1899-12-30T10:0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0:30:00"/>
    <d v="1899-12-30T10:30:00"/>
    <m/>
    <x v="1"/>
    <s v="MR"/>
    <d v="2019-02-06T10:30:00"/>
    <m/>
    <s v="NIKA"/>
    <s v="Descarga"/>
    <s v="NO"/>
    <n v="2.5"/>
    <n v="5"/>
    <x v="0"/>
    <s v="POWDER"/>
    <x v="0"/>
    <s v="PALAU"/>
    <s v="alb. s1-3381 Pdo. 813002286, 08130025291, 0813002258"/>
    <m/>
    <m/>
    <m/>
    <m/>
    <s v="Juan Carlos"/>
    <x v="26"/>
    <d v="1899-12-30T10:3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0:35:00"/>
    <m/>
    <m/>
    <x v="0"/>
    <s v="MR"/>
    <d v="2019-02-06T10:30:00"/>
    <m/>
    <s v="MRW"/>
    <s v="Descarga"/>
    <s v="NO"/>
    <n v="0"/>
    <n v="0.5"/>
    <x v="1"/>
    <s v="VARIOS"/>
    <x v="0"/>
    <s v="MARTORELL"/>
    <s v="ALB. 1 010964"/>
    <m/>
    <m/>
    <m/>
    <m/>
    <s v="Sus medios"/>
    <x v="26"/>
    <d v="1899-12-30T10:35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10:35:00"/>
    <m/>
    <m/>
    <x v="0"/>
    <s v="MR"/>
    <d v="2019-02-06T10:30:00"/>
    <m/>
    <s v="MRW"/>
    <s v="Descarga"/>
    <s v="NO"/>
    <n v="0"/>
    <n v="0.5"/>
    <x v="1"/>
    <s v="HOSPITALET MECANICA DE PRECISION"/>
    <x v="0"/>
    <s v="MARTORELL"/>
    <s v="ALB. 1 010964 - A/A ALBERTO"/>
    <m/>
    <m/>
    <m/>
    <m/>
    <s v="Sus medios"/>
    <x v="26"/>
    <d v="1899-12-30T10:35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10:35:00"/>
    <d v="1899-12-30T10:35:00"/>
    <m/>
    <x v="1"/>
    <s v="MR"/>
    <d v="2019-02-06T10:30:00"/>
    <m/>
    <s v="ASM"/>
    <s v="Carga"/>
    <s v="NO"/>
    <n v="0"/>
    <n v="1"/>
    <x v="1"/>
    <s v="ASM "/>
    <x v="7"/>
    <s v="MOLLET"/>
    <s v="1 SOBRE BBVA CON RETORNO"/>
    <m/>
    <m/>
    <m/>
    <m/>
    <s v="Sus medios"/>
    <x v="26"/>
    <d v="1899-12-30T10:35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0:40:00"/>
    <m/>
    <m/>
    <x v="0"/>
    <s v="MR"/>
    <d v="2019-02-06T10:30:00"/>
    <m/>
    <s v="NACEX"/>
    <s v="Descarga"/>
    <s v="NO"/>
    <n v="0"/>
    <n v="0.5"/>
    <x v="1"/>
    <s v="MAGNEGRAF"/>
    <x v="0"/>
    <s v="TERRASSA"/>
    <s v="UN SOBRE ALB. 19003571"/>
    <m/>
    <m/>
    <m/>
    <m/>
    <s v="Sus medios"/>
    <x v="26"/>
    <d v="1899-12-30T10:40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10:45:00"/>
    <d v="1899-12-30T10:45:00"/>
    <m/>
    <x v="1"/>
    <s v="MR"/>
    <d v="2019-02-06T11:00:00"/>
    <m/>
    <s v="SUS MEDIOS"/>
    <s v="Carga"/>
    <s v="NO"/>
    <n v="6"/>
    <n v="11"/>
    <x v="0"/>
    <s v="GESTION DE SISTEMAS DE ALMACENAJES"/>
    <x v="1"/>
    <s v="MADRID"/>
    <s v="26185 - 26340 - 25601 - 26349"/>
    <s v="8666-KNT // R-0631-BCK"/>
    <m/>
    <m/>
    <m/>
    <s v="Miguel Ángel"/>
    <x v="26"/>
    <d v="1899-12-30T10:45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1:00:00"/>
    <d v="1899-12-30T11:00:00"/>
    <m/>
    <x v="1"/>
    <s v="MR"/>
    <d v="2019-02-06T11:00:00"/>
    <n v="24951"/>
    <s v="SUS MEDIOS"/>
    <s v="Carga"/>
    <s v="NO"/>
    <n v="5"/>
    <n v="10"/>
    <x v="0"/>
    <s v="PALETPLASTIC"/>
    <x v="1"/>
    <s v="MURCIA"/>
    <m/>
    <s v="R-9565-BCC // 4585-HYT"/>
    <m/>
    <m/>
    <m/>
    <s v="Miguel M."/>
    <x v="26"/>
    <d v="1899-12-30T19:00:00"/>
    <m/>
    <n v="0"/>
    <x v="0"/>
    <n v="1"/>
    <s v="SI"/>
    <x v="0"/>
    <n v="1"/>
    <n v="1"/>
    <n v="0"/>
    <x v="5"/>
    <x v="1"/>
    <n v="468"/>
    <n v="18"/>
    <n v="0.2"/>
    <n v="0.18"/>
  </r>
  <r>
    <d v="2019-02-06T00:00:00"/>
    <d v="1899-12-30T12:00:00"/>
    <d v="1899-12-30T12:00:00"/>
    <m/>
    <x v="1"/>
    <s v="MR"/>
    <d v="2019-02-06T12:00:00"/>
    <n v="6006775"/>
    <s v="SUS MEDIOS"/>
    <s v="Carga"/>
    <s v="SI"/>
    <n v="13.5"/>
    <n v="26"/>
    <x v="0"/>
    <s v="SCHOELLER ITALIA"/>
    <x v="4"/>
    <s v="ITALIA"/>
    <m/>
    <s v="FE974TR - AD99506"/>
    <m/>
    <m/>
    <m/>
    <s v="Juan Carlos"/>
    <x v="26"/>
    <d v="1899-12-30T12:00:00"/>
    <m/>
    <n v="1"/>
    <x v="0"/>
    <n v="1"/>
    <s v="SI"/>
    <x v="0"/>
    <n v="0"/>
    <n v="0"/>
    <n v="1"/>
    <x v="5"/>
    <x v="1"/>
    <n v="468"/>
    <n v="18"/>
    <n v="0.2"/>
    <n v="0.18"/>
  </r>
  <r>
    <d v="2019-02-06T00:00:00"/>
    <d v="1899-12-30T12:30:00"/>
    <d v="1899-12-30T12:30:00"/>
    <m/>
    <x v="1"/>
    <s v="MR"/>
    <d v="2019-02-06T12:30:00"/>
    <m/>
    <s v="J H L"/>
    <s v="Carga"/>
    <s v="NO"/>
    <n v="1"/>
    <n v="2"/>
    <x v="0"/>
    <s v="STORE &amp; GO "/>
    <x v="7"/>
    <s v="PORTUGAL"/>
    <s v="26401 - 26402"/>
    <m/>
    <m/>
    <m/>
    <m/>
    <s v="Miguel Ángel"/>
    <x v="26"/>
    <d v="1899-12-30T12:3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2:35:00"/>
    <m/>
    <m/>
    <x v="0"/>
    <s v="MR"/>
    <d v="2019-02-06T12:30:00"/>
    <m/>
    <s v="SUS MEDIOS"/>
    <s v="Descarga"/>
    <s v="NO"/>
    <n v="0"/>
    <n v="0.5"/>
    <x v="1"/>
    <s v="SUMINISTROS INDUSTRIALES LLIÇA"/>
    <x v="0"/>
    <s v="PARETS"/>
    <s v="Att  JACINTO - 2 BULTOS - ALB. 1769 Y 1822"/>
    <m/>
    <m/>
    <m/>
    <m/>
    <s v="Sus medios"/>
    <x v="26"/>
    <d v="1899-12-30T12:35:00"/>
    <m/>
    <n v="0"/>
    <x v="0"/>
    <n v="0"/>
    <s v="SI"/>
    <x v="0"/>
    <n v="1"/>
    <n v="0"/>
    <n v="1"/>
    <x v="5"/>
    <x v="1"/>
    <n v="468"/>
    <n v="18"/>
    <n v="0.2"/>
    <n v="0.18"/>
  </r>
  <r>
    <d v="2019-02-06T00:00:00"/>
    <d v="1899-12-30T13:00:00"/>
    <d v="1899-12-30T13:00:00"/>
    <m/>
    <x v="1"/>
    <s v="MR"/>
    <d v="2019-02-06T13:00:00"/>
    <m/>
    <s v="SUS MEDIOS"/>
    <s v="Carga"/>
    <s v="SI"/>
    <n v="13.5"/>
    <n v="26"/>
    <x v="0"/>
    <s v="SCHOELLER UK"/>
    <x v="4"/>
    <s v="UK"/>
    <s v="6006561 - 6006767 - 6006803 - 6006826 - 6006831 - 6006841 - 6006837 - 6006862"/>
    <m/>
    <m/>
    <m/>
    <m/>
    <s v="Miguel M."/>
    <x v="26"/>
    <d v="1899-12-30T15:30:00"/>
    <m/>
    <n v="1"/>
    <x v="0"/>
    <n v="1"/>
    <s v="SI"/>
    <x v="0"/>
    <n v="1"/>
    <n v="1"/>
    <n v="0"/>
    <x v="5"/>
    <x v="1"/>
    <n v="468"/>
    <n v="18"/>
    <n v="0.2"/>
    <n v="0.18"/>
  </r>
  <r>
    <d v="2019-02-06T00:00:00"/>
    <d v="1899-12-30T16:00:00"/>
    <d v="1899-12-30T16:00:00"/>
    <m/>
    <x v="1"/>
    <s v="MR"/>
    <d v="2019-02-06T16:00:00"/>
    <m/>
    <s v="SUS MEDIOS"/>
    <s v="Carga"/>
    <s v="NO"/>
    <n v="5"/>
    <n v="10"/>
    <x v="0"/>
    <s v="AQUA AMBIENT"/>
    <x v="3"/>
    <s v="VARIOS"/>
    <m/>
    <m/>
    <m/>
    <m/>
    <m/>
    <s v="Jesús"/>
    <x v="26"/>
    <d v="1899-12-30T16:0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7:00:00"/>
    <d v="1899-12-30T17:00:00"/>
    <m/>
    <x v="1"/>
    <s v="MR"/>
    <d v="2019-02-06T17:00:00"/>
    <m/>
    <s v="TRANSLINK"/>
    <s v="Carga"/>
    <s v="NO"/>
    <n v="0.5"/>
    <n v="1"/>
    <x v="0"/>
    <s v="TRANSLINK"/>
    <x v="5"/>
    <s v="VARIOS"/>
    <m/>
    <m/>
    <m/>
    <m/>
    <m/>
    <s v="Miguel M."/>
    <x v="26"/>
    <d v="1899-12-30T17:0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17:30:00"/>
    <d v="1899-12-30T17:30:00"/>
    <m/>
    <x v="1"/>
    <s v="MR"/>
    <d v="2019-02-06T17:30:00"/>
    <m/>
    <s v="GONZATRANS"/>
    <s v="Carga"/>
    <s v="NO"/>
    <n v="5"/>
    <n v="10"/>
    <x v="0"/>
    <s v="GONZATRANS"/>
    <x v="5"/>
    <s v="VARIOS"/>
    <m/>
    <m/>
    <m/>
    <m/>
    <m/>
    <s v="Miguel M."/>
    <x v="26"/>
    <d v="1899-12-30T17:30:00"/>
    <m/>
    <n v="0"/>
    <x v="0"/>
    <n v="1"/>
    <s v="SI"/>
    <x v="0"/>
    <n v="0"/>
    <n v="0"/>
    <n v="1"/>
    <x v="5"/>
    <x v="1"/>
    <n v="468"/>
    <n v="18"/>
    <n v="0.2"/>
    <n v="0.18"/>
  </r>
  <r>
    <d v="2019-02-06T00:00:00"/>
    <d v="1899-12-30T21:30:00"/>
    <d v="1899-12-30T21:30:00"/>
    <m/>
    <x v="1"/>
    <s v="MR"/>
    <d v="2019-02-06T21:30:00"/>
    <n v="6006703"/>
    <s v="SUS MEDIOS"/>
    <s v="Carga"/>
    <s v="SI"/>
    <n v="13.5"/>
    <n v="26"/>
    <x v="0"/>
    <s v="CHEP"/>
    <x v="1"/>
    <s v="VARIOS"/>
    <n v="3680229268"/>
    <m/>
    <m/>
    <m/>
    <m/>
    <s v="Miguel Ángel"/>
    <x v="26"/>
    <d v="1899-12-30T12:30:00"/>
    <m/>
    <n v="1"/>
    <x v="0"/>
    <n v="1"/>
    <s v="SI"/>
    <x v="0"/>
    <n v="1"/>
    <n v="1"/>
    <n v="0"/>
    <x v="5"/>
    <x v="1"/>
    <n v="468"/>
    <n v="18"/>
    <n v="0.2"/>
    <n v="0.18"/>
  </r>
  <r>
    <d v="2019-02-07T00:00:00"/>
    <d v="1899-12-30T08:00:00"/>
    <d v="1899-12-30T08:00:00"/>
    <m/>
    <x v="1"/>
    <s v="JAR"/>
    <d v="2019-02-07T08:00:00"/>
    <m/>
    <s v="JOSE REY"/>
    <s v="Carga"/>
    <s v="SI"/>
    <n v="13.5"/>
    <n v="26"/>
    <x v="0"/>
    <s v="FLUIDRA"/>
    <x v="9"/>
    <s v="MAÇANET"/>
    <m/>
    <m/>
    <m/>
    <m/>
    <m/>
    <s v="Juan Carlos"/>
    <x v="27"/>
    <d v="1899-12-30T08:00:00"/>
    <m/>
    <n v="1"/>
    <x v="0"/>
    <n v="1"/>
    <s v="SI"/>
    <x v="0"/>
    <n v="0"/>
    <n v="0"/>
    <n v="1"/>
    <x v="5"/>
    <x v="1"/>
    <n v="468"/>
    <n v="18"/>
    <n v="0.2"/>
    <n v="0.18"/>
  </r>
  <r>
    <d v="2019-02-07T00:00:00"/>
    <d v="1899-12-30T08:30:00"/>
    <d v="1899-12-30T08:30:00"/>
    <m/>
    <x v="1"/>
    <s v="MR"/>
    <d v="2019-02-07T08:30:00"/>
    <s v="DAVID"/>
    <s v="DAVID BERTRAN"/>
    <s v="Carga"/>
    <s v="NO"/>
    <n v="3"/>
    <n v="6"/>
    <x v="0"/>
    <s v="DAVID BERTRAN"/>
    <x v="5"/>
    <s v="PALAU"/>
    <m/>
    <m/>
    <m/>
    <m/>
    <m/>
    <s v="Juan Carlos"/>
    <x v="27"/>
    <d v="1899-12-30T08:3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09:00:00"/>
    <d v="1899-12-30T09:00:00"/>
    <m/>
    <x v="1"/>
    <s v="VG"/>
    <d v="2019-02-07T09:00:00"/>
    <m/>
    <s v="GIMARCO"/>
    <s v="Descarga"/>
    <s v="SI"/>
    <n v="13.5"/>
    <n v="26"/>
    <x v="0"/>
    <s v="SCHOELLER GAILLON"/>
    <x v="6"/>
    <s v="GAILLON"/>
    <s v=" CB-1103"/>
    <m/>
    <m/>
    <m/>
    <m/>
    <s v="Miguel Ángel"/>
    <x v="27"/>
    <d v="1899-12-30T09:00:00"/>
    <m/>
    <n v="1"/>
    <x v="0"/>
    <n v="1"/>
    <s v="SI"/>
    <x v="0"/>
    <n v="0"/>
    <n v="0"/>
    <n v="1"/>
    <x v="5"/>
    <x v="1"/>
    <n v="468"/>
    <n v="18"/>
    <n v="0.2"/>
    <n v="0.18"/>
  </r>
  <r>
    <d v="2019-02-07T00:00:00"/>
    <d v="1899-12-30T09:15:00"/>
    <m/>
    <m/>
    <x v="0"/>
    <s v="MR"/>
    <d v="2019-02-07T09:30:00"/>
    <m/>
    <s v="ASM"/>
    <s v="Descarga"/>
    <s v="NO"/>
    <n v="0"/>
    <n v="0.5"/>
    <x v="1"/>
    <s v="ASM "/>
    <x v="2"/>
    <s v="PALAU"/>
    <s v="1 SOBRE A/A MIREIA"/>
    <m/>
    <m/>
    <m/>
    <m/>
    <s v="Sus medios"/>
    <x v="27"/>
    <d v="1899-12-30T09:15:00"/>
    <m/>
    <n v="0"/>
    <x v="0"/>
    <n v="0"/>
    <s v="SI"/>
    <x v="0"/>
    <n v="1"/>
    <n v="0"/>
    <n v="1"/>
    <x v="5"/>
    <x v="1"/>
    <n v="468"/>
    <n v="18"/>
    <n v="0.2"/>
    <n v="0.18"/>
  </r>
  <r>
    <d v="2019-02-07T00:00:00"/>
    <d v="1899-12-30T09:25:00"/>
    <m/>
    <m/>
    <x v="0"/>
    <s v="MR"/>
    <d v="2019-02-07T09:30:00"/>
    <m/>
    <s v="SUS MEDIOS"/>
    <s v="Descarga"/>
    <s v="NO"/>
    <n v="0"/>
    <n v="0.5"/>
    <x v="1"/>
    <s v="COMERCIAL GUMMI"/>
    <x v="2"/>
    <s v="HOSPITALET"/>
    <s v="1 BULTO ALB.607977"/>
    <m/>
    <m/>
    <m/>
    <m/>
    <s v="Sus medios"/>
    <x v="27"/>
    <d v="1899-12-30T09:25:00"/>
    <m/>
    <n v="0"/>
    <x v="0"/>
    <n v="0"/>
    <s v="SI"/>
    <x v="0"/>
    <n v="1"/>
    <n v="0"/>
    <n v="1"/>
    <x v="5"/>
    <x v="1"/>
    <n v="468"/>
    <n v="18"/>
    <n v="0.2"/>
    <n v="0.18"/>
  </r>
  <r>
    <d v="2019-02-07T00:00:00"/>
    <d v="1899-12-30T09:30:00"/>
    <d v="1899-12-30T09:30:00"/>
    <m/>
    <x v="1"/>
    <s v="MR"/>
    <d v="2019-02-07T09:30:00"/>
    <n v="6006561"/>
    <s v="SUS MEDIOS"/>
    <s v="Carga"/>
    <s v="NO"/>
    <n v="4"/>
    <n v="9"/>
    <x v="0"/>
    <s v="SCHOELLER UK"/>
    <x v="4"/>
    <s v="uk"/>
    <m/>
    <m/>
    <m/>
    <m/>
    <m/>
    <s v="Juan Carlos"/>
    <x v="27"/>
    <d v="1899-12-30T09:3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09:45:00"/>
    <m/>
    <m/>
    <x v="0"/>
    <s v="MR"/>
    <d v="2019-02-07T10:00:00"/>
    <m/>
    <s v="SUS MEDIOS"/>
    <s v="Descarga"/>
    <s v="NO"/>
    <n v="0"/>
    <n v="0.5"/>
    <x v="1"/>
    <s v="TORRAS"/>
    <x v="0"/>
    <s v="SABADELL"/>
    <s v="ALB. L907902"/>
    <m/>
    <m/>
    <m/>
    <m/>
    <s v="Sus medios"/>
    <x v="27"/>
    <d v="1899-12-30T09:45:00"/>
    <m/>
    <n v="0"/>
    <x v="0"/>
    <n v="0"/>
    <s v="SI"/>
    <x v="0"/>
    <n v="1"/>
    <n v="0"/>
    <n v="1"/>
    <x v="5"/>
    <x v="1"/>
    <n v="468"/>
    <n v="18"/>
    <n v="0.2"/>
    <n v="0.18"/>
  </r>
  <r>
    <d v="2019-02-07T00:00:00"/>
    <d v="1899-12-30T10:00:00"/>
    <m/>
    <m/>
    <x v="0"/>
    <s v="MR"/>
    <d v="2019-02-07T10:00:00"/>
    <m/>
    <s v="SUS MEDIOS"/>
    <s v="Descarga"/>
    <s v="NO"/>
    <n v="0"/>
    <n v="0.5"/>
    <x v="1"/>
    <s v="CIFEC"/>
    <x v="0"/>
    <s v="PALAU"/>
    <s v="ALB. 201901338"/>
    <m/>
    <m/>
    <m/>
    <m/>
    <s v="Sus medios"/>
    <x v="27"/>
    <d v="1899-12-30T10:00:00"/>
    <m/>
    <n v="0"/>
    <x v="0"/>
    <n v="0"/>
    <s v="SI"/>
    <x v="0"/>
    <n v="1"/>
    <n v="0"/>
    <n v="1"/>
    <x v="5"/>
    <x v="1"/>
    <n v="468"/>
    <n v="18"/>
    <n v="0.2"/>
    <n v="0.18"/>
  </r>
  <r>
    <d v="2019-02-07T00:00:00"/>
    <d v="1899-12-30T10:35:00"/>
    <d v="1899-12-30T10:35:00"/>
    <m/>
    <x v="1"/>
    <s v="MR"/>
    <d v="2019-02-07T10:30:00"/>
    <s v="DAVID"/>
    <s v="DAVID BERTRAN"/>
    <s v="Carga"/>
    <s v="NO"/>
    <n v="3"/>
    <n v="6"/>
    <x v="0"/>
    <s v="DAVID BERTRAN"/>
    <x v="5"/>
    <s v="PALAU"/>
    <s v="alb. 041012"/>
    <m/>
    <m/>
    <m/>
    <m/>
    <s v="Juan Carlos"/>
    <x v="27"/>
    <d v="1899-12-30T10:35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0:50:00"/>
    <m/>
    <m/>
    <x v="0"/>
    <s v="MR"/>
    <d v="2019-02-07T11:00:00"/>
    <m/>
    <s v="TNT"/>
    <s v="Descarga"/>
    <s v="NO"/>
    <n v="0"/>
    <n v="0.5"/>
    <x v="1"/>
    <s v="BIU TECHNICAL SERVICE"/>
    <x v="0"/>
    <s v="TERRASSA"/>
    <s v="LEDS FACTORY A/A XAVI - ALB. 19019 Nº PEDIDO NPI15991"/>
    <m/>
    <m/>
    <m/>
    <m/>
    <s v="Sus medios"/>
    <x v="27"/>
    <d v="1899-12-30T10:50:00"/>
    <m/>
    <n v="0"/>
    <x v="0"/>
    <n v="0"/>
    <s v="SI"/>
    <x v="0"/>
    <n v="1"/>
    <n v="0"/>
    <n v="1"/>
    <x v="5"/>
    <x v="1"/>
    <n v="468"/>
    <n v="18"/>
    <n v="0.2"/>
    <n v="0.18"/>
  </r>
  <r>
    <d v="2019-02-07T00:00:00"/>
    <d v="1899-12-30T11:00:00"/>
    <d v="1899-12-30T11:00:00"/>
    <m/>
    <x v="1"/>
    <s v="MR"/>
    <d v="2019-02-07T11:00:00"/>
    <m/>
    <s v="TXT"/>
    <s v="Descarga"/>
    <s v="NO"/>
    <n v="0.5"/>
    <n v="1"/>
    <x v="0"/>
    <s v="PUROMASTER"/>
    <x v="2"/>
    <s v="PALAU"/>
    <s v="19av 263 Pdo- 113006426 y 19av262 Pdo. 113006405"/>
    <m/>
    <m/>
    <m/>
    <m/>
    <s v="Juan Carlos"/>
    <x v="27"/>
    <d v="1899-12-30T11:0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2:00:00"/>
    <d v="1899-12-30T12:00:00"/>
    <m/>
    <x v="1"/>
    <s v="JAR"/>
    <d v="2019-02-07T12:00:00"/>
    <m/>
    <s v="JOSE REY"/>
    <s v="Carga"/>
    <s v="SI"/>
    <n v="13.5"/>
    <n v="26"/>
    <x v="0"/>
    <s v="FLUIDRA"/>
    <x v="9"/>
    <s v="MAÇANET"/>
    <m/>
    <m/>
    <m/>
    <m/>
    <m/>
    <s v="Miguel Ángel"/>
    <x v="27"/>
    <d v="1899-12-30T12:00:00"/>
    <m/>
    <n v="1"/>
    <x v="0"/>
    <n v="1"/>
    <s v="SI"/>
    <x v="0"/>
    <n v="0"/>
    <n v="0"/>
    <n v="1"/>
    <x v="5"/>
    <x v="1"/>
    <n v="468"/>
    <n v="18"/>
    <n v="0.2"/>
    <n v="0.18"/>
  </r>
  <r>
    <d v="2019-02-07T00:00:00"/>
    <d v="1899-12-30T12:30:00"/>
    <d v="1899-12-30T12:30:00"/>
    <m/>
    <x v="1"/>
    <s v="MR"/>
    <d v="2019-02-07T12:30:00"/>
    <m/>
    <s v="ALGAITRUCK"/>
    <s v="Descarga"/>
    <s v="SI"/>
    <n v="13.5"/>
    <n v="26"/>
    <x v="0"/>
    <s v="SCHOELLER LORQUI"/>
    <x v="8"/>
    <s v="LORQUI"/>
    <s v="carga"/>
    <m/>
    <m/>
    <m/>
    <m/>
    <s v="Juan Carlos"/>
    <x v="27"/>
    <d v="1899-12-30T12:30:00"/>
    <m/>
    <n v="1"/>
    <x v="0"/>
    <n v="1"/>
    <s v="SI"/>
    <x v="0"/>
    <n v="0"/>
    <n v="0"/>
    <n v="1"/>
    <x v="5"/>
    <x v="1"/>
    <n v="468"/>
    <n v="18"/>
    <n v="0.2"/>
    <n v="0.18"/>
  </r>
  <r>
    <d v="2019-02-07T00:00:00"/>
    <d v="1899-12-30T13:00:00"/>
    <m/>
    <m/>
    <x v="0"/>
    <s v="MR"/>
    <d v="2019-02-07T13:00:00"/>
    <m/>
    <s v="SUS MEDIOS"/>
    <s v="Descarga"/>
    <s v="NO"/>
    <n v="0"/>
    <n v="0.5"/>
    <x v="1"/>
    <s v="RETOLS PALAU"/>
    <x v="2"/>
    <s v="PALAU"/>
    <s v="ALBARÁN A/7621, PDO. 713014308, ALB. A/7620 PDO. 713014268"/>
    <m/>
    <m/>
    <m/>
    <m/>
    <s v="Sus medios"/>
    <x v="27"/>
    <d v="1899-12-30T13:00:00"/>
    <m/>
    <n v="0"/>
    <x v="0"/>
    <n v="0"/>
    <s v="SI"/>
    <x v="0"/>
    <n v="1"/>
    <n v="0"/>
    <n v="1"/>
    <x v="5"/>
    <x v="1"/>
    <n v="468"/>
    <n v="18"/>
    <n v="0.2"/>
    <n v="0.18"/>
  </r>
  <r>
    <d v="2019-02-07T00:00:00"/>
    <d v="1899-12-30T14:30:00"/>
    <d v="1899-12-30T14:30:00"/>
    <m/>
    <x v="1"/>
    <s v="MR"/>
    <d v="2019-02-07T14:30:00"/>
    <n v="6006852"/>
    <s v="SUS MEDIOS"/>
    <s v="Carga"/>
    <s v="NO"/>
    <n v="1.5"/>
    <n v="3"/>
    <x v="0"/>
    <s v="SCHOELLER ALEMANIA"/>
    <x v="4"/>
    <s v="ALEMANIA"/>
    <m/>
    <m/>
    <m/>
    <m/>
    <m/>
    <s v="Miguel M."/>
    <x v="27"/>
    <d v="1899-12-30T14:3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5:00:00"/>
    <d v="1899-12-30T15:00:00"/>
    <m/>
    <x v="1"/>
    <s v="MR"/>
    <d v="2019-02-07T15:00:00"/>
    <n v="26344"/>
    <s v="SUS MEDIOS"/>
    <s v="Carga"/>
    <s v="NO"/>
    <n v="4.5"/>
    <n v="9"/>
    <x v="0"/>
    <s v="OSONA IND. PLASTIC"/>
    <x v="1"/>
    <s v="BARCELONA"/>
    <m/>
    <m/>
    <m/>
    <m/>
    <m/>
    <s v="Miguel M."/>
    <x v="27"/>
    <d v="1899-12-30T15:0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5:30:00"/>
    <d v="1899-12-30T15:30:00"/>
    <m/>
    <x v="1"/>
    <s v="MR"/>
    <d v="2019-02-07T15:30:00"/>
    <s v="REMIGIO"/>
    <s v="SUS MEDIOS"/>
    <s v="Carga"/>
    <s v="SI"/>
    <n v="13.5"/>
    <n v="26"/>
    <x v="0"/>
    <s v="AQUA AMBIENT"/>
    <x v="3"/>
    <s v="VARIOS"/>
    <n v="26451"/>
    <m/>
    <m/>
    <m/>
    <m/>
    <s v="Jesús"/>
    <x v="27"/>
    <d v="1899-12-30T15:30:00"/>
    <m/>
    <n v="1"/>
    <x v="0"/>
    <n v="1"/>
    <s v="SI"/>
    <x v="0"/>
    <n v="0"/>
    <n v="0"/>
    <n v="1"/>
    <x v="5"/>
    <x v="1"/>
    <n v="468"/>
    <n v="18"/>
    <n v="0.2"/>
    <n v="0.18"/>
  </r>
  <r>
    <d v="2019-02-07T00:00:00"/>
    <d v="1899-12-30T16:00:00"/>
    <d v="1899-12-30T16:00:00"/>
    <m/>
    <x v="1"/>
    <s v="MR"/>
    <d v="2019-02-07T16:00:00"/>
    <m/>
    <s v="SUS MEDIOS"/>
    <s v="Carga"/>
    <s v="NO"/>
    <n v="5"/>
    <n v="10"/>
    <x v="0"/>
    <s v="AQUA AMBIENT"/>
    <x v="3"/>
    <s v="VARIOS"/>
    <m/>
    <m/>
    <m/>
    <m/>
    <m/>
    <s v="Jesús"/>
    <x v="27"/>
    <d v="1899-12-30T16:0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6:30:00"/>
    <d v="1899-12-30T16:30:00"/>
    <m/>
    <x v="1"/>
    <s v="MR"/>
    <d v="2019-02-07T16:30:00"/>
    <n v="26422"/>
    <s v="SUS MEDIOS"/>
    <s v="Carga"/>
    <s v="NO"/>
    <n v="0.5"/>
    <n v="1"/>
    <x v="0"/>
    <s v="APLICOR WATER SOLUTIONS"/>
    <x v="1"/>
    <s v="BARCELONA"/>
    <m/>
    <m/>
    <m/>
    <m/>
    <m/>
    <s v="Miguel M."/>
    <x v="27"/>
    <d v="1899-12-30T16:3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7:00:00"/>
    <d v="1899-12-30T17:00:00"/>
    <m/>
    <x v="1"/>
    <s v="MR"/>
    <d v="2019-02-07T17:00:00"/>
    <m/>
    <s v="TRANSLINK"/>
    <s v="Carga"/>
    <s v="NO"/>
    <n v="1.5"/>
    <n v="3"/>
    <x v="0"/>
    <s v="TRANSLINK"/>
    <x v="5"/>
    <s v="VARIOS"/>
    <m/>
    <m/>
    <m/>
    <m/>
    <m/>
    <s v="Miguel M."/>
    <x v="27"/>
    <d v="1899-12-30T17:0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17:30:00"/>
    <d v="1899-12-30T17:30:00"/>
    <m/>
    <x v="1"/>
    <s v="MR"/>
    <d v="2019-02-07T17:30:00"/>
    <m/>
    <s v="COBARPLAS"/>
    <s v="Descarga"/>
    <s v="SI"/>
    <n v="13.5"/>
    <n v="26"/>
    <x v="0"/>
    <s v="PLASTICOS GUELL"/>
    <x v="0"/>
    <s v="PALAU"/>
    <s v="alb. B612, B613, B614, G190146"/>
    <m/>
    <m/>
    <m/>
    <m/>
    <s v="Jesús"/>
    <x v="27"/>
    <d v="1899-12-30T17:30:00"/>
    <m/>
    <n v="1"/>
    <x v="0"/>
    <n v="1"/>
    <s v="SI"/>
    <x v="0"/>
    <n v="0"/>
    <n v="0"/>
    <n v="1"/>
    <x v="5"/>
    <x v="1"/>
    <n v="468"/>
    <n v="18"/>
    <n v="0.2"/>
    <n v="0.18"/>
  </r>
  <r>
    <d v="2019-02-07T00:00:00"/>
    <d v="1899-12-30T18:00:00"/>
    <d v="1899-12-30T18:00:00"/>
    <m/>
    <x v="1"/>
    <s v="MR"/>
    <d v="2019-02-07T18:00:00"/>
    <m/>
    <s v="SESE"/>
    <s v="Carga"/>
    <s v="SI"/>
    <n v="13.5"/>
    <n v="26"/>
    <x v="0"/>
    <s v="VALEO"/>
    <x v="1"/>
    <s v="MARTOS"/>
    <n v="26163"/>
    <s v="7400JBT  / R9111BCS "/>
    <m/>
    <m/>
    <m/>
    <s v="Miguel M."/>
    <x v="27"/>
    <d v="1899-12-30T19:30:00"/>
    <m/>
    <n v="1"/>
    <x v="0"/>
    <n v="1"/>
    <s v="SI"/>
    <x v="0"/>
    <n v="1"/>
    <n v="1"/>
    <n v="0"/>
    <x v="5"/>
    <x v="1"/>
    <n v="468"/>
    <n v="18"/>
    <n v="0.2"/>
    <n v="0.18"/>
  </r>
  <r>
    <d v="2019-02-07T00:00:00"/>
    <d v="1899-12-30T19:00:00"/>
    <d v="1899-12-30T19:00:00"/>
    <m/>
    <x v="1"/>
    <s v="MR"/>
    <d v="2019-02-07T19:00:00"/>
    <m/>
    <s v="SESE"/>
    <s v="Carga"/>
    <s v="SI"/>
    <n v="13.5"/>
    <n v="26"/>
    <x v="0"/>
    <s v="VALEO"/>
    <x v="1"/>
    <s v="MARTOS"/>
    <n v="26398"/>
    <s v="8421JBT  R4131BCL "/>
    <m/>
    <m/>
    <m/>
    <s v="Miguel Ángel"/>
    <x v="28"/>
    <d v="1899-12-30T09:52:00"/>
    <m/>
    <n v="1"/>
    <x v="0"/>
    <n v="1"/>
    <s v="NO"/>
    <x v="0"/>
    <n v="1"/>
    <n v="1"/>
    <n v="0"/>
    <x v="5"/>
    <x v="1"/>
    <n v="468"/>
    <n v="18"/>
    <n v="0.2"/>
    <n v="0.18"/>
  </r>
  <r>
    <d v="2019-02-07T00:00:00"/>
    <d v="1899-12-30T20:00:00"/>
    <d v="1899-12-30T20:00:00"/>
    <m/>
    <x v="1"/>
    <s v="MR"/>
    <d v="2019-02-07T20:00:00"/>
    <m/>
    <s v="SUS MEDIOS"/>
    <s v="Carga"/>
    <s v="NO"/>
    <n v="2.5"/>
    <n v="5"/>
    <x v="0"/>
    <s v="SCHOELLER ITALIA"/>
    <x v="4"/>
    <s v="ITALIA"/>
    <s v="6006818 - 6006838 - 6006839 - 6006840 "/>
    <s v="XA 435 KF / IS 02 AOG"/>
    <m/>
    <m/>
    <m/>
    <s v="Miguel M."/>
    <x v="27"/>
    <d v="1899-12-30T20:00:00"/>
    <m/>
    <n v="0"/>
    <x v="0"/>
    <n v="1"/>
    <s v="SI"/>
    <x v="0"/>
    <n v="0"/>
    <n v="0"/>
    <n v="1"/>
    <x v="5"/>
    <x v="1"/>
    <n v="468"/>
    <n v="18"/>
    <n v="0.2"/>
    <n v="0.18"/>
  </r>
  <r>
    <d v="2019-02-07T00:00:00"/>
    <d v="1899-12-30T21:30:00"/>
    <d v="1899-12-30T21:30:00"/>
    <m/>
    <x v="1"/>
    <s v="MR"/>
    <d v="2019-02-07T21:30:00"/>
    <n v="6006703"/>
    <s v="SUS MEDIOS"/>
    <s v="Carga"/>
    <s v="SI"/>
    <n v="13.5"/>
    <n v="26"/>
    <x v="0"/>
    <s v="CHEP"/>
    <x v="1"/>
    <s v="VARIOS"/>
    <n v="3680233126"/>
    <m/>
    <m/>
    <m/>
    <m/>
    <s v="Miguel Ángel"/>
    <x v="26"/>
    <d v="1899-12-30T09:30:00"/>
    <m/>
    <n v="1"/>
    <x v="0"/>
    <n v="1"/>
    <s v="NO"/>
    <x v="0"/>
    <n v="1"/>
    <n v="1"/>
    <n v="0"/>
    <x v="5"/>
    <x v="1"/>
    <n v="468"/>
    <n v="18"/>
    <n v="0.2"/>
    <n v="0.18"/>
  </r>
  <r>
    <d v="2019-02-08T00:00:00"/>
    <d v="1899-12-30T06:00:00"/>
    <d v="1899-12-30T06:00:00"/>
    <m/>
    <x v="1"/>
    <s v="MR"/>
    <d v="2019-02-08T06:00:00"/>
    <m/>
    <s v="GONZATRANS"/>
    <s v="Carga"/>
    <s v="NO"/>
    <n v="7"/>
    <n v="13"/>
    <x v="0"/>
    <s v="GONZATRANS"/>
    <x v="5"/>
    <s v="VARIOS"/>
    <m/>
    <m/>
    <m/>
    <m/>
    <m/>
    <s v="Miguel Ángel"/>
    <x v="28"/>
    <d v="1899-12-30T06:0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07:00:00"/>
    <d v="1899-12-30T07:00:00"/>
    <m/>
    <x v="1"/>
    <s v="MR"/>
    <d v="2019-02-08T07:00:00"/>
    <m/>
    <s v="SUS MEDIOS"/>
    <s v="Descarga"/>
    <s v="SI"/>
    <n v="13.5"/>
    <n v="26"/>
    <x v="0"/>
    <s v="SERRADORA DOMENECH"/>
    <x v="0"/>
    <s v="PALAU"/>
    <s v="20190585 pdo. 113006419"/>
    <m/>
    <m/>
    <m/>
    <m/>
    <s v="Juan Carlos"/>
    <x v="28"/>
    <d v="1899-12-30T07:00:00"/>
    <m/>
    <n v="1"/>
    <x v="0"/>
    <n v="1"/>
    <s v="SI"/>
    <x v="0"/>
    <n v="0"/>
    <n v="0"/>
    <n v="1"/>
    <x v="5"/>
    <x v="1"/>
    <n v="468"/>
    <n v="18"/>
    <n v="0.2"/>
    <n v="0.18"/>
  </r>
  <r>
    <d v="2019-02-08T00:00:00"/>
    <d v="1899-12-30T08:00:00"/>
    <d v="1899-12-30T08:00:00"/>
    <m/>
    <x v="1"/>
    <s v="VG"/>
    <d v="2019-02-08T08:00:00"/>
    <m/>
    <s v="NOUTRANSPORT"/>
    <s v="Descarga"/>
    <s v="NO"/>
    <n v="9"/>
    <n v="17"/>
    <x v="0"/>
    <s v="SCHOELLER POLONIA"/>
    <x v="6"/>
    <s v="POLONIA"/>
    <s v="CB-1075"/>
    <m/>
    <m/>
    <m/>
    <m/>
    <s v="Miguel Ángel"/>
    <x v="28"/>
    <d v="1899-12-30T08:0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08:30:00"/>
    <d v="1899-12-30T08:30:00"/>
    <m/>
    <x v="1"/>
    <s v="MR"/>
    <d v="2019-02-08T08:30:00"/>
    <s v="DAVID"/>
    <s v="DAVID BERTRAN"/>
    <s v="Carga"/>
    <s v="NO"/>
    <n v="3"/>
    <n v="6"/>
    <x v="0"/>
    <s v="DAVID BERTRAN"/>
    <x v="5"/>
    <s v="PALAU"/>
    <m/>
    <m/>
    <m/>
    <m/>
    <m/>
    <s v="Juan Carlos"/>
    <x v="28"/>
    <d v="1899-12-30T08:3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09:00:00"/>
    <d v="1899-12-30T09:00:00"/>
    <m/>
    <x v="1"/>
    <s v="MR"/>
    <d v="2019-02-08T09:00:00"/>
    <n v="6006774"/>
    <s v="BCN EXPRESS"/>
    <s v="Carga"/>
    <s v="NO"/>
    <n v="1"/>
    <n v="2"/>
    <x v="0"/>
    <s v="SCHOELLER ALEMANIA"/>
    <x v="4"/>
    <s v="ALEMANIA"/>
    <s v="cargar junto  6006897"/>
    <m/>
    <m/>
    <m/>
    <m/>
    <s v="Juan Carlos"/>
    <x v="28"/>
    <d v="1899-12-30T11:30:00"/>
    <m/>
    <n v="0"/>
    <x v="0"/>
    <n v="1"/>
    <s v="SI"/>
    <x v="0"/>
    <n v="1"/>
    <n v="1"/>
    <n v="0"/>
    <x v="5"/>
    <x v="1"/>
    <n v="468"/>
    <n v="18"/>
    <n v="0.2"/>
    <n v="0.18"/>
  </r>
  <r>
    <d v="2019-02-08T00:00:00"/>
    <d v="1899-12-30T09:15:00"/>
    <d v="1899-12-30T09:15:00"/>
    <m/>
    <x v="1"/>
    <s v="MR"/>
    <d v="2019-02-08T09:30:00"/>
    <m/>
    <s v="SUS MEDIOS"/>
    <s v="Descarga"/>
    <s v="NO"/>
    <n v="0"/>
    <n v="1"/>
    <x v="0"/>
    <s v="SUTEIN "/>
    <x v="0"/>
    <s v="PALAU"/>
    <s v="alb. alv19-0648  sin número de pedido"/>
    <m/>
    <m/>
    <m/>
    <m/>
    <s v="Juan Carlos"/>
    <x v="28"/>
    <d v="1899-12-30T11:15:00"/>
    <m/>
    <n v="0"/>
    <x v="0"/>
    <n v="1"/>
    <s v="SI"/>
    <x v="0"/>
    <n v="1"/>
    <n v="1"/>
    <n v="0"/>
    <x v="5"/>
    <x v="1"/>
    <n v="468"/>
    <n v="18"/>
    <n v="0.2"/>
    <n v="0.18"/>
  </r>
  <r>
    <d v="2019-02-08T00:00:00"/>
    <d v="1899-12-30T09:30:00"/>
    <d v="1899-12-30T09:30:00"/>
    <m/>
    <x v="1"/>
    <s v="MR"/>
    <d v="2019-02-08T09:30:00"/>
    <s v="DAVID"/>
    <s v="DAVID BERTRAN"/>
    <s v="Carga"/>
    <s v="NO"/>
    <n v="3"/>
    <n v="6"/>
    <x v="0"/>
    <s v="DAVID BERTRAN"/>
    <x v="5"/>
    <s v="PALAU"/>
    <m/>
    <m/>
    <m/>
    <m/>
    <m/>
    <s v="Juan Carlos"/>
    <x v="28"/>
    <d v="1899-12-30T09:3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10:00:00"/>
    <d v="1899-12-30T10:00:00"/>
    <m/>
    <x v="1"/>
    <s v="MR"/>
    <d v="2019-02-08T10:00:00"/>
    <n v="6006734"/>
    <s v="NOUTRANSPORT"/>
    <s v="Carga"/>
    <s v="NO"/>
    <n v="1.5"/>
    <n v="3"/>
    <x v="0"/>
    <s v="SCHOELLER FRANCE"/>
    <x v="4"/>
    <s v="FRANCIA"/>
    <s v="PDTE. COFIRMAR HORA"/>
    <m/>
    <m/>
    <m/>
    <m/>
    <s v="Miguel M."/>
    <x v="28"/>
    <d v="1899-12-30T17:00:00"/>
    <m/>
    <n v="0"/>
    <x v="0"/>
    <n v="1"/>
    <s v="SI"/>
    <x v="0"/>
    <n v="1"/>
    <n v="1"/>
    <n v="0"/>
    <x v="5"/>
    <x v="1"/>
    <n v="468"/>
    <n v="18"/>
    <n v="0.2"/>
    <n v="0.18"/>
  </r>
  <r>
    <d v="2019-02-08T00:00:00"/>
    <d v="1899-12-30T10:05:00"/>
    <m/>
    <m/>
    <x v="0"/>
    <s v="MR"/>
    <d v="2019-02-08T10:00:00"/>
    <m/>
    <s v="SUS MEDIOS"/>
    <s v="Descarga"/>
    <s v="NO"/>
    <n v="0"/>
    <s v="0,5"/>
    <x v="1"/>
    <s v="MECANIZADOS Y DECOLETAJES LUAM"/>
    <x v="0"/>
    <s v="LLIÇA DE VALL"/>
    <s v="aLB. 2018 2045  PDO 213004339"/>
    <m/>
    <m/>
    <m/>
    <m/>
    <s v="Sus medios"/>
    <x v="28"/>
    <d v="1899-12-30T10:05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0:06:00"/>
    <m/>
    <m/>
    <x v="0"/>
    <s v="MR"/>
    <d v="2019-02-08T10:00:00"/>
    <m/>
    <s v="SUS MEDIOS"/>
    <s v="Descarga"/>
    <s v="NO"/>
    <n v="0"/>
    <n v="0.5"/>
    <x v="1"/>
    <s v="REPRIM"/>
    <x v="0"/>
    <s v="ABRERA"/>
    <s v="ALB. 51657  PDO. 213004292"/>
    <m/>
    <m/>
    <m/>
    <m/>
    <s v="Sus medios"/>
    <x v="28"/>
    <d v="1899-12-30T10:06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0:15:00"/>
    <m/>
    <m/>
    <x v="0"/>
    <s v="MR"/>
    <d v="2019-02-08T10:30:00"/>
    <n v="26207"/>
    <s v="SUS MEDIOS"/>
    <s v="Carga"/>
    <s v="NO"/>
    <n v="0"/>
    <n v="0.5"/>
    <x v="0"/>
    <s v="ALCON CUSI"/>
    <x v="1"/>
    <s v="EL MASNOU"/>
    <s v="RETIRA DAVID GAUXACHS"/>
    <m/>
    <m/>
    <m/>
    <m/>
    <s v="Sus medios"/>
    <x v="28"/>
    <d v="1899-12-30T10:15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0:30:00"/>
    <m/>
    <m/>
    <x v="0"/>
    <s v="MR"/>
    <d v="2019-02-08T10:30:00"/>
    <m/>
    <s v="MRW"/>
    <s v="Descarga"/>
    <s v="NO"/>
    <n v="0"/>
    <n v="0.5"/>
    <x v="1"/>
    <s v="MRW"/>
    <x v="2"/>
    <s v="ECIJA"/>
    <s v="UN SOBRE CON DOCUMENTACION DE MRW, NO VA A LA ATENCION DE NADIE"/>
    <m/>
    <m/>
    <m/>
    <m/>
    <s v="Sus medios"/>
    <x v="28"/>
    <d v="1899-12-30T10:30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0:35:00"/>
    <m/>
    <m/>
    <x v="0"/>
    <s v="MR"/>
    <d v="2019-02-08T10:30:00"/>
    <m/>
    <s v="SUS MEDIOS"/>
    <s v="Descarga"/>
    <s v="NO"/>
    <n v="0"/>
    <n v="0.5"/>
    <x v="1"/>
    <s v="TORRAS"/>
    <x v="0"/>
    <s v="SABADELL"/>
    <s v="ALB. L908257  NO HAY PEDIDO"/>
    <m/>
    <m/>
    <m/>
    <m/>
    <s v="Sus medios"/>
    <x v="28"/>
    <d v="1899-12-30T10:35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1:00:00"/>
    <d v="1899-12-30T11:00:00"/>
    <m/>
    <x v="1"/>
    <s v="MR"/>
    <d v="2019-02-08T11:00:00"/>
    <m/>
    <s v="NIKA"/>
    <s v="Descarga"/>
    <s v="NO"/>
    <n v="1"/>
    <n v="2"/>
    <x v="0"/>
    <s v="POWDER"/>
    <x v="0"/>
    <s v="PALAU"/>
    <s v="alb. S1-3388 PDO. 813002293"/>
    <m/>
    <m/>
    <m/>
    <m/>
    <s v="Juan Carlos"/>
    <x v="28"/>
    <d v="1899-12-30T11:0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11:10:00"/>
    <m/>
    <m/>
    <x v="0"/>
    <s v="MR"/>
    <d v="2019-02-08T11:00:00"/>
    <m/>
    <s v="SUS MEDIOS"/>
    <s v="Descarga"/>
    <s v="NO"/>
    <n v="0"/>
    <s v="0,5"/>
    <x v="1"/>
    <s v="CIFEC"/>
    <x v="0"/>
    <s v="PALAU"/>
    <s v="ALB. 201901355 Y 201901332"/>
    <m/>
    <m/>
    <m/>
    <m/>
    <s v="Sus medios"/>
    <x v="28"/>
    <d v="1899-12-30T11:10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2:30:00"/>
    <m/>
    <m/>
    <x v="0"/>
    <s v="MR"/>
    <d v="2019-02-08T12:30:00"/>
    <m/>
    <s v="SUS MEDIOS"/>
    <s v="Carga"/>
    <s v="NO"/>
    <n v="5"/>
    <n v="10"/>
    <x v="0"/>
    <s v="AQUA AMBIENT"/>
    <x v="3"/>
    <s v="VARIOS"/>
    <s v="9AL/19000141"/>
    <m/>
    <m/>
    <m/>
    <m/>
    <s v="Juan Carlos"/>
    <x v="28"/>
    <d v="1899-12-30T12:30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3:20:00"/>
    <m/>
    <m/>
    <x v="0"/>
    <s v="MR"/>
    <d v="2019-02-08T13:30:00"/>
    <m/>
    <s v="TSB"/>
    <s v="Descarga"/>
    <s v="NO"/>
    <n v="0"/>
    <n v="0.5"/>
    <x v="1"/>
    <s v="ZFOAM ESPAÑA"/>
    <x v="0"/>
    <s v="ALFAJARIN"/>
    <s v="ALB 9003676 AVISAR A XAVI"/>
    <m/>
    <m/>
    <m/>
    <m/>
    <s v="Sus medios"/>
    <x v="28"/>
    <d v="1899-12-30T13:20:00"/>
    <m/>
    <n v="0"/>
    <x v="0"/>
    <n v="0"/>
    <s v="SI"/>
    <x v="0"/>
    <n v="1"/>
    <n v="0"/>
    <n v="1"/>
    <x v="5"/>
    <x v="1"/>
    <n v="468"/>
    <n v="18"/>
    <n v="0.2"/>
    <n v="0.18"/>
  </r>
  <r>
    <d v="2019-02-08T00:00:00"/>
    <d v="1899-12-30T15:30:00"/>
    <d v="1899-12-30T15:30:00"/>
    <m/>
    <x v="1"/>
    <s v="MR"/>
    <d v="2019-02-08T15:30:00"/>
    <n v="26174"/>
    <s v="SUS MEDIOS"/>
    <s v="Carga"/>
    <s v="NO"/>
    <n v="1.5"/>
    <n v="3"/>
    <x v="0"/>
    <s v="ARTIPLAS"/>
    <x v="1"/>
    <s v="VIZCAYA"/>
    <m/>
    <m/>
    <m/>
    <m/>
    <m/>
    <s v="Miguel M."/>
    <x v="28"/>
    <d v="1899-12-30T15:3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16:00:00"/>
    <d v="1899-12-30T16:00:00"/>
    <m/>
    <x v="1"/>
    <s v="MR"/>
    <d v="2019-02-08T16:00:00"/>
    <m/>
    <s v="SUS MEDIOS"/>
    <s v="Carga"/>
    <s v="NO"/>
    <n v="5"/>
    <n v="10"/>
    <x v="0"/>
    <s v="AQUA AMBIENT"/>
    <x v="3"/>
    <s v="VARIOS"/>
    <m/>
    <m/>
    <m/>
    <m/>
    <m/>
    <s v="Jesús"/>
    <x v="28"/>
    <d v="1899-12-30T16:0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17:00:00"/>
    <d v="1899-12-30T17:00:00"/>
    <m/>
    <x v="1"/>
    <s v="MR"/>
    <d v="2019-02-08T17:00:00"/>
    <m/>
    <s v="TRANSLINK"/>
    <s v="Carga"/>
    <s v="NO"/>
    <n v="2"/>
    <n v="4"/>
    <x v="0"/>
    <s v="TRANSLINK"/>
    <x v="5"/>
    <s v="VARIOS"/>
    <m/>
    <m/>
    <m/>
    <m/>
    <m/>
    <s v="Miguel M."/>
    <x v="28"/>
    <d v="1899-12-30T17:0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17:30:00"/>
    <d v="1899-12-30T17:30:00"/>
    <m/>
    <x v="1"/>
    <s v="MR"/>
    <d v="2019-02-08T17:30:00"/>
    <s v="SZENDEX"/>
    <s v="SZENDEX"/>
    <s v="Carga"/>
    <s v="NO"/>
    <n v="0"/>
    <n v="1"/>
    <x v="1"/>
    <s v="SZENDEX"/>
    <x v="5"/>
    <s v="VARIOS"/>
    <s v="ALB. MANUAL 19036"/>
    <m/>
    <m/>
    <m/>
    <m/>
    <s v="Miguel M."/>
    <x v="28"/>
    <d v="1899-12-30T17:30:00"/>
    <m/>
    <n v="0"/>
    <x v="0"/>
    <n v="1"/>
    <s v="SI"/>
    <x v="0"/>
    <n v="0"/>
    <n v="0"/>
    <n v="1"/>
    <x v="5"/>
    <x v="1"/>
    <n v="468"/>
    <n v="18"/>
    <n v="0.2"/>
    <n v="0.18"/>
  </r>
  <r>
    <d v="2019-02-08T00:00:00"/>
    <d v="1899-12-30T21:30:00"/>
    <d v="1899-12-30T21:30:00"/>
    <m/>
    <x v="1"/>
    <s v="MR"/>
    <d v="2019-02-08T21:30:00"/>
    <n v="6006703"/>
    <s v="SUS MEDIOS"/>
    <s v="Carga"/>
    <s v="SI"/>
    <n v="13.5"/>
    <n v="26"/>
    <x v="0"/>
    <s v="CHEP"/>
    <x v="1"/>
    <s v="VARIOS"/>
    <n v="3665796367"/>
    <m/>
    <m/>
    <m/>
    <m/>
    <s v="Miguel Ángel"/>
    <x v="28"/>
    <d v="1899-12-30T10:08:00"/>
    <m/>
    <n v="1"/>
    <x v="0"/>
    <n v="1"/>
    <s v="SI"/>
    <x v="0"/>
    <n v="1"/>
    <n v="1"/>
    <n v="0"/>
    <x v="5"/>
    <x v="1"/>
    <n v="468"/>
    <n v="18"/>
    <n v="0.2"/>
    <n v="0.18"/>
  </r>
  <r>
    <d v="2019-02-11T00:00:00"/>
    <d v="1899-12-30T07:00:00"/>
    <d v="1899-12-30T07:00:00"/>
    <m/>
    <x v="1"/>
    <s v="MR"/>
    <d v="2019-02-11T07:00:00"/>
    <m/>
    <s v="ALGAITRUCK"/>
    <s v="Descarga"/>
    <s v="SI"/>
    <n v="13.5"/>
    <n v="26"/>
    <x v="0"/>
    <s v="SCHOELLER LORQUI"/>
    <x v="8"/>
    <s v="LORQUI"/>
    <s v="PDE. CONFIRMAR HORA "/>
    <m/>
    <m/>
    <m/>
    <m/>
    <s v="Jesús"/>
    <x v="29"/>
    <d v="1899-12-30T07:00:00"/>
    <m/>
    <n v="1"/>
    <x v="0"/>
    <n v="1"/>
    <s v="SI"/>
    <x v="0"/>
    <n v="0"/>
    <n v="0"/>
    <n v="1"/>
    <x v="6"/>
    <x v="1"/>
    <n v="468"/>
    <n v="18"/>
    <n v="0.2"/>
    <n v="0.18"/>
  </r>
  <r>
    <d v="2019-02-11T00:00:00"/>
    <d v="1899-12-30T08:00:00"/>
    <d v="1899-12-30T08:00:00"/>
    <m/>
    <x v="1"/>
    <s v="MR"/>
    <d v="2019-02-11T08:00:00"/>
    <m/>
    <s v="GIMARCO"/>
    <s v="Descarga"/>
    <s v="NO"/>
    <n v="8"/>
    <n v="17"/>
    <x v="0"/>
    <s v="SCHOELLER NRX"/>
    <x v="6"/>
    <s v="NURIEUX"/>
    <s v="cb-1107 "/>
    <m/>
    <m/>
    <m/>
    <m/>
    <s v="Miguel M."/>
    <x v="29"/>
    <d v="1899-12-30T08:00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09:00:00"/>
    <d v="1899-12-30T09:00:00"/>
    <m/>
    <x v="1"/>
    <s v="MR"/>
    <d v="2019-02-11T09:00:00"/>
    <m/>
    <s v="SUS MEDIOS"/>
    <s v="Carga"/>
    <s v="NO"/>
    <n v="1"/>
    <n v="2"/>
    <x v="0"/>
    <s v="MULTIPLASTIC"/>
    <x v="1"/>
    <s v="BARCELONA"/>
    <s v="26606 Y 24097"/>
    <m/>
    <m/>
    <m/>
    <m/>
    <s v="Reyes"/>
    <x v="29"/>
    <d v="1899-12-30T10:00:00"/>
    <m/>
    <n v="0"/>
    <x v="0"/>
    <n v="1"/>
    <s v="SI"/>
    <x v="0"/>
    <n v="1"/>
    <n v="1"/>
    <n v="0"/>
    <x v="6"/>
    <x v="1"/>
    <n v="468"/>
    <n v="18"/>
    <n v="0.2"/>
    <n v="0.18"/>
  </r>
  <r>
    <d v="2019-02-11T00:00:00"/>
    <d v="1899-12-30T09:01:00"/>
    <m/>
    <m/>
    <x v="0"/>
    <s v="MR"/>
    <d v="2019-02-11T09:00:00"/>
    <m/>
    <s v="MOLDTRANS"/>
    <s v="Descarga"/>
    <s v="NO"/>
    <n v="0.5"/>
    <n v="1"/>
    <x v="0"/>
    <s v="CHAMPION MOULDINGS"/>
    <x v="2"/>
    <s v="INGLATERRA"/>
    <s v="ALB. 19042 pDO. 113006423"/>
    <m/>
    <m/>
    <m/>
    <m/>
    <s v="Miguel M."/>
    <x v="29"/>
    <d v="1899-12-30T09:01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09:30:00"/>
    <m/>
    <m/>
    <x v="0"/>
    <s v="MR"/>
    <d v="2019-02-11T09:30:00"/>
    <m/>
    <s v="SUS MEDIOS"/>
    <s v="Descarga"/>
    <s v="NO"/>
    <n v="0"/>
    <n v="0.5"/>
    <x v="1"/>
    <s v="BASPIN"/>
    <x v="2"/>
    <s v="POLINYA"/>
    <s v="ALB. 01183/19 PDO- 713014274"/>
    <m/>
    <m/>
    <m/>
    <m/>
    <s v="Sus medios"/>
    <x v="29"/>
    <d v="1899-12-30T09:3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09:35:00"/>
    <m/>
    <m/>
    <x v="0"/>
    <s v="MR"/>
    <d v="2019-02-11T09:30:00"/>
    <m/>
    <s v="ASM"/>
    <s v="Descarga"/>
    <s v="NO"/>
    <n v="0"/>
    <n v="0.5"/>
    <x v="1"/>
    <s v="ANDRÉS MASEGOSA"/>
    <x v="2"/>
    <s v="PALAU"/>
    <s v="ALB. V298/2019 - pdo. 113006442 me lo da Xavi el nº de pedido"/>
    <m/>
    <m/>
    <m/>
    <m/>
    <s v="Sus medios"/>
    <x v="29"/>
    <d v="1899-12-30T09:35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09:36:00"/>
    <m/>
    <m/>
    <x v="0"/>
    <s v="MR"/>
    <d v="2019-02-11T09:30:00"/>
    <m/>
    <s v="ASM"/>
    <s v="Descarga"/>
    <s v="NO"/>
    <n v="0"/>
    <n v="0.5"/>
    <x v="1"/>
    <s v="ESAAV"/>
    <x v="0"/>
    <s v="PALAU"/>
    <s v="PDO. 213004336 ALB.0068-19"/>
    <m/>
    <m/>
    <m/>
    <m/>
    <s v="Sus medios"/>
    <x v="29"/>
    <d v="1899-12-30T09:36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09:40:00"/>
    <m/>
    <m/>
    <x v="0"/>
    <s v="MR"/>
    <d v="2019-02-11T09:30:00"/>
    <m/>
    <s v="ARAGONES"/>
    <s v="Descarga"/>
    <s v="NO"/>
    <n v="0"/>
    <n v="0.5"/>
    <x v="1"/>
    <s v="SAFI FABRICA DE VALVULAS"/>
    <x v="0"/>
    <s v="EL VENDRELL"/>
    <s v="ALB. 2019/1112 PDO. 213004331- 2019/1113  PDO. 213004304- 2019/1114 PDO. 213004307"/>
    <m/>
    <m/>
    <m/>
    <m/>
    <s v="Sus medios"/>
    <x v="29"/>
    <d v="1899-12-30T09:4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09:45:00"/>
    <m/>
    <m/>
    <x v="0"/>
    <s v="MR"/>
    <d v="2019-02-11T10:00:00"/>
    <m/>
    <s v="SUS MEDIOS"/>
    <s v="Descarga"/>
    <s v="NO"/>
    <n v="0"/>
    <n v="0.5"/>
    <x v="1"/>
    <s v="TORRAS"/>
    <x v="0"/>
    <s v="PALAU"/>
    <s v="ALB. L908637 - L908650 - L908631 - L908608 - L908678"/>
    <m/>
    <m/>
    <m/>
    <m/>
    <s v="Sus medios"/>
    <x v="29"/>
    <d v="1899-12-30T09:45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0:00:00"/>
    <d v="1899-12-30T10:00:00"/>
    <m/>
    <x v="1"/>
    <s v="VG"/>
    <d v="2019-02-11T10:00:00"/>
    <m/>
    <s v="NOUTRANSPORT"/>
    <s v="Descarga"/>
    <s v="SI"/>
    <n v="13.5"/>
    <n v="26"/>
    <x v="0"/>
    <s v="SCHOELLER ALEMANIA"/>
    <x v="6"/>
    <s v="ALEMANIA"/>
    <m/>
    <m/>
    <m/>
    <m/>
    <m/>
    <s v="Miguel M."/>
    <x v="29"/>
    <d v="1899-12-30T10:00:00"/>
    <m/>
    <n v="1"/>
    <x v="0"/>
    <n v="1"/>
    <s v="SI"/>
    <x v="0"/>
    <n v="0"/>
    <n v="0"/>
    <n v="1"/>
    <x v="6"/>
    <x v="1"/>
    <n v="468"/>
    <n v="18"/>
    <n v="0.2"/>
    <n v="0.18"/>
  </r>
  <r>
    <d v="2019-02-11T00:00:00"/>
    <d v="1899-12-30T10:05:00"/>
    <m/>
    <m/>
    <x v="0"/>
    <s v="MR"/>
    <d v="2019-02-11T10:00:00"/>
    <m/>
    <s v="DHL"/>
    <s v="Descarga"/>
    <s v="NO"/>
    <n v="0"/>
    <n v="0.5"/>
    <x v="1"/>
    <s v="INMESOL"/>
    <x v="0"/>
    <s v="PALAU"/>
    <s v="1 BULTO PARA PEDIDO 1901000497"/>
    <m/>
    <m/>
    <m/>
    <m/>
    <s v="Sus medios"/>
    <x v="29"/>
    <d v="1899-12-30T10:05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0:30:00"/>
    <d v="1899-12-30T10:30:00"/>
    <m/>
    <x v="1"/>
    <s v="MR"/>
    <d v="2019-02-11T10:30:00"/>
    <m/>
    <s v="NIKA"/>
    <s v="Descarga"/>
    <s v="NO"/>
    <n v="2"/>
    <n v="4"/>
    <x v="0"/>
    <s v="POWDER"/>
    <x v="0"/>
    <s v="PALAU"/>
    <s v="ALBARAN S1-3391 PDO. 813002293"/>
    <m/>
    <m/>
    <m/>
    <m/>
    <s v="Jesús"/>
    <x v="29"/>
    <d v="1899-12-30T10:30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0:45:00"/>
    <d v="1899-12-30T10:45:00"/>
    <m/>
    <x v="1"/>
    <s v="MR"/>
    <d v="2019-02-11T11:00:00"/>
    <n v="26416"/>
    <s v="GONZATRANS"/>
    <s v="Carga"/>
    <s v="NO"/>
    <n v="4"/>
    <n v="8"/>
    <x v="0"/>
    <s v="QUESOS CERRATO"/>
    <x v="7"/>
    <s v="PALENCIA"/>
    <m/>
    <m/>
    <m/>
    <m/>
    <m/>
    <s v="Jesús"/>
    <x v="29"/>
    <d v="1899-12-30T10:45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0:50:00"/>
    <m/>
    <m/>
    <x v="0"/>
    <s v="MR"/>
    <d v="2019-02-11T11:00:00"/>
    <m/>
    <s v="SUS MEDIOS"/>
    <s v="Descarga"/>
    <s v="NO"/>
    <n v="0"/>
    <s v="0,5"/>
    <x v="1"/>
    <s v="GRUPOSEHI"/>
    <x v="2"/>
    <s v="MOLINA DE SEGURA"/>
    <s v="ALB. A184374 A/A XAVI SANCHEZ"/>
    <m/>
    <m/>
    <m/>
    <m/>
    <s v="Sus medios"/>
    <x v="29"/>
    <d v="1899-12-30T10:5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0:55:00"/>
    <m/>
    <m/>
    <x v="0"/>
    <s v="MR"/>
    <d v="2019-02-11T11:00:00"/>
    <m/>
    <s v="TOTALCOURIER"/>
    <s v="Descarga"/>
    <s v="NO"/>
    <n v="0"/>
    <n v="0.5"/>
    <x v="1"/>
    <s v="MOLD IN GRAPHIC SYSTEMS"/>
    <x v="0"/>
    <s v="PALAU"/>
    <s v="ALB. AR000591 PDO 213004293"/>
    <m/>
    <m/>
    <m/>
    <m/>
    <s v="Sus medios"/>
    <x v="29"/>
    <d v="1899-12-30T10:55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1:00:00"/>
    <d v="1899-12-30T11:00:00"/>
    <m/>
    <x v="1"/>
    <s v="MR"/>
    <d v="2019-02-11T11:00:00"/>
    <n v="6006752"/>
    <s v="NOUTRANSPORT"/>
    <s v="Carga"/>
    <s v="SI"/>
    <n v="13.5"/>
    <n v="26"/>
    <x v="0"/>
    <s v="SCHOELLER ALEMANIA"/>
    <x v="7"/>
    <s v="ALEMANIA"/>
    <s v="avisa que llegara un poco mas tarde"/>
    <s v="R-6593-BCZ /// 8244-KCY"/>
    <m/>
    <m/>
    <m/>
    <s v="Jesús"/>
    <x v="29"/>
    <d v="1899-12-30T11:00:00"/>
    <m/>
    <n v="1"/>
    <x v="0"/>
    <n v="1"/>
    <s v="SI"/>
    <x v="0"/>
    <n v="0"/>
    <n v="0"/>
    <n v="1"/>
    <x v="6"/>
    <x v="1"/>
    <n v="468"/>
    <n v="18"/>
    <n v="0.2"/>
    <n v="0.18"/>
  </r>
  <r>
    <d v="2019-02-11T00:00:00"/>
    <d v="1899-12-30T11:05:00"/>
    <m/>
    <m/>
    <x v="0"/>
    <s v="MR"/>
    <d v="2019-02-11T11:00:00"/>
    <m/>
    <s v="TSB"/>
    <s v="Descarga"/>
    <s v="NO"/>
    <n v="0.5"/>
    <n v="1"/>
    <x v="0"/>
    <s v="BIESTERFELD IBERICA"/>
    <x v="2"/>
    <s v="BELGICA"/>
    <s v="ALB. 87771251 pdo. 113006429"/>
    <m/>
    <m/>
    <m/>
    <m/>
    <s v="Miguel M."/>
    <x v="29"/>
    <d v="1899-12-30T11:05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1:30:00"/>
    <m/>
    <m/>
    <x v="0"/>
    <s v="MR"/>
    <d v="2019-02-11T11:30:00"/>
    <m/>
    <s v="SUS MEDIOS"/>
    <s v="Carga"/>
    <s v="NO"/>
    <n v="7"/>
    <n v="15"/>
    <x v="0"/>
    <s v="SCHOELLER BELGICA"/>
    <x v="4"/>
    <s v="BELGICA"/>
    <s v="SIN CITA6006856 - 6006872 - 6006622 - 6006828 - 6006736"/>
    <m/>
    <m/>
    <m/>
    <m/>
    <s v="Miguel M."/>
    <x v="29"/>
    <d v="1899-12-30T11:3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2:00:00"/>
    <m/>
    <m/>
    <x v="0"/>
    <s v="MR"/>
    <d v="2019-02-11T12:00:00"/>
    <n v="19037"/>
    <s v="SUS MEDIOS"/>
    <s v="Carga"/>
    <s v="NO"/>
    <n v="0.5"/>
    <n v="1"/>
    <x v="0"/>
    <s v="VARIOS"/>
    <x v="1"/>
    <s v="MONTMELO"/>
    <s v="RETIRA 1 MUESTRAS P.O. RICARD "/>
    <m/>
    <m/>
    <m/>
    <m/>
    <s v="Jesús"/>
    <x v="29"/>
    <d v="1899-12-30T12:0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2:10:00"/>
    <m/>
    <m/>
    <x v="0"/>
    <s v="MR"/>
    <d v="2019-02-11T12:00:00"/>
    <m/>
    <s v="VICTRANSA"/>
    <s v="Descarga"/>
    <s v="NO"/>
    <n v="0.5"/>
    <n v="1"/>
    <x v="0"/>
    <s v="IQAP MASTERBATCH"/>
    <x v="2"/>
    <s v="MASIES DE RODA"/>
    <s v="ALB. 817325 Pdo. 113006438"/>
    <m/>
    <m/>
    <m/>
    <m/>
    <s v="Sus medios"/>
    <x v="29"/>
    <d v="1899-12-30T12:1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2:30:00"/>
    <m/>
    <m/>
    <x v="0"/>
    <s v="MR"/>
    <d v="2019-02-11T12:30:00"/>
    <m/>
    <s v="DB SCHENKER"/>
    <s v="Descarga"/>
    <s v="NO"/>
    <n v="0"/>
    <n v="0.5"/>
    <x v="1"/>
    <s v="BUFAB SPAIN"/>
    <x v="0"/>
    <s v="PALAU"/>
    <s v="PEDIDO 213004318 "/>
    <m/>
    <m/>
    <m/>
    <m/>
    <s v="Sus medios"/>
    <x v="29"/>
    <d v="1899-12-30T12:3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3:00:00"/>
    <d v="1899-12-30T13:00:00"/>
    <m/>
    <x v="1"/>
    <s v="MR"/>
    <d v="2019-02-11T13:00:00"/>
    <n v="6006866"/>
    <s v="UPS"/>
    <s v="Descarga"/>
    <s v="NO"/>
    <n v="1"/>
    <n v="2"/>
    <x v="0"/>
    <s v="SCHOELLER INDIA"/>
    <x v="7"/>
    <s v="INDIA"/>
    <s v="AL FINAL NO CARGA, FALTAN FACTURAS"/>
    <m/>
    <m/>
    <m/>
    <m/>
    <s v="Pdte."/>
    <x v="23"/>
    <m/>
    <m/>
    <n v="0"/>
    <x v="1"/>
    <n v="1"/>
    <s v="NO"/>
    <x v="1"/>
    <n v="1"/>
    <n v="1"/>
    <n v="0"/>
    <x v="6"/>
    <x v="1"/>
    <n v="468"/>
    <n v="18"/>
    <n v="0.2"/>
    <n v="0.18"/>
  </r>
  <r>
    <d v="2019-02-11T00:00:00"/>
    <d v="1899-12-30T15:00:00"/>
    <m/>
    <m/>
    <x v="0"/>
    <s v="MR"/>
    <d v="2019-02-11T15:00:00"/>
    <m/>
    <s v="SUS MEDIOS"/>
    <s v="Descarga"/>
    <s v="NO"/>
    <n v="0"/>
    <n v="0.5"/>
    <x v="1"/>
    <s v="ABC PALAU"/>
    <x v="0"/>
    <s v="PALAU"/>
    <s v="ALB. 900002309 PDO 213004345"/>
    <m/>
    <m/>
    <m/>
    <m/>
    <s v="Sus medios"/>
    <x v="29"/>
    <d v="1899-12-30T15:00:00"/>
    <m/>
    <n v="0"/>
    <x v="0"/>
    <n v="0"/>
    <s v="SI"/>
    <x v="0"/>
    <n v="1"/>
    <n v="0"/>
    <n v="1"/>
    <x v="6"/>
    <x v="1"/>
    <n v="468"/>
    <n v="18"/>
    <n v="0.2"/>
    <n v="0.18"/>
  </r>
  <r>
    <d v="2019-02-11T00:00:00"/>
    <d v="1899-12-30T15:30:00"/>
    <d v="1899-12-30T15:30:00"/>
    <m/>
    <x v="1"/>
    <s v="MR"/>
    <d v="2019-02-11T15:30:00"/>
    <m/>
    <s v="BREGER"/>
    <s v="Carga"/>
    <s v="SI"/>
    <n v="13.5"/>
    <n v="26"/>
    <x v="0"/>
    <s v="SCHOELLER GAILLON"/>
    <x v="4"/>
    <s v="GAILLON"/>
    <s v="6006900 - 6006892 - 6006846 - 6006677 - 6006845 - 6006844 - 6006811 - 6006812 - 6006864"/>
    <m/>
    <m/>
    <m/>
    <m/>
    <s v="Miguel Ángel"/>
    <x v="29"/>
    <d v="1899-12-30T15:30:00"/>
    <m/>
    <n v="1"/>
    <x v="0"/>
    <n v="1"/>
    <s v="SI"/>
    <x v="0"/>
    <n v="0"/>
    <n v="0"/>
    <n v="1"/>
    <x v="6"/>
    <x v="1"/>
    <n v="468"/>
    <n v="18"/>
    <n v="0.2"/>
    <n v="0.18"/>
  </r>
  <r>
    <d v="2019-02-11T00:00:00"/>
    <d v="1899-12-30T16:00:00"/>
    <d v="1899-12-30T16:00:00"/>
    <m/>
    <x v="1"/>
    <s v="MR"/>
    <d v="2019-02-11T16:00:00"/>
    <m/>
    <s v="SUS MEDIOS"/>
    <s v="Carga"/>
    <s v="NO"/>
    <n v="5"/>
    <n v="10"/>
    <x v="0"/>
    <s v="AQUA AMBIENT"/>
    <x v="3"/>
    <s v="VARIOS"/>
    <m/>
    <m/>
    <m/>
    <m/>
    <m/>
    <s v="Juan Carlos"/>
    <x v="29"/>
    <d v="1899-12-30T16:00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6:30:00"/>
    <d v="1899-12-30T16:30:00"/>
    <m/>
    <x v="1"/>
    <s v="JAR"/>
    <d v="2019-02-11T16:30:00"/>
    <m/>
    <s v="JOSE REY"/>
    <s v="Carga"/>
    <s v="SI"/>
    <n v="13.5"/>
    <n v="26"/>
    <x v="0"/>
    <s v="FLUIDRA"/>
    <x v="9"/>
    <s v="MAÇANET"/>
    <m/>
    <m/>
    <m/>
    <m/>
    <m/>
    <s v="Juan Carlos"/>
    <x v="29"/>
    <d v="1899-12-30T16:30:00"/>
    <m/>
    <n v="1"/>
    <x v="0"/>
    <n v="1"/>
    <s v="SI"/>
    <x v="0"/>
    <n v="0"/>
    <n v="0"/>
    <n v="1"/>
    <x v="6"/>
    <x v="1"/>
    <n v="468"/>
    <n v="18"/>
    <n v="0.2"/>
    <n v="0.18"/>
  </r>
  <r>
    <d v="2019-02-11T00:00:00"/>
    <d v="1899-12-30T17:00:00"/>
    <d v="1899-12-30T17:00:00"/>
    <m/>
    <x v="1"/>
    <s v="MR"/>
    <d v="2019-02-11T17:00:00"/>
    <m/>
    <s v="TRANSLINK"/>
    <s v="Carga"/>
    <s v="NO"/>
    <n v="1"/>
    <n v="2"/>
    <x v="0"/>
    <s v="TRANSLINK"/>
    <x v="5"/>
    <s v="VARIOS"/>
    <m/>
    <m/>
    <m/>
    <m/>
    <m/>
    <s v="Miguel Ángel"/>
    <x v="29"/>
    <d v="1899-12-30T17:00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7:05:00"/>
    <d v="1899-12-30T17:05:00"/>
    <m/>
    <x v="1"/>
    <s v="MR"/>
    <d v="2019-02-11T17:00:00"/>
    <s v="ASM"/>
    <s v="ASM"/>
    <s v="Carga"/>
    <s v="NO"/>
    <n v="0"/>
    <n v="1"/>
    <x v="1"/>
    <s v="ASM "/>
    <x v="5"/>
    <s v="VARIOS"/>
    <s v="26522 Y 26457"/>
    <m/>
    <m/>
    <m/>
    <m/>
    <s v="Sus medios"/>
    <x v="29"/>
    <d v="1899-12-30T17:05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7:30:00"/>
    <d v="1899-12-30T17:30:00"/>
    <m/>
    <x v="1"/>
    <s v="MR"/>
    <d v="2019-02-11T17:30:00"/>
    <n v="26407"/>
    <s v="TOURLINE"/>
    <s v="Carga"/>
    <s v="NO"/>
    <n v="0.5"/>
    <n v="1"/>
    <x v="0"/>
    <s v="CONSERVAS EL RAAL"/>
    <x v="1"/>
    <s v="EL RAAL"/>
    <m/>
    <m/>
    <m/>
    <m/>
    <m/>
    <s v="Diego"/>
    <x v="29"/>
    <d v="1899-12-30T17:30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8:00:00"/>
    <d v="1899-12-30T18:00:00"/>
    <m/>
    <x v="1"/>
    <s v="MR"/>
    <d v="2019-02-11T18:00:00"/>
    <m/>
    <s v="SESE"/>
    <s v="Carga"/>
    <s v="SI"/>
    <n v="13.5"/>
    <n v="26"/>
    <x v="0"/>
    <s v="VALEO"/>
    <x v="1"/>
    <s v="MARTOS"/>
    <s v="9928JJH R3045BCR"/>
    <m/>
    <m/>
    <m/>
    <m/>
    <s v="Miguel Ángel"/>
    <x v="29"/>
    <d v="1899-12-30T09:46:00"/>
    <m/>
    <n v="1"/>
    <x v="0"/>
    <n v="1"/>
    <s v="SI"/>
    <x v="0"/>
    <n v="1"/>
    <n v="1"/>
    <n v="0"/>
    <x v="6"/>
    <x v="1"/>
    <n v="468"/>
    <n v="18"/>
    <n v="0.2"/>
    <n v="0.18"/>
  </r>
  <r>
    <d v="2019-02-11T00:00:00"/>
    <d v="1899-12-30T18:01:00"/>
    <d v="1899-12-30T18:01:00"/>
    <m/>
    <x v="1"/>
    <s v="MR"/>
    <d v="2019-02-11T18:00:00"/>
    <n v="26370"/>
    <s v="JFT"/>
    <s v="Carga"/>
    <s v="NO"/>
    <n v="2.5"/>
    <n v="5"/>
    <x v="0"/>
    <s v="ISAC MANUEL AMORIM CARREGOSA"/>
    <x v="1"/>
    <s v="PORTUGAL"/>
    <m/>
    <m/>
    <m/>
    <m/>
    <m/>
    <s v="Miguel Ángel"/>
    <x v="29"/>
    <d v="1899-12-30T18:01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8:35:00"/>
    <d v="1899-12-30T18:35:00"/>
    <m/>
    <x v="1"/>
    <s v="MR"/>
    <d v="2019-02-11T18:30:00"/>
    <s v="SZENDEX"/>
    <s v="SZENDEX"/>
    <s v="Carga"/>
    <s v="NO"/>
    <n v="0"/>
    <n v="1"/>
    <x v="1"/>
    <s v="SZENDEX"/>
    <x v="5"/>
    <s v="VARIOS"/>
    <s v="ALB. 19038 Y 19039"/>
    <m/>
    <m/>
    <m/>
    <m/>
    <s v="Sus medios"/>
    <x v="29"/>
    <d v="1899-12-30T18:35:00"/>
    <m/>
    <n v="0"/>
    <x v="0"/>
    <n v="1"/>
    <s v="SI"/>
    <x v="0"/>
    <n v="0"/>
    <n v="0"/>
    <n v="1"/>
    <x v="6"/>
    <x v="1"/>
    <n v="468"/>
    <n v="18"/>
    <n v="0.2"/>
    <n v="0.18"/>
  </r>
  <r>
    <d v="2019-02-11T00:00:00"/>
    <d v="1899-12-30T19:00:00"/>
    <d v="1899-12-30T19:00:00"/>
    <m/>
    <x v="1"/>
    <s v="MR"/>
    <d v="2019-02-11T19:00:00"/>
    <n v="26350"/>
    <s v="SUS MEDIOS"/>
    <s v="Carga"/>
    <s v="SI"/>
    <n v="13.5"/>
    <n v="26"/>
    <x v="0"/>
    <s v="IMA ACUICULTURA"/>
    <x v="3"/>
    <s v="A CORUÑA"/>
    <m/>
    <m/>
    <m/>
    <m/>
    <m/>
    <s v="Juan Carlos"/>
    <x v="29"/>
    <d v="1899-12-30T20:00:00"/>
    <m/>
    <n v="1"/>
    <x v="0"/>
    <n v="1"/>
    <s v="SI"/>
    <x v="0"/>
    <n v="1"/>
    <n v="1"/>
    <n v="0"/>
    <x v="6"/>
    <x v="1"/>
    <n v="468"/>
    <n v="18"/>
    <n v="0.2"/>
    <n v="0.18"/>
  </r>
  <r>
    <d v="2019-02-11T00:00:00"/>
    <d v="1899-12-30T20:00:00"/>
    <d v="1899-12-30T20:00:00"/>
    <m/>
    <x v="1"/>
    <s v="MR"/>
    <d v="2019-02-11T20:00:00"/>
    <n v="6006703"/>
    <s v="SUS MEDIOS"/>
    <s v="Carga"/>
    <s v="SI"/>
    <n v="13.5"/>
    <n v="26"/>
    <x v="0"/>
    <s v="CHEP"/>
    <x v="1"/>
    <s v="VARIOS"/>
    <s v="3680238836 - PDTE. CONFIRMAR HORA"/>
    <m/>
    <m/>
    <m/>
    <m/>
    <s v="Miguel M."/>
    <x v="29"/>
    <d v="1899-12-30T08:30:00"/>
    <m/>
    <n v="1"/>
    <x v="0"/>
    <n v="1"/>
    <s v="SI"/>
    <x v="0"/>
    <n v="1"/>
    <n v="1"/>
    <n v="0"/>
    <x v="6"/>
    <x v="1"/>
    <n v="468"/>
    <n v="18"/>
    <n v="0.2"/>
    <n v="0.18"/>
  </r>
  <r>
    <d v="2019-02-11T00:00:00"/>
    <d v="1899-12-30T20:30:00"/>
    <d v="1899-12-30T20:30:00"/>
    <m/>
    <x v="1"/>
    <s v="MR"/>
    <d v="2019-02-11T20:30:00"/>
    <n v="6006703"/>
    <s v="SUS MEDIOS"/>
    <s v="Carga"/>
    <s v="SI"/>
    <n v="13.5"/>
    <n v="26"/>
    <x v="0"/>
    <s v="CHEP"/>
    <x v="1"/>
    <s v="VARIOS"/>
    <s v="3680238834 - PDTE. CONFIRMAR HORA"/>
    <m/>
    <m/>
    <m/>
    <m/>
    <s v="Miguel M."/>
    <x v="29"/>
    <d v="1899-12-30T07:00:00"/>
    <m/>
    <n v="1"/>
    <x v="0"/>
    <n v="1"/>
    <s v="SI"/>
    <x v="0"/>
    <n v="1"/>
    <n v="1"/>
    <n v="0"/>
    <x v="6"/>
    <x v="1"/>
    <n v="468"/>
    <n v="18"/>
    <n v="0.2"/>
    <n v="0.18"/>
  </r>
  <r>
    <d v="2019-02-11T00:00:00"/>
    <d v="1899-12-30T21:00:00"/>
    <d v="1899-12-30T21:00:00"/>
    <m/>
    <x v="1"/>
    <s v="MR"/>
    <d v="2019-02-11T21:00:00"/>
    <n v="6006703"/>
    <s v="SUS MEDIOS"/>
    <s v="Carga"/>
    <s v="SI"/>
    <n v="13.5"/>
    <n v="26"/>
    <x v="0"/>
    <s v="CHEP"/>
    <x v="1"/>
    <s v="VARIOS"/>
    <s v="3680238838 - PDTE. CONFIRMAR HORA"/>
    <m/>
    <m/>
    <m/>
    <m/>
    <s v="Miguel M."/>
    <x v="29"/>
    <d v="1899-12-30T08:00:00"/>
    <m/>
    <n v="1"/>
    <x v="0"/>
    <n v="1"/>
    <s v="SI"/>
    <x v="0"/>
    <n v="1"/>
    <n v="1"/>
    <n v="0"/>
    <x v="6"/>
    <x v="1"/>
    <n v="468"/>
    <n v="18"/>
    <n v="0.2"/>
    <n v="0.18"/>
  </r>
  <r>
    <d v="2019-02-11T00:00:00"/>
    <d v="1899-12-30T21:30:00"/>
    <d v="1899-12-30T21:30:00"/>
    <m/>
    <x v="1"/>
    <s v="MR"/>
    <d v="2019-02-11T21:30:00"/>
    <n v="6006703"/>
    <s v="SUS MEDIOS"/>
    <s v="Carga"/>
    <s v="SI"/>
    <n v="13.5"/>
    <n v="26"/>
    <x v="0"/>
    <s v="CHEP"/>
    <x v="1"/>
    <s v="VARIOS"/>
    <s v="3680238835 - PDTE. CONFIRMAR HORA"/>
    <m/>
    <m/>
    <m/>
    <m/>
    <s v="Jesús"/>
    <x v="29"/>
    <d v="1899-12-30T10:30:00"/>
    <m/>
    <n v="1"/>
    <x v="0"/>
    <n v="1"/>
    <s v="SI"/>
    <x v="0"/>
    <n v="1"/>
    <n v="1"/>
    <n v="0"/>
    <x v="6"/>
    <x v="1"/>
    <n v="468"/>
    <n v="18"/>
    <n v="0.2"/>
    <n v="0.18"/>
  </r>
  <r>
    <d v="2019-02-12T00:00:00"/>
    <d v="1899-12-30T06:00:00"/>
    <d v="1899-12-30T06:00:00"/>
    <m/>
    <x v="1"/>
    <s v="MR"/>
    <d v="2019-02-12T06:00:00"/>
    <m/>
    <s v="GONZATRANS"/>
    <s v="Carga"/>
    <s v="NO"/>
    <n v="8"/>
    <n v="16"/>
    <x v="0"/>
    <s v="GONZATRANS"/>
    <x v="5"/>
    <s v="VARIOS"/>
    <m/>
    <m/>
    <m/>
    <m/>
    <m/>
    <s v="Miguel M."/>
    <x v="30"/>
    <d v="1899-12-30T06:0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08:30:00"/>
    <d v="1899-12-30T08:30:00"/>
    <m/>
    <x v="1"/>
    <s v="MR"/>
    <d v="2019-02-12T08:30:00"/>
    <s v="DAVID"/>
    <s v="DAVID BERTRAN"/>
    <s v="Carga"/>
    <s v="NO"/>
    <n v="3"/>
    <n v="6"/>
    <x v="0"/>
    <s v="DAVID BERTRAN"/>
    <x v="5"/>
    <s v="PALAU"/>
    <s v="alb 041114"/>
    <m/>
    <m/>
    <m/>
    <m/>
    <s v="Miguel M."/>
    <x v="30"/>
    <d v="1899-12-30T08:3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09:00:00"/>
    <d v="1899-12-30T09:00:00"/>
    <m/>
    <x v="1"/>
    <s v="MR"/>
    <d v="2019-02-12T09:00:00"/>
    <n v="26248"/>
    <s v="SUS MEDIOS"/>
    <s v="Carga"/>
    <s v="NO"/>
    <n v="6"/>
    <n v="11"/>
    <x v="0"/>
    <s v="GEFCO ONTIGOLA"/>
    <x v="1"/>
    <s v="TOLEDO"/>
    <m/>
    <m/>
    <m/>
    <m/>
    <m/>
    <s v="Jesús"/>
    <x v="30"/>
    <d v="1899-12-30T12:00:00"/>
    <m/>
    <n v="0"/>
    <x v="0"/>
    <n v="1"/>
    <s v="SI"/>
    <x v="0"/>
    <n v="1"/>
    <n v="1"/>
    <n v="0"/>
    <x v="6"/>
    <x v="1"/>
    <n v="468"/>
    <n v="18"/>
    <n v="0.2"/>
    <n v="0.18"/>
  </r>
  <r>
    <d v="2019-02-12T00:00:00"/>
    <d v="1899-12-30T10:00:00"/>
    <d v="1899-12-30T10:00:00"/>
    <m/>
    <x v="1"/>
    <s v="MR"/>
    <d v="2019-02-12T10:00:00"/>
    <s v="REMIGIO"/>
    <s v="SUS MEDIOS"/>
    <s v="Carga"/>
    <s v="SI"/>
    <n v="13.5"/>
    <n v="26"/>
    <x v="0"/>
    <s v="AQUA AMBIENT"/>
    <x v="3"/>
    <s v="VARIOS"/>
    <m/>
    <m/>
    <m/>
    <m/>
    <m/>
    <s v="Jesús"/>
    <x v="30"/>
    <d v="1899-12-30T10:0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10:25:00"/>
    <m/>
    <m/>
    <x v="0"/>
    <s v="MR"/>
    <d v="2019-02-12T10:30:00"/>
    <m/>
    <s v="SUS MEDIOS"/>
    <s v="Descarga"/>
    <s v="NO"/>
    <n v="0"/>
    <n v="0.5"/>
    <x v="1"/>
    <s v="CIFEC"/>
    <x v="0"/>
    <s v="PALAU"/>
    <s v="ALB. L908655"/>
    <m/>
    <m/>
    <m/>
    <m/>
    <s v="Sus medios"/>
    <x v="30"/>
    <d v="1899-12-30T10:25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0:30:00"/>
    <m/>
    <m/>
    <x v="0"/>
    <s v="MR"/>
    <d v="2019-02-12T10:30:00"/>
    <n v="6006866"/>
    <s v="UPS"/>
    <s v="Carga"/>
    <s v="NO"/>
    <n v="1"/>
    <n v="2"/>
    <x v="0"/>
    <s v="SCHOELLER INDIA"/>
    <x v="4"/>
    <s v="INDIA"/>
    <m/>
    <m/>
    <m/>
    <m/>
    <m/>
    <s v="Reyes"/>
    <x v="30"/>
    <d v="1899-12-30T10:30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0:58:00"/>
    <d v="1899-12-30T10:58:00"/>
    <m/>
    <x v="1"/>
    <s v="MR"/>
    <d v="2019-02-12T11:00:00"/>
    <m/>
    <s v="ARAGONES"/>
    <s v="Descarga"/>
    <s v="NO"/>
    <n v="0"/>
    <n v="0.5"/>
    <x v="1"/>
    <s v="SAFI FABRICA DE VALVULAS"/>
    <x v="0"/>
    <s v="EL VENDRELL"/>
    <s v="ALB. 2019/1123 PDO-. 213004359"/>
    <m/>
    <m/>
    <m/>
    <m/>
    <s v="Sus medios"/>
    <x v="30"/>
    <d v="1899-12-30T10:58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1:00:00"/>
    <d v="1899-12-30T11:00:00"/>
    <m/>
    <x v="1"/>
    <s v="MR"/>
    <d v="2019-02-12T11:00:00"/>
    <m/>
    <s v="TXT"/>
    <s v="Descarga"/>
    <s v="NO"/>
    <n v="0.5"/>
    <n v="1"/>
    <x v="0"/>
    <s v="PUROMASTER"/>
    <x v="2"/>
    <s v="PALAU"/>
    <s v="alb. 19av321 pdo. 113006441"/>
    <m/>
    <m/>
    <m/>
    <m/>
    <s v="Miguel M."/>
    <x v="30"/>
    <d v="1899-12-30T11:0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1:30:00"/>
    <d v="1899-12-30T11:30:00"/>
    <m/>
    <x v="1"/>
    <s v="MR"/>
    <d v="2019-02-12T11:30:00"/>
    <m/>
    <s v="ALGAITRUCK"/>
    <s v="Carga"/>
    <s v="SI"/>
    <n v="13.5"/>
    <n v="26"/>
    <x v="0"/>
    <s v="SCHOELLER LORQUI"/>
    <x v="8"/>
    <s v="LORQUI"/>
    <m/>
    <s v="6935-JTR     R-8974-BCV  "/>
    <m/>
    <m/>
    <m/>
    <s v="Miguel M."/>
    <x v="30"/>
    <d v="1899-12-30T11:3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12:00:00"/>
    <d v="1899-12-30T12:00:00"/>
    <m/>
    <x v="1"/>
    <s v="MR"/>
    <d v="2019-02-12T12:00:00"/>
    <n v="26564"/>
    <s v="EL MOSCA"/>
    <s v="Carga"/>
    <s v="SI"/>
    <n v="13.5"/>
    <n v="26"/>
    <x v="2"/>
    <s v="DESARROLLOS ALIMENT. FRESCOS"/>
    <x v="7"/>
    <s v="SEGORBE"/>
    <m/>
    <m/>
    <m/>
    <m/>
    <m/>
    <s v="Jesús"/>
    <x v="30"/>
    <d v="1899-12-30T12:0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12:05:00"/>
    <m/>
    <m/>
    <x v="0"/>
    <s v="MR"/>
    <d v="2019-02-12T12:00:00"/>
    <m/>
    <s v="SUS MEDIOS"/>
    <s v="Descarga"/>
    <s v="NO"/>
    <n v="0"/>
    <s v="0,5"/>
    <x v="1"/>
    <s v="PÖPPELMANN IBERICA SRLU"/>
    <x v="0"/>
    <s v="VILASSAR"/>
    <s v="PÖPPELMMAN DE VILASSAR, ALB. 119018544 PDO. 213004349"/>
    <m/>
    <m/>
    <m/>
    <m/>
    <s v="Sus medios"/>
    <x v="30"/>
    <d v="1899-12-30T12:05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2:30:00"/>
    <d v="1899-12-30T12:30:00"/>
    <m/>
    <x v="1"/>
    <s v="MR"/>
    <d v="2019-02-12T12:30:00"/>
    <m/>
    <s v="SUS MEDIOS"/>
    <s v="Descarga"/>
    <s v="NO"/>
    <n v="5"/>
    <n v="10"/>
    <x v="0"/>
    <s v="PLASTICOS GUELL"/>
    <x v="0"/>
    <s v="PALAU"/>
    <s v="ALB. G190159 Y G190160"/>
    <m/>
    <m/>
    <m/>
    <m/>
    <s v="Jesús"/>
    <x v="30"/>
    <d v="1899-12-30T12:3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2:35:00"/>
    <m/>
    <m/>
    <x v="0"/>
    <s v="MR"/>
    <d v="2019-02-12T12:30:00"/>
    <m/>
    <s v="TOURLINE"/>
    <s v="Descarga"/>
    <s v="NO"/>
    <n v="0"/>
    <n v="0.5"/>
    <x v="1"/>
    <s v="VARIOS"/>
    <x v="2"/>
    <s v="PORTUGAL"/>
    <s v="MUESTRAS PARA ESTER DE PEDRO COUCELO"/>
    <m/>
    <m/>
    <m/>
    <m/>
    <s v="Sus medios"/>
    <x v="30"/>
    <d v="1899-12-30T12:35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2:40:00"/>
    <m/>
    <m/>
    <x v="0"/>
    <s v="MR"/>
    <d v="2019-02-12T12:30:00"/>
    <m/>
    <s v="SUS MEDIOS"/>
    <s v="Descarga"/>
    <s v="NO"/>
    <n v="2.5"/>
    <n v="5"/>
    <x v="0"/>
    <s v="ALQUI-ENVAS"/>
    <x v="0"/>
    <s v="PALAU"/>
    <s v="ALB. 40000024 PDO. 219035 Y 219040"/>
    <m/>
    <m/>
    <m/>
    <m/>
    <s v="Miguel M."/>
    <x v="30"/>
    <d v="1899-12-30T12:40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3:00:00"/>
    <d v="1899-12-30T13:00:00"/>
    <m/>
    <x v="1"/>
    <s v="MR"/>
    <d v="2019-02-12T13:00:00"/>
    <n v="26564"/>
    <s v="EL MOSCA"/>
    <s v="Carga"/>
    <s v="SI"/>
    <n v="13.5"/>
    <n v="26"/>
    <x v="2"/>
    <s v="DESARROLLOS ALIMENT. FRESCOS"/>
    <x v="7"/>
    <s v="SEGORBE"/>
    <m/>
    <m/>
    <m/>
    <m/>
    <m/>
    <s v="Jesús"/>
    <x v="30"/>
    <d v="1899-12-30T13:0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13:05:00"/>
    <m/>
    <m/>
    <x v="0"/>
    <s v="MR"/>
    <d v="2019-02-12T13:00:00"/>
    <m/>
    <s v="SUS MEDIOS"/>
    <s v="Descarga"/>
    <s v="NO"/>
    <n v="0"/>
    <n v="0.5"/>
    <x v="1"/>
    <s v="COMERCIAL ARQUÉ"/>
    <x v="2"/>
    <s v="HOSPITALET"/>
    <s v="ALB. 879732  PDO. 113006430"/>
    <m/>
    <m/>
    <m/>
    <m/>
    <s v="Sus medios"/>
    <x v="30"/>
    <d v="1899-12-30T13:05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4:00:00"/>
    <d v="1899-12-30T14:00:00"/>
    <m/>
    <x v="1"/>
    <s v="MR"/>
    <d v="2019-02-12T14:00:00"/>
    <n v="6006865"/>
    <s v="BREGER"/>
    <s v="Carga"/>
    <s v="NO"/>
    <n v="9"/>
    <n v="17"/>
    <x v="0"/>
    <s v="SCHOELLER FRANCE"/>
    <x v="4"/>
    <s v="FRANCIA"/>
    <m/>
    <m/>
    <m/>
    <m/>
    <m/>
    <s v="Miguel Ángel"/>
    <x v="30"/>
    <d v="1899-12-30T14:0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5:00:00"/>
    <d v="1899-12-30T15:00:00"/>
    <m/>
    <x v="1"/>
    <s v="MR"/>
    <d v="2019-02-12T15:00:00"/>
    <n v="26564"/>
    <s v="EL MOSCA"/>
    <s v="Carga"/>
    <s v="SI"/>
    <n v="13.5"/>
    <n v="26"/>
    <x v="2"/>
    <s v="DESARROLLOS ALIMENT. FRESCOS"/>
    <x v="7"/>
    <s v="SEGORBE"/>
    <m/>
    <s v="5670 KRK / R66"/>
    <m/>
    <m/>
    <m/>
    <s v="Miguel Ángel"/>
    <x v="30"/>
    <d v="1899-12-30T15:0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15:28:00"/>
    <m/>
    <m/>
    <x v="0"/>
    <s v="MR"/>
    <d v="2019-02-12T15:30:00"/>
    <m/>
    <s v="SUS MEDIOS"/>
    <s v="Descarga"/>
    <s v="NO"/>
    <n v="0"/>
    <n v="0.5"/>
    <x v="1"/>
    <s v="ABC PALAU"/>
    <x v="2"/>
    <s v="PALAU"/>
    <s v="ALB. 900002465"/>
    <m/>
    <m/>
    <m/>
    <m/>
    <s v="Sus medios"/>
    <x v="30"/>
    <d v="1899-12-30T15:28:00"/>
    <m/>
    <n v="0"/>
    <x v="0"/>
    <n v="0"/>
    <s v="SI"/>
    <x v="0"/>
    <n v="1"/>
    <n v="0"/>
    <n v="1"/>
    <x v="6"/>
    <x v="1"/>
    <n v="468"/>
    <n v="18"/>
    <n v="0.2"/>
    <n v="0.18"/>
  </r>
  <r>
    <d v="2019-02-12T00:00:00"/>
    <d v="1899-12-30T15:30:00"/>
    <d v="1899-12-30T15:30:00"/>
    <m/>
    <x v="1"/>
    <s v="VG"/>
    <d v="2019-02-12T15:30:00"/>
    <n v="6006808"/>
    <s v="BCN EXPRESS"/>
    <s v="Carga"/>
    <s v="NO"/>
    <n v="0.5"/>
    <n v="1"/>
    <x v="0"/>
    <s v="SCHOELLER FRANCE"/>
    <x v="4"/>
    <s v="FRANCIA"/>
    <s v="ademas carga manual 19040y descarga un pl de morsinkof"/>
    <m/>
    <m/>
    <m/>
    <m/>
    <s v="Juan Carlos"/>
    <x v="30"/>
    <d v="1899-12-30T15:3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6:00:00"/>
    <m/>
    <m/>
    <x v="0"/>
    <s v="VG"/>
    <d v="2019-02-12T16:00:00"/>
    <n v="6006763"/>
    <s v="SUS MEDIOS"/>
    <s v="Carga"/>
    <s v="NO"/>
    <n v="10"/>
    <n v="23"/>
    <x v="0"/>
    <s v="SCHOELLER FRANCE"/>
    <x v="4"/>
    <s v="FRANCIA"/>
    <s v="FINALMENTE NO CARGA POR CAMION NO DA ALTURA"/>
    <m/>
    <m/>
    <m/>
    <m/>
    <s v="Pdte."/>
    <x v="23"/>
    <m/>
    <m/>
    <n v="0"/>
    <x v="1"/>
    <n v="0"/>
    <s v="NO"/>
    <x v="1"/>
    <n v="0"/>
    <n v="1"/>
    <n v="0"/>
    <x v="6"/>
    <x v="1"/>
    <n v="468"/>
    <n v="18"/>
    <n v="0.2"/>
    <n v="0.18"/>
  </r>
  <r>
    <d v="2019-02-12T00:00:00"/>
    <d v="1899-12-30T16:30:00"/>
    <d v="1899-12-30T16:30:00"/>
    <m/>
    <x v="1"/>
    <s v="MR"/>
    <d v="2019-02-12T16:30:00"/>
    <m/>
    <s v="ASM"/>
    <s v="Descarga"/>
    <s v="NO"/>
    <n v="0"/>
    <s v="0,5"/>
    <x v="1"/>
    <s v="TECNOPRODUCTS"/>
    <x v="0"/>
    <s v="SANT FELIU DE LLOBREGAT"/>
    <s v="ALB. 1900589"/>
    <m/>
    <m/>
    <m/>
    <m/>
    <s v="Sus medios"/>
    <x v="30"/>
    <d v="1899-12-30T16:3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7:00:00"/>
    <d v="1899-12-30T17:00:00"/>
    <m/>
    <x v="1"/>
    <s v="MR"/>
    <d v="2019-02-12T17:00:00"/>
    <m/>
    <s v="TRANSLINK"/>
    <s v="Carga"/>
    <s v="NO"/>
    <n v="2"/>
    <n v="4"/>
    <x v="0"/>
    <s v="TRANSLINK"/>
    <x v="5"/>
    <s v="VARIOS"/>
    <m/>
    <m/>
    <m/>
    <m/>
    <m/>
    <s v="Miguel Ángel"/>
    <x v="30"/>
    <d v="1899-12-30T17:00:00"/>
    <m/>
    <n v="0"/>
    <x v="0"/>
    <n v="1"/>
    <s v="SI"/>
    <x v="0"/>
    <n v="0"/>
    <n v="0"/>
    <n v="1"/>
    <x v="6"/>
    <x v="1"/>
    <n v="468"/>
    <n v="18"/>
    <n v="0.2"/>
    <n v="0.18"/>
  </r>
  <r>
    <d v="2019-02-12T00:00:00"/>
    <d v="1899-12-30T18:00:00"/>
    <d v="1899-12-30T18:00:00"/>
    <m/>
    <x v="1"/>
    <s v="MR"/>
    <d v="2019-02-12T18:00:00"/>
    <n v="26564"/>
    <s v="EL MOSCA"/>
    <s v="Carga"/>
    <s v="SI"/>
    <n v="13.5"/>
    <n v="26"/>
    <x v="2"/>
    <s v="DESARROLLOS ALIMENT. FRESCOS"/>
    <x v="7"/>
    <s v="SEGORBE"/>
    <m/>
    <m/>
    <m/>
    <m/>
    <m/>
    <s v="Miguel Ángel"/>
    <x v="30"/>
    <d v="1899-12-30T18:0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19:00:00"/>
    <d v="1899-12-30T19:00:00"/>
    <m/>
    <x v="1"/>
    <s v="MR"/>
    <d v="2019-02-12T19:00:00"/>
    <n v="26564"/>
    <s v="EL MOSCA"/>
    <s v="Carga"/>
    <s v="SI"/>
    <n v="13.5"/>
    <n v="26"/>
    <x v="2"/>
    <s v="DESARROLLOS ALIMENT. FRESCOS"/>
    <x v="7"/>
    <s v="SEGORBE"/>
    <m/>
    <m/>
    <m/>
    <m/>
    <m/>
    <s v="Miguel Ángel"/>
    <x v="30"/>
    <d v="1899-12-30T19:00:00"/>
    <m/>
    <n v="1"/>
    <x v="0"/>
    <n v="1"/>
    <s v="SI"/>
    <x v="0"/>
    <n v="0"/>
    <n v="0"/>
    <n v="1"/>
    <x v="6"/>
    <x v="1"/>
    <n v="468"/>
    <n v="18"/>
    <n v="0.2"/>
    <n v="0.18"/>
  </r>
  <r>
    <d v="2019-02-12T00:00:00"/>
    <d v="1899-12-30T21:00:00"/>
    <d v="1899-12-30T21:00:00"/>
    <m/>
    <x v="1"/>
    <s v="MR"/>
    <d v="2019-02-12T21:00:00"/>
    <n v="6006703"/>
    <s v="SUS MEDIOS"/>
    <s v="Carga"/>
    <s v="SI"/>
    <n v="13.5"/>
    <n v="26"/>
    <x v="0"/>
    <s v="CHEP"/>
    <x v="1"/>
    <s v="VARIOS"/>
    <s v="3680238839 - PDTE. COFIRMAR HORA"/>
    <m/>
    <m/>
    <m/>
    <m/>
    <s v="Miguel Ángel"/>
    <x v="30"/>
    <d v="1899-12-30T13:30:00"/>
    <m/>
    <n v="1"/>
    <x v="0"/>
    <n v="1"/>
    <s v="SI"/>
    <x v="0"/>
    <n v="1"/>
    <n v="1"/>
    <n v="0"/>
    <x v="6"/>
    <x v="1"/>
    <n v="468"/>
    <n v="18"/>
    <n v="0.2"/>
    <n v="0.18"/>
  </r>
  <r>
    <d v="2019-02-12T00:00:00"/>
    <d v="1899-12-30T21:30:00"/>
    <d v="1899-12-30T21:30:00"/>
    <m/>
    <x v="1"/>
    <s v="MR"/>
    <d v="2019-02-12T21:30:00"/>
    <n v="6006703"/>
    <s v="SUS MEDIOS"/>
    <s v="Carga"/>
    <s v="SI"/>
    <n v="13.5"/>
    <n v="26"/>
    <x v="0"/>
    <s v="CHEP"/>
    <x v="1"/>
    <s v="VARIOS"/>
    <s v="3680238837 - PDTE. CONFIRMAR HORA"/>
    <m/>
    <m/>
    <m/>
    <m/>
    <s v="Miguel M."/>
    <x v="30"/>
    <d v="1899-12-30T10:00:00"/>
    <m/>
    <n v="1"/>
    <x v="0"/>
    <n v="1"/>
    <s v="SI"/>
    <x v="0"/>
    <n v="1"/>
    <n v="1"/>
    <n v="0"/>
    <x v="6"/>
    <x v="1"/>
    <n v="468"/>
    <n v="18"/>
    <n v="0.2"/>
    <n v="0.18"/>
  </r>
  <r>
    <d v="2019-02-13T00:00:00"/>
    <d v="1899-12-30T06:00:00"/>
    <d v="1899-12-30T06:00:00"/>
    <m/>
    <x v="1"/>
    <s v="MR"/>
    <d v="2019-02-13T06:00:00"/>
    <m/>
    <s v="GONZATRANS"/>
    <s v="Carga"/>
    <s v="NO"/>
    <n v="4"/>
    <n v="8"/>
    <x v="0"/>
    <s v="GONZATRANS"/>
    <x v="5"/>
    <s v="VARIOS"/>
    <m/>
    <m/>
    <m/>
    <m/>
    <m/>
    <s v="Miguel M."/>
    <x v="31"/>
    <d v="1899-12-30T06:0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07:00:00"/>
    <d v="1899-12-30T07:00:00"/>
    <m/>
    <x v="1"/>
    <s v="MR"/>
    <d v="2019-02-13T07:00:00"/>
    <m/>
    <s v="SUS MEDIOS"/>
    <s v="Descarga"/>
    <s v="NO"/>
    <n v="5"/>
    <n v="10"/>
    <x v="0"/>
    <s v="REGESPAL"/>
    <x v="2"/>
    <s v="PALAU"/>
    <s v="Pedido 113006457"/>
    <m/>
    <m/>
    <m/>
    <m/>
    <s v="Miguel M."/>
    <x v="31"/>
    <d v="1899-12-30T07:0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08:30:00"/>
    <d v="1899-12-30T08:30:00"/>
    <m/>
    <x v="1"/>
    <s v="MR"/>
    <d v="2019-02-13T08:30:00"/>
    <s v="DAVID"/>
    <s v="DAVID BERTRAN"/>
    <s v="Carga"/>
    <s v="NO"/>
    <n v="3"/>
    <n v="6"/>
    <x v="0"/>
    <s v="DAVID BERTRAN"/>
    <x v="5"/>
    <s v="PALAU"/>
    <s v="alb.41152, 41153 y 41151"/>
    <m/>
    <m/>
    <m/>
    <m/>
    <s v="Miguel M."/>
    <x v="31"/>
    <d v="1899-12-30T08:3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09:50:00"/>
    <m/>
    <m/>
    <x v="0"/>
    <s v="MR"/>
    <d v="2019-02-13T10:00:00"/>
    <m/>
    <s v="SUS MEDIOS"/>
    <s v="Descarga"/>
    <s v="NO"/>
    <n v="0"/>
    <n v="0.5"/>
    <x v="1"/>
    <s v="CIFEC"/>
    <x v="0"/>
    <s v="PALAU"/>
    <s v="ALB. 201901493  201901488 NO HAY Nº DE PDO."/>
    <m/>
    <m/>
    <m/>
    <m/>
    <s v="Sus medios"/>
    <x v="31"/>
    <d v="1899-12-30T09:50:00"/>
    <m/>
    <n v="0"/>
    <x v="0"/>
    <n v="0"/>
    <s v="SI"/>
    <x v="0"/>
    <n v="1"/>
    <n v="0"/>
    <n v="1"/>
    <x v="6"/>
    <x v="1"/>
    <n v="468"/>
    <n v="18"/>
    <n v="0.2"/>
    <n v="0.18"/>
  </r>
  <r>
    <d v="2019-02-13T00:00:00"/>
    <d v="1899-12-30T10:00:00"/>
    <d v="1899-12-30T10:00:00"/>
    <m/>
    <x v="1"/>
    <s v="VG"/>
    <d v="2019-02-13T10:00:00"/>
    <m/>
    <s v="SUS MEDIOS"/>
    <s v="Carga"/>
    <s v="NO"/>
    <n v="5"/>
    <n v="10"/>
    <x v="0"/>
    <s v="SCHOELLER POLONIA"/>
    <x v="4"/>
    <s v="POLONIA"/>
    <s v="6006854, 6006911"/>
    <m/>
    <m/>
    <m/>
    <m/>
    <s v="Jesús"/>
    <x v="31"/>
    <d v="1899-12-30T12:15:00"/>
    <m/>
    <n v="0"/>
    <x v="0"/>
    <n v="1"/>
    <s v="SI"/>
    <x v="0"/>
    <n v="1"/>
    <n v="1"/>
    <n v="0"/>
    <x v="6"/>
    <x v="1"/>
    <n v="468"/>
    <n v="18"/>
    <n v="0.2"/>
    <n v="0.18"/>
  </r>
  <r>
    <d v="2019-02-13T00:00:00"/>
    <d v="1899-12-30T10:10:00"/>
    <m/>
    <m/>
    <x v="0"/>
    <s v="MR"/>
    <d v="2019-02-13T10:00:00"/>
    <m/>
    <s v="TOTALCOURIER"/>
    <s v="Descarga"/>
    <s v="NO"/>
    <n v="0"/>
    <n v="0.5"/>
    <x v="1"/>
    <s v="MOLD IN GRAPHIC SYSTEMS"/>
    <x v="0"/>
    <s v="USA"/>
    <s v="1 BULTO SH000892 PDO. 213004328, SH000893 PDO. 213004313"/>
    <m/>
    <m/>
    <m/>
    <m/>
    <s v="Sus medios"/>
    <x v="31"/>
    <d v="1899-12-30T10:10:00"/>
    <m/>
    <n v="0"/>
    <x v="0"/>
    <n v="0"/>
    <s v="SI"/>
    <x v="0"/>
    <n v="1"/>
    <n v="0"/>
    <n v="1"/>
    <x v="6"/>
    <x v="1"/>
    <n v="468"/>
    <n v="18"/>
    <n v="0.2"/>
    <n v="0.18"/>
  </r>
  <r>
    <d v="2019-02-13T00:00:00"/>
    <d v="1899-12-30T10:30:00"/>
    <d v="1899-12-30T10:30:00"/>
    <m/>
    <x v="1"/>
    <s v="MR"/>
    <d v="2019-02-13T10:30:00"/>
    <n v="6006703"/>
    <s v="SUS MEDIOS"/>
    <s v="Carga"/>
    <s v="SI"/>
    <n v="13.5"/>
    <n v="26"/>
    <x v="0"/>
    <s v="CHEP"/>
    <x v="1"/>
    <s v="VARIOS"/>
    <s v="3680238843 - se posiciona el chófer el 12/02 a las 15:30 h"/>
    <m/>
    <m/>
    <m/>
    <m/>
    <s v="Miguel M."/>
    <x v="31"/>
    <d v="1899-12-30T10:30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0:55:00"/>
    <m/>
    <m/>
    <x v="0"/>
    <s v="MR"/>
    <d v="2019-02-13T11:00:00"/>
    <m/>
    <s v="MRW"/>
    <s v="Descarga"/>
    <s v="NO"/>
    <n v="0"/>
    <n v="0.5"/>
    <x v="1"/>
    <s v="VARIOS"/>
    <x v="2"/>
    <s v="VARIOS"/>
    <s v="1 TAPA BLANCA A/A ALBERTO COSTA Y 1 SOBRE DISEÑO LOGO 2 PARA XAVI SANCHEZ"/>
    <m/>
    <m/>
    <m/>
    <m/>
    <s v="Sus medios"/>
    <x v="31"/>
    <d v="1899-12-30T10:55:00"/>
    <m/>
    <n v="0"/>
    <x v="0"/>
    <n v="0"/>
    <s v="SI"/>
    <x v="0"/>
    <n v="1"/>
    <n v="0"/>
    <n v="1"/>
    <x v="6"/>
    <x v="1"/>
    <n v="468"/>
    <n v="18"/>
    <n v="0.2"/>
    <n v="0.18"/>
  </r>
  <r>
    <d v="2019-02-13T00:00:00"/>
    <d v="1899-12-30T11:00:00"/>
    <d v="1899-12-30T11:00:00"/>
    <m/>
    <x v="1"/>
    <s v="MR"/>
    <d v="2019-02-13T11:00:00"/>
    <m/>
    <s v="TXT"/>
    <s v="Descarga"/>
    <s v="NO"/>
    <n v="1"/>
    <n v="2"/>
    <x v="0"/>
    <s v="PUROMASTER"/>
    <x v="2"/>
    <s v="PALAU"/>
    <s v="19AV328 PDO. 113006420 Y 19AV332 PDO. 113006441"/>
    <m/>
    <m/>
    <m/>
    <m/>
    <s v="Miguel M."/>
    <x v="31"/>
    <d v="1899-12-30T11:0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1:30:00"/>
    <d v="1899-12-30T11:30:00"/>
    <m/>
    <x v="1"/>
    <s v="MR"/>
    <d v="2019-02-13T11:30:00"/>
    <m/>
    <s v="SUS MEDIOS"/>
    <s v="Descarga"/>
    <s v="NO"/>
    <n v="1.5"/>
    <n v="3"/>
    <x v="0"/>
    <s v="BARMATEC"/>
    <x v="0"/>
    <s v="PALAU"/>
    <m/>
    <m/>
    <m/>
    <m/>
    <m/>
    <s v="Jesús"/>
    <x v="31"/>
    <d v="1899-12-30T12:30:00"/>
    <m/>
    <n v="0"/>
    <x v="0"/>
    <n v="1"/>
    <s v="SI"/>
    <x v="0"/>
    <n v="1"/>
    <n v="1"/>
    <n v="0"/>
    <x v="6"/>
    <x v="1"/>
    <n v="468"/>
    <n v="18"/>
    <n v="0.2"/>
    <n v="0.18"/>
  </r>
  <r>
    <d v="2019-02-13T00:00:00"/>
    <d v="1899-12-30T11:35:00"/>
    <m/>
    <m/>
    <x v="0"/>
    <s v="MR"/>
    <d v="2019-02-13T11:30:00"/>
    <m/>
    <s v="SUS MEDIOS"/>
    <s v="Descarga"/>
    <s v="NO"/>
    <n v="0"/>
    <n v="0.5"/>
    <x v="1"/>
    <s v="RETOLS PALAU"/>
    <x v="2"/>
    <s v="PALAU"/>
    <s v="ALB. A/7643 PDO.213004355, A/7647 PDO.713014367, A/7646 PDO.713014360, A/7645 PDO.713014357"/>
    <m/>
    <m/>
    <m/>
    <m/>
    <s v="Sus medios"/>
    <x v="31"/>
    <d v="1899-12-30T11:35:00"/>
    <m/>
    <n v="0"/>
    <x v="0"/>
    <n v="0"/>
    <s v="SI"/>
    <x v="0"/>
    <n v="1"/>
    <n v="0"/>
    <n v="1"/>
    <x v="6"/>
    <x v="1"/>
    <n v="468"/>
    <n v="18"/>
    <n v="0.2"/>
    <n v="0.18"/>
  </r>
  <r>
    <d v="2019-02-13T00:00:00"/>
    <d v="1899-12-30T11:40:00"/>
    <d v="1899-12-30T11:40:00"/>
    <m/>
    <x v="1"/>
    <s v="MR"/>
    <d v="2019-02-13T11:30:00"/>
    <s v="DAVID"/>
    <s v="DAVID BERTRAN"/>
    <s v="Carga"/>
    <s v="NO"/>
    <n v="3"/>
    <n v="6"/>
    <x v="0"/>
    <s v="DAVID BERTRAN"/>
    <x v="5"/>
    <s v="PALAU"/>
    <m/>
    <m/>
    <m/>
    <m/>
    <m/>
    <s v="Jesús"/>
    <x v="31"/>
    <d v="1899-12-30T11:4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2:00:00"/>
    <d v="1899-12-30T12:00:00"/>
    <m/>
    <x v="1"/>
    <s v="MR"/>
    <d v="2019-02-13T12:00:00"/>
    <n v="26564"/>
    <s v="EL MOSCA"/>
    <s v="Carga"/>
    <s v="SI"/>
    <n v="13.5"/>
    <n v="26"/>
    <x v="2"/>
    <s v="DESARROLLOS ALIMENT. FRESCOS"/>
    <x v="7"/>
    <s v="SEGORBE"/>
    <m/>
    <s v="4932KET - R1486BCT"/>
    <m/>
    <m/>
    <m/>
    <s v="Jesús"/>
    <x v="31"/>
    <d v="1899-12-30T12:00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2:01:00"/>
    <d v="1899-12-30T12:01:00"/>
    <m/>
    <x v="1"/>
    <s v="MR"/>
    <d v="2019-02-13T12:00:00"/>
    <n v="26381"/>
    <s v="NADAL-FORWARDING"/>
    <s v="Carga"/>
    <s v="SI"/>
    <n v="13.5"/>
    <n v="26"/>
    <x v="0"/>
    <s v="SAT 8275 QUESOS FLOR VALSEQUILLO"/>
    <x v="7"/>
    <s v="LAS PALMAS"/>
    <s v="CONTENEDOR, carga Miguel M. y Jesús"/>
    <m/>
    <m/>
    <m/>
    <m/>
    <s v="Miguel M."/>
    <x v="31"/>
    <d v="1899-12-30T12:01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2:30:00"/>
    <d v="1899-12-30T12:30:00"/>
    <m/>
    <x v="1"/>
    <s v="MR"/>
    <d v="2019-02-13T12:30:00"/>
    <n v="26214"/>
    <s v="TRANSAHER"/>
    <s v="Carga"/>
    <s v="NO"/>
    <n v="1.5"/>
    <n v="3"/>
    <x v="0"/>
    <s v="ARTIPLAS"/>
    <x v="1"/>
    <s v="VIZCAYA"/>
    <m/>
    <s v="4533HZJ - R1454BCW"/>
    <m/>
    <m/>
    <m/>
    <s v="Jesús"/>
    <x v="31"/>
    <d v="1899-12-30T12:3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2:35:00"/>
    <m/>
    <m/>
    <x v="0"/>
    <s v="MR"/>
    <d v="2019-02-13T12:30:00"/>
    <m/>
    <s v="DB SCHENKER"/>
    <s v="Descarga"/>
    <s v="NO"/>
    <n v="0"/>
    <n v="0.5"/>
    <x v="1"/>
    <s v="ANDRÉS MASEGOSA"/>
    <x v="0"/>
    <s v="ALICANTE"/>
    <s v="ALB. V328/2019 NO TRAE Nº DE PDO."/>
    <m/>
    <m/>
    <m/>
    <m/>
    <s v="Sus medios"/>
    <x v="31"/>
    <d v="1899-12-30T12:35:00"/>
    <m/>
    <n v="0"/>
    <x v="0"/>
    <n v="0"/>
    <s v="SI"/>
    <x v="0"/>
    <n v="1"/>
    <n v="0"/>
    <n v="1"/>
    <x v="6"/>
    <x v="1"/>
    <n v="468"/>
    <n v="18"/>
    <n v="0.2"/>
    <n v="0.18"/>
  </r>
  <r>
    <d v="2019-02-13T00:00:00"/>
    <d v="1899-12-30T13:00:00"/>
    <d v="1899-12-30T13:00:00"/>
    <m/>
    <x v="1"/>
    <s v="MR"/>
    <d v="2019-02-13T13:00:00"/>
    <m/>
    <s v="SUS MEDIOS"/>
    <s v="Carga"/>
    <s v="NO"/>
    <n v="1"/>
    <s v="2,5"/>
    <x v="0"/>
    <s v="BENIHORT"/>
    <x v="1"/>
    <s v="CASTELLON"/>
    <s v="25774 Y 26404"/>
    <m/>
    <m/>
    <m/>
    <m/>
    <s v="Miguel M."/>
    <x v="31"/>
    <d v="1899-12-30T13:0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3:01:00"/>
    <d v="1899-12-30T13:01:00"/>
    <m/>
    <x v="1"/>
    <s v="MR"/>
    <d v="2019-02-13T13:00:00"/>
    <n v="26564"/>
    <s v="EL MOSCA"/>
    <s v="Carga"/>
    <s v="SI"/>
    <n v="13.5"/>
    <n v="26"/>
    <x v="2"/>
    <s v="DESARROLLOS ALIMENT. FRESCOS"/>
    <x v="7"/>
    <s v="SEGORBE"/>
    <m/>
    <m/>
    <m/>
    <m/>
    <m/>
    <s v="Miguel Ángel"/>
    <x v="31"/>
    <d v="1899-12-30T13:01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3:02:00"/>
    <m/>
    <m/>
    <x v="0"/>
    <s v="MR"/>
    <d v="2019-02-13T13:00:00"/>
    <m/>
    <s v="SUS MEDIOS"/>
    <s v="Descarga"/>
    <s v="NO"/>
    <n v="0"/>
    <n v="0.5"/>
    <x v="1"/>
    <s v="SINELEC"/>
    <x v="2"/>
    <s v="PALAU"/>
    <s v="ALB. 37315 Y ALB. 37324"/>
    <m/>
    <m/>
    <m/>
    <m/>
    <s v="Sus medios"/>
    <x v="31"/>
    <d v="1899-12-30T13:02:00"/>
    <m/>
    <n v="0"/>
    <x v="0"/>
    <n v="0"/>
    <s v="SI"/>
    <x v="0"/>
    <n v="1"/>
    <n v="0"/>
    <n v="1"/>
    <x v="6"/>
    <x v="1"/>
    <n v="468"/>
    <n v="18"/>
    <n v="0.2"/>
    <n v="0.18"/>
  </r>
  <r>
    <d v="2019-02-13T00:00:00"/>
    <d v="1899-12-30T13:31:00"/>
    <d v="1899-12-30T13:31:00"/>
    <m/>
    <x v="1"/>
    <s v="JAR"/>
    <d v="2019-02-13T13:30:00"/>
    <n v="26628"/>
    <s v="JOSE REY"/>
    <s v="Carga"/>
    <s v="SI"/>
    <n v="13.5"/>
    <n v="26"/>
    <x v="0"/>
    <s v="PRIMA-RAM"/>
    <x v="9"/>
    <s v="PULPI"/>
    <m/>
    <m/>
    <m/>
    <m/>
    <m/>
    <s v="Miguel M."/>
    <x v="31"/>
    <d v="1899-12-30T13:31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5:00:00"/>
    <d v="1899-12-30T15:00:00"/>
    <m/>
    <x v="1"/>
    <s v="VG"/>
    <d v="2019-02-13T15:00:00"/>
    <n v="6006775"/>
    <s v="SUS MEDIOS"/>
    <s v="Carga"/>
    <s v="SI"/>
    <n v="13.5"/>
    <n v="26"/>
    <x v="0"/>
    <s v="SCHOELLER ITALIA"/>
    <x v="4"/>
    <s v="ITALIA"/>
    <m/>
    <s v="FG 927 HB - AE 68278 "/>
    <m/>
    <m/>
    <m/>
    <s v="Miguel Ángel"/>
    <x v="31"/>
    <d v="1899-12-30T15:00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5:01:00"/>
    <d v="1899-12-30T15:01:00"/>
    <m/>
    <x v="1"/>
    <s v="MR"/>
    <d v="2019-02-13T15:00:00"/>
    <n v="26564"/>
    <s v="EL MOSCA"/>
    <s v="Carga"/>
    <s v="SI"/>
    <n v="13.5"/>
    <n v="26"/>
    <x v="2"/>
    <s v="DESARROLLOS ALIMENT. FRESCOS"/>
    <x v="7"/>
    <s v="SEGORBE"/>
    <m/>
    <m/>
    <m/>
    <m/>
    <m/>
    <s v="Miguel Ángel"/>
    <x v="31"/>
    <d v="1899-12-30T15:01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5:30:00"/>
    <d v="1899-12-30T15:30:00"/>
    <m/>
    <x v="1"/>
    <s v="MR"/>
    <d v="2019-02-13T15:30:00"/>
    <n v="26335"/>
    <s v="SUS MEDIOS"/>
    <s v="Carga"/>
    <s v="NO"/>
    <n v="4"/>
    <n v="9"/>
    <x v="0"/>
    <s v="AITIP CENTRO TECNOLOGICO"/>
    <x v="1"/>
    <s v="ZARAGOZA"/>
    <m/>
    <s v="7562-KFS // R-6648-BBM"/>
    <m/>
    <m/>
    <m/>
    <s v="Miguel Ángel"/>
    <x v="31"/>
    <d v="1899-12-30T15:3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6:00:00"/>
    <d v="1899-12-30T16:00:00"/>
    <m/>
    <x v="1"/>
    <s v="MR"/>
    <d v="2019-02-13T16:00:00"/>
    <s v="J H L"/>
    <s v="J H L"/>
    <s v="Carga"/>
    <s v="NO"/>
    <n v="1"/>
    <n v="2"/>
    <x v="0"/>
    <s v="VARIOS"/>
    <x v="7"/>
    <s v="PORTUGAL"/>
    <s v="26509 Y 26444"/>
    <m/>
    <m/>
    <m/>
    <m/>
    <s v="Juan Carlos"/>
    <x v="31"/>
    <d v="1899-12-30T16:0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6:30:00"/>
    <d v="1899-12-30T16:30:00"/>
    <m/>
    <x v="1"/>
    <s v="MR"/>
    <d v="2019-02-13T16:30:00"/>
    <n v="26471"/>
    <s v="SUS MEDIOS"/>
    <s v="Carga"/>
    <s v="NO"/>
    <n v="1.5"/>
    <n v="3"/>
    <x v="0"/>
    <s v="OSONA IND. PLASTIC"/>
    <x v="1"/>
    <s v="BARCELONA"/>
    <m/>
    <m/>
    <m/>
    <m/>
    <m/>
    <s v="Miguel Ángel"/>
    <x v="31"/>
    <d v="1899-12-30T16:3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7:00:00"/>
    <d v="1899-12-30T17:00:00"/>
    <m/>
    <x v="1"/>
    <s v="MR"/>
    <d v="2019-02-13T17:00:00"/>
    <m/>
    <s v="TRANSLINK"/>
    <s v="Carga"/>
    <s v="NO"/>
    <n v="1.5"/>
    <n v="3"/>
    <x v="0"/>
    <s v="TRANSLINK"/>
    <x v="5"/>
    <s v="VARIOS"/>
    <m/>
    <m/>
    <m/>
    <m/>
    <m/>
    <s v="Juan Carlos"/>
    <x v="31"/>
    <d v="1899-12-30T17:0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7:30:00"/>
    <d v="1899-12-30T17:30:00"/>
    <m/>
    <x v="1"/>
    <s v="MR"/>
    <d v="2019-02-13T17:30:00"/>
    <s v="ASM"/>
    <s v="ASM"/>
    <s v="Carga"/>
    <s v="NO"/>
    <n v="0"/>
    <n v="1"/>
    <x v="1"/>
    <s v="ASM "/>
    <x v="5"/>
    <s v="VARIOS"/>
    <s v="ALB. 041173 y 041172"/>
    <m/>
    <m/>
    <m/>
    <m/>
    <s v="Sus medios"/>
    <x v="31"/>
    <d v="1899-12-30T17:3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8:00:00"/>
    <d v="1899-12-30T18:00:00"/>
    <m/>
    <x v="1"/>
    <s v="MR"/>
    <d v="2019-02-13T18:00:00"/>
    <n v="26564"/>
    <s v="EL MOSCA"/>
    <s v="Carga"/>
    <s v="SI"/>
    <n v="13.5"/>
    <n v="26"/>
    <x v="2"/>
    <s v="DESARROLLOS ALIMENT. FRESCOS"/>
    <x v="7"/>
    <s v="SEGORBE"/>
    <m/>
    <m/>
    <m/>
    <m/>
    <m/>
    <s v="Miguel Ángel"/>
    <x v="31"/>
    <d v="1899-12-30T18:00:00"/>
    <m/>
    <n v="1"/>
    <x v="0"/>
    <n v="1"/>
    <s v="SI"/>
    <x v="0"/>
    <n v="0"/>
    <n v="0"/>
    <n v="1"/>
    <x v="6"/>
    <x v="1"/>
    <n v="468"/>
    <n v="18"/>
    <n v="0.2"/>
    <n v="0.18"/>
  </r>
  <r>
    <d v="2019-02-13T00:00:00"/>
    <d v="1899-12-30T18:30:00"/>
    <d v="1899-12-30T18:30:00"/>
    <m/>
    <x v="1"/>
    <s v="MR"/>
    <d v="2019-02-13T18:30:00"/>
    <s v="SZENDEX"/>
    <s v="SZENDEX"/>
    <s v="Carga"/>
    <s v="NO"/>
    <n v="0"/>
    <n v="1"/>
    <x v="1"/>
    <s v="SZENDEX"/>
    <x v="5"/>
    <s v="VARIOS"/>
    <s v="ALB. MANUAL 19043"/>
    <m/>
    <m/>
    <m/>
    <m/>
    <s v="Miguel Ángel"/>
    <x v="31"/>
    <d v="1899-12-30T18:30:00"/>
    <m/>
    <n v="0"/>
    <x v="0"/>
    <n v="1"/>
    <s v="SI"/>
    <x v="0"/>
    <n v="0"/>
    <n v="0"/>
    <n v="1"/>
    <x v="6"/>
    <x v="1"/>
    <n v="468"/>
    <n v="18"/>
    <n v="0.2"/>
    <n v="0.18"/>
  </r>
  <r>
    <d v="2019-02-13T00:00:00"/>
    <d v="1899-12-30T19:00:00"/>
    <d v="1899-12-30T19:00:00"/>
    <m/>
    <x v="1"/>
    <s v="MR"/>
    <d v="2019-02-13T19:00:00"/>
    <n v="26564"/>
    <s v="EL MOSCA"/>
    <s v="Carga"/>
    <s v="SI"/>
    <n v="13.5"/>
    <n v="26"/>
    <x v="2"/>
    <s v="DESARROLLOS ALIMENT. FRESCOS"/>
    <x v="7"/>
    <s v="SEGORBE"/>
    <m/>
    <m/>
    <m/>
    <m/>
    <m/>
    <s v="Miguel Ángel"/>
    <x v="31"/>
    <d v="1899-12-30T19:00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06:00:00"/>
    <d v="1899-12-30T06:00:00"/>
    <m/>
    <x v="1"/>
    <s v="MR"/>
    <d v="2019-02-14T06:00:00"/>
    <m/>
    <s v="GONZATRANS"/>
    <s v="Carga"/>
    <s v="NO"/>
    <n v="4.5"/>
    <n v="7"/>
    <x v="0"/>
    <s v="GONZATRANS"/>
    <x v="5"/>
    <s v="VARIOS"/>
    <m/>
    <m/>
    <m/>
    <m/>
    <m/>
    <s v="Miguel M."/>
    <x v="32"/>
    <d v="1899-12-30T06:0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07:00:00"/>
    <d v="1899-12-30T07:00:00"/>
    <m/>
    <x v="1"/>
    <s v="MR"/>
    <d v="2019-02-14T07:00:00"/>
    <m/>
    <s v="ALGAITRUCK"/>
    <s v="Descarga"/>
    <s v="SI"/>
    <n v="13.5"/>
    <n v="26"/>
    <x v="0"/>
    <s v="SCHOELLER LORQUI"/>
    <x v="8"/>
    <s v="LORQUI"/>
    <n v="5000315"/>
    <m/>
    <m/>
    <m/>
    <m/>
    <s v="Miguel M."/>
    <x v="32"/>
    <d v="1899-12-30T07:00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07:30:00"/>
    <d v="1899-12-30T07:30:00"/>
    <m/>
    <x v="1"/>
    <s v="MR"/>
    <d v="2019-02-14T07:30:00"/>
    <m/>
    <s v="SUS MEDIOS"/>
    <s v="Descarga"/>
    <s v="NO"/>
    <n v="0.5"/>
    <n v="1"/>
    <x v="0"/>
    <s v="EUROMASTER"/>
    <x v="2"/>
    <s v="PALAU"/>
    <s v="INDICA PATRICIA QUE VENDRÁN AVISAR URGENTE A M. ANGEL O A PATRI, ALB. 0A19000670 PDO. 113006455 (NO CONTROLADO HASTA LAS 17:10 HORAS)"/>
    <m/>
    <m/>
    <m/>
    <m/>
    <s v="Miguel M."/>
    <x v="32"/>
    <d v="1899-12-30T07:3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08:00:00"/>
    <d v="1899-12-30T08:00:00"/>
    <m/>
    <x v="1"/>
    <s v="MR"/>
    <d v="2019-02-14T08:00:00"/>
    <m/>
    <s v="COMILLAS"/>
    <s v="Carga"/>
    <s v="NO"/>
    <n v="5"/>
    <n v="10"/>
    <x v="0"/>
    <s v="MULTIPLASTIC"/>
    <x v="1"/>
    <s v="GRANOLLERS"/>
    <s v="26554, 26535, 26353, 25261"/>
    <m/>
    <m/>
    <m/>
    <m/>
    <s v="Jesús"/>
    <x v="32"/>
    <d v="1899-12-30T08:0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08:30:00"/>
    <d v="1899-12-30T08:30:00"/>
    <m/>
    <x v="1"/>
    <s v="MR"/>
    <d v="2019-02-14T08:30:00"/>
    <s v="DAVID"/>
    <s v="DAVID BERTRAN"/>
    <s v="Carga"/>
    <s v="NO"/>
    <n v="3"/>
    <n v="6"/>
    <x v="0"/>
    <s v="DAVID BERTRAN"/>
    <x v="5"/>
    <s v="PALAU"/>
    <m/>
    <m/>
    <m/>
    <m/>
    <m/>
    <s v="Miguel M."/>
    <x v="32"/>
    <d v="1899-12-30T08:3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09:10:00"/>
    <m/>
    <m/>
    <x v="0"/>
    <s v="MR"/>
    <d v="2019-02-14T09:00:00"/>
    <m/>
    <s v="SUS MEDIOS"/>
    <s v="Descarga"/>
    <s v="NO"/>
    <n v="0"/>
    <n v="1"/>
    <x v="0"/>
    <s v="SIMONA"/>
    <x v="0"/>
    <s v="SANT BOI"/>
    <s v="ALB. 7201237857 PDO. 213004333"/>
    <m/>
    <m/>
    <m/>
    <m/>
    <s v="Jesús"/>
    <x v="32"/>
    <d v="1899-12-30T09:10:00"/>
    <m/>
    <n v="0"/>
    <x v="0"/>
    <n v="0"/>
    <s v="SI"/>
    <x v="0"/>
    <n v="1"/>
    <n v="0"/>
    <n v="1"/>
    <x v="6"/>
    <x v="1"/>
    <n v="468"/>
    <n v="18"/>
    <n v="0.2"/>
    <n v="0.18"/>
  </r>
  <r>
    <d v="2019-02-14T00:00:00"/>
    <d v="1899-12-30T09:30:00"/>
    <m/>
    <m/>
    <x v="0"/>
    <s v="MR"/>
    <d v="2019-02-14T09:30:00"/>
    <m/>
    <s v="ASM"/>
    <s v="Descarga"/>
    <s v="NO"/>
    <n v="0"/>
    <n v="0.5"/>
    <x v="1"/>
    <s v="ASM "/>
    <x v="2"/>
    <s v="MADRID"/>
    <s v="SOBRE DE ADESLAS PARA RRHH"/>
    <m/>
    <m/>
    <m/>
    <m/>
    <s v="Sus medios"/>
    <x v="32"/>
    <d v="1899-12-30T09:30:00"/>
    <m/>
    <n v="0"/>
    <x v="0"/>
    <n v="0"/>
    <s v="SI"/>
    <x v="0"/>
    <n v="1"/>
    <n v="0"/>
    <n v="1"/>
    <x v="6"/>
    <x v="1"/>
    <n v="468"/>
    <n v="18"/>
    <n v="0.2"/>
    <n v="0.18"/>
  </r>
  <r>
    <d v="2019-02-14T00:00:00"/>
    <d v="1899-12-30T09:45:00"/>
    <d v="1899-12-30T09:45:00"/>
    <m/>
    <x v="1"/>
    <s v="MR"/>
    <d v="2019-02-14T10:00:00"/>
    <m/>
    <s v="UPS"/>
    <s v="Descarga"/>
    <s v="NO"/>
    <n v="0"/>
    <n v="0.5"/>
    <x v="1"/>
    <s v="GIMATIC "/>
    <x v="0"/>
    <s v="ITALIA"/>
    <s v="A/A ABEL ROMERO  ALB. BMR-Y03003  PDO. 713014361"/>
    <m/>
    <m/>
    <m/>
    <m/>
    <s v="Sus medios"/>
    <x v="32"/>
    <d v="1899-12-30T09:45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0:00:00"/>
    <d v="1899-12-30T10:00:00"/>
    <m/>
    <x v="1"/>
    <s v="VG"/>
    <d v="2019-02-14T10:00:00"/>
    <m/>
    <s v="BREGER"/>
    <s v="Carga"/>
    <s v="SI"/>
    <n v="13.5"/>
    <n v="26"/>
    <x v="0"/>
    <s v="SCHOELLER GAILLON"/>
    <x v="4"/>
    <s v="GAILLON"/>
    <s v="6006916 + 6006812 + 6006864 + 6006908 "/>
    <m/>
    <m/>
    <m/>
    <m/>
    <s v="Miguel M."/>
    <x v="32"/>
    <d v="1899-12-30T12:15:00"/>
    <m/>
    <n v="1"/>
    <x v="0"/>
    <n v="1"/>
    <s v="SI"/>
    <x v="0"/>
    <n v="1"/>
    <n v="1"/>
    <n v="0"/>
    <x v="6"/>
    <x v="1"/>
    <n v="468"/>
    <n v="18"/>
    <n v="0.2"/>
    <n v="0.18"/>
  </r>
  <r>
    <d v="2019-02-14T00:00:00"/>
    <d v="1899-12-30T10:30:00"/>
    <d v="1899-12-30T10:30:00"/>
    <m/>
    <x v="1"/>
    <s v="MR"/>
    <d v="2019-02-14T10:30:00"/>
    <m/>
    <s v="SUS MEDIOS"/>
    <s v="Carga"/>
    <s v="NO"/>
    <n v="5"/>
    <n v="9"/>
    <x v="0"/>
    <s v="INVERSIONES Y COMUNICACIONES "/>
    <x v="1"/>
    <s v="CHILE"/>
    <s v="26351, 26388 Y 25251"/>
    <m/>
    <m/>
    <m/>
    <m/>
    <s v="Jesús"/>
    <x v="32"/>
    <d v="1899-12-30T10:3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1:00:00"/>
    <m/>
    <m/>
    <x v="0"/>
    <s v="MR"/>
    <d v="2019-02-14T11:00:00"/>
    <m/>
    <s v="SUS MEDIOS"/>
    <s v="Descarga"/>
    <s v="NO"/>
    <n v="0"/>
    <s v="0,5"/>
    <x v="1"/>
    <s v="TORRAS"/>
    <x v="0"/>
    <s v="SABADELL"/>
    <s v="RECOGE LAS DEVOLUCIONES DE LOS ALBARANES L908257, L908678 Y L908637"/>
    <m/>
    <m/>
    <m/>
    <m/>
    <s v="Sus medios"/>
    <x v="32"/>
    <d v="1899-12-30T11:00:00"/>
    <m/>
    <n v="0"/>
    <x v="0"/>
    <n v="0"/>
    <s v="SI"/>
    <x v="0"/>
    <n v="1"/>
    <n v="0"/>
    <n v="1"/>
    <x v="6"/>
    <x v="1"/>
    <n v="468"/>
    <n v="18"/>
    <n v="0.2"/>
    <n v="0.18"/>
  </r>
  <r>
    <d v="2019-02-14T00:00:00"/>
    <d v="1899-12-30T11:30:00"/>
    <d v="1899-12-30T11:30:00"/>
    <m/>
    <x v="1"/>
    <s v="VG"/>
    <d v="2019-02-14T11:30:00"/>
    <m/>
    <s v="GIMARCO"/>
    <s v="Descarga"/>
    <s v="SI"/>
    <n v="13.5"/>
    <n v="26"/>
    <x v="0"/>
    <s v="SCHOELLER NUREIUX"/>
    <x v="6"/>
    <s v="NURIEUX"/>
    <s v="CB-1110"/>
    <m/>
    <m/>
    <m/>
    <m/>
    <s v="Miguel M."/>
    <x v="32"/>
    <d v="1899-12-30T11:30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2:00:00"/>
    <d v="1899-12-30T12:00:00"/>
    <m/>
    <x v="1"/>
    <s v="MR"/>
    <d v="2019-02-14T12:00:00"/>
    <m/>
    <s v="SUS MEDIOS"/>
    <s v="Carga"/>
    <s v="NO"/>
    <n v="4"/>
    <n v="8"/>
    <x v="0"/>
    <s v="PALETPLASTIC"/>
    <x v="1"/>
    <s v="EL PALMAR"/>
    <s v="26477, 25693 Y 25264, llegara mas tarde por accidente en carretera"/>
    <s v="7734-KBP (RIGIDO)"/>
    <m/>
    <m/>
    <m/>
    <s v="Miguel Ángel"/>
    <x v="32"/>
    <d v="1899-12-30T15:36:00"/>
    <m/>
    <n v="0"/>
    <x v="0"/>
    <n v="1"/>
    <s v="SI"/>
    <x v="0"/>
    <n v="1"/>
    <n v="1"/>
    <n v="0"/>
    <x v="6"/>
    <x v="1"/>
    <n v="468"/>
    <n v="18"/>
    <n v="0.2"/>
    <n v="0.18"/>
  </r>
  <r>
    <d v="2019-02-14T00:00:00"/>
    <d v="1899-12-30T12:30:00"/>
    <m/>
    <m/>
    <x v="0"/>
    <s v="MR"/>
    <d v="2019-02-14T12:30:00"/>
    <m/>
    <s v="NACEX"/>
    <s v="Descarga"/>
    <s v="NO"/>
    <n v="0"/>
    <s v="0,5"/>
    <x v="1"/>
    <s v="MAGNEGRAF"/>
    <x v="0"/>
    <s v="PALAU"/>
    <s v="NOS LO DA XAVI ESCARRABILL /// ALB. 19.004.631 NO TIENE NUMERO DE PEDIDO"/>
    <m/>
    <m/>
    <m/>
    <m/>
    <s v="Sus medios"/>
    <x v="32"/>
    <d v="1899-12-30T12:30:00"/>
    <m/>
    <n v="0"/>
    <x v="0"/>
    <n v="0"/>
    <s v="SI"/>
    <x v="0"/>
    <n v="1"/>
    <n v="0"/>
    <n v="1"/>
    <x v="6"/>
    <x v="1"/>
    <n v="468"/>
    <n v="18"/>
    <n v="0.2"/>
    <n v="0.18"/>
  </r>
  <r>
    <d v="2019-02-14T00:00:00"/>
    <d v="1899-12-30T12:31:00"/>
    <d v="1899-12-30T12:31:00"/>
    <m/>
    <x v="1"/>
    <s v="MR"/>
    <d v="2019-02-14T12:30:00"/>
    <n v="26564"/>
    <s v="EL MOSCA"/>
    <s v="Carga"/>
    <s v="SI"/>
    <n v="13.5"/>
    <n v="26"/>
    <x v="2"/>
    <s v="DESARROLLOS ALIMENT. FRESCOS"/>
    <x v="7"/>
    <s v="SEGORBE"/>
    <m/>
    <s v="R7352BDB /// 1044KRR"/>
    <m/>
    <m/>
    <m/>
    <s v="Juan Carlos"/>
    <x v="32"/>
    <d v="1899-12-30T12:31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2:32:00"/>
    <d v="1899-12-30T12:32:00"/>
    <m/>
    <x v="1"/>
    <s v="MR"/>
    <d v="2019-02-14T12:30:00"/>
    <n v="26564"/>
    <s v="EL MOSCA"/>
    <s v="Carga"/>
    <s v="SI"/>
    <n v="13.5"/>
    <n v="26"/>
    <x v="2"/>
    <s v="DESARROLLOS ALIMENT. FRESCOS"/>
    <x v="7"/>
    <s v="SEGORBE"/>
    <m/>
    <s v="9838KRR/// R2926BCW"/>
    <m/>
    <m/>
    <m/>
    <s v="Juan Carlos"/>
    <x v="32"/>
    <d v="1899-12-30T12:32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3:00:00"/>
    <d v="1899-12-30T13:00:00"/>
    <m/>
    <x v="1"/>
    <s v="MR"/>
    <d v="2019-02-14T13:00:00"/>
    <s v="REMIGIO"/>
    <s v="SUS MEDIOS"/>
    <s v="Carga"/>
    <s v="SI"/>
    <n v="13.5"/>
    <n v="26"/>
    <x v="0"/>
    <s v="AQUA AMBIENT"/>
    <x v="3"/>
    <s v="VARIOS"/>
    <m/>
    <m/>
    <m/>
    <m/>
    <m/>
    <s v="Jesús"/>
    <x v="32"/>
    <d v="1899-12-30T13:00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3:01:00"/>
    <d v="1899-12-30T13:01:00"/>
    <m/>
    <x v="1"/>
    <s v="MR"/>
    <d v="2019-02-14T13:00:00"/>
    <n v="26564"/>
    <s v="EL MOSCA"/>
    <s v="Carga"/>
    <s v="SI"/>
    <n v="13.5"/>
    <n v="26"/>
    <x v="2"/>
    <s v="DESARROLLOS ALIMENT. FRESCOS"/>
    <x v="7"/>
    <s v="SEGORBE"/>
    <m/>
    <s v="4914KST ///R2433BCW"/>
    <m/>
    <m/>
    <m/>
    <s v="Jesús"/>
    <x v="32"/>
    <d v="1899-12-30T13:01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3:30:00"/>
    <d v="1899-12-30T13:30:00"/>
    <m/>
    <x v="1"/>
    <s v="MR"/>
    <d v="2019-02-14T13:30:00"/>
    <m/>
    <s v="NIKA"/>
    <s v="Descarga"/>
    <s v="NO"/>
    <n v="3"/>
    <n v="6"/>
    <x v="0"/>
    <s v="POWDER"/>
    <x v="0"/>
    <s v="PALAU"/>
    <s v="alb. s1-3400 pdo. 813002297, 813002298 y 813002265"/>
    <m/>
    <m/>
    <m/>
    <m/>
    <s v="Jesús"/>
    <x v="32"/>
    <d v="1899-12-30T13:3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4:00:00"/>
    <d v="1899-12-30T14:00:00"/>
    <m/>
    <x v="1"/>
    <s v="VG"/>
    <d v="2019-02-14T14:00:00"/>
    <m/>
    <s v="GIMARCO"/>
    <s v="Descarga"/>
    <s v="SI"/>
    <n v="13.5"/>
    <n v="26"/>
    <x v="0"/>
    <s v="SCHOELLER GAILLON"/>
    <x v="6"/>
    <s v="GAILLON"/>
    <s v="CB-1111 -"/>
    <s v="12-QR-93 / P-99225"/>
    <m/>
    <m/>
    <m/>
    <s v="Miguel Ángel"/>
    <x v="32"/>
    <d v="1899-12-30T14:00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4:01:00"/>
    <d v="1899-12-30T14:01:00"/>
    <m/>
    <x v="1"/>
    <s v="MR"/>
    <d v="2019-02-14T14:00:00"/>
    <n v="26564"/>
    <s v="EL MOSCA"/>
    <s v="Carga"/>
    <s v="SI"/>
    <n v="13.5"/>
    <n v="26"/>
    <x v="2"/>
    <s v="DESARROLLOS ALIMENT. FRESCOS"/>
    <x v="7"/>
    <s v="SEGORBE"/>
    <m/>
    <s v="R2848BCP /// 4940KRN"/>
    <m/>
    <m/>
    <m/>
    <s v="Juan Carlos"/>
    <x v="32"/>
    <d v="1899-12-30T14:01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4:17:00"/>
    <d v="1899-12-30T14:17:00"/>
    <m/>
    <x v="1"/>
    <s v="MR"/>
    <d v="2019-02-14T14:30:00"/>
    <n v="26564"/>
    <s v="EL MOSCA"/>
    <s v="Carga"/>
    <s v="SI"/>
    <n v="13.5"/>
    <n v="26"/>
    <x v="2"/>
    <s v="DESARROLLOS ALIMENT. FRESCOS"/>
    <x v="7"/>
    <s v="SEGORBE"/>
    <m/>
    <s v="4892JTL /// R5671BCJ"/>
    <m/>
    <m/>
    <m/>
    <s v="Juan Carlos"/>
    <x v="32"/>
    <d v="1899-12-30T14:17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4:30:00"/>
    <d v="1899-12-30T14:30:00"/>
    <m/>
    <x v="1"/>
    <s v="MR"/>
    <d v="2019-02-14T14:30:00"/>
    <n v="26530"/>
    <s v="SUS MEDIOS"/>
    <s v="Carga"/>
    <s v="NO"/>
    <n v="1"/>
    <n v="2"/>
    <x v="0"/>
    <s v="STORE &amp; GO "/>
    <x v="3"/>
    <s v="PORTUGAL"/>
    <m/>
    <m/>
    <m/>
    <m/>
    <m/>
    <s v="Juan Carlos"/>
    <x v="32"/>
    <d v="1899-12-30T16:30:00"/>
    <m/>
    <n v="0"/>
    <x v="0"/>
    <n v="1"/>
    <s v="SI"/>
    <x v="0"/>
    <n v="1"/>
    <n v="1"/>
    <n v="0"/>
    <x v="6"/>
    <x v="1"/>
    <n v="468"/>
    <n v="18"/>
    <n v="0.2"/>
    <n v="0.18"/>
  </r>
  <r>
    <d v="2019-02-14T00:00:00"/>
    <d v="1899-12-30T15:01:00"/>
    <d v="1899-12-30T15:01:00"/>
    <m/>
    <x v="1"/>
    <s v="MR"/>
    <d v="2019-02-14T15:00:00"/>
    <n v="26518"/>
    <s v="RHENUS"/>
    <s v="Carga"/>
    <s v="NO"/>
    <n v="0.5"/>
    <n v="1"/>
    <x v="0"/>
    <s v="3 OPAL CENTRAL DE ENVASES"/>
    <x v="1"/>
    <s v="MADRID"/>
    <m/>
    <m/>
    <m/>
    <m/>
    <m/>
    <s v="Miguel Ángel"/>
    <x v="32"/>
    <d v="1899-12-30T15:01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5:30:00"/>
    <d v="1899-12-30T15:30:00"/>
    <m/>
    <x v="1"/>
    <s v="MR"/>
    <d v="2019-02-14T15:30:00"/>
    <n v="26637"/>
    <s v="DASCHER"/>
    <s v="Carga"/>
    <s v="NO"/>
    <n v="1"/>
    <n v="2"/>
    <x v="0"/>
    <s v="CAVYCAR"/>
    <x v="1"/>
    <s v="GUIPUZCOA"/>
    <m/>
    <m/>
    <m/>
    <m/>
    <m/>
    <s v="Miguel Ángel"/>
    <x v="32"/>
    <d v="1899-12-30T15:3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6:00:00"/>
    <d v="1899-12-30T16:00:00"/>
    <m/>
    <x v="1"/>
    <s v="MR"/>
    <d v="2019-02-14T16:00:00"/>
    <m/>
    <s v="SUS MEDIOS"/>
    <s v="Carga"/>
    <s v="NO"/>
    <n v="5"/>
    <n v="10"/>
    <x v="0"/>
    <s v="AQUA AMBIENT"/>
    <x v="3"/>
    <s v="VARIOS"/>
    <s v="alb. DSO364, alb. 9AL/19000168"/>
    <m/>
    <m/>
    <m/>
    <m/>
    <s v="Juan Carlos"/>
    <x v="32"/>
    <d v="1899-12-30T16:0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6:25:00"/>
    <d v="1899-12-30T16:25:00"/>
    <m/>
    <x v="1"/>
    <s v="MR"/>
    <d v="2019-02-14T16:30:00"/>
    <m/>
    <s v="GARVI"/>
    <s v="Descarga"/>
    <s v="NO"/>
    <n v="7"/>
    <n v="14"/>
    <x v="0"/>
    <s v="POLIURETANOS RIVAS"/>
    <x v="0"/>
    <s v="ZARAGOZA"/>
    <s v="ALBARAN A/190.166 /// PDO. 813002277/78/79/80/81/82"/>
    <m/>
    <m/>
    <m/>
    <m/>
    <s v="Juan Carlos"/>
    <x v="32"/>
    <d v="1899-12-30T16:25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6:30:00"/>
    <d v="1899-12-30T16:30:00"/>
    <m/>
    <x v="1"/>
    <s v="MR"/>
    <d v="2019-02-14T16:30:00"/>
    <n v="6006703"/>
    <s v="SUS MEDIOS"/>
    <s v="Carga"/>
    <s v="SI"/>
    <n v="13.5"/>
    <n v="26"/>
    <x v="0"/>
    <s v="CHEP"/>
    <x v="1"/>
    <s v="VARIOS"/>
    <n v="3680242811"/>
    <m/>
    <m/>
    <m/>
    <m/>
    <s v="Miguel Ángel"/>
    <x v="32"/>
    <d v="1899-12-30T16:30:00"/>
    <m/>
    <n v="1"/>
    <x v="0"/>
    <n v="1"/>
    <s v="SI"/>
    <x v="0"/>
    <n v="0"/>
    <n v="0"/>
    <n v="1"/>
    <x v="6"/>
    <x v="1"/>
    <n v="468"/>
    <n v="18"/>
    <n v="0.2"/>
    <n v="0.18"/>
  </r>
  <r>
    <d v="2019-02-14T00:00:00"/>
    <d v="1899-12-30T17:00:00"/>
    <d v="1899-12-30T17:00:00"/>
    <m/>
    <x v="1"/>
    <s v="MR"/>
    <d v="2019-02-14T17:00:00"/>
    <m/>
    <s v="TRANSLINK"/>
    <s v="Carga"/>
    <s v="NO"/>
    <n v="3"/>
    <n v="5"/>
    <x v="0"/>
    <s v="TRANSLINK"/>
    <x v="5"/>
    <s v="VARIOS"/>
    <m/>
    <m/>
    <m/>
    <m/>
    <m/>
    <s v="Miguel Ángel"/>
    <x v="32"/>
    <d v="1899-12-30T17:0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17:30:00"/>
    <d v="1899-12-30T17:30:00"/>
    <m/>
    <x v="1"/>
    <s v="MR"/>
    <d v="2019-02-14T17:30:00"/>
    <s v="SZENDEX"/>
    <s v="SZENDEX"/>
    <s v="Carga"/>
    <s v="NO"/>
    <n v="0"/>
    <n v="1"/>
    <x v="1"/>
    <s v="SZENDEX"/>
    <x v="5"/>
    <s v="VARIOS"/>
    <s v="albaran 041201"/>
    <m/>
    <m/>
    <m/>
    <m/>
    <s v="Sus medios"/>
    <x v="32"/>
    <d v="1899-12-30T17:30:00"/>
    <m/>
    <n v="0"/>
    <x v="0"/>
    <n v="1"/>
    <s v="SI"/>
    <x v="0"/>
    <n v="0"/>
    <n v="0"/>
    <n v="1"/>
    <x v="6"/>
    <x v="1"/>
    <n v="468"/>
    <n v="18"/>
    <n v="0.2"/>
    <n v="0.18"/>
  </r>
  <r>
    <d v="2019-02-14T00:00:00"/>
    <d v="1899-12-30T20:00:00"/>
    <d v="1899-12-30T20:00:00"/>
    <m/>
    <x v="1"/>
    <s v="MR"/>
    <d v="2019-02-14T20:00:00"/>
    <n v="26564"/>
    <s v="EL MOSCA"/>
    <s v="Carga"/>
    <s v="SI"/>
    <n v="13.5"/>
    <n v="26"/>
    <x v="2"/>
    <s v="DESARROLLOS ALIMENT. FRESCOS"/>
    <x v="7"/>
    <s v="SEGORBE"/>
    <m/>
    <m/>
    <m/>
    <m/>
    <m/>
    <s v="Juan Carlos"/>
    <x v="32"/>
    <d v="1899-12-30T20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06:00:00"/>
    <d v="1899-12-30T06:00:00"/>
    <m/>
    <x v="1"/>
    <s v="MR"/>
    <d v="2019-02-15T06:00:00"/>
    <m/>
    <s v="GONZATRANS"/>
    <s v="Carga"/>
    <s v="SI"/>
    <n v="13.5"/>
    <n v="26"/>
    <x v="0"/>
    <s v="GONZATRANS"/>
    <x v="5"/>
    <s v="VARIOS"/>
    <m/>
    <m/>
    <m/>
    <m/>
    <m/>
    <s v="Miguel M."/>
    <x v="33"/>
    <d v="1899-12-30T06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07:00:00"/>
    <d v="1899-12-30T07:00:00"/>
    <m/>
    <x v="1"/>
    <s v="JAR"/>
    <d v="2019-02-15T07:00:00"/>
    <m/>
    <s v="JOSE REY"/>
    <s v="Carga"/>
    <s v="SI"/>
    <n v="13.5"/>
    <n v="26"/>
    <x v="0"/>
    <s v="FLUIDRA"/>
    <x v="9"/>
    <s v="MAÇANET"/>
    <m/>
    <m/>
    <m/>
    <m/>
    <m/>
    <s v="Miguel M."/>
    <x v="33"/>
    <d v="1899-12-30T07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08:00:00"/>
    <m/>
    <m/>
    <x v="0"/>
    <s v="MR"/>
    <d v="2019-02-15T08:00:00"/>
    <m/>
    <s v="SUS MEDIOS"/>
    <s v="Descarga"/>
    <s v="SI"/>
    <n v="13.5"/>
    <n v="26"/>
    <x v="0"/>
    <s v="CHEP"/>
    <x v="2"/>
    <s v="CHEP"/>
    <n v="3680191443"/>
    <m/>
    <m/>
    <m/>
    <m/>
    <s v="Miguel M."/>
    <x v="33"/>
    <d v="1899-12-30T08:00:00"/>
    <m/>
    <n v="1"/>
    <x v="0"/>
    <n v="0"/>
    <s v="SI"/>
    <x v="0"/>
    <n v="1"/>
    <n v="0"/>
    <n v="1"/>
    <x v="6"/>
    <x v="1"/>
    <n v="468"/>
    <n v="18"/>
    <n v="0.2"/>
    <n v="0.18"/>
  </r>
  <r>
    <d v="2019-02-15T00:00:00"/>
    <d v="1899-12-30T08:30:00"/>
    <d v="1899-12-30T08:30:00"/>
    <m/>
    <x v="1"/>
    <s v="MR"/>
    <d v="2019-02-15T08:30:00"/>
    <s v="DAVID"/>
    <s v="DAVID BERTRAN"/>
    <s v="Carga"/>
    <s v="NO"/>
    <n v="3"/>
    <n v="6"/>
    <x v="0"/>
    <s v="DAVID BERTRAN"/>
    <x v="5"/>
    <s v="PALAU"/>
    <s v="ALB. 041241"/>
    <m/>
    <m/>
    <m/>
    <m/>
    <s v="Miguel M."/>
    <x v="33"/>
    <d v="1899-12-30T08:30:00"/>
    <m/>
    <n v="0"/>
    <x v="0"/>
    <n v="1"/>
    <s v="SI"/>
    <x v="0"/>
    <n v="0"/>
    <n v="0"/>
    <n v="1"/>
    <x v="6"/>
    <x v="1"/>
    <n v="468"/>
    <n v="18"/>
    <n v="0.2"/>
    <n v="0.18"/>
  </r>
  <r>
    <d v="2019-02-15T00:00:00"/>
    <d v="1899-12-30T08:50:00"/>
    <m/>
    <m/>
    <x v="0"/>
    <s v="MR"/>
    <d v="2019-02-15T09:00:00"/>
    <m/>
    <s v="SUS MEDIOS"/>
    <s v="Descarga"/>
    <s v="NO"/>
    <n v="6"/>
    <n v="12"/>
    <x v="0"/>
    <s v="BEKUPLAST"/>
    <x v="2"/>
    <s v="ALEMANIA"/>
    <s v="ALB. LS187778 PDO. 113006434"/>
    <m/>
    <m/>
    <m/>
    <m/>
    <s v="Jesús"/>
    <x v="33"/>
    <d v="1899-12-30T08:50:00"/>
    <m/>
    <n v="0"/>
    <x v="0"/>
    <n v="0"/>
    <s v="SI"/>
    <x v="0"/>
    <n v="1"/>
    <n v="0"/>
    <n v="1"/>
    <x v="6"/>
    <x v="1"/>
    <n v="468"/>
    <n v="18"/>
    <n v="0.2"/>
    <n v="0.18"/>
  </r>
  <r>
    <d v="2019-02-15T00:00:00"/>
    <d v="1899-12-30T09:00:00"/>
    <d v="1899-12-30T09:00:00"/>
    <m/>
    <x v="1"/>
    <s v="MR"/>
    <d v="2019-02-15T09:00:00"/>
    <m/>
    <s v="SESE"/>
    <s v="Carga"/>
    <s v="SI"/>
    <n v="13.5"/>
    <n v="26"/>
    <x v="0"/>
    <s v="VALEO"/>
    <x v="1"/>
    <s v="MARTOS"/>
    <s v="25840 - envio 7059"/>
    <s v="4256A7       R7355BBV"/>
    <m/>
    <m/>
    <m/>
    <s v="Miguel Ángel"/>
    <x v="32"/>
    <d v="1899-12-30T15:06:00"/>
    <m/>
    <n v="1"/>
    <x v="0"/>
    <n v="1"/>
    <s v="NO"/>
    <x v="0"/>
    <n v="1"/>
    <n v="1"/>
    <n v="0"/>
    <x v="6"/>
    <x v="1"/>
    <n v="468"/>
    <n v="18"/>
    <n v="0.2"/>
    <n v="0.18"/>
  </r>
  <r>
    <d v="2019-02-15T00:00:00"/>
    <d v="1899-12-30T09:45:00"/>
    <m/>
    <m/>
    <x v="0"/>
    <s v="MR"/>
    <d v="2019-02-15T10:00:00"/>
    <m/>
    <s v="SUS MEDIOS"/>
    <s v="Descarga"/>
    <s v="NO"/>
    <n v="0"/>
    <n v="0.5"/>
    <x v="1"/>
    <s v="SOVAIC"/>
    <x v="0"/>
    <s v="FRANCIA"/>
    <s v="ALB. 46706 PDO. 213004351"/>
    <m/>
    <m/>
    <m/>
    <m/>
    <s v="Sus medios"/>
    <x v="33"/>
    <d v="1899-12-30T09:45:00"/>
    <m/>
    <n v="0"/>
    <x v="0"/>
    <n v="0"/>
    <s v="SI"/>
    <x v="0"/>
    <n v="1"/>
    <n v="0"/>
    <n v="1"/>
    <x v="6"/>
    <x v="1"/>
    <n v="468"/>
    <n v="18"/>
    <n v="0.2"/>
    <n v="0.18"/>
  </r>
  <r>
    <d v="2019-02-15T00:00:00"/>
    <d v="1899-12-30T09:54:00"/>
    <m/>
    <m/>
    <x v="0"/>
    <s v="MR"/>
    <d v="2019-02-15T10:00:00"/>
    <m/>
    <s v="SUS MEDIOS"/>
    <s v="Descarga"/>
    <s v="NO"/>
    <n v="8"/>
    <n v="16"/>
    <x v="0"/>
    <s v="TECNOAGUAS"/>
    <x v="2"/>
    <s v="ALICANTE"/>
    <s v="ALBARAN 1901173 "/>
    <m/>
    <m/>
    <m/>
    <m/>
    <s v="Miguel M."/>
    <x v="33"/>
    <d v="1899-12-30T09:54:00"/>
    <m/>
    <n v="0"/>
    <x v="0"/>
    <n v="0"/>
    <s v="SI"/>
    <x v="0"/>
    <n v="1"/>
    <n v="0"/>
    <n v="1"/>
    <x v="6"/>
    <x v="1"/>
    <n v="468"/>
    <n v="18"/>
    <n v="0.2"/>
    <n v="0.18"/>
  </r>
  <r>
    <d v="2019-02-15T00:00:00"/>
    <d v="1899-12-30T10:00:00"/>
    <d v="1899-12-30T10:00:00"/>
    <m/>
    <x v="1"/>
    <s v="MR"/>
    <d v="2019-02-15T10:00:00"/>
    <m/>
    <s v="SESE"/>
    <s v="Carga"/>
    <s v="SI"/>
    <n v="13.5"/>
    <n v="26"/>
    <x v="0"/>
    <s v="VALEO"/>
    <x v="1"/>
    <s v="MARTOS"/>
    <n v="26037"/>
    <s v="80692A33   1543-07"/>
    <m/>
    <m/>
    <m/>
    <s v="Juan Carlos"/>
    <x v="32"/>
    <d v="1899-12-30T17:02:00"/>
    <m/>
    <n v="1"/>
    <x v="0"/>
    <n v="1"/>
    <s v="NO"/>
    <x v="0"/>
    <n v="1"/>
    <n v="1"/>
    <n v="0"/>
    <x v="6"/>
    <x v="1"/>
    <n v="468"/>
    <n v="18"/>
    <n v="0.2"/>
    <n v="0.18"/>
  </r>
  <r>
    <d v="2019-02-15T00:00:00"/>
    <d v="1899-12-30T10:12:00"/>
    <m/>
    <m/>
    <x v="0"/>
    <s v="MR"/>
    <d v="2019-02-15T10:00:00"/>
    <m/>
    <s v="TSB"/>
    <s v="Descarga"/>
    <s v="NO"/>
    <n v="0.5"/>
    <n v="1"/>
    <x v="0"/>
    <s v="QUIMICS DALMAU"/>
    <x v="2"/>
    <s v="BARCELONA"/>
    <s v="ALB. 23901 PDO. 113006464"/>
    <m/>
    <m/>
    <m/>
    <m/>
    <s v="Sus medios"/>
    <x v="33"/>
    <d v="1899-12-30T10:12:00"/>
    <m/>
    <n v="0"/>
    <x v="0"/>
    <n v="0"/>
    <s v="SI"/>
    <x v="0"/>
    <n v="1"/>
    <n v="0"/>
    <n v="1"/>
    <x v="6"/>
    <x v="1"/>
    <n v="468"/>
    <n v="18"/>
    <n v="0.2"/>
    <n v="0.18"/>
  </r>
  <r>
    <d v="2019-02-15T00:00:00"/>
    <d v="1899-12-30T10:30:00"/>
    <m/>
    <m/>
    <x v="0"/>
    <s v="MR"/>
    <d v="2019-02-15T10:30:00"/>
    <n v="6006786"/>
    <s v="BREGER"/>
    <s v="Carga"/>
    <s v="SI"/>
    <n v="13.5"/>
    <n v="26"/>
    <x v="0"/>
    <s v="SCHOELLER FRANCE"/>
    <x v="4"/>
    <s v="FRANCIA"/>
    <m/>
    <m/>
    <m/>
    <m/>
    <m/>
    <s v="Jesús"/>
    <x v="33"/>
    <d v="1899-12-30T10:30:00"/>
    <m/>
    <n v="1"/>
    <x v="0"/>
    <n v="0"/>
    <s v="SI"/>
    <x v="0"/>
    <n v="1"/>
    <n v="0"/>
    <n v="1"/>
    <x v="6"/>
    <x v="1"/>
    <n v="468"/>
    <n v="18"/>
    <n v="0.2"/>
    <n v="0.18"/>
  </r>
  <r>
    <d v="2019-02-15T00:00:00"/>
    <d v="1899-12-30T10:35:00"/>
    <m/>
    <m/>
    <x v="0"/>
    <s v="MR"/>
    <d v="2019-02-15T10:30:00"/>
    <m/>
    <s v="SUS MEDIOS"/>
    <s v="Descarga"/>
    <s v="NO"/>
    <n v="0"/>
    <n v="0.5"/>
    <x v="1"/>
    <s v="TORRAS"/>
    <x v="0"/>
    <s v="SABADELL"/>
    <s v="ALB. L909985 Y L909863"/>
    <m/>
    <m/>
    <m/>
    <m/>
    <s v="Sus medios"/>
    <x v="33"/>
    <d v="1899-12-30T10:35:00"/>
    <m/>
    <n v="0"/>
    <x v="0"/>
    <n v="0"/>
    <s v="SI"/>
    <x v="0"/>
    <n v="1"/>
    <n v="0"/>
    <n v="1"/>
    <x v="6"/>
    <x v="1"/>
    <n v="468"/>
    <n v="18"/>
    <n v="0.2"/>
    <n v="0.18"/>
  </r>
  <r>
    <d v="2019-02-15T00:00:00"/>
    <d v="1899-12-30T11:00:00"/>
    <d v="1899-12-30T11:00:00"/>
    <m/>
    <x v="1"/>
    <s v="MR"/>
    <d v="2019-02-15T11:00:00"/>
    <n v="26564"/>
    <s v="EL MOSCA"/>
    <s v="Carga"/>
    <s v="SI"/>
    <n v="13.5"/>
    <n v="26"/>
    <x v="2"/>
    <s v="DESARROLLOS ALIMENT. FRESCOS"/>
    <x v="7"/>
    <s v="SEGORBE"/>
    <m/>
    <s v="4049KTS /// R5192BCY"/>
    <m/>
    <m/>
    <m/>
    <s v="Jesús"/>
    <x v="33"/>
    <d v="1899-12-30T11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2:00:00"/>
    <d v="1899-12-30T12:00:00"/>
    <m/>
    <x v="1"/>
    <s v="MR"/>
    <d v="2019-02-15T12:00:00"/>
    <n v="26564"/>
    <s v="EL MOSCA"/>
    <s v="Carga"/>
    <s v="SI"/>
    <n v="13.5"/>
    <n v="26"/>
    <x v="2"/>
    <s v="DESARROLLOS ALIMENT. FRESCOS"/>
    <x v="7"/>
    <s v="SEGORBE"/>
    <m/>
    <s v="0645KRN -  R1490BCT"/>
    <m/>
    <m/>
    <m/>
    <s v="Juan Carlos"/>
    <x v="33"/>
    <d v="1899-12-30T12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2:30:00"/>
    <d v="1899-12-30T12:30:00"/>
    <m/>
    <x v="1"/>
    <s v="MR"/>
    <d v="2019-02-15T12:30:00"/>
    <m/>
    <s v="BCN EXPRESS"/>
    <s v="Carga"/>
    <s v="NO"/>
    <n v="2"/>
    <n v="4"/>
    <x v="0"/>
    <s v="SCHOELLER HOLANDA"/>
    <x v="4"/>
    <s v="HOLANDA"/>
    <s v="ALB. MANUAL 19046"/>
    <s v="R-5421-BBK"/>
    <m/>
    <m/>
    <m/>
    <s v="Miguel M."/>
    <x v="33"/>
    <d v="1899-12-30T12:30:00"/>
    <m/>
    <n v="0"/>
    <x v="0"/>
    <n v="1"/>
    <s v="SI"/>
    <x v="0"/>
    <n v="0"/>
    <n v="0"/>
    <n v="1"/>
    <x v="6"/>
    <x v="1"/>
    <n v="468"/>
    <n v="18"/>
    <n v="0.2"/>
    <n v="0.18"/>
  </r>
  <r>
    <d v="2019-02-15T00:00:00"/>
    <d v="1899-12-30T13:00:00"/>
    <d v="1899-12-30T13:00:00"/>
    <m/>
    <x v="1"/>
    <s v="MR"/>
    <d v="2019-02-15T13:00:00"/>
    <n v="26564"/>
    <s v="EL MOSCA"/>
    <s v="Carga"/>
    <s v="SI"/>
    <n v="13.5"/>
    <n v="26"/>
    <x v="2"/>
    <s v="DESARROLLOS ALIMENT. FRESCOS"/>
    <x v="7"/>
    <s v="SEGORBE"/>
    <m/>
    <s v="0653JSW -  R5369BCW"/>
    <m/>
    <m/>
    <m/>
    <s v="Juan Carlos"/>
    <x v="33"/>
    <d v="1899-12-30T13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5:00:00"/>
    <d v="1899-12-30T15:00:00"/>
    <m/>
    <x v="1"/>
    <s v="MR"/>
    <d v="2019-02-15T15:00:00"/>
    <n v="26564"/>
    <s v="EL MOSCA"/>
    <s v="Carga"/>
    <s v="SI"/>
    <n v="13.5"/>
    <n v="26"/>
    <x v="2"/>
    <s v="DESARROLLOS ALIMENT. FRESCOS"/>
    <x v="7"/>
    <s v="SEGORBE"/>
    <m/>
    <s v="7112HGM -  R7524BBL"/>
    <m/>
    <m/>
    <m/>
    <s v="Juan Carlos"/>
    <x v="33"/>
    <d v="1899-12-30T15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6:00:00"/>
    <d v="1899-12-30T16:00:00"/>
    <m/>
    <x v="1"/>
    <s v="MR"/>
    <d v="2019-02-15T16:00:00"/>
    <m/>
    <s v="SUS MEDIOS"/>
    <s v="Carga"/>
    <s v="NO"/>
    <n v="5"/>
    <n v="10"/>
    <x v="0"/>
    <s v="AQUA AMBIENT"/>
    <x v="3"/>
    <s v="VARIOS"/>
    <s v="9AL/19000166 - 9AL/19000170 - 9AL/19000171"/>
    <m/>
    <m/>
    <m/>
    <m/>
    <s v="Juan Carlos"/>
    <x v="33"/>
    <d v="1899-12-30T16:00:00"/>
    <m/>
    <n v="0"/>
    <x v="0"/>
    <n v="1"/>
    <s v="SI"/>
    <x v="0"/>
    <n v="0"/>
    <n v="0"/>
    <n v="1"/>
    <x v="6"/>
    <x v="1"/>
    <n v="468"/>
    <n v="18"/>
    <n v="0.2"/>
    <n v="0.18"/>
  </r>
  <r>
    <d v="2019-02-15T00:00:00"/>
    <d v="1899-12-30T16:01:00"/>
    <d v="1899-12-30T16:01:00"/>
    <m/>
    <x v="1"/>
    <s v="MR"/>
    <d v="2019-02-15T16:00:00"/>
    <n v="26564"/>
    <s v="EL MOSCA"/>
    <s v="Carga"/>
    <s v="SI"/>
    <n v="13.5"/>
    <n v="26"/>
    <x v="2"/>
    <s v="DESARROLLOS ALIMENT. FRESCOS"/>
    <x v="7"/>
    <s v="SEGORBE"/>
    <m/>
    <s v="2164hdt - r3650bcb"/>
    <m/>
    <m/>
    <m/>
    <s v="Miguel Ángel"/>
    <x v="33"/>
    <d v="1899-12-30T16:01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6:30:00"/>
    <d v="1899-12-30T16:30:00"/>
    <m/>
    <x v="1"/>
    <s v="MR"/>
    <d v="2019-02-15T16:30:00"/>
    <m/>
    <s v="SUS MEDIOS"/>
    <s v="Descarga"/>
    <s v="NO"/>
    <n v="4"/>
    <n v="6"/>
    <x v="0"/>
    <s v="PLASTICOS GUELL"/>
    <x v="0"/>
    <s v="PALAU"/>
    <s v="alb. G190194 - pdo 213004364"/>
    <m/>
    <m/>
    <m/>
    <m/>
    <s v="Juan Carlos"/>
    <x v="33"/>
    <d v="1899-12-30T16:30:00"/>
    <m/>
    <n v="0"/>
    <x v="0"/>
    <n v="1"/>
    <s v="SI"/>
    <x v="0"/>
    <n v="0"/>
    <n v="0"/>
    <n v="1"/>
    <x v="6"/>
    <x v="1"/>
    <n v="468"/>
    <n v="18"/>
    <n v="0.2"/>
    <n v="0.18"/>
  </r>
  <r>
    <d v="2019-02-15T00:00:00"/>
    <d v="1899-12-30T17:00:00"/>
    <d v="1899-12-30T17:00:00"/>
    <m/>
    <x v="1"/>
    <s v="MR"/>
    <d v="2019-02-15T17:00:00"/>
    <m/>
    <s v="TRANSLINK"/>
    <s v="Carga"/>
    <s v="NO"/>
    <n v="4"/>
    <n v="7"/>
    <x v="0"/>
    <s v="TRANSLINK"/>
    <x v="5"/>
    <s v="VARIOS"/>
    <m/>
    <m/>
    <m/>
    <m/>
    <m/>
    <s v="Miguel Ángel"/>
    <x v="33"/>
    <d v="1899-12-30T17:00:00"/>
    <m/>
    <n v="0"/>
    <x v="0"/>
    <n v="1"/>
    <s v="SI"/>
    <x v="0"/>
    <n v="0"/>
    <n v="0"/>
    <n v="1"/>
    <x v="6"/>
    <x v="1"/>
    <n v="468"/>
    <n v="18"/>
    <n v="0.2"/>
    <n v="0.18"/>
  </r>
  <r>
    <d v="2019-02-15T00:00:00"/>
    <d v="1899-12-30T17:30:00"/>
    <d v="1899-12-30T17:30:00"/>
    <m/>
    <x v="1"/>
    <s v="MR"/>
    <d v="2019-02-15T17:30:00"/>
    <s v="SZENDEX"/>
    <s v="SZENDEX"/>
    <s v="Carga"/>
    <s v="NO"/>
    <n v="0"/>
    <n v="1"/>
    <x v="1"/>
    <s v="SZENDEX"/>
    <x v="5"/>
    <s v="VARIOS"/>
    <s v="ALB. 19049"/>
    <m/>
    <m/>
    <m/>
    <m/>
    <s v="Miguel Ángel"/>
    <x v="33"/>
    <d v="1899-12-30T17:30:00"/>
    <m/>
    <n v="0"/>
    <x v="0"/>
    <n v="1"/>
    <s v="SI"/>
    <x v="0"/>
    <n v="0"/>
    <n v="0"/>
    <n v="1"/>
    <x v="6"/>
    <x v="1"/>
    <n v="468"/>
    <n v="18"/>
    <n v="0.2"/>
    <n v="0.18"/>
  </r>
  <r>
    <d v="2019-02-15T00:00:00"/>
    <d v="1899-12-30T18:00:00"/>
    <d v="1899-12-30T18:00:00"/>
    <m/>
    <x v="1"/>
    <s v="MR"/>
    <d v="2019-02-15T18:00:00"/>
    <n v="6006703"/>
    <s v="SUS MEDIOS"/>
    <s v="Carga"/>
    <s v="SI"/>
    <n v="13.5"/>
    <n v="26"/>
    <x v="0"/>
    <s v="CHEP"/>
    <x v="1"/>
    <s v="VARIOS"/>
    <n v="3680242812"/>
    <m/>
    <m/>
    <m/>
    <m/>
    <s v="Miguel Ángel"/>
    <x v="33"/>
    <d v="1899-12-30T18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8:01:00"/>
    <d v="1899-12-30T18:01:00"/>
    <m/>
    <x v="1"/>
    <s v="MR"/>
    <d v="2019-02-15T18:00:00"/>
    <n v="26564"/>
    <s v="EL MOSCA"/>
    <s v="Carga"/>
    <s v="SI"/>
    <n v="13.5"/>
    <n v="26"/>
    <x v="2"/>
    <s v="DESARROLLOS ALIMENT. FRESCOS"/>
    <x v="7"/>
    <s v="SEGORBE"/>
    <m/>
    <s v="5043JRJ - R8665BCN"/>
    <m/>
    <m/>
    <m/>
    <s v="Miguel Ángel"/>
    <x v="33"/>
    <d v="1899-12-30T18:01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8:30:00"/>
    <d v="1899-12-30T18:30:00"/>
    <m/>
    <x v="1"/>
    <s v="MR"/>
    <d v="2019-02-15T18:30:00"/>
    <n v="6006787"/>
    <s v="BREGER"/>
    <s v="Carga"/>
    <s v="SI"/>
    <n v="13.5"/>
    <n v="26"/>
    <x v="0"/>
    <s v="SCHOELLER FRANCE"/>
    <x v="4"/>
    <s v="FRANCIA"/>
    <m/>
    <m/>
    <m/>
    <m/>
    <m/>
    <s v="Juan Carlos"/>
    <x v="33"/>
    <d v="1899-12-30T18:3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19:00:00"/>
    <d v="1899-12-30T19:00:00"/>
    <m/>
    <x v="1"/>
    <s v="MR"/>
    <d v="2019-02-15T19:00:00"/>
    <n v="26564"/>
    <s v="EL MOSCA"/>
    <s v="Carga"/>
    <s v="SI"/>
    <n v="13.5"/>
    <n v="26"/>
    <x v="2"/>
    <s v="DESARROLLOS ALIMENT. FRESCOS"/>
    <x v="7"/>
    <s v="SEGORBE"/>
    <m/>
    <s v="1503KMF - R9990BCS"/>
    <m/>
    <m/>
    <m/>
    <s v="Juan Carlos"/>
    <x v="33"/>
    <d v="1899-12-30T19:00:00"/>
    <m/>
    <n v="1"/>
    <x v="0"/>
    <n v="1"/>
    <s v="SI"/>
    <x v="0"/>
    <n v="0"/>
    <n v="0"/>
    <n v="1"/>
    <x v="6"/>
    <x v="1"/>
    <n v="468"/>
    <n v="18"/>
    <n v="0.2"/>
    <n v="0.18"/>
  </r>
  <r>
    <d v="2019-02-15T00:00:00"/>
    <d v="1899-12-30T21:30:00"/>
    <d v="1899-12-30T21:30:00"/>
    <m/>
    <x v="1"/>
    <s v="MR"/>
    <d v="2019-02-15T21:30:00"/>
    <n v="6006703"/>
    <s v="SUS MEDIOS"/>
    <s v="Carga"/>
    <s v="SI"/>
    <n v="13.5"/>
    <n v="26"/>
    <x v="0"/>
    <s v="CHEP"/>
    <x v="1"/>
    <s v="VARIOS"/>
    <s v="3680247885 - pdte. confirmar hora"/>
    <m/>
    <m/>
    <m/>
    <m/>
    <s v="Miguel M."/>
    <x v="33"/>
    <d v="1899-12-30T10:00:00"/>
    <m/>
    <n v="1"/>
    <x v="0"/>
    <n v="1"/>
    <s v="SI"/>
    <x v="0"/>
    <n v="1"/>
    <n v="1"/>
    <n v="0"/>
    <x v="6"/>
    <x v="1"/>
    <n v="468"/>
    <n v="18"/>
    <n v="0.2"/>
    <n v="0.18"/>
  </r>
  <r>
    <d v="2019-02-16T00:00:00"/>
    <d v="1899-12-30T06:00:00"/>
    <d v="1899-12-30T06:00:00"/>
    <m/>
    <x v="1"/>
    <s v="MR"/>
    <d v="2019-02-16T06:00:00"/>
    <n v="26564"/>
    <s v="EL MOSCA"/>
    <s v="Carga"/>
    <s v="SI"/>
    <n v="13.5"/>
    <n v="26"/>
    <x v="2"/>
    <s v="DESARROLLOS ALIMENT. FRESCOS"/>
    <x v="7"/>
    <s v="SEGORBE"/>
    <m/>
    <s v="1221HFK - R4271BCV"/>
    <m/>
    <m/>
    <m/>
    <s v="Alfredo"/>
    <x v="34"/>
    <d v="1899-12-30T06:00:00"/>
    <m/>
    <n v="1"/>
    <x v="0"/>
    <n v="1"/>
    <s v="SI"/>
    <x v="0"/>
    <n v="0"/>
    <n v="0"/>
    <n v="1"/>
    <x v="6"/>
    <x v="1"/>
    <n v="468"/>
    <n v="18"/>
    <n v="0.2"/>
    <n v="0.18"/>
  </r>
  <r>
    <d v="2019-02-16T00:00:00"/>
    <d v="1899-12-30T07:00:00"/>
    <d v="1899-12-30T07:00:00"/>
    <m/>
    <x v="1"/>
    <s v="MR"/>
    <d v="2019-02-16T07:00:00"/>
    <n v="26564"/>
    <s v="EL MOSCA"/>
    <s v="Carga"/>
    <s v="SI"/>
    <n v="13.5"/>
    <n v="26"/>
    <x v="2"/>
    <s v="DESARROLLOS ALIMENT. FRESCOS"/>
    <x v="7"/>
    <s v="SEGORBE"/>
    <m/>
    <s v="2811KSX - R4344BCW"/>
    <m/>
    <m/>
    <m/>
    <s v="Alfredo"/>
    <x v="34"/>
    <d v="1899-12-30T07:00:00"/>
    <m/>
    <n v="1"/>
    <x v="0"/>
    <n v="1"/>
    <s v="SI"/>
    <x v="0"/>
    <n v="0"/>
    <n v="0"/>
    <n v="1"/>
    <x v="6"/>
    <x v="1"/>
    <n v="468"/>
    <n v="18"/>
    <n v="0.2"/>
    <n v="0.18"/>
  </r>
  <r>
    <d v="2019-02-16T00:00:00"/>
    <d v="1899-12-30T08:00:00"/>
    <d v="1899-12-30T08:00:00"/>
    <m/>
    <x v="1"/>
    <s v="MR"/>
    <d v="2019-02-16T08:00:00"/>
    <n v="26564"/>
    <s v="EL MOSCA"/>
    <s v="Carga"/>
    <s v="SI"/>
    <n v="13.5"/>
    <n v="26"/>
    <x v="2"/>
    <s v="DESARROLLOS ALIMENT. FRESCOS"/>
    <x v="7"/>
    <s v="SEGORBE"/>
    <m/>
    <s v="1517KRC - R6533BCY"/>
    <m/>
    <m/>
    <m/>
    <s v="Juan Carlos"/>
    <x v="33"/>
    <d v="1899-12-30T20:00:00"/>
    <m/>
    <n v="1"/>
    <x v="0"/>
    <n v="1"/>
    <s v="NO"/>
    <x v="0"/>
    <n v="1"/>
    <n v="1"/>
    <n v="0"/>
    <x v="6"/>
    <x v="1"/>
    <n v="468"/>
    <n v="18"/>
    <n v="0.2"/>
    <n v="0.18"/>
  </r>
  <r>
    <d v="2019-02-16T00:00:00"/>
    <d v="1899-12-30T09:00:00"/>
    <d v="1899-12-30T09:00:00"/>
    <m/>
    <x v="1"/>
    <s v="MR"/>
    <d v="2019-02-16T09:00:00"/>
    <n v="26564"/>
    <s v="EL MOSCA"/>
    <s v="Carga"/>
    <s v="SI"/>
    <n v="13.5"/>
    <n v="26"/>
    <x v="2"/>
    <s v="DESARROLLOS ALIMENT. FRESCOS"/>
    <x v="7"/>
    <s v="SEGORBE"/>
    <m/>
    <s v="8165KDW-R0148BCR"/>
    <m/>
    <m/>
    <m/>
    <s v="Alfredo"/>
    <x v="34"/>
    <d v="1899-12-30T09:00:00"/>
    <m/>
    <n v="1"/>
    <x v="0"/>
    <n v="1"/>
    <s v="SI"/>
    <x v="0"/>
    <n v="0"/>
    <n v="0"/>
    <n v="1"/>
    <x v="6"/>
    <x v="1"/>
    <n v="468"/>
    <n v="18"/>
    <n v="0.2"/>
    <n v="0.18"/>
  </r>
  <r>
    <d v="2019-02-16T00:00:00"/>
    <d v="1899-12-30T10:00:00"/>
    <d v="1899-12-30T10:00:00"/>
    <m/>
    <x v="1"/>
    <s v="MR"/>
    <d v="2019-02-16T10:00:00"/>
    <n v="26564"/>
    <s v="EL MOSCA"/>
    <s v="Carga"/>
    <s v="SI"/>
    <n v="13.5"/>
    <n v="26"/>
    <x v="2"/>
    <s v="DESARROLLOS ALIMENT. FRESCOS"/>
    <x v="7"/>
    <s v="SEGORBE"/>
    <m/>
    <s v="4014KPF - R3808BCW"/>
    <m/>
    <m/>
    <m/>
    <s v="Alfredo"/>
    <x v="34"/>
    <d v="1899-12-30T10:00:00"/>
    <m/>
    <n v="1"/>
    <x v="0"/>
    <n v="1"/>
    <s v="SI"/>
    <x v="0"/>
    <n v="0"/>
    <n v="0"/>
    <n v="1"/>
    <x v="6"/>
    <x v="1"/>
    <n v="468"/>
    <n v="18"/>
    <n v="0.2"/>
    <n v="0.18"/>
  </r>
  <r>
    <d v="2019-02-16T00:00:00"/>
    <d v="1899-12-30T11:00:00"/>
    <d v="1899-12-30T11:00:00"/>
    <m/>
    <x v="1"/>
    <s v="MR"/>
    <d v="2019-02-16T11:00:00"/>
    <n v="26564"/>
    <s v="EL MOSCA"/>
    <s v="Carga"/>
    <s v="SI"/>
    <n v="13.5"/>
    <n v="26"/>
    <x v="2"/>
    <s v="DESARROLLOS ALIMENT. FRESCOS"/>
    <x v="7"/>
    <s v="SEGORBE"/>
    <m/>
    <s v="4919KST - R2337BCS"/>
    <m/>
    <m/>
    <m/>
    <s v="Alfredo"/>
    <x v="34"/>
    <d v="1899-12-30T11:00:00"/>
    <m/>
    <n v="1"/>
    <x v="0"/>
    <n v="1"/>
    <s v="SI"/>
    <x v="0"/>
    <n v="0"/>
    <n v="0"/>
    <n v="1"/>
    <x v="6"/>
    <x v="1"/>
    <n v="468"/>
    <n v="18"/>
    <n v="0.2"/>
    <n v="0.18"/>
  </r>
  <r>
    <d v="2019-02-18T00:00:00"/>
    <d v="1899-12-30T06:00:00"/>
    <d v="1899-12-30T06:00:00"/>
    <m/>
    <x v="1"/>
    <s v="MR"/>
    <d v="2019-02-18T06:00:00"/>
    <m/>
    <s v="GONZATRANS"/>
    <s v="Carga"/>
    <s v="NO"/>
    <n v="10"/>
    <n v="20"/>
    <x v="0"/>
    <s v="GONZATRANS"/>
    <x v="5"/>
    <s v="VARIOS"/>
    <m/>
    <m/>
    <m/>
    <m/>
    <m/>
    <s v="Miguel M."/>
    <x v="35"/>
    <d v="1899-12-30T06:0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07:00:00"/>
    <d v="1899-12-30T07:00:00"/>
    <m/>
    <x v="1"/>
    <s v="VG"/>
    <d v="2019-02-18T07:00:00"/>
    <m/>
    <s v="MORARTE"/>
    <s v="Descarga"/>
    <s v="SI"/>
    <n v="13.5"/>
    <n v="26"/>
    <x v="0"/>
    <s v="SCHOELLER NUREIUX"/>
    <x v="6"/>
    <s v="NURIEUX"/>
    <s v="CB-1114"/>
    <m/>
    <m/>
    <m/>
    <m/>
    <s v="Miguel Ángel"/>
    <x v="35"/>
    <d v="1899-12-30T07:0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08:00:00"/>
    <d v="1899-12-30T08:00:00"/>
    <m/>
    <x v="1"/>
    <s v="MR"/>
    <d v="2019-02-18T08:00:00"/>
    <m/>
    <s v="SUS MEDIOS"/>
    <s v="Descarga"/>
    <s v="NO"/>
    <n v="0"/>
    <n v="1"/>
    <x v="0"/>
    <s v="KINGSPAN"/>
    <x v="0"/>
    <s v="PALAU"/>
    <s v="ALB.A/1900582  PDO 213004370"/>
    <m/>
    <m/>
    <m/>
    <m/>
    <s v="Miguel M."/>
    <x v="35"/>
    <d v="1899-12-30T08:0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08:30:00"/>
    <d v="1899-12-30T08:30:00"/>
    <m/>
    <x v="1"/>
    <s v="MR"/>
    <d v="2019-02-18T08:30:00"/>
    <s v="DAVID"/>
    <s v="DAVID BERTRAN"/>
    <s v="Carga"/>
    <s v="NO"/>
    <n v="3"/>
    <n v="6"/>
    <x v="0"/>
    <s v="DAVID BERTRAN"/>
    <x v="5"/>
    <s v="PALAU"/>
    <m/>
    <m/>
    <m/>
    <m/>
    <m/>
    <s v="Jesús"/>
    <x v="35"/>
    <d v="1899-12-30T08:3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08:35:00"/>
    <m/>
    <m/>
    <x v="0"/>
    <s v="MR"/>
    <d v="2019-02-18T08:30:00"/>
    <m/>
    <s v="ARAGONES"/>
    <s v="Descarga"/>
    <s v="NO"/>
    <n v="0.5"/>
    <n v="1"/>
    <x v="0"/>
    <s v="SAFI FABRICA DE VALVULAS"/>
    <x v="0"/>
    <s v="EL VENDRELL"/>
    <s v="ALB. 2019/1143 PDO. 213004352"/>
    <m/>
    <m/>
    <m/>
    <m/>
    <s v="Jesús"/>
    <x v="35"/>
    <d v="1899-12-30T08:35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08:37:00"/>
    <m/>
    <m/>
    <x v="0"/>
    <s v="MR"/>
    <d v="2019-02-18T08:30:00"/>
    <m/>
    <s v="SUS MEDIOS"/>
    <s v="Descarga"/>
    <s v="NO"/>
    <n v="0.5"/>
    <n v="1"/>
    <x v="0"/>
    <s v="VAEMPACK"/>
    <x v="2"/>
    <s v="GRANOLLERS"/>
    <s v="ALB. 2190857 PDTO. 713014390"/>
    <m/>
    <m/>
    <m/>
    <m/>
    <s v="Sus medios"/>
    <x v="35"/>
    <d v="1899-12-30T08:37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08:38:00"/>
    <m/>
    <m/>
    <x v="0"/>
    <s v="MR"/>
    <d v="2019-02-18T08:30:00"/>
    <m/>
    <s v="SUS MEDIOS"/>
    <s v="Descarga"/>
    <s v="NO"/>
    <n v="0"/>
    <n v="0.5"/>
    <x v="1"/>
    <s v="CIFEC"/>
    <x v="0"/>
    <s v="PALAU"/>
    <s v="ALB. 201901687 (2 BULTOS)"/>
    <m/>
    <m/>
    <m/>
    <m/>
    <s v="Sus medios"/>
    <x v="35"/>
    <d v="1899-12-30T08:38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09:00:00"/>
    <d v="1899-12-30T09:00:00"/>
    <m/>
    <x v="1"/>
    <s v="MR"/>
    <d v="2019-02-18T09:00:00"/>
    <m/>
    <s v="SESE"/>
    <s v="Carga"/>
    <s v="SI"/>
    <n v="13.5"/>
    <n v="26"/>
    <x v="0"/>
    <s v="VALEO"/>
    <x v="1"/>
    <s v="MARTOS"/>
    <s v="25910 - ENVIO 7073"/>
    <m/>
    <m/>
    <m/>
    <m/>
    <s v="Miguel M."/>
    <x v="35"/>
    <d v="1899-12-30T09:45:00"/>
    <m/>
    <n v="1"/>
    <x v="0"/>
    <n v="1"/>
    <s v="SI"/>
    <x v="0"/>
    <n v="1"/>
    <n v="1"/>
    <n v="0"/>
    <x v="7"/>
    <x v="1"/>
    <n v="468"/>
    <n v="18"/>
    <n v="0.2"/>
    <n v="0.18"/>
  </r>
  <r>
    <d v="2019-02-18T00:00:00"/>
    <d v="1899-12-30T09:01:00"/>
    <d v="1899-12-30T09:01:00"/>
    <m/>
    <x v="1"/>
    <s v="MR"/>
    <d v="2019-02-18T09:00:00"/>
    <m/>
    <s v="DB SCHENKER"/>
    <s v="Descarga"/>
    <s v="NO"/>
    <n v="1"/>
    <n v="2"/>
    <x v="0"/>
    <s v="RAVAGO"/>
    <x v="2"/>
    <s v="PALAU"/>
    <m/>
    <m/>
    <m/>
    <m/>
    <m/>
    <s v="Pdte."/>
    <x v="35"/>
    <d v="1899-12-30T09:01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09:05:00"/>
    <d v="1899-12-30T09:05:00"/>
    <m/>
    <x v="1"/>
    <s v="MR"/>
    <d v="2019-02-18T09:00:00"/>
    <n v="6006703"/>
    <s v="SUS MEDIOS"/>
    <s v="Carga"/>
    <s v="SI"/>
    <n v="13.5"/>
    <n v="26"/>
    <x v="0"/>
    <s v="CHEP"/>
    <x v="1"/>
    <s v="VARIOS"/>
    <n v="3680248001"/>
    <m/>
    <m/>
    <m/>
    <m/>
    <s v="Miguel M."/>
    <x v="35"/>
    <d v="1899-12-30T09:05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09:30:00"/>
    <m/>
    <m/>
    <x v="0"/>
    <s v="MR"/>
    <d v="2019-02-18T09:30:00"/>
    <m/>
    <s v="SUS MEDIOS"/>
    <s v="Descarga"/>
    <s v="NO"/>
    <n v="3"/>
    <n v="6"/>
    <x v="0"/>
    <s v="SUTEIN "/>
    <x v="0"/>
    <s v="PALAU"/>
    <s v="no vienen y no avisan "/>
    <m/>
    <m/>
    <m/>
    <m/>
    <s v="Pdte."/>
    <x v="23"/>
    <m/>
    <m/>
    <n v="0"/>
    <x v="1"/>
    <n v="0"/>
    <s v="NO"/>
    <x v="1"/>
    <n v="0"/>
    <n v="1"/>
    <n v="0"/>
    <x v="7"/>
    <x v="1"/>
    <n v="468"/>
    <n v="18"/>
    <n v="0.2"/>
    <n v="0.18"/>
  </r>
  <r>
    <d v="2019-02-18T00:00:00"/>
    <d v="1899-12-30T10:00:00"/>
    <d v="1899-12-30T10:00:00"/>
    <m/>
    <x v="1"/>
    <s v="MR"/>
    <d v="2019-02-18T10:00:00"/>
    <n v="26557"/>
    <s v="EL MOSCA"/>
    <s v="Carga"/>
    <s v="SI"/>
    <n v="13.5"/>
    <n v="26"/>
    <x v="2"/>
    <s v="CITRICOS DEL ANDARAX"/>
    <x v="7"/>
    <s v="ALMERIA"/>
    <m/>
    <s v="8352DVC -  AL4995R"/>
    <m/>
    <m/>
    <m/>
    <s v="Jesús"/>
    <x v="35"/>
    <d v="1899-12-30T11:30:00"/>
    <m/>
    <n v="1"/>
    <x v="0"/>
    <n v="1"/>
    <s v="SI"/>
    <x v="0"/>
    <n v="1"/>
    <n v="1"/>
    <n v="0"/>
    <x v="7"/>
    <x v="1"/>
    <n v="468"/>
    <n v="18"/>
    <n v="0.2"/>
    <n v="0.18"/>
  </r>
  <r>
    <d v="2019-02-18T00:00:00"/>
    <d v="1899-12-30T10:22:00"/>
    <m/>
    <m/>
    <x v="0"/>
    <s v="MR"/>
    <d v="2019-02-18T10:30:00"/>
    <m/>
    <s v="NACEX"/>
    <s v="Descarga"/>
    <s v="NO"/>
    <n v="0"/>
    <s v="0,5"/>
    <x v="1"/>
    <s v="ATRESA"/>
    <x v="2"/>
    <s v="BARBERA"/>
    <s v="LO DEJAN EN PORTERIA (XAVI ESCARRABILL) PDO. 713014371 ALB. PC/633"/>
    <m/>
    <m/>
    <m/>
    <m/>
    <s v="Sus medios"/>
    <x v="35"/>
    <d v="1899-12-30T10:22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0:23:00"/>
    <m/>
    <m/>
    <x v="0"/>
    <s v="MR"/>
    <d v="2019-02-18T10:30:00"/>
    <m/>
    <s v="NACEX"/>
    <s v="Descarga"/>
    <s v="NO"/>
    <n v="0"/>
    <n v="0.5"/>
    <x v="1"/>
    <s v="VARIOS"/>
    <x v="2"/>
    <s v="BARBERA"/>
    <s v="LO DEJAN EN PORTERIA (XAVI ESCARRABILL) PDO. 713014371 ALB. PC/633"/>
    <m/>
    <m/>
    <m/>
    <m/>
    <s v="Sus medios"/>
    <x v="35"/>
    <d v="1899-12-30T10:23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0:30:00"/>
    <d v="1899-12-30T10:30:00"/>
    <m/>
    <x v="1"/>
    <s v="MR"/>
    <d v="2019-02-18T10:30:00"/>
    <m/>
    <s v="SUS MEDIOS"/>
    <s v="Descarga"/>
    <s v="NO"/>
    <n v="1.5"/>
    <n v="3"/>
    <x v="0"/>
    <s v="TRANSFOR-PACKAGING"/>
    <x v="0"/>
    <s v="PALAU"/>
    <s v="ALB. 1-190124  PDO. 113006463"/>
    <m/>
    <m/>
    <m/>
    <m/>
    <s v="Jesús"/>
    <x v="35"/>
    <d v="1899-12-30T10:3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10:59:00"/>
    <m/>
    <m/>
    <x v="0"/>
    <s v="MR"/>
    <d v="2019-02-18T11:00:00"/>
    <m/>
    <s v="SUS MEDIOS"/>
    <s v="Descarga"/>
    <s v="NO"/>
    <n v="0"/>
    <n v="0.5"/>
    <x v="1"/>
    <s v="TORRAS"/>
    <x v="0"/>
    <s v="SABADELL"/>
    <s v="L910294"/>
    <m/>
    <m/>
    <m/>
    <m/>
    <s v="Sus medios"/>
    <x v="35"/>
    <d v="1899-12-30T10:59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1:00:00"/>
    <d v="1899-12-30T11:00:00"/>
    <m/>
    <x v="1"/>
    <s v="MR"/>
    <d v="2019-02-18T11:00:00"/>
    <n v="26564"/>
    <s v="EL MOSCA"/>
    <s v="Carga"/>
    <s v="SI"/>
    <n v="13.5"/>
    <n v="26"/>
    <x v="2"/>
    <s v="DESARROLLOS ALIMENT. FRESCOS"/>
    <x v="7"/>
    <s v="SEGORBE"/>
    <m/>
    <s v="1056KRC -  R4771BCS"/>
    <m/>
    <m/>
    <m/>
    <s v="Miguel M."/>
    <x v="35"/>
    <d v="1899-12-30T11:0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1:01:00"/>
    <d v="1899-12-30T11:01:00"/>
    <m/>
    <x v="1"/>
    <s v="MR"/>
    <d v="2019-02-18T11:00:00"/>
    <n v="26674"/>
    <s v="SUS MEDIOS"/>
    <s v="Carga"/>
    <s v="NO"/>
    <n v="0.5"/>
    <n v="1"/>
    <x v="0"/>
    <s v="STORE &amp; GO "/>
    <x v="3"/>
    <s v="PORTUGAL"/>
    <m/>
    <m/>
    <m/>
    <m/>
    <m/>
    <s v="Miguel M."/>
    <x v="35"/>
    <d v="1899-12-30T11:01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11:16:00"/>
    <m/>
    <m/>
    <x v="0"/>
    <s v="MR"/>
    <d v="2019-02-18T11:30:00"/>
    <m/>
    <s v="SUS MEDIOS"/>
    <s v="Descarga"/>
    <s v="NO"/>
    <n v="4.5"/>
    <n v="9"/>
    <x v="0"/>
    <s v="FABREGAS"/>
    <x v="0"/>
    <s v="IGUALADA"/>
    <s v="ALB. 71902971  "/>
    <m/>
    <m/>
    <m/>
    <m/>
    <s v="Jesús"/>
    <x v="35"/>
    <d v="1899-12-30T11:16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1:30:00"/>
    <d v="1899-12-30T11:30:00"/>
    <m/>
    <x v="1"/>
    <s v="MR"/>
    <d v="2019-02-18T11:30:00"/>
    <s v="REMIGIO"/>
    <s v="SUS MEDIOS"/>
    <s v="Carga"/>
    <s v="SI"/>
    <n v="13.5"/>
    <n v="26"/>
    <x v="0"/>
    <s v="AQUA AMBIENT"/>
    <x v="3"/>
    <s v="VARIOS"/>
    <s v="envio 7120 - 9al/19000173 y 9AL/19000174"/>
    <m/>
    <m/>
    <m/>
    <m/>
    <s v="Jesús"/>
    <x v="35"/>
    <d v="1899-12-30T11:3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2:00:00"/>
    <d v="1899-12-30T12:00:00"/>
    <m/>
    <x v="1"/>
    <s v="MR"/>
    <d v="2019-02-18T12:00:00"/>
    <n v="26564"/>
    <s v="EL MOSCA"/>
    <s v="Carga"/>
    <s v="SI"/>
    <n v="13.5"/>
    <n v="26"/>
    <x v="2"/>
    <s v="DESARROLLOS ALIMENT. FRESCOS"/>
    <x v="7"/>
    <s v="SEGORBE"/>
    <m/>
    <s v="0074DXP -  R4575BBS"/>
    <m/>
    <m/>
    <m/>
    <s v="Juan Carlos"/>
    <x v="35"/>
    <d v="1899-12-30T12:0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3:00:00"/>
    <d v="1899-12-30T13:00:00"/>
    <m/>
    <x v="1"/>
    <s v="MR"/>
    <d v="2019-02-18T13:00:00"/>
    <n v="26564"/>
    <s v="EL MOSCA"/>
    <s v="Carga"/>
    <s v="SI"/>
    <n v="13.5"/>
    <n v="26"/>
    <x v="2"/>
    <s v="DESARROLLOS ALIMENT. FRESCOS"/>
    <x v="7"/>
    <s v="SEGORBE"/>
    <m/>
    <s v="2667FFX -  R3649BCT"/>
    <m/>
    <m/>
    <m/>
    <s v="Juan Carlos"/>
    <x v="35"/>
    <d v="1899-12-30T13:0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3:01:00"/>
    <d v="1899-12-30T13:01:00"/>
    <m/>
    <x v="1"/>
    <s v="MR"/>
    <d v="2019-02-18T13:00:00"/>
    <m/>
    <s v="BREGER"/>
    <s v="Carga"/>
    <s v="NO"/>
    <n v="7"/>
    <n v="14"/>
    <x v="0"/>
    <s v="SCHOELLER GAILLON"/>
    <x v="4"/>
    <s v="GAILLON"/>
    <s v="6006864 - 6006812 Y 6006909"/>
    <m/>
    <m/>
    <m/>
    <m/>
    <s v="Miguel M."/>
    <x v="35"/>
    <d v="1899-12-30T13:01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13:15:00"/>
    <m/>
    <m/>
    <x v="0"/>
    <s v="MR"/>
    <d v="2019-02-18T13:30:00"/>
    <m/>
    <s v="CUALDE"/>
    <s v="Descarga"/>
    <s v="NO"/>
    <n v="1"/>
    <n v="2"/>
    <x v="0"/>
    <s v="SCHOELLER UK"/>
    <x v="6"/>
    <s v="uk"/>
    <s v="ALB. 3393011"/>
    <m/>
    <m/>
    <m/>
    <m/>
    <s v="Miguel M."/>
    <x v="35"/>
    <d v="1899-12-30T13:15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4:30:00"/>
    <m/>
    <m/>
    <x v="0"/>
    <s v="MR"/>
    <d v="2019-02-18T14:30:00"/>
    <m/>
    <s v="SUS MEDIOS"/>
    <s v="Descarga"/>
    <s v="NO"/>
    <n v="0"/>
    <n v="0.5"/>
    <x v="1"/>
    <s v="CIFEC"/>
    <x v="0"/>
    <s v="PALAU"/>
    <s v="2 BULTOS ALB. 201901732"/>
    <m/>
    <m/>
    <m/>
    <m/>
    <s v="Sus medios"/>
    <x v="35"/>
    <d v="1899-12-30T14:30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5:00:00"/>
    <d v="1899-12-30T15:00:00"/>
    <m/>
    <x v="1"/>
    <s v="MR"/>
    <d v="2019-02-18T15:00:00"/>
    <n v="26557"/>
    <s v="EL MOSCA"/>
    <s v="Carga"/>
    <s v="SI"/>
    <n v="13.5"/>
    <n v="26"/>
    <x v="2"/>
    <s v="CITRICOS DEL ANDARAX"/>
    <x v="7"/>
    <s v="ALMERIA"/>
    <m/>
    <s v="2095CBV -  AL4350R"/>
    <m/>
    <m/>
    <m/>
    <s v="Jesús"/>
    <x v="35"/>
    <d v="1899-12-30T15:0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6:00:00"/>
    <d v="1899-12-30T16:00:00"/>
    <m/>
    <x v="1"/>
    <s v="MR"/>
    <d v="2019-02-18T16:00:00"/>
    <m/>
    <s v="SUS MEDIOS"/>
    <s v="Carga"/>
    <s v="NO"/>
    <n v="5"/>
    <n v="10"/>
    <x v="0"/>
    <s v="AQUA AMBIENT"/>
    <x v="3"/>
    <s v="VARIOS"/>
    <s v="1 BULTO DE NACEX"/>
    <m/>
    <m/>
    <m/>
    <m/>
    <s v="Miguel Ángel"/>
    <x v="35"/>
    <d v="1899-12-30T16:0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16:01:00"/>
    <d v="1899-12-30T16:01:00"/>
    <m/>
    <x v="1"/>
    <s v="MR"/>
    <d v="2019-02-18T16:00:00"/>
    <n v="26564"/>
    <s v="EL MOSCA"/>
    <s v="Carga"/>
    <s v="SI"/>
    <n v="13.5"/>
    <n v="26"/>
    <x v="2"/>
    <s v="DESARROLLOS ALIMENT. FRESCOS"/>
    <x v="7"/>
    <s v="SEGORBE"/>
    <m/>
    <s v="2801KSX -  R6537BCY"/>
    <m/>
    <m/>
    <m/>
    <s v="Juan Carlos"/>
    <x v="35"/>
    <d v="1899-12-30T16:01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6:30:00"/>
    <d v="1899-12-30T16:30:00"/>
    <m/>
    <x v="1"/>
    <s v="MR"/>
    <d v="2019-02-18T16:30:00"/>
    <n v="6006763"/>
    <s v="BREGER"/>
    <s v="Carga"/>
    <s v="SI"/>
    <n v="13.5"/>
    <n v="26"/>
    <x v="0"/>
    <s v="SCHOELLER FRANCE"/>
    <x v="4"/>
    <s v="FRANCIA"/>
    <m/>
    <m/>
    <m/>
    <m/>
    <m/>
    <s v="Juan Carlos"/>
    <x v="35"/>
    <d v="1899-12-30T16:3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16:53:00"/>
    <m/>
    <m/>
    <x v="0"/>
    <s v="MR"/>
    <d v="2019-02-18T17:00:00"/>
    <m/>
    <s v="SUS MEDIOS"/>
    <s v="Descarga"/>
    <s v="NO"/>
    <n v="0"/>
    <n v="0.5"/>
    <x v="1"/>
    <s v="VIDAL METAL.LURGICS"/>
    <x v="0"/>
    <s v="ESPARREGUERA"/>
    <s v="ALB. 190177 PDO. 213004338"/>
    <m/>
    <m/>
    <m/>
    <m/>
    <s v="Sus medios"/>
    <x v="35"/>
    <d v="1899-12-30T16:53:00"/>
    <m/>
    <n v="0"/>
    <x v="0"/>
    <n v="0"/>
    <s v="SI"/>
    <x v="0"/>
    <n v="1"/>
    <n v="0"/>
    <n v="1"/>
    <x v="7"/>
    <x v="1"/>
    <n v="468"/>
    <n v="18"/>
    <n v="0.2"/>
    <n v="0.18"/>
  </r>
  <r>
    <d v="2019-02-18T00:00:00"/>
    <d v="1899-12-30T17:00:00"/>
    <d v="1899-12-30T17:00:00"/>
    <m/>
    <x v="1"/>
    <s v="MR"/>
    <d v="2019-02-18T17:00:00"/>
    <m/>
    <s v="TRANSLINK"/>
    <s v="Carga"/>
    <s v="NO"/>
    <n v="3"/>
    <n v="6"/>
    <x v="0"/>
    <s v="TRANSLINK"/>
    <x v="5"/>
    <s v="VARIOS"/>
    <m/>
    <m/>
    <m/>
    <m/>
    <m/>
    <s v="Miguel Ángel"/>
    <x v="35"/>
    <d v="1899-12-30T17:0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17:30:00"/>
    <d v="1899-12-30T17:30:00"/>
    <m/>
    <x v="1"/>
    <s v="MR"/>
    <d v="2019-02-18T17:30:00"/>
    <s v="SZENDEX"/>
    <s v="SZENDEX"/>
    <s v="Carga"/>
    <s v="NO"/>
    <n v="0"/>
    <n v="1"/>
    <x v="1"/>
    <s v="SZENDEX"/>
    <x v="5"/>
    <s v="VARIOS"/>
    <s v="ALB. 041296"/>
    <m/>
    <m/>
    <m/>
    <m/>
    <s v="Sus medios"/>
    <x v="35"/>
    <d v="1899-12-30T17:30:00"/>
    <m/>
    <n v="0"/>
    <x v="0"/>
    <n v="1"/>
    <s v="SI"/>
    <x v="0"/>
    <n v="0"/>
    <n v="0"/>
    <n v="1"/>
    <x v="7"/>
    <x v="1"/>
    <n v="468"/>
    <n v="18"/>
    <n v="0.2"/>
    <n v="0.18"/>
  </r>
  <r>
    <d v="2019-02-18T00:00:00"/>
    <d v="1899-12-30T18:00:00"/>
    <d v="1899-12-30T18:00:00"/>
    <m/>
    <x v="1"/>
    <s v="MR"/>
    <d v="2019-02-18T18:00:00"/>
    <n v="26564"/>
    <s v="EL MOSCA"/>
    <s v="Carga"/>
    <s v="SI"/>
    <n v="13.5"/>
    <n v="26"/>
    <x v="2"/>
    <s v="DESARROLLOS ALIMENT. FRESCOS"/>
    <x v="7"/>
    <s v="SEGORBE"/>
    <m/>
    <s v="9080KPV - R6867BCS"/>
    <m/>
    <m/>
    <m/>
    <s v="Juan Carlos"/>
    <x v="35"/>
    <d v="1899-12-30T18:00:00"/>
    <m/>
    <n v="1"/>
    <x v="0"/>
    <n v="1"/>
    <s v="SI"/>
    <x v="0"/>
    <n v="0"/>
    <n v="0"/>
    <n v="1"/>
    <x v="7"/>
    <x v="1"/>
    <n v="468"/>
    <n v="18"/>
    <n v="0.2"/>
    <n v="0.18"/>
  </r>
  <r>
    <d v="2019-02-18T00:00:00"/>
    <d v="1899-12-30T21:00:00"/>
    <d v="1899-12-30T21:00:00"/>
    <m/>
    <x v="1"/>
    <s v="MR"/>
    <d v="2019-02-18T21:00:00"/>
    <n v="6006703"/>
    <s v="SUS MEDIOS"/>
    <s v="Carga"/>
    <s v="SI"/>
    <n v="13.5"/>
    <n v="26"/>
    <x v="0"/>
    <s v="CHEP"/>
    <x v="1"/>
    <s v="VARIOS"/>
    <n v="3680248000"/>
    <m/>
    <m/>
    <m/>
    <m/>
    <s v="Miguel Ángel"/>
    <x v="35"/>
    <d v="1899-12-30T14:55:00"/>
    <m/>
    <n v="1"/>
    <x v="0"/>
    <n v="1"/>
    <s v="SI"/>
    <x v="0"/>
    <n v="1"/>
    <n v="1"/>
    <n v="0"/>
    <x v="7"/>
    <x v="1"/>
    <n v="468"/>
    <n v="18"/>
    <n v="0.2"/>
    <n v="0.18"/>
  </r>
  <r>
    <d v="2019-02-19T00:00:00"/>
    <d v="1899-12-30T07:00:00"/>
    <d v="1899-12-30T07:00:00"/>
    <m/>
    <x v="1"/>
    <s v="MR"/>
    <d v="2019-02-19T07:00:00"/>
    <m/>
    <s v="SUS MEDIOS"/>
    <s v="Descarga"/>
    <s v="SI"/>
    <n v="13.5"/>
    <n v="26"/>
    <x v="0"/>
    <s v="SERRADORA DOMENECH"/>
    <x v="0"/>
    <s v="PALAU"/>
    <m/>
    <m/>
    <m/>
    <m/>
    <m/>
    <s v="Miguel M."/>
    <x v="36"/>
    <d v="1899-12-30T07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08:30:00"/>
    <d v="1899-12-30T08:30:00"/>
    <m/>
    <x v="1"/>
    <s v="MR"/>
    <d v="2019-02-19T08:30:00"/>
    <s v="DAVID"/>
    <s v="DAVID BERTRAN"/>
    <s v="Carga"/>
    <s v="NO"/>
    <n v="3"/>
    <n v="6"/>
    <x v="0"/>
    <s v="DAVID BERTRAN"/>
    <x v="5"/>
    <s v="PALAU"/>
    <m/>
    <m/>
    <m/>
    <m/>
    <m/>
    <s v="Jesús"/>
    <x v="36"/>
    <d v="1899-12-30T08:3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08:55:00"/>
    <m/>
    <m/>
    <x v="0"/>
    <s v="MR"/>
    <d v="2019-02-19T09:00:00"/>
    <m/>
    <s v="SUS MEDIOS"/>
    <s v="Descarga"/>
    <s v="SI"/>
    <n v="13.5"/>
    <n v="26"/>
    <x v="0"/>
    <s v="TECNOAGUAS"/>
    <x v="2"/>
    <s v="ALICANTE"/>
    <s v="ALB. 1901182"/>
    <m/>
    <m/>
    <m/>
    <m/>
    <s v="Jesús"/>
    <x v="36"/>
    <d v="1899-12-30T08:55:00"/>
    <m/>
    <n v="1"/>
    <x v="0"/>
    <n v="0"/>
    <s v="SI"/>
    <x v="0"/>
    <n v="1"/>
    <n v="0"/>
    <n v="1"/>
    <x v="7"/>
    <x v="1"/>
    <n v="468"/>
    <n v="18"/>
    <n v="0.2"/>
    <n v="0.18"/>
  </r>
  <r>
    <d v="2019-02-19T00:00:00"/>
    <d v="1899-12-30T08:59:00"/>
    <m/>
    <m/>
    <x v="0"/>
    <s v="MR"/>
    <d v="2019-02-19T09:00:00"/>
    <m/>
    <s v="ARAGONES"/>
    <s v="Descarga"/>
    <s v="NO"/>
    <n v="0"/>
    <n v="0.5"/>
    <x v="1"/>
    <s v="SAFI FABRICA DE VALVULAS"/>
    <x v="0"/>
    <s v="PALAU"/>
    <s v="ENTREGA UN BULTO (1 VALVULA) Y LE DEVOLVEMOS 2 VALVULAS ENTREGADAS MAL"/>
    <m/>
    <m/>
    <m/>
    <m/>
    <s v="Sus medios"/>
    <x v="36"/>
    <d v="1899-12-30T08:59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09:00:00"/>
    <d v="1899-12-30T09:00:00"/>
    <m/>
    <x v="1"/>
    <s v="MR"/>
    <d v="2019-02-19T09:00:00"/>
    <n v="26557"/>
    <s v="EL MOSCA"/>
    <s v="Carga"/>
    <s v="SI"/>
    <n v="13.5"/>
    <n v="26"/>
    <x v="2"/>
    <s v="CITRICOS DEL ANDARAX"/>
    <x v="7"/>
    <s v="ALMERIA"/>
    <m/>
    <s v="4357DPF /// AL4261R"/>
    <m/>
    <m/>
    <m/>
    <s v="Jesús"/>
    <x v="36"/>
    <d v="1899-12-30T09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09:28:00"/>
    <m/>
    <m/>
    <x v="0"/>
    <s v="MR"/>
    <d v="2019-02-19T09:30:00"/>
    <m/>
    <s v="SUS MEDIOS"/>
    <s v="Descarga"/>
    <s v="NO"/>
    <n v="3"/>
    <n v="6"/>
    <x v="0"/>
    <s v="SUTEIN "/>
    <x v="0"/>
    <s v="PALAU"/>
    <s v="sin cita/ tenia fecha de descarga ayer. alv19-0838 y 0839"/>
    <m/>
    <m/>
    <m/>
    <m/>
    <s v="Miguel M."/>
    <x v="36"/>
    <d v="1899-12-30T09:28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09:30:00"/>
    <m/>
    <m/>
    <x v="0"/>
    <s v="MR"/>
    <d v="2019-02-19T09:30:00"/>
    <m/>
    <s v="ASM"/>
    <s v="Descarga"/>
    <s v="NO"/>
    <n v="0"/>
    <n v="0.5"/>
    <x v="1"/>
    <s v="VARIOS"/>
    <x v="2"/>
    <s v="PALAU"/>
    <s v="ANDRESMASEGOSA PDO. 113006481 ALB. V360/2019  Y SERIPAFER PDO. 113006433 ALB. NA190321"/>
    <m/>
    <m/>
    <m/>
    <m/>
    <s v="Sus medios"/>
    <x v="36"/>
    <d v="1899-12-30T09:30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10:00:00"/>
    <d v="1899-12-30T10:00:00"/>
    <m/>
    <x v="1"/>
    <s v="MR"/>
    <d v="2019-02-19T10:00:00"/>
    <m/>
    <s v="ALGAITRUCK"/>
    <s v="Descarga"/>
    <s v="SI"/>
    <n v="13.5"/>
    <n v="26"/>
    <x v="0"/>
    <s v="SCHOELLER LORQUI"/>
    <x v="8"/>
    <s v="LORQUI"/>
    <s v="ALB. 041289 PDO. 5000316"/>
    <m/>
    <m/>
    <m/>
    <m/>
    <s v="Jesús"/>
    <x v="36"/>
    <d v="1899-12-30T10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0:30:00"/>
    <d v="1899-12-30T10:30:00"/>
    <m/>
    <x v="1"/>
    <s v="MR"/>
    <d v="2019-02-19T10:30:00"/>
    <m/>
    <s v="SUS MEDIOS"/>
    <s v="Carga"/>
    <s v="NO"/>
    <n v="5"/>
    <n v="10"/>
    <x v="0"/>
    <s v="AQUA AMBIENT"/>
    <x v="3"/>
    <s v="VARIOS"/>
    <s v="9AL/19000177"/>
    <m/>
    <m/>
    <m/>
    <m/>
    <s v="Miguel M."/>
    <x v="36"/>
    <d v="1899-12-30T10:3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0:52:00"/>
    <m/>
    <m/>
    <x v="0"/>
    <s v="MR"/>
    <d v="2019-02-19T11:00:00"/>
    <m/>
    <s v="MRW"/>
    <s v="Descarga"/>
    <s v="NO"/>
    <n v="0"/>
    <n v="0.5"/>
    <x v="1"/>
    <s v="INMESOL"/>
    <x v="2"/>
    <s v="MURCIA"/>
    <s v="ANTONIO PEÑA 1 BULTO"/>
    <m/>
    <m/>
    <m/>
    <m/>
    <s v="Sus medios"/>
    <x v="36"/>
    <d v="1899-12-30T10:52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11:00:00"/>
    <d v="1899-12-30T11:00:00"/>
    <m/>
    <x v="1"/>
    <s v="MR"/>
    <d v="2019-02-19T11:00:00"/>
    <m/>
    <s v="SUS MEDIOS"/>
    <s v="Descarga"/>
    <s v="NO"/>
    <n v="0"/>
    <s v="0,5"/>
    <x v="0"/>
    <s v="EUROGRATE"/>
    <x v="2"/>
    <s v="MONTCADA"/>
    <s v="413008522 ALB. 6000089 y 413008527  6000090"/>
    <m/>
    <m/>
    <m/>
    <m/>
    <s v="Jesús"/>
    <x v="36"/>
    <d v="1899-12-30T11:0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1:10:00"/>
    <m/>
    <m/>
    <x v="0"/>
    <s v="MR"/>
    <d v="2019-02-19T11:00:00"/>
    <m/>
    <s v="SUS MEDIOS"/>
    <s v="Descarga"/>
    <s v="NO"/>
    <n v="0"/>
    <s v="0..5"/>
    <x v="1"/>
    <s v="TORRAS"/>
    <x v="0"/>
    <s v="PALAU"/>
    <s v="ALB. L910541"/>
    <m/>
    <m/>
    <m/>
    <m/>
    <s v="Sus medios"/>
    <x v="36"/>
    <d v="1899-12-30T11:10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11:30:00"/>
    <d v="1899-12-30T11:30:00"/>
    <m/>
    <x v="1"/>
    <s v="MR"/>
    <d v="2019-02-19T11:30:00"/>
    <n v="26557"/>
    <s v="EL MOSCA"/>
    <s v="Carga"/>
    <s v="SI"/>
    <n v="13.5"/>
    <n v="26"/>
    <x v="2"/>
    <s v="CITRICOS DEL ANDARAX"/>
    <x v="7"/>
    <s v="ALMERIA"/>
    <m/>
    <s v="983KRR // R7344BDB"/>
    <m/>
    <m/>
    <m/>
    <s v="Jesús"/>
    <x v="36"/>
    <d v="1899-12-30T11:3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2:00:00"/>
    <d v="1899-12-30T12:00:00"/>
    <m/>
    <x v="1"/>
    <s v="MR"/>
    <d v="2019-02-19T12:00:00"/>
    <n v="26557"/>
    <s v="EL MOSCA"/>
    <s v="Carga"/>
    <s v="SI"/>
    <n v="13.5"/>
    <n v="26"/>
    <x v="2"/>
    <s v="CITRICOS DEL ANDARAX"/>
    <x v="7"/>
    <s v="ALMERIA"/>
    <m/>
    <s v="5431HGX /// R3866BBY"/>
    <m/>
    <m/>
    <m/>
    <s v="Miguel M."/>
    <x v="36"/>
    <d v="1899-12-30T12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2:30:00"/>
    <d v="1899-12-30T12:30:00"/>
    <m/>
    <x v="1"/>
    <s v="MR"/>
    <d v="2019-02-19T12:30:00"/>
    <m/>
    <s v="NIKA"/>
    <s v="Descarga"/>
    <s v="NO"/>
    <n v="2.5"/>
    <n v="5"/>
    <x v="0"/>
    <s v="POWDER"/>
    <x v="0"/>
    <s v="PALAU"/>
    <s v="alb. s1-3414 pdto. 813002264 y 813002265"/>
    <m/>
    <m/>
    <m/>
    <m/>
    <s v="Jesús"/>
    <x v="36"/>
    <d v="1899-12-30T12:3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2:31:00"/>
    <d v="1899-12-30T12:31:00"/>
    <m/>
    <x v="1"/>
    <s v="MR"/>
    <d v="2019-02-19T12:30:00"/>
    <m/>
    <s v="TXT"/>
    <s v="Descarga"/>
    <s v="NO"/>
    <n v="1"/>
    <n v="2"/>
    <x v="0"/>
    <s v="PUROMASTER"/>
    <x v="2"/>
    <s v="PALAU"/>
    <s v="ALB. 19AV 395 / PDO. 113006458 Y ALB. 19AV396 PDO-. 113006461"/>
    <m/>
    <m/>
    <m/>
    <m/>
    <s v="Miguel M."/>
    <x v="36"/>
    <d v="1899-12-30T12:31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2:34:00"/>
    <d v="1899-12-30T12:34:00"/>
    <m/>
    <x v="1"/>
    <s v="MR"/>
    <d v="2019-02-19T12:30:00"/>
    <m/>
    <s v="SUS MEDIOS"/>
    <s v="Descarga"/>
    <s v="NO"/>
    <n v="0"/>
    <n v="0.5"/>
    <x v="1"/>
    <s v="SINELEC"/>
    <x v="0"/>
    <s v="GRANOLLERS"/>
    <s v="ALB. 37509 PDO.  NO HAY"/>
    <m/>
    <m/>
    <m/>
    <m/>
    <s v="Sus medios"/>
    <x v="36"/>
    <d v="1899-12-30T12:34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2:38:00"/>
    <m/>
    <m/>
    <x v="0"/>
    <s v="MR"/>
    <d v="2019-02-19T12:30:00"/>
    <m/>
    <s v="SEITRANS"/>
    <s v="Descarga"/>
    <s v="NO"/>
    <n v="0"/>
    <n v="0.5"/>
    <x v="1"/>
    <s v="ROMADEC"/>
    <x v="0"/>
    <s v="PALAU"/>
    <s v="ALB. 9094 PDO. 213004346"/>
    <m/>
    <m/>
    <m/>
    <m/>
    <s v="Sus medios"/>
    <x v="36"/>
    <d v="1899-12-30T12:38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13:00:00"/>
    <d v="1899-12-30T13:00:00"/>
    <m/>
    <x v="1"/>
    <s v="MR"/>
    <d v="2019-02-19T13:00:00"/>
    <n v="26557"/>
    <s v="EL MOSCA"/>
    <s v="Carga"/>
    <s v="SI"/>
    <n v="13.5"/>
    <n v="26"/>
    <x v="2"/>
    <s v="CITRICOS DEL ANDARAX"/>
    <x v="7"/>
    <s v="ALMERIA"/>
    <m/>
    <s v="6131KDM /// R0557BBZ"/>
    <m/>
    <m/>
    <m/>
    <s v="Jesús"/>
    <x v="36"/>
    <d v="1899-12-30T13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3:31:00"/>
    <m/>
    <m/>
    <x v="0"/>
    <s v="MR"/>
    <d v="2019-02-19T13:30:00"/>
    <m/>
    <s v="SUS MEDIOS"/>
    <s v="Descarga"/>
    <s v="NO"/>
    <n v="0"/>
    <n v="0.5"/>
    <x v="1"/>
    <s v="ELECTRONIC BOARD"/>
    <x v="2"/>
    <s v="ARENYS DE MUN"/>
    <s v="ALB. AN/1920145 - PDO 713014421 Y ALB. AN/1920146 PDO. 713014421"/>
    <m/>
    <m/>
    <m/>
    <m/>
    <s v="Sus medios"/>
    <x v="36"/>
    <d v="1899-12-30T13:31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14:00:00"/>
    <d v="1899-12-30T14:00:00"/>
    <m/>
    <x v="1"/>
    <s v="MR"/>
    <d v="2019-02-19T14:00:00"/>
    <n v="26557"/>
    <s v="EL MOSCA"/>
    <s v="Carga"/>
    <s v="SI"/>
    <n v="13.5"/>
    <n v="26"/>
    <x v="2"/>
    <s v="CITRICOS DEL ANDARAX"/>
    <x v="7"/>
    <s v="ALMERIA"/>
    <m/>
    <s v="4893JTL /// R0779BCN"/>
    <m/>
    <m/>
    <m/>
    <s v="Miguel M."/>
    <x v="36"/>
    <d v="1899-12-30T14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4:30:00"/>
    <d v="1899-12-30T14:30:00"/>
    <m/>
    <x v="1"/>
    <s v="MR"/>
    <d v="2019-02-19T14:30:00"/>
    <n v="26692"/>
    <s v="SEUR"/>
    <s v="Carga"/>
    <s v="NO"/>
    <n v="0.5"/>
    <n v="1"/>
    <x v="0"/>
    <s v="SEUR"/>
    <x v="1"/>
    <s v="MADRID"/>
    <s v="HASTA LAS 13 H O DE 15 A 17H, viene a las 14:45h y no hay nadie en oficina y se marcha"/>
    <m/>
    <m/>
    <m/>
    <m/>
    <s v="Pdte."/>
    <x v="23"/>
    <m/>
    <m/>
    <n v="0"/>
    <x v="1"/>
    <n v="1"/>
    <s v="NO"/>
    <x v="1"/>
    <n v="1"/>
    <n v="1"/>
    <n v="0"/>
    <x v="7"/>
    <x v="1"/>
    <n v="468"/>
    <n v="18"/>
    <n v="0.2"/>
    <n v="0.18"/>
  </r>
  <r>
    <d v="2019-02-19T00:00:00"/>
    <d v="1899-12-30T15:00:00"/>
    <d v="1899-12-30T15:00:00"/>
    <m/>
    <x v="1"/>
    <s v="MR"/>
    <d v="2019-02-19T15:00:00"/>
    <m/>
    <s v="ASM"/>
    <s v="Descarga"/>
    <s v="NO"/>
    <n v="0"/>
    <s v="0,5"/>
    <x v="1"/>
    <s v="ESAAV"/>
    <x v="0"/>
    <s v="PALAU"/>
    <s v="085-19 / 213004367 ///084-19 / 213004376 /// 083-9/213004366 /// 082-19/213004369 /// 081-19/213004365 "/>
    <m/>
    <m/>
    <m/>
    <m/>
    <s v="Sus medios"/>
    <x v="36"/>
    <d v="1899-12-30T15:0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5:30:00"/>
    <d v="1899-12-30T15:30:00"/>
    <m/>
    <x v="1"/>
    <s v="MR"/>
    <d v="2019-02-19T15:30:00"/>
    <n v="26558"/>
    <s v="TXT"/>
    <s v="Carga"/>
    <s v="NO"/>
    <n v="0.5"/>
    <n v="1"/>
    <x v="0"/>
    <s v="FIJAPLAST"/>
    <x v="1"/>
    <s v="HUETOR"/>
    <m/>
    <m/>
    <m/>
    <m/>
    <m/>
    <s v="Sandra"/>
    <x v="36"/>
    <d v="1899-12-30T15:3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5:31:00"/>
    <m/>
    <m/>
    <x v="0"/>
    <s v="MR"/>
    <d v="2019-02-19T15:30:00"/>
    <m/>
    <s v="SUS MEDIOS"/>
    <s v="Descarga"/>
    <s v="NO"/>
    <n v="0"/>
    <n v="0.5"/>
    <x v="1"/>
    <s v="RETOLS PALAU"/>
    <x v="2"/>
    <s v="PALAU"/>
    <s v="ALB. A/7666,7,8 Y9 PDO.713014374,713014386, 713014375, 213004375"/>
    <m/>
    <m/>
    <m/>
    <m/>
    <s v="Sus medios"/>
    <x v="36"/>
    <d v="1899-12-30T15:31:00"/>
    <m/>
    <n v="0"/>
    <x v="0"/>
    <n v="0"/>
    <s v="SI"/>
    <x v="0"/>
    <n v="1"/>
    <n v="0"/>
    <n v="1"/>
    <x v="7"/>
    <x v="1"/>
    <n v="468"/>
    <n v="18"/>
    <n v="0.2"/>
    <n v="0.18"/>
  </r>
  <r>
    <d v="2019-02-19T00:00:00"/>
    <d v="1899-12-30T16:00:00"/>
    <d v="1899-12-30T16:00:00"/>
    <m/>
    <x v="1"/>
    <s v="MR"/>
    <d v="2019-02-19T16:00:00"/>
    <m/>
    <s v="SUS MEDIOS"/>
    <s v="Carga"/>
    <s v="NO"/>
    <n v="5"/>
    <n v="10"/>
    <x v="0"/>
    <s v="AQUA AMBIENT"/>
    <x v="3"/>
    <s v="VARIOS"/>
    <s v="9AL/19000191, 19AL/19000187"/>
    <m/>
    <m/>
    <m/>
    <m/>
    <s v="Miguel Ángel"/>
    <x v="36"/>
    <d v="1899-12-30T16:0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6:30:00"/>
    <d v="1899-12-30T16:30:00"/>
    <m/>
    <x v="1"/>
    <s v="MR"/>
    <d v="2019-02-19T16:30:00"/>
    <n v="26525"/>
    <s v="JOSE REY"/>
    <s v="Carga"/>
    <s v="NO"/>
    <n v="6"/>
    <n v="12"/>
    <x v="0"/>
    <s v="DROGAS VIGO"/>
    <x v="9"/>
    <s v="PONTEVEDRA"/>
    <m/>
    <m/>
    <m/>
    <m/>
    <m/>
    <s v="Juan Carlos"/>
    <x v="36"/>
    <d v="1899-12-30T16:3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6:31:00"/>
    <d v="1899-12-30T16:31:00"/>
    <m/>
    <x v="1"/>
    <s v="MR"/>
    <d v="2019-02-19T16:30:00"/>
    <s v="SZENDEX"/>
    <s v="SZENDEX"/>
    <s v="Carga"/>
    <s v="NO"/>
    <n v="0"/>
    <n v="1"/>
    <x v="1"/>
    <s v="SZENDEX"/>
    <x v="5"/>
    <s v="VARIOS"/>
    <s v="ALB. 041320, 041321 y 19052, no vienen a retirar"/>
    <m/>
    <m/>
    <m/>
    <m/>
    <s v="Pdte."/>
    <x v="23"/>
    <m/>
    <m/>
    <n v="0"/>
    <x v="1"/>
    <n v="1"/>
    <s v="NO"/>
    <x v="1"/>
    <n v="1"/>
    <n v="1"/>
    <n v="0"/>
    <x v="7"/>
    <x v="1"/>
    <n v="468"/>
    <n v="18"/>
    <n v="0.2"/>
    <n v="0.18"/>
  </r>
  <r>
    <d v="2019-02-19T00:00:00"/>
    <d v="1899-12-30T16:35:00"/>
    <d v="1899-12-30T16:35:00"/>
    <m/>
    <x v="1"/>
    <s v="MR"/>
    <d v="2019-02-19T16:30:00"/>
    <s v="ASM"/>
    <s v="ASM"/>
    <s v="Carga"/>
    <s v="NO"/>
    <n v="0"/>
    <n v="1"/>
    <x v="1"/>
    <s v="ASM "/>
    <x v="5"/>
    <s v="VARIOS"/>
    <s v="ALB.41325"/>
    <m/>
    <m/>
    <m/>
    <m/>
    <s v="Sus medios"/>
    <x v="36"/>
    <d v="1899-12-30T16:35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7:00:00"/>
    <d v="1899-12-30T17:00:00"/>
    <m/>
    <x v="1"/>
    <s v="MR"/>
    <d v="2019-02-19T17:00:00"/>
    <m/>
    <s v="TRANSLINK"/>
    <s v="Carga"/>
    <s v="NO"/>
    <n v="1.5"/>
    <n v="3"/>
    <x v="0"/>
    <s v="TRANSLINK"/>
    <x v="5"/>
    <s v="VARIOS"/>
    <m/>
    <m/>
    <m/>
    <m/>
    <m/>
    <s v="Miguel Ángel"/>
    <x v="36"/>
    <d v="1899-12-30T17:00:00"/>
    <m/>
    <n v="0"/>
    <x v="0"/>
    <n v="1"/>
    <s v="SI"/>
    <x v="0"/>
    <n v="0"/>
    <n v="0"/>
    <n v="1"/>
    <x v="7"/>
    <x v="1"/>
    <n v="468"/>
    <n v="18"/>
    <n v="0.2"/>
    <n v="0.18"/>
  </r>
  <r>
    <d v="2019-02-19T00:00:00"/>
    <d v="1899-12-30T17:30:00"/>
    <d v="1899-12-30T17:30:00"/>
    <m/>
    <x v="1"/>
    <s v="MR"/>
    <d v="2019-02-19T17:30:00"/>
    <m/>
    <s v="COBARPLAS"/>
    <s v="Descarga"/>
    <s v="SI"/>
    <n v="13.5"/>
    <n v="26"/>
    <x v="0"/>
    <s v="PLASTICOS GUELL"/>
    <x v="0"/>
    <s v="PALAU"/>
    <s v="ALB. B616, B617, B618, B619, G190193, G190195"/>
    <m/>
    <m/>
    <m/>
    <m/>
    <s v="Juan Carlos"/>
    <x v="36"/>
    <d v="1899-12-30T17:3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8:00:00"/>
    <d v="1899-12-30T18:00:00"/>
    <m/>
    <x v="1"/>
    <s v="MR"/>
    <d v="2019-02-19T18:00:00"/>
    <n v="26557"/>
    <s v="EL MOSCA"/>
    <s v="Carga"/>
    <s v="SI"/>
    <n v="13.5"/>
    <n v="26"/>
    <x v="2"/>
    <s v="CITRICOS DEL ANDARAX"/>
    <x v="7"/>
    <s v="ALMERIA"/>
    <m/>
    <s v="49441KST  // R3678BCS"/>
    <m/>
    <m/>
    <m/>
    <s v="Jesús"/>
    <x v="36"/>
    <d v="1899-12-30T18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19:00:00"/>
    <d v="1899-12-30T19:00:00"/>
    <m/>
    <x v="1"/>
    <s v="MR"/>
    <d v="2019-02-19T19:00:00"/>
    <n v="26557"/>
    <s v="EL MOSCA"/>
    <s v="Carga"/>
    <s v="SI"/>
    <n v="13.5"/>
    <n v="26"/>
    <x v="2"/>
    <s v="CITRICOS DEL ANDARAX"/>
    <x v="7"/>
    <s v="ALMERIA"/>
    <m/>
    <s v="R6619BBZ /// 7215HGH"/>
    <m/>
    <m/>
    <m/>
    <s v="Miguel Ángel"/>
    <x v="36"/>
    <d v="1899-12-30T19:00:00"/>
    <m/>
    <n v="1"/>
    <x v="0"/>
    <n v="1"/>
    <s v="SI"/>
    <x v="0"/>
    <n v="0"/>
    <n v="0"/>
    <n v="1"/>
    <x v="7"/>
    <x v="1"/>
    <n v="468"/>
    <n v="18"/>
    <n v="0.2"/>
    <n v="0.18"/>
  </r>
  <r>
    <d v="2019-02-19T00:00:00"/>
    <d v="1899-12-30T20:30:00"/>
    <d v="1899-12-30T20:30:00"/>
    <m/>
    <x v="1"/>
    <s v="MR"/>
    <d v="2019-02-19T20:30:00"/>
    <n v="6006703"/>
    <s v="SUS MEDIOS"/>
    <s v="Carga"/>
    <s v="SI"/>
    <n v="13.5"/>
    <n v="26"/>
    <x v="0"/>
    <s v="CHEP"/>
    <x v="1"/>
    <s v="VARIOS"/>
    <n v="3680251081"/>
    <m/>
    <m/>
    <m/>
    <m/>
    <s v="Miguel M."/>
    <x v="36"/>
    <d v="1899-12-30T08:00:00"/>
    <m/>
    <n v="1"/>
    <x v="0"/>
    <n v="1"/>
    <s v="SI"/>
    <x v="0"/>
    <n v="1"/>
    <n v="1"/>
    <n v="0"/>
    <x v="7"/>
    <x v="1"/>
    <n v="468"/>
    <n v="18"/>
    <n v="0.2"/>
    <n v="0.18"/>
  </r>
  <r>
    <d v="2019-02-20T00:00:00"/>
    <d v="1899-12-30T06:00:00"/>
    <d v="1899-12-30T06:00:00"/>
    <m/>
    <x v="1"/>
    <s v="MR"/>
    <d v="2019-02-20T06:00:00"/>
    <m/>
    <s v="GONZATRANS"/>
    <s v="Carga"/>
    <s v="NO"/>
    <n v="2.5"/>
    <n v="5"/>
    <x v="0"/>
    <s v="GONZATRANS"/>
    <x v="5"/>
    <s v="VARIOS"/>
    <m/>
    <m/>
    <m/>
    <m/>
    <m/>
    <s v="Miguel M."/>
    <x v="37"/>
    <d v="1899-12-30T06:00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07:00:00"/>
    <d v="1899-12-30T07:00:00"/>
    <m/>
    <x v="1"/>
    <s v="MR"/>
    <d v="2019-02-20T07:00:00"/>
    <n v="26567"/>
    <s v="EL MOSCA"/>
    <s v="Carga"/>
    <s v="SI"/>
    <n v="13.5"/>
    <n v="26"/>
    <x v="2"/>
    <s v="J. GARCIA CARRIÓN JUMILLA"/>
    <x v="7"/>
    <s v="JUMILLA - MURCIA"/>
    <m/>
    <s v="5433KRH //R1221BCT"/>
    <m/>
    <m/>
    <m/>
    <s v="Jesús"/>
    <x v="37"/>
    <d v="1899-12-30T07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08:00:00"/>
    <d v="1899-12-30T08:00:00"/>
    <m/>
    <x v="1"/>
    <s v="MR"/>
    <d v="2019-02-20T08:00:00"/>
    <n v="26567"/>
    <s v="EL MOSCA"/>
    <s v="Carga"/>
    <s v="SI"/>
    <n v="13.5"/>
    <n v="26"/>
    <x v="2"/>
    <s v="J. GARCIA CARRIÓN JUMILLA"/>
    <x v="7"/>
    <s v="JUMILLA - MURCIA"/>
    <m/>
    <s v="0641JSW - R2506BCT"/>
    <m/>
    <m/>
    <m/>
    <s v="Jesús"/>
    <x v="37"/>
    <d v="1899-12-30T08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08:01:00"/>
    <d v="1899-12-30T08:01:00"/>
    <m/>
    <x v="1"/>
    <s v="MR"/>
    <d v="2019-02-20T08:00:00"/>
    <n v="6006703"/>
    <s v="SUS MEDIOS"/>
    <s v="Carga"/>
    <s v="SI"/>
    <n v="13.5"/>
    <n v="26"/>
    <x v="0"/>
    <s v="CHEP"/>
    <x v="1"/>
    <s v="VARIOS"/>
    <n v="3665903654"/>
    <m/>
    <m/>
    <m/>
    <m/>
    <s v="Miguel Ángel"/>
    <x v="37"/>
    <d v="1899-12-30T13:40:00"/>
    <m/>
    <n v="1"/>
    <x v="0"/>
    <n v="1"/>
    <s v="SI"/>
    <x v="0"/>
    <n v="1"/>
    <n v="1"/>
    <n v="0"/>
    <x v="7"/>
    <x v="1"/>
    <n v="468"/>
    <n v="18"/>
    <n v="0.2"/>
    <n v="0.18"/>
  </r>
  <r>
    <d v="2019-02-20T00:00:00"/>
    <d v="1899-12-30T08:30:00"/>
    <d v="1899-12-30T08:30:00"/>
    <m/>
    <x v="1"/>
    <s v="MR"/>
    <d v="2019-02-20T08:30:00"/>
    <s v="DAVID"/>
    <s v="DAVID BERTRAN"/>
    <s v="Carga"/>
    <s v="NO"/>
    <n v="3"/>
    <n v="6"/>
    <x v="0"/>
    <s v="DAVID BERTRAN"/>
    <x v="5"/>
    <s v="PALAU"/>
    <m/>
    <m/>
    <m/>
    <m/>
    <m/>
    <s v="Miguel M."/>
    <x v="37"/>
    <d v="1899-12-30T08:30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08:45:00"/>
    <m/>
    <m/>
    <x v="0"/>
    <s v="MR"/>
    <d v="2019-02-20T09:00:00"/>
    <m/>
    <s v="ARAGONES"/>
    <s v="Descarga"/>
    <s v="NO"/>
    <n v="0"/>
    <n v="0.5"/>
    <x v="1"/>
    <s v="SAFI FABRICA DE VALVULAS"/>
    <x v="0"/>
    <s v="EL VENDRELL"/>
    <s v="TRAE UNA PIEZA QUE FALTABA DE DIAS ATRAS SIN DOCUMENTAR."/>
    <m/>
    <m/>
    <m/>
    <m/>
    <s v="Sus medios"/>
    <x v="37"/>
    <d v="1899-12-30T08:45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09:00:00"/>
    <d v="1899-12-30T09:00:00"/>
    <m/>
    <x v="1"/>
    <s v="MR"/>
    <d v="2019-02-20T09:00:00"/>
    <m/>
    <s v="SESE"/>
    <s v="Carga"/>
    <s v="SI"/>
    <n v="13.5"/>
    <n v="26"/>
    <x v="0"/>
    <s v="VALEO"/>
    <x v="1"/>
    <s v="MARTOS"/>
    <n v="25840"/>
    <s v="96350A40  6123-08"/>
    <m/>
    <m/>
    <m/>
    <s v="Miguel M."/>
    <x v="37"/>
    <d v="1899-12-30T09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0:00:00"/>
    <d v="1899-12-30T10:00:00"/>
    <m/>
    <x v="1"/>
    <s v="MR"/>
    <d v="2019-02-20T10:00:00"/>
    <n v="26567"/>
    <s v="EL MOSCA"/>
    <s v="Carga"/>
    <s v="SI"/>
    <n v="13.5"/>
    <n v="26"/>
    <x v="2"/>
    <s v="J. GARCIA CARRIÓN JUMILLA"/>
    <x v="7"/>
    <s v="JUMILLA - MURCIA"/>
    <m/>
    <s v="2191KDT - R9970BCS"/>
    <m/>
    <m/>
    <m/>
    <s v="Jesús"/>
    <x v="37"/>
    <d v="1899-12-30T10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0:30:00"/>
    <d v="1899-12-30T10:30:00"/>
    <m/>
    <x v="1"/>
    <s v="MR"/>
    <d v="2019-02-20T10:30:00"/>
    <m/>
    <s v="SUS MEDIOS"/>
    <s v="Descarga"/>
    <s v="NO"/>
    <n v="0.5"/>
    <n v="1"/>
    <x v="0"/>
    <s v="PLASTIJET"/>
    <x v="2"/>
    <s v="PALAU"/>
    <s v="ALB,. 190191 PDO. 113006467"/>
    <m/>
    <m/>
    <m/>
    <m/>
    <s v="Sandra"/>
    <x v="37"/>
    <d v="1899-12-30T10:30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10:35:00"/>
    <m/>
    <m/>
    <x v="0"/>
    <s v="MR"/>
    <d v="2019-02-20T10:30:00"/>
    <m/>
    <s v="SUS MEDIOS"/>
    <s v="Descarga"/>
    <s v="NO"/>
    <n v="0.5"/>
    <n v="1"/>
    <x v="0"/>
    <s v="EUROMASTER"/>
    <x v="2"/>
    <s v="SENTMENAT"/>
    <s v="ALB. 0A19000761 pDO 113006455"/>
    <m/>
    <m/>
    <m/>
    <m/>
    <s v="Jesús"/>
    <x v="37"/>
    <d v="1899-12-30T10:35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0:36:00"/>
    <m/>
    <m/>
    <x v="0"/>
    <s v="MR"/>
    <d v="2019-02-20T10:30:00"/>
    <m/>
    <s v="SUS MEDIOS"/>
    <s v="Descarga"/>
    <s v="NO"/>
    <n v="0"/>
    <n v="0.5"/>
    <x v="1"/>
    <s v="TORRAS"/>
    <x v="0"/>
    <s v="SABADELL"/>
    <s v="ALB. L910871 NO TRAE NUMERO DE PEDIDO"/>
    <m/>
    <m/>
    <m/>
    <m/>
    <s v="Sus medios"/>
    <x v="37"/>
    <d v="1899-12-30T10:36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0:37:00"/>
    <m/>
    <m/>
    <x v="0"/>
    <s v="MR"/>
    <d v="2019-02-20T10:30:00"/>
    <m/>
    <s v="SUS MEDIOS"/>
    <s v="Descarga"/>
    <s v="NO"/>
    <n v="0"/>
    <n v="0.5"/>
    <x v="1"/>
    <s v="SINELEC"/>
    <x v="2"/>
    <s v="PALAU"/>
    <s v="ALB. 37525 Y 37517 NO HAY NUMERO DE PEDIDO"/>
    <m/>
    <m/>
    <m/>
    <m/>
    <s v="Sus medios"/>
    <x v="37"/>
    <d v="1899-12-30T10:37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0:38:00"/>
    <m/>
    <m/>
    <x v="0"/>
    <s v="MR"/>
    <d v="2019-02-20T10:30:00"/>
    <m/>
    <s v="MRW"/>
    <s v="Descarga"/>
    <s v="NO"/>
    <n v="0"/>
    <s v="0,5"/>
    <x v="1"/>
    <s v="ELECTECNICA"/>
    <x v="2"/>
    <s v="GRANOLLERS"/>
    <s v="ALB. 28873 NO HAY NUMERO DE PEDIDO"/>
    <m/>
    <m/>
    <m/>
    <m/>
    <s v="Sus medios"/>
    <x v="37"/>
    <d v="1899-12-30T10:38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1:00:00"/>
    <d v="1899-12-30T11:00:00"/>
    <m/>
    <x v="1"/>
    <s v="MR"/>
    <d v="2019-02-20T11:00:00"/>
    <n v="26557"/>
    <s v="EL MOSCA"/>
    <s v="Carga"/>
    <s v="SI"/>
    <n v="13.5"/>
    <n v="26"/>
    <x v="2"/>
    <s v="CITRICOS DEL ANDARAX"/>
    <x v="7"/>
    <s v="ALMERIA"/>
    <m/>
    <s v="2095cbv - al4350r"/>
    <m/>
    <m/>
    <m/>
    <s v="Jesús"/>
    <x v="37"/>
    <d v="1899-12-30T11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1:10:00"/>
    <m/>
    <m/>
    <x v="0"/>
    <s v="MR"/>
    <d v="2019-02-20T11:00:00"/>
    <m/>
    <s v="SUS MEDIOS"/>
    <s v="Descarga"/>
    <s v="NO"/>
    <n v="0"/>
    <n v="0.5"/>
    <x v="0"/>
    <s v="4M CALDEDERIA"/>
    <x v="0"/>
    <s v="SENTMENAT"/>
    <s v="ALB. A/90082 PDO. 213004350"/>
    <m/>
    <m/>
    <m/>
    <m/>
    <s v="Jesús"/>
    <x v="37"/>
    <d v="1899-12-30T11:10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1:15:00"/>
    <m/>
    <m/>
    <x v="0"/>
    <s v="MR"/>
    <d v="2019-02-20T11:30:00"/>
    <n v="6006910"/>
    <s v="BCN EXPRESS"/>
    <s v="Carga"/>
    <s v="NO"/>
    <n v="0"/>
    <n v="0.5"/>
    <x v="0"/>
    <s v="SCHOELLER FRANCE"/>
    <x v="4"/>
    <s v="FRANCIA"/>
    <m/>
    <m/>
    <m/>
    <m/>
    <m/>
    <s v="Jesús"/>
    <x v="37"/>
    <d v="1899-12-30T11:15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1:30:00"/>
    <d v="1899-12-30T11:30:00"/>
    <m/>
    <x v="1"/>
    <s v="MR"/>
    <d v="2019-02-20T11:30:00"/>
    <n v="26557"/>
    <s v="EL MOSCA"/>
    <s v="Carga"/>
    <s v="SI"/>
    <n v="13.5"/>
    <n v="26"/>
    <x v="2"/>
    <s v="CITRICOS DEL ANDARAX"/>
    <x v="7"/>
    <s v="ALMERIA"/>
    <m/>
    <s v="R8551BCM // 4602JTC"/>
    <m/>
    <m/>
    <m/>
    <s v="Jesús"/>
    <x v="37"/>
    <d v="1899-12-30T11:3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1:36:00"/>
    <m/>
    <m/>
    <x v="0"/>
    <s v="MR"/>
    <d v="2019-02-20T11:30:00"/>
    <m/>
    <s v="SUS MEDIOS"/>
    <s v="Descarga"/>
    <s v="NO"/>
    <n v="3"/>
    <n v="6"/>
    <x v="0"/>
    <s v="CABKA"/>
    <x v="2"/>
    <s v="PATERNA"/>
    <s v="SIN CITA ALB. 80046826 PDO. 113006479"/>
    <m/>
    <m/>
    <m/>
    <m/>
    <s v="Miguel M."/>
    <x v="37"/>
    <d v="1899-12-30T11:36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2:00:00"/>
    <d v="1899-12-30T12:00:00"/>
    <m/>
    <x v="1"/>
    <s v="MR"/>
    <d v="2019-02-20T12:00:00"/>
    <m/>
    <s v="NOUTRANSPORT"/>
    <s v="Descarga"/>
    <s v="SI"/>
    <n v="13.5"/>
    <n v="26"/>
    <x v="0"/>
    <s v="SCHOELLER GAILLON"/>
    <x v="6"/>
    <s v="GAILLON"/>
    <s v="CB-1119"/>
    <s v="R9196BCM + 9878KPJ"/>
    <m/>
    <m/>
    <m/>
    <s v="Miguel M."/>
    <x v="37"/>
    <d v="1899-12-30T12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2:01:00"/>
    <m/>
    <m/>
    <x v="0"/>
    <s v="MR"/>
    <d v="2019-02-20T12:00:00"/>
    <m/>
    <s v="SUS MEDIOS"/>
    <s v="Descarga"/>
    <s v="NO"/>
    <n v="0"/>
    <n v="0.5"/>
    <x v="1"/>
    <s v="CIFEC"/>
    <x v="0"/>
    <s v="PALAU"/>
    <s v="ALB. 201901768, 201901788 Y 201901747"/>
    <m/>
    <m/>
    <m/>
    <m/>
    <s v="Sus medios"/>
    <x v="37"/>
    <d v="1899-12-30T12:01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2:30:00"/>
    <d v="1899-12-30T12:30:00"/>
    <m/>
    <x v="1"/>
    <s v="MR"/>
    <d v="2019-02-20T12:30:00"/>
    <n v="26557"/>
    <s v="EL MOSCA"/>
    <s v="Carga"/>
    <s v="SI"/>
    <n v="13.5"/>
    <n v="26"/>
    <x v="2"/>
    <s v="CITRICOS DEL ANDARAX"/>
    <x v="7"/>
    <s v="ALMERIA"/>
    <m/>
    <s v="7264JTP- R2071BCT"/>
    <m/>
    <m/>
    <m/>
    <s v="Miguel Ángel"/>
    <x v="37"/>
    <d v="1899-12-30T12:3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3:00:00"/>
    <d v="1899-12-30T13:00:00"/>
    <m/>
    <x v="1"/>
    <s v="MR"/>
    <d v="2019-02-20T13:00:00"/>
    <n v="6006703"/>
    <s v="SUS MEDIOS"/>
    <s v="Carga"/>
    <s v="SI"/>
    <n v="13.5"/>
    <n v="26"/>
    <x v="0"/>
    <s v="CHEP"/>
    <x v="1"/>
    <s v="VARIOS"/>
    <n v="3680248010"/>
    <m/>
    <m/>
    <m/>
    <m/>
    <s v="Miguel M."/>
    <x v="37"/>
    <d v="1899-12-30T13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3:30:00"/>
    <d v="1899-12-30T13:30:00"/>
    <m/>
    <x v="1"/>
    <s v="MR"/>
    <d v="2019-02-20T13:30:00"/>
    <n v="26557"/>
    <s v="EL MOSCA"/>
    <s v="Carga"/>
    <s v="SI"/>
    <n v="13.5"/>
    <n v="26"/>
    <x v="2"/>
    <s v="CITRICOS DEL ANDARAX"/>
    <x v="7"/>
    <s v="ALMERIA"/>
    <m/>
    <s v=" 4627JTS - R3931BCW"/>
    <m/>
    <m/>
    <m/>
    <s v="Juan Carlos"/>
    <x v="37"/>
    <d v="1899-12-30T13:3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4:00:00"/>
    <d v="1899-12-30T14:00:00"/>
    <m/>
    <x v="1"/>
    <s v="VG"/>
    <d v="2019-02-20T14:00:00"/>
    <m/>
    <s v="BREGER"/>
    <s v="Carga"/>
    <s v="NO"/>
    <n v="8"/>
    <n v="16"/>
    <x v="0"/>
    <s v="SCHOELLER GAILLON"/>
    <x v="4"/>
    <s v="GAILLON"/>
    <s v="6006909, 6006847, 6006915"/>
    <m/>
    <m/>
    <m/>
    <m/>
    <s v="Miguel M."/>
    <x v="37"/>
    <d v="1899-12-30T14:00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14:01:00"/>
    <d v="1899-12-30T14:01:00"/>
    <m/>
    <x v="1"/>
    <s v="MR"/>
    <d v="2019-02-20T14:00:00"/>
    <m/>
    <s v="GARVI"/>
    <s v="Descarga"/>
    <s v="NO"/>
    <n v="2"/>
    <n v="4"/>
    <x v="0"/>
    <s v="POLIURETANOS RIVAS"/>
    <x v="0"/>
    <s v="ZARAGOZA"/>
    <s v="ALB.A/190.194 - PDO. 813002271"/>
    <m/>
    <m/>
    <m/>
    <m/>
    <s v="Miguel M."/>
    <x v="37"/>
    <d v="1899-12-30T14:01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15:00:00"/>
    <d v="1899-12-30T15:00:00"/>
    <m/>
    <x v="1"/>
    <s v="MR"/>
    <d v="2019-02-20T15:00:00"/>
    <n v="6006703"/>
    <s v="SUS MEDIOS"/>
    <s v="Carga"/>
    <s v="SI"/>
    <n v="13.5"/>
    <n v="26"/>
    <x v="0"/>
    <s v="CHEP"/>
    <x v="1"/>
    <s v="VARIOS"/>
    <n v="3665877809"/>
    <m/>
    <m/>
    <m/>
    <m/>
    <s v="Miguel Ángel"/>
    <x v="37"/>
    <d v="1899-12-30T15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5:30:00"/>
    <d v="1899-12-30T15:30:00"/>
    <m/>
    <x v="1"/>
    <s v="MR"/>
    <d v="2019-02-20T15:30:00"/>
    <n v="25777"/>
    <s v="EL MOSCA"/>
    <s v="Carga"/>
    <s v="SI"/>
    <n v="13.5"/>
    <n v="26"/>
    <x v="0"/>
    <s v="VARIOS"/>
    <x v="7"/>
    <s v="CHILE"/>
    <s v="CONTENEDOR 40'"/>
    <s v="6821KPK - R2510BCT"/>
    <m/>
    <m/>
    <m/>
    <s v="Juan Carlos"/>
    <x v="37"/>
    <d v="1899-12-30T15:3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6:00:00"/>
    <d v="1899-12-30T16:00:00"/>
    <m/>
    <x v="1"/>
    <s v="MR"/>
    <d v="2019-02-20T16:00:00"/>
    <m/>
    <s v="SUS MEDIOS"/>
    <s v="Carga"/>
    <s v="NO"/>
    <n v="5"/>
    <n v="10"/>
    <x v="0"/>
    <s v="AQUA AMBIENT"/>
    <x v="3"/>
    <s v="VARIOS"/>
    <s v="9AL/19000193, 9AL/19000196Y97"/>
    <m/>
    <m/>
    <m/>
    <m/>
    <s v="Juan Carlos"/>
    <x v="37"/>
    <d v="1899-12-30T16:00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16:08:00"/>
    <m/>
    <m/>
    <x v="0"/>
    <s v="MR"/>
    <d v="2019-02-20T16:00:00"/>
    <m/>
    <s v="SUS MEDIOS"/>
    <s v="Descarga"/>
    <s v="NO"/>
    <n v="0"/>
    <n v="0.5"/>
    <x v="1"/>
    <s v="VARIOS"/>
    <x v="0"/>
    <s v="LLIÇA"/>
    <s v="ALB. 2639 NO TIENE Nº PEDIDO ATT.JACINTO"/>
    <m/>
    <m/>
    <m/>
    <m/>
    <s v="Sus medios"/>
    <x v="37"/>
    <d v="1899-12-30T16:08:00"/>
    <m/>
    <n v="0"/>
    <x v="0"/>
    <n v="0"/>
    <s v="SI"/>
    <x v="0"/>
    <n v="1"/>
    <n v="0"/>
    <n v="1"/>
    <x v="7"/>
    <x v="1"/>
    <n v="468"/>
    <n v="18"/>
    <n v="0.2"/>
    <n v="0.18"/>
  </r>
  <r>
    <d v="2019-02-20T00:00:00"/>
    <d v="1899-12-30T16:30:00"/>
    <d v="1899-12-30T16:30:00"/>
    <m/>
    <x v="1"/>
    <s v="MR"/>
    <d v="2019-02-20T16:30:00"/>
    <n v="26557"/>
    <s v="EL MOSCA"/>
    <s v="Carga"/>
    <s v="SI"/>
    <n v="13.5"/>
    <n v="26"/>
    <x v="2"/>
    <s v="CITRICOS DEL ANDARAX"/>
    <x v="7"/>
    <s v="ALMERIA"/>
    <m/>
    <s v="4842KRN /// R5339BLW"/>
    <m/>
    <m/>
    <m/>
    <s v="Jesús"/>
    <x v="38"/>
    <d v="1899-12-30T06:45:00"/>
    <m/>
    <n v="1"/>
    <x v="0"/>
    <n v="1"/>
    <s v="NO"/>
    <x v="0"/>
    <n v="1"/>
    <n v="1"/>
    <n v="0"/>
    <x v="7"/>
    <x v="1"/>
    <n v="468"/>
    <n v="18"/>
    <n v="0.2"/>
    <n v="0.18"/>
  </r>
  <r>
    <d v="2019-02-20T00:00:00"/>
    <d v="1899-12-30T16:31:00"/>
    <d v="1899-12-30T16:31:00"/>
    <m/>
    <x v="1"/>
    <s v="MR"/>
    <d v="2019-02-20T16:30:00"/>
    <s v="SZENDEX"/>
    <s v="SZENDEX"/>
    <s v="Carga"/>
    <s v="NO"/>
    <n v="0"/>
    <n v="1"/>
    <x v="1"/>
    <s v="SZENDEX"/>
    <x v="5"/>
    <s v="VARIOS"/>
    <s v="ALB. 041320, 041321, 19052 y A4 (ALB. 41360)"/>
    <m/>
    <m/>
    <m/>
    <m/>
    <s v="Miguel Ángel"/>
    <x v="37"/>
    <d v="1899-12-30T16:31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17:00:00"/>
    <d v="1899-12-30T17:00:00"/>
    <m/>
    <x v="1"/>
    <s v="MR"/>
    <d v="2019-02-20T17:00:00"/>
    <m/>
    <s v="TRANSLINK"/>
    <s v="Carga"/>
    <s v="NO"/>
    <n v="4"/>
    <n v="8"/>
    <x v="0"/>
    <s v="TRANSLINK"/>
    <x v="5"/>
    <s v="VARIOS"/>
    <m/>
    <m/>
    <m/>
    <m/>
    <m/>
    <s v="Miguel Ángel"/>
    <x v="37"/>
    <d v="1899-12-30T17:00:00"/>
    <m/>
    <n v="0"/>
    <x v="0"/>
    <n v="1"/>
    <s v="SI"/>
    <x v="0"/>
    <n v="0"/>
    <n v="0"/>
    <n v="1"/>
    <x v="7"/>
    <x v="1"/>
    <n v="468"/>
    <n v="18"/>
    <n v="0.2"/>
    <n v="0.18"/>
  </r>
  <r>
    <d v="2019-02-20T00:00:00"/>
    <d v="1899-12-30T18:00:00"/>
    <d v="1899-12-30T18:00:00"/>
    <m/>
    <x v="1"/>
    <s v="MR"/>
    <d v="2019-02-20T18:00:00"/>
    <n v="26557"/>
    <s v="EL MOSCA"/>
    <s v="Carga"/>
    <s v="SI"/>
    <n v="13.5"/>
    <n v="26"/>
    <x v="2"/>
    <s v="CITRICOS DEL ANDARAX"/>
    <x v="7"/>
    <s v="ALMERIA"/>
    <m/>
    <s v="0868KRC // R2425BCW"/>
    <m/>
    <m/>
    <m/>
    <s v="Juan Carlos"/>
    <x v="37"/>
    <d v="1899-12-30T18:00:00"/>
    <m/>
    <n v="1"/>
    <x v="0"/>
    <n v="1"/>
    <s v="SI"/>
    <x v="0"/>
    <n v="0"/>
    <n v="0"/>
    <n v="1"/>
    <x v="7"/>
    <x v="1"/>
    <n v="468"/>
    <n v="18"/>
    <n v="0.2"/>
    <n v="0.18"/>
  </r>
  <r>
    <d v="2019-02-20T00:00:00"/>
    <d v="1899-12-30T18:01:00"/>
    <d v="1899-12-30T18:01:00"/>
    <m/>
    <x v="1"/>
    <s v="MR"/>
    <d v="2019-02-20T18:00:00"/>
    <s v="LUIS MARQUES"/>
    <s v="JFT"/>
    <s v="Carga"/>
    <s v="NO"/>
    <n v="8"/>
    <n v="16"/>
    <x v="0"/>
    <s v="LUIS MARQUES PINHEIRO"/>
    <x v="1"/>
    <s v="PORTUGAL"/>
    <s v="26419 Y 26624"/>
    <m/>
    <m/>
    <m/>
    <m/>
    <s v="Pdte."/>
    <x v="23"/>
    <m/>
    <m/>
    <n v="0"/>
    <x v="1"/>
    <n v="1"/>
    <s v="NO"/>
    <x v="1"/>
    <n v="1"/>
    <n v="1"/>
    <n v="0"/>
    <x v="7"/>
    <x v="1"/>
    <n v="468"/>
    <n v="18"/>
    <n v="0.2"/>
    <n v="0.18"/>
  </r>
  <r>
    <d v="2019-02-20T00:00:00"/>
    <d v="1899-12-30T19:00:00"/>
    <d v="1899-12-30T19:00:00"/>
    <m/>
    <x v="1"/>
    <s v="MR"/>
    <d v="2019-02-20T19:00:00"/>
    <n v="26557"/>
    <s v="EL MOSCA"/>
    <s v="Carga"/>
    <s v="SI"/>
    <n v="13.5"/>
    <n v="26"/>
    <x v="2"/>
    <s v="CITRICOS DEL ANDARAX"/>
    <x v="7"/>
    <s v="ALMERIA"/>
    <m/>
    <s v="8006KSS /// AL04920R"/>
    <m/>
    <m/>
    <m/>
    <s v="Jesús"/>
    <x v="38"/>
    <d v="1899-12-30T08:31:00"/>
    <m/>
    <n v="1"/>
    <x v="0"/>
    <n v="1"/>
    <s v="NO"/>
    <x v="0"/>
    <n v="1"/>
    <n v="1"/>
    <n v="0"/>
    <x v="7"/>
    <x v="1"/>
    <n v="468"/>
    <n v="18"/>
    <n v="0.2"/>
    <n v="0.18"/>
  </r>
  <r>
    <d v="2019-02-21T00:00:00"/>
    <d v="1899-12-30T06:30:00"/>
    <d v="1899-12-30T06:30:00"/>
    <m/>
    <x v="1"/>
    <s v="MR"/>
    <d v="2019-02-21T06:30:00"/>
    <m/>
    <s v="GIMARCO"/>
    <s v="Descarga"/>
    <s v="SI"/>
    <n v="13.5"/>
    <n v="26"/>
    <x v="0"/>
    <s v="SCHOELLER NUREIUX"/>
    <x v="6"/>
    <s v="NURIEUX"/>
    <s v="CB-1126"/>
    <m/>
    <m/>
    <m/>
    <m/>
    <s v="Miguel M."/>
    <x v="38"/>
    <d v="1899-12-30T06:3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09:28:00"/>
    <m/>
    <m/>
    <x v="0"/>
    <s v="MR"/>
    <d v="2019-02-21T09:30:00"/>
    <m/>
    <s v="TGV"/>
    <s v="Descarga"/>
    <s v="NO"/>
    <n v="0.5"/>
    <n v="1"/>
    <x v="0"/>
    <s v="PERSICO - MOLDES"/>
    <x v="0"/>
    <s v="ITALIA"/>
    <s v="ALB. 00181/N MOLDE PARA TALLER DE ROTO"/>
    <m/>
    <m/>
    <m/>
    <m/>
    <s v="Miguel M."/>
    <x v="38"/>
    <d v="1899-12-30T09:28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09:29:00"/>
    <m/>
    <m/>
    <x v="0"/>
    <s v="MR"/>
    <d v="2019-02-21T09:30:00"/>
    <m/>
    <s v="SUS MEDIOS"/>
    <s v="Descarga"/>
    <s v="NO"/>
    <n v="0"/>
    <n v="0.5"/>
    <x v="0"/>
    <s v="SIMONA"/>
    <x v="0"/>
    <s v="SANT BOI"/>
    <s v="ALB. 7201239694 PDO. 21304353"/>
    <m/>
    <m/>
    <m/>
    <m/>
    <s v="Jesús"/>
    <x v="38"/>
    <d v="1899-12-30T09:29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09:30:00"/>
    <d v="1899-12-30T09:30:00"/>
    <m/>
    <x v="1"/>
    <s v="MR"/>
    <d v="2019-02-21T09:30:00"/>
    <m/>
    <s v="SUS MEDIOS"/>
    <s v="Descarga"/>
    <s v="NO"/>
    <n v="0"/>
    <n v="1"/>
    <x v="0"/>
    <s v="SUTEIN "/>
    <x v="2"/>
    <s v="PALAU"/>
    <s v="ALV19-0921 /ALV19-0922/ALV19-0927, 213004373,213004372 Y 213004379"/>
    <m/>
    <m/>
    <m/>
    <m/>
    <s v="Jesús"/>
    <x v="38"/>
    <d v="1899-12-30T09:3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09:31:00"/>
    <m/>
    <m/>
    <x v="0"/>
    <s v="MR"/>
    <d v="2019-02-21T09:30:00"/>
    <m/>
    <s v="ASM"/>
    <s v="Descarga"/>
    <s v="NO"/>
    <n v="0"/>
    <n v="0.5"/>
    <x v="1"/>
    <s v="SAFI FABRICA DE VALVULAS"/>
    <x v="0"/>
    <s v="PALAU"/>
    <s v="1 BULTO SIN DOCUMENTA A/A RICARD"/>
    <m/>
    <m/>
    <m/>
    <m/>
    <s v="Sus medios"/>
    <x v="38"/>
    <d v="1899-12-30T09:31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09:35:00"/>
    <m/>
    <m/>
    <x v="0"/>
    <s v="MR"/>
    <d v="2019-02-21T09:30:00"/>
    <m/>
    <s v="SUS MEDIOS"/>
    <s v="Descarga"/>
    <s v="NO"/>
    <n v="1"/>
    <n v="2"/>
    <x v="0"/>
    <s v="CARTERBOX"/>
    <x v="2"/>
    <s v="CALDES DE MONTBUI"/>
    <s v="ALB. 190461 PDO. 113006462"/>
    <m/>
    <m/>
    <m/>
    <m/>
    <s v="Jesús"/>
    <x v="38"/>
    <d v="1899-12-30T09:35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09:45:00"/>
    <m/>
    <m/>
    <x v="0"/>
    <s v="MR"/>
    <d v="2019-02-21T10:00:00"/>
    <m/>
    <s v="SUS MEDIOS"/>
    <s v="Descarga"/>
    <s v="NO"/>
    <n v="0"/>
    <s v="0,5"/>
    <x v="1"/>
    <s v="GRUPO PROLUTEC"/>
    <x v="0"/>
    <s v="SANT PERE DE VILAMAJOR"/>
    <s v="ALB. 673230 PDO. 713014433"/>
    <m/>
    <m/>
    <m/>
    <m/>
    <s v="Sus medios"/>
    <x v="38"/>
    <d v="1899-12-30T09:45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10:00:00"/>
    <d v="1899-12-30T10:00:00"/>
    <m/>
    <x v="1"/>
    <s v="VG"/>
    <d v="2019-02-21T10:00:00"/>
    <m/>
    <s v="GIMARCO"/>
    <s v="Descarga"/>
    <s v="NO"/>
    <n v="10"/>
    <n v="20"/>
    <x v="0"/>
    <s v="SCHOELLER GAILLON"/>
    <x v="6"/>
    <s v="GAILLON"/>
    <s v="CB-1121 "/>
    <s v="0875-GZM / R-6420-BBY"/>
    <m/>
    <m/>
    <m/>
    <s v="Miguel M."/>
    <x v="38"/>
    <d v="1899-12-30T10:0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0:15:00"/>
    <m/>
    <m/>
    <x v="0"/>
    <s v="MR"/>
    <d v="2019-02-21T10:30:00"/>
    <m/>
    <s v="MRW"/>
    <s v="Descarga"/>
    <s v="NO"/>
    <n v="0"/>
    <n v="0.5"/>
    <x v="1"/>
    <s v="VARIOS"/>
    <x v="2"/>
    <s v="VARIOS"/>
    <s v="1 SOBRE PARA ALEXIA RRHH Y DOS CAJAS DE ZAPATOS PARA XAVI"/>
    <m/>
    <m/>
    <m/>
    <m/>
    <s v="Sus medios"/>
    <x v="38"/>
    <d v="1899-12-30T10:15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10:30:00"/>
    <m/>
    <m/>
    <x v="0"/>
    <s v="MR"/>
    <d v="2019-02-21T10:30:00"/>
    <m/>
    <s v="SUS MEDIOS"/>
    <s v="Descarga"/>
    <s v="NO"/>
    <n v="0"/>
    <n v="0.5"/>
    <x v="1"/>
    <s v="TORRAS"/>
    <x v="0"/>
    <s v="SABADELL"/>
    <s v="ALB. L911271 PDO. 213004391"/>
    <m/>
    <m/>
    <m/>
    <m/>
    <s v="Jesús"/>
    <x v="38"/>
    <d v="1899-12-30T10:30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10:31:00"/>
    <d v="1899-12-30T10:31:00"/>
    <m/>
    <x v="1"/>
    <s v="MR"/>
    <d v="2019-02-21T10:30:00"/>
    <n v="26567"/>
    <s v="EL MOSCA"/>
    <s v="Carga"/>
    <s v="SI"/>
    <n v="13.5"/>
    <n v="26"/>
    <x v="2"/>
    <s v="J. GARCIA CARRIÓN JUMILLA"/>
    <x v="7"/>
    <s v="JUMILLA - MURCIA"/>
    <m/>
    <s v="4940KRN - R1224BCT"/>
    <m/>
    <m/>
    <m/>
    <s v="Jesús"/>
    <x v="38"/>
    <d v="1899-12-30T10:31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1:00:00"/>
    <d v="1899-12-30T11:00:00"/>
    <m/>
    <x v="1"/>
    <s v="MR"/>
    <d v="2019-02-21T11:00:00"/>
    <n v="26567"/>
    <s v="EL MOSCA"/>
    <s v="Carga"/>
    <s v="SI"/>
    <n v="13.5"/>
    <n v="26"/>
    <x v="2"/>
    <s v="J. GARCIA CARRIÓN JUMILLA"/>
    <x v="7"/>
    <s v="JUMILLA - MURCIA"/>
    <m/>
    <s v="6828KPX - R2418BCW"/>
    <m/>
    <m/>
    <m/>
    <s v="Jesús"/>
    <x v="38"/>
    <d v="1899-12-30T11:0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1:30:00"/>
    <d v="1899-12-30T11:30:00"/>
    <m/>
    <x v="1"/>
    <s v="MR"/>
    <d v="2019-02-21T11:30:00"/>
    <n v="26567"/>
    <s v="EL MOSCA"/>
    <s v="Carga"/>
    <s v="SI"/>
    <n v="13.5"/>
    <n v="26"/>
    <x v="2"/>
    <s v="J. GARCIA CARRIÓN JUMILLA"/>
    <x v="7"/>
    <s v="JUMILLA - MURCIA"/>
    <m/>
    <s v="6296JRJ - R8666BCN"/>
    <m/>
    <m/>
    <m/>
    <s v="Miguel M."/>
    <x v="38"/>
    <d v="1899-12-30T11:3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2:00:00"/>
    <d v="1899-12-30T12:00:00"/>
    <m/>
    <x v="1"/>
    <s v="MR"/>
    <d v="2019-02-21T12:00:00"/>
    <n v="26567"/>
    <s v="EL MOSCA"/>
    <s v="Carga"/>
    <s v="SI"/>
    <n v="13.5"/>
    <n v="26"/>
    <x v="2"/>
    <s v="J. GARCIA CARRIÓN JUMILLA"/>
    <x v="7"/>
    <s v="JUMILLA - MURCIA"/>
    <m/>
    <s v="6824KPX - R9975BCS"/>
    <m/>
    <m/>
    <m/>
    <s v="Miguel M."/>
    <x v="38"/>
    <d v="1899-12-30T12:0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2:30:00"/>
    <d v="1899-12-30T12:30:00"/>
    <m/>
    <x v="1"/>
    <s v="MR"/>
    <d v="2019-02-21T12:30:00"/>
    <n v="26740"/>
    <s v="SUS MEDIOS"/>
    <s v="Carga"/>
    <s v="NO"/>
    <n v="0.5"/>
    <n v="1"/>
    <x v="0"/>
    <s v="INMESOL"/>
    <x v="1"/>
    <s v="CORVERA - MURCIA"/>
    <m/>
    <m/>
    <m/>
    <m/>
    <m/>
    <s v="Reyes"/>
    <x v="38"/>
    <d v="1899-12-30T12:3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2:31:00"/>
    <d v="1899-12-30T12:31:00"/>
    <m/>
    <x v="1"/>
    <s v="MR"/>
    <d v="2019-02-21T12:30:00"/>
    <m/>
    <s v="TXT"/>
    <s v="Descarga"/>
    <s v="NO"/>
    <n v="1"/>
    <n v="2"/>
    <x v="0"/>
    <s v="PUROMASTER"/>
    <x v="2"/>
    <s v="PALAU"/>
    <s v="ALB. 19AV418 PDO 113006483 Y ALB. 19AV419 PDO 113006461"/>
    <m/>
    <m/>
    <m/>
    <m/>
    <s v="Miguel M."/>
    <x v="38"/>
    <d v="1899-12-30T12:31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3:30:00"/>
    <m/>
    <m/>
    <x v="0"/>
    <s v="MR"/>
    <d v="2019-02-21T13:30:00"/>
    <m/>
    <s v="SUS MEDIOS"/>
    <s v="Descarga"/>
    <s v="NO"/>
    <n v="0"/>
    <s v="0,5"/>
    <x v="1"/>
    <s v="RETOLS PALAU"/>
    <x v="0"/>
    <s v="PALAU"/>
    <s v="ALB. A/7681 PDO. 713014434, A/7682 PDO. 713014435, A/7683 PDO. 713014473"/>
    <m/>
    <m/>
    <m/>
    <m/>
    <s v="Sus medios"/>
    <x v="38"/>
    <d v="1899-12-30T13:30:00"/>
    <m/>
    <n v="0"/>
    <x v="0"/>
    <n v="0"/>
    <s v="SI"/>
    <x v="0"/>
    <n v="1"/>
    <n v="0"/>
    <n v="1"/>
    <x v="7"/>
    <x v="1"/>
    <n v="468"/>
    <n v="18"/>
    <n v="0.2"/>
    <n v="0.18"/>
  </r>
  <r>
    <d v="2019-02-21T00:00:00"/>
    <d v="1899-12-30T14:00:00"/>
    <d v="1899-12-30T14:00:00"/>
    <m/>
    <x v="1"/>
    <s v="MR"/>
    <d v="2019-02-21T14:00:00"/>
    <n v="26567"/>
    <s v="EL MOSCA"/>
    <s v="Carga"/>
    <s v="SI"/>
    <n v="13.5"/>
    <n v="26"/>
    <x v="2"/>
    <s v="J. GARCIA CARRIÓN JUMILLA"/>
    <x v="7"/>
    <s v="JUMILLA - MURCIA"/>
    <m/>
    <s v="4811DYS- R3893BCB"/>
    <m/>
    <m/>
    <m/>
    <s v="Miguel M."/>
    <x v="38"/>
    <d v="1899-12-30T14:0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5:00:00"/>
    <d v="1899-12-30T15:00:00"/>
    <m/>
    <x v="1"/>
    <s v="MR"/>
    <d v="2019-02-21T15:00:00"/>
    <n v="26567"/>
    <s v="EL MOSCA"/>
    <s v="Carga"/>
    <s v="SI"/>
    <n v="13.5"/>
    <n v="26"/>
    <x v="2"/>
    <s v="J. GARCIA CARRIÓN JUMILLA"/>
    <x v="7"/>
    <s v="JUMILLA - MURCIA"/>
    <m/>
    <s v="7555JNL- R4101BCY "/>
    <m/>
    <m/>
    <m/>
    <s v="Juan Carlos"/>
    <x v="38"/>
    <d v="1899-12-30T15:0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5:30:00"/>
    <d v="1899-12-30T15:30:00"/>
    <m/>
    <x v="1"/>
    <s v="JAR"/>
    <d v="2019-02-21T15:30:00"/>
    <n v="26822"/>
    <s v="GARVI"/>
    <s v="Carga"/>
    <s v="NO"/>
    <n v="3"/>
    <n v="6"/>
    <x v="0"/>
    <s v="POLIURETANOS RIVAS"/>
    <x v="9"/>
    <s v="ZARAOZA"/>
    <s v="+ALB. MANUAL 19054"/>
    <m/>
    <m/>
    <m/>
    <m/>
    <s v="Miguel Ángel"/>
    <x v="38"/>
    <d v="1899-12-30T15:3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6:00:00"/>
    <d v="1899-12-30T16:00:00"/>
    <m/>
    <x v="1"/>
    <s v="MR"/>
    <d v="2019-02-21T16:00:00"/>
    <m/>
    <s v="SUS MEDIOS"/>
    <s v="Carga"/>
    <s v="NO"/>
    <n v="5"/>
    <n v="10"/>
    <x v="0"/>
    <s v="AQUA AMBIENT"/>
    <x v="3"/>
    <s v="VARIOS"/>
    <s v="9AL/19000200,9AL/19000202 Y 9AL/19000201"/>
    <m/>
    <m/>
    <m/>
    <m/>
    <s v="Juan Carlos"/>
    <x v="38"/>
    <d v="1899-12-30T16:0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6:30:00"/>
    <d v="1899-12-30T16:30:00"/>
    <m/>
    <x v="1"/>
    <s v="MR"/>
    <d v="2019-02-21T16:30:00"/>
    <n v="26567"/>
    <s v="EL MOSCA"/>
    <s v="Carga"/>
    <s v="SI"/>
    <n v="13.5"/>
    <n v="26"/>
    <x v="2"/>
    <s v="J. GARCIA CARRIÓN JUMILLA"/>
    <x v="7"/>
    <s v="JUMILLA - MURCIA"/>
    <m/>
    <s v="4928JTL-R2931BCR"/>
    <m/>
    <m/>
    <m/>
    <s v="Miguel Ángel"/>
    <x v="38"/>
    <d v="1899-12-30T16:30:00"/>
    <m/>
    <n v="1"/>
    <x v="0"/>
    <n v="1"/>
    <s v="SI"/>
    <x v="0"/>
    <n v="0"/>
    <n v="0"/>
    <n v="1"/>
    <x v="7"/>
    <x v="1"/>
    <n v="468"/>
    <n v="18"/>
    <n v="0.2"/>
    <n v="0.18"/>
  </r>
  <r>
    <d v="2019-02-21T00:00:00"/>
    <d v="1899-12-30T16:40:00"/>
    <d v="1899-12-30T16:40:00"/>
    <m/>
    <x v="1"/>
    <s v="MR"/>
    <d v="2019-02-21T16:30:00"/>
    <m/>
    <s v="ASM"/>
    <s v="Descarga"/>
    <s v="NO"/>
    <n v="0"/>
    <n v="0.5"/>
    <x v="1"/>
    <s v="MAGNEGRAF"/>
    <x v="0"/>
    <s v="TARRASA"/>
    <s v="PAQUETE URGENTE"/>
    <m/>
    <m/>
    <m/>
    <m/>
    <s v="Sus medios"/>
    <x v="38"/>
    <d v="1899-12-30T16:4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7:00:00"/>
    <d v="1899-12-30T17:00:00"/>
    <m/>
    <x v="1"/>
    <s v="MR"/>
    <d v="2019-02-21T17:00:00"/>
    <m/>
    <s v="TRANSLINK"/>
    <s v="Carga"/>
    <s v="NO"/>
    <n v="1.5"/>
    <n v="3"/>
    <x v="0"/>
    <s v="TRANSLINK"/>
    <x v="5"/>
    <s v="VARIOS"/>
    <m/>
    <m/>
    <m/>
    <m/>
    <m/>
    <s v="Miguel Ángel"/>
    <x v="38"/>
    <d v="1899-12-30T17:0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7:30:00"/>
    <d v="1899-12-30T17:30:00"/>
    <m/>
    <x v="1"/>
    <s v="MR"/>
    <d v="2019-02-21T17:30:00"/>
    <s v="SZENDEX"/>
    <s v="SZENDEX"/>
    <s v="Carga"/>
    <s v="NO"/>
    <n v="0"/>
    <n v="1"/>
    <x v="1"/>
    <s v="SZENDEX"/>
    <x v="5"/>
    <s v="VARIOS"/>
    <s v="26786,26570 y 6006961"/>
    <m/>
    <m/>
    <m/>
    <m/>
    <s v="Sus medios"/>
    <x v="38"/>
    <d v="1899-12-30T17:30:00"/>
    <m/>
    <n v="0"/>
    <x v="0"/>
    <n v="1"/>
    <s v="SI"/>
    <x v="0"/>
    <n v="0"/>
    <n v="0"/>
    <n v="1"/>
    <x v="7"/>
    <x v="1"/>
    <n v="468"/>
    <n v="18"/>
    <n v="0.2"/>
    <n v="0.18"/>
  </r>
  <r>
    <d v="2019-02-21T00:00:00"/>
    <d v="1899-12-30T18:00:00"/>
    <d v="1899-12-30T18:00:00"/>
    <m/>
    <x v="1"/>
    <s v="MR"/>
    <d v="2019-02-21T18:00:00"/>
    <n v="26724"/>
    <s v="J H L"/>
    <s v="Carga"/>
    <s v="NO"/>
    <n v="6"/>
    <n v="11"/>
    <x v="0"/>
    <s v="EFAPEL"/>
    <x v="7"/>
    <s v="PORTUGAL"/>
    <m/>
    <m/>
    <m/>
    <m/>
    <m/>
    <s v="Pdte."/>
    <x v="23"/>
    <m/>
    <m/>
    <n v="0"/>
    <x v="1"/>
    <n v="1"/>
    <s v="NO"/>
    <x v="1"/>
    <n v="1"/>
    <n v="1"/>
    <n v="0"/>
    <x v="7"/>
    <x v="1"/>
    <n v="468"/>
    <n v="18"/>
    <n v="0.2"/>
    <n v="0.18"/>
  </r>
  <r>
    <d v="2019-02-21T00:00:00"/>
    <d v="1899-12-30T21:00:00"/>
    <d v="1899-12-30T21:00:00"/>
    <m/>
    <x v="1"/>
    <s v="MR"/>
    <d v="2019-02-21T21:00:00"/>
    <n v="6006703"/>
    <s v="SUS MEDIOS"/>
    <s v="Carga"/>
    <s v="SI"/>
    <n v="13.5"/>
    <n v="26"/>
    <x v="0"/>
    <s v="CHEP"/>
    <x v="1"/>
    <s v="VARIOS"/>
    <n v="3680251987"/>
    <m/>
    <m/>
    <m/>
    <m/>
    <s v="FALLO"/>
    <x v="23"/>
    <m/>
    <m/>
    <n v="1"/>
    <x v="1"/>
    <n v="1"/>
    <s v="NO"/>
    <x v="1"/>
    <n v="1"/>
    <n v="1"/>
    <n v="0"/>
    <x v="7"/>
    <x v="1"/>
    <n v="468"/>
    <n v="18"/>
    <n v="0.2"/>
    <n v="0.18"/>
  </r>
  <r>
    <d v="2019-02-22T00:00:00"/>
    <d v="1899-12-30T06:00:00"/>
    <d v="1899-12-30T06:00:00"/>
    <m/>
    <x v="1"/>
    <s v="MR"/>
    <d v="2019-02-22T06:00:00"/>
    <m/>
    <s v="GONZATRANS"/>
    <s v="Carga"/>
    <s v="NO"/>
    <n v="10"/>
    <n v="20"/>
    <x v="0"/>
    <s v="GONZATRANS"/>
    <x v="5"/>
    <s v="VARIOS"/>
    <m/>
    <m/>
    <m/>
    <m/>
    <m/>
    <s v="Miguel M."/>
    <x v="39"/>
    <d v="1899-12-30T06:00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06:30:00"/>
    <d v="1899-12-30T06:30:00"/>
    <m/>
    <x v="1"/>
    <s v="MR"/>
    <d v="2019-02-22T06:30:00"/>
    <m/>
    <s v="ALGAITRUCK"/>
    <s v="Descarga"/>
    <s v="SI"/>
    <n v="13.5"/>
    <n v="26"/>
    <x v="0"/>
    <s v="SCHOELLER LORQUI"/>
    <x v="8"/>
    <s v="LORQUI"/>
    <s v="DESCARGA"/>
    <m/>
    <m/>
    <m/>
    <m/>
    <s v="Jesús"/>
    <x v="39"/>
    <d v="1899-12-30T06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07:30:00"/>
    <d v="1899-12-30T07:30:00"/>
    <m/>
    <x v="1"/>
    <s v="MR"/>
    <d v="2019-02-22T07:30:00"/>
    <n v="26567"/>
    <s v="EL MOSCA"/>
    <s v="Carga"/>
    <s v="SI"/>
    <n v="13.5"/>
    <n v="26"/>
    <x v="2"/>
    <s v="J. GARCIA CARRIÓN JUMILLA"/>
    <x v="7"/>
    <s v="JUMILLA - MURCIA"/>
    <m/>
    <s v="7895KRW - R3688BCS"/>
    <m/>
    <m/>
    <m/>
    <s v="Miguel M."/>
    <x v="39"/>
    <d v="1899-12-30T07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08:00:00"/>
    <d v="1899-12-30T08:00:00"/>
    <m/>
    <x v="1"/>
    <s v="MR"/>
    <d v="2019-02-22T08:00:00"/>
    <m/>
    <s v="GIMARCO"/>
    <s v="Descarga"/>
    <s v="SI"/>
    <n v="13.5"/>
    <n v="26"/>
    <x v="0"/>
    <s v="SCHOELLER UK"/>
    <x v="6"/>
    <s v="UK"/>
    <s v=" CB-1123"/>
    <m/>
    <m/>
    <m/>
    <m/>
    <s v="Miguel M."/>
    <x v="39"/>
    <d v="1899-12-30T08:0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08:30:00"/>
    <d v="1899-12-30T08:30:00"/>
    <m/>
    <x v="1"/>
    <s v="MR"/>
    <d v="2019-02-22T08:30:00"/>
    <s v="DAVID"/>
    <s v="DAVID BERTRAN"/>
    <s v="Carga"/>
    <s v="NO"/>
    <n v="3"/>
    <n v="6"/>
    <x v="0"/>
    <s v="DAVID BERTRAN"/>
    <x v="5"/>
    <s v="PALAU"/>
    <s v="ALB. 041409"/>
    <m/>
    <m/>
    <m/>
    <m/>
    <s v="Jesús"/>
    <x v="39"/>
    <d v="1899-12-30T08:30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09:00:00"/>
    <d v="1899-12-30T09:00:00"/>
    <m/>
    <x v="1"/>
    <s v="MR"/>
    <d v="2019-02-22T09:00:00"/>
    <m/>
    <s v="SESE"/>
    <s v="Carga"/>
    <s v="SI"/>
    <n v="13.5"/>
    <n v="26"/>
    <x v="0"/>
    <s v="VALEO"/>
    <x v="1"/>
    <s v="MARTOS"/>
    <s v="25840 Y 26821"/>
    <s v="38766B40 /// 6670-08"/>
    <m/>
    <m/>
    <m/>
    <s v="Miguel M."/>
    <x v="39"/>
    <d v="1899-12-30T10:00:00"/>
    <m/>
    <n v="1"/>
    <x v="0"/>
    <n v="1"/>
    <s v="SI"/>
    <x v="0"/>
    <n v="1"/>
    <n v="1"/>
    <n v="0"/>
    <x v="7"/>
    <x v="1"/>
    <n v="468"/>
    <n v="18"/>
    <n v="0.2"/>
    <n v="0.18"/>
  </r>
  <r>
    <d v="2019-02-22T00:00:00"/>
    <d v="1899-12-30T09:30:00"/>
    <d v="1899-12-30T09:30:00"/>
    <m/>
    <x v="1"/>
    <s v="MR"/>
    <d v="2019-02-22T09:30:00"/>
    <m/>
    <s v="UPS"/>
    <s v="Carga"/>
    <s v="NO"/>
    <n v="0"/>
    <n v="0.5"/>
    <x v="1"/>
    <s v="ESSENTRA"/>
    <x v="0"/>
    <s v="SENTMENAT"/>
    <s v="ALB. 1710134683 PDO 213004371"/>
    <m/>
    <m/>
    <m/>
    <m/>
    <s v="Sus medios"/>
    <x v="39"/>
    <d v="1899-12-30T09:30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10:00:00"/>
    <d v="1899-12-30T10:00:00"/>
    <m/>
    <x v="1"/>
    <s v="MR"/>
    <d v="2019-02-22T10:00:00"/>
    <n v="26567"/>
    <s v="EL MOSCA"/>
    <s v="Carga"/>
    <s v="SI"/>
    <n v="13.5"/>
    <n v="26"/>
    <x v="2"/>
    <s v="J. GARCIA CARRIÓN JUMILLA"/>
    <x v="7"/>
    <s v="JUMILLA - MURCIA"/>
    <m/>
    <s v="9841KRR - R1491BCT"/>
    <m/>
    <m/>
    <m/>
    <s v="Juan Carlos"/>
    <x v="39"/>
    <d v="1899-12-30T10:0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0:01:00"/>
    <m/>
    <m/>
    <x v="0"/>
    <s v="MR"/>
    <d v="2019-02-22T10:00:00"/>
    <m/>
    <s v="DHL"/>
    <s v="Descarga"/>
    <s v="NO"/>
    <n v="0"/>
    <n v="0.5"/>
    <x v="1"/>
    <s v="INMESOL"/>
    <x v="0"/>
    <s v="CORVERA"/>
    <s v="NO TRAE ALB. PEDIDO 190100387"/>
    <m/>
    <m/>
    <m/>
    <m/>
    <s v="Sus medios"/>
    <x v="39"/>
    <d v="1899-12-30T10:01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0:30:00"/>
    <d v="1899-12-30T10:30:00"/>
    <m/>
    <x v="1"/>
    <s v="MR"/>
    <d v="2019-02-22T10:30:00"/>
    <m/>
    <s v="ALGAITRUCK"/>
    <s v="Carga"/>
    <s v="SI"/>
    <n v="13.5"/>
    <n v="26"/>
    <x v="0"/>
    <s v="SCHOELLER LORQUI"/>
    <x v="8"/>
    <s v="LORQUI"/>
    <m/>
    <s v="7420-KDP      R-9000-BCV       "/>
    <m/>
    <m/>
    <m/>
    <s v="Jesús"/>
    <x v="39"/>
    <d v="1899-12-30T10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1:00:00"/>
    <d v="1899-12-30T11:00:00"/>
    <m/>
    <x v="1"/>
    <s v="MR"/>
    <d v="2019-02-22T11:00:00"/>
    <m/>
    <s v="SUS MEDIOS"/>
    <s v="Carga"/>
    <s v="SI"/>
    <n v="13.5"/>
    <n v="26"/>
    <x v="0"/>
    <s v="ALQUI-ENVAS"/>
    <x v="1"/>
    <s v="LLEIDA"/>
    <s v="26667, 26658 Y SUS PROPIOS MOLDES"/>
    <m/>
    <m/>
    <m/>
    <m/>
    <s v="Jesús"/>
    <x v="39"/>
    <d v="1899-12-30T11:0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1:10:00"/>
    <m/>
    <m/>
    <x v="0"/>
    <s v="MR"/>
    <d v="2019-02-22T11:00:00"/>
    <m/>
    <s v="SUS MEDIOS"/>
    <s v="Descarga"/>
    <s v="SI"/>
    <n v="13.5"/>
    <n v="26"/>
    <x v="0"/>
    <s v="CHEP"/>
    <x v="2"/>
    <s v="ALEMANIA"/>
    <s v="442 PL VACIOS"/>
    <m/>
    <m/>
    <m/>
    <m/>
    <s v="Jesús"/>
    <x v="39"/>
    <d v="1899-12-30T11:10:00"/>
    <m/>
    <n v="1"/>
    <x v="0"/>
    <n v="0"/>
    <s v="SI"/>
    <x v="0"/>
    <n v="1"/>
    <n v="0"/>
    <n v="1"/>
    <x v="7"/>
    <x v="1"/>
    <n v="468"/>
    <n v="18"/>
    <n v="0.2"/>
    <n v="0.18"/>
  </r>
  <r>
    <d v="2019-02-22T00:00:00"/>
    <d v="1899-12-30T11:15:00"/>
    <m/>
    <m/>
    <x v="0"/>
    <s v="MR"/>
    <d v="2019-02-22T11:30:00"/>
    <m/>
    <s v="SUS MEDIOS"/>
    <s v="Descarga"/>
    <s v="NO"/>
    <n v="0"/>
    <n v="0.5"/>
    <x v="1"/>
    <s v="COMERCIAL GUMMI"/>
    <x v="2"/>
    <s v="HOSPITALET"/>
    <s v="ALB. 609584 NO TRAE Nº DE PEDIDO"/>
    <m/>
    <m/>
    <m/>
    <m/>
    <s v="Sus medios"/>
    <x v="39"/>
    <d v="1899-12-30T11:15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1:30:00"/>
    <m/>
    <m/>
    <x v="0"/>
    <s v="MR"/>
    <d v="2019-02-22T11:30:00"/>
    <n v="6006703"/>
    <s v="SUS MEDIOS"/>
    <s v="Carga"/>
    <s v="SI"/>
    <n v="13.5"/>
    <n v="26"/>
    <x v="0"/>
    <s v="CHEP"/>
    <x v="1"/>
    <s v="VARIOS"/>
    <n v="3680251987"/>
    <m/>
    <m/>
    <m/>
    <m/>
    <s v="Miguel M."/>
    <x v="39"/>
    <d v="1899-12-30T11:30:00"/>
    <m/>
    <n v="1"/>
    <x v="0"/>
    <n v="0"/>
    <s v="SI"/>
    <x v="0"/>
    <n v="1"/>
    <n v="0"/>
    <n v="1"/>
    <x v="7"/>
    <x v="1"/>
    <n v="468"/>
    <n v="18"/>
    <n v="0.2"/>
    <n v="0.18"/>
  </r>
  <r>
    <d v="2019-02-22T00:00:00"/>
    <d v="1899-12-30T12:00:00"/>
    <d v="1899-12-30T12:00:00"/>
    <m/>
    <x v="1"/>
    <s v="VG"/>
    <d v="2019-02-22T12:00:00"/>
    <m/>
    <s v="NOUTRANSPORT"/>
    <s v="Descarga"/>
    <s v="NO"/>
    <n v="8"/>
    <n v="16"/>
    <x v="0"/>
    <s v="SCHOELLER POLONIA"/>
    <x v="6"/>
    <s v="POLONIA"/>
    <s v="CB-1118"/>
    <m/>
    <m/>
    <m/>
    <m/>
    <s v="Miguel M."/>
    <x v="39"/>
    <d v="1899-12-30T12:00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12:01:00"/>
    <m/>
    <m/>
    <x v="0"/>
    <s v="MR"/>
    <d v="2019-02-22T12:00:00"/>
    <n v="26784"/>
    <s v="SUS MEDIOS"/>
    <s v="Carga"/>
    <s v="NO"/>
    <n v="0.5"/>
    <n v="1"/>
    <x v="0"/>
    <s v="MANUFACTURAS DE PLASTICOS REFORZADOS"/>
    <x v="1"/>
    <s v="SABADELL"/>
    <m/>
    <m/>
    <m/>
    <m/>
    <m/>
    <s v="Jesús"/>
    <x v="39"/>
    <d v="1899-12-30T12:01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2:02:00"/>
    <m/>
    <m/>
    <x v="0"/>
    <s v="MR"/>
    <d v="2019-02-22T12:00:00"/>
    <m/>
    <s v="SUS MEDIOS"/>
    <s v="Descarga"/>
    <s v="NO"/>
    <n v="0"/>
    <n v="0.5"/>
    <x v="0"/>
    <s v="IQAP MASTERBATCH"/>
    <x v="2"/>
    <s v="BARCELONA"/>
    <s v="ALB. 821875 PDO. 113006438"/>
    <m/>
    <m/>
    <m/>
    <m/>
    <s v="Sus medios"/>
    <x v="39"/>
    <d v="1899-12-30T12:02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2:25:00"/>
    <m/>
    <m/>
    <x v="0"/>
    <s v="MR"/>
    <d v="2019-02-22T12:30:00"/>
    <n v="26624"/>
    <s v="SUS MEDIOS"/>
    <s v="Carga"/>
    <s v="NO"/>
    <n v="0"/>
    <n v="0.5"/>
    <x v="0"/>
    <s v="LUIS MARQUES PINHEIRO"/>
    <x v="1"/>
    <s v="PORTUGAL"/>
    <m/>
    <m/>
    <m/>
    <m/>
    <m/>
    <s v="Reyes"/>
    <x v="39"/>
    <d v="1899-12-30T12:25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2:30:00"/>
    <m/>
    <m/>
    <x v="0"/>
    <s v="MR"/>
    <d v="2019-02-22T12:30:00"/>
    <m/>
    <s v="SUS MEDIOS"/>
    <s v="Descarga"/>
    <s v="NO"/>
    <n v="0"/>
    <n v="0.5"/>
    <x v="1"/>
    <s v="VAEMPACK"/>
    <x v="2"/>
    <s v="GRANOLLERS"/>
    <s v="ALB. 2191000 PDO.  NO TIENE"/>
    <m/>
    <m/>
    <m/>
    <m/>
    <s v="Sus medios"/>
    <x v="39"/>
    <d v="1899-12-30T12:30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3:00:00"/>
    <d v="1899-12-30T13:00:00"/>
    <m/>
    <x v="1"/>
    <s v="MB"/>
    <d v="2019-02-22T13:00:00"/>
    <m/>
    <s v="BCN EXPRESS"/>
    <s v="Carga"/>
    <s v="NO"/>
    <n v="7"/>
    <n v="14"/>
    <x v="0"/>
    <s v="SCHOELLER ITALIA"/>
    <x v="4"/>
    <s v="ITALIA"/>
    <m/>
    <m/>
    <m/>
    <m/>
    <m/>
    <s v="Miguel M."/>
    <x v="39"/>
    <d v="1899-12-30T13:00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13:16:00"/>
    <m/>
    <m/>
    <x v="0"/>
    <s v="MR"/>
    <d v="2019-02-22T13:30:00"/>
    <m/>
    <s v="SUS MEDIOS"/>
    <s v="Descarga"/>
    <s v="NO"/>
    <n v="0"/>
    <n v="0.5"/>
    <x v="1"/>
    <s v="SINELEC"/>
    <x v="2"/>
    <s v="PALAU"/>
    <s v="ALB. 37609 Y 37601  PDO. NO TRAE"/>
    <m/>
    <m/>
    <m/>
    <m/>
    <s v="Sus medios"/>
    <x v="39"/>
    <d v="1899-12-30T13:16:00"/>
    <m/>
    <n v="0"/>
    <x v="0"/>
    <n v="0"/>
    <s v="SI"/>
    <x v="0"/>
    <n v="1"/>
    <n v="0"/>
    <n v="1"/>
    <x v="7"/>
    <x v="1"/>
    <n v="468"/>
    <n v="18"/>
    <n v="0.2"/>
    <n v="0.18"/>
  </r>
  <r>
    <d v="2019-02-22T00:00:00"/>
    <d v="1899-12-30T13:22:00"/>
    <d v="1899-12-30T13:22:00"/>
    <m/>
    <x v="1"/>
    <s v="MR"/>
    <d v="2019-02-22T13:30:00"/>
    <m/>
    <s v="SUS MEDIOS"/>
    <s v="Descarga"/>
    <s v="NO"/>
    <n v="0"/>
    <n v="0.5"/>
    <x v="1"/>
    <s v="RETOLS PALAU"/>
    <x v="9"/>
    <s v="PALAU"/>
    <s v="ALB. A/7689 PDO. 213004390 Y ALB. A/7690 PDO. 713014493"/>
    <m/>
    <m/>
    <m/>
    <m/>
    <s v="Sus medios"/>
    <x v="39"/>
    <d v="1899-12-30T13:22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13:30:00"/>
    <d v="1899-12-30T13:30:00"/>
    <m/>
    <x v="1"/>
    <s v="MR"/>
    <d v="2019-02-22T13:30:00"/>
    <n v="26567"/>
    <s v="EL MOSCA"/>
    <s v="Carga"/>
    <s v="SI"/>
    <n v="13.5"/>
    <n v="26"/>
    <x v="2"/>
    <s v="J. GARCIA CARRIÓN JUMILLA"/>
    <x v="7"/>
    <s v="JUMILLA - MURCIA"/>
    <m/>
    <s v="7429FMR - R07080BCH"/>
    <m/>
    <m/>
    <m/>
    <s v="Juan Carlos"/>
    <x v="39"/>
    <d v="1899-12-30T13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4:00:00"/>
    <d v="1899-12-30T14:00:00"/>
    <m/>
    <x v="1"/>
    <s v="VG"/>
    <d v="2019-02-22T14:00:00"/>
    <m/>
    <s v="GIMARCO"/>
    <s v="Descarga"/>
    <s v="SI"/>
    <n v="13.5"/>
    <n v="26"/>
    <x v="0"/>
    <s v="SCHOELLER GAILLON"/>
    <x v="6"/>
    <s v="GAILLON"/>
    <s v="CB-1124 "/>
    <m/>
    <m/>
    <m/>
    <m/>
    <s v="Miguel Ángel"/>
    <x v="38"/>
    <d v="1899-12-30T16:30:00"/>
    <m/>
    <n v="1"/>
    <x v="0"/>
    <n v="1"/>
    <s v="NO"/>
    <x v="0"/>
    <n v="1"/>
    <n v="1"/>
    <n v="0"/>
    <x v="7"/>
    <x v="1"/>
    <n v="468"/>
    <n v="18"/>
    <n v="0.2"/>
    <n v="0.18"/>
  </r>
  <r>
    <d v="2019-02-22T00:00:00"/>
    <d v="1899-12-30T14:01:00"/>
    <d v="1899-12-30T14:01:00"/>
    <m/>
    <x v="1"/>
    <s v="VG"/>
    <d v="2019-02-22T14:00:00"/>
    <m/>
    <s v="NOUTRANSPORT"/>
    <s v="Carga"/>
    <s v="SI"/>
    <n v="13.5"/>
    <n v="26"/>
    <x v="0"/>
    <s v="SCHOELLER FRANCE"/>
    <x v="4"/>
    <s v="FRANCIA"/>
    <s v="6006800 Y 6006798"/>
    <m/>
    <m/>
    <m/>
    <m/>
    <s v="Juan Carlos"/>
    <x v="39"/>
    <d v="1899-12-30T19:30:00"/>
    <m/>
    <n v="1"/>
    <x v="0"/>
    <n v="1"/>
    <s v="SI"/>
    <x v="0"/>
    <n v="1"/>
    <n v="1"/>
    <n v="0"/>
    <x v="7"/>
    <x v="1"/>
    <n v="468"/>
    <n v="18"/>
    <n v="0.2"/>
    <n v="0.18"/>
  </r>
  <r>
    <d v="2019-02-22T00:00:00"/>
    <d v="1899-12-30T15:00:00"/>
    <d v="1899-12-30T15:00:00"/>
    <m/>
    <x v="1"/>
    <s v="MR"/>
    <d v="2019-02-22T15:00:00"/>
    <n v="6006703"/>
    <s v="SUS MEDIOS"/>
    <s v="Carga"/>
    <s v="SI"/>
    <n v="13.5"/>
    <n v="26"/>
    <x v="0"/>
    <s v="CHEP"/>
    <x v="1"/>
    <s v="VARIOS"/>
    <n v="3665920368"/>
    <m/>
    <m/>
    <m/>
    <m/>
    <s v="Miguel Ángel"/>
    <x v="39"/>
    <d v="1899-12-30T15:0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5:30:00"/>
    <d v="1899-12-30T15:30:00"/>
    <m/>
    <x v="1"/>
    <s v="MR"/>
    <d v="2019-02-22T15:30:00"/>
    <n v="26567"/>
    <s v="EL MOSCA"/>
    <s v="Carga"/>
    <s v="SI"/>
    <n v="13.5"/>
    <n v="26"/>
    <x v="2"/>
    <s v="J. GARCIA CARRIÓN JUMILLA"/>
    <x v="7"/>
    <s v="JUMILLA - MURCIA"/>
    <m/>
    <s v="2814KSX - R3926BCW"/>
    <m/>
    <m/>
    <m/>
    <s v="Juan Carlos"/>
    <x v="39"/>
    <d v="1899-12-30T15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6:30:00"/>
    <d v="1899-12-30T16:30:00"/>
    <m/>
    <x v="1"/>
    <s v="MR"/>
    <d v="2019-02-22T16:30:00"/>
    <n v="26567"/>
    <s v="EL MOSCA"/>
    <s v="Carga"/>
    <s v="SI"/>
    <n v="13.5"/>
    <n v="26"/>
    <x v="2"/>
    <s v="J. GARCIA CARRIÓN JUMILLA"/>
    <x v="7"/>
    <s v="JUMILLA - MURCIA"/>
    <m/>
    <s v="8004GJH - R1482BCT"/>
    <m/>
    <m/>
    <m/>
    <s v="Juan Carlos"/>
    <x v="39"/>
    <d v="1899-12-30T16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7:30:00"/>
    <d v="1899-12-30T17:30:00"/>
    <m/>
    <x v="1"/>
    <s v="MR"/>
    <d v="2019-02-22T17:30:00"/>
    <n v="26555"/>
    <s v="VARIOS"/>
    <s v="Carga"/>
    <s v="NO"/>
    <n v="7"/>
    <n v="13"/>
    <x v="0"/>
    <s v="INMESOL"/>
    <x v="1"/>
    <s v="MURCIA"/>
    <m/>
    <m/>
    <m/>
    <m/>
    <m/>
    <s v="Juan Carlos"/>
    <x v="39"/>
    <d v="1899-12-30T18:30:00"/>
    <m/>
    <n v="0"/>
    <x v="0"/>
    <n v="1"/>
    <s v="SI"/>
    <x v="0"/>
    <n v="1"/>
    <n v="1"/>
    <n v="0"/>
    <x v="7"/>
    <x v="1"/>
    <n v="468"/>
    <n v="18"/>
    <n v="0.2"/>
    <n v="0.18"/>
  </r>
  <r>
    <d v="2019-02-22T00:00:00"/>
    <d v="1899-12-30T17:31:00"/>
    <d v="1899-12-30T17:31:00"/>
    <m/>
    <x v="1"/>
    <s v="MR"/>
    <d v="2019-02-22T17:30:00"/>
    <s v="ASM"/>
    <s v="ASM"/>
    <s v="Carga"/>
    <s v="NO"/>
    <n v="0"/>
    <n v="1"/>
    <x v="1"/>
    <s v="ASM "/>
    <x v="5"/>
    <s v="VARIOS"/>
    <s v="41434, 41433, 41432, 41431, 19056"/>
    <m/>
    <m/>
    <m/>
    <m/>
    <s v="Miguel Ángel"/>
    <x v="39"/>
    <d v="1899-12-30T17:31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18:00:00"/>
    <d v="1899-12-30T18:00:00"/>
    <m/>
    <x v="1"/>
    <s v="MR"/>
    <d v="2019-02-22T18:00:00"/>
    <n v="26567"/>
    <s v="EL MOSCA"/>
    <s v="Carga"/>
    <s v="SI"/>
    <n v="13.5"/>
    <n v="26"/>
    <x v="2"/>
    <s v="J. GARCIA CARRIÓN JUMILLA"/>
    <x v="7"/>
    <s v="JUMILLA - MURCIA"/>
    <m/>
    <s v="3942JLX // R5290BCY"/>
    <m/>
    <m/>
    <m/>
    <s v="Juan Carlos"/>
    <x v="39"/>
    <d v="1899-12-30T18:0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8:30:00"/>
    <d v="1899-12-30T18:30:00"/>
    <m/>
    <x v="1"/>
    <s v="MR"/>
    <d v="2019-02-22T18:30:00"/>
    <m/>
    <s v="NOUTRANSPORT"/>
    <s v="Descarga"/>
    <s v="SI"/>
    <n v="13.5"/>
    <n v="26"/>
    <x v="0"/>
    <s v="SCHOELLER SCHWERIN"/>
    <x v="6"/>
    <s v="SCHWERIN"/>
    <s v="CB-1120"/>
    <m/>
    <m/>
    <m/>
    <m/>
    <s v="Miguel Ángel"/>
    <x v="39"/>
    <d v="1899-12-30T18:30:00"/>
    <m/>
    <n v="1"/>
    <x v="0"/>
    <n v="1"/>
    <s v="SI"/>
    <x v="0"/>
    <n v="0"/>
    <n v="0"/>
    <n v="1"/>
    <x v="7"/>
    <x v="1"/>
    <n v="468"/>
    <n v="18"/>
    <n v="0.2"/>
    <n v="0.18"/>
  </r>
  <r>
    <d v="2019-02-22T00:00:00"/>
    <d v="1899-12-30T19:00:00"/>
    <d v="1899-12-30T19:00:00"/>
    <m/>
    <x v="1"/>
    <s v="MR"/>
    <d v="2019-02-22T19:00:00"/>
    <n v="26724"/>
    <s v="J H L"/>
    <s v="Carga"/>
    <s v="NO"/>
    <n v="6"/>
    <n v="11"/>
    <x v="0"/>
    <s v="EFAPEL"/>
    <x v="7"/>
    <s v="PORTUGAL"/>
    <m/>
    <m/>
    <m/>
    <m/>
    <m/>
    <s v="Miguel Ángel"/>
    <x v="39"/>
    <d v="1899-12-30T19:00:00"/>
    <m/>
    <n v="0"/>
    <x v="0"/>
    <n v="1"/>
    <s v="SI"/>
    <x v="0"/>
    <n v="0"/>
    <n v="0"/>
    <n v="1"/>
    <x v="7"/>
    <x v="1"/>
    <n v="468"/>
    <n v="18"/>
    <n v="0.2"/>
    <n v="0.18"/>
  </r>
  <r>
    <d v="2019-02-22T00:00:00"/>
    <d v="1899-12-30T19:30:00"/>
    <d v="1899-12-30T19:30:00"/>
    <m/>
    <x v="1"/>
    <s v="MR"/>
    <d v="2019-02-22T19:30:00"/>
    <n v="26567"/>
    <s v="EL MOSCA"/>
    <s v="Carga"/>
    <s v="SI"/>
    <n v="13.5"/>
    <n v="26"/>
    <x v="2"/>
    <s v="J. GARCIA CARRIÓN JUMILLA"/>
    <x v="7"/>
    <s v="JUMILLA - MURCIA"/>
    <m/>
    <s v="3908HCC// R5017BCL"/>
    <m/>
    <m/>
    <m/>
    <s v="Juan Carlos"/>
    <x v="39"/>
    <d v="1899-12-30T19:30:00"/>
    <m/>
    <n v="1"/>
    <x v="0"/>
    <n v="1"/>
    <s v="SI"/>
    <x v="0"/>
    <n v="0"/>
    <n v="0"/>
    <n v="1"/>
    <x v="7"/>
    <x v="1"/>
    <n v="468"/>
    <n v="18"/>
    <n v="0.2"/>
    <n v="0.18"/>
  </r>
  <r>
    <d v="2019-02-25T00:00:00"/>
    <d v="1899-12-30T06:00:00"/>
    <d v="1899-12-30T06:00:00"/>
    <m/>
    <x v="1"/>
    <s v="MR"/>
    <d v="2019-02-25T06:00:00"/>
    <m/>
    <s v="GONZATRANS"/>
    <s v="Carga"/>
    <s v="NO"/>
    <n v="10"/>
    <n v="20"/>
    <x v="0"/>
    <s v="GONZATRANS"/>
    <x v="5"/>
    <s v="VARIOS"/>
    <m/>
    <m/>
    <m/>
    <m/>
    <m/>
    <s v="Miguel M."/>
    <x v="40"/>
    <d v="1899-12-30T06:0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08:00:00"/>
    <m/>
    <m/>
    <x v="0"/>
    <s v="MR"/>
    <d v="2019-02-25T08:00:00"/>
    <m/>
    <s v="SUS MEDIOS"/>
    <s v="Descarga"/>
    <s v="NO"/>
    <n v="2.5"/>
    <n v="5"/>
    <x v="0"/>
    <s v="SCHOELLER POLONIA"/>
    <x v="6"/>
    <s v="POLONIA"/>
    <s v="DESCARGA Y CARGA"/>
    <m/>
    <m/>
    <m/>
    <m/>
    <s v="Miguel M."/>
    <x v="40"/>
    <d v="1899-12-30T08:0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08:31:00"/>
    <m/>
    <m/>
    <x v="0"/>
    <s v="MR"/>
    <d v="2019-02-25T08:30:00"/>
    <m/>
    <s v="SUS MEDIOS"/>
    <s v="Descarga"/>
    <s v="NO"/>
    <n v="0"/>
    <n v="0.5"/>
    <x v="1"/>
    <s v="DEXIS IBERICA"/>
    <x v="0"/>
    <s v="STA. PERPETUA"/>
    <s v="ALB. 051518 NO TRAE PDO."/>
    <m/>
    <m/>
    <m/>
    <m/>
    <s v="Sus medios"/>
    <x v="40"/>
    <d v="1899-12-30T08:31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09:00:00"/>
    <m/>
    <m/>
    <x v="0"/>
    <s v="MR"/>
    <d v="2019-02-25T09:00:00"/>
    <m/>
    <s v="NACEX"/>
    <s v="Descarga"/>
    <s v="NO"/>
    <n v="0"/>
    <s v="0,5"/>
    <x v="1"/>
    <s v="MAGNEGRAF"/>
    <x v="0"/>
    <s v="TERRASSA"/>
    <s v="ALB. 19.005.745 NO HAY Nº PDO."/>
    <m/>
    <m/>
    <m/>
    <m/>
    <s v="Sus medios"/>
    <x v="40"/>
    <d v="1899-12-30T09:0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0:00:00"/>
    <m/>
    <m/>
    <x v="0"/>
    <s v="MR"/>
    <d v="2019-02-25T10:00:00"/>
    <m/>
    <s v="UPS"/>
    <s v="Descarga"/>
    <s v="NO"/>
    <n v="0"/>
    <s v="0,5"/>
    <x v="1"/>
    <s v="SEPRO"/>
    <x v="0"/>
    <s v="PALAU"/>
    <s v="ALB. 071034-1 Y 071034-2 PDO. 713013852"/>
    <m/>
    <m/>
    <m/>
    <m/>
    <s v="Sus medios"/>
    <x v="40"/>
    <d v="1899-12-30T10:0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0:30:00"/>
    <d v="1899-12-30T10:30:00"/>
    <m/>
    <x v="1"/>
    <s v="MR"/>
    <d v="2019-02-25T10:30:00"/>
    <s v="DAVID"/>
    <s v="DAVID BERTRAN"/>
    <s v="Carga"/>
    <s v="NO"/>
    <n v="3"/>
    <n v="6"/>
    <x v="0"/>
    <s v="DAVID BERTRAN"/>
    <x v="5"/>
    <s v="PALAU"/>
    <m/>
    <m/>
    <m/>
    <m/>
    <m/>
    <s v="Miguel M."/>
    <x v="40"/>
    <d v="1899-12-30T10:3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0:50:00"/>
    <m/>
    <m/>
    <x v="0"/>
    <s v="MR"/>
    <d v="2019-02-25T11:00:00"/>
    <m/>
    <s v="TSB"/>
    <s v="Descarga"/>
    <s v="NO"/>
    <n v="0.5"/>
    <n v="1"/>
    <x v="0"/>
    <s v="QUIMICS DALMAU"/>
    <x v="2"/>
    <s v="BARCELONA"/>
    <s v="113006485 alb al9b00265"/>
    <m/>
    <m/>
    <m/>
    <m/>
    <s v="Miguel M."/>
    <x v="40"/>
    <d v="1899-12-30T10:5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0:55:00"/>
    <m/>
    <m/>
    <x v="0"/>
    <s v="MR"/>
    <d v="2019-02-25T11:00:00"/>
    <m/>
    <s v="SUS MEDIOS"/>
    <s v="Descarga"/>
    <s v="NO"/>
    <n v="0"/>
    <n v="0.5"/>
    <x v="1"/>
    <s v="TORRAS"/>
    <x v="0"/>
    <s v="SABADELL"/>
    <s v="ALB. L911978 PDO. 213004407 Y L911782 PDO. 213004391"/>
    <m/>
    <m/>
    <m/>
    <m/>
    <s v="Sus medios"/>
    <x v="40"/>
    <d v="1899-12-30T10:55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1:00:00"/>
    <d v="1899-12-30T11:00:00"/>
    <m/>
    <x v="1"/>
    <s v="MR"/>
    <d v="2019-02-25T11:00:00"/>
    <m/>
    <s v="SUS MEDIOS"/>
    <s v="Descarga"/>
    <s v="NO"/>
    <n v="1.5"/>
    <n v="3"/>
    <x v="0"/>
    <s v="TRANSFOR-PACKAGING"/>
    <x v="0"/>
    <s v="PALAU"/>
    <s v="ALB. 1-190145  PDO. 113006484"/>
    <m/>
    <m/>
    <m/>
    <m/>
    <s v="Miguel M."/>
    <x v="40"/>
    <d v="1899-12-30T11:0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1:30:00"/>
    <d v="1899-12-30T11:30:00"/>
    <m/>
    <x v="1"/>
    <s v="MR"/>
    <d v="2019-02-25T11:30:00"/>
    <n v="26466"/>
    <s v="OLMED"/>
    <s v="Carga"/>
    <s v="NO"/>
    <n v="10"/>
    <n v="20"/>
    <x v="0"/>
    <s v="HDAD FARM MEDITERRANEO-HEFAME"/>
    <x v="1"/>
    <s v="MURCIA"/>
    <m/>
    <m/>
    <m/>
    <m/>
    <m/>
    <s v="Miguel M."/>
    <x v="40"/>
    <d v="1899-12-30T11:3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2:00:00"/>
    <d v="1899-12-30T12:00:00"/>
    <m/>
    <x v="1"/>
    <s v="MR"/>
    <d v="2019-02-25T12:00:00"/>
    <m/>
    <s v="NIKA"/>
    <s v="Descarga"/>
    <s v="NO"/>
    <n v="3"/>
    <n v="6"/>
    <x v="0"/>
    <s v="POWDER"/>
    <x v="0"/>
    <s v="PALAU"/>
    <s v="ALB. S1-3429 PDO. 813002286-813002155-813002045 Y 813002220"/>
    <m/>
    <m/>
    <m/>
    <m/>
    <s v="Jesús"/>
    <x v="40"/>
    <d v="1899-12-30T12:0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2:30:00"/>
    <m/>
    <m/>
    <x v="0"/>
    <s v="MR"/>
    <d v="2019-02-25T12:30:00"/>
    <m/>
    <s v="SUS MEDIOS"/>
    <s v="Carga"/>
    <s v="NO"/>
    <n v="4"/>
    <n v="8"/>
    <x v="0"/>
    <s v="ARTIPLAS"/>
    <x v="1"/>
    <s v="VIZCAYA"/>
    <s v="26591 y 26725"/>
    <m/>
    <m/>
    <m/>
    <m/>
    <s v="Miguel M."/>
    <x v="40"/>
    <d v="1899-12-30T12:3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3:30:00"/>
    <d v="1899-12-30T13:30:00"/>
    <m/>
    <x v="1"/>
    <s v="MR"/>
    <d v="2019-02-25T13:30:00"/>
    <s v="SOBRE BBVA"/>
    <s v="ASM"/>
    <s v="Descarga"/>
    <s v="NO"/>
    <n v="0"/>
    <n v="0.5"/>
    <x v="1"/>
    <s v="ASM "/>
    <x v="2"/>
    <s v="MOLLET"/>
    <s v="AT LAURA"/>
    <m/>
    <m/>
    <m/>
    <m/>
    <s v="Sus medios"/>
    <x v="40"/>
    <d v="1899-12-30T13:3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4:00:00"/>
    <m/>
    <m/>
    <x v="0"/>
    <s v="MR"/>
    <d v="2019-02-25T14:00:00"/>
    <m/>
    <s v="SUS MEDIOS"/>
    <s v="Carga"/>
    <s v="SI"/>
    <n v="13.5"/>
    <n v="26"/>
    <x v="0"/>
    <s v="ALQUI-ENVAS"/>
    <x v="1"/>
    <s v="LLEIDA"/>
    <s v="26667  Y 26658 CARGAR TODO LO QUE COJA"/>
    <m/>
    <m/>
    <m/>
    <m/>
    <s v="Juan Carlos"/>
    <x v="40"/>
    <d v="1899-12-30T14:00:00"/>
    <m/>
    <n v="1"/>
    <x v="0"/>
    <n v="0"/>
    <s v="SI"/>
    <x v="0"/>
    <n v="1"/>
    <n v="0"/>
    <n v="1"/>
    <x v="8"/>
    <x v="1"/>
    <n v="468"/>
    <n v="18"/>
    <n v="0.2"/>
    <n v="0.18"/>
  </r>
  <r>
    <d v="2019-02-25T00:00:00"/>
    <d v="1899-12-30T14:30:00"/>
    <d v="1899-12-30T14:30:00"/>
    <m/>
    <x v="1"/>
    <s v="VG"/>
    <d v="2019-02-25T14:30:00"/>
    <n v="6006829"/>
    <s v="NOUTRANSPORT"/>
    <s v="Carga"/>
    <s v="SI"/>
    <n v="13.5"/>
    <n v="26"/>
    <x v="0"/>
    <s v="SCHOELLER FRANCE"/>
    <x v="4"/>
    <s v="FRANCIA"/>
    <s v="EL PEDIDO LO TIENE VERO"/>
    <m/>
    <m/>
    <m/>
    <m/>
    <s v="Juan Carlos"/>
    <x v="40"/>
    <d v="1899-12-30T14:30:00"/>
    <m/>
    <n v="1"/>
    <x v="0"/>
    <n v="1"/>
    <s v="SI"/>
    <x v="0"/>
    <n v="0"/>
    <n v="0"/>
    <n v="1"/>
    <x v="8"/>
    <x v="1"/>
    <n v="468"/>
    <n v="18"/>
    <n v="0.2"/>
    <n v="0.18"/>
  </r>
  <r>
    <d v="2019-02-25T00:00:00"/>
    <d v="1899-12-30T15:00:00"/>
    <d v="1899-12-30T15:00:00"/>
    <m/>
    <x v="1"/>
    <s v="VG"/>
    <d v="2019-02-25T15:00:00"/>
    <m/>
    <s v="BREGER"/>
    <s v="Carga"/>
    <s v="SI"/>
    <n v="13.5"/>
    <n v="26"/>
    <x v="0"/>
    <s v="SCHOELLER FRANCE"/>
    <x v="4"/>
    <s v="VARIOS DESTINOS"/>
    <s v="6006689, 6006851 y 6006789"/>
    <m/>
    <m/>
    <m/>
    <m/>
    <s v="Juan Carlos"/>
    <x v="40"/>
    <d v="1899-12-30T19:00:00"/>
    <m/>
    <n v="1"/>
    <x v="0"/>
    <n v="1"/>
    <s v="SI"/>
    <x v="0"/>
    <n v="1"/>
    <n v="1"/>
    <n v="0"/>
    <x v="8"/>
    <x v="1"/>
    <n v="468"/>
    <n v="18"/>
    <n v="0.2"/>
    <n v="0.18"/>
  </r>
  <r>
    <d v="2019-02-25T00:00:00"/>
    <d v="1899-12-30T15:10:00"/>
    <m/>
    <m/>
    <x v="0"/>
    <s v="MR"/>
    <d v="2019-02-25T15:00:00"/>
    <m/>
    <s v="SUS MEDIOS"/>
    <s v="Descarga"/>
    <s v="NO"/>
    <n v="0.5"/>
    <n v="1"/>
    <x v="0"/>
    <s v="CARTERBOX"/>
    <x v="0"/>
    <s v="CALDES DE MONTBUI"/>
    <s v="ALB. 190493 PDO. 213004343"/>
    <m/>
    <m/>
    <m/>
    <m/>
    <s v="Miguel Ángel"/>
    <x v="40"/>
    <d v="1899-12-30T15:1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5:30:00"/>
    <m/>
    <m/>
    <x v="0"/>
    <s v="MR"/>
    <d v="2019-02-25T15:30:00"/>
    <m/>
    <s v="ARAGONES"/>
    <s v="Descarga"/>
    <s v="NO"/>
    <n v="0"/>
    <n v="0.5"/>
    <x v="1"/>
    <s v="SAFI FABRICA DE VALVULAS"/>
    <x v="0"/>
    <s v="EL VENDRELL"/>
    <s v="ALB. 2.019/1.157 PDO. 213004352"/>
    <m/>
    <m/>
    <m/>
    <m/>
    <s v="Sus medios"/>
    <x v="40"/>
    <d v="1899-12-30T15:30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5:45:00"/>
    <m/>
    <m/>
    <x v="0"/>
    <s v="MR"/>
    <d v="2019-02-25T16:00:00"/>
    <m/>
    <s v="SUS MEDIOS"/>
    <s v="Descarga"/>
    <s v="NO"/>
    <n v="0"/>
    <n v="0.5"/>
    <x v="1"/>
    <s v="TORRAS"/>
    <x v="0"/>
    <s v="SABADELL"/>
    <s v="ALB. L912137 PDO. 213004391"/>
    <m/>
    <m/>
    <m/>
    <m/>
    <s v="Sus medios"/>
    <x v="40"/>
    <d v="1899-12-30T15:45:00"/>
    <m/>
    <n v="0"/>
    <x v="0"/>
    <n v="0"/>
    <s v="SI"/>
    <x v="0"/>
    <n v="1"/>
    <n v="0"/>
    <n v="1"/>
    <x v="8"/>
    <x v="1"/>
    <n v="468"/>
    <n v="18"/>
    <n v="0.2"/>
    <n v="0.18"/>
  </r>
  <r>
    <d v="2019-02-25T00:00:00"/>
    <d v="1899-12-30T16:00:00"/>
    <d v="1899-12-30T16:00:00"/>
    <m/>
    <x v="1"/>
    <s v="MR"/>
    <d v="2019-02-25T16:00:00"/>
    <m/>
    <s v="SUS MEDIOS"/>
    <s v="Carga"/>
    <s v="NO"/>
    <n v="5"/>
    <n v="10"/>
    <x v="0"/>
    <s v="AQUA AMBIENT"/>
    <x v="3"/>
    <s v="VARIOS"/>
    <s v="cargado: 9al/19000208 y 9al/19000209"/>
    <m/>
    <m/>
    <m/>
    <m/>
    <s v="Juan Carlos"/>
    <x v="40"/>
    <d v="1899-12-30T16:0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6:30:00"/>
    <d v="1899-12-30T16:30:00"/>
    <m/>
    <x v="1"/>
    <s v="MR"/>
    <d v="2019-02-25T16:30:00"/>
    <n v="26741"/>
    <s v="TNT"/>
    <s v="Carga"/>
    <s v="NO"/>
    <n v="2.5"/>
    <n v="5"/>
    <x v="0"/>
    <s v="ASIENTOS DE CASTILLA LEON"/>
    <x v="1"/>
    <s v="VALLADOLID"/>
    <m/>
    <m/>
    <m/>
    <m/>
    <m/>
    <s v="Miguel Ángel"/>
    <x v="40"/>
    <d v="1899-12-30T16:3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7:00:00"/>
    <d v="1899-12-30T17:00:00"/>
    <m/>
    <x v="1"/>
    <s v="MR"/>
    <d v="2019-02-25T17:00:00"/>
    <m/>
    <s v="TRANSLINK"/>
    <s v="Carga"/>
    <s v="NO"/>
    <n v="0.5"/>
    <n v="1"/>
    <x v="0"/>
    <s v="TRANSLINK"/>
    <x v="5"/>
    <s v="VARIOS"/>
    <m/>
    <m/>
    <m/>
    <m/>
    <m/>
    <s v="Miguel Ángel"/>
    <x v="40"/>
    <d v="1899-12-30T17:0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7:01:00"/>
    <d v="1899-12-30T17:01:00"/>
    <m/>
    <x v="1"/>
    <s v="MR"/>
    <d v="2019-02-25T17:00:00"/>
    <m/>
    <s v="COBARPLAS"/>
    <s v="Descarga"/>
    <s v="NO"/>
    <n v="8"/>
    <n v="13"/>
    <x v="0"/>
    <s v="PLASTICOS GUELL"/>
    <x v="0"/>
    <s v="PALAU"/>
    <s v="G190227"/>
    <m/>
    <m/>
    <m/>
    <m/>
    <s v="Juan Carlos"/>
    <x v="40"/>
    <d v="1899-12-30T17:01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7:30:00"/>
    <d v="1899-12-30T17:30:00"/>
    <m/>
    <x v="1"/>
    <s v="MR"/>
    <d v="2019-02-25T17:30:00"/>
    <s v="ASM"/>
    <s v="ASM"/>
    <s v="Carga"/>
    <s v="NO"/>
    <n v="0"/>
    <n v="1"/>
    <x v="1"/>
    <s v="ASM "/>
    <x v="5"/>
    <s v="VARIOS"/>
    <m/>
    <m/>
    <m/>
    <m/>
    <m/>
    <s v="Sus medios"/>
    <x v="40"/>
    <d v="1899-12-30T17:30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17:35:00"/>
    <d v="1899-12-30T17:35:00"/>
    <m/>
    <x v="1"/>
    <s v="MR"/>
    <d v="2019-02-25T17:30:00"/>
    <s v="SZENDEX"/>
    <s v="SZENDEX"/>
    <s v="Carga"/>
    <s v="NO"/>
    <n v="0"/>
    <n v="1"/>
    <x v="1"/>
    <s v="SZENDEX"/>
    <x v="5"/>
    <s v="VARIOS"/>
    <s v="ALB. 19059"/>
    <m/>
    <m/>
    <m/>
    <m/>
    <s v="Juan Carlos"/>
    <x v="40"/>
    <d v="1899-12-30T17:35:00"/>
    <m/>
    <n v="0"/>
    <x v="0"/>
    <n v="1"/>
    <s v="SI"/>
    <x v="0"/>
    <n v="0"/>
    <n v="0"/>
    <n v="1"/>
    <x v="8"/>
    <x v="1"/>
    <n v="468"/>
    <n v="18"/>
    <n v="0.2"/>
    <n v="0.18"/>
  </r>
  <r>
    <d v="2019-02-25T00:00:00"/>
    <d v="1899-12-30T20:30:00"/>
    <d v="1899-12-30T20:30:00"/>
    <m/>
    <x v="1"/>
    <s v="MR"/>
    <d v="2019-02-25T20:30:00"/>
    <n v="6006703"/>
    <s v="SUS MEDIOS"/>
    <s v="Carga"/>
    <s v="SI"/>
    <n v="13.5"/>
    <n v="26"/>
    <x v="0"/>
    <s v="CHEP"/>
    <x v="1"/>
    <s v="VARIOS"/>
    <s v="3680251991 - no vienen a cargar"/>
    <m/>
    <m/>
    <m/>
    <m/>
    <s v="FALLO"/>
    <x v="23"/>
    <m/>
    <m/>
    <n v="1"/>
    <x v="1"/>
    <n v="1"/>
    <s v="NO"/>
    <x v="1"/>
    <n v="1"/>
    <n v="1"/>
    <n v="0"/>
    <x v="8"/>
    <x v="1"/>
    <n v="468"/>
    <n v="18"/>
    <n v="0.2"/>
    <n v="0.18"/>
  </r>
  <r>
    <d v="2019-02-25T00:00:00"/>
    <d v="1899-12-30T21:00:00"/>
    <d v="1899-12-30T21:00:00"/>
    <m/>
    <x v="1"/>
    <s v="MR"/>
    <d v="2019-02-25T21:00:00"/>
    <n v="6006703"/>
    <s v="SUS MEDIOS"/>
    <s v="Carga"/>
    <s v="SI"/>
    <n v="13.5"/>
    <n v="26"/>
    <x v="0"/>
    <s v="CHEP"/>
    <x v="1"/>
    <s v="VARIOS"/>
    <n v="3680251993"/>
    <m/>
    <m/>
    <m/>
    <m/>
    <s v="Miguel Ángel"/>
    <x v="40"/>
    <d v="1899-12-30T16:15:00"/>
    <m/>
    <n v="1"/>
    <x v="0"/>
    <n v="1"/>
    <s v="SI"/>
    <x v="0"/>
    <n v="1"/>
    <n v="1"/>
    <n v="0"/>
    <x v="8"/>
    <x v="1"/>
    <n v="468"/>
    <n v="18"/>
    <n v="0.2"/>
    <n v="0.18"/>
  </r>
  <r>
    <d v="2019-02-25T00:00:00"/>
    <d v="1899-12-30T21:30:00"/>
    <d v="1899-12-30T21:30:00"/>
    <m/>
    <x v="1"/>
    <s v="MR"/>
    <d v="2019-02-25T21:30:00"/>
    <n v="6006703"/>
    <s v="SUS MEDIOS"/>
    <s v="Carga"/>
    <s v="SI"/>
    <n v="13.5"/>
    <n v="26"/>
    <x v="0"/>
    <s v="CHEP"/>
    <x v="1"/>
    <s v="VARIOS"/>
    <n v="3680251994"/>
    <m/>
    <m/>
    <m/>
    <m/>
    <s v="Miguel Ángel"/>
    <x v="40"/>
    <d v="1899-12-30T15:10:00"/>
    <m/>
    <n v="1"/>
    <x v="0"/>
    <n v="1"/>
    <s v="SI"/>
    <x v="0"/>
    <n v="1"/>
    <n v="1"/>
    <n v="0"/>
    <x v="8"/>
    <x v="1"/>
    <n v="468"/>
    <n v="18"/>
    <n v="0.2"/>
    <n v="0.18"/>
  </r>
  <r>
    <d v="2019-02-26T00:00:00"/>
    <d v="1899-12-30T06:30:00"/>
    <d v="1899-12-30T06:30:00"/>
    <m/>
    <x v="1"/>
    <s v="MR"/>
    <d v="2019-02-26T06:30:00"/>
    <m/>
    <s v="ALGAITRUCK"/>
    <s v="Descarga"/>
    <s v="SI"/>
    <n v="13.5"/>
    <n v="26"/>
    <x v="0"/>
    <s v="SCHOELLER LORQUI"/>
    <x v="8"/>
    <s v="LORQUI"/>
    <s v="LLEGARÁ ENTRE 06 Y 07H"/>
    <s v="0310KRR // R2677BCY"/>
    <m/>
    <m/>
    <m/>
    <s v="Miguel M."/>
    <x v="41"/>
    <d v="1899-12-30T06:30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07:00:00"/>
    <d v="1899-12-30T07:00:00"/>
    <m/>
    <x v="1"/>
    <s v="JAR"/>
    <d v="2019-02-26T07:00:00"/>
    <m/>
    <s v="JOSE REY"/>
    <s v="Carga"/>
    <s v="SI"/>
    <n v="13.5"/>
    <n v="26"/>
    <x v="0"/>
    <s v="FLUIDRA"/>
    <x v="9"/>
    <s v="MAÇANET"/>
    <m/>
    <m/>
    <m/>
    <m/>
    <m/>
    <s v="Jesús"/>
    <x v="41"/>
    <d v="1899-12-30T07:00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07:30:00"/>
    <d v="1899-12-30T07:30:00"/>
    <m/>
    <x v="1"/>
    <s v="MR"/>
    <d v="2019-02-26T07:30:00"/>
    <m/>
    <s v="ALGAITRUCK"/>
    <s v="Carga"/>
    <s v="SI"/>
    <n v="13.5"/>
    <n v="26"/>
    <x v="0"/>
    <s v="SCHOELLER LORQUI"/>
    <x v="8"/>
    <s v="LORQUI"/>
    <m/>
    <s v="0310KRR // R2677BCY"/>
    <m/>
    <m/>
    <m/>
    <s v="Jesús"/>
    <x v="41"/>
    <d v="1899-12-30T07:30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08:00:00"/>
    <d v="1899-12-30T08:00:00"/>
    <m/>
    <x v="1"/>
    <s v="MR"/>
    <d v="2019-02-26T08:00:00"/>
    <m/>
    <s v="GONZATRANS"/>
    <s v="Carga"/>
    <s v="NO"/>
    <n v="3"/>
    <n v="6"/>
    <x v="0"/>
    <s v="GONZATRANS"/>
    <x v="5"/>
    <s v="VARIOS"/>
    <m/>
    <m/>
    <m/>
    <m/>
    <m/>
    <s v="Miguel M."/>
    <x v="41"/>
    <d v="1899-12-30T08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08:30:00"/>
    <d v="1899-12-30T08:30:00"/>
    <m/>
    <x v="1"/>
    <s v="MR"/>
    <d v="2019-02-26T08:30:00"/>
    <s v="DAVID"/>
    <s v="DAVID BERTRAN"/>
    <s v="Carga"/>
    <s v="NO"/>
    <n v="3"/>
    <n v="6"/>
    <x v="0"/>
    <s v="DAVID BERTRAN"/>
    <x v="5"/>
    <s v="PALAU"/>
    <m/>
    <m/>
    <m/>
    <m/>
    <m/>
    <s v="Jesús"/>
    <x v="41"/>
    <d v="1899-12-30T08:3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09:00:00"/>
    <d v="1899-12-30T09:00:00"/>
    <m/>
    <x v="1"/>
    <s v="MR"/>
    <d v="2019-02-26T09:00:00"/>
    <n v="26195"/>
    <s v="EL MOSCA"/>
    <s v="Carga"/>
    <s v="SI"/>
    <n v="13.5"/>
    <n v="26"/>
    <x v="0"/>
    <s v="VARIOS"/>
    <x v="7"/>
    <s v="TUNISIA"/>
    <s v="CONTENEDOR DE 40HC"/>
    <m/>
    <m/>
    <m/>
    <m/>
    <s v="Miguel M."/>
    <x v="41"/>
    <d v="1899-12-30T09:00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09:05:00"/>
    <m/>
    <m/>
    <x v="0"/>
    <s v="MR"/>
    <d v="2019-02-26T09:00:00"/>
    <m/>
    <s v="ASM"/>
    <s v="Descarga"/>
    <s v="NO"/>
    <n v="0"/>
    <n v="0.5"/>
    <x v="1"/>
    <s v="ESAAV"/>
    <x v="2"/>
    <s v="VILADECANS"/>
    <s v="SOBRE PARA RRHH DE ADESLAS Y SOBRE DE ESSAV ALB. 0095-19 PDO. 213004378"/>
    <m/>
    <m/>
    <m/>
    <m/>
    <s v="Sus medios"/>
    <x v="41"/>
    <d v="1899-12-30T09:05:00"/>
    <m/>
    <n v="0"/>
    <x v="0"/>
    <n v="0"/>
    <s v="SI"/>
    <x v="0"/>
    <n v="1"/>
    <n v="0"/>
    <n v="1"/>
    <x v="8"/>
    <x v="1"/>
    <n v="468"/>
    <n v="18"/>
    <n v="0.2"/>
    <n v="0.18"/>
  </r>
  <r>
    <d v="2019-02-26T00:00:00"/>
    <d v="1899-12-30T09:35:00"/>
    <d v="1899-12-30T09:35:00"/>
    <m/>
    <x v="1"/>
    <s v="MR"/>
    <d v="2019-02-26T09:30:00"/>
    <s v="DAVID"/>
    <s v="DAVID BERTRAN"/>
    <s v="Carga"/>
    <s v="NO"/>
    <n v="3"/>
    <n v="6"/>
    <x v="0"/>
    <s v="DAVID BERTRAN"/>
    <x v="5"/>
    <s v="PALAU"/>
    <m/>
    <m/>
    <m/>
    <m/>
    <m/>
    <s v="Jesús"/>
    <x v="41"/>
    <d v="1899-12-30T09:35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0:00:00"/>
    <d v="1899-12-30T10:00:00"/>
    <m/>
    <x v="1"/>
    <s v="MR"/>
    <d v="2019-02-26T10:00:00"/>
    <n v="6006861"/>
    <s v="SUS MEDIOS"/>
    <s v="Carga"/>
    <s v="NO"/>
    <n v="6"/>
    <n v="13"/>
    <x v="0"/>
    <s v="SCHOELLER UK"/>
    <x v="4"/>
    <s v="IRELAND"/>
    <m/>
    <m/>
    <m/>
    <m/>
    <m/>
    <s v="Miguel M."/>
    <x v="41"/>
    <d v="1899-12-30T10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0:30:00"/>
    <d v="1899-12-30T10:30:00"/>
    <m/>
    <x v="1"/>
    <s v="MR"/>
    <d v="2019-02-26T10:30:00"/>
    <m/>
    <s v="BCN EXPRESS"/>
    <s v="Descarga"/>
    <s v="NO"/>
    <n v="0.5"/>
    <n v="1"/>
    <x v="0"/>
    <s v="VARIOS"/>
    <x v="2"/>
    <s v="HOLANDA"/>
    <s v="ALB. 112190404 PDO. 113006456"/>
    <m/>
    <m/>
    <m/>
    <m/>
    <s v="Miguel M."/>
    <x v="41"/>
    <d v="1899-12-30T10:3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1:00:00"/>
    <d v="1899-12-30T11:00:00"/>
    <m/>
    <x v="1"/>
    <s v="MR"/>
    <d v="2019-02-26T11:00:00"/>
    <n v="6006957"/>
    <s v="BCN EXPRESS"/>
    <s v="Carga"/>
    <s v="NO"/>
    <n v="0.5"/>
    <n v="1"/>
    <x v="0"/>
    <s v="SCHOELLER ALEMANIA"/>
    <x v="4"/>
    <s v="ALEMANIA"/>
    <m/>
    <m/>
    <m/>
    <m/>
    <m/>
    <s v="Miguel M."/>
    <x v="41"/>
    <d v="1899-12-30T11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1:09:00"/>
    <m/>
    <m/>
    <x v="0"/>
    <s v="MR"/>
    <d v="2019-02-26T11:00:00"/>
    <m/>
    <s v="SUS MEDIOS"/>
    <s v="Descarga"/>
    <s v="NO"/>
    <n v="2"/>
    <n v="4"/>
    <x v="0"/>
    <s v="TAPON SPAIN"/>
    <x v="2"/>
    <s v="MADRID"/>
    <s v="ALB. 09802"/>
    <m/>
    <m/>
    <m/>
    <m/>
    <s v="Miguel M."/>
    <x v="41"/>
    <d v="1899-12-30T11:09:00"/>
    <m/>
    <n v="0"/>
    <x v="0"/>
    <n v="0"/>
    <s v="SI"/>
    <x v="0"/>
    <n v="1"/>
    <n v="0"/>
    <n v="1"/>
    <x v="8"/>
    <x v="1"/>
    <n v="468"/>
    <n v="18"/>
    <n v="0.2"/>
    <n v="0.18"/>
  </r>
  <r>
    <d v="2019-02-26T00:00:00"/>
    <d v="1899-12-30T11:30:00"/>
    <d v="1899-12-30T11:30:00"/>
    <m/>
    <x v="1"/>
    <s v="MR"/>
    <d v="2019-02-26T11:30:00"/>
    <m/>
    <s v="TXT"/>
    <s v="Descarga"/>
    <s v="NO"/>
    <n v="0.5"/>
    <n v="1"/>
    <x v="0"/>
    <s v="PUROMASTER"/>
    <x v="0"/>
    <s v="PALAU"/>
    <s v="alb. 19av453  pdo. 11006494"/>
    <m/>
    <m/>
    <m/>
    <m/>
    <s v="Miguel M."/>
    <x v="41"/>
    <d v="1899-12-30T11:3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2:00:00"/>
    <d v="1899-12-30T12:00:00"/>
    <m/>
    <x v="1"/>
    <s v="VG"/>
    <d v="2019-02-26T12:00:00"/>
    <m/>
    <s v="GIMARCO"/>
    <s v="Descarga"/>
    <s v="NO"/>
    <n v="5"/>
    <n v="10"/>
    <x v="0"/>
    <s v="SCHOELLER UK"/>
    <x v="6"/>
    <s v="UK"/>
    <s v="CB-1123"/>
    <m/>
    <m/>
    <m/>
    <m/>
    <s v="Miguel M."/>
    <x v="41"/>
    <d v="1899-12-30T12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2:15:00"/>
    <d v="1899-12-30T12:15:00"/>
    <m/>
    <x v="1"/>
    <s v="MR"/>
    <d v="2019-02-26T12:30:00"/>
    <s v="DAVID"/>
    <s v="DAVID BERTRAN"/>
    <s v="Carga"/>
    <s v="NO"/>
    <n v="3"/>
    <n v="6"/>
    <x v="0"/>
    <s v="DAVID BERTRAN"/>
    <x v="5"/>
    <s v="PALAU"/>
    <n v="26484"/>
    <m/>
    <m/>
    <m/>
    <m/>
    <s v="Alfredo"/>
    <x v="41"/>
    <d v="1899-12-30T12:15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3:30:00"/>
    <d v="1899-12-30T13:30:00"/>
    <m/>
    <x v="1"/>
    <s v="MR"/>
    <d v="2019-02-26T13:30:00"/>
    <n v="6006799"/>
    <s v="BREGER"/>
    <s v="Carga"/>
    <s v="SI"/>
    <n v="13.5"/>
    <n v="26"/>
    <x v="0"/>
    <s v="SCHOELLER FRANCE"/>
    <x v="4"/>
    <s v="FRANCIA"/>
    <m/>
    <m/>
    <m/>
    <m/>
    <m/>
    <s v="Jesús"/>
    <x v="41"/>
    <d v="1899-12-30T13:30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14:00:00"/>
    <d v="1899-12-30T14:00:00"/>
    <m/>
    <x v="1"/>
    <s v="MR"/>
    <d v="2019-02-26T14:00:00"/>
    <n v="26323"/>
    <s v="JOSE REY"/>
    <s v="Carga"/>
    <s v="NO"/>
    <n v="10.5"/>
    <n v="17"/>
    <x v="0"/>
    <s v="VARIOS"/>
    <x v="7"/>
    <s v="GIJON"/>
    <m/>
    <m/>
    <m/>
    <m/>
    <m/>
    <s v="Jesús"/>
    <x v="41"/>
    <d v="1899-12-30T14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4:01:00"/>
    <d v="1899-12-30T14:01:00"/>
    <m/>
    <x v="1"/>
    <s v="MR"/>
    <d v="2019-02-26T14:00:00"/>
    <n v="6006960"/>
    <s v="DHL"/>
    <s v="Carga"/>
    <s v="NO"/>
    <n v="0"/>
    <s v="0,5"/>
    <x v="0"/>
    <s v="SCHOELLER - SWEDEN"/>
    <x v="4"/>
    <s v="SWEDEN"/>
    <m/>
    <m/>
    <m/>
    <m/>
    <m/>
    <s v="Sus medios"/>
    <x v="41"/>
    <d v="1899-12-30T14:01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5:00:00"/>
    <d v="1899-12-30T15:00:00"/>
    <m/>
    <x v="1"/>
    <s v="MR"/>
    <d v="2019-02-26T15:00:00"/>
    <n v="25928"/>
    <s v="SUS MEDIOS"/>
    <s v="Carga"/>
    <s v="NO"/>
    <n v="7.5"/>
    <n v="15"/>
    <x v="0"/>
    <s v="LEAR CORPORATION VALENÇA"/>
    <x v="1"/>
    <s v="PORRIÑO"/>
    <m/>
    <m/>
    <m/>
    <m/>
    <m/>
    <s v="Miguel M."/>
    <x v="41"/>
    <d v="1899-12-30T15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5:30:00"/>
    <m/>
    <m/>
    <x v="0"/>
    <s v="MR"/>
    <d v="2019-02-26T15:30:00"/>
    <m/>
    <s v="SUS MEDIOS"/>
    <s v="Descarga"/>
    <s v="NO"/>
    <n v="0"/>
    <n v="0.5"/>
    <x v="1"/>
    <s v="ABC PALAU"/>
    <x v="0"/>
    <s v="PALAU"/>
    <s v="ALB. 900003340 Y 900002640 NO TRAE NÚMERO DE PEDIDO"/>
    <m/>
    <m/>
    <m/>
    <m/>
    <s v="Sus medios"/>
    <x v="41"/>
    <d v="1899-12-30T15:30:00"/>
    <m/>
    <n v="0"/>
    <x v="0"/>
    <n v="0"/>
    <s v="SI"/>
    <x v="0"/>
    <n v="1"/>
    <n v="0"/>
    <n v="1"/>
    <x v="8"/>
    <x v="1"/>
    <n v="468"/>
    <n v="18"/>
    <n v="0.2"/>
    <n v="0.18"/>
  </r>
  <r>
    <d v="2019-02-26T00:00:00"/>
    <d v="1899-12-30T16:00:00"/>
    <d v="1899-12-30T16:00:00"/>
    <m/>
    <x v="1"/>
    <s v="MR"/>
    <d v="2019-02-26T16:00:00"/>
    <m/>
    <s v="SUS MEDIOS"/>
    <s v="Carga"/>
    <s v="NO"/>
    <n v="5"/>
    <n v="10"/>
    <x v="0"/>
    <s v="AQUA AMBIENT"/>
    <x v="3"/>
    <s v="VARIOS"/>
    <s v="9AL/19000189"/>
    <m/>
    <m/>
    <m/>
    <m/>
    <s v="Juan Carlos"/>
    <x v="41"/>
    <d v="1899-12-30T16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6:25:00"/>
    <m/>
    <m/>
    <x v="0"/>
    <s v="MR"/>
    <d v="2019-02-26T16:30:00"/>
    <m/>
    <s v="SUS MEDIOS"/>
    <s v="Descarga"/>
    <s v="NO"/>
    <n v="0"/>
    <n v="0.5"/>
    <x v="1"/>
    <s v="CIFEC"/>
    <x v="0"/>
    <s v="PALAU"/>
    <s v="ALB. 201902013 Y 201902024"/>
    <m/>
    <m/>
    <m/>
    <m/>
    <s v="Sus medios"/>
    <x v="41"/>
    <d v="1899-12-30T16:25:00"/>
    <m/>
    <n v="0"/>
    <x v="0"/>
    <n v="0"/>
    <s v="SI"/>
    <x v="0"/>
    <n v="1"/>
    <n v="0"/>
    <n v="1"/>
    <x v="8"/>
    <x v="1"/>
    <n v="468"/>
    <n v="18"/>
    <n v="0.2"/>
    <n v="0.18"/>
  </r>
  <r>
    <d v="2019-02-26T00:00:00"/>
    <d v="1899-12-30T16:30:00"/>
    <d v="1899-12-30T16:30:00"/>
    <m/>
    <x v="1"/>
    <s v="MR"/>
    <d v="2019-02-26T16:30:00"/>
    <n v="26658"/>
    <s v="SUS MEDIOS"/>
    <s v="Carga"/>
    <s v="NO"/>
    <n v="8"/>
    <n v="16"/>
    <x v="0"/>
    <s v="ALQUI-ENVAS"/>
    <x v="1"/>
    <s v="LLEIDA"/>
    <s v="LO QUE LE COJA"/>
    <m/>
    <m/>
    <m/>
    <m/>
    <s v="Juan Carlos"/>
    <x v="41"/>
    <d v="1899-12-30T16:3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7:00:00"/>
    <d v="1899-12-30T17:00:00"/>
    <m/>
    <x v="1"/>
    <s v="MR"/>
    <d v="2019-02-26T17:00:00"/>
    <n v="26194"/>
    <s v="JOSE REY"/>
    <s v="Carga"/>
    <s v="SI"/>
    <n v="13.5"/>
    <n v="26"/>
    <x v="0"/>
    <s v="DEKITRA"/>
    <x v="7"/>
    <s v="LANTARON"/>
    <m/>
    <m/>
    <m/>
    <m/>
    <m/>
    <s v="Juan Carlos"/>
    <x v="41"/>
    <d v="1899-12-30T17:00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17:01:00"/>
    <d v="1899-12-30T17:01:00"/>
    <m/>
    <x v="1"/>
    <s v="VG"/>
    <d v="2019-02-26T17:00:00"/>
    <n v="6006835"/>
    <s v="MORARTE"/>
    <s v="Carga"/>
    <s v="SI"/>
    <n v="13.5"/>
    <n v="26"/>
    <x v="0"/>
    <s v="SCHOELLER FRANCE"/>
    <x v="4"/>
    <s v="FRANCIA"/>
    <m/>
    <s v="AG16FRG / DSVA3800783"/>
    <m/>
    <m/>
    <m/>
    <s v="Miguel Ángel"/>
    <x v="41"/>
    <d v="1899-12-30T17:01:00"/>
    <m/>
    <n v="1"/>
    <x v="0"/>
    <n v="1"/>
    <s v="SI"/>
    <x v="0"/>
    <n v="0"/>
    <n v="0"/>
    <n v="1"/>
    <x v="8"/>
    <x v="1"/>
    <n v="468"/>
    <n v="18"/>
    <n v="0.2"/>
    <n v="0.18"/>
  </r>
  <r>
    <d v="2019-02-26T00:00:00"/>
    <d v="1899-12-30T17:30:00"/>
    <d v="1899-12-30T17:30:00"/>
    <m/>
    <x v="1"/>
    <s v="MR"/>
    <d v="2019-02-26T17:30:00"/>
    <s v="SZENDEX"/>
    <s v="SZENDEX"/>
    <s v="Carga"/>
    <s v="NO"/>
    <n v="0"/>
    <n v="1"/>
    <x v="1"/>
    <s v="SZENDEX"/>
    <x v="5"/>
    <s v="VARIOS"/>
    <s v="ALB. 041501 Y 19064"/>
    <m/>
    <m/>
    <m/>
    <m/>
    <s v="Juan Carlos"/>
    <x v="41"/>
    <d v="1899-12-30T17:3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8:00:00"/>
    <d v="1899-12-30T18:00:00"/>
    <m/>
    <x v="1"/>
    <s v="MR"/>
    <d v="2019-02-26T18:00:00"/>
    <m/>
    <s v="SUS MEDIOS"/>
    <s v="Carga"/>
    <s v="NO"/>
    <n v="6"/>
    <n v="12"/>
    <x v="0"/>
    <s v="VALEO"/>
    <x v="1"/>
    <s v="MARTOS"/>
    <s v="PDO.26679 Y 26398"/>
    <s v="7400JBT  / R9111BCS"/>
    <m/>
    <m/>
    <m/>
    <s v="Miguel Ángel"/>
    <x v="41"/>
    <d v="1899-12-30T18:00:00"/>
    <m/>
    <n v="0"/>
    <x v="0"/>
    <n v="1"/>
    <s v="SI"/>
    <x v="0"/>
    <n v="0"/>
    <n v="0"/>
    <n v="1"/>
    <x v="8"/>
    <x v="1"/>
    <n v="468"/>
    <n v="18"/>
    <n v="0.2"/>
    <n v="0.18"/>
  </r>
  <r>
    <d v="2019-02-26T00:00:00"/>
    <d v="1899-12-30T19:00:00"/>
    <d v="1899-12-30T19:00:00"/>
    <m/>
    <x v="1"/>
    <s v="MR"/>
    <d v="2019-02-26T19:00:00"/>
    <m/>
    <s v="JFT"/>
    <s v="Carga"/>
    <s v="NO"/>
    <n v="3.5"/>
    <n v="7"/>
    <x v="0"/>
    <s v="LUIS MARQUES PINHEIRO"/>
    <x v="3"/>
    <s v="PORTUGAL"/>
    <s v="22691 Y 26534"/>
    <m/>
    <m/>
    <m/>
    <m/>
    <s v="Juan Carlos"/>
    <x v="41"/>
    <d v="1899-12-30T19:0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08:00:00"/>
    <d v="1899-12-30T08:00:00"/>
    <m/>
    <x v="1"/>
    <s v="MR"/>
    <d v="2019-02-27T08:00:00"/>
    <s v="DAVID"/>
    <s v="DAVID BERTRAN"/>
    <s v="Carga"/>
    <s v="NO"/>
    <n v="3"/>
    <n v="6"/>
    <x v="0"/>
    <s v="DAVID BERTRAN"/>
    <x v="5"/>
    <s v="PALAU"/>
    <m/>
    <m/>
    <m/>
    <m/>
    <m/>
    <s v="Sus medios"/>
    <x v="42"/>
    <d v="1899-12-30T08:0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08:30:00"/>
    <m/>
    <m/>
    <x v="0"/>
    <s v="MR"/>
    <d v="2019-02-27T08:30:00"/>
    <n v="6006958"/>
    <s v="SUS MEDIOS"/>
    <s v="Carga"/>
    <s v="NO"/>
    <n v="0.5"/>
    <n v="1"/>
    <x v="0"/>
    <s v="SCHOELLER FRANCE"/>
    <x v="4"/>
    <s v="FRANCIA"/>
    <m/>
    <m/>
    <m/>
    <m/>
    <m/>
    <s v="Jesús"/>
    <x v="42"/>
    <d v="1899-12-30T08:30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08:36:00"/>
    <m/>
    <m/>
    <x v="0"/>
    <s v="MR"/>
    <d v="2019-02-27T08:30:00"/>
    <m/>
    <s v="SUS MEDIOS"/>
    <s v="Descarga"/>
    <s v="NO"/>
    <n v="0"/>
    <n v="0.5"/>
    <x v="1"/>
    <s v="VAEMPACK"/>
    <x v="2"/>
    <s v="PALAU"/>
    <s v="ALB. 2191060 PDO 113006514"/>
    <m/>
    <m/>
    <m/>
    <m/>
    <s v="Jesús"/>
    <x v="42"/>
    <d v="1899-12-30T08:36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09:00:00"/>
    <d v="1899-12-30T09:00:00"/>
    <m/>
    <x v="1"/>
    <s v="VG"/>
    <d v="2019-02-27T09:00:00"/>
    <m/>
    <s v="GIMARCO"/>
    <s v="Descarga"/>
    <s v="SI"/>
    <n v="13.5"/>
    <n v="31"/>
    <x v="0"/>
    <s v="SCHOELLER GAILLON"/>
    <x v="6"/>
    <s v="GAILLON"/>
    <s v="CB-1132 (teniamos de prevision 14 pl y trae 31)"/>
    <m/>
    <m/>
    <m/>
    <m/>
    <s v="Miguel M."/>
    <x v="42"/>
    <d v="1899-12-30T12:00:00"/>
    <m/>
    <n v="1"/>
    <x v="0"/>
    <n v="1"/>
    <s v="SI"/>
    <x v="0"/>
    <n v="1"/>
    <n v="1"/>
    <n v="0"/>
    <x v="8"/>
    <x v="1"/>
    <n v="468"/>
    <n v="18"/>
    <n v="0.2"/>
    <n v="0.18"/>
  </r>
  <r>
    <d v="2019-02-27T00:00:00"/>
    <d v="1899-12-30T09:01:00"/>
    <m/>
    <m/>
    <x v="0"/>
    <s v="MR"/>
    <d v="2019-02-27T09:00:00"/>
    <m/>
    <s v="SUS MEDIOS"/>
    <s v="Descarga"/>
    <s v="NO"/>
    <n v="0"/>
    <n v="0.5"/>
    <x v="1"/>
    <s v="CONFECCIONES INDUSTRIALES VALLS"/>
    <x v="2"/>
    <s v="POLINYA"/>
    <s v="ALB. 00001388/19 ATT SILVIA DELGADO"/>
    <m/>
    <m/>
    <m/>
    <m/>
    <s v="Sus medios"/>
    <x v="42"/>
    <d v="1899-12-30T09:01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09:30:00"/>
    <d v="1899-12-30T09:30:00"/>
    <m/>
    <x v="1"/>
    <s v="MR"/>
    <d v="2019-02-27T09:30:00"/>
    <m/>
    <s v="SUS MEDIOS"/>
    <s v="Descarga"/>
    <s v="NO"/>
    <n v="0.5"/>
    <n v="1"/>
    <x v="0"/>
    <s v="SUTEIN "/>
    <x v="0"/>
    <s v="PALAU"/>
    <s v="ALB. ALV19-1046 PDO. 213004393"/>
    <m/>
    <m/>
    <m/>
    <m/>
    <s v="Jesús"/>
    <x v="42"/>
    <d v="1899-12-30T09:3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09:45:00"/>
    <m/>
    <m/>
    <x v="0"/>
    <s v="MR"/>
    <d v="2019-02-27T10:00:00"/>
    <m/>
    <s v="ASM"/>
    <s v="Descarga"/>
    <s v="NO"/>
    <n v="0"/>
    <n v="0.5"/>
    <x v="1"/>
    <s v="ASM "/>
    <x v="2"/>
    <s v="VALLADOLID"/>
    <s v="2 BULTO A/A RICARD"/>
    <m/>
    <m/>
    <m/>
    <m/>
    <s v="Sus medios"/>
    <x v="42"/>
    <d v="1899-12-30T09:45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10:00:00"/>
    <m/>
    <m/>
    <x v="0"/>
    <s v="MR"/>
    <d v="2019-02-27T10:00:00"/>
    <m/>
    <s v="SUS MEDIOS"/>
    <s v="Descarga"/>
    <s v="SI"/>
    <n v="13.5"/>
    <n v="26"/>
    <x v="0"/>
    <s v="CHEP"/>
    <x v="2"/>
    <s v="ALEMANIA"/>
    <n v="3680191450"/>
    <m/>
    <m/>
    <m/>
    <m/>
    <s v="Miguel M."/>
    <x v="42"/>
    <d v="1899-12-30T10:00:00"/>
    <m/>
    <n v="1"/>
    <x v="0"/>
    <n v="0"/>
    <s v="SI"/>
    <x v="0"/>
    <n v="1"/>
    <n v="0"/>
    <n v="1"/>
    <x v="8"/>
    <x v="1"/>
    <n v="468"/>
    <n v="18"/>
    <n v="0.2"/>
    <n v="0.18"/>
  </r>
  <r>
    <d v="2019-02-27T00:00:00"/>
    <d v="1899-12-30T10:10:00"/>
    <m/>
    <m/>
    <x v="0"/>
    <s v="MR"/>
    <d v="2019-02-27T10:00:00"/>
    <m/>
    <s v="SUS MEDIOS"/>
    <s v="Descarga"/>
    <s v="NO"/>
    <n v="0"/>
    <n v="0.5"/>
    <x v="1"/>
    <s v="TORRAS"/>
    <x v="0"/>
    <s v="SABADELL"/>
    <s v="ALB. L912336 Y L912400 PDO. 213004407"/>
    <m/>
    <m/>
    <m/>
    <m/>
    <s v="Sus medios"/>
    <x v="42"/>
    <d v="1899-12-30T10:10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10:30:00"/>
    <d v="1899-12-30T10:30:00"/>
    <m/>
    <x v="1"/>
    <s v="MR"/>
    <d v="2019-02-27T10:30:00"/>
    <s v="DAVID"/>
    <s v="DAVID BERTRAN"/>
    <s v="Carga"/>
    <s v="NO"/>
    <n v="3"/>
    <n v="6"/>
    <x v="0"/>
    <s v="DAVID BERTRAN"/>
    <x v="5"/>
    <s v="PALAU"/>
    <s v="ALB. 041531"/>
    <m/>
    <m/>
    <m/>
    <m/>
    <s v="Miguel M."/>
    <x v="42"/>
    <d v="1899-12-30T10:3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1:00:00"/>
    <d v="1899-12-30T11:00:00"/>
    <m/>
    <x v="1"/>
    <s v="MR"/>
    <d v="2019-02-27T11:00:00"/>
    <m/>
    <s v="SUS MEDIOS"/>
    <s v="Carga"/>
    <s v="SI"/>
    <n v="13.5"/>
    <n v="26"/>
    <x v="0"/>
    <s v="MAYDISA"/>
    <x v="3"/>
    <s v="PALAU"/>
    <m/>
    <m/>
    <m/>
    <m/>
    <m/>
    <s v="Jesús"/>
    <x v="42"/>
    <d v="1899-12-30T11:00:00"/>
    <m/>
    <n v="1"/>
    <x v="0"/>
    <n v="1"/>
    <s v="SI"/>
    <x v="0"/>
    <n v="0"/>
    <n v="0"/>
    <n v="1"/>
    <x v="8"/>
    <x v="1"/>
    <n v="468"/>
    <n v="18"/>
    <n v="0.2"/>
    <n v="0.18"/>
  </r>
  <r>
    <d v="2019-02-27T00:00:00"/>
    <d v="1899-12-30T11:30:00"/>
    <m/>
    <m/>
    <x v="0"/>
    <s v="MR"/>
    <d v="2019-02-27T11:30:00"/>
    <m/>
    <s v="SUS MEDIOS"/>
    <s v="Descarga"/>
    <s v="NO"/>
    <n v="0"/>
    <n v="0.5"/>
    <x v="1"/>
    <s v="PROFESIO SBD"/>
    <x v="0"/>
    <s v="STA. PERPETUA"/>
    <s v="ALB. 19A00075  PDO. 213004380"/>
    <m/>
    <m/>
    <m/>
    <m/>
    <s v="Sus medios"/>
    <x v="42"/>
    <d v="1899-12-30T11:30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12:00:00"/>
    <d v="1899-12-30T12:00:00"/>
    <m/>
    <x v="1"/>
    <s v="MR"/>
    <d v="2019-02-27T12:00:00"/>
    <n v="6006703"/>
    <s v="SUS MEDIOS"/>
    <s v="Carga"/>
    <s v="SI"/>
    <n v="13.5"/>
    <n v="26"/>
    <x v="0"/>
    <s v="CHEP"/>
    <x v="1"/>
    <s v="VARIOS"/>
    <n v="3665938691"/>
    <m/>
    <m/>
    <m/>
    <m/>
    <s v="Miguel Ángel"/>
    <x v="42"/>
    <d v="1899-12-30T15:15:00"/>
    <m/>
    <n v="1"/>
    <x v="0"/>
    <n v="1"/>
    <s v="SI"/>
    <x v="0"/>
    <n v="1"/>
    <n v="1"/>
    <n v="0"/>
    <x v="8"/>
    <x v="1"/>
    <n v="468"/>
    <n v="18"/>
    <n v="0.2"/>
    <n v="0.18"/>
  </r>
  <r>
    <d v="2019-02-27T00:00:00"/>
    <d v="1899-12-30T12:01:00"/>
    <d v="1899-12-30T12:01:00"/>
    <m/>
    <x v="1"/>
    <s v="MR"/>
    <d v="2019-02-27T12:00:00"/>
    <n v="6006869"/>
    <s v="SUS MEDIOS"/>
    <s v="Carga"/>
    <s v="NO"/>
    <n v="0.5"/>
    <n v="1"/>
    <x v="0"/>
    <s v="SCHOELLER BELGICA"/>
    <x v="4"/>
    <s v="BELGICA"/>
    <s v="vendran a cargar entre 09 y 12 horas"/>
    <m/>
    <m/>
    <m/>
    <m/>
    <s v="Miguel M."/>
    <x v="42"/>
    <d v="1899-12-30T12:01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2:10:00"/>
    <d v="1899-12-30T12:10:00"/>
    <m/>
    <x v="1"/>
    <s v="MR"/>
    <d v="2019-02-27T12:00:00"/>
    <s v="DAVID"/>
    <s v="DAVID BERTRAN"/>
    <s v="Carga"/>
    <s v="NO"/>
    <n v="3"/>
    <n v="6"/>
    <x v="0"/>
    <s v="DAVID BERTRAN"/>
    <x v="5"/>
    <s v="PALAU"/>
    <s v="PEDIDO 26484 RESTO"/>
    <m/>
    <m/>
    <m/>
    <m/>
    <s v="Jesús"/>
    <x v="42"/>
    <d v="1899-12-30T12:1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2:30:00"/>
    <m/>
    <m/>
    <x v="0"/>
    <s v="MR"/>
    <d v="2019-02-27T12:30:00"/>
    <m/>
    <s v="DHL"/>
    <s v="Descarga"/>
    <s v="NO"/>
    <n v="0"/>
    <n v="0.5"/>
    <x v="1"/>
    <s v="VARIOS"/>
    <x v="2"/>
    <s v="VARIOS"/>
    <s v="1 BULTO ANA MORENO Y UN BULTO ABEL PIÑA"/>
    <m/>
    <m/>
    <m/>
    <m/>
    <s v="Sus medios"/>
    <x v="42"/>
    <d v="1899-12-30T12:30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13:30:00"/>
    <d v="1899-12-30T13:30:00"/>
    <m/>
    <x v="1"/>
    <s v="MR"/>
    <d v="2019-02-27T13:30:00"/>
    <s v="ASM"/>
    <s v="ASM"/>
    <s v="Carga"/>
    <s v="NO"/>
    <n v="0"/>
    <n v="1"/>
    <x v="1"/>
    <s v="ASM "/>
    <x v="5"/>
    <s v="VARIOS"/>
    <s v="ALB. 19066"/>
    <m/>
    <m/>
    <m/>
    <m/>
    <s v="Sus medios"/>
    <x v="42"/>
    <d v="1899-12-30T13:3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3:59:00"/>
    <m/>
    <m/>
    <x v="0"/>
    <s v="MR"/>
    <d v="2019-02-27T14:00:00"/>
    <m/>
    <s v="SUS MEDIOS"/>
    <s v="Descarga"/>
    <s v="NO"/>
    <n v="0"/>
    <n v="0.5"/>
    <x v="1"/>
    <s v="RETOLS PALAU"/>
    <x v="2"/>
    <s v="PALAU"/>
    <s v="ALB. A/7700 PDO. 113006510  A/7701 PDO. 713014505"/>
    <m/>
    <m/>
    <m/>
    <m/>
    <s v="Sus medios"/>
    <x v="42"/>
    <d v="1899-12-30T13:59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14:00:00"/>
    <d v="1899-12-30T14:00:00"/>
    <m/>
    <x v="1"/>
    <s v="MR"/>
    <d v="2019-02-27T14:00:00"/>
    <n v="25792"/>
    <s v="SUS MEDIOS"/>
    <s v="Carga"/>
    <s v="NO"/>
    <n v="7"/>
    <n v="15"/>
    <x v="0"/>
    <s v="FAURECIA"/>
    <x v="1"/>
    <s v="PORTUGAL"/>
    <s v="NO VIENEN A CARGAR"/>
    <m/>
    <m/>
    <m/>
    <m/>
    <s v="Pdte."/>
    <x v="23"/>
    <m/>
    <m/>
    <n v="0"/>
    <x v="1"/>
    <n v="1"/>
    <s v="NO"/>
    <x v="1"/>
    <n v="1"/>
    <n v="1"/>
    <n v="0"/>
    <x v="8"/>
    <x v="1"/>
    <n v="468"/>
    <n v="18"/>
    <n v="0.2"/>
    <n v="0.18"/>
  </r>
  <r>
    <d v="2019-02-27T00:00:00"/>
    <d v="1899-12-30T14:30:00"/>
    <d v="1899-12-30T14:30:00"/>
    <m/>
    <x v="1"/>
    <s v="MR"/>
    <d v="2019-02-27T14:30:00"/>
    <n v="26692"/>
    <s v="SEUR"/>
    <s v="Carga"/>
    <s v="NO"/>
    <n v="0.5"/>
    <n v="1"/>
    <x v="0"/>
    <s v="SEUR"/>
    <x v="1"/>
    <s v="MADRID"/>
    <s v="INDICAN QUE PASARAN HOY"/>
    <m/>
    <m/>
    <m/>
    <m/>
    <s v="Juan Carlos"/>
    <x v="42"/>
    <d v="1899-12-30T16:21:00"/>
    <m/>
    <n v="0"/>
    <x v="0"/>
    <n v="1"/>
    <s v="SI"/>
    <x v="0"/>
    <n v="1"/>
    <n v="1"/>
    <n v="0"/>
    <x v="8"/>
    <x v="1"/>
    <n v="468"/>
    <n v="18"/>
    <n v="0.2"/>
    <n v="0.18"/>
  </r>
  <r>
    <d v="2019-02-27T00:00:00"/>
    <d v="1899-12-30T15:00:00"/>
    <d v="1899-12-30T15:00:00"/>
    <m/>
    <x v="1"/>
    <s v="MR"/>
    <d v="2019-02-27T15:00:00"/>
    <n v="26658"/>
    <s v="SUS MEDIOS"/>
    <s v="Carga"/>
    <s v="NO"/>
    <n v="8"/>
    <n v="16"/>
    <x v="0"/>
    <s v="ALQUI-ENVAS"/>
    <x v="1"/>
    <s v="LLEIDA"/>
    <s v="RESTO DE PEDIDO"/>
    <m/>
    <m/>
    <m/>
    <m/>
    <s v="Juan Carlos"/>
    <x v="42"/>
    <d v="1899-12-30T15:0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5:30:00"/>
    <d v="1899-12-30T15:30:00"/>
    <m/>
    <x v="1"/>
    <s v="MR"/>
    <d v="2019-02-27T15:30:00"/>
    <n v="26787"/>
    <s v="J H L"/>
    <s v="Carga"/>
    <s v="NO"/>
    <n v="0.5"/>
    <n v="1"/>
    <x v="0"/>
    <s v="REGENERSIS PORTUGAL, LDA"/>
    <x v="7"/>
    <s v="PORTUGAL"/>
    <m/>
    <m/>
    <m/>
    <m/>
    <m/>
    <s v="Jesús"/>
    <x v="42"/>
    <d v="1899-12-30T15:3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6:00:00"/>
    <d v="1899-12-30T16:00:00"/>
    <m/>
    <x v="1"/>
    <s v="MR"/>
    <d v="2019-02-27T16:00:00"/>
    <m/>
    <s v="SUS MEDIOS"/>
    <s v="Carga"/>
    <s v="NO"/>
    <n v="5"/>
    <n v="10"/>
    <x v="0"/>
    <s v="AQUA AMBIENT"/>
    <x v="3"/>
    <s v="VARIOS"/>
    <s v="9AL/19000190, 9AL/19000217, 9AL/19000223, 9AL/19000216"/>
    <m/>
    <m/>
    <m/>
    <m/>
    <s v="Juan Carlos"/>
    <x v="42"/>
    <d v="1899-12-30T16:0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6:30:00"/>
    <d v="1899-12-30T16:30:00"/>
    <m/>
    <x v="1"/>
    <s v="MR"/>
    <d v="2019-02-27T16:30:00"/>
    <n v="6006924"/>
    <s v="SUS MEDIOS"/>
    <s v="Carga"/>
    <s v="NO"/>
    <n v="4.5"/>
    <n v="9"/>
    <x v="0"/>
    <s v="SCHOELLER AUSTRIA"/>
    <x v="4"/>
    <s v="AUSTRALIA"/>
    <m/>
    <s v="9822 GJY(Serviport)"/>
    <m/>
    <m/>
    <m/>
    <s v="Jesús"/>
    <x v="42"/>
    <d v="1899-12-30T16:3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17:00:00"/>
    <m/>
    <m/>
    <x v="0"/>
    <s v="MR"/>
    <d v="2019-02-27T17:00:00"/>
    <m/>
    <s v="SEUR"/>
    <s v="Descarga"/>
    <s v="NO"/>
    <n v="0"/>
    <n v="0.5"/>
    <x v="1"/>
    <s v="EPIDOR"/>
    <x v="2"/>
    <s v="LLIÇA DE VALL"/>
    <s v="ALB. 572545"/>
    <m/>
    <m/>
    <m/>
    <m/>
    <s v="Sus medios"/>
    <x v="42"/>
    <d v="1899-12-30T17:00:00"/>
    <m/>
    <n v="0"/>
    <x v="0"/>
    <n v="0"/>
    <s v="SI"/>
    <x v="0"/>
    <n v="1"/>
    <n v="0"/>
    <n v="1"/>
    <x v="8"/>
    <x v="1"/>
    <n v="468"/>
    <n v="18"/>
    <n v="0.2"/>
    <n v="0.18"/>
  </r>
  <r>
    <d v="2019-02-27T00:00:00"/>
    <d v="1899-12-30T17:30:00"/>
    <d v="1899-12-30T17:30:00"/>
    <m/>
    <x v="1"/>
    <s v="MR"/>
    <d v="2019-02-27T17:30:00"/>
    <s v="SZENDEX"/>
    <s v="SZENDEX"/>
    <s v="Carga"/>
    <s v="NO"/>
    <n v="0"/>
    <n v="1"/>
    <x v="1"/>
    <s v="SZENDEX"/>
    <x v="5"/>
    <s v="VARIOS"/>
    <s v="ALB. 19067"/>
    <m/>
    <m/>
    <m/>
    <m/>
    <s v="Miguel Ángel"/>
    <x v="42"/>
    <d v="1899-12-30T17:30:00"/>
    <m/>
    <n v="0"/>
    <x v="0"/>
    <n v="1"/>
    <s v="SI"/>
    <x v="0"/>
    <n v="0"/>
    <n v="0"/>
    <n v="1"/>
    <x v="8"/>
    <x v="1"/>
    <n v="468"/>
    <n v="18"/>
    <n v="0.2"/>
    <n v="0.18"/>
  </r>
  <r>
    <d v="2019-02-27T00:00:00"/>
    <d v="1899-12-30T20:30:00"/>
    <d v="1899-12-30T20:30:00"/>
    <m/>
    <x v="1"/>
    <s v="VG"/>
    <d v="2019-02-27T20:30:00"/>
    <m/>
    <s v="SUS MEDIOS"/>
    <s v="Carga"/>
    <s v="NO"/>
    <n v="10"/>
    <n v="20"/>
    <x v="0"/>
    <s v="SCHOELLER UK"/>
    <x v="4"/>
    <s v="UK"/>
    <s v="6006918- 6006894  VARIOS PEDIDOS PDTE. CONFIMAR CITA"/>
    <m/>
    <m/>
    <m/>
    <m/>
    <s v="Pdte."/>
    <x v="23"/>
    <m/>
    <m/>
    <n v="0"/>
    <x v="1"/>
    <n v="1"/>
    <s v="NO"/>
    <x v="1"/>
    <n v="1"/>
    <n v="1"/>
    <n v="0"/>
    <x v="8"/>
    <x v="1"/>
    <n v="468"/>
    <n v="18"/>
    <n v="0.2"/>
    <n v="0.18"/>
  </r>
  <r>
    <d v="2019-02-27T00:00:00"/>
    <d v="1899-12-30T21:00:00"/>
    <d v="1899-12-30T21:00:00"/>
    <m/>
    <x v="1"/>
    <s v="MR"/>
    <d v="2019-02-27T21:00:00"/>
    <n v="6006703"/>
    <s v="SUS MEDIOS"/>
    <s v="Carga"/>
    <s v="SI"/>
    <n v="13.5"/>
    <n v="26"/>
    <x v="0"/>
    <s v="CHEP"/>
    <x v="1"/>
    <s v="VARIOS"/>
    <s v="3680251991, se marcha sin cargar tiene problemas con la altura del camión, es posible que envien otro a cargar"/>
    <m/>
    <m/>
    <m/>
    <m/>
    <s v="FALLO"/>
    <x v="23"/>
    <m/>
    <m/>
    <n v="1"/>
    <x v="1"/>
    <n v="1"/>
    <s v="NO"/>
    <x v="1"/>
    <n v="1"/>
    <n v="1"/>
    <n v="0"/>
    <x v="8"/>
    <x v="1"/>
    <n v="468"/>
    <n v="18"/>
    <n v="0.2"/>
    <n v="0.18"/>
  </r>
  <r>
    <d v="2019-02-27T00:00:00"/>
    <d v="1899-12-30T21:30:00"/>
    <d v="1899-12-30T21:30:00"/>
    <m/>
    <x v="1"/>
    <s v="MR"/>
    <d v="2019-02-27T21:30:00"/>
    <n v="6006703"/>
    <s v="SUS MEDIOS"/>
    <s v="Carga"/>
    <s v="SI"/>
    <n v="13.5"/>
    <n v="26"/>
    <x v="0"/>
    <s v="CHEP"/>
    <x v="1"/>
    <s v="VARIOS"/>
    <n v="3665939868"/>
    <m/>
    <m/>
    <m/>
    <m/>
    <s v="Miguel Ángel"/>
    <x v="42"/>
    <d v="1899-12-30T14:00:00"/>
    <m/>
    <n v="1"/>
    <x v="0"/>
    <n v="1"/>
    <s v="SI"/>
    <x v="0"/>
    <n v="1"/>
    <n v="1"/>
    <n v="0"/>
    <x v="8"/>
    <x v="1"/>
    <n v="468"/>
    <n v="18"/>
    <n v="0.2"/>
    <n v="0.18"/>
  </r>
  <r>
    <d v="2019-02-28T00:00:00"/>
    <d v="1899-12-30T06:00:00"/>
    <d v="1899-12-30T06:00:00"/>
    <m/>
    <x v="1"/>
    <s v="MR"/>
    <d v="2019-02-28T06:00:00"/>
    <m/>
    <s v="GONZATRANS"/>
    <s v="Carga"/>
    <s v="NO"/>
    <n v="10"/>
    <n v="20"/>
    <x v="0"/>
    <s v="GONZATRANS"/>
    <x v="5"/>
    <s v="VARIOS"/>
    <m/>
    <m/>
    <m/>
    <m/>
    <m/>
    <s v="Miguel M."/>
    <x v="43"/>
    <d v="1899-12-30T06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06:30:00"/>
    <d v="1899-12-30T06:30:00"/>
    <m/>
    <x v="1"/>
    <s v="MR"/>
    <d v="2019-02-28T06:30:00"/>
    <m/>
    <s v="ALGAITRUCK"/>
    <s v="Descarga"/>
    <s v="SI"/>
    <n v="13.5"/>
    <n v="26"/>
    <x v="0"/>
    <s v="SCHOELLER LORQUI"/>
    <x v="8"/>
    <s v="LORQUI"/>
    <m/>
    <m/>
    <m/>
    <m/>
    <m/>
    <s v="Miguel M."/>
    <x v="43"/>
    <d v="1899-12-30T06:30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08:00:00"/>
    <d v="1899-12-30T08:00:00"/>
    <m/>
    <x v="1"/>
    <s v="MR"/>
    <d v="2019-02-28T08:00:00"/>
    <m/>
    <s v="TRANSPARETS"/>
    <s v="Carga"/>
    <s v="NO"/>
    <n v="1"/>
    <n v="2"/>
    <x v="0"/>
    <s v="AQUA AMBIENT"/>
    <x v="3"/>
    <s v="VARIOS"/>
    <s v="19000226 y 19000225, no van a venir."/>
    <m/>
    <m/>
    <m/>
    <m/>
    <s v="Pdte."/>
    <x v="23"/>
    <m/>
    <m/>
    <n v="0"/>
    <x v="1"/>
    <n v="1"/>
    <s v="NO"/>
    <x v="1"/>
    <n v="1"/>
    <n v="1"/>
    <n v="0"/>
    <x v="8"/>
    <x v="1"/>
    <n v="468"/>
    <n v="18"/>
    <n v="0.2"/>
    <n v="0.18"/>
  </r>
  <r>
    <d v="2019-02-28T00:00:00"/>
    <d v="1899-12-30T08:25:00"/>
    <m/>
    <m/>
    <x v="0"/>
    <s v="VG"/>
    <d v="2019-02-28T08:30:00"/>
    <m/>
    <s v="SUS MEDIOS"/>
    <s v="Carga"/>
    <s v="NO"/>
    <n v="10"/>
    <n v="20"/>
    <x v="0"/>
    <s v="SCHOELLER UK"/>
    <x v="4"/>
    <s v="UK"/>
    <s v="6006918- 6006894  VARIOS PEDIDOS PDTE. CONFIMAR CITA"/>
    <m/>
    <m/>
    <m/>
    <m/>
    <s v="Miguel M."/>
    <x v="43"/>
    <d v="1899-12-30T08:25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08:30:00"/>
    <d v="1899-12-30T08:30:00"/>
    <m/>
    <x v="1"/>
    <s v="MR"/>
    <d v="2019-02-28T08:30:00"/>
    <s v="DAVID"/>
    <s v="DAVID BERTRAN"/>
    <s v="Carga"/>
    <s v="NO"/>
    <n v="3"/>
    <n v="6"/>
    <x v="0"/>
    <s v="DAVID BERTRAN"/>
    <x v="5"/>
    <s v="PALAU"/>
    <m/>
    <m/>
    <m/>
    <m/>
    <m/>
    <s v="Juan Carlos"/>
    <x v="43"/>
    <d v="1899-12-30T08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08:31:00"/>
    <d v="1899-12-30T08:31:00"/>
    <m/>
    <x v="1"/>
    <s v="MR"/>
    <d v="2019-02-28T08:30:00"/>
    <n v="6006703"/>
    <s v="SUS MEDIOS"/>
    <s v="Carga"/>
    <s v="SI"/>
    <n v="13.5"/>
    <n v="26"/>
    <x v="0"/>
    <s v="CHEP"/>
    <x v="1"/>
    <s v="VARIOS"/>
    <n v="3680251991"/>
    <m/>
    <m/>
    <m/>
    <m/>
    <s v="Miguel M."/>
    <x v="43"/>
    <d v="1899-12-30T08:31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08:42:00"/>
    <m/>
    <m/>
    <x v="0"/>
    <s v="MR"/>
    <d v="2019-02-28T08:30:00"/>
    <m/>
    <s v="SUS MEDIOS"/>
    <s v="Descarga"/>
    <s v="NO"/>
    <n v="0"/>
    <n v="0.5"/>
    <x v="1"/>
    <s v="CIFEC"/>
    <x v="0"/>
    <s v="PALAU"/>
    <s v="ALB. 201902138"/>
    <m/>
    <m/>
    <m/>
    <m/>
    <s v="Jesús"/>
    <x v="43"/>
    <d v="1899-12-30T08:42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09:30:00"/>
    <m/>
    <m/>
    <x v="0"/>
    <s v="MR"/>
    <d v="2019-02-28T09:30:00"/>
    <m/>
    <s v="SUS MEDIOS"/>
    <s v="Descarga"/>
    <s v="NO"/>
    <n v="0"/>
    <n v="0.5"/>
    <x v="1"/>
    <s v="MANUFACTURAS DE PLASTICOS REFORZADOS"/>
    <x v="0"/>
    <s v="SABADELL"/>
    <s v="ALB. 10123 PDO. 213004362 Y ALB. 10126 PDO. 213004383"/>
    <m/>
    <m/>
    <m/>
    <m/>
    <s v="Sus medios"/>
    <x v="43"/>
    <d v="1899-12-30T09:30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09:55:00"/>
    <m/>
    <m/>
    <x v="0"/>
    <s v="MR"/>
    <d v="2019-02-28T10:00:00"/>
    <m/>
    <s v="SUS MEDIOS"/>
    <s v="Descarga"/>
    <s v="NO"/>
    <n v="0"/>
    <n v="0.5"/>
    <x v="0"/>
    <s v="SIMONA"/>
    <x v="0"/>
    <s v="SANT BOI"/>
    <s v="ALB. 7201241537  PDO. 213004385"/>
    <m/>
    <m/>
    <m/>
    <m/>
    <s v="Jesús"/>
    <x v="43"/>
    <d v="1899-12-30T09:55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10:00:00"/>
    <d v="1899-12-30T10:00:00"/>
    <m/>
    <x v="1"/>
    <s v="VG"/>
    <d v="2019-02-28T10:00:00"/>
    <n v="6006966"/>
    <s v="BCN EXPRESS"/>
    <s v="Carga"/>
    <s v="NO"/>
    <n v="1.5"/>
    <n v="3"/>
    <x v="0"/>
    <s v="SCHOELLER ALEMANIA"/>
    <x v="4"/>
    <s v="ALEMANIA"/>
    <m/>
    <m/>
    <m/>
    <m/>
    <m/>
    <s v="Miguel Ángel"/>
    <x v="43"/>
    <d v="1899-12-30T10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0:30:00"/>
    <d v="1899-12-30T10:30:00"/>
    <m/>
    <x v="1"/>
    <s v="VG"/>
    <d v="2019-02-28T10:30:00"/>
    <n v="6006771"/>
    <s v="BCN EXPRESS"/>
    <s v="Carga"/>
    <s v="NO"/>
    <n v="1"/>
    <n v="2"/>
    <x v="0"/>
    <s v="SCHOELLER ALEMANIA"/>
    <x v="4"/>
    <s v="ALEMANIA"/>
    <s v="CARGA JUNTO AL PEDIDO 6006966"/>
    <m/>
    <m/>
    <m/>
    <m/>
    <s v="Miguel Ángel"/>
    <x v="43"/>
    <d v="1899-12-30T10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0:56:00"/>
    <m/>
    <m/>
    <x v="0"/>
    <s v="MR"/>
    <d v="2019-02-28T11:00:00"/>
    <m/>
    <s v="KUEHNE NAGEL"/>
    <s v="Descarga"/>
    <s v="NO"/>
    <n v="0"/>
    <s v="0,5"/>
    <x v="1"/>
    <s v="ECOFILTRE"/>
    <x v="0"/>
    <s v="PALAU"/>
    <s v="ALB. C1905631, PDO. 213004384"/>
    <m/>
    <m/>
    <m/>
    <m/>
    <s v="Sus medios"/>
    <x v="43"/>
    <d v="1899-12-30T10:56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10:57:00"/>
    <m/>
    <m/>
    <x v="0"/>
    <s v="MR"/>
    <d v="2019-02-28T11:00:00"/>
    <m/>
    <s v="SUS MEDIOS"/>
    <s v="Descarga"/>
    <s v="NO"/>
    <n v="0"/>
    <n v="0.5"/>
    <x v="1"/>
    <s v="TORRAS"/>
    <x v="0"/>
    <s v="SABADELL"/>
    <s v="ALB. L912792 "/>
    <m/>
    <m/>
    <m/>
    <m/>
    <s v="Sus medios"/>
    <x v="43"/>
    <d v="1899-12-30T10:57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11:00:00"/>
    <d v="1899-12-30T11:00:00"/>
    <m/>
    <x v="1"/>
    <s v="MR"/>
    <d v="2019-02-28T11:00:00"/>
    <m/>
    <s v="COBARPLAS"/>
    <s v="Descarga"/>
    <s v="NO"/>
    <n v="2.5"/>
    <n v="5"/>
    <x v="0"/>
    <s v="PLASTICOS GUELL"/>
    <x v="0"/>
    <s v="PALAU"/>
    <s v="alb. g190242 pdo. 213004404, alb. g190241 pdo. 213004402"/>
    <m/>
    <m/>
    <m/>
    <m/>
    <s v="Jesús"/>
    <x v="43"/>
    <d v="1899-12-30T11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1:25:00"/>
    <d v="1899-12-30T11:25:00"/>
    <m/>
    <x v="1"/>
    <s v="MR"/>
    <d v="2019-02-28T11:30:00"/>
    <s v="DAVID"/>
    <s v="DAVID BERTRAN"/>
    <s v="Carga"/>
    <s v="NO"/>
    <n v="3"/>
    <n v="6"/>
    <x v="0"/>
    <s v="DAVID BERTRAN"/>
    <x v="5"/>
    <s v="PALAU"/>
    <s v="ALB. 041565"/>
    <m/>
    <m/>
    <m/>
    <m/>
    <s v="Jesús"/>
    <x v="43"/>
    <d v="1899-12-30T11:25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1:30:00"/>
    <d v="1899-12-30T11:30:00"/>
    <m/>
    <x v="1"/>
    <s v="MR"/>
    <d v="2019-02-28T11:30:00"/>
    <m/>
    <s v="SUS MEDIOS"/>
    <s v="Carga"/>
    <s v="NO"/>
    <n v="2"/>
    <n v="4"/>
    <x v="0"/>
    <s v="MULTIPLASTIC"/>
    <x v="1"/>
    <s v="BARCELONA"/>
    <s v="26700, 26678, 26662 Y 26554"/>
    <m/>
    <m/>
    <m/>
    <m/>
    <s v="Miguel M."/>
    <x v="43"/>
    <d v="1899-12-30T11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1:40:00"/>
    <d v="1899-12-30T11:40:00"/>
    <m/>
    <x v="1"/>
    <s v="MR"/>
    <d v="2019-02-28T11:30:00"/>
    <m/>
    <s v="GONZATRANS"/>
    <s v="Carga"/>
    <s v="SI"/>
    <n v="13.5"/>
    <n v="26"/>
    <x v="2"/>
    <s v="GONZATRANS"/>
    <x v="7"/>
    <s v="PALAU"/>
    <s v="MCIA PARA ESTOCAR 19068"/>
    <m/>
    <m/>
    <m/>
    <m/>
    <s v="Miguel M."/>
    <x v="43"/>
    <d v="1899-12-30T11:40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12:00:00"/>
    <d v="1899-12-30T12:00:00"/>
    <m/>
    <x v="1"/>
    <s v="MR"/>
    <d v="2019-02-28T12:00:00"/>
    <m/>
    <s v="SUS MEDIOS"/>
    <s v="Carga"/>
    <s v="SI"/>
    <n v="13.5"/>
    <n v="26"/>
    <x v="0"/>
    <s v="MAYDISA"/>
    <x v="3"/>
    <s v="PALAU"/>
    <m/>
    <m/>
    <m/>
    <m/>
    <m/>
    <s v="Jesús"/>
    <x v="43"/>
    <d v="1899-12-30T12:00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12:11:00"/>
    <m/>
    <m/>
    <x v="0"/>
    <s v="MR"/>
    <d v="2019-02-28T12:00:00"/>
    <m/>
    <s v="TSB"/>
    <s v="Descarga"/>
    <s v="NO"/>
    <n v="0"/>
    <n v="0.5"/>
    <x v="1"/>
    <s v="MODEL FIBRA"/>
    <x v="0"/>
    <s v="ALICANTE"/>
    <s v="ALB. 48858 PDO. 213004408"/>
    <m/>
    <m/>
    <m/>
    <m/>
    <s v="Sus medios"/>
    <x v="43"/>
    <d v="1899-12-30T12:11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12:30:00"/>
    <d v="1899-12-30T12:30:00"/>
    <m/>
    <x v="1"/>
    <s v="MR"/>
    <d v="2019-02-28T12:30:00"/>
    <m/>
    <s v="TXT"/>
    <s v="Descarga"/>
    <s v="NO"/>
    <n v="1"/>
    <n v="2"/>
    <x v="0"/>
    <s v="PUROMASTER"/>
    <x v="0"/>
    <s v="PALAU"/>
    <s v="ALB. 19AV469 PDO. 113006496//ALB. 19AV471 PDO. 113006499 /// ALB. 19AV470 PDO. 113006461 Y ALB. 19AV468 PDO. 113006509"/>
    <m/>
    <m/>
    <m/>
    <m/>
    <s v="Jesús"/>
    <x v="43"/>
    <d v="1899-12-30T12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2:42:00"/>
    <m/>
    <m/>
    <x v="0"/>
    <s v="MR"/>
    <d v="2019-02-28T12:30:00"/>
    <m/>
    <s v="SUS MEDIOS"/>
    <s v="Descarga"/>
    <s v="NO"/>
    <n v="0"/>
    <s v="0,5"/>
    <x v="1"/>
    <s v="CUALTIS"/>
    <x v="2"/>
    <s v="BARCELONA"/>
    <s v="1 BULTO ATT. RRHH ANA SANCHEZ"/>
    <m/>
    <m/>
    <m/>
    <m/>
    <s v="Sus medios"/>
    <x v="43"/>
    <d v="1899-12-30T12:42:00"/>
    <m/>
    <n v="0"/>
    <x v="0"/>
    <n v="0"/>
    <s v="SI"/>
    <x v="0"/>
    <n v="1"/>
    <n v="0"/>
    <n v="1"/>
    <x v="8"/>
    <x v="1"/>
    <n v="468"/>
    <n v="18"/>
    <n v="0.2"/>
    <n v="0.18"/>
  </r>
  <r>
    <d v="2019-02-28T00:00:00"/>
    <d v="1899-12-30T13:00:00"/>
    <d v="1899-12-30T13:00:00"/>
    <m/>
    <x v="1"/>
    <s v="MR"/>
    <d v="2019-02-28T13:00:00"/>
    <n v="26594"/>
    <s v="BANYOLES"/>
    <s v="Carga"/>
    <s v="NO"/>
    <n v="11"/>
    <n v="21"/>
    <x v="0"/>
    <s v="CABLEADOS Y MONTAJES"/>
    <x v="1"/>
    <s v="BANYOLES"/>
    <s v="ALB. 041579 pdte. confirmar hora , NO AVISAN NI VIENEN A CARGAR"/>
    <m/>
    <m/>
    <m/>
    <m/>
    <s v="Pdte."/>
    <x v="23"/>
    <m/>
    <m/>
    <n v="0"/>
    <x v="1"/>
    <n v="1"/>
    <s v="NO"/>
    <x v="1"/>
    <n v="1"/>
    <n v="1"/>
    <n v="0"/>
    <x v="8"/>
    <x v="1"/>
    <n v="468"/>
    <n v="18"/>
    <n v="0.2"/>
    <n v="0.18"/>
  </r>
  <r>
    <d v="2019-02-28T00:00:00"/>
    <d v="1899-12-30T13:07:00"/>
    <m/>
    <m/>
    <x v="0"/>
    <s v="MR"/>
    <d v="2019-02-28T13:00:00"/>
    <m/>
    <s v="SUS MEDIOS"/>
    <s v="Descarga"/>
    <s v="SI"/>
    <n v="13.5"/>
    <n v="26"/>
    <x v="0"/>
    <s v="CHEP"/>
    <x v="2"/>
    <s v="LEIDERDORP"/>
    <s v="3680191446 SIN CITA"/>
    <m/>
    <m/>
    <m/>
    <m/>
    <s v="Jesús"/>
    <x v="43"/>
    <d v="1899-12-30T13:07:00"/>
    <m/>
    <n v="1"/>
    <x v="0"/>
    <n v="0"/>
    <s v="SI"/>
    <x v="0"/>
    <n v="1"/>
    <n v="0"/>
    <n v="1"/>
    <x v="8"/>
    <x v="1"/>
    <n v="468"/>
    <n v="18"/>
    <n v="0.2"/>
    <n v="0.18"/>
  </r>
  <r>
    <d v="2019-02-28T00:00:00"/>
    <d v="1899-12-30T13:30:00"/>
    <d v="1899-12-30T13:30:00"/>
    <m/>
    <x v="1"/>
    <s v="MR"/>
    <d v="2019-02-28T13:30:00"/>
    <m/>
    <s v="SUS MEDIOS"/>
    <s v="Descarga"/>
    <s v="NO"/>
    <n v="0.5"/>
    <n v="1"/>
    <x v="0"/>
    <s v="SCHOELLER HOLANDA"/>
    <x v="2"/>
    <s v="HOLANDA"/>
    <s v="1 PL DE ESLOVENIA, ALB. 11162 PDO.  NO TRAE"/>
    <m/>
    <m/>
    <m/>
    <m/>
    <s v="Miguel M."/>
    <x v="43"/>
    <d v="1899-12-30T13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3:31:00"/>
    <d v="1899-12-30T13:31:00"/>
    <m/>
    <x v="1"/>
    <s v="MR"/>
    <d v="2019-02-28T13:30:00"/>
    <m/>
    <s v="GONZATRANS"/>
    <s v="Carga"/>
    <s v="SI"/>
    <n v="13.5"/>
    <n v="26"/>
    <x v="2"/>
    <s v="GONZATRANS"/>
    <x v="7"/>
    <s v="PALAU"/>
    <s v="MCIA PARA ESTOCAR 19069"/>
    <m/>
    <m/>
    <m/>
    <m/>
    <s v="Miguel M."/>
    <x v="43"/>
    <d v="1899-12-30T13:31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14:00:00"/>
    <d v="1899-12-30T14:00:00"/>
    <m/>
    <x v="1"/>
    <s v="MR"/>
    <d v="2019-02-28T14:00:00"/>
    <n v="25777"/>
    <s v="EL MOSCA"/>
    <s v="Carga"/>
    <s v="NO"/>
    <n v="7"/>
    <n v="15"/>
    <x v="0"/>
    <s v="VARIOS"/>
    <x v="7"/>
    <s v="CHILE"/>
    <s v="ayuda de Sandra"/>
    <m/>
    <m/>
    <m/>
    <m/>
    <s v="Juan Carlos"/>
    <x v="43"/>
    <d v="1899-12-30T14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5:01:00"/>
    <d v="1899-12-30T15:01:00"/>
    <m/>
    <x v="1"/>
    <s v="MR"/>
    <d v="2019-02-28T15:00:00"/>
    <m/>
    <s v="GONZATRANS"/>
    <s v="Carga"/>
    <s v="SI"/>
    <n v="13.5"/>
    <n v="26"/>
    <x v="2"/>
    <s v="GONZATRANS"/>
    <x v="7"/>
    <s v="PALAU"/>
    <s v="MCIA PARA ESTOCAR 19070"/>
    <m/>
    <m/>
    <m/>
    <m/>
    <s v="Diego"/>
    <x v="43"/>
    <d v="1899-12-30T15:01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15:30:00"/>
    <d v="1899-12-30T15:30:00"/>
    <m/>
    <x v="1"/>
    <s v="MR"/>
    <d v="2019-02-28T15:30:00"/>
    <m/>
    <s v="GARVI"/>
    <s v="Descarga"/>
    <s v="NO"/>
    <n v="0.5"/>
    <n v="1"/>
    <x v="0"/>
    <s v="ART.QUESEROS M."/>
    <x v="0"/>
    <s v="TOLEDO"/>
    <m/>
    <m/>
    <m/>
    <m/>
    <m/>
    <s v="Reyes"/>
    <x v="43"/>
    <d v="1899-12-30T15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6:00:00"/>
    <d v="1899-12-30T16:00:00"/>
    <m/>
    <x v="1"/>
    <s v="MR"/>
    <d v="2019-02-28T16:00:00"/>
    <m/>
    <s v="SUS MEDIOS"/>
    <s v="Carga"/>
    <s v="NO"/>
    <n v="5"/>
    <n v="10"/>
    <x v="0"/>
    <s v="AQUA AMBIENT"/>
    <x v="3"/>
    <s v="VARIOS"/>
    <n v="19000224"/>
    <m/>
    <m/>
    <m/>
    <m/>
    <s v="Juan Carlos"/>
    <x v="43"/>
    <d v="1899-12-30T16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6:15:00"/>
    <d v="1899-12-30T16:15:00"/>
    <m/>
    <x v="1"/>
    <s v="MR"/>
    <d v="2019-02-28T16:30:00"/>
    <m/>
    <s v="TRANSUNIVERSE"/>
    <s v="Carga"/>
    <s v="NO"/>
    <n v="9"/>
    <n v="18"/>
    <x v="0"/>
    <s v="SCHOELLER BERINGER"/>
    <x v="4"/>
    <s v="BERINGER"/>
    <s v="6006953, 6006927 Y 6006920"/>
    <s v="8281KCR /// R9421BCT"/>
    <m/>
    <m/>
    <m/>
    <s v="Miguel Ángel"/>
    <x v="43"/>
    <d v="1899-12-30T16:15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6:21:00"/>
    <d v="1899-12-30T16:21:00"/>
    <m/>
    <x v="1"/>
    <s v="MR"/>
    <d v="2019-02-28T16:30:00"/>
    <m/>
    <s v="GONZATRANS"/>
    <s v="Carga"/>
    <s v="SI"/>
    <n v="13.5"/>
    <n v="26"/>
    <x v="2"/>
    <s v="GONZATRANS"/>
    <x v="7"/>
    <s v="PALAU"/>
    <s v="MCIA PARA ESTOCAR 19071"/>
    <m/>
    <m/>
    <m/>
    <m/>
    <s v="Juan Carlos"/>
    <x v="43"/>
    <d v="1899-12-30T16:21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16:51:00"/>
    <d v="1899-12-30T16:51:00"/>
    <m/>
    <x v="1"/>
    <s v="MR"/>
    <d v="2019-02-28T17:00:00"/>
    <m/>
    <s v="GONZATRANS"/>
    <s v="Carga"/>
    <s v="SI"/>
    <n v="13.5"/>
    <n v="26"/>
    <x v="2"/>
    <s v="GONZATRANS"/>
    <x v="7"/>
    <s v="PALAU"/>
    <s v="MCIA PARA ESTOCAR 19072"/>
    <m/>
    <m/>
    <m/>
    <m/>
    <s v="Juan Carlos"/>
    <x v="43"/>
    <d v="1899-12-30T16:51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17:30:00"/>
    <d v="1899-12-30T17:30:00"/>
    <m/>
    <x v="1"/>
    <s v="MR"/>
    <d v="2019-02-28T17:30:00"/>
    <s v="SZENDEX"/>
    <s v="SZENDEX"/>
    <s v="Carga"/>
    <s v="NO"/>
    <n v="0"/>
    <n v="1"/>
    <x v="1"/>
    <s v="SZENDEX"/>
    <x v="5"/>
    <s v="VARIOS"/>
    <s v="alb. 19078 y 041584"/>
    <m/>
    <m/>
    <m/>
    <m/>
    <s v="Miguel Ángel"/>
    <x v="43"/>
    <d v="1899-12-30T17:3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8:00:00"/>
    <d v="1899-12-30T18:00:00"/>
    <m/>
    <x v="1"/>
    <s v="MR"/>
    <d v="2019-02-28T18:00:00"/>
    <s v="ASM"/>
    <s v="ASM"/>
    <s v="Carga"/>
    <s v="NO"/>
    <n v="0"/>
    <n v="1"/>
    <x v="1"/>
    <s v="ASM "/>
    <x v="5"/>
    <s v="VARIOS"/>
    <s v="41576, 41577, 19077 Y 19076"/>
    <m/>
    <m/>
    <m/>
    <m/>
    <s v="Sus medios"/>
    <x v="43"/>
    <d v="1899-12-30T18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9:00:00"/>
    <d v="1899-12-30T19:00:00"/>
    <m/>
    <x v="1"/>
    <s v="MR"/>
    <d v="2019-02-28T19:00:00"/>
    <n v="26372"/>
    <s v="INTEGRA2"/>
    <s v="Carga"/>
    <s v="NO"/>
    <n v="11"/>
    <n v="22"/>
    <x v="0"/>
    <s v="VARIOS"/>
    <x v="1"/>
    <s v="LAS PALMAS "/>
    <s v="CONTENEDOR 40'"/>
    <m/>
    <m/>
    <m/>
    <m/>
    <s v="Juan Carlos"/>
    <x v="43"/>
    <d v="1899-12-30T19:00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19:01:00"/>
    <d v="1899-12-30T19:01:00"/>
    <m/>
    <x v="1"/>
    <s v="MR"/>
    <d v="2019-02-28T19:00:00"/>
    <m/>
    <s v="GONZATRANS"/>
    <s v="Carga"/>
    <s v="NO"/>
    <n v="4"/>
    <n v="8"/>
    <x v="0"/>
    <s v="GONZATRANS"/>
    <x v="5"/>
    <s v="VARIOS"/>
    <m/>
    <m/>
    <m/>
    <m/>
    <m/>
    <s v="Miguel Ángel"/>
    <x v="43"/>
    <d v="1899-12-30T19:01:00"/>
    <m/>
    <n v="0"/>
    <x v="0"/>
    <n v="1"/>
    <s v="SI"/>
    <x v="0"/>
    <n v="0"/>
    <n v="0"/>
    <n v="1"/>
    <x v="8"/>
    <x v="1"/>
    <n v="468"/>
    <n v="18"/>
    <n v="0.2"/>
    <n v="0.18"/>
  </r>
  <r>
    <d v="2019-02-28T00:00:00"/>
    <d v="1899-12-30T21:00:00"/>
    <d v="1899-12-30T21:00:00"/>
    <m/>
    <x v="1"/>
    <s v="MR"/>
    <d v="2019-02-28T21:00:00"/>
    <n v="6006703"/>
    <s v="SUS MEDIOS"/>
    <s v="Carga"/>
    <s v="SI"/>
    <n v="13.5"/>
    <n v="26"/>
    <x v="0"/>
    <s v="CHEP"/>
    <x v="1"/>
    <s v="VARIOS"/>
    <s v="3665938702 - llaman para adelantar el servicio hoy si es posible, previsto el 01/03"/>
    <m/>
    <m/>
    <m/>
    <m/>
    <s v="Miguel Ángel"/>
    <x v="43"/>
    <d v="1899-12-30T21:00:00"/>
    <m/>
    <n v="1"/>
    <x v="0"/>
    <n v="1"/>
    <s v="SI"/>
    <x v="0"/>
    <n v="0"/>
    <n v="0"/>
    <n v="1"/>
    <x v="8"/>
    <x v="1"/>
    <n v="468"/>
    <n v="18"/>
    <n v="0.2"/>
    <n v="0.18"/>
  </r>
  <r>
    <d v="2019-02-28T00:00:00"/>
    <d v="1899-12-30T21:30:00"/>
    <d v="1899-12-30T21:30:00"/>
    <m/>
    <x v="1"/>
    <s v="MR"/>
    <d v="2019-02-28T21:30:00"/>
    <n v="6006703"/>
    <s v="SUS MEDIOS"/>
    <s v="Carga"/>
    <s v="SI"/>
    <n v="13.5"/>
    <n v="26"/>
    <x v="0"/>
    <s v="CHEP"/>
    <x v="1"/>
    <s v="VARIOS"/>
    <s v="3680262438, no trae el camión de altura adecuado y marcha sin cargar"/>
    <m/>
    <m/>
    <m/>
    <m/>
    <s v="FALLO"/>
    <x v="23"/>
    <m/>
    <m/>
    <n v="1"/>
    <x v="1"/>
    <n v="1"/>
    <s v="NO"/>
    <x v="1"/>
    <n v="1"/>
    <n v="1"/>
    <n v="0"/>
    <x v="8"/>
    <x v="1"/>
    <n v="468"/>
    <n v="18"/>
    <n v="0.2"/>
    <n v="0.18"/>
  </r>
  <r>
    <d v="2019-03-01T00:00:00"/>
    <d v="1899-12-30T08:00:00"/>
    <d v="1899-12-30T08:00:00"/>
    <m/>
    <x v="1"/>
    <s v="MR"/>
    <d v="2019-03-01T08:00:00"/>
    <m/>
    <s v="TRANSPARETS"/>
    <s v="Carga"/>
    <s v="NO"/>
    <n v="1"/>
    <n v="2"/>
    <x v="0"/>
    <s v="AQUA AMBIENT"/>
    <x v="3"/>
    <s v="VARIOS"/>
    <s v="19000226 y 19000225 /// Nombre: DIONISIO LOPEZ CEJALVO - DNI: 33866955F"/>
    <s v="0538CVZ"/>
    <m/>
    <m/>
    <m/>
    <s v="Jesús"/>
    <x v="44"/>
    <d v="1899-12-30T08:00:00"/>
    <m/>
    <n v="0"/>
    <x v="0"/>
    <n v="1"/>
    <s v="SI"/>
    <x v="0"/>
    <n v="0"/>
    <n v="0"/>
    <n v="1"/>
    <x v="8"/>
    <x v="2"/>
    <n v="468"/>
    <n v="18"/>
    <n v="0.2"/>
    <n v="0.18"/>
  </r>
  <r>
    <d v="2019-03-01T00:00:00"/>
    <d v="1899-12-30T08:01:00"/>
    <d v="1899-12-30T08:01:00"/>
    <m/>
    <x v="1"/>
    <s v="MR"/>
    <d v="2019-03-01T08:00:00"/>
    <m/>
    <s v="ALGAITRUCK"/>
    <s v="Descarga"/>
    <s v="SI"/>
    <n v="13.5"/>
    <n v="26"/>
    <x v="0"/>
    <s v="SCHOELLER LORQUI"/>
    <x v="8"/>
    <s v="LORQUI"/>
    <s v="5000326 y 500329"/>
    <m/>
    <m/>
    <m/>
    <m/>
    <s v="Jesús"/>
    <x v="44"/>
    <d v="1899-12-30T08:01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08:30:00"/>
    <d v="1899-12-30T08:30:00"/>
    <m/>
    <x v="1"/>
    <s v="MR"/>
    <d v="2019-03-01T08:30:00"/>
    <s v="DAVID"/>
    <s v="DAVID BERTRAN"/>
    <s v="Carga"/>
    <s v="NO"/>
    <n v="3"/>
    <n v="6"/>
    <x v="0"/>
    <s v="DAVID BERTRAN"/>
    <x v="5"/>
    <s v="PALAU"/>
    <m/>
    <m/>
    <m/>
    <m/>
    <m/>
    <s v="Sus medios"/>
    <x v="44"/>
    <d v="1899-12-30T08:30:00"/>
    <m/>
    <n v="0"/>
    <x v="0"/>
    <n v="1"/>
    <s v="SI"/>
    <x v="0"/>
    <n v="0"/>
    <n v="0"/>
    <n v="1"/>
    <x v="8"/>
    <x v="2"/>
    <n v="468"/>
    <n v="18"/>
    <n v="0.2"/>
    <n v="0.18"/>
  </r>
  <r>
    <d v="2019-03-01T00:00:00"/>
    <d v="1899-12-30T09:00:00"/>
    <d v="1899-12-30T09:00:00"/>
    <m/>
    <x v="1"/>
    <s v="MR"/>
    <d v="2019-03-01T09:00:00"/>
    <n v="26907"/>
    <s v="SUS MEDIOS"/>
    <s v="Carga"/>
    <s v="NO"/>
    <n v="1.5"/>
    <n v="3"/>
    <x v="0"/>
    <s v="SUMAL"/>
    <x v="1"/>
    <s v="RUBI"/>
    <m/>
    <m/>
    <m/>
    <m/>
    <m/>
    <s v="Pdte."/>
    <x v="23"/>
    <d v="1899-12-30T09:00:00"/>
    <m/>
    <n v="0"/>
    <x v="1"/>
    <n v="1"/>
    <s v="NO"/>
    <x v="1"/>
    <n v="0"/>
    <n v="0"/>
    <n v="1"/>
    <x v="8"/>
    <x v="2"/>
    <n v="468"/>
    <n v="18"/>
    <n v="0.2"/>
    <n v="0.18"/>
  </r>
  <r>
    <d v="2019-03-01T00:00:00"/>
    <d v="1899-12-30T09:30:00"/>
    <d v="1899-12-30T09:30:00"/>
    <m/>
    <x v="1"/>
    <s v="MR"/>
    <d v="2019-03-01T09:30:00"/>
    <m/>
    <s v="ALGAITRUCK"/>
    <s v="Carga"/>
    <s v="SI"/>
    <n v="13.5"/>
    <n v="26"/>
    <x v="0"/>
    <s v="SCHOELLER LORQUI"/>
    <x v="8"/>
    <s v="LORQUI"/>
    <m/>
    <m/>
    <m/>
    <m/>
    <m/>
    <s v="Jesús"/>
    <x v="44"/>
    <d v="1899-12-30T09:3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09:35:00"/>
    <m/>
    <m/>
    <x v="0"/>
    <s v="MR"/>
    <d v="2019-03-01T09:30:00"/>
    <m/>
    <s v="ASM"/>
    <s v="Descarga"/>
    <s v="NO"/>
    <n v="0"/>
    <s v="0,5"/>
    <x v="1"/>
    <s v="ESAAV"/>
    <x v="0"/>
    <s v="PALAU"/>
    <s v="ALB. 0096-19 PDO. 213004400"/>
    <m/>
    <m/>
    <m/>
    <m/>
    <s v="Sus medios"/>
    <x v="44"/>
    <d v="1899-12-30T09:35:00"/>
    <m/>
    <n v="0"/>
    <x v="0"/>
    <n v="0"/>
    <s v="SI"/>
    <x v="0"/>
    <n v="1"/>
    <n v="0"/>
    <n v="1"/>
    <x v="8"/>
    <x v="2"/>
    <n v="468"/>
    <n v="18"/>
    <n v="0.2"/>
    <n v="0.18"/>
  </r>
  <r>
    <d v="2019-03-01T00:00:00"/>
    <d v="1899-12-30T09:40:00"/>
    <m/>
    <m/>
    <x v="0"/>
    <s v="MR"/>
    <d v="2019-03-01T09:30:00"/>
    <m/>
    <s v="ASM"/>
    <s v="Descarga"/>
    <s v="NO"/>
    <n v="0"/>
    <s v="0,5"/>
    <x v="1"/>
    <s v="ASM "/>
    <x v="0"/>
    <s v="PALAU"/>
    <s v="1 SOBRE DE ARVAL"/>
    <m/>
    <m/>
    <m/>
    <m/>
    <s v="Sus medios"/>
    <x v="44"/>
    <d v="1899-12-30T09:40:00"/>
    <m/>
    <n v="0"/>
    <x v="0"/>
    <n v="0"/>
    <s v="SI"/>
    <x v="0"/>
    <n v="1"/>
    <n v="0"/>
    <n v="1"/>
    <x v="8"/>
    <x v="2"/>
    <n v="468"/>
    <n v="18"/>
    <n v="0.2"/>
    <n v="0.18"/>
  </r>
  <r>
    <d v="2019-03-01T00:00:00"/>
    <d v="1899-12-30T09:45:00"/>
    <m/>
    <m/>
    <x v="0"/>
    <s v="MR"/>
    <d v="2019-03-01T10:00:00"/>
    <m/>
    <s v="SEUR"/>
    <s v="Descarga"/>
    <s v="NO"/>
    <n v="0"/>
    <s v="0,5"/>
    <x v="1"/>
    <s v="ETIQUETAGE LEGAL"/>
    <x v="0"/>
    <s v="STRASBURGO"/>
    <s v="ALB.  S/N PDO. 213004389"/>
    <m/>
    <m/>
    <m/>
    <m/>
    <s v="Sus medios"/>
    <x v="44"/>
    <d v="1899-12-30T09:45:00"/>
    <m/>
    <n v="0"/>
    <x v="0"/>
    <n v="0"/>
    <s v="SI"/>
    <x v="0"/>
    <n v="1"/>
    <n v="0"/>
    <n v="1"/>
    <x v="8"/>
    <x v="2"/>
    <n v="468"/>
    <n v="18"/>
    <n v="0.2"/>
    <n v="0.18"/>
  </r>
  <r>
    <d v="2019-03-01T00:00:00"/>
    <d v="1899-12-30T10:00:00"/>
    <d v="1899-12-30T10:00:00"/>
    <m/>
    <x v="1"/>
    <s v="MR"/>
    <d v="2019-03-01T10:00:00"/>
    <m/>
    <s v="GONZATRANS"/>
    <s v="Carga"/>
    <s v="SI"/>
    <n v="13.5"/>
    <n v="26"/>
    <x v="2"/>
    <s v="GONZATRANS"/>
    <x v="7"/>
    <s v="PALAU"/>
    <s v="MCIA PARA ESTOCAR 19073"/>
    <m/>
    <m/>
    <m/>
    <m/>
    <s v="Jesús"/>
    <x v="44"/>
    <d v="1899-12-30T10:0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0:55:00"/>
    <m/>
    <m/>
    <x v="0"/>
    <s v="MR"/>
    <d v="2019-03-01T11:00:00"/>
    <n v="26594"/>
    <s v="BANYOLES"/>
    <s v="Carga"/>
    <s v="NO"/>
    <n v="11"/>
    <n v="21"/>
    <x v="0"/>
    <s v="CABLEADOS Y MONTAJES"/>
    <x v="1"/>
    <s v="BANYOLES"/>
    <m/>
    <m/>
    <m/>
    <m/>
    <m/>
    <s v="Miguel M."/>
    <x v="44"/>
    <d v="1899-12-30T10:55:00"/>
    <m/>
    <n v="0"/>
    <x v="0"/>
    <n v="0"/>
    <s v="SI"/>
    <x v="0"/>
    <n v="1"/>
    <n v="0"/>
    <n v="1"/>
    <x v="8"/>
    <x v="2"/>
    <n v="468"/>
    <n v="18"/>
    <n v="0.2"/>
    <n v="0.18"/>
  </r>
  <r>
    <d v="2019-03-01T00:00:00"/>
    <d v="1899-12-30T11:30:00"/>
    <m/>
    <m/>
    <x v="0"/>
    <s v="MR"/>
    <d v="2019-03-01T11:30:00"/>
    <m/>
    <s v="DHL"/>
    <s v="Descarga"/>
    <s v="NO"/>
    <n v="0"/>
    <n v="0.5"/>
    <x v="1"/>
    <s v="VARIOS"/>
    <x v="2"/>
    <s v="ZARAGOZA"/>
    <s v="1 BULTO ATT. DAVID GAUXACHS SIN DOCUMENTAR"/>
    <m/>
    <m/>
    <m/>
    <m/>
    <s v="Sus medios"/>
    <x v="44"/>
    <d v="1899-12-30T11:30:00"/>
    <m/>
    <n v="0"/>
    <x v="0"/>
    <n v="0"/>
    <s v="SI"/>
    <x v="0"/>
    <n v="1"/>
    <n v="0"/>
    <n v="1"/>
    <x v="8"/>
    <x v="2"/>
    <n v="468"/>
    <n v="18"/>
    <n v="0.2"/>
    <n v="0.18"/>
  </r>
  <r>
    <d v="2019-03-01T00:00:00"/>
    <d v="1899-12-30T12:00:00"/>
    <d v="1899-12-30T12:00:00"/>
    <m/>
    <x v="1"/>
    <s v="MR"/>
    <d v="2019-03-01T12:00:00"/>
    <s v="ARTIPLAS"/>
    <s v="SUS MEDIOS"/>
    <s v="Carga"/>
    <s v="NO"/>
    <n v="1"/>
    <n v="2"/>
    <x v="0"/>
    <s v="ARTIPLAS"/>
    <x v="1"/>
    <s v="VIZCAYA"/>
    <s v="26896 Y 26847"/>
    <m/>
    <m/>
    <m/>
    <m/>
    <s v="Miguel M."/>
    <x v="44"/>
    <d v="1899-12-30T12:00:00"/>
    <m/>
    <n v="0"/>
    <x v="0"/>
    <n v="1"/>
    <s v="SI"/>
    <x v="0"/>
    <n v="0"/>
    <n v="0"/>
    <n v="1"/>
    <x v="8"/>
    <x v="2"/>
    <n v="468"/>
    <n v="18"/>
    <n v="0.2"/>
    <n v="0.18"/>
  </r>
  <r>
    <d v="2019-03-01T00:00:00"/>
    <d v="1899-12-30T12:10:00"/>
    <d v="1899-12-30T12:10:00"/>
    <m/>
    <x v="1"/>
    <s v="MR"/>
    <d v="2019-03-01T12:00:00"/>
    <m/>
    <s v="SUS MEDIOS"/>
    <s v="Carga"/>
    <s v="NO"/>
    <n v="5"/>
    <n v="10"/>
    <x v="0"/>
    <s v="AQUA AMBIENT"/>
    <x v="3"/>
    <s v="VARIOS"/>
    <s v="9AL/19000235"/>
    <m/>
    <m/>
    <m/>
    <m/>
    <s v="Jesús"/>
    <x v="44"/>
    <d v="1899-12-30T12:10:00"/>
    <m/>
    <n v="0"/>
    <x v="0"/>
    <n v="1"/>
    <s v="SI"/>
    <x v="0"/>
    <n v="0"/>
    <n v="0"/>
    <n v="1"/>
    <x v="8"/>
    <x v="2"/>
    <n v="468"/>
    <n v="18"/>
    <n v="0.2"/>
    <n v="0.18"/>
  </r>
  <r>
    <d v="2019-03-01T00:00:00"/>
    <d v="1899-12-30T12:20:00"/>
    <d v="1899-12-30T12:20:00"/>
    <m/>
    <x v="1"/>
    <s v="MR"/>
    <d v="2019-03-01T12:30:00"/>
    <m/>
    <s v="GONZATRANS"/>
    <s v="Carga"/>
    <s v="SI"/>
    <n v="13.5"/>
    <n v="26"/>
    <x v="2"/>
    <s v="GONZATRANS"/>
    <x v="7"/>
    <s v="PALAU"/>
    <s v="MCIA PARA ESTOCAR 19074"/>
    <m/>
    <m/>
    <m/>
    <m/>
    <s v="Miguel Ángel"/>
    <x v="44"/>
    <d v="1899-12-30T12:2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2:20:00"/>
    <d v="1899-12-30T12:20:00"/>
    <m/>
    <x v="1"/>
    <s v="MR"/>
    <d v="2019-03-01T12:30:00"/>
    <m/>
    <s v="GONZATRANS"/>
    <s v="Carga"/>
    <s v="SI"/>
    <n v="13.5"/>
    <n v="26"/>
    <x v="2"/>
    <s v="GONZATRANS"/>
    <x v="7"/>
    <s v="PALAU"/>
    <s v="MCIA PARA ESTOCAR 19075"/>
    <m/>
    <m/>
    <m/>
    <m/>
    <s v="Miguel Ángel"/>
    <x v="44"/>
    <d v="1899-12-30T12:2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2:30:00"/>
    <d v="1899-12-30T12:30:00"/>
    <m/>
    <x v="0"/>
    <s v="MR"/>
    <d v="2019-03-01T12:30:00"/>
    <m/>
    <s v="SUS MEDIOS"/>
    <s v="Descarga"/>
    <s v="SI"/>
    <n v="13.5"/>
    <n v="26"/>
    <x v="0"/>
    <s v="CHEP"/>
    <x v="2"/>
    <s v="ALEMANIA"/>
    <n v="3680252818"/>
    <m/>
    <m/>
    <m/>
    <m/>
    <s v="Juan Carlos"/>
    <x v="44"/>
    <d v="1899-12-30T12:30:00"/>
    <m/>
    <n v="1"/>
    <x v="0"/>
    <n v="0"/>
    <s v="SI"/>
    <x v="0"/>
    <n v="0"/>
    <n v="0"/>
    <n v="1"/>
    <x v="8"/>
    <x v="2"/>
    <n v="468"/>
    <n v="18"/>
    <n v="0.2"/>
    <n v="0.18"/>
  </r>
  <r>
    <d v="2019-03-01T00:00:00"/>
    <d v="1899-12-30T13:00:00"/>
    <d v="1899-12-30T13:00:00"/>
    <m/>
    <x v="1"/>
    <s v="MR"/>
    <d v="2019-03-01T13:00:00"/>
    <n v="26846"/>
    <s v="EL MOSCA"/>
    <s v="Carga"/>
    <s v="SI"/>
    <n v="13.5"/>
    <n v="26"/>
    <x v="2"/>
    <s v="EXPLOTACIONS PONS MARINS"/>
    <x v="7"/>
    <s v="SAN JOSE DE LA VEGA"/>
    <s v="2161KDT /// R5278BCY"/>
    <m/>
    <m/>
    <m/>
    <m/>
    <s v="Miguel M."/>
    <x v="44"/>
    <d v="1899-12-30T13:0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4:00:00"/>
    <d v="1899-12-30T14:00:00"/>
    <m/>
    <x v="1"/>
    <s v="MR"/>
    <d v="2019-03-01T14:00:00"/>
    <n v="26846"/>
    <s v="EL MOSCA"/>
    <s v="Carga"/>
    <s v="SI"/>
    <n v="13.5"/>
    <n v="26"/>
    <x v="2"/>
    <s v="EXPLOTACIONS PONS MARINS"/>
    <x v="7"/>
    <s v="SAN JOSE DE LA VEGA"/>
    <s v="8653KDY /// R8661BCN"/>
    <m/>
    <m/>
    <m/>
    <m/>
    <s v="Miguel Ángel"/>
    <x v="44"/>
    <d v="1899-12-30T14:0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5:00:00"/>
    <d v="1899-12-30T15:00:00"/>
    <m/>
    <x v="1"/>
    <s v="MR"/>
    <d v="2019-03-01T15:00:00"/>
    <n v="26846"/>
    <s v="EL MOSCA"/>
    <s v="Carga"/>
    <s v="SI"/>
    <n v="13.5"/>
    <n v="26"/>
    <x v="2"/>
    <s v="EXPLOTACIONS PONS MARINS"/>
    <x v="7"/>
    <s v="SAN JOSE DE LA VEGA"/>
    <s v="5707JHT /// R5656BDB"/>
    <m/>
    <m/>
    <m/>
    <m/>
    <s v="Juan Carlos"/>
    <x v="44"/>
    <d v="1899-12-30T15:0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6:00:00"/>
    <d v="1899-12-30T16:00:00"/>
    <m/>
    <x v="1"/>
    <s v="MR"/>
    <d v="2019-03-01T16:00:00"/>
    <m/>
    <s v="SUS MEDIOS"/>
    <s v="Carga"/>
    <s v="NO"/>
    <n v="5"/>
    <n v="10"/>
    <x v="0"/>
    <s v="AQUA AMBIENT"/>
    <x v="3"/>
    <s v="VARIOS"/>
    <s v="9AL/19000232 Y 9AL/1900159"/>
    <m/>
    <m/>
    <m/>
    <m/>
    <s v="Juan Carlos"/>
    <x v="44"/>
    <d v="1899-12-30T16:00:00"/>
    <m/>
    <n v="0"/>
    <x v="0"/>
    <n v="1"/>
    <s v="SI"/>
    <x v="0"/>
    <n v="0"/>
    <n v="0"/>
    <n v="1"/>
    <x v="8"/>
    <x v="2"/>
    <n v="468"/>
    <n v="18"/>
    <n v="0.2"/>
    <n v="0.18"/>
  </r>
  <r>
    <d v="2019-03-01T00:00:00"/>
    <d v="1899-12-30T17:00:00"/>
    <d v="1899-12-30T17:00:00"/>
    <m/>
    <x v="1"/>
    <s v="MR"/>
    <d v="2019-03-01T17:00:00"/>
    <n v="26846"/>
    <s v="EL MOSCA"/>
    <s v="Carga"/>
    <s v="SI"/>
    <n v="13.5"/>
    <n v="26"/>
    <x v="2"/>
    <s v="EXPLOTACIONS PONS MARINS"/>
    <x v="7"/>
    <s v="SAN JOSE DE LA VEGA"/>
    <s v="0395FMP /// R4155CW"/>
    <m/>
    <m/>
    <m/>
    <m/>
    <s v="Miguel Ángel"/>
    <x v="44"/>
    <d v="1899-12-30T17:00:00"/>
    <m/>
    <n v="1"/>
    <x v="0"/>
    <n v="1"/>
    <s v="SI"/>
    <x v="0"/>
    <n v="0"/>
    <n v="0"/>
    <n v="1"/>
    <x v="8"/>
    <x v="2"/>
    <n v="468"/>
    <n v="18"/>
    <n v="0.2"/>
    <n v="0.18"/>
  </r>
  <r>
    <d v="2019-03-01T00:00:00"/>
    <d v="1899-12-30T18:00:00"/>
    <d v="1899-12-30T18:00:00"/>
    <m/>
    <x v="1"/>
    <s v="MR"/>
    <d v="2019-03-01T18:00:00"/>
    <n v="26846"/>
    <s v="EL MOSCA"/>
    <s v="Carga"/>
    <s v="SI"/>
    <n v="13.5"/>
    <n v="26"/>
    <x v="2"/>
    <s v="EXPLOTACIONS PONS MARINS"/>
    <x v="7"/>
    <s v="SAN JOSE DE LA VEGA"/>
    <s v="PDTE. CONFIRMAR HORA"/>
    <m/>
    <m/>
    <m/>
    <m/>
    <s v="Pdte."/>
    <x v="23"/>
    <d v="1899-12-30T18:00:00"/>
    <m/>
    <n v="1"/>
    <x v="1"/>
    <n v="1"/>
    <s v="NO"/>
    <x v="1"/>
    <n v="0"/>
    <n v="0"/>
    <n v="1"/>
    <x v="8"/>
    <x v="2"/>
    <n v="468"/>
    <n v="18"/>
    <n v="0.2"/>
    <n v="0.18"/>
  </r>
  <r>
    <d v="2019-03-01T00:00:00"/>
    <d v="1899-12-30T21:00:00"/>
    <d v="1899-12-30T21:00:00"/>
    <m/>
    <x v="1"/>
    <s v="MR"/>
    <d v="2019-03-01T21:00:00"/>
    <n v="6006703"/>
    <s v="SUS MEDIOS"/>
    <s v="Carga"/>
    <s v="SI"/>
    <n v="13.5"/>
    <n v="26"/>
    <x v="0"/>
    <s v="CHEP"/>
    <x v="1"/>
    <s v="VARIOS"/>
    <n v="3680262438"/>
    <m/>
    <m/>
    <m/>
    <m/>
    <s v="Miguel M."/>
    <x v="44"/>
    <d v="1899-12-30T09:07:00"/>
    <m/>
    <n v="1"/>
    <x v="0"/>
    <n v="1"/>
    <s v="SI"/>
    <x v="0"/>
    <n v="1"/>
    <n v="1"/>
    <n v="0"/>
    <x v="8"/>
    <x v="2"/>
    <n v="468"/>
    <n v="18"/>
    <n v="0.2"/>
    <n v="0.18"/>
  </r>
  <r>
    <d v="2019-03-01T00:00:00"/>
    <d v="1899-12-30T21:30:00"/>
    <d v="1899-12-30T21:30:00"/>
    <m/>
    <x v="1"/>
    <s v="MR"/>
    <d v="2019-03-01T21:30:00"/>
    <n v="6006703"/>
    <s v="SUS MEDIOS"/>
    <s v="Carga"/>
    <s v="SI"/>
    <n v="13.5"/>
    <n v="26"/>
    <x v="0"/>
    <s v="CHEP"/>
    <x v="1"/>
    <s v="VARIOS"/>
    <s v="3680258136 y 3665943051"/>
    <m/>
    <m/>
    <m/>
    <m/>
    <s v="FALLO"/>
    <x v="23"/>
    <d v="1899-12-30T16:20:00"/>
    <m/>
    <n v="1"/>
    <x v="1"/>
    <n v="1"/>
    <s v="NO"/>
    <x v="1"/>
    <n v="1"/>
    <n v="1"/>
    <n v="0"/>
    <x v="8"/>
    <x v="2"/>
    <n v="468"/>
    <n v="18"/>
    <n v="0.2"/>
    <n v="0.18"/>
  </r>
  <r>
    <d v="2019-03-02T00:00:00"/>
    <d v="1899-12-30T08:30:00"/>
    <d v="1899-12-30T08:30:00"/>
    <m/>
    <x v="1"/>
    <s v="JAR"/>
    <d v="2019-03-02T08:30:00"/>
    <s v="Descarga Lorqui"/>
    <s v="ALGAITRUCK"/>
    <s v="Descarga"/>
    <s v="SI"/>
    <n v="13.5"/>
    <n v="26"/>
    <x v="0"/>
    <s v="SCHOELLER LORQUI"/>
    <x v="8"/>
    <s v="MURCIA"/>
    <s v="Traversas"/>
    <m/>
    <m/>
    <m/>
    <m/>
    <s v="Pdte."/>
    <x v="23"/>
    <m/>
    <m/>
    <n v="1"/>
    <x v="1"/>
    <n v="1"/>
    <s v="NO"/>
    <x v="1"/>
    <n v="1"/>
    <n v="1"/>
    <n v="0"/>
    <x v="8"/>
    <x v="2"/>
    <n v="468"/>
    <n v="18"/>
    <n v="0.2"/>
    <n v="0.18"/>
  </r>
  <r>
    <d v="2019-03-04T00:00:00"/>
    <d v="1899-12-30T08:00:00"/>
    <d v="1899-12-30T08:00:00"/>
    <m/>
    <x v="1"/>
    <s v="MR"/>
    <d v="2019-03-04T08:00:00"/>
    <n v="26851"/>
    <s v="SUS MEDIOS"/>
    <s v="Carga"/>
    <s v="NO"/>
    <n v="5"/>
    <n v="10"/>
    <x v="0"/>
    <s v="MULTIPLASTIC"/>
    <x v="1"/>
    <s v="BARCELONA"/>
    <m/>
    <m/>
    <m/>
    <m/>
    <m/>
    <s v="Miguel M."/>
    <x v="45"/>
    <d v="1899-12-30T08:0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08:30:00"/>
    <d v="1899-12-30T08:30:00"/>
    <m/>
    <x v="1"/>
    <s v="MR"/>
    <d v="2019-03-04T08:30:00"/>
    <s v="DAVID"/>
    <s v="DAVID BERTRAN"/>
    <s v="Carga"/>
    <s v="NO"/>
    <n v="3"/>
    <n v="6"/>
    <x v="0"/>
    <s v="DAVID BERTRAN"/>
    <x v="5"/>
    <s v="PALAU"/>
    <m/>
    <m/>
    <m/>
    <m/>
    <m/>
    <s v="Jesús"/>
    <x v="45"/>
    <d v="1899-12-30T08:3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09:00:00"/>
    <m/>
    <m/>
    <x v="0"/>
    <s v="MR"/>
    <d v="2019-03-04T09:00:00"/>
    <m/>
    <s v="SUS MEDIOS"/>
    <s v="Descarga"/>
    <s v="NO"/>
    <n v="1"/>
    <n v="2"/>
    <x v="0"/>
    <s v="EKON"/>
    <x v="0"/>
    <s v="HOLANDA"/>
    <s v="ALB. SO1050553 - PDO. 213004340"/>
    <m/>
    <m/>
    <m/>
    <m/>
    <s v="Sus medios"/>
    <x v="45"/>
    <d v="1899-12-30T09:00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09:30:00"/>
    <m/>
    <m/>
    <x v="0"/>
    <s v="MR"/>
    <d v="2019-03-04T09:30:00"/>
    <m/>
    <s v="SUS MEDIOS"/>
    <s v="Descarga"/>
    <s v="NO"/>
    <n v="0"/>
    <n v="0.5"/>
    <x v="1"/>
    <s v="COMERCIAL GUMMI"/>
    <x v="2"/>
    <s v="HOSPITALET"/>
    <s v="ALB. 608906 PDO.713013904"/>
    <m/>
    <m/>
    <m/>
    <m/>
    <s v="Sus medios"/>
    <x v="45"/>
    <d v="1899-12-30T09:30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0:00:00"/>
    <d v="1899-12-30T10:00:00"/>
    <m/>
    <x v="1"/>
    <s v="MR"/>
    <d v="2019-03-04T10:00:00"/>
    <s v="REMIGIO"/>
    <s v="SUS MEDIOS"/>
    <s v="Carga"/>
    <s v="SI"/>
    <n v="13.5"/>
    <n v="26"/>
    <x v="0"/>
    <s v="AQUA AMBIENT"/>
    <x v="3"/>
    <s v="VARIOS"/>
    <m/>
    <m/>
    <m/>
    <m/>
    <n v="30"/>
    <s v="Jesús"/>
    <x v="45"/>
    <d v="1899-12-30T10:0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0:15:00"/>
    <m/>
    <m/>
    <x v="0"/>
    <s v="JAR"/>
    <d v="2019-03-04T10:30:00"/>
    <m/>
    <s v="SUS MEDIOS"/>
    <s v="Descarga"/>
    <s v="NO"/>
    <n v="0"/>
    <n v="0.5"/>
    <x v="1"/>
    <s v="BASPIN"/>
    <x v="2"/>
    <s v="Polinya"/>
    <s v="Att. X. Sanchez"/>
    <m/>
    <m/>
    <m/>
    <n v="1"/>
    <s v="Reyes"/>
    <x v="45"/>
    <d v="1899-12-30T10:15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0:16:00"/>
    <m/>
    <m/>
    <x v="0"/>
    <s v="JAR"/>
    <d v="2019-03-04T10:30:00"/>
    <m/>
    <s v="SUS MEDIOS"/>
    <s v="Descarga"/>
    <s v="NO"/>
    <n v="0"/>
    <n v="0.5"/>
    <x v="1"/>
    <s v="CONFECCIONES INDUSTRIALES VALLS"/>
    <x v="2"/>
    <s v="polinya"/>
    <s v="X. Sanchez"/>
    <m/>
    <m/>
    <m/>
    <n v="1"/>
    <s v="Reyes"/>
    <x v="45"/>
    <d v="1899-12-30T10:16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0:17:00"/>
    <m/>
    <m/>
    <x v="0"/>
    <s v="JAR"/>
    <d v="2019-03-04T10:30:00"/>
    <m/>
    <s v="DHL"/>
    <s v="Descarga"/>
    <s v="NO"/>
    <n v="0"/>
    <n v="0.5"/>
    <x v="1"/>
    <s v="UNIGASKET"/>
    <x v="0"/>
    <s v="Terrassa"/>
    <s v="pd.213004396"/>
    <m/>
    <m/>
    <m/>
    <n v="1"/>
    <s v="Reyes"/>
    <x v="45"/>
    <d v="1899-12-30T10:17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0:19:00"/>
    <m/>
    <m/>
    <x v="0"/>
    <s v="JAR"/>
    <d v="2019-03-04T10:30:00"/>
    <m/>
    <s v="RIOLOGISTICS"/>
    <s v="Descarga"/>
    <s v="NO"/>
    <n v="0"/>
    <n v="0.5"/>
    <x v="0"/>
    <s v="GACHES CHIME"/>
    <x v="0"/>
    <s v="HOSPITALET"/>
    <m/>
    <m/>
    <m/>
    <m/>
    <n v="5"/>
    <s v="Reyes"/>
    <x v="45"/>
    <d v="1899-12-30T10:19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0:57:00"/>
    <d v="1899-12-30T10:57:00"/>
    <m/>
    <x v="1"/>
    <s v="MR"/>
    <d v="2019-03-04T11:00:00"/>
    <n v="26846"/>
    <s v="EL MOSCA"/>
    <s v="Carga"/>
    <s v="SI"/>
    <n v="13.5"/>
    <n v="26"/>
    <x v="2"/>
    <s v="EXPLOTACIONS PONS MARINS"/>
    <x v="7"/>
    <s v="SAN JOSE DE LA VEGA"/>
    <n v="19085"/>
    <s v="2589JTV / R6510BDB"/>
    <m/>
    <m/>
    <m/>
    <s v="Miguel M."/>
    <x v="45"/>
    <d v="1899-12-30T10:57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1:00:00"/>
    <d v="1899-12-30T11:00:00"/>
    <m/>
    <x v="1"/>
    <s v="MR"/>
    <d v="2019-03-04T11:00:00"/>
    <n v="6006703"/>
    <s v="SUS MEDIOS"/>
    <s v="Carga"/>
    <s v="SI"/>
    <n v="13.5"/>
    <n v="26"/>
    <x v="0"/>
    <s v="CHEP"/>
    <x v="1"/>
    <s v="VARIOS"/>
    <n v="3680264821"/>
    <m/>
    <m/>
    <m/>
    <n v="60"/>
    <s v="Miguel M."/>
    <x v="45"/>
    <d v="1899-12-30T11:0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1:16:00"/>
    <m/>
    <m/>
    <x v="0"/>
    <s v="JAR"/>
    <d v="2019-03-04T11:30:00"/>
    <m/>
    <s v="BCN EXPRESS"/>
    <s v="Descarga"/>
    <s v="NO"/>
    <n v="1"/>
    <n v="1"/>
    <x v="0"/>
    <s v="S. HERCAL"/>
    <x v="2"/>
    <s v="FRANCIA"/>
    <m/>
    <m/>
    <m/>
    <m/>
    <n v="5"/>
    <s v="Reyes"/>
    <x v="45"/>
    <d v="1899-12-30T11:16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1:16:00"/>
    <m/>
    <m/>
    <x v="0"/>
    <s v="JAR"/>
    <d v="2019-03-04T11:30:00"/>
    <m/>
    <s v="BCN EXPRESS"/>
    <s v="Descarga"/>
    <s v="NO"/>
    <n v="1"/>
    <n v="1"/>
    <x v="0"/>
    <s v="SCHULMAN"/>
    <x v="2"/>
    <s v="FRANCIA"/>
    <m/>
    <m/>
    <m/>
    <m/>
    <m/>
    <s v="Reyes"/>
    <x v="45"/>
    <d v="1899-12-30T11:16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1:17:00"/>
    <m/>
    <m/>
    <x v="0"/>
    <s v="JAR"/>
    <d v="2019-03-04T11:30:00"/>
    <n v="6006968"/>
    <s v="BCN EXPRESS"/>
    <s v="Carga"/>
    <s v="NO"/>
    <n v="0"/>
    <n v="0.5"/>
    <x v="0"/>
    <s v="SCHOELLER - SWEDEN"/>
    <x v="7"/>
    <s v="DINAMARCA"/>
    <m/>
    <m/>
    <m/>
    <m/>
    <n v="5"/>
    <s v="Reyes"/>
    <x v="45"/>
    <d v="1899-12-30T11:17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2:00:00"/>
    <d v="1899-12-30T12:00:00"/>
    <m/>
    <x v="1"/>
    <s v="MR"/>
    <d v="2019-03-04T12:00:00"/>
    <n v="6006703"/>
    <s v="SUS MEDIOS"/>
    <s v="Carga"/>
    <s v="SI"/>
    <n v="13.5"/>
    <n v="26"/>
    <x v="0"/>
    <s v="CHEP"/>
    <x v="1"/>
    <s v="VARIOS"/>
    <n v="3680265647"/>
    <m/>
    <m/>
    <m/>
    <n v="60"/>
    <s v="Miguel M."/>
    <x v="45"/>
    <d v="1899-12-30T12:0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2:30:00"/>
    <d v="1899-12-30T12:30:00"/>
    <m/>
    <x v="1"/>
    <s v="MR"/>
    <d v="2019-03-04T12:30:00"/>
    <n v="6006703"/>
    <s v="SUS MEDIOS"/>
    <s v="Carga"/>
    <s v="SI"/>
    <n v="13.5"/>
    <n v="26"/>
    <x v="0"/>
    <s v="CHEP"/>
    <x v="1"/>
    <s v="VARIOS"/>
    <n v="3680265646"/>
    <m/>
    <m/>
    <m/>
    <n v="60"/>
    <s v="Miguel M."/>
    <x v="45"/>
    <d v="1899-12-30T12:3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2:45:00"/>
    <m/>
    <m/>
    <x v="0"/>
    <s v="JAR"/>
    <d v="2019-03-04T13:00:00"/>
    <n v="113006521"/>
    <s v="SUS MEDIOS"/>
    <s v="Descarga"/>
    <s v="NO"/>
    <n v="0"/>
    <s v="0,5"/>
    <x v="1"/>
    <s v="COMERCIAL ARQUÉ"/>
    <x v="2"/>
    <s v="HOSPITALET"/>
    <m/>
    <m/>
    <m/>
    <m/>
    <n v="1"/>
    <s v="Reyes"/>
    <x v="45"/>
    <d v="1899-12-30T12:45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2:47:00"/>
    <m/>
    <m/>
    <x v="0"/>
    <s v="JAR"/>
    <d v="2019-03-04T13:00:00"/>
    <n v="213004409"/>
    <s v="SUS MEDIOS"/>
    <s v="Descarga"/>
    <s v="NO"/>
    <n v="0"/>
    <n v="0.5"/>
    <x v="1"/>
    <s v="SENIEL"/>
    <x v="0"/>
    <s v="STA. PERPETUA"/>
    <m/>
    <m/>
    <m/>
    <m/>
    <n v="1"/>
    <s v="Reyes"/>
    <x v="45"/>
    <d v="1899-12-30T12:47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3:00:00"/>
    <d v="1899-12-30T13:00:00"/>
    <m/>
    <x v="1"/>
    <s v="VG"/>
    <d v="2019-03-04T13:00:00"/>
    <n v="6006824"/>
    <s v="NOUTRANSPORT"/>
    <s v="Carga"/>
    <s v="SI"/>
    <n v="13.5"/>
    <n v="26"/>
    <x v="0"/>
    <s v="SCHOELLER ALEMANIA"/>
    <x v="4"/>
    <s v="ALEMANIA"/>
    <m/>
    <m/>
    <m/>
    <m/>
    <n v="60"/>
    <s v="Miguel Ángel"/>
    <x v="45"/>
    <d v="1899-12-30T13:0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3:30:00"/>
    <d v="1899-12-30T13:30:00"/>
    <m/>
    <x v="1"/>
    <s v="VG"/>
    <d v="2019-03-04T13:30:00"/>
    <m/>
    <s v="BREGER"/>
    <s v="Carga"/>
    <s v="NO"/>
    <n v="7"/>
    <n v="14"/>
    <x v="0"/>
    <s v="SCHOELLER GAILLON"/>
    <x v="4"/>
    <s v="gaillon"/>
    <s v="6006705, 6006930,6006931,6006925, 6006983"/>
    <m/>
    <m/>
    <m/>
    <n v="30"/>
    <s v="Jesús"/>
    <x v="45"/>
    <d v="1899-12-30T12:30:00"/>
    <m/>
    <n v="0"/>
    <x v="0"/>
    <n v="1"/>
    <s v="SI"/>
    <x v="0"/>
    <n v="1"/>
    <n v="1"/>
    <n v="0"/>
    <x v="9"/>
    <x v="2"/>
    <n v="468"/>
    <n v="18"/>
    <n v="0.2"/>
    <n v="0.18"/>
  </r>
  <r>
    <d v="2019-03-04T00:00:00"/>
    <d v="1899-12-30T14:00:00"/>
    <d v="1899-12-30T14:00:00"/>
    <m/>
    <x v="1"/>
    <s v="MR"/>
    <d v="2019-03-04T14:00:00"/>
    <n v="6006825"/>
    <s v="BREGER"/>
    <s v="Carga"/>
    <s v="SI"/>
    <n v="13.5"/>
    <n v="26"/>
    <x v="0"/>
    <s v="SCHOELLER FRANCE"/>
    <x v="4"/>
    <s v="FRANCIA"/>
    <m/>
    <m/>
    <m/>
    <m/>
    <n v="60"/>
    <s v="Jesús"/>
    <x v="45"/>
    <d v="1899-12-30T14:0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4:35:00"/>
    <d v="1899-12-30T14:35:00"/>
    <m/>
    <x v="1"/>
    <s v="MR"/>
    <d v="2019-03-04T14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5"/>
    <d v="1899-12-30T14:35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5:00:00"/>
    <d v="1899-12-30T15:00:00"/>
    <m/>
    <x v="1"/>
    <s v="MR"/>
    <d v="2019-03-04T15:00:00"/>
    <n v="26471"/>
    <s v="SUS MEDIOS"/>
    <s v="Carga"/>
    <s v="NO"/>
    <n v="3"/>
    <n v="6"/>
    <x v="0"/>
    <s v="OSONA IND. PLASTIC"/>
    <x v="1"/>
    <s v="BARCELONA"/>
    <m/>
    <m/>
    <m/>
    <m/>
    <n v="30"/>
    <s v="Juan Carlos"/>
    <x v="45"/>
    <d v="1899-12-30T15:0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15:30:00"/>
    <d v="1899-12-30T15:30:00"/>
    <m/>
    <x v="1"/>
    <s v="MR"/>
    <d v="2019-03-04T15:30:00"/>
    <n v="26846"/>
    <s v="EL MOSCA"/>
    <s v="Carga"/>
    <s v="SI"/>
    <n v="13.5"/>
    <n v="26"/>
    <x v="2"/>
    <s v="EXPLOTACIONS PONS MARINS"/>
    <x v="7"/>
    <s v="SAN JOSE DE LA VEGA"/>
    <m/>
    <m/>
    <m/>
    <m/>
    <m/>
    <s v="Miguel Ángel"/>
    <x v="45"/>
    <d v="1899-12-30T15:3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5:33:00"/>
    <d v="1899-12-30T15:33:00"/>
    <m/>
    <x v="1"/>
    <s v="MR"/>
    <d v="2019-03-04T15:30:00"/>
    <n v="6006802"/>
    <s v="SUS MEDIOS"/>
    <s v="Carga"/>
    <s v="SI"/>
    <n v="13.5"/>
    <n v="26"/>
    <x v="0"/>
    <s v="CHEP"/>
    <x v="1"/>
    <s v="VARIOS"/>
    <n v="3680272247"/>
    <m/>
    <m/>
    <m/>
    <n v="45"/>
    <s v="Juan Carlos"/>
    <x v="45"/>
    <d v="1899-12-30T15:33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5:35:00"/>
    <m/>
    <m/>
    <x v="0"/>
    <s v="MR"/>
    <d v="2019-03-04T15:30:00"/>
    <m/>
    <s v="SUS MEDIOS"/>
    <s v="Descarga"/>
    <s v="NO"/>
    <n v="0"/>
    <s v="0,5"/>
    <x v="0"/>
    <s v="ACEROS LLOBREGAT"/>
    <x v="0"/>
    <s v="RUBI"/>
    <s v="ALB. 425845 NO TIENE PEDIDO"/>
    <m/>
    <m/>
    <m/>
    <m/>
    <s v="Reyes"/>
    <x v="45"/>
    <d v="1899-12-30T15:35:00"/>
    <m/>
    <n v="0"/>
    <x v="0"/>
    <n v="0"/>
    <s v="SI"/>
    <x v="0"/>
    <n v="1"/>
    <n v="0"/>
    <n v="1"/>
    <x v="9"/>
    <x v="2"/>
    <n v="468"/>
    <n v="18"/>
    <n v="0.2"/>
    <n v="0.18"/>
  </r>
  <r>
    <d v="2019-03-04T00:00:00"/>
    <d v="1899-12-30T15:45:00"/>
    <d v="1899-12-30T15:45:00"/>
    <m/>
    <x v="1"/>
    <s v="MR"/>
    <d v="2019-03-04T16:0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5"/>
    <d v="1899-12-30T15:45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6:00:00"/>
    <d v="1899-12-30T16:00:00"/>
    <m/>
    <x v="1"/>
    <s v="MR"/>
    <d v="2019-03-04T16:00:00"/>
    <m/>
    <s v="SUS MEDIOS"/>
    <s v="Carga"/>
    <s v="NO"/>
    <n v="5"/>
    <n v="10"/>
    <x v="0"/>
    <s v="AQUA AMBIENT"/>
    <x v="3"/>
    <s v="VARIOS"/>
    <m/>
    <m/>
    <m/>
    <m/>
    <m/>
    <s v="Juan Carlos"/>
    <x v="45"/>
    <d v="1899-12-30T16:0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16:30:00"/>
    <d v="1899-12-30T16:30:00"/>
    <m/>
    <x v="1"/>
    <s v="MR"/>
    <d v="2019-03-04T16:30:00"/>
    <s v="ASM"/>
    <s v="ASM"/>
    <s v="Carga"/>
    <s v="NO"/>
    <n v="0"/>
    <n v="1"/>
    <x v="1"/>
    <s v="ASM "/>
    <x v="5"/>
    <s v="VARIOS"/>
    <s v="41639, 41638  41637"/>
    <m/>
    <m/>
    <m/>
    <n v="1"/>
    <s v="Reyes"/>
    <x v="45"/>
    <d v="1899-12-30T16:3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16:35:00"/>
    <d v="1899-12-30T16:35:00"/>
    <m/>
    <x v="1"/>
    <s v="MR"/>
    <d v="2019-03-04T16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5"/>
    <d v="1899-12-30T16:35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7:00:00"/>
    <d v="1899-12-30T17:00:00"/>
    <m/>
    <x v="1"/>
    <s v="MR"/>
    <d v="2019-03-04T17:00:00"/>
    <m/>
    <s v="TRANSLINK"/>
    <s v="Carga"/>
    <s v="NO"/>
    <n v="4"/>
    <n v="3"/>
    <x v="0"/>
    <s v="TRANSLINK"/>
    <x v="5"/>
    <s v="VARIOS"/>
    <m/>
    <m/>
    <m/>
    <m/>
    <n v="10"/>
    <s v="Reyes"/>
    <x v="45"/>
    <d v="1899-12-30T17:0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17:01:00"/>
    <d v="1899-12-30T17:01:00"/>
    <m/>
    <x v="1"/>
    <s v="MR"/>
    <d v="2019-03-04T17:0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5"/>
    <d v="1899-12-30T17:01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7:30:00"/>
    <d v="1899-12-30T17:30:00"/>
    <m/>
    <x v="1"/>
    <s v="MR"/>
    <d v="2019-03-04T17:30:00"/>
    <s v="SZENDEX"/>
    <s v="SZENDEX"/>
    <s v="Carga"/>
    <s v="NO"/>
    <n v="0"/>
    <n v="1"/>
    <x v="1"/>
    <s v="SZENDEX"/>
    <x v="5"/>
    <s v="VARIOS"/>
    <n v="19101"/>
    <m/>
    <m/>
    <m/>
    <m/>
    <s v="Sus medios"/>
    <x v="45"/>
    <d v="1899-12-30T17:3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18:00:00"/>
    <d v="1899-12-30T18:00:00"/>
    <m/>
    <x v="1"/>
    <s v="MR"/>
    <d v="2019-03-04T18:00:00"/>
    <m/>
    <s v="SUS MEDIOS"/>
    <s v="Descarga"/>
    <s v="SI"/>
    <n v="13.5"/>
    <n v="26"/>
    <x v="0"/>
    <s v="SERVICOM"/>
    <x v="2"/>
    <s v="PALAU"/>
    <s v="113006523 - SERVICOM"/>
    <m/>
    <m/>
    <m/>
    <n v="60"/>
    <s v="Juan Carlos"/>
    <x v="45"/>
    <d v="1899-12-30T18:0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8:20:00"/>
    <d v="1899-12-30T18:20:00"/>
    <m/>
    <x v="1"/>
    <s v="MR"/>
    <d v="2019-03-04T18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5"/>
    <d v="1899-12-30T18:2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19:00:00"/>
    <d v="1899-12-30T19:00:00"/>
    <m/>
    <x v="1"/>
    <s v="MR"/>
    <d v="2019-03-04T19:00:00"/>
    <n v="26671"/>
    <s v="SUS MEDIOS"/>
    <s v="Carga"/>
    <s v="NO"/>
    <n v="5"/>
    <n v="10"/>
    <x v="0"/>
    <s v="INMESOL"/>
    <x v="3"/>
    <s v="MURCIA"/>
    <m/>
    <m/>
    <m/>
    <m/>
    <n v="60"/>
    <s v="Juan Carlos"/>
    <x v="45"/>
    <d v="1899-12-30T19:00:00"/>
    <m/>
    <n v="0"/>
    <x v="0"/>
    <n v="1"/>
    <s v="SI"/>
    <x v="0"/>
    <n v="0"/>
    <n v="0"/>
    <n v="1"/>
    <x v="9"/>
    <x v="2"/>
    <n v="468"/>
    <n v="18"/>
    <n v="0.2"/>
    <n v="0.18"/>
  </r>
  <r>
    <d v="2019-03-04T00:00:00"/>
    <d v="1899-12-30T20:30:00"/>
    <d v="1899-12-30T20:30:00"/>
    <m/>
    <x v="1"/>
    <s v="MR"/>
    <d v="2019-03-04T20:30:00"/>
    <n v="26846"/>
    <s v="EL MOSCA"/>
    <s v="Carga"/>
    <s v="SI"/>
    <n v="13.5"/>
    <n v="26"/>
    <x v="2"/>
    <s v="EXPLOTACIONS PONS MARINS"/>
    <x v="7"/>
    <s v="SAN JOSE DE LA VEGA"/>
    <m/>
    <m/>
    <m/>
    <m/>
    <m/>
    <s v="Miguel Ángel"/>
    <x v="45"/>
    <d v="1899-12-30T20:30:00"/>
    <m/>
    <n v="1"/>
    <x v="0"/>
    <n v="1"/>
    <s v="SI"/>
    <x v="0"/>
    <n v="0"/>
    <n v="0"/>
    <n v="1"/>
    <x v="9"/>
    <x v="2"/>
    <n v="468"/>
    <n v="18"/>
    <n v="0.2"/>
    <n v="0.18"/>
  </r>
  <r>
    <d v="2019-03-04T00:00:00"/>
    <d v="1899-12-30T21:00:00"/>
    <d v="1899-12-30T21:00:00"/>
    <m/>
    <x v="1"/>
    <s v="MR"/>
    <d v="2019-03-04T21:00:00"/>
    <n v="6006703"/>
    <s v="SUS MEDIOS"/>
    <s v="Carga"/>
    <s v="SI"/>
    <n v="13.5"/>
    <n v="26"/>
    <x v="0"/>
    <s v="CHEP"/>
    <x v="1"/>
    <s v="VARIOS"/>
    <n v="3680272019"/>
    <m/>
    <m/>
    <m/>
    <n v="60"/>
    <s v="Juan Carlos"/>
    <x v="45"/>
    <d v="1899-12-30T21:0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07:30:00"/>
    <m/>
    <m/>
    <x v="0"/>
    <s v="JAR"/>
    <d v="2019-03-05T07:30:00"/>
    <n v="213004407"/>
    <s v="SUS MEDIOS"/>
    <s v="Descarga"/>
    <s v="NO"/>
    <n v="0"/>
    <n v="0.5"/>
    <x v="1"/>
    <s v="TORRAS"/>
    <x v="0"/>
    <s v="PALAU"/>
    <m/>
    <m/>
    <m/>
    <m/>
    <n v="5"/>
    <s v="Reyes"/>
    <x v="46"/>
    <d v="1899-12-30T07:30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08:00:00"/>
    <d v="1899-12-30T08:00:00"/>
    <m/>
    <x v="1"/>
    <s v="MR"/>
    <d v="2019-03-05T08:00:00"/>
    <m/>
    <s v="TRANSPARETS"/>
    <s v="Carga"/>
    <s v="SI"/>
    <n v="13.5"/>
    <n v="26"/>
    <x v="0"/>
    <s v="AQUA AMBIENT"/>
    <x v="3"/>
    <s v="VARIOS"/>
    <m/>
    <m/>
    <m/>
    <m/>
    <n v="30"/>
    <s v="Jesús"/>
    <x v="46"/>
    <d v="1899-12-30T08:0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08:30:00"/>
    <d v="1899-12-30T08:30:00"/>
    <m/>
    <x v="1"/>
    <s v="MR"/>
    <d v="2019-03-05T08:30:00"/>
    <m/>
    <s v="GONZATRANS"/>
    <s v="Carga"/>
    <s v="SI"/>
    <n v="13.5"/>
    <n v="26"/>
    <x v="0"/>
    <s v="GONZATRANS"/>
    <x v="5"/>
    <s v="VARIOS"/>
    <m/>
    <m/>
    <m/>
    <m/>
    <n v="60"/>
    <s v="Miguel M."/>
    <x v="46"/>
    <d v="1899-12-30T08:3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08:37:00"/>
    <m/>
    <m/>
    <x v="0"/>
    <s v="JAR"/>
    <d v="2019-03-05T08:30:00"/>
    <s v="213004371+"/>
    <s v="SUS MEDIOS"/>
    <s v="Descarga"/>
    <s v="NO"/>
    <n v="0"/>
    <s v="0,5"/>
    <x v="1"/>
    <s v="ESSENTRA"/>
    <x v="0"/>
    <s v="SENTMENAT"/>
    <m/>
    <m/>
    <m/>
    <m/>
    <n v="10"/>
    <s v="Reyes"/>
    <x v="46"/>
    <d v="1899-12-30T08:37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09:00:00"/>
    <d v="1899-12-30T09:00:00"/>
    <m/>
    <x v="1"/>
    <s v="MR"/>
    <d v="2019-03-05T09:00:00"/>
    <n v="26795"/>
    <s v="SUS MEDIOS"/>
    <s v="Carga"/>
    <s v="NO"/>
    <n v="3"/>
    <n v="6"/>
    <x v="0"/>
    <s v="FIJAPLAST"/>
    <x v="1"/>
    <s v="GRANADA"/>
    <m/>
    <m/>
    <m/>
    <m/>
    <n v="30"/>
    <s v="Miguel M."/>
    <x v="46"/>
    <d v="1899-12-30T12:24:00"/>
    <m/>
    <n v="0"/>
    <x v="0"/>
    <n v="1"/>
    <s v="SI"/>
    <x v="0"/>
    <n v="1"/>
    <n v="1"/>
    <n v="0"/>
    <x v="9"/>
    <x v="2"/>
    <n v="468"/>
    <n v="18"/>
    <n v="0.2"/>
    <n v="0.18"/>
  </r>
  <r>
    <d v="2019-03-05T00:00:00"/>
    <d v="1899-12-30T09:26:00"/>
    <m/>
    <m/>
    <x v="0"/>
    <s v="JAR"/>
    <d v="2019-03-05T09:30:00"/>
    <m/>
    <s v="SUS MEDIOS"/>
    <s v="Descarga"/>
    <s v="NO"/>
    <n v="0"/>
    <n v="0.5"/>
    <x v="1"/>
    <s v="CIFEC"/>
    <x v="2"/>
    <s v="PALAU"/>
    <m/>
    <m/>
    <m/>
    <m/>
    <n v="5"/>
    <s v="Reyes"/>
    <x v="46"/>
    <d v="1899-12-30T09:26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09:30:00"/>
    <d v="1899-12-30T09:30:00"/>
    <m/>
    <x v="1"/>
    <s v="MR"/>
    <d v="2019-03-05T09:30:00"/>
    <s v="DAVID"/>
    <s v="DAVID BERTRAN"/>
    <s v="Carga"/>
    <s v="NO"/>
    <n v="3"/>
    <n v="6"/>
    <x v="0"/>
    <s v="DAVID BERTRAN"/>
    <x v="5"/>
    <s v="PALAU"/>
    <m/>
    <m/>
    <m/>
    <m/>
    <n v="15"/>
    <s v="Miguel M."/>
    <x v="46"/>
    <d v="1899-12-30T09:3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09:58:00"/>
    <m/>
    <m/>
    <x v="0"/>
    <s v="JAR"/>
    <d v="2019-03-05T10:00:00"/>
    <n v="213004415"/>
    <s v="SUS MEDIOS"/>
    <s v="Descarga"/>
    <s v="NO"/>
    <n v="0"/>
    <s v="0,5"/>
    <x v="1"/>
    <s v="SUMEPLAST"/>
    <x v="0"/>
    <s v="MARTORELLES"/>
    <m/>
    <m/>
    <m/>
    <m/>
    <n v="5"/>
    <s v="Reyes"/>
    <x v="46"/>
    <d v="1899-12-30T09:58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10:00:00"/>
    <d v="1899-12-30T10:00:00"/>
    <m/>
    <x v="1"/>
    <s v="VG"/>
    <d v="2019-03-05T10:00:00"/>
    <m/>
    <s v="BCN EXPRESS"/>
    <s v="Carga"/>
    <s v="NO"/>
    <n v="0.5"/>
    <n v="1"/>
    <x v="0"/>
    <s v="SCHOELLER HOLANDA"/>
    <x v="4"/>
    <s v="ALEMANIA"/>
    <s v="6006921, 6006923, 6006977, 6006995"/>
    <m/>
    <m/>
    <m/>
    <n v="10"/>
    <s v="Reyes"/>
    <x v="46"/>
    <d v="1899-12-30T10:0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0:26:00"/>
    <m/>
    <m/>
    <x v="0"/>
    <s v="JAR"/>
    <d v="2019-03-05T10:30:00"/>
    <m/>
    <s v="SUS MEDIOS"/>
    <s v="Descarga"/>
    <s v="NO"/>
    <n v="1"/>
    <n v="1"/>
    <x v="1"/>
    <s v="SAFI FABRICA DE VALVULAS"/>
    <x v="0"/>
    <s v="TARRAGONA"/>
    <m/>
    <m/>
    <m/>
    <m/>
    <n v="5"/>
    <s v="Sandra"/>
    <x v="46"/>
    <d v="1899-12-30T10:26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10:30:00"/>
    <m/>
    <m/>
    <x v="0"/>
    <s v="MR"/>
    <d v="2019-03-05T10:30:00"/>
    <m/>
    <s v="SUS MEDIOS"/>
    <s v="Descarga"/>
    <s v="NO"/>
    <n v="0"/>
    <n v="0.5"/>
    <x v="1"/>
    <s v="PROFESIO SBD"/>
    <x v="0"/>
    <s v="STA PERPETUA"/>
    <s v="ALB. 19A00078  PDO. 213004397"/>
    <m/>
    <m/>
    <m/>
    <m/>
    <s v="Sus medios"/>
    <x v="46"/>
    <d v="1899-12-30T10:30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11:00:00"/>
    <d v="1899-12-30T11:00:00"/>
    <m/>
    <x v="1"/>
    <s v="JAR"/>
    <d v="2019-03-05T11:00:00"/>
    <n v="26867"/>
    <s v="SUS MEDIOS"/>
    <s v="Carga"/>
    <s v="NO"/>
    <n v="1"/>
    <n v="1"/>
    <x v="0"/>
    <s v="3 OPAL CENTRAL DE ENVASES"/>
    <x v="7"/>
    <s v="Madrid"/>
    <m/>
    <m/>
    <m/>
    <m/>
    <n v="15"/>
    <s v="Miguel M."/>
    <x v="46"/>
    <d v="1899-12-30T11:0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1:30:00"/>
    <d v="1899-12-30T11:30:00"/>
    <m/>
    <x v="1"/>
    <s v="JAR"/>
    <d v="2019-03-05T11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Jesús"/>
    <x v="46"/>
    <d v="1899-12-30T11:3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11:52:00"/>
    <m/>
    <m/>
    <x v="0"/>
    <s v="MR"/>
    <d v="2019-03-05T12:00:00"/>
    <n v="26907"/>
    <s v="SUS MEDIOS"/>
    <s v="Carga"/>
    <s v="NO"/>
    <n v="1.5"/>
    <n v="3"/>
    <x v="0"/>
    <s v="SUMAL"/>
    <x v="1"/>
    <s v="RUBI"/>
    <m/>
    <m/>
    <m/>
    <m/>
    <m/>
    <s v="Reyes"/>
    <x v="46"/>
    <d v="1899-12-30T11:52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12:00:00"/>
    <d v="1899-12-30T12:00:00"/>
    <m/>
    <x v="1"/>
    <s v="MR"/>
    <d v="2019-03-05T12:00:00"/>
    <m/>
    <s v="SANER"/>
    <s v="Carga"/>
    <s v="NO"/>
    <n v="1"/>
    <n v="2"/>
    <x v="0"/>
    <s v="NOVAERUM "/>
    <x v="1"/>
    <s v="TANGER"/>
    <n v="26739"/>
    <m/>
    <m/>
    <m/>
    <m/>
    <s v="Pdte."/>
    <x v="23"/>
    <d v="1899-12-30T12:00:00"/>
    <m/>
    <n v="0"/>
    <x v="1"/>
    <n v="1"/>
    <s v="NO"/>
    <x v="1"/>
    <n v="0"/>
    <n v="0"/>
    <n v="1"/>
    <x v="9"/>
    <x v="2"/>
    <n v="468"/>
    <n v="18"/>
    <n v="0.2"/>
    <n v="0.18"/>
  </r>
  <r>
    <d v="2019-03-05T00:00:00"/>
    <d v="1899-12-30T12:26:00"/>
    <m/>
    <m/>
    <x v="0"/>
    <s v="JAR"/>
    <d v="2019-03-05T12:30:00"/>
    <n v="213004398"/>
    <s v="SUS MEDIOS"/>
    <s v="Descarga"/>
    <s v="NO"/>
    <n v="1"/>
    <n v="1"/>
    <x v="0"/>
    <s v="TECNO-SLING"/>
    <x v="0"/>
    <s v="PALAU"/>
    <m/>
    <m/>
    <m/>
    <m/>
    <n v="5"/>
    <s v="Sandra"/>
    <x v="46"/>
    <d v="1899-12-30T12:26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12:30:00"/>
    <m/>
    <m/>
    <x v="0"/>
    <s v="JAR"/>
    <d v="2019-03-05T12:30:00"/>
    <n v="26800"/>
    <s v="DASCHER"/>
    <s v="Carga"/>
    <s v="NO"/>
    <n v="1"/>
    <n v="2"/>
    <x v="0"/>
    <s v="CAVYCAR"/>
    <x v="3"/>
    <s v="guipozcoa"/>
    <m/>
    <m/>
    <m/>
    <m/>
    <n v="10"/>
    <s v="Reyes"/>
    <x v="46"/>
    <d v="1899-12-30T12:30:00"/>
    <m/>
    <n v="0"/>
    <x v="0"/>
    <n v="0"/>
    <s v="SI"/>
    <x v="0"/>
    <n v="1"/>
    <n v="0"/>
    <n v="1"/>
    <x v="9"/>
    <x v="2"/>
    <n v="468"/>
    <n v="18"/>
    <n v="0.2"/>
    <n v="0.18"/>
  </r>
  <r>
    <d v="2019-03-05T00:00:00"/>
    <d v="1899-12-30T13:00:00"/>
    <d v="1899-12-30T13:00:00"/>
    <m/>
    <x v="1"/>
    <s v="MR"/>
    <d v="2019-03-05T13:0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Jesús"/>
    <x v="46"/>
    <d v="1899-12-30T13:0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14:00:00"/>
    <d v="1899-12-30T14:00:00"/>
    <m/>
    <x v="1"/>
    <s v="MR"/>
    <d v="2019-03-05T14:00:00"/>
    <m/>
    <s v="SUS MEDIOS"/>
    <s v="Carga"/>
    <s v="NO"/>
    <n v="7"/>
    <n v="15"/>
    <x v="0"/>
    <s v="REDELPLAST"/>
    <x v="1"/>
    <s v="SEVILLA"/>
    <s v="26840 Y 26712"/>
    <m/>
    <m/>
    <m/>
    <n v="60"/>
    <s v="Miguel Ángel"/>
    <x v="46"/>
    <d v="1899-12-30T14:0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4:30:00"/>
    <d v="1899-12-30T14:30:00"/>
    <m/>
    <x v="1"/>
    <s v="JAR"/>
    <d v="2019-03-05T14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6"/>
    <d v="1899-12-30T14:3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15:30:00"/>
    <d v="1899-12-30T15:30:00"/>
    <m/>
    <x v="1"/>
    <s v="MR"/>
    <d v="2019-03-05T15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6"/>
    <d v="1899-12-30T17:30:00"/>
    <m/>
    <n v="1"/>
    <x v="0"/>
    <n v="1"/>
    <s v="SI"/>
    <x v="0"/>
    <n v="1"/>
    <n v="1"/>
    <n v="0"/>
    <x v="9"/>
    <x v="2"/>
    <n v="468"/>
    <n v="18"/>
    <n v="0.2"/>
    <n v="0.18"/>
  </r>
  <r>
    <d v="2019-03-05T00:00:00"/>
    <d v="1899-12-30T16:00:00"/>
    <d v="1899-12-30T16:00:00"/>
    <m/>
    <x v="1"/>
    <s v="MR"/>
    <d v="2019-03-05T16:00:00"/>
    <m/>
    <s v="SUS MEDIOS"/>
    <s v="Carga"/>
    <s v="NO"/>
    <n v="5"/>
    <n v="10"/>
    <x v="0"/>
    <s v="AQUA AMBIENT"/>
    <x v="3"/>
    <s v="VARIOS"/>
    <m/>
    <m/>
    <m/>
    <m/>
    <m/>
    <s v="Juan Carlos"/>
    <x v="46"/>
    <d v="1899-12-30T16:0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6:30:00"/>
    <d v="1899-12-30T16:30:00"/>
    <m/>
    <x v="1"/>
    <s v="JAR"/>
    <d v="2019-03-05T16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6"/>
    <d v="1899-12-30T16:3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17:30:00"/>
    <d v="1899-12-30T17:30:00"/>
    <m/>
    <x v="1"/>
    <s v="MR"/>
    <d v="2019-03-05T17:30:00"/>
    <s v="SZENDEX"/>
    <s v="SZENDEX"/>
    <s v="Carga"/>
    <s v="NO"/>
    <n v="0"/>
    <n v="1"/>
    <x v="1"/>
    <s v="SZENDEX"/>
    <x v="5"/>
    <s v="VARIOS"/>
    <m/>
    <m/>
    <m/>
    <m/>
    <m/>
    <s v="Miguel Ángel"/>
    <x v="46"/>
    <d v="1899-12-30T17:3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8:00:00"/>
    <d v="1899-12-30T18:00:00"/>
    <m/>
    <x v="1"/>
    <s v="MR"/>
    <d v="2019-03-05T18:00:00"/>
    <m/>
    <s v="COBARPLAS"/>
    <s v="Descarga"/>
    <s v="NO"/>
    <n v="5"/>
    <n v="10"/>
    <x v="0"/>
    <s v="PLASTICOS GUELL"/>
    <x v="0"/>
    <s v="PALAU"/>
    <m/>
    <m/>
    <m/>
    <m/>
    <n v="30"/>
    <s v="Juan Carlos"/>
    <x v="46"/>
    <d v="1899-12-30T18:0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8:30:00"/>
    <d v="1899-12-30T18:30:00"/>
    <m/>
    <x v="1"/>
    <s v="JAR"/>
    <d v="2019-03-05T18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6"/>
    <d v="1899-12-30T18:3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19:00:00"/>
    <d v="1899-12-30T19:00:00"/>
    <m/>
    <x v="1"/>
    <s v="JAR"/>
    <d v="2019-03-05T19:00:00"/>
    <n v="26269"/>
    <s v="GARVI"/>
    <s v="Carga"/>
    <s v="NO"/>
    <n v="6"/>
    <n v="10"/>
    <x v="0"/>
    <s v="VALEO"/>
    <x v="7"/>
    <s v="JAEN"/>
    <m/>
    <m/>
    <m/>
    <m/>
    <n v="30"/>
    <s v="Miguel Ángel"/>
    <x v="46"/>
    <d v="1899-12-30T19:00:00"/>
    <m/>
    <n v="0"/>
    <x v="0"/>
    <n v="1"/>
    <s v="SI"/>
    <x v="0"/>
    <n v="0"/>
    <n v="0"/>
    <n v="1"/>
    <x v="9"/>
    <x v="2"/>
    <n v="468"/>
    <n v="18"/>
    <n v="0.2"/>
    <n v="0.18"/>
  </r>
  <r>
    <d v="2019-03-05T00:00:00"/>
    <d v="1899-12-30T19:30:00"/>
    <d v="1899-12-30T19:30:00"/>
    <m/>
    <x v="1"/>
    <s v="JAR"/>
    <d v="2019-03-05T19:3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6"/>
    <d v="1899-12-30T19:3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21:00:00"/>
    <d v="1899-12-30T21:00:00"/>
    <m/>
    <x v="1"/>
    <s v="JAR"/>
    <d v="2019-03-05T21:00:00"/>
    <n v="26846"/>
    <s v="EL MOSCA"/>
    <s v="Carga"/>
    <s v="SI"/>
    <n v="13.5"/>
    <n v="26"/>
    <x v="2"/>
    <s v="EXPLOTACIONS PONS MARINS"/>
    <x v="7"/>
    <s v="SAN JOSE DE LA VEGA"/>
    <m/>
    <m/>
    <m/>
    <m/>
    <n v="45"/>
    <s v="Miguel Ángel"/>
    <x v="46"/>
    <d v="1899-12-30T21:00:00"/>
    <m/>
    <n v="1"/>
    <x v="0"/>
    <n v="1"/>
    <s v="SI"/>
    <x v="0"/>
    <n v="0"/>
    <n v="0"/>
    <n v="1"/>
    <x v="9"/>
    <x v="2"/>
    <n v="468"/>
    <n v="18"/>
    <n v="0.2"/>
    <n v="0.18"/>
  </r>
  <r>
    <d v="2019-03-05T00:00:00"/>
    <d v="1899-12-30T21:00:00"/>
    <d v="1899-12-30T21:00:00"/>
    <m/>
    <x v="1"/>
    <s v="MR"/>
    <d v="2019-03-05T21:00:00"/>
    <n v="6006703"/>
    <s v="SUS MEDIOS"/>
    <s v="Carga"/>
    <s v="SI"/>
    <n v="13.5"/>
    <n v="26"/>
    <x v="0"/>
    <s v="CHEP"/>
    <x v="1"/>
    <s v="VARIOS"/>
    <n v="3665999141"/>
    <m/>
    <m/>
    <m/>
    <n v="60"/>
    <s v="Miguel M."/>
    <x v="46"/>
    <d v="1899-12-30T12:00:00"/>
    <m/>
    <n v="1"/>
    <x v="0"/>
    <n v="1"/>
    <s v="SI"/>
    <x v="0"/>
    <n v="1"/>
    <n v="1"/>
    <n v="0"/>
    <x v="9"/>
    <x v="2"/>
    <n v="468"/>
    <n v="18"/>
    <n v="0.2"/>
    <n v="0.18"/>
  </r>
  <r>
    <d v="2019-03-06T00:00:00"/>
    <d v="1899-12-30T07:00:00"/>
    <d v="1899-12-30T07:00:00"/>
    <m/>
    <x v="1"/>
    <s v="JAR"/>
    <d v="2019-03-06T07:00:00"/>
    <m/>
    <s v="SUS MEDIOS"/>
    <s v="Descarga"/>
    <s v="NO"/>
    <n v="6"/>
    <n v="12"/>
    <x v="0"/>
    <s v="SERRADORA DOMENECH"/>
    <x v="2"/>
    <s v="Girona"/>
    <m/>
    <m/>
    <m/>
    <m/>
    <n v="30"/>
    <s v="Miguel M."/>
    <x v="47"/>
    <d v="1899-12-30T08:30:00"/>
    <m/>
    <n v="0"/>
    <x v="0"/>
    <n v="1"/>
    <s v="SI"/>
    <x v="0"/>
    <n v="1"/>
    <n v="1"/>
    <n v="0"/>
    <x v="9"/>
    <x v="2"/>
    <n v="468"/>
    <n v="18"/>
    <n v="0.2"/>
    <n v="0.18"/>
  </r>
  <r>
    <d v="2019-03-06T00:00:00"/>
    <d v="1899-12-30T08:30:00"/>
    <d v="1899-12-30T08:30:00"/>
    <m/>
    <x v="1"/>
    <s v="MR"/>
    <d v="2019-03-06T08:30:00"/>
    <s v="DAVID"/>
    <s v="DAVID BERTRAN"/>
    <s v="Carga"/>
    <s v="NO"/>
    <n v="3"/>
    <n v="6"/>
    <x v="0"/>
    <s v="DAVID BERTRAN"/>
    <x v="5"/>
    <s v="PALAU"/>
    <m/>
    <m/>
    <m/>
    <m/>
    <n v="10"/>
    <s v="Jesús"/>
    <x v="47"/>
    <d v="1899-12-30T08:3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09:00:00"/>
    <m/>
    <m/>
    <x v="0"/>
    <s v="MR"/>
    <d v="2019-03-06T09:00:00"/>
    <m/>
    <s v="ARAGONES"/>
    <s v="Descarga"/>
    <s v="NO"/>
    <n v="0"/>
    <n v="0.5"/>
    <x v="1"/>
    <s v="SAFI FABRICA DE VALVULAS"/>
    <x v="0"/>
    <s v="EL VENDRELL"/>
    <s v="ALB. 2.019/1.186 PDO. 213004422"/>
    <m/>
    <m/>
    <m/>
    <m/>
    <s v="Sus medios"/>
    <x v="47"/>
    <d v="1899-12-30T09:00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09:30:00"/>
    <m/>
    <m/>
    <x v="0"/>
    <s v="MR"/>
    <d v="2019-03-06T09:30:00"/>
    <m/>
    <s v="ASM"/>
    <s v="Descarga"/>
    <s v="NO"/>
    <n v="0"/>
    <n v="0.5"/>
    <x v="1"/>
    <s v="VARIOS"/>
    <x v="2"/>
    <s v="VARIOS"/>
    <s v="1SOBRE ATT ESTER DE PROMOVIDER Y 1 SOBRE ADESLAS PARA RRHH"/>
    <m/>
    <m/>
    <m/>
    <m/>
    <s v="Sus medios"/>
    <x v="47"/>
    <d v="1899-12-30T09:30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0:00:00"/>
    <m/>
    <m/>
    <x v="0"/>
    <s v="MR"/>
    <d v="2019-03-06T10:00:00"/>
    <m/>
    <s v="SUS MEDIOS"/>
    <s v="Descarga"/>
    <s v="NO"/>
    <n v="0"/>
    <s v="0,5"/>
    <x v="1"/>
    <s v="BASPIN"/>
    <x v="2"/>
    <s v="POLINYA"/>
    <s v="ALB. 01943/19 Y 01987/19 PDO. 713014275"/>
    <m/>
    <m/>
    <m/>
    <m/>
    <s v="Sus medios"/>
    <x v="47"/>
    <d v="1899-12-30T10:00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0:05:00"/>
    <m/>
    <m/>
    <x v="0"/>
    <s v="MR"/>
    <d v="2019-03-06T10:00:00"/>
    <m/>
    <s v="UPS"/>
    <s v="Descarga"/>
    <s v="NO"/>
    <n v="0"/>
    <n v="0.5"/>
    <x v="1"/>
    <s v="SCHOELLER HOLANDA"/>
    <x v="6"/>
    <s v="HOLANDA"/>
    <s v="1 BULTO A/A RICARD DURAN"/>
    <m/>
    <m/>
    <m/>
    <m/>
    <s v="Sus medios"/>
    <x v="47"/>
    <d v="1899-12-30T10:05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0:30:00"/>
    <m/>
    <m/>
    <x v="0"/>
    <s v="MR"/>
    <d v="2019-03-06T10:30:00"/>
    <m/>
    <s v="MRW"/>
    <s v="Descarga"/>
    <s v="NO"/>
    <n v="0"/>
    <n v="0.5"/>
    <x v="1"/>
    <s v="DISEÑO LOGO2"/>
    <x v="0"/>
    <s v="ELCHE"/>
    <s v="ALB. 289-19 PDO. MO TRAE"/>
    <m/>
    <m/>
    <m/>
    <m/>
    <s v="Sus medios"/>
    <x v="47"/>
    <d v="1899-12-30T10:30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0:40:00"/>
    <m/>
    <m/>
    <x v="0"/>
    <s v="JAR"/>
    <d v="2019-03-06T10:30:00"/>
    <m/>
    <s v="XPOLOGISTIC"/>
    <s v="Descarga"/>
    <s v="NO"/>
    <n v="1"/>
    <n v="2"/>
    <x v="1"/>
    <s v="PUROMASTER"/>
    <x v="2"/>
    <s v="barcelona"/>
    <m/>
    <m/>
    <m/>
    <m/>
    <n v="10"/>
    <s v="Sandra"/>
    <x v="47"/>
    <d v="1899-12-30T10:40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0:45:00"/>
    <m/>
    <m/>
    <x v="0"/>
    <s v="JAR"/>
    <d v="2019-03-06T11:00:00"/>
    <n v="6006702"/>
    <s v="SUS MEDIOS"/>
    <s v="Carga"/>
    <s v="NO"/>
    <n v="5"/>
    <n v="10"/>
    <x v="0"/>
    <s v="CHEP"/>
    <x v="1"/>
    <s v="italy"/>
    <n v="3680258136"/>
    <m/>
    <m/>
    <m/>
    <n v="30"/>
    <s v="Miguel M."/>
    <x v="47"/>
    <d v="1899-12-30T10:45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0:55:00"/>
    <d v="1899-12-30T10:55:00"/>
    <m/>
    <x v="1"/>
    <s v="JAR"/>
    <d v="2019-03-06T11:00:00"/>
    <m/>
    <s v="SUS MEDIOS"/>
    <s v="Descarga"/>
    <s v="NO"/>
    <n v="1"/>
    <n v="2"/>
    <x v="0"/>
    <s v="BARMATEC"/>
    <x v="0"/>
    <s v="MANRESA"/>
    <m/>
    <m/>
    <m/>
    <m/>
    <n v="20"/>
    <s v="Jesús"/>
    <x v="47"/>
    <d v="1899-12-30T10:55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1:00:00"/>
    <d v="1899-12-30T11:00:00"/>
    <m/>
    <x v="1"/>
    <s v="JAR"/>
    <d v="2019-03-06T11:00:00"/>
    <m/>
    <s v="ALGAITRUCK"/>
    <s v="Descarga"/>
    <s v="SI"/>
    <n v="13.5"/>
    <n v="26"/>
    <x v="0"/>
    <s v="SCHOELLER LORQUI"/>
    <x v="8"/>
    <s v="MURCIA"/>
    <m/>
    <m/>
    <m/>
    <m/>
    <n v="60"/>
    <s v="Miguel M."/>
    <x v="47"/>
    <d v="1899-12-30T12:30:00"/>
    <m/>
    <n v="1"/>
    <x v="0"/>
    <n v="1"/>
    <s v="SI"/>
    <x v="0"/>
    <n v="1"/>
    <n v="1"/>
    <n v="0"/>
    <x v="9"/>
    <x v="2"/>
    <n v="468"/>
    <n v="18"/>
    <n v="0.2"/>
    <n v="0.18"/>
  </r>
  <r>
    <d v="2019-03-06T00:00:00"/>
    <d v="1899-12-30T11:06:00"/>
    <m/>
    <m/>
    <x v="0"/>
    <s v="JAR"/>
    <d v="2019-03-06T11:00:00"/>
    <m/>
    <s v="SUS MEDIOS"/>
    <s v="Descarga"/>
    <s v="NO"/>
    <n v="0"/>
    <n v="0.5"/>
    <x v="1"/>
    <s v="TORRAS"/>
    <x v="2"/>
    <s v="PALAU"/>
    <s v="ALB.L913982"/>
    <m/>
    <m/>
    <m/>
    <n v="1"/>
    <s v="Reyes"/>
    <x v="47"/>
    <d v="1899-12-30T11:06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1:55:00"/>
    <m/>
    <m/>
    <x v="0"/>
    <s v="JAR"/>
    <d v="2019-03-06T12:00:00"/>
    <n v="713013945"/>
    <s v="SUS MEDIOS"/>
    <s v="Descarga"/>
    <s v="NO"/>
    <n v="0"/>
    <n v="0.5"/>
    <x v="1"/>
    <s v="CELDER"/>
    <x v="2"/>
    <s v="BARBERA DEL VALLES"/>
    <m/>
    <m/>
    <m/>
    <m/>
    <n v="1"/>
    <s v="Reyes"/>
    <x v="47"/>
    <d v="1899-12-30T11:55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2:00:00"/>
    <d v="1899-12-30T12:00:00"/>
    <m/>
    <x v="1"/>
    <s v="JAR"/>
    <d v="2019-03-06T12:00:00"/>
    <m/>
    <s v="DAVID BERTRAN"/>
    <s v="Descarga"/>
    <s v="NO"/>
    <n v="6"/>
    <n v="5"/>
    <x v="0"/>
    <s v="VARIOS"/>
    <x v="2"/>
    <s v="Hostalets de V."/>
    <s v="Altoplast"/>
    <m/>
    <m/>
    <m/>
    <n v="10"/>
    <s v="Jesús"/>
    <x v="47"/>
    <d v="1899-12-30T12:0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2:30:00"/>
    <d v="1899-12-30T12:30:00"/>
    <m/>
    <x v="1"/>
    <s v="MR"/>
    <d v="2019-03-06T12:30:00"/>
    <m/>
    <s v="SANER"/>
    <s v="Carga"/>
    <s v="NO"/>
    <n v="1"/>
    <n v="2"/>
    <x v="0"/>
    <s v="NOVAERUM "/>
    <x v="1"/>
    <s v="TANGER"/>
    <n v="26739"/>
    <m/>
    <m/>
    <m/>
    <n v="5"/>
    <s v="Reyes"/>
    <x v="47"/>
    <d v="1899-12-30T12:3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3:00:00"/>
    <d v="1899-12-30T13:00:00"/>
    <m/>
    <x v="1"/>
    <s v="JAR"/>
    <d v="2019-03-06T13:00:00"/>
    <m/>
    <s v="ALGAITRUCK"/>
    <s v="Carga"/>
    <s v="SI"/>
    <n v="13.5"/>
    <n v="26"/>
    <x v="0"/>
    <s v="SCHOELLER LORQUI"/>
    <x v="8"/>
    <s v="LORQUI"/>
    <m/>
    <m/>
    <m/>
    <m/>
    <n v="60"/>
    <s v="Jesús"/>
    <x v="47"/>
    <d v="1899-12-30T13:00:00"/>
    <m/>
    <n v="1"/>
    <x v="0"/>
    <n v="1"/>
    <s v="SI"/>
    <x v="0"/>
    <n v="0"/>
    <n v="0"/>
    <n v="1"/>
    <x v="9"/>
    <x v="2"/>
    <n v="468"/>
    <n v="18"/>
    <n v="0.2"/>
    <n v="0.18"/>
  </r>
  <r>
    <d v="2019-03-06T00:00:00"/>
    <d v="1899-12-30T14:00:00"/>
    <d v="1899-12-30T14:00:00"/>
    <m/>
    <x v="1"/>
    <s v="JAR"/>
    <d v="2019-03-06T14:00:00"/>
    <n v="26919"/>
    <s v="SUS MEDIOS"/>
    <s v="Carga"/>
    <s v="NO"/>
    <n v="1"/>
    <n v="1"/>
    <x v="0"/>
    <s v="STORE &amp; GO "/>
    <x v="1"/>
    <s v="portugal"/>
    <s v="26933 Y26893"/>
    <m/>
    <m/>
    <m/>
    <n v="10"/>
    <s v="Reyes"/>
    <x v="47"/>
    <d v="1899-12-30T14:0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5:00:00"/>
    <d v="1899-12-30T15:00:00"/>
    <m/>
    <x v="1"/>
    <s v="JAR"/>
    <d v="2019-03-06T15:00:00"/>
    <n v="6006788"/>
    <s v="NOUTRANSPORT"/>
    <s v="Carga"/>
    <s v="SI"/>
    <n v="13.5"/>
    <n v="26"/>
    <x v="0"/>
    <s v="SCHOELLER FRANCE"/>
    <x v="9"/>
    <s v="francia"/>
    <m/>
    <m/>
    <m/>
    <m/>
    <n v="60"/>
    <s v="Juan Carlos"/>
    <x v="47"/>
    <d v="1899-12-30T15:00:00"/>
    <m/>
    <n v="1"/>
    <x v="0"/>
    <n v="1"/>
    <s v="SI"/>
    <x v="0"/>
    <n v="0"/>
    <n v="0"/>
    <n v="1"/>
    <x v="9"/>
    <x v="2"/>
    <n v="468"/>
    <n v="18"/>
    <n v="0.2"/>
    <n v="0.18"/>
  </r>
  <r>
    <d v="2019-03-06T00:00:00"/>
    <d v="1899-12-30T15:30:00"/>
    <d v="1899-12-30T15:30:00"/>
    <m/>
    <x v="1"/>
    <s v="JAR"/>
    <d v="2019-03-06T15:30:00"/>
    <m/>
    <s v="NOUTRANSPORT"/>
    <s v="Descarga"/>
    <s v="SI"/>
    <n v="13.5"/>
    <n v="26"/>
    <x v="0"/>
    <s v="SCHOELLER GAILLON"/>
    <x v="2"/>
    <s v="Francia"/>
    <m/>
    <m/>
    <m/>
    <m/>
    <n v="60"/>
    <s v="Miguel Ángel"/>
    <x v="47"/>
    <d v="1899-12-30T15:30:00"/>
    <m/>
    <n v="1"/>
    <x v="0"/>
    <n v="1"/>
    <s v="SI"/>
    <x v="0"/>
    <n v="0"/>
    <n v="0"/>
    <n v="1"/>
    <x v="9"/>
    <x v="2"/>
    <n v="468"/>
    <n v="18"/>
    <n v="0.2"/>
    <n v="0.18"/>
  </r>
  <r>
    <d v="2019-03-06T00:00:00"/>
    <d v="1899-12-30T15:31:00"/>
    <m/>
    <m/>
    <x v="0"/>
    <s v="JAR"/>
    <d v="2019-03-06T15:30:00"/>
    <m/>
    <s v="SUS MEDIOS"/>
    <s v="Descarga"/>
    <s v="NO"/>
    <n v="0"/>
    <n v="0.2"/>
    <x v="1"/>
    <s v="COMERCIAL GUMMI"/>
    <x v="2"/>
    <s v="HOSPITALET"/>
    <s v="ALB.610707"/>
    <m/>
    <m/>
    <m/>
    <n v="5"/>
    <s v="Reyes"/>
    <x v="47"/>
    <d v="1899-12-30T15:31:00"/>
    <m/>
    <n v="0"/>
    <x v="0"/>
    <n v="0"/>
    <s v="SI"/>
    <x v="0"/>
    <n v="1"/>
    <n v="0"/>
    <n v="1"/>
    <x v="9"/>
    <x v="2"/>
    <n v="468"/>
    <n v="18"/>
    <n v="0.2"/>
    <n v="0.18"/>
  </r>
  <r>
    <d v="2019-03-06T00:00:00"/>
    <d v="1899-12-30T16:00:00"/>
    <d v="1899-12-30T16:00:00"/>
    <m/>
    <x v="1"/>
    <s v="MR"/>
    <d v="2019-03-06T16:00:00"/>
    <m/>
    <s v="SUS MEDIOS"/>
    <s v="Carga"/>
    <s v="NO"/>
    <n v="5"/>
    <n v="10"/>
    <x v="0"/>
    <s v="AQUA AMBIENT"/>
    <x v="3"/>
    <s v="VARIOS"/>
    <m/>
    <m/>
    <m/>
    <m/>
    <m/>
    <s v="Juan Carlos"/>
    <x v="47"/>
    <d v="1899-12-30T16:0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6:30:00"/>
    <d v="1899-12-30T16:30:00"/>
    <m/>
    <x v="1"/>
    <s v="JAR"/>
    <d v="2019-03-06T16:30:00"/>
    <s v="POLIURETANOS RIVAS"/>
    <s v="GARVI"/>
    <s v="Carga"/>
    <s v="NO"/>
    <n v="7"/>
    <n v="18"/>
    <x v="0"/>
    <s v="POLIURETANOS RIVAS"/>
    <x v="0"/>
    <s v="Zaragoza"/>
    <m/>
    <m/>
    <m/>
    <m/>
    <n v="60"/>
    <s v="Juan Carlos"/>
    <x v="47"/>
    <d v="1899-12-30T16:3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7:30:00"/>
    <d v="1899-12-30T17:30:00"/>
    <m/>
    <x v="1"/>
    <s v="MR"/>
    <d v="2019-03-06T17:30:00"/>
    <s v="ASM"/>
    <s v="ASM"/>
    <s v="Carga"/>
    <s v="NO"/>
    <n v="0"/>
    <n v="1"/>
    <x v="1"/>
    <s v="ASM "/>
    <x v="5"/>
    <s v="VARIOS"/>
    <s v="4 PEDIDOS"/>
    <m/>
    <m/>
    <m/>
    <n v="5"/>
    <s v="Reyes"/>
    <x v="47"/>
    <d v="1899-12-30T17:30:00"/>
    <m/>
    <n v="0"/>
    <x v="0"/>
    <n v="1"/>
    <s v="SI"/>
    <x v="0"/>
    <n v="0"/>
    <n v="0"/>
    <n v="1"/>
    <x v="9"/>
    <x v="2"/>
    <n v="468"/>
    <n v="18"/>
    <n v="0.2"/>
    <n v="0.18"/>
  </r>
  <r>
    <d v="2019-03-06T00:00:00"/>
    <d v="1899-12-30T18:00:00"/>
    <d v="1899-12-30T18:00:00"/>
    <m/>
    <x v="1"/>
    <s v="JAR"/>
    <d v="2019-03-06T18:00:00"/>
    <s v="Novaltia-23104"/>
    <s v="GONZATRANS"/>
    <s v="Carga"/>
    <s v="SI"/>
    <n v="13.5"/>
    <n v="33"/>
    <x v="0"/>
    <s v="NOVALTIA"/>
    <x v="7"/>
    <s v="zamudio"/>
    <m/>
    <m/>
    <m/>
    <m/>
    <n v="60"/>
    <s v="Miguel Ángel"/>
    <x v="47"/>
    <d v="1899-12-30T18:00:00"/>
    <m/>
    <n v="1"/>
    <x v="0"/>
    <n v="1"/>
    <s v="SI"/>
    <x v="0"/>
    <n v="0"/>
    <n v="0"/>
    <n v="1"/>
    <x v="9"/>
    <x v="2"/>
    <n v="468"/>
    <n v="18"/>
    <n v="0.2"/>
    <n v="0.18"/>
  </r>
  <r>
    <d v="2019-03-06T00:00:00"/>
    <d v="1899-12-30T19:00:00"/>
    <d v="1899-12-30T19:00:00"/>
    <m/>
    <x v="1"/>
    <s v="JAR"/>
    <d v="2019-03-06T19:00:00"/>
    <m/>
    <s v="EL MOSCA"/>
    <s v="Carga"/>
    <s v="SI"/>
    <n v="13.5"/>
    <n v="26"/>
    <x v="2"/>
    <s v="RENTA BOX"/>
    <x v="1"/>
    <s v="lorqui"/>
    <n v="5000320"/>
    <m/>
    <m/>
    <m/>
    <n v="45"/>
    <s v="Miguel Ángel"/>
    <x v="47"/>
    <d v="1899-12-30T19:0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06:00:00"/>
    <d v="1899-12-30T06:00:00"/>
    <m/>
    <x v="1"/>
    <s v="MR"/>
    <d v="2019-03-07T06:00:00"/>
    <m/>
    <s v="GONZATRANS"/>
    <s v="Carga"/>
    <s v="NO"/>
    <n v="4"/>
    <n v="8"/>
    <x v="0"/>
    <s v="GONZATRANS"/>
    <x v="5"/>
    <s v="VARIOS"/>
    <m/>
    <m/>
    <m/>
    <m/>
    <n v="40"/>
    <s v="Miguel M."/>
    <x v="48"/>
    <d v="1899-12-30T06:0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07:00:00"/>
    <d v="1899-12-30T07:00:00"/>
    <m/>
    <x v="1"/>
    <s v="JAR"/>
    <d v="2019-03-07T07:00:00"/>
    <m/>
    <s v="EL MOSCA"/>
    <s v="Carga"/>
    <s v="SI"/>
    <n v="13.5"/>
    <n v="26"/>
    <x v="2"/>
    <s v="RENTA BOX"/>
    <x v="1"/>
    <s v="lorqui"/>
    <n v="5000320"/>
    <m/>
    <m/>
    <m/>
    <n v="45"/>
    <s v="Miguel M."/>
    <x v="48"/>
    <d v="1899-12-30T07:0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08:30:00"/>
    <d v="1899-12-30T08:30:00"/>
    <m/>
    <x v="1"/>
    <s v="MR"/>
    <d v="2019-03-07T08:30:00"/>
    <s v="DAVID"/>
    <s v="DAVID BERTRAN"/>
    <s v="Carga"/>
    <s v="NO"/>
    <n v="3"/>
    <n v="6"/>
    <x v="0"/>
    <s v="DAVID BERTRAN"/>
    <x v="5"/>
    <s v="PALAU"/>
    <m/>
    <m/>
    <m/>
    <m/>
    <n v="20"/>
    <s v="Miguel M."/>
    <x v="48"/>
    <d v="1899-12-30T08:3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09:00:00"/>
    <d v="1899-12-30T16:00:00"/>
    <m/>
    <x v="1"/>
    <s v="JAR"/>
    <d v="2019-03-07T09:00:00"/>
    <m/>
    <s v="GIMARCO"/>
    <s v="Descarga"/>
    <s v="SI"/>
    <n v="13.5"/>
    <n v="26"/>
    <x v="0"/>
    <s v="SCHOELLER FRANCE"/>
    <x v="6"/>
    <s v="GAILLON"/>
    <s v="Palau CB-1139"/>
    <m/>
    <m/>
    <m/>
    <m/>
    <s v="Miguel Ángel"/>
    <x v="48"/>
    <d v="1899-12-30T14:00:00"/>
    <m/>
    <n v="1"/>
    <x v="0"/>
    <n v="1"/>
    <s v="SI"/>
    <x v="0"/>
    <n v="1"/>
    <n v="1"/>
    <n v="0"/>
    <x v="9"/>
    <x v="2"/>
    <n v="468"/>
    <n v="18"/>
    <n v="0.2"/>
    <n v="0.18"/>
  </r>
  <r>
    <d v="2019-03-07T00:00:00"/>
    <d v="1899-12-30T09:45:00"/>
    <m/>
    <m/>
    <x v="0"/>
    <s v="JAR"/>
    <d v="2019-03-07T10:00:00"/>
    <m/>
    <s v="DHL"/>
    <s v="Descarga"/>
    <s v="NO"/>
    <n v="0.5"/>
    <n v="1"/>
    <x v="1"/>
    <s v="INMESOL"/>
    <x v="0"/>
    <s v="Murcia"/>
    <m/>
    <m/>
    <m/>
    <m/>
    <n v="1"/>
    <s v="Sus medios"/>
    <x v="48"/>
    <d v="1899-12-30T09:45:00"/>
    <m/>
    <n v="0"/>
    <x v="0"/>
    <n v="0"/>
    <s v="SI"/>
    <x v="0"/>
    <n v="1"/>
    <n v="0"/>
    <n v="1"/>
    <x v="9"/>
    <x v="2"/>
    <n v="468"/>
    <n v="18"/>
    <n v="0.2"/>
    <n v="0.18"/>
  </r>
  <r>
    <d v="2019-03-07T00:00:00"/>
    <d v="1899-12-30T10:45:00"/>
    <m/>
    <m/>
    <x v="0"/>
    <s v="MR"/>
    <d v="2019-03-07T11:00:00"/>
    <m/>
    <s v="DHL"/>
    <s v="Descarga"/>
    <s v="NO"/>
    <n v="0"/>
    <s v="0,5"/>
    <x v="1"/>
    <s v="INMESOL"/>
    <x v="0"/>
    <s v="MURCIA"/>
    <s v="NO TRAE ALB. SOLO UNA NOTA PARA PEDIDO 1901000497"/>
    <m/>
    <m/>
    <m/>
    <m/>
    <s v="Sus medios"/>
    <x v="48"/>
    <d v="1899-12-30T10:45:00"/>
    <m/>
    <n v="0"/>
    <x v="0"/>
    <n v="0"/>
    <s v="SI"/>
    <x v="0"/>
    <n v="1"/>
    <n v="0"/>
    <n v="1"/>
    <x v="9"/>
    <x v="2"/>
    <n v="468"/>
    <n v="18"/>
    <n v="0.2"/>
    <n v="0.18"/>
  </r>
  <r>
    <d v="2019-03-07T00:00:00"/>
    <d v="1899-12-30T11:00:00"/>
    <d v="1899-12-30T11:00:00"/>
    <m/>
    <x v="1"/>
    <s v="JAR"/>
    <d v="2019-03-07T11:00:00"/>
    <s v="FLUIDRA"/>
    <s v="JOSE REY"/>
    <s v="Carga"/>
    <s v="SI"/>
    <n v="13.5"/>
    <n v="26"/>
    <x v="0"/>
    <s v="FLUIDRA"/>
    <x v="9"/>
    <s v="MAÇANET"/>
    <m/>
    <m/>
    <m/>
    <m/>
    <n v="60"/>
    <s v="Jesús"/>
    <x v="48"/>
    <d v="1899-12-30T11:0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11:30:00"/>
    <d v="1899-12-30T11:30:00"/>
    <m/>
    <x v="1"/>
    <s v="JAR"/>
    <d v="2019-03-07T11:30:00"/>
    <s v="Maydisa"/>
    <s v="CODINA"/>
    <s v="Carga"/>
    <s v="SI"/>
    <n v="13.5"/>
    <n v="26"/>
    <x v="0"/>
    <s v="AQUA AMBIENT"/>
    <x v="3"/>
    <s v="Maydisa"/>
    <m/>
    <m/>
    <m/>
    <m/>
    <n v="60"/>
    <s v="Jesús"/>
    <x v="48"/>
    <d v="1899-12-30T11:3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11:45:00"/>
    <d v="1899-12-30T11:45:00"/>
    <m/>
    <x v="1"/>
    <s v="MR"/>
    <d v="2019-03-07T12:00:00"/>
    <s v="DAVID"/>
    <s v="DAVID BERTRAN"/>
    <s v="Carga"/>
    <s v="NO"/>
    <n v="3"/>
    <n v="6"/>
    <x v="0"/>
    <s v="DAVID BERTRAN"/>
    <x v="5"/>
    <s v="PALAU"/>
    <m/>
    <m/>
    <m/>
    <m/>
    <n v="20"/>
    <s v="Miguel M."/>
    <x v="48"/>
    <d v="1899-12-30T11:45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2:00:00"/>
    <d v="1899-12-30T12:00:00"/>
    <m/>
    <x v="1"/>
    <s v="JAR"/>
    <d v="2019-03-07T12:00:00"/>
    <s v="Faurecia-25792"/>
    <s v="SUS MEDIOS"/>
    <s v="Carga"/>
    <s v="NO"/>
    <n v="6"/>
    <n v="11"/>
    <x v="0"/>
    <s v="FAURECIA"/>
    <x v="1"/>
    <s v="Eslovaquia"/>
    <m/>
    <s v="WE294VH"/>
    <m/>
    <m/>
    <n v="20"/>
    <s v="Miguel M."/>
    <x v="48"/>
    <d v="1899-12-30T12:0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2:30:00"/>
    <d v="1899-12-30T12:30:00"/>
    <m/>
    <x v="1"/>
    <s v="JAR"/>
    <d v="2019-03-07T12:30:00"/>
    <s v="Faurecia-25792"/>
    <s v="SUS MEDIOS"/>
    <s v="Carga"/>
    <s v="NO"/>
    <n v="2"/>
    <n v="4"/>
    <x v="0"/>
    <s v="FAURECIA"/>
    <x v="1"/>
    <s v="Rep. Checa"/>
    <m/>
    <s v="KR6AW76"/>
    <m/>
    <m/>
    <m/>
    <s v="Pdte."/>
    <x v="48"/>
    <d v="1899-12-30T12:3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3:00:00"/>
    <d v="1899-12-30T13:00:00"/>
    <m/>
    <x v="1"/>
    <s v="JAR"/>
    <d v="2019-03-07T13:00:00"/>
    <m/>
    <s v="EL MOSCA"/>
    <s v="Carga"/>
    <s v="SI"/>
    <n v="13.5"/>
    <n v="26"/>
    <x v="2"/>
    <s v="RENTA BOX"/>
    <x v="1"/>
    <s v="lorqui"/>
    <n v="5000320"/>
    <m/>
    <m/>
    <m/>
    <n v="45"/>
    <s v="Juan Carlos"/>
    <x v="48"/>
    <d v="1899-12-30T13:0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13:00:00"/>
    <m/>
    <m/>
    <x v="0"/>
    <s v="JAR"/>
    <d v="2019-03-07T13:00:00"/>
    <m/>
    <s v="SUS MEDIOS"/>
    <s v="Descarga"/>
    <s v="NO"/>
    <n v="0.2"/>
    <n v="1"/>
    <x v="1"/>
    <s v="MANUFACTURAS DE PLASTICOS REFORZADOS"/>
    <x v="0"/>
    <s v="Palau"/>
    <m/>
    <m/>
    <m/>
    <m/>
    <n v="1"/>
    <s v="Reyes"/>
    <x v="48"/>
    <d v="1899-12-30T13:00:00"/>
    <m/>
    <n v="0"/>
    <x v="0"/>
    <n v="0"/>
    <s v="SI"/>
    <x v="0"/>
    <n v="1"/>
    <n v="0"/>
    <n v="1"/>
    <x v="9"/>
    <x v="2"/>
    <n v="468"/>
    <n v="18"/>
    <n v="0.2"/>
    <n v="0.18"/>
  </r>
  <r>
    <d v="2019-03-07T00:00:00"/>
    <d v="1899-12-30T14:30:00"/>
    <d v="1899-12-30T14:30:00"/>
    <m/>
    <x v="1"/>
    <s v="JAR"/>
    <d v="2019-03-07T14:30:00"/>
    <m/>
    <s v="EL MOSCA"/>
    <s v="Carga"/>
    <s v="SI"/>
    <n v="13.5"/>
    <n v="26"/>
    <x v="2"/>
    <s v="RENTA BOX"/>
    <x v="1"/>
    <s v="lorqui"/>
    <n v="5000320"/>
    <m/>
    <m/>
    <m/>
    <n v="45"/>
    <s v="Juan Carlos"/>
    <x v="48"/>
    <d v="1899-12-30T14:3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15:30:00"/>
    <d v="1899-12-30T15:30:00"/>
    <m/>
    <x v="1"/>
    <s v="JAR"/>
    <d v="2019-03-07T15:30:00"/>
    <n v="26210"/>
    <s v="DAVID BERTRAN"/>
    <s v="Carga"/>
    <s v="NO"/>
    <n v="4"/>
    <n v="5"/>
    <x v="0"/>
    <s v="VARIOS"/>
    <x v="7"/>
    <s v="GURB"/>
    <s v="PD.26210"/>
    <m/>
    <m/>
    <m/>
    <n v="20"/>
    <s v="Miguel M."/>
    <x v="48"/>
    <d v="1899-12-30T15:3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6:00:00"/>
    <d v="1899-12-30T16:00:00"/>
    <m/>
    <x v="1"/>
    <s v="JAR"/>
    <d v="2019-03-07T16:00:00"/>
    <m/>
    <s v="EL MOSCA"/>
    <s v="Carga"/>
    <s v="SI"/>
    <n v="13.5"/>
    <n v="26"/>
    <x v="2"/>
    <s v="RENTA BOX"/>
    <x v="1"/>
    <s v="lorqui"/>
    <n v="5000320"/>
    <m/>
    <m/>
    <m/>
    <m/>
    <s v="Juan Carlos"/>
    <x v="48"/>
    <d v="1899-12-30T16:0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16:00:00"/>
    <d v="1899-12-30T16:00:00"/>
    <m/>
    <x v="1"/>
    <s v="MR"/>
    <d v="2019-03-07T16:00:00"/>
    <m/>
    <s v="SUS MEDIOS"/>
    <s v="Carga"/>
    <s v="NO"/>
    <n v="5"/>
    <n v="10"/>
    <x v="0"/>
    <s v="AQUA AMBIENT"/>
    <x v="3"/>
    <s v="VARIOS"/>
    <m/>
    <m/>
    <m/>
    <m/>
    <m/>
    <s v="Juan Carlos"/>
    <x v="48"/>
    <d v="1899-12-30T16:0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7:00:00"/>
    <d v="1899-12-30T17:00:00"/>
    <m/>
    <x v="1"/>
    <s v="MR"/>
    <d v="2019-03-07T17:00:00"/>
    <m/>
    <s v="TRANSLINK"/>
    <s v="Carga"/>
    <s v="NO"/>
    <n v="2"/>
    <n v="3"/>
    <x v="0"/>
    <s v="TRANSLINK"/>
    <x v="5"/>
    <s v="VARIOS"/>
    <m/>
    <m/>
    <m/>
    <m/>
    <n v="15"/>
    <s v="Miguel Ángel"/>
    <x v="48"/>
    <d v="1899-12-30T17:0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7:30:00"/>
    <d v="1899-12-30T17:30:00"/>
    <m/>
    <x v="1"/>
    <s v="JAR"/>
    <d v="2019-03-07T17:30:00"/>
    <m/>
    <s v="GIMARCO"/>
    <s v="Descarga"/>
    <s v="SI"/>
    <n v="13.5"/>
    <n v="26"/>
    <x v="0"/>
    <s v="SCHOELLER NUREIUX"/>
    <x v="6"/>
    <s v="Nurieux"/>
    <s v="NURIEUX - CB-1134"/>
    <m/>
    <m/>
    <m/>
    <n v="60"/>
    <s v="Miguel Ángel"/>
    <x v="48"/>
    <d v="1899-12-30T17:30:00"/>
    <m/>
    <n v="1"/>
    <x v="0"/>
    <n v="1"/>
    <s v="SI"/>
    <x v="0"/>
    <n v="0"/>
    <n v="0"/>
    <n v="1"/>
    <x v="9"/>
    <x v="2"/>
    <n v="468"/>
    <n v="18"/>
    <n v="0.2"/>
    <n v="0.18"/>
  </r>
  <r>
    <d v="2019-03-07T00:00:00"/>
    <d v="1899-12-30T18:00:00"/>
    <d v="1899-12-30T18:00:00"/>
    <m/>
    <x v="1"/>
    <s v="JAR"/>
    <d v="2019-03-07T18:00:00"/>
    <m/>
    <s v="SUS MEDIOS"/>
    <s v="Descarga"/>
    <s v="NO"/>
    <n v="4"/>
    <n v="6"/>
    <x v="0"/>
    <s v="COBARPLAST"/>
    <x v="0"/>
    <s v="igualada"/>
    <s v="6600 kg."/>
    <m/>
    <m/>
    <m/>
    <n v="30"/>
    <s v="Juan Carlos"/>
    <x v="48"/>
    <d v="1899-12-30T18:00:00"/>
    <m/>
    <n v="0"/>
    <x v="0"/>
    <n v="1"/>
    <s v="SI"/>
    <x v="0"/>
    <n v="0"/>
    <n v="0"/>
    <n v="1"/>
    <x v="9"/>
    <x v="2"/>
    <n v="468"/>
    <n v="18"/>
    <n v="0.2"/>
    <n v="0.18"/>
  </r>
  <r>
    <d v="2019-03-07T00:00:00"/>
    <d v="1899-12-30T18:30:00"/>
    <d v="1899-12-30T18:30:00"/>
    <m/>
    <x v="1"/>
    <s v="MR"/>
    <d v="2019-03-07T18:30:00"/>
    <s v="SZENDEX"/>
    <s v="SZENDEX"/>
    <s v="Carga"/>
    <s v="NO"/>
    <n v="0"/>
    <n v="1"/>
    <x v="1"/>
    <s v="SZENDEX"/>
    <x v="5"/>
    <s v="VARIOS"/>
    <m/>
    <m/>
    <m/>
    <m/>
    <n v="5"/>
    <s v="Miguel Ángel"/>
    <x v="48"/>
    <d v="1899-12-30T18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06:00:00"/>
    <d v="1899-12-30T06:00:00"/>
    <m/>
    <x v="1"/>
    <s v="MR"/>
    <d v="2019-03-08T06:00:00"/>
    <m/>
    <s v="GONZATRANS"/>
    <s v="Carga"/>
    <s v="SI"/>
    <n v="13.5"/>
    <n v="26"/>
    <x v="0"/>
    <s v="GONZATRANS"/>
    <x v="5"/>
    <s v="VARIOS"/>
    <m/>
    <m/>
    <m/>
    <m/>
    <n v="60"/>
    <s v="Miguel M."/>
    <x v="49"/>
    <d v="1899-12-30T06:00:00"/>
    <m/>
    <n v="1"/>
    <x v="0"/>
    <n v="1"/>
    <s v="SI"/>
    <x v="0"/>
    <n v="0"/>
    <n v="0"/>
    <n v="1"/>
    <x v="9"/>
    <x v="2"/>
    <n v="468"/>
    <n v="18"/>
    <n v="0.2"/>
    <n v="0.18"/>
  </r>
  <r>
    <d v="2019-03-08T00:00:00"/>
    <d v="1899-12-30T06:30:00"/>
    <d v="1899-12-30T06:30:00"/>
    <m/>
    <x v="1"/>
    <s v="JAR"/>
    <d v="2019-03-08T06:30:00"/>
    <s v="Descarga Lorqui"/>
    <s v="ALGAITRUCK"/>
    <s v="Descarga"/>
    <s v="SI"/>
    <n v="13.5"/>
    <n v="26"/>
    <x v="0"/>
    <s v="SCHOELLER LORQUI"/>
    <x v="8"/>
    <s v="MURCIA"/>
    <m/>
    <m/>
    <m/>
    <m/>
    <n v="60"/>
    <s v="Jesús"/>
    <x v="49"/>
    <d v="1899-12-30T06:30:00"/>
    <m/>
    <n v="1"/>
    <x v="0"/>
    <n v="1"/>
    <s v="SI"/>
    <x v="0"/>
    <n v="0"/>
    <n v="0"/>
    <n v="1"/>
    <x v="9"/>
    <x v="2"/>
    <n v="468"/>
    <n v="18"/>
    <n v="0.2"/>
    <n v="0.18"/>
  </r>
  <r>
    <d v="2019-03-08T00:00:00"/>
    <d v="1899-12-30T07:15:00"/>
    <d v="1899-12-30T07:15:00"/>
    <m/>
    <x v="1"/>
    <s v="MR"/>
    <d v="2019-03-08T07:30:00"/>
    <s v="DAVID"/>
    <s v="DAVID BERTRAN"/>
    <s v="Carga"/>
    <s v="NO"/>
    <n v="3"/>
    <n v="6"/>
    <x v="0"/>
    <s v="DAVID BERTRAN"/>
    <x v="5"/>
    <s v="PALAU"/>
    <s v="Residuos"/>
    <m/>
    <m/>
    <m/>
    <n v="20"/>
    <s v="Jesús"/>
    <x v="49"/>
    <d v="1899-12-30T07:15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07:30:00"/>
    <d v="1899-12-30T07:30:00"/>
    <m/>
    <x v="1"/>
    <s v="MR"/>
    <d v="2019-03-08T07:30:00"/>
    <m/>
    <s v="VARIOS"/>
    <s v="Carga"/>
    <s v="NO"/>
    <n v="1.5"/>
    <n v="3"/>
    <x v="0"/>
    <s v="MULTIPLASTIC"/>
    <x v="1"/>
    <s v="GRANOLLERS"/>
    <s v="26901, 27025, 28202, 26845 y 26678"/>
    <m/>
    <m/>
    <m/>
    <n v="30"/>
    <s v="Miguel M."/>
    <x v="49"/>
    <d v="1899-12-30T07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08:00:00"/>
    <d v="1899-12-30T08:00:00"/>
    <m/>
    <x v="1"/>
    <s v="JAR"/>
    <d v="2019-03-08T08:00:00"/>
    <s v="FLUIDRA"/>
    <s v="JOSE REY"/>
    <s v="Carga"/>
    <s v="SI"/>
    <n v="13.5"/>
    <n v="26"/>
    <x v="0"/>
    <s v="FLUIDRA"/>
    <x v="9"/>
    <s v="MAÇANET"/>
    <m/>
    <m/>
    <m/>
    <m/>
    <n v="30"/>
    <s v="Jesús"/>
    <x v="49"/>
    <d v="1899-12-30T08:00:00"/>
    <m/>
    <n v="1"/>
    <x v="0"/>
    <n v="1"/>
    <s v="SI"/>
    <x v="0"/>
    <n v="0"/>
    <n v="0"/>
    <n v="1"/>
    <x v="9"/>
    <x v="2"/>
    <n v="468"/>
    <n v="18"/>
    <n v="0.2"/>
    <n v="0.18"/>
  </r>
  <r>
    <d v="2019-03-08T00:00:00"/>
    <d v="1899-12-30T08:30:00"/>
    <d v="1899-12-30T08:30:00"/>
    <m/>
    <x v="1"/>
    <s v="MR"/>
    <d v="2019-03-08T08:30:00"/>
    <s v="DAVID"/>
    <s v="DAVID BERTRAN"/>
    <s v="Carga"/>
    <s v="NO"/>
    <n v="3"/>
    <n v="6"/>
    <x v="0"/>
    <s v="DAVID BERTRAN"/>
    <x v="5"/>
    <s v="PALAU"/>
    <m/>
    <m/>
    <m/>
    <m/>
    <n v="20"/>
    <s v="Jesús"/>
    <x v="49"/>
    <d v="1899-12-30T08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09:01:00"/>
    <m/>
    <m/>
    <x v="0"/>
    <s v="JAR"/>
    <d v="2019-03-08T09:00:00"/>
    <m/>
    <s v="SUS MEDIOS"/>
    <s v="Descarga"/>
    <s v="NO"/>
    <n v="0.1"/>
    <n v="1"/>
    <x v="1"/>
    <s v="CIFEC"/>
    <x v="2"/>
    <s v="PALAU"/>
    <m/>
    <m/>
    <m/>
    <m/>
    <n v="1"/>
    <s v="Reyes"/>
    <x v="49"/>
    <d v="1899-12-30T09:01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09:15:00"/>
    <d v="1899-12-30T09:15:00"/>
    <m/>
    <x v="1"/>
    <s v="MR"/>
    <d v="2019-03-08T09:30:00"/>
    <s v="DAVID"/>
    <s v="DAVID BERTRAN"/>
    <s v="Carga"/>
    <s v="NO"/>
    <n v="3"/>
    <n v="6"/>
    <x v="0"/>
    <s v="DAVID BERTRAN"/>
    <x v="5"/>
    <s v="PALAU"/>
    <m/>
    <m/>
    <m/>
    <m/>
    <n v="20"/>
    <s v="Miguel M."/>
    <x v="49"/>
    <d v="1899-12-30T09:15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09:24:00"/>
    <m/>
    <m/>
    <x v="0"/>
    <s v="MR"/>
    <d v="2019-03-08T09:30:00"/>
    <m/>
    <s v="ASM"/>
    <s v="Descarga"/>
    <s v="NO"/>
    <n v="0"/>
    <n v="0.5"/>
    <x v="1"/>
    <s v="ASM "/>
    <x v="2"/>
    <s v="BILBAO"/>
    <s v="1 SOBRE PARA MIREIA ESPINAL DE IÑAQUI ANSOTEGUI"/>
    <m/>
    <m/>
    <m/>
    <m/>
    <s v="Sus medios"/>
    <x v="49"/>
    <d v="1899-12-30T09:24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09:28:00"/>
    <m/>
    <m/>
    <x v="0"/>
    <s v="MR"/>
    <d v="2019-03-08T09:30:00"/>
    <m/>
    <s v="SUS MEDIOS"/>
    <s v="Descarga"/>
    <s v="NO"/>
    <n v="0"/>
    <n v="0.5"/>
    <x v="0"/>
    <s v="SIMONA"/>
    <x v="0"/>
    <s v="SANT BOI"/>
    <s v="ALB. 7201243521  PDO 213004414"/>
    <m/>
    <m/>
    <m/>
    <m/>
    <s v="Jesús"/>
    <x v="49"/>
    <d v="1899-12-30T09:28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09:30:00"/>
    <d v="1899-12-30T09:30:00"/>
    <m/>
    <x v="1"/>
    <s v="MR"/>
    <d v="2019-03-08T09:30:00"/>
    <m/>
    <s v="SUS MEDIOS"/>
    <s v="Descarga"/>
    <s v="NO"/>
    <n v="10"/>
    <n v="20"/>
    <x v="0"/>
    <s v="SABIC PETROCHEMICAL"/>
    <x v="2"/>
    <s v="PALAU"/>
    <s v="NO HA INDICADO NI HORA NI PALETS A DESCARGAR"/>
    <m/>
    <m/>
    <m/>
    <m/>
    <s v="Pdte."/>
    <x v="49"/>
    <d v="1899-12-30T10:30:00"/>
    <m/>
    <n v="0"/>
    <x v="0"/>
    <n v="1"/>
    <s v="SI"/>
    <x v="0"/>
    <n v="1"/>
    <n v="1"/>
    <n v="0"/>
    <x v="9"/>
    <x v="2"/>
    <n v="468"/>
    <n v="18"/>
    <n v="0.2"/>
    <n v="0.18"/>
  </r>
  <r>
    <d v="2019-03-08T00:00:00"/>
    <d v="1899-12-30T09:45:00"/>
    <m/>
    <m/>
    <x v="0"/>
    <s v="JAR"/>
    <d v="2019-03-08T10:00:00"/>
    <m/>
    <s v="SUS MEDIOS"/>
    <s v="Descarga"/>
    <s v="NO"/>
    <n v="0.1"/>
    <n v="0.5"/>
    <x v="1"/>
    <s v="SER FER VALLES"/>
    <x v="0"/>
    <s v="Montornes"/>
    <n v="213004695"/>
    <m/>
    <m/>
    <m/>
    <n v="1"/>
    <s v="Reyes"/>
    <x v="49"/>
    <d v="1899-12-30T09:45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10:30:00"/>
    <d v="1899-12-30T10:30:00"/>
    <m/>
    <x v="1"/>
    <s v="JAR"/>
    <d v="2019-03-08T10:30:00"/>
    <m/>
    <s v="SUS MEDIOS"/>
    <s v="Descarga"/>
    <s v="NO"/>
    <n v="2"/>
    <n v="3"/>
    <x v="0"/>
    <s v="TRANSFOR-PACKAGING"/>
    <x v="2"/>
    <s v="palau"/>
    <m/>
    <m/>
    <m/>
    <m/>
    <n v="15"/>
    <s v="Miguel M."/>
    <x v="49"/>
    <d v="1899-12-30T10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0:56:00"/>
    <m/>
    <m/>
    <x v="0"/>
    <s v="MR"/>
    <d v="2019-03-08T11:00:00"/>
    <m/>
    <s v="SUS MEDIOS"/>
    <s v="Descarga"/>
    <s v="NO"/>
    <n v="0"/>
    <n v="0.5"/>
    <x v="1"/>
    <s v="TORRAS"/>
    <x v="0"/>
    <s v="SABADELL"/>
    <s v="ALB. L914488 NO TIENE Nº PEDIDO"/>
    <m/>
    <m/>
    <m/>
    <n v="1"/>
    <s v="Reyes"/>
    <x v="49"/>
    <d v="1899-12-30T10:56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11:00:00"/>
    <d v="1899-12-30T11:00:00"/>
    <m/>
    <x v="1"/>
    <s v="JAR"/>
    <d v="2019-03-08T11:00:00"/>
    <m/>
    <s v="BREGER"/>
    <s v="Carga"/>
    <s v="NO"/>
    <n v="3"/>
    <n v="6"/>
    <x v="0"/>
    <s v="SCHOELLER GAILLON"/>
    <x v="1"/>
    <s v="Gaillon"/>
    <s v="6006932 + 6006978"/>
    <m/>
    <m/>
    <m/>
    <n v="30"/>
    <s v="Miguel M."/>
    <x v="49"/>
    <d v="1899-12-30T11:0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1:30:00"/>
    <d v="1899-12-30T11:30:00"/>
    <m/>
    <x v="1"/>
    <s v="JAR"/>
    <d v="2019-03-08T11:30:00"/>
    <m/>
    <s v="GONZATRANS"/>
    <s v="Carga"/>
    <s v="SI"/>
    <n v="13.5"/>
    <n v="26"/>
    <x v="0"/>
    <s v="QUESOS CORCUERA"/>
    <x v="7"/>
    <s v="Toledo"/>
    <s v="pd.27036"/>
    <m/>
    <m/>
    <m/>
    <n v="60"/>
    <s v="Miguel M."/>
    <x v="49"/>
    <d v="1899-12-30T11:30:00"/>
    <m/>
    <n v="1"/>
    <x v="0"/>
    <n v="1"/>
    <s v="SI"/>
    <x v="0"/>
    <n v="0"/>
    <n v="0"/>
    <n v="1"/>
    <x v="9"/>
    <x v="2"/>
    <n v="468"/>
    <n v="18"/>
    <n v="0.2"/>
    <n v="0.18"/>
  </r>
  <r>
    <d v="2019-03-08T00:00:00"/>
    <d v="1899-12-30T12:00:00"/>
    <d v="1899-12-30T12:00:00"/>
    <m/>
    <x v="1"/>
    <s v="JAR"/>
    <d v="2019-03-08T12:00:00"/>
    <m/>
    <s v="JOSE REY"/>
    <s v="Carga"/>
    <s v="SI"/>
    <n v="13.5"/>
    <n v="33"/>
    <x v="0"/>
    <s v="BARREIRO PESCA"/>
    <x v="7"/>
    <s v="Cadiz"/>
    <m/>
    <s v="3527-CNC  y  R-2901-BCD"/>
    <m/>
    <m/>
    <n v="60"/>
    <s v="Miguel M."/>
    <x v="49"/>
    <d v="1899-12-30T12:00:00"/>
    <m/>
    <n v="1"/>
    <x v="0"/>
    <n v="1"/>
    <s v="SI"/>
    <x v="0"/>
    <n v="0"/>
    <n v="0"/>
    <n v="1"/>
    <x v="9"/>
    <x v="2"/>
    <n v="468"/>
    <n v="18"/>
    <n v="0.2"/>
    <n v="0.18"/>
  </r>
  <r>
    <d v="2019-03-08T00:00:00"/>
    <d v="1899-12-30T12:30:00"/>
    <d v="1899-12-30T12:30:00"/>
    <m/>
    <x v="1"/>
    <s v="JAR"/>
    <d v="2019-03-08T12:30:00"/>
    <m/>
    <s v="GARVI"/>
    <s v="Descarga"/>
    <s v="NO"/>
    <n v="3"/>
    <n v="5"/>
    <x v="0"/>
    <s v="ALTOPLAST"/>
    <x v="2"/>
    <s v="Hostalets de V."/>
    <s v="Cajas Soldadas"/>
    <m/>
    <m/>
    <m/>
    <n v="20"/>
    <s v="Reyes"/>
    <x v="49"/>
    <d v="1899-12-30T12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3:00:00"/>
    <d v="1899-12-30T13:00:00"/>
    <m/>
    <x v="1"/>
    <s v="JAR"/>
    <d v="2019-03-08T13:00:00"/>
    <m/>
    <s v="SUS MEDIOS"/>
    <s v="Carga"/>
    <s v="NO"/>
    <n v="9"/>
    <n v="6"/>
    <x v="0"/>
    <s v="SCHOELLER ITALIA"/>
    <x v="1"/>
    <s v="italia"/>
    <s v="– los ibc’s de italia. 6006870"/>
    <s v="B857 MRV – B957 MRV"/>
    <m/>
    <m/>
    <n v="60"/>
    <s v="Jesús"/>
    <x v="49"/>
    <d v="1899-12-30T13:0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3:10:00"/>
    <m/>
    <m/>
    <x v="0"/>
    <s v="JAR"/>
    <d v="2019-03-08T13:00:00"/>
    <m/>
    <s v="SUS MEDIOS"/>
    <s v="Descarga"/>
    <s v="NO"/>
    <n v="1"/>
    <n v="1"/>
    <x v="0"/>
    <s v="OSONA IND. PLASTIC"/>
    <x v="2"/>
    <s v="palau"/>
    <n v="113006352"/>
    <m/>
    <m/>
    <m/>
    <n v="10"/>
    <s v="Reyes"/>
    <x v="49"/>
    <d v="1899-12-30T13:10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13:20:00"/>
    <m/>
    <m/>
    <x v="0"/>
    <s v="JAR"/>
    <d v="2019-03-08T13:30:00"/>
    <m/>
    <s v="SUS MEDIOS"/>
    <s v="Descarga"/>
    <s v="NO"/>
    <n v="0.1"/>
    <n v="0.1"/>
    <x v="1"/>
    <s v="TENTE RUEDAS"/>
    <x v="0"/>
    <s v="PALAU"/>
    <s v="PD. 213004426"/>
    <m/>
    <m/>
    <m/>
    <n v="5"/>
    <s v="Reyes"/>
    <x v="49"/>
    <d v="1899-12-30T13:20:00"/>
    <m/>
    <n v="0"/>
    <x v="0"/>
    <n v="0"/>
    <s v="SI"/>
    <x v="0"/>
    <n v="1"/>
    <n v="0"/>
    <n v="1"/>
    <x v="9"/>
    <x v="2"/>
    <n v="468"/>
    <n v="18"/>
    <n v="0.2"/>
    <n v="0.18"/>
  </r>
  <r>
    <d v="2019-03-08T00:00:00"/>
    <d v="1899-12-30T13:30:00"/>
    <d v="1899-12-30T13:30:00"/>
    <m/>
    <x v="1"/>
    <s v="JAR"/>
    <d v="2019-03-08T13:30:00"/>
    <m/>
    <s v="SUS MEDIOS"/>
    <s v="Descarga"/>
    <s v="NO"/>
    <n v="4"/>
    <n v="4"/>
    <x v="0"/>
    <s v="LUIS MARQUES PINHEIRO"/>
    <x v="7"/>
    <s v="portugal"/>
    <s v="devolución 7300068 - LUIS PINHEIRO MARQUES "/>
    <m/>
    <m/>
    <m/>
    <n v="20"/>
    <s v="Miguel Ángel"/>
    <x v="49"/>
    <d v="1899-12-30T13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4:00:00"/>
    <d v="1899-12-30T14:00:00"/>
    <m/>
    <x v="1"/>
    <s v="JAR"/>
    <d v="2019-03-08T14:00:00"/>
    <m/>
    <s v="SUS MEDIOS"/>
    <s v="Carga"/>
    <s v="NO"/>
    <n v="2"/>
    <n v="3"/>
    <x v="0"/>
    <s v="LUIS MARQUES PINHEIRO"/>
    <x v="1"/>
    <s v="Portugal"/>
    <s v="PD.26748"/>
    <s v="03NR61 - L1709S5"/>
    <m/>
    <m/>
    <n v="20"/>
    <s v="Miguel Ángel"/>
    <x v="49"/>
    <d v="1899-12-30T14:0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5:00:00"/>
    <d v="1899-12-30T15:00:00"/>
    <m/>
    <x v="1"/>
    <s v="JAR"/>
    <d v="2019-03-08T15:00:00"/>
    <m/>
    <s v="GONZATRANS"/>
    <s v="Carga"/>
    <s v="SI"/>
    <n v="13.5"/>
    <n v="26"/>
    <x v="0"/>
    <s v="QUESOS CORCUERA"/>
    <x v="7"/>
    <s v="Toledo"/>
    <s v="pd.27036"/>
    <m/>
    <m/>
    <m/>
    <n v="60"/>
    <s v="Juan Carlos"/>
    <x v="49"/>
    <d v="1899-12-30T15:00:00"/>
    <m/>
    <n v="1"/>
    <x v="0"/>
    <n v="1"/>
    <s v="SI"/>
    <x v="0"/>
    <n v="0"/>
    <n v="0"/>
    <n v="1"/>
    <x v="9"/>
    <x v="2"/>
    <n v="468"/>
    <n v="18"/>
    <n v="0.2"/>
    <n v="0.18"/>
  </r>
  <r>
    <d v="2019-03-08T00:00:00"/>
    <d v="1899-12-30T15:30:00"/>
    <d v="1899-12-30T15:30:00"/>
    <m/>
    <x v="1"/>
    <s v="JAR"/>
    <d v="2019-03-08T15:30:00"/>
    <n v="6006928"/>
    <s v="BREGER"/>
    <s v="Carga"/>
    <s v="NO"/>
    <n v="3"/>
    <n v="6"/>
    <x v="0"/>
    <s v="SCHOELLER NUREIUX"/>
    <x v="4"/>
    <s v="France"/>
    <m/>
    <m/>
    <m/>
    <m/>
    <n v="30"/>
    <s v="Juan Carlos"/>
    <x v="49"/>
    <d v="1899-12-30T19:30:00"/>
    <m/>
    <n v="0"/>
    <x v="0"/>
    <n v="1"/>
    <s v="SI"/>
    <x v="0"/>
    <n v="1"/>
    <n v="1"/>
    <n v="0"/>
    <x v="9"/>
    <x v="2"/>
    <n v="468"/>
    <n v="18"/>
    <n v="0.2"/>
    <n v="0.18"/>
  </r>
  <r>
    <d v="2019-03-08T00:00:00"/>
    <d v="1899-12-30T16:00:00"/>
    <d v="1899-12-30T16:00:00"/>
    <m/>
    <x v="1"/>
    <s v="MR"/>
    <d v="2019-03-08T16:00:00"/>
    <m/>
    <s v="SUS MEDIOS"/>
    <s v="Carga"/>
    <s v="NO"/>
    <n v="5"/>
    <n v="10"/>
    <x v="0"/>
    <s v="AQUA AMBIENT"/>
    <x v="3"/>
    <s v="VARIOS"/>
    <m/>
    <m/>
    <m/>
    <m/>
    <n v="10"/>
    <s v="Juan Carlos"/>
    <x v="49"/>
    <d v="1899-12-30T16:0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6:20:00"/>
    <d v="1899-12-30T16:20:00"/>
    <m/>
    <x v="1"/>
    <s v="JAR"/>
    <d v="2019-03-08T16:30:00"/>
    <m/>
    <s v="COBARPLAS"/>
    <s v="Descarga"/>
    <s v="NO"/>
    <n v="3"/>
    <n v="6"/>
    <x v="0"/>
    <s v="PLASTICOS GUELL"/>
    <x v="0"/>
    <s v="PALAU"/>
    <m/>
    <m/>
    <m/>
    <m/>
    <n v="30"/>
    <s v="Juan Carlos"/>
    <x v="49"/>
    <d v="1899-12-30T16:2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6:30:00"/>
    <d v="1899-12-30T16:30:00"/>
    <m/>
    <x v="1"/>
    <s v="JAR"/>
    <d v="2019-03-08T16:30:00"/>
    <n v="26956"/>
    <s v="SUS MEDIOS"/>
    <s v="Carga"/>
    <s v="NO"/>
    <n v="1"/>
    <n v="1"/>
    <x v="0"/>
    <s v="VARIOS"/>
    <x v="1"/>
    <s v="Portugal"/>
    <m/>
    <m/>
    <m/>
    <m/>
    <n v="10"/>
    <s v="Miguel Ángel"/>
    <x v="49"/>
    <d v="1899-12-30T16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7:00:00"/>
    <d v="1899-12-30T17:00:00"/>
    <m/>
    <x v="1"/>
    <s v="MR"/>
    <d v="2019-03-08T17:00:00"/>
    <m/>
    <s v="TRANSLINK"/>
    <s v="Carga"/>
    <s v="NO"/>
    <n v="1"/>
    <n v="1"/>
    <x v="0"/>
    <s v="TRANSLINK"/>
    <x v="5"/>
    <s v="VARIOS"/>
    <m/>
    <m/>
    <m/>
    <m/>
    <n v="20"/>
    <s v="Miguel Ángel"/>
    <x v="49"/>
    <d v="1899-12-30T17:0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17:20:00"/>
    <d v="1899-12-30T17:20:00"/>
    <m/>
    <x v="1"/>
    <s v="MR"/>
    <d v="2019-03-08T17:30:00"/>
    <s v="SZENDEX"/>
    <s v="SZENDEX"/>
    <s v="Carga"/>
    <s v="NO"/>
    <n v="0"/>
    <n v="2"/>
    <x v="1"/>
    <s v="SZENDEX"/>
    <x v="5"/>
    <s v="VARIOS"/>
    <m/>
    <m/>
    <m/>
    <m/>
    <m/>
    <s v="Pdte."/>
    <x v="23"/>
    <m/>
    <m/>
    <n v="0"/>
    <x v="1"/>
    <n v="1"/>
    <s v="NO"/>
    <x v="1"/>
    <n v="1"/>
    <n v="1"/>
    <n v="0"/>
    <x v="9"/>
    <x v="2"/>
    <n v="468"/>
    <n v="18"/>
    <n v="0.2"/>
    <n v="0.18"/>
  </r>
  <r>
    <d v="2019-03-08T00:00:00"/>
    <d v="1899-12-30T17:30:00"/>
    <d v="1899-12-30T17:30:00"/>
    <m/>
    <x v="1"/>
    <s v="MR"/>
    <d v="2019-03-08T17:30:00"/>
    <s v="SZENDEX"/>
    <s v="SZENDEX"/>
    <s v="Carga"/>
    <s v="NO"/>
    <n v="0"/>
    <n v="1"/>
    <x v="1"/>
    <s v="SZENDEX"/>
    <x v="5"/>
    <s v="VARIOS"/>
    <m/>
    <m/>
    <m/>
    <m/>
    <n v="10"/>
    <s v="Miguel Ángel"/>
    <x v="49"/>
    <d v="1899-12-30T17:30:00"/>
    <m/>
    <n v="0"/>
    <x v="0"/>
    <n v="1"/>
    <s v="SI"/>
    <x v="0"/>
    <n v="0"/>
    <n v="0"/>
    <n v="1"/>
    <x v="9"/>
    <x v="2"/>
    <n v="468"/>
    <n v="18"/>
    <n v="0.2"/>
    <n v="0.18"/>
  </r>
  <r>
    <d v="2019-03-08T00:00:00"/>
    <d v="1899-12-30T21:00:00"/>
    <d v="1899-12-30T21:00:00"/>
    <m/>
    <x v="1"/>
    <s v="JAR"/>
    <d v="2019-03-08T21:00:00"/>
    <s v="4001188-Chep"/>
    <s v="SUS MEDIOS"/>
    <s v="Carga"/>
    <s v="NO"/>
    <n v="3"/>
    <n v="5"/>
    <x v="0"/>
    <s v="CHEP"/>
    <x v="1"/>
    <s v="DE1G"/>
    <n v="3680274710"/>
    <m/>
    <m/>
    <m/>
    <n v="10"/>
    <s v="Miguel M."/>
    <x v="49"/>
    <d v="1899-12-30T07:00:00"/>
    <m/>
    <n v="0"/>
    <x v="0"/>
    <n v="1"/>
    <s v="SI"/>
    <x v="0"/>
    <n v="1"/>
    <n v="1"/>
    <n v="0"/>
    <x v="9"/>
    <x v="2"/>
    <n v="468"/>
    <n v="18"/>
    <n v="0.2"/>
    <n v="0.18"/>
  </r>
  <r>
    <d v="2019-03-08T00:00:00"/>
    <d v="1899-12-30T21:30:00"/>
    <d v="1899-12-30T21:30:00"/>
    <m/>
    <x v="1"/>
    <s v="JAR"/>
    <d v="2019-03-08T21:30:00"/>
    <s v="4001188-Chep"/>
    <s v="SUS MEDIOS"/>
    <s v="Carga"/>
    <s v="NO"/>
    <n v="3"/>
    <n v="5"/>
    <x v="0"/>
    <s v="CHEP"/>
    <x v="1"/>
    <s v="FR3Y"/>
    <n v="3680274709"/>
    <m/>
    <m/>
    <m/>
    <n v="10"/>
    <s v="Miguel M."/>
    <x v="49"/>
    <d v="1899-12-30T10:20:00"/>
    <m/>
    <n v="0"/>
    <x v="0"/>
    <n v="1"/>
    <s v="SI"/>
    <x v="0"/>
    <n v="1"/>
    <n v="1"/>
    <n v="0"/>
    <x v="9"/>
    <x v="2"/>
    <n v="468"/>
    <n v="18"/>
    <n v="0.2"/>
    <n v="0.18"/>
  </r>
  <r>
    <d v="2019-03-11T00:00:00"/>
    <d v="1899-12-30T06:00:00"/>
    <d v="1899-12-30T06:00:00"/>
    <m/>
    <x v="1"/>
    <s v="MR"/>
    <d v="2019-03-11T06:00:00"/>
    <m/>
    <s v="GONZATRANS"/>
    <s v="Carga"/>
    <s v="NO"/>
    <n v="6"/>
    <n v="11"/>
    <x v="0"/>
    <s v="GONZATRANS"/>
    <x v="5"/>
    <s v="VARIOS"/>
    <m/>
    <m/>
    <m/>
    <m/>
    <n v="20"/>
    <s v="Miguel Ángel"/>
    <x v="50"/>
    <d v="1899-12-30T06:0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06:30:00"/>
    <d v="1899-12-30T06:30:00"/>
    <m/>
    <x v="1"/>
    <s v="JAR"/>
    <d v="2019-03-11T06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Juan Carlos"/>
    <x v="50"/>
    <d v="1899-12-30T06:30:00"/>
    <m/>
    <n v="1"/>
    <x v="0"/>
    <n v="1"/>
    <s v="SI"/>
    <x v="0"/>
    <n v="0"/>
    <n v="0"/>
    <n v="1"/>
    <x v="10"/>
    <x v="2"/>
    <n v="468"/>
    <n v="18"/>
    <n v="0.2"/>
    <n v="0.18"/>
  </r>
  <r>
    <d v="2019-03-11T00:00:00"/>
    <d v="1899-12-30T07:00:00"/>
    <d v="1899-12-30T07:00:00"/>
    <m/>
    <x v="1"/>
    <s v="JAR"/>
    <d v="2019-03-11T07:00:00"/>
    <m/>
    <s v="SUS MEDIOS"/>
    <s v="Descarga"/>
    <s v="NO"/>
    <n v="6"/>
    <n v="12"/>
    <x v="0"/>
    <s v="SERRADORA DOMENECH"/>
    <x v="2"/>
    <s v="Girona"/>
    <s v="nº 113006537 - Palets fitosanitarios !!!!"/>
    <m/>
    <m/>
    <m/>
    <n v="10"/>
    <s v="Juan Carlos"/>
    <x v="50"/>
    <d v="1899-12-30T09:00:00"/>
    <m/>
    <n v="0"/>
    <x v="0"/>
    <n v="1"/>
    <s v="SI"/>
    <x v="0"/>
    <n v="1"/>
    <n v="1"/>
    <n v="0"/>
    <x v="10"/>
    <x v="2"/>
    <n v="468"/>
    <n v="18"/>
    <n v="0.2"/>
    <n v="0.18"/>
  </r>
  <r>
    <d v="2019-03-11T00:00:00"/>
    <d v="1899-12-30T08:00:00"/>
    <d v="1899-12-30T08:00:00"/>
    <m/>
    <x v="1"/>
    <s v="JAR"/>
    <d v="2019-03-11T08:0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50"/>
    <d v="1899-12-30T07:00:00"/>
    <m/>
    <n v="1"/>
    <x v="0"/>
    <n v="1"/>
    <s v="SI"/>
    <x v="0"/>
    <n v="1"/>
    <n v="1"/>
    <n v="0"/>
    <x v="10"/>
    <x v="2"/>
    <n v="468"/>
    <n v="18"/>
    <n v="0.2"/>
    <n v="0.18"/>
  </r>
  <r>
    <d v="2019-03-11T00:00:00"/>
    <d v="1899-12-30T08:30:00"/>
    <d v="1899-12-30T08:30:00"/>
    <m/>
    <x v="1"/>
    <s v="MR"/>
    <d v="2019-03-11T08:30:00"/>
    <s v="DAVID"/>
    <s v="DAVID BERTRAN"/>
    <s v="Carga"/>
    <s v="NO"/>
    <n v="3"/>
    <n v="6"/>
    <x v="0"/>
    <s v="DAVID BERTRAN"/>
    <x v="5"/>
    <s v="PALAU"/>
    <m/>
    <m/>
    <m/>
    <m/>
    <n v="20"/>
    <s v="Sandra"/>
    <x v="50"/>
    <d v="1899-12-30T08:3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08:37:00"/>
    <m/>
    <m/>
    <x v="0"/>
    <s v="MR"/>
    <d v="2019-03-11T08:30:00"/>
    <m/>
    <s v="SUS MEDIOS"/>
    <s v="Descarga"/>
    <s v="NO"/>
    <n v="0.5"/>
    <n v="1"/>
    <x v="0"/>
    <s v="EUROMASTER"/>
    <x v="2"/>
    <s v="SENTMENAT"/>
    <s v="ALB. 0A19001018 PDO 113006542"/>
    <m/>
    <m/>
    <m/>
    <m/>
    <s v="Sandra"/>
    <x v="50"/>
    <d v="1899-12-30T08:37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08:43:00"/>
    <m/>
    <m/>
    <x v="0"/>
    <s v="MR"/>
    <d v="2019-03-11T08:30:00"/>
    <m/>
    <s v="TRANSNATURE"/>
    <s v="Descarga"/>
    <s v="NO"/>
    <n v="0.5"/>
    <n v="1"/>
    <x v="0"/>
    <s v="TRAMACO"/>
    <x v="2"/>
    <s v="PALAU"/>
    <s v="ALB. 191030 NO TIENE Nº PEDIDO"/>
    <m/>
    <m/>
    <m/>
    <m/>
    <s v="Miguel Ángel"/>
    <x v="50"/>
    <d v="1899-12-30T08:43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09:00:00"/>
    <d v="1899-12-30T09:00:00"/>
    <m/>
    <x v="1"/>
    <s v="JAR"/>
    <d v="2019-03-11T09:00:00"/>
    <s v="Carga Lorqui"/>
    <s v="ALGAITRUCK"/>
    <s v="Carga"/>
    <s v="SI"/>
    <n v="13.5"/>
    <n v="26"/>
    <x v="0"/>
    <s v="SCHOELLER LORQUI"/>
    <x v="8"/>
    <s v="MURCIA"/>
    <s v="Envio Molde Patas y M.P."/>
    <m/>
    <m/>
    <m/>
    <n v="60"/>
    <s v="Miguel Ángel"/>
    <x v="50"/>
    <d v="1899-12-30T09:00:00"/>
    <m/>
    <n v="1"/>
    <x v="0"/>
    <n v="1"/>
    <s v="SI"/>
    <x v="0"/>
    <n v="0"/>
    <n v="0"/>
    <n v="1"/>
    <x v="10"/>
    <x v="2"/>
    <n v="468"/>
    <n v="18"/>
    <n v="0.2"/>
    <n v="0.18"/>
  </r>
  <r>
    <d v="2019-03-11T00:00:00"/>
    <d v="1899-12-30T09:20:00"/>
    <d v="1899-12-30T09:20:00"/>
    <m/>
    <x v="1"/>
    <s v="MR"/>
    <d v="2019-03-11T09:30:00"/>
    <s v="DAVID"/>
    <s v="DAVID BERTRAN"/>
    <s v="Carga"/>
    <s v="NO"/>
    <n v="3"/>
    <n v="6"/>
    <x v="0"/>
    <s v="DAVID BERTRAN"/>
    <x v="5"/>
    <s v="PALAU"/>
    <m/>
    <m/>
    <m/>
    <m/>
    <n v="20"/>
    <s v="Sandra"/>
    <x v="50"/>
    <d v="1899-12-30T09:2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09:30:00"/>
    <m/>
    <m/>
    <x v="0"/>
    <s v="JAR"/>
    <d v="2019-03-11T09:30:00"/>
    <m/>
    <s v="SUS MEDIOS"/>
    <s v="Descarga"/>
    <s v="NO"/>
    <n v="1"/>
    <n v="1"/>
    <x v="0"/>
    <s v="SCHOELLER UK"/>
    <x v="6"/>
    <s v="Uk"/>
    <n v="413008742"/>
    <m/>
    <m/>
    <m/>
    <n v="5"/>
    <s v="Reyes"/>
    <x v="50"/>
    <d v="1899-12-30T09:30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09:35:00"/>
    <m/>
    <m/>
    <x v="0"/>
    <s v="MR"/>
    <d v="2019-03-11T09:30:00"/>
    <m/>
    <s v="ARAGONES"/>
    <s v="Descarga"/>
    <s v="NO"/>
    <n v="0"/>
    <s v="0,5"/>
    <x v="1"/>
    <s v="SAFI FABRICA DE VALVULAS"/>
    <x v="0"/>
    <s v="EL VENDRELL"/>
    <s v="ALB. 2.019/1.196 PDO. 213004382 Y ALB. 2.019/1.197 PDO. 213004410"/>
    <m/>
    <m/>
    <m/>
    <m/>
    <s v="Sus medios"/>
    <x v="50"/>
    <d v="1899-12-30T09:35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09:40:00"/>
    <m/>
    <m/>
    <x v="0"/>
    <s v="JAR"/>
    <d v="2019-03-11T09:30:00"/>
    <m/>
    <s v="TRANSNATURE"/>
    <s v="Descarga"/>
    <s v="NO"/>
    <n v="1"/>
    <n v="1"/>
    <x v="1"/>
    <s v="TRAMACO"/>
    <x v="0"/>
    <s v="caldes"/>
    <m/>
    <m/>
    <m/>
    <m/>
    <n v="5"/>
    <s v="Reyes"/>
    <x v="50"/>
    <d v="1899-12-30T09:40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11:00:00"/>
    <d v="1899-12-30T11:00:00"/>
    <m/>
    <x v="1"/>
    <s v="JAR"/>
    <d v="2019-03-11T11:00:00"/>
    <n v="25593"/>
    <s v="LORETRANSMUR"/>
    <s v="Carga"/>
    <s v="SI"/>
    <n v="13.5"/>
    <n v="26"/>
    <x v="2"/>
    <s v="AGRUP. HORT. LUCAS"/>
    <x v="1"/>
    <s v="Murcia"/>
    <m/>
    <m/>
    <m/>
    <m/>
    <n v="45"/>
    <s v="Miguel Ángel"/>
    <x v="50"/>
    <d v="1899-12-30T11:00:00"/>
    <m/>
    <n v="1"/>
    <x v="0"/>
    <n v="1"/>
    <s v="SI"/>
    <x v="0"/>
    <n v="0"/>
    <n v="0"/>
    <n v="1"/>
    <x v="10"/>
    <x v="2"/>
    <n v="468"/>
    <n v="18"/>
    <n v="0.2"/>
    <n v="0.18"/>
  </r>
  <r>
    <d v="2019-03-11T00:00:00"/>
    <d v="1899-12-30T11:10:00"/>
    <m/>
    <m/>
    <x v="0"/>
    <s v="JAR"/>
    <d v="2019-03-11T11:00:00"/>
    <n v="6006965"/>
    <s v="BCN EXPRESS"/>
    <s v="Carga"/>
    <s v="NO"/>
    <n v="1"/>
    <n v="1"/>
    <x v="0"/>
    <s v="STORE &amp; GO "/>
    <x v="1"/>
    <s v="Republica Checa"/>
    <m/>
    <m/>
    <m/>
    <m/>
    <n v="10"/>
    <s v="Juan Carlos"/>
    <x v="50"/>
    <d v="1899-12-30T11:10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11:15:00"/>
    <d v="1899-12-30T11:15:00"/>
    <m/>
    <x v="1"/>
    <s v="MR"/>
    <d v="2019-03-11T11:30:00"/>
    <s v="DAVID"/>
    <s v="DAVID BERTRAN"/>
    <s v="Carga"/>
    <s v="NO"/>
    <n v="3"/>
    <n v="6"/>
    <x v="0"/>
    <s v="DAVID BERTRAN"/>
    <x v="5"/>
    <s v="PALAU"/>
    <m/>
    <m/>
    <m/>
    <m/>
    <n v="15"/>
    <s v="Juan Carlos"/>
    <x v="50"/>
    <d v="1899-12-30T11:15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1:45:00"/>
    <m/>
    <m/>
    <x v="0"/>
    <s v="JAR"/>
    <d v="2019-03-11T12:00:00"/>
    <m/>
    <s v="ENVIALIA"/>
    <s v="Descarga"/>
    <s v="NO"/>
    <n v="0.5"/>
    <n v="0.5"/>
    <x v="1"/>
    <s v="COMERCIAL ARQUÉ"/>
    <x v="2"/>
    <s v="Palau"/>
    <n v="113006497"/>
    <m/>
    <m/>
    <m/>
    <n v="1"/>
    <s v="Reyes"/>
    <x v="50"/>
    <d v="1899-12-30T11:45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12:00:00"/>
    <d v="1899-12-30T12:00:00"/>
    <m/>
    <x v="1"/>
    <s v="JAR"/>
    <d v="2019-03-11T12:00:00"/>
    <n v="25593"/>
    <s v="LORETRANSMUR"/>
    <s v="Carga"/>
    <s v="SI"/>
    <n v="13.5"/>
    <n v="26"/>
    <x v="2"/>
    <s v="AGRUP. HORT. LUCAS"/>
    <x v="1"/>
    <s v="Murcia"/>
    <m/>
    <m/>
    <m/>
    <m/>
    <n v="45"/>
    <s v="Miguel Ángel"/>
    <x v="50"/>
    <d v="1899-12-30T12:00:00"/>
    <m/>
    <n v="1"/>
    <x v="0"/>
    <n v="1"/>
    <s v="SI"/>
    <x v="0"/>
    <n v="0"/>
    <n v="0"/>
    <n v="1"/>
    <x v="10"/>
    <x v="2"/>
    <n v="468"/>
    <n v="18"/>
    <n v="0.2"/>
    <n v="0.18"/>
  </r>
  <r>
    <d v="2019-03-11T00:00:00"/>
    <d v="1899-12-30T12:10:00"/>
    <m/>
    <m/>
    <x v="0"/>
    <s v="JAR"/>
    <d v="2019-03-11T12:00:00"/>
    <m/>
    <s v="SCHENKER"/>
    <s v="Descarga"/>
    <s v="NO"/>
    <n v="1"/>
    <n v="1"/>
    <x v="0"/>
    <s v="IQAP MASTERBATCH"/>
    <x v="2"/>
    <s v="Palau"/>
    <s v="Att. Triadu"/>
    <m/>
    <m/>
    <m/>
    <n v="2"/>
    <s v="Reyes"/>
    <x v="50"/>
    <d v="1899-12-30T12:10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13:00:00"/>
    <d v="1899-12-30T13:00:00"/>
    <m/>
    <x v="1"/>
    <s v="JAR"/>
    <d v="2019-03-11T13:00:00"/>
    <s v="Descarga-SCHOELLER ALEMANIA"/>
    <s v="NOUTRANSPORT"/>
    <s v="Descarga"/>
    <s v="NO"/>
    <n v="7"/>
    <n v="14"/>
    <x v="0"/>
    <s v="SCHOELLER ALEMANIA"/>
    <x v="6"/>
    <s v="palau"/>
    <s v="CB-1136"/>
    <m/>
    <m/>
    <m/>
    <n v="30"/>
    <s v="Juan Carlos"/>
    <x v="50"/>
    <d v="1899-12-30T13:0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3:30:00"/>
    <d v="1899-12-30T13:30:00"/>
    <m/>
    <x v="1"/>
    <s v="JAR"/>
    <d v="2019-03-11T13:30:00"/>
    <m/>
    <s v="SUS MEDIOS"/>
    <s v="Carga"/>
    <s v="NO"/>
    <n v="2"/>
    <n v="3"/>
    <x v="0"/>
    <s v="STORE &amp; GO "/>
    <x v="1"/>
    <s v="portugal"/>
    <s v="26932 - 26917-26774-27052"/>
    <m/>
    <m/>
    <m/>
    <n v="10"/>
    <s v="Reyes"/>
    <x v="50"/>
    <d v="1899-12-30T13:3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4:00:00"/>
    <d v="1899-12-30T14:00:00"/>
    <m/>
    <x v="1"/>
    <s v="JAR"/>
    <d v="2019-03-11T14:00:00"/>
    <n v="26971"/>
    <s v="SUS MEDIOS"/>
    <s v="Carga"/>
    <s v="NO"/>
    <n v="1"/>
    <n v="1"/>
    <x v="0"/>
    <s v="APLICOR WATER SOLUTIONS"/>
    <x v="3"/>
    <s v="Palau"/>
    <m/>
    <m/>
    <m/>
    <m/>
    <n v="10"/>
    <s v="Miguel M."/>
    <x v="50"/>
    <d v="1899-12-30T14:0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5:00:00"/>
    <d v="1899-12-30T15:00:00"/>
    <m/>
    <x v="1"/>
    <s v="JAR"/>
    <d v="2019-03-11T15:00:00"/>
    <n v="6006793"/>
    <s v="BREGER"/>
    <s v="Carga"/>
    <s v="SI"/>
    <n v="13.5"/>
    <n v="26"/>
    <x v="0"/>
    <s v="SCHOELLER FRANCE"/>
    <x v="4"/>
    <s v="FRANCIA"/>
    <m/>
    <m/>
    <m/>
    <m/>
    <n v="45"/>
    <s v="Jesús"/>
    <x v="50"/>
    <d v="1899-12-30T15:00:00"/>
    <m/>
    <n v="1"/>
    <x v="0"/>
    <n v="1"/>
    <s v="SI"/>
    <x v="0"/>
    <n v="0"/>
    <n v="0"/>
    <n v="1"/>
    <x v="10"/>
    <x v="2"/>
    <n v="468"/>
    <n v="18"/>
    <n v="0.2"/>
    <n v="0.18"/>
  </r>
  <r>
    <d v="2019-03-11T00:00:00"/>
    <d v="1899-12-30T15:30:00"/>
    <d v="1899-12-30T15:30:00"/>
    <m/>
    <x v="1"/>
    <s v="JAR"/>
    <d v="2019-03-11T15:30:00"/>
    <m/>
    <s v="BCN EXPRESS"/>
    <s v="Descarga"/>
    <s v="NO"/>
    <n v="1"/>
    <n v="1"/>
    <x v="0"/>
    <s v="Q-PALL DEPOT MBS"/>
    <x v="2"/>
    <s v="Palau"/>
    <s v="PO 113006518 - QPALL Ref. facturación CB-1138 "/>
    <m/>
    <m/>
    <m/>
    <n v="10"/>
    <s v="Reyes"/>
    <x v="50"/>
    <d v="1899-12-30T15:3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5:40:00"/>
    <m/>
    <m/>
    <x v="0"/>
    <s v="JAR"/>
    <d v="2019-03-11T15:30:00"/>
    <m/>
    <s v="SUS MEDIOS"/>
    <s v="Descarga"/>
    <s v="NO"/>
    <n v="1"/>
    <n v="1"/>
    <x v="0"/>
    <s v="ABC PALAU"/>
    <x v="0"/>
    <s v="Palau"/>
    <s v="pd.213004421"/>
    <m/>
    <m/>
    <m/>
    <n v="10"/>
    <s v="Jesús"/>
    <x v="50"/>
    <d v="1899-12-30T15:40:00"/>
    <m/>
    <n v="0"/>
    <x v="0"/>
    <n v="0"/>
    <s v="SI"/>
    <x v="0"/>
    <n v="1"/>
    <n v="0"/>
    <n v="1"/>
    <x v="10"/>
    <x v="2"/>
    <n v="468"/>
    <n v="18"/>
    <n v="0.2"/>
    <n v="0.18"/>
  </r>
  <r>
    <d v="2019-03-11T00:00:00"/>
    <d v="1899-12-30T16:05:00"/>
    <d v="1899-12-30T16:05:00"/>
    <m/>
    <x v="1"/>
    <s v="JAR"/>
    <d v="2019-03-11T16:00:00"/>
    <s v="Ruth"/>
    <s v="SUS MEDIOS"/>
    <s v="Carga"/>
    <s v="NO"/>
    <n v="1"/>
    <n v="1"/>
    <x v="0"/>
    <s v="VARIOS"/>
    <x v="7"/>
    <s v="Palau"/>
    <s v="pd.27083-26793"/>
    <m/>
    <m/>
    <m/>
    <n v="10"/>
    <s v="Miguel M."/>
    <x v="50"/>
    <d v="1899-12-30T16:05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6:30:00"/>
    <d v="1899-12-30T16:30:00"/>
    <m/>
    <x v="1"/>
    <s v="JAR"/>
    <d v="2019-03-11T16:30:00"/>
    <n v="26992"/>
    <s v="SUS MEDIOS"/>
    <s v="Carga"/>
    <s v="SI"/>
    <n v="13.5"/>
    <n v="26"/>
    <x v="0"/>
    <s v="AQUA AMBIENT"/>
    <x v="3"/>
    <s v="Bernis"/>
    <m/>
    <m/>
    <m/>
    <m/>
    <n v="45"/>
    <s v="Jesús"/>
    <x v="50"/>
    <d v="1899-12-30T16:30:00"/>
    <m/>
    <n v="1"/>
    <x v="0"/>
    <n v="1"/>
    <s v="SI"/>
    <x v="0"/>
    <n v="0"/>
    <n v="0"/>
    <n v="1"/>
    <x v="10"/>
    <x v="2"/>
    <n v="468"/>
    <n v="18"/>
    <n v="0.2"/>
    <n v="0.18"/>
  </r>
  <r>
    <d v="2019-03-11T00:00:00"/>
    <d v="1899-12-30T17:00:00"/>
    <d v="1899-12-30T17:00:00"/>
    <m/>
    <x v="1"/>
    <s v="MR"/>
    <d v="2019-03-11T17:00:00"/>
    <m/>
    <s v="TRANSLINK"/>
    <s v="Carga"/>
    <s v="NO"/>
    <n v="2"/>
    <n v="3"/>
    <x v="0"/>
    <s v="TRANSLINK"/>
    <x v="5"/>
    <s v="VARIOS"/>
    <m/>
    <m/>
    <m/>
    <m/>
    <n v="20"/>
    <s v="Miguel M."/>
    <x v="50"/>
    <d v="1899-12-30T17:00:00"/>
    <m/>
    <n v="0"/>
    <x v="0"/>
    <n v="1"/>
    <s v="SI"/>
    <x v="0"/>
    <n v="0"/>
    <n v="0"/>
    <n v="1"/>
    <x v="10"/>
    <x v="2"/>
    <n v="468"/>
    <n v="18"/>
    <n v="0.2"/>
    <n v="0.18"/>
  </r>
  <r>
    <d v="2019-03-11T00:00:00"/>
    <d v="1899-12-30T19:00:00"/>
    <d v="1899-12-30T19:00:00"/>
    <m/>
    <x v="1"/>
    <s v="JAR"/>
    <d v="2019-03-11T19:00:00"/>
    <n v="26448"/>
    <s v="J H L"/>
    <s v="Carga"/>
    <s v="SI"/>
    <n v="13.5"/>
    <n v="26"/>
    <x v="2"/>
    <s v="VARIOS"/>
    <x v="7"/>
    <s v="PORTUGAL"/>
    <m/>
    <m/>
    <m/>
    <m/>
    <m/>
    <s v="Pdte."/>
    <x v="23"/>
    <m/>
    <m/>
    <n v="1"/>
    <x v="1"/>
    <n v="1"/>
    <s v="NO"/>
    <x v="1"/>
    <n v="1"/>
    <n v="1"/>
    <n v="0"/>
    <x v="10"/>
    <x v="2"/>
    <n v="468"/>
    <n v="18"/>
    <n v="0.2"/>
    <n v="0.18"/>
  </r>
  <r>
    <d v="2019-03-11T00:00:00"/>
    <d v="1899-12-30T20:30:00"/>
    <d v="1899-12-30T20:30:00"/>
    <m/>
    <x v="1"/>
    <s v="JAR"/>
    <d v="2019-03-11T20:30:00"/>
    <s v="Chep"/>
    <s v="SUS MEDIOS"/>
    <s v="Carga"/>
    <s v="SI"/>
    <n v="13.5"/>
    <n v="26"/>
    <x v="0"/>
    <s v="CHEP"/>
    <x v="1"/>
    <s v="FRFM"/>
    <n v="3680273380"/>
    <m/>
    <m/>
    <m/>
    <n v="60"/>
    <s v="Miguel Ángel"/>
    <x v="50"/>
    <d v="1899-12-30T12:30:00"/>
    <m/>
    <n v="1"/>
    <x v="0"/>
    <n v="1"/>
    <s v="SI"/>
    <x v="0"/>
    <n v="1"/>
    <n v="1"/>
    <n v="0"/>
    <x v="10"/>
    <x v="2"/>
    <n v="468"/>
    <n v="18"/>
    <n v="0.2"/>
    <n v="0.18"/>
  </r>
  <r>
    <d v="2019-03-12T00:00:00"/>
    <d v="1899-12-30T07:00:00"/>
    <d v="1899-12-30T07:00:00"/>
    <m/>
    <x v="1"/>
    <s v="JAR"/>
    <d v="2019-03-12T07:0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51"/>
    <d v="1899-12-30T07:00:00"/>
    <m/>
    <n v="1"/>
    <x v="0"/>
    <n v="1"/>
    <s v="SI"/>
    <x v="0"/>
    <n v="0"/>
    <n v="0"/>
    <n v="1"/>
    <x v="10"/>
    <x v="2"/>
    <n v="468"/>
    <n v="18"/>
    <n v="0.2"/>
    <n v="0.18"/>
  </r>
  <r>
    <d v="2019-03-12T00:00:00"/>
    <d v="1899-12-30T08:20:00"/>
    <m/>
    <m/>
    <x v="0"/>
    <s v="JAR"/>
    <d v="2019-03-12T08:30:00"/>
    <m/>
    <s v="SUS MEDIOS"/>
    <s v="Descarga"/>
    <s v="NO"/>
    <n v="1"/>
    <n v="1"/>
    <x v="0"/>
    <s v="EUROMASTER"/>
    <x v="2"/>
    <s v="Sentmenat"/>
    <n v="113006542"/>
    <m/>
    <m/>
    <m/>
    <n v="5"/>
    <s v="Sandra"/>
    <x v="51"/>
    <d v="1899-12-30T08:20:00"/>
    <m/>
    <n v="0"/>
    <x v="0"/>
    <n v="0"/>
    <s v="SI"/>
    <x v="0"/>
    <n v="1"/>
    <n v="0"/>
    <n v="1"/>
    <x v="10"/>
    <x v="2"/>
    <n v="468"/>
    <n v="18"/>
    <n v="0.2"/>
    <n v="0.18"/>
  </r>
  <r>
    <d v="2019-03-12T00:00:00"/>
    <d v="1899-12-30T08:30:00"/>
    <d v="1899-12-30T08:30:00"/>
    <m/>
    <x v="1"/>
    <s v="MR"/>
    <d v="2019-03-12T08:30:00"/>
    <s v="DAVID"/>
    <s v="DAVID BERTRAN"/>
    <s v="Carga"/>
    <s v="NO"/>
    <n v="3"/>
    <n v="6"/>
    <x v="0"/>
    <s v="DAVID BERTRAN"/>
    <x v="5"/>
    <s v="PALAU"/>
    <m/>
    <m/>
    <m/>
    <m/>
    <n v="20"/>
    <s v="Juan Carlos"/>
    <x v="51"/>
    <d v="1899-12-30T08:3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09:00:00"/>
    <m/>
    <m/>
    <x v="0"/>
    <s v="JAR"/>
    <d v="2019-03-12T09:00:00"/>
    <m/>
    <s v="SUS MEDIOS"/>
    <s v="Descarga"/>
    <s v="NO"/>
    <n v="2"/>
    <n v="3"/>
    <x v="0"/>
    <s v="OSONA IND. PLASTIC"/>
    <x v="2"/>
    <s v="Palau"/>
    <m/>
    <m/>
    <m/>
    <m/>
    <n v="10"/>
    <s v="Miguel Ángel"/>
    <x v="51"/>
    <d v="1899-12-30T09:00:00"/>
    <m/>
    <n v="0"/>
    <x v="0"/>
    <n v="0"/>
    <s v="SI"/>
    <x v="0"/>
    <n v="1"/>
    <n v="0"/>
    <n v="1"/>
    <x v="10"/>
    <x v="2"/>
    <n v="468"/>
    <n v="18"/>
    <n v="0.2"/>
    <n v="0.18"/>
  </r>
  <r>
    <d v="2019-03-12T00:00:00"/>
    <d v="1899-12-30T09:30:00"/>
    <d v="1899-12-30T09:30:00"/>
    <m/>
    <x v="1"/>
    <s v="JAR"/>
    <d v="2019-03-12T09:30:00"/>
    <m/>
    <s v="COBARPLAS"/>
    <s v="Descarga"/>
    <s v="NO"/>
    <n v="7"/>
    <n v="8"/>
    <x v="0"/>
    <s v="PLASTICOS GUELL"/>
    <x v="0"/>
    <s v="Palau"/>
    <m/>
    <m/>
    <m/>
    <m/>
    <n v="30"/>
    <s v="Juan Carlos"/>
    <x v="51"/>
    <d v="1899-12-30T09:3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09:45:00"/>
    <d v="1899-12-30T09:45:00"/>
    <m/>
    <x v="1"/>
    <s v="MR"/>
    <d v="2019-03-12T10:00:00"/>
    <m/>
    <s v="GONZATRANS"/>
    <s v="Carga"/>
    <s v="NO"/>
    <n v="10"/>
    <n v="23"/>
    <x v="0"/>
    <s v="GONZATRANS"/>
    <x v="5"/>
    <s v="VARIOS"/>
    <m/>
    <m/>
    <m/>
    <m/>
    <n v="60"/>
    <s v="Miguel Ángel"/>
    <x v="51"/>
    <d v="1899-12-30T09:45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0:00:00"/>
    <d v="1899-12-30T10:00:00"/>
    <m/>
    <x v="1"/>
    <s v="JAR"/>
    <d v="2019-03-12T10:00:00"/>
    <m/>
    <s v="SUS MEDIOS"/>
    <s v="Descarga"/>
    <s v="NO"/>
    <n v="2"/>
    <n v="4"/>
    <x v="0"/>
    <s v="LLABERIA PLASTICS"/>
    <x v="0"/>
    <s v="Palau"/>
    <m/>
    <m/>
    <m/>
    <m/>
    <n v="10"/>
    <s v="Reyes"/>
    <x v="51"/>
    <d v="1899-12-30T12:20:00"/>
    <m/>
    <n v="0"/>
    <x v="0"/>
    <n v="1"/>
    <s v="SI"/>
    <x v="0"/>
    <n v="1"/>
    <n v="1"/>
    <n v="0"/>
    <x v="10"/>
    <x v="2"/>
    <n v="468"/>
    <n v="18"/>
    <n v="0.2"/>
    <n v="0.18"/>
  </r>
  <r>
    <d v="2019-03-12T00:00:00"/>
    <d v="1899-12-30T10:10:00"/>
    <d v="1899-12-30T10:10:00"/>
    <m/>
    <x v="1"/>
    <s v="JAR"/>
    <d v="2019-03-12T10:00:00"/>
    <m/>
    <s v="SUS MEDIOS"/>
    <s v="Carga"/>
    <s v="NO"/>
    <n v="6"/>
    <n v="12"/>
    <x v="0"/>
    <s v="SUMAL"/>
    <x v="3"/>
    <s v="Rubi"/>
    <s v="pd.26907"/>
    <m/>
    <m/>
    <m/>
    <n v="30"/>
    <s v="Miguel Ángel"/>
    <x v="51"/>
    <d v="1899-12-30T11:10:00"/>
    <m/>
    <n v="0"/>
    <x v="0"/>
    <n v="1"/>
    <s v="SI"/>
    <x v="0"/>
    <n v="1"/>
    <n v="1"/>
    <n v="0"/>
    <x v="10"/>
    <x v="2"/>
    <n v="468"/>
    <n v="18"/>
    <n v="0.2"/>
    <n v="0.18"/>
  </r>
  <r>
    <d v="2019-03-12T00:00:00"/>
    <d v="1899-12-30T10:15:00"/>
    <d v="1899-12-30T10:15:00"/>
    <m/>
    <x v="1"/>
    <s v="JAR"/>
    <d v="2019-03-12T10:30:00"/>
    <m/>
    <s v="GONZATRANS"/>
    <s v="Carga"/>
    <s v="SI"/>
    <n v="13.5"/>
    <n v="23"/>
    <x v="0"/>
    <s v="GONZATRANS"/>
    <x v="7"/>
    <s v="varios"/>
    <m/>
    <m/>
    <m/>
    <m/>
    <n v="60"/>
    <s v="Miguel Ángel"/>
    <x v="51"/>
    <d v="1899-12-30T10:15:00"/>
    <m/>
    <n v="1"/>
    <x v="0"/>
    <n v="1"/>
    <s v="SI"/>
    <x v="0"/>
    <n v="0"/>
    <n v="0"/>
    <n v="1"/>
    <x v="10"/>
    <x v="2"/>
    <n v="468"/>
    <n v="18"/>
    <n v="0.2"/>
    <n v="0.18"/>
  </r>
  <r>
    <d v="2019-03-12T00:00:00"/>
    <d v="1899-12-30T10:20:00"/>
    <m/>
    <m/>
    <x v="0"/>
    <s v="JAR"/>
    <d v="2019-03-12T10:30:00"/>
    <m/>
    <s v="SEUR"/>
    <s v="Descarga"/>
    <s v="NO"/>
    <n v="0.2"/>
    <n v="0.5"/>
    <x v="1"/>
    <s v="DISEÑO LOGO2"/>
    <x v="2"/>
    <s v="Alicante"/>
    <s v="alb.15-19"/>
    <m/>
    <m/>
    <m/>
    <n v="5"/>
    <s v="Sandra"/>
    <x v="51"/>
    <d v="1899-12-30T10:20:00"/>
    <m/>
    <n v="0"/>
    <x v="0"/>
    <n v="0"/>
    <s v="SI"/>
    <x v="0"/>
    <n v="1"/>
    <n v="0"/>
    <n v="1"/>
    <x v="10"/>
    <x v="2"/>
    <n v="468"/>
    <n v="18"/>
    <n v="0.2"/>
    <n v="0.18"/>
  </r>
  <r>
    <d v="2019-03-12T00:00:00"/>
    <d v="1899-12-30T10:25:00"/>
    <d v="1899-12-30T10:25:00"/>
    <m/>
    <x v="1"/>
    <s v="MR"/>
    <d v="2019-03-12T10:30:00"/>
    <s v="DAVID"/>
    <s v="DAVID BERTRAN"/>
    <s v="Carga"/>
    <s v="NO"/>
    <n v="3"/>
    <n v="6"/>
    <x v="0"/>
    <s v="DAVID BERTRAN"/>
    <x v="5"/>
    <s v="PALAU"/>
    <s v="Plastic Osona"/>
    <m/>
    <m/>
    <m/>
    <n v="10"/>
    <s v="Juan Carlos"/>
    <x v="51"/>
    <d v="1899-12-30T10:25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0:30:00"/>
    <d v="1899-12-30T10:30:00"/>
    <m/>
    <x v="1"/>
    <s v="JAR"/>
    <d v="2019-03-12T10:30:00"/>
    <m/>
    <s v="SUS MEDIOS"/>
    <s v="Carga"/>
    <s v="NO"/>
    <n v="2"/>
    <n v="3"/>
    <x v="0"/>
    <s v="FUJIKURA AUTO."/>
    <x v="1"/>
    <s v="Marroc"/>
    <s v="pd.26501"/>
    <m/>
    <m/>
    <m/>
    <n v="20"/>
    <s v="Miguel Ángel"/>
    <x v="51"/>
    <d v="1899-12-30T09:30:00"/>
    <m/>
    <n v="0"/>
    <x v="0"/>
    <n v="1"/>
    <s v="SI"/>
    <x v="0"/>
    <n v="1"/>
    <n v="1"/>
    <n v="0"/>
    <x v="10"/>
    <x v="2"/>
    <n v="468"/>
    <n v="18"/>
    <n v="0.2"/>
    <n v="0.18"/>
  </r>
  <r>
    <d v="2019-03-12T00:00:00"/>
    <d v="1899-12-30T10:40:00"/>
    <d v="1899-12-30T10:40:00"/>
    <m/>
    <x v="1"/>
    <s v="JAR"/>
    <d v="2019-03-12T10:30:00"/>
    <m/>
    <s v="SUS MEDIOS"/>
    <s v="Descarga"/>
    <s v="NO"/>
    <n v="0.2"/>
    <n v="0.2"/>
    <x v="1"/>
    <s v="TORRAS"/>
    <x v="2"/>
    <s v="Palau"/>
    <m/>
    <m/>
    <m/>
    <m/>
    <n v="5"/>
    <s v="Sandra"/>
    <x v="51"/>
    <d v="1899-12-30T10:4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1:00:00"/>
    <d v="1899-12-30T11:00:00"/>
    <m/>
    <x v="1"/>
    <s v="JAR"/>
    <d v="2019-03-12T11:00:00"/>
    <n v="25593"/>
    <s v="LORETRANSMUR"/>
    <s v="Carga"/>
    <s v="SI"/>
    <n v="13.5"/>
    <n v="26"/>
    <x v="2"/>
    <s v="AGRUP. HORT. LUCAS"/>
    <x v="1"/>
    <s v="Murcia"/>
    <m/>
    <s v="R 7383 BCS  4198 KCP"/>
    <m/>
    <m/>
    <n v="45"/>
    <s v="Miguel Ángel"/>
    <x v="51"/>
    <d v="1899-12-30T13:00:00"/>
    <m/>
    <n v="1"/>
    <x v="0"/>
    <n v="1"/>
    <s v="SI"/>
    <x v="0"/>
    <n v="1"/>
    <n v="1"/>
    <n v="0"/>
    <x v="10"/>
    <x v="2"/>
    <n v="468"/>
    <n v="18"/>
    <n v="0.2"/>
    <n v="0.18"/>
  </r>
  <r>
    <d v="2019-03-12T00:00:00"/>
    <d v="1899-12-30T11:10:00"/>
    <d v="1899-12-30T11:10:00"/>
    <m/>
    <x v="1"/>
    <s v="JAR"/>
    <d v="2019-03-12T11:00:00"/>
    <m/>
    <s v="SUS MEDIOS"/>
    <s v="Descarga"/>
    <s v="NO"/>
    <n v="0.2"/>
    <n v="0.2"/>
    <x v="1"/>
    <s v="SINELEC"/>
    <x v="2"/>
    <s v="Granollers"/>
    <m/>
    <m/>
    <m/>
    <m/>
    <n v="5"/>
    <s v="Reyes"/>
    <x v="51"/>
    <d v="1899-12-30T11:1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1:30:00"/>
    <d v="1899-12-30T11:30:00"/>
    <m/>
    <x v="1"/>
    <s v="JAR"/>
    <d v="2019-03-12T11:30:00"/>
    <m/>
    <s v="SUS MEDIOS"/>
    <s v="Descarga"/>
    <s v="NO"/>
    <n v="0"/>
    <n v="0"/>
    <x v="4"/>
    <s v="SERVICOM"/>
    <x v="2"/>
    <s v="Palau"/>
    <s v="OC0313002566 SERVICOM "/>
    <s v="Cisterna Silo 6"/>
    <m/>
    <m/>
    <m/>
    <s v="Reyes"/>
    <x v="51"/>
    <d v="1899-12-30T11:3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2:00:00"/>
    <d v="1899-12-30T12:00:00"/>
    <m/>
    <x v="1"/>
    <s v="JAR"/>
    <d v="2019-03-12T12:00:00"/>
    <n v="25593"/>
    <s v="LORETRANSMUR"/>
    <s v="Carga"/>
    <s v="SI"/>
    <n v="13.5"/>
    <n v="26"/>
    <x v="2"/>
    <s v="AGRUP. HORT. LUCAS"/>
    <x v="1"/>
    <s v="Murcia"/>
    <m/>
    <s v="R 2994 BCP  7963 JXJ"/>
    <m/>
    <m/>
    <n v="45"/>
    <s v="Miguel Ángel"/>
    <x v="51"/>
    <d v="1899-12-30T12:00:00"/>
    <m/>
    <n v="1"/>
    <x v="0"/>
    <n v="1"/>
    <s v="SI"/>
    <x v="0"/>
    <n v="0"/>
    <n v="0"/>
    <n v="1"/>
    <x v="10"/>
    <x v="2"/>
    <n v="468"/>
    <n v="18"/>
    <n v="0.2"/>
    <n v="0.18"/>
  </r>
  <r>
    <d v="2019-03-12T00:00:00"/>
    <d v="1899-12-30T12:10:00"/>
    <m/>
    <m/>
    <x v="0"/>
    <s v="JAR"/>
    <d v="2019-03-12T12:00:00"/>
    <m/>
    <s v="SUS MEDIOS"/>
    <s v="Descarga"/>
    <s v="NO"/>
    <n v="0.5"/>
    <n v="0.5"/>
    <x v="1"/>
    <s v="CIFEC"/>
    <x v="2"/>
    <s v="Palau"/>
    <n v="201902498"/>
    <m/>
    <m/>
    <m/>
    <n v="2"/>
    <s v="Reyes"/>
    <x v="51"/>
    <d v="1899-12-30T12:10:00"/>
    <m/>
    <n v="0"/>
    <x v="0"/>
    <n v="0"/>
    <s v="SI"/>
    <x v="0"/>
    <n v="1"/>
    <n v="0"/>
    <n v="1"/>
    <x v="10"/>
    <x v="2"/>
    <n v="468"/>
    <n v="18"/>
    <n v="0.2"/>
    <n v="0.18"/>
  </r>
  <r>
    <d v="2019-03-12T00:00:00"/>
    <d v="1899-12-30T12:15:00"/>
    <m/>
    <m/>
    <x v="0"/>
    <s v="JAR"/>
    <d v="2019-03-12T12:30:00"/>
    <n v="26760"/>
    <s v="SUS MEDIOS"/>
    <s v="Carga"/>
    <s v="NO"/>
    <n v="1"/>
    <n v="1"/>
    <x v="0"/>
    <s v="VARIOS"/>
    <x v="1"/>
    <s v="Portugal"/>
    <m/>
    <m/>
    <m/>
    <m/>
    <n v="10"/>
    <s v="Reyes"/>
    <x v="51"/>
    <d v="1899-12-30T12:15:00"/>
    <m/>
    <n v="0"/>
    <x v="0"/>
    <n v="0"/>
    <s v="SI"/>
    <x v="0"/>
    <n v="1"/>
    <n v="0"/>
    <n v="1"/>
    <x v="10"/>
    <x v="2"/>
    <n v="468"/>
    <n v="18"/>
    <n v="0.2"/>
    <n v="0.18"/>
  </r>
  <r>
    <d v="2019-03-12T00:00:00"/>
    <d v="1899-12-30T12:25:00"/>
    <d v="1899-12-30T12:25:00"/>
    <m/>
    <x v="1"/>
    <s v="JAR"/>
    <d v="2019-03-12T12:30:00"/>
    <m/>
    <s v="SUS MEDIOS"/>
    <s v="Descarga"/>
    <s v="NO"/>
    <n v="3"/>
    <n v="6"/>
    <x v="0"/>
    <s v="FABREGAS"/>
    <x v="0"/>
    <s v="Igualada"/>
    <n v="71904388"/>
    <m/>
    <m/>
    <m/>
    <n v="30"/>
    <s v="Juan Carlos"/>
    <x v="51"/>
    <d v="1899-12-30T12:25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2:30:00"/>
    <d v="1899-12-30T12:30:00"/>
    <m/>
    <x v="1"/>
    <s v="JAR"/>
    <d v="2019-03-12T12:30:00"/>
    <m/>
    <s v="CODINA"/>
    <s v="Carga"/>
    <s v="SI"/>
    <n v="13.5"/>
    <n v="26"/>
    <x v="0"/>
    <s v="MAYDISA"/>
    <x v="3"/>
    <s v="Barcelona"/>
    <s v="pd. 26631"/>
    <m/>
    <m/>
    <m/>
    <n v="45"/>
    <s v="Juan Carlos"/>
    <x v="51"/>
    <d v="1899-12-30T12:30:00"/>
    <m/>
    <n v="1"/>
    <x v="0"/>
    <n v="1"/>
    <s v="SI"/>
    <x v="0"/>
    <n v="0"/>
    <n v="0"/>
    <n v="1"/>
    <x v="10"/>
    <x v="2"/>
    <n v="468"/>
    <n v="18"/>
    <n v="0.2"/>
    <n v="0.18"/>
  </r>
  <r>
    <d v="2019-03-12T00:00:00"/>
    <d v="1899-12-30T12:45:00"/>
    <m/>
    <m/>
    <x v="0"/>
    <s v="JAR"/>
    <d v="2019-03-12T13:00:00"/>
    <m/>
    <s v="SUS MEDIOS"/>
    <s v="Descarga"/>
    <s v="NO"/>
    <n v="1"/>
    <n v="1"/>
    <x v="1"/>
    <s v="TECNO - SLING"/>
    <x v="2"/>
    <s v="Cerdanyola"/>
    <n v="113006505"/>
    <m/>
    <m/>
    <m/>
    <n v="5"/>
    <s v="Sandra"/>
    <x v="51"/>
    <d v="1899-12-30T12:45:00"/>
    <m/>
    <n v="0"/>
    <x v="0"/>
    <n v="0"/>
    <s v="SI"/>
    <x v="0"/>
    <n v="1"/>
    <n v="0"/>
    <n v="1"/>
    <x v="10"/>
    <x v="2"/>
    <n v="468"/>
    <n v="18"/>
    <n v="0.2"/>
    <n v="0.18"/>
  </r>
  <r>
    <d v="2019-03-12T00:00:00"/>
    <d v="1899-12-30T13:00:00"/>
    <d v="1899-12-30T13:00:00"/>
    <m/>
    <x v="1"/>
    <s v="JAR"/>
    <d v="2019-03-12T13:00:00"/>
    <n v="26992"/>
    <s v="JOSE REY"/>
    <s v="Carga"/>
    <s v="NO"/>
    <n v="10"/>
    <n v="24"/>
    <x v="0"/>
    <s v="TECNIRIEGO"/>
    <x v="9"/>
    <s v="Zaragoza"/>
    <m/>
    <m/>
    <m/>
    <m/>
    <n v="45"/>
    <s v="Juan Carlos"/>
    <x v="51"/>
    <d v="1899-12-30T13:0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5:15:00"/>
    <d v="1899-12-30T15:15:00"/>
    <m/>
    <x v="1"/>
    <s v="JAR"/>
    <d v="2019-03-12T15:30:00"/>
    <n v="27049"/>
    <s v="RETIRA CLIENTE"/>
    <s v="Carga"/>
    <s v="NO"/>
    <n v="1"/>
    <n v="1"/>
    <x v="1"/>
    <s v="VARIOS"/>
    <x v="3"/>
    <s v="lleida"/>
    <m/>
    <m/>
    <m/>
    <m/>
    <n v="5"/>
    <s v="Reyes"/>
    <x v="51"/>
    <d v="1899-12-30T15:15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6:30:00"/>
    <d v="1899-12-30T16:30:00"/>
    <m/>
    <x v="1"/>
    <s v="MR"/>
    <d v="2019-03-12T16:30:00"/>
    <s v="operinter"/>
    <s v="SUS MEDIOS"/>
    <s v="Carga"/>
    <s v="NO"/>
    <n v="3"/>
    <n v="4"/>
    <x v="0"/>
    <s v="AQUA AMBIENT"/>
    <x v="3"/>
    <s v="VARIOS"/>
    <m/>
    <m/>
    <m/>
    <m/>
    <n v="20"/>
    <s v="Juan Carlos"/>
    <x v="51"/>
    <d v="1899-12-30T12:40:00"/>
    <m/>
    <n v="0"/>
    <x v="0"/>
    <n v="1"/>
    <s v="SI"/>
    <x v="0"/>
    <n v="1"/>
    <n v="1"/>
    <n v="0"/>
    <x v="10"/>
    <x v="2"/>
    <n v="468"/>
    <n v="18"/>
    <n v="0.2"/>
    <n v="0.18"/>
  </r>
  <r>
    <d v="2019-03-12T00:00:00"/>
    <d v="1899-12-30T17:00:00"/>
    <d v="1899-12-30T17:00:00"/>
    <m/>
    <x v="1"/>
    <s v="MR"/>
    <d v="2019-03-12T17:00:00"/>
    <m/>
    <s v="TRANSLINK"/>
    <s v="Carga"/>
    <s v="NO"/>
    <n v="1"/>
    <n v="1"/>
    <x v="0"/>
    <s v="TRANSLINK"/>
    <x v="5"/>
    <s v="VARIOS"/>
    <m/>
    <m/>
    <m/>
    <m/>
    <n v="20"/>
    <s v="Miguel M."/>
    <x v="51"/>
    <d v="1899-12-30T17:00:00"/>
    <m/>
    <n v="0"/>
    <x v="0"/>
    <n v="1"/>
    <s v="SI"/>
    <x v="0"/>
    <n v="0"/>
    <n v="0"/>
    <n v="1"/>
    <x v="10"/>
    <x v="2"/>
    <n v="468"/>
    <n v="18"/>
    <n v="0.2"/>
    <n v="0.18"/>
  </r>
  <r>
    <d v="2019-03-12T00:00:00"/>
    <d v="1899-12-30T18:00:00"/>
    <d v="1899-12-30T18:00:00"/>
    <m/>
    <x v="1"/>
    <s v="JAR"/>
    <d v="2019-03-12T18:00:00"/>
    <n v="23104"/>
    <s v="GONZATRANS"/>
    <s v="Carga"/>
    <s v="SI"/>
    <n v="13.5"/>
    <n v="26"/>
    <x v="0"/>
    <s v="NOVALTIA"/>
    <x v="7"/>
    <s v="Vizcaya"/>
    <m/>
    <m/>
    <m/>
    <m/>
    <n v="60"/>
    <s v="Jesús"/>
    <x v="51"/>
    <d v="1899-12-30T16:10:00"/>
    <m/>
    <n v="1"/>
    <x v="0"/>
    <n v="1"/>
    <s v="SI"/>
    <x v="0"/>
    <n v="1"/>
    <n v="1"/>
    <n v="0"/>
    <x v="10"/>
    <x v="2"/>
    <n v="468"/>
    <n v="18"/>
    <n v="0.2"/>
    <n v="0.18"/>
  </r>
  <r>
    <d v="2019-03-12T00:00:00"/>
    <d v="1899-12-30T19:00:00"/>
    <d v="1899-12-30T19:00:00"/>
    <m/>
    <x v="1"/>
    <s v="JAR"/>
    <d v="2019-03-12T19:00:00"/>
    <n v="23104"/>
    <s v="GONZATRANS"/>
    <s v="Carga"/>
    <s v="SI"/>
    <n v="13.5"/>
    <n v="26"/>
    <x v="0"/>
    <s v="NOVALTIA"/>
    <x v="7"/>
    <s v="Vizcaya"/>
    <m/>
    <m/>
    <m/>
    <m/>
    <n v="60"/>
    <s v="Miguel M."/>
    <x v="51"/>
    <d v="1899-12-30T19:00:00"/>
    <m/>
    <n v="1"/>
    <x v="0"/>
    <n v="1"/>
    <s v="SI"/>
    <x v="0"/>
    <n v="0"/>
    <n v="0"/>
    <n v="1"/>
    <x v="10"/>
    <x v="2"/>
    <n v="468"/>
    <n v="18"/>
    <n v="0.2"/>
    <n v="0.18"/>
  </r>
  <r>
    <d v="2019-03-12T00:00:00"/>
    <d v="1899-12-30T19:30:00"/>
    <d v="1899-12-30T19:30:00"/>
    <m/>
    <x v="1"/>
    <s v="MR"/>
    <d v="2019-03-12T19:30:00"/>
    <m/>
    <s v="GONZATRANS"/>
    <s v="Carga"/>
    <s v="NO"/>
    <n v="10"/>
    <n v="20"/>
    <x v="0"/>
    <s v="GONZATRANS"/>
    <x v="5"/>
    <s v="VARIOS"/>
    <m/>
    <m/>
    <m/>
    <m/>
    <n v="40"/>
    <s v="Miguel M."/>
    <x v="51"/>
    <d v="1899-12-30T19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08:00:00"/>
    <d v="1899-12-30T08:00:00"/>
    <m/>
    <x v="1"/>
    <s v="JAR"/>
    <d v="2019-03-13T08:00:00"/>
    <m/>
    <s v="JOSE REY"/>
    <s v="Carga"/>
    <s v="SI"/>
    <n v="13.5"/>
    <n v="26"/>
    <x v="0"/>
    <s v="FLUIDRA"/>
    <x v="9"/>
    <s v="Maçanet de la Selva"/>
    <m/>
    <m/>
    <m/>
    <m/>
    <m/>
    <s v="Juan Carlos"/>
    <x v="52"/>
    <d v="1899-12-30T08:0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08:30:00"/>
    <d v="1899-12-30T08:30:00"/>
    <m/>
    <x v="1"/>
    <s v="MR"/>
    <d v="2019-03-13T08:30:00"/>
    <s v="DAVID"/>
    <s v="DAVID BERTRAN"/>
    <s v="Carga"/>
    <s v="NO"/>
    <n v="3"/>
    <n v="6"/>
    <x v="0"/>
    <s v="DAVID BERTRAN"/>
    <x v="5"/>
    <s v="PALAU"/>
    <m/>
    <m/>
    <m/>
    <m/>
    <n v="20"/>
    <s v="Sandra"/>
    <x v="52"/>
    <d v="1899-12-30T08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09:10:00"/>
    <d v="1899-12-30T09:10:00"/>
    <m/>
    <x v="1"/>
    <s v="JAR"/>
    <d v="2019-03-13T09:00:00"/>
    <n v="6006792"/>
    <s v="BREGER"/>
    <s v="Carga"/>
    <s v="SI"/>
    <n v="13.5"/>
    <n v="26"/>
    <x v="0"/>
    <s v="SCHOELLER FRANCE"/>
    <x v="4"/>
    <s v="FRANCIA"/>
    <m/>
    <m/>
    <m/>
    <m/>
    <n v="60"/>
    <s v="Juan Carlos"/>
    <x v="52"/>
    <d v="1899-12-30T09:1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09:15:00"/>
    <d v="1899-12-30T09:15:00"/>
    <m/>
    <x v="1"/>
    <s v="MR"/>
    <d v="2019-03-13T09:30:00"/>
    <s v="DAVID"/>
    <s v="DAVID BERTRAN"/>
    <s v="Carga"/>
    <s v="NO"/>
    <n v="3"/>
    <n v="6"/>
    <x v="0"/>
    <s v="DAVID BERTRAN"/>
    <x v="5"/>
    <s v="PALAU"/>
    <m/>
    <m/>
    <m/>
    <m/>
    <n v="15"/>
    <s v="Juan Carlos"/>
    <x v="52"/>
    <d v="1899-12-30T09:15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09:30:00"/>
    <d v="1899-12-30T09:30:00"/>
    <m/>
    <x v="1"/>
    <s v="JAR"/>
    <d v="2019-03-13T09:30:00"/>
    <n v="27094"/>
    <s v="SUS MEDIOS"/>
    <s v="Carga"/>
    <s v="NO"/>
    <n v="1"/>
    <n v="1"/>
    <x v="0"/>
    <s v="ASCANIO QUIMICA"/>
    <x v="3"/>
    <s v="Santa Cruz de  Tenerife"/>
    <m/>
    <m/>
    <m/>
    <m/>
    <n v="10"/>
    <s v="Reyes"/>
    <x v="52"/>
    <d v="1899-12-30T09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0:00:00"/>
    <d v="1899-12-30T10:00:00"/>
    <m/>
    <x v="1"/>
    <s v="JAR"/>
    <d v="2019-03-13T10:00:00"/>
    <m/>
    <s v="TRANSPARETS"/>
    <s v="Carga"/>
    <s v="SI"/>
    <n v="13.5"/>
    <n v="26"/>
    <x v="0"/>
    <s v="AQUA AMBIENT"/>
    <x v="3"/>
    <s v="Valencia"/>
    <m/>
    <m/>
    <m/>
    <m/>
    <n v="60"/>
    <s v="Juan Carlos"/>
    <x v="52"/>
    <d v="1899-12-30T12:50:00"/>
    <m/>
    <n v="1"/>
    <x v="0"/>
    <n v="1"/>
    <s v="SI"/>
    <x v="0"/>
    <n v="1"/>
    <n v="1"/>
    <n v="0"/>
    <x v="10"/>
    <x v="2"/>
    <n v="468"/>
    <n v="18"/>
    <n v="0.2"/>
    <n v="0.18"/>
  </r>
  <r>
    <d v="2019-03-13T00:00:00"/>
    <d v="1899-12-30T10:30:00"/>
    <d v="1899-12-30T10:30:00"/>
    <m/>
    <x v="1"/>
    <s v="JAR"/>
    <d v="2019-03-13T10:30:00"/>
    <m/>
    <s v="BCN EXPRESS"/>
    <s v="Carga"/>
    <s v="NO"/>
    <n v="2"/>
    <n v="4"/>
    <x v="0"/>
    <s v="SCHOELLER ITALIA"/>
    <x v="4"/>
    <s v="Italia"/>
    <s v="6007016-6006954-6006935"/>
    <m/>
    <m/>
    <m/>
    <n v="20"/>
    <s v="Reyes"/>
    <x v="52"/>
    <d v="1899-12-30T10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0:35:00"/>
    <m/>
    <m/>
    <x v="0"/>
    <s v="JAR"/>
    <d v="2019-03-13T10:30:00"/>
    <m/>
    <s v="NACEX"/>
    <s v="Descarga"/>
    <s v="NO"/>
    <n v="0.2"/>
    <n v="0.2"/>
    <x v="1"/>
    <s v="IQAP MASTERBATCH"/>
    <x v="2"/>
    <s v="Alicante"/>
    <s v="Att. Patricia"/>
    <m/>
    <m/>
    <m/>
    <n v="2"/>
    <s v="Reyes"/>
    <x v="52"/>
    <d v="1899-12-30T10:35:00"/>
    <m/>
    <n v="0"/>
    <x v="0"/>
    <n v="0"/>
    <s v="SI"/>
    <x v="0"/>
    <n v="1"/>
    <n v="0"/>
    <n v="1"/>
    <x v="10"/>
    <x v="2"/>
    <n v="468"/>
    <n v="18"/>
    <n v="0.2"/>
    <n v="0.18"/>
  </r>
  <r>
    <d v="2019-03-13T00:00:00"/>
    <d v="1899-12-30T10:40:00"/>
    <m/>
    <m/>
    <x v="0"/>
    <s v="JAR"/>
    <d v="2019-03-13T10:30:00"/>
    <m/>
    <s v="SUS MEDIOS"/>
    <s v="Carga"/>
    <s v="NO"/>
    <n v="2"/>
    <n v="4"/>
    <x v="0"/>
    <s v="LUIS MARQUES PINHEIRO"/>
    <x v="1"/>
    <s v="Portugal"/>
    <s v="pd.27113-27124-26240-26954"/>
    <m/>
    <m/>
    <m/>
    <n v="20"/>
    <s v="Juan Carlos"/>
    <x v="52"/>
    <d v="1899-12-30T10:40:00"/>
    <m/>
    <n v="0"/>
    <x v="0"/>
    <n v="0"/>
    <s v="SI"/>
    <x v="0"/>
    <n v="1"/>
    <n v="0"/>
    <n v="1"/>
    <x v="10"/>
    <x v="2"/>
    <n v="468"/>
    <n v="18"/>
    <n v="0.2"/>
    <n v="0.18"/>
  </r>
  <r>
    <d v="2019-03-13T00:00:00"/>
    <d v="1899-12-30T10:45:00"/>
    <d v="1899-12-30T10:45:00"/>
    <m/>
    <x v="1"/>
    <s v="JAR"/>
    <d v="2019-03-13T11:00:00"/>
    <n v="6006980"/>
    <s v="NOUTRANSPORT"/>
    <s v="Carga"/>
    <s v="SI"/>
    <n v="13.5"/>
    <n v="26"/>
    <x v="0"/>
    <s v="SCHOELLER GAILLON"/>
    <x v="4"/>
    <s v="Gaillon"/>
    <m/>
    <m/>
    <m/>
    <m/>
    <n v="60"/>
    <s v="Miguel Ángel"/>
    <x v="52"/>
    <d v="1899-12-30T10:45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1:00:00"/>
    <d v="1899-12-30T11:00:00"/>
    <m/>
    <x v="1"/>
    <s v="JAR"/>
    <d v="2019-03-13T11:00:00"/>
    <n v="25593"/>
    <s v="LORETRANSMUR"/>
    <s v="Carga"/>
    <s v="SI"/>
    <n v="13.5"/>
    <n v="26"/>
    <x v="2"/>
    <s v="AGRUP. HORT. LUCAS"/>
    <x v="1"/>
    <s v="Murcia"/>
    <m/>
    <s v="R 6039 BBN    6595-HMH"/>
    <m/>
    <m/>
    <n v="45"/>
    <s v="Juan Carlos"/>
    <x v="52"/>
    <d v="1899-12-30T11:0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1:15:00"/>
    <m/>
    <m/>
    <x v="0"/>
    <s v="MR"/>
    <d v="2019-03-13T11:30:00"/>
    <m/>
    <s v="SUS MEDIOS"/>
    <s v="Descarga"/>
    <s v="NO"/>
    <n v="1"/>
    <n v="2"/>
    <x v="0"/>
    <s v="POLIURETANOS RIVAS"/>
    <x v="0"/>
    <s v="ZARAGOZA"/>
    <s v="ALB. A/190.268  PDO 813002306"/>
    <m/>
    <m/>
    <m/>
    <m/>
    <s v="Sus medios"/>
    <x v="52"/>
    <d v="1899-12-30T11:15:00"/>
    <m/>
    <n v="0"/>
    <x v="0"/>
    <n v="0"/>
    <s v="SI"/>
    <x v="0"/>
    <n v="1"/>
    <n v="0"/>
    <n v="1"/>
    <x v="10"/>
    <x v="2"/>
    <n v="468"/>
    <n v="18"/>
    <n v="0.2"/>
    <n v="0.18"/>
  </r>
  <r>
    <d v="2019-03-13T00:00:00"/>
    <d v="1899-12-30T11:20:00"/>
    <d v="1899-12-30T11:20:00"/>
    <m/>
    <x v="1"/>
    <s v="MR"/>
    <d v="2019-03-13T11:30:00"/>
    <s v="DAVID"/>
    <s v="DAVID BERTRAN"/>
    <s v="Carga"/>
    <s v="NO"/>
    <n v="3"/>
    <n v="6"/>
    <x v="0"/>
    <s v="DAVID BERTRAN"/>
    <x v="5"/>
    <s v="PALAU"/>
    <m/>
    <m/>
    <m/>
    <m/>
    <n v="15"/>
    <s v="Juan Carlos"/>
    <x v="52"/>
    <d v="1899-12-30T11:2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1:30:00"/>
    <d v="1899-12-30T11:30:00"/>
    <m/>
    <x v="1"/>
    <s v="JAR"/>
    <d v="2019-03-13T11:30:00"/>
    <n v="26858"/>
    <s v="SUS MEDIOS"/>
    <s v="Carga"/>
    <s v="NO"/>
    <n v="1"/>
    <n v="1"/>
    <x v="0"/>
    <s v="VARIOS"/>
    <x v="3"/>
    <s v="Palau"/>
    <m/>
    <m/>
    <m/>
    <m/>
    <n v="10"/>
    <s v="Reyes"/>
    <x v="52"/>
    <d v="1899-12-30T11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1:50:00"/>
    <m/>
    <m/>
    <x v="0"/>
    <s v="JAR"/>
    <d v="2019-03-13T12:00:00"/>
    <n v="27111"/>
    <s v="SUS MEDIOS"/>
    <s v="Carga"/>
    <s v="NO"/>
    <n v="2"/>
    <n v="4"/>
    <x v="0"/>
    <s v="BODEGAL"/>
    <x v="1"/>
    <s v="Chile"/>
    <m/>
    <m/>
    <m/>
    <m/>
    <n v="10"/>
    <s v="Reyes"/>
    <x v="52"/>
    <d v="1899-12-30T11:50:00"/>
    <m/>
    <n v="0"/>
    <x v="0"/>
    <n v="0"/>
    <s v="SI"/>
    <x v="0"/>
    <n v="1"/>
    <n v="0"/>
    <n v="1"/>
    <x v="10"/>
    <x v="2"/>
    <n v="468"/>
    <n v="18"/>
    <n v="0.2"/>
    <n v="0.18"/>
  </r>
  <r>
    <d v="2019-03-13T00:00:00"/>
    <d v="1899-12-30T12:00:00"/>
    <d v="1899-12-30T12:00:00"/>
    <m/>
    <x v="1"/>
    <s v="JAR"/>
    <d v="2019-03-13T12:00:00"/>
    <n v="25593"/>
    <s v="LORETRANSMUR"/>
    <s v="Carga"/>
    <s v="SI"/>
    <n v="13.5"/>
    <n v="26"/>
    <x v="2"/>
    <s v="AGRUP. HORT. LUCAS"/>
    <x v="1"/>
    <s v="Murcia"/>
    <m/>
    <s v="R 75 59 BCH  8979 JBD"/>
    <m/>
    <m/>
    <n v="45"/>
    <s v="Miguel Ángel"/>
    <x v="52"/>
    <d v="1899-12-30T12:0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2:30:00"/>
    <d v="1899-12-30T12:30:00"/>
    <m/>
    <x v="1"/>
    <s v="MR"/>
    <d v="2019-03-13T12:30:00"/>
    <n v="27111"/>
    <s v="SUS MEDIOS"/>
    <s v="Carga"/>
    <s v="NO"/>
    <n v="2"/>
    <n v="4"/>
    <x v="0"/>
    <s v="INVERSIONES Y COMUNICACIONES "/>
    <x v="1"/>
    <s v="CHILE"/>
    <s v="PDTE. CONFIRME LA CITA"/>
    <m/>
    <m/>
    <m/>
    <m/>
    <s v="Pdte."/>
    <x v="52"/>
    <d v="1899-12-30T12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2:40:00"/>
    <m/>
    <m/>
    <x v="0"/>
    <s v="JAR"/>
    <d v="2019-03-13T12:30:00"/>
    <m/>
    <s v="SUS MEDIOS"/>
    <s v="Descarga"/>
    <s v="NO"/>
    <n v="0.2"/>
    <n v="0.2"/>
    <x v="1"/>
    <s v="SINELEC"/>
    <x v="2"/>
    <s v="Palau"/>
    <s v="alb.38221"/>
    <m/>
    <m/>
    <m/>
    <n v="2"/>
    <s v="Reyes"/>
    <x v="52"/>
    <d v="1899-12-30T12:40:00"/>
    <m/>
    <n v="0"/>
    <x v="0"/>
    <n v="0"/>
    <s v="SI"/>
    <x v="0"/>
    <n v="1"/>
    <n v="0"/>
    <n v="1"/>
    <x v="10"/>
    <x v="2"/>
    <n v="468"/>
    <n v="18"/>
    <n v="0.2"/>
    <n v="0.18"/>
  </r>
  <r>
    <d v="2019-03-13T00:00:00"/>
    <d v="1899-12-30T13:00:00"/>
    <d v="1899-12-30T13:00:00"/>
    <m/>
    <x v="1"/>
    <s v="JAR"/>
    <d v="2019-03-13T13:00:00"/>
    <n v="27122"/>
    <s v="GONZATRANS"/>
    <s v="Carga"/>
    <s v="SI"/>
    <n v="13.5"/>
    <n v="26"/>
    <x v="0"/>
    <s v="LA COMA"/>
    <x v="7"/>
    <s v="LLeida"/>
    <m/>
    <m/>
    <m/>
    <m/>
    <n v="45"/>
    <s v="Miguel Ángel"/>
    <x v="52"/>
    <d v="1899-12-30T13:0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3:30:00"/>
    <m/>
    <m/>
    <x v="0"/>
    <s v="MR"/>
    <d v="2019-03-13T13:30:00"/>
    <m/>
    <s v="SCHENKER"/>
    <s v="Descarga"/>
    <s v="NO"/>
    <n v="0"/>
    <s v="0,5"/>
    <x v="1"/>
    <s v="SCHOELLER ITALIA"/>
    <x v="6"/>
    <s v="ITALIA"/>
    <n v="413008793"/>
    <m/>
    <m/>
    <m/>
    <m/>
    <s v="Sus medios"/>
    <x v="52"/>
    <d v="1899-12-30T13:30:00"/>
    <m/>
    <n v="0"/>
    <x v="0"/>
    <n v="0"/>
    <s v="SI"/>
    <x v="0"/>
    <n v="1"/>
    <n v="0"/>
    <n v="1"/>
    <x v="10"/>
    <x v="2"/>
    <n v="468"/>
    <n v="18"/>
    <n v="0.2"/>
    <n v="0.18"/>
  </r>
  <r>
    <d v="2019-03-13T00:00:00"/>
    <d v="1899-12-30T14:00:00"/>
    <d v="1899-12-30T14:00:00"/>
    <m/>
    <x v="1"/>
    <s v="JAR"/>
    <d v="2019-03-13T14:00:00"/>
    <n v="27122"/>
    <s v="GONZATRANS"/>
    <s v="Carga"/>
    <s v="SI"/>
    <n v="13.5"/>
    <n v="26"/>
    <x v="0"/>
    <s v="LA COMA"/>
    <x v="7"/>
    <s v="LLeida"/>
    <m/>
    <m/>
    <m/>
    <m/>
    <n v="45"/>
    <s v="Juan Carlos"/>
    <x v="52"/>
    <d v="1899-12-30T14:0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4:30:00"/>
    <d v="1899-12-30T14:30:00"/>
    <m/>
    <x v="1"/>
    <s v="JAR"/>
    <d v="2019-03-13T14:30:00"/>
    <n v="27122"/>
    <s v="GONZATRANS"/>
    <s v="Carga"/>
    <s v="SI"/>
    <n v="13.5"/>
    <n v="26"/>
    <x v="0"/>
    <s v="LA COMA"/>
    <x v="7"/>
    <s v="LLeida"/>
    <m/>
    <m/>
    <m/>
    <m/>
    <n v="45"/>
    <s v="Jesús"/>
    <x v="52"/>
    <d v="1899-12-30T14:3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5:30:00"/>
    <d v="1899-12-30T15:30:00"/>
    <m/>
    <x v="1"/>
    <s v="JAR"/>
    <d v="2019-03-13T15:30:00"/>
    <n v="26812"/>
    <s v="J H L"/>
    <s v="Carga"/>
    <s v="NO"/>
    <n v="1"/>
    <n v="2"/>
    <x v="0"/>
    <s v="FAURECIA"/>
    <x v="1"/>
    <s v="Portugal"/>
    <m/>
    <m/>
    <m/>
    <m/>
    <n v="10"/>
    <s v="Jesús"/>
    <x v="52"/>
    <d v="1899-12-30T15:3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6:00:00"/>
    <d v="1899-12-30T16:00:00"/>
    <m/>
    <x v="1"/>
    <s v="MR"/>
    <d v="2019-03-13T16:00:00"/>
    <m/>
    <s v="SUS MEDIOS"/>
    <s v="Carga"/>
    <s v="NO"/>
    <n v="5"/>
    <n v="10"/>
    <x v="0"/>
    <s v="AQUA AMBIENT"/>
    <x v="3"/>
    <s v="VARIOS"/>
    <m/>
    <m/>
    <m/>
    <m/>
    <n v="10"/>
    <s v="Jesús"/>
    <x v="52"/>
    <d v="1899-12-30T16:0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6:30:00"/>
    <d v="1899-12-30T16:30:00"/>
    <m/>
    <x v="1"/>
    <s v="JAR"/>
    <d v="2019-03-13T16:30:00"/>
    <n v="6006962"/>
    <s v="SUS MEDIOS"/>
    <s v="Carga"/>
    <s v="SI"/>
    <n v="13.5"/>
    <n v="26"/>
    <x v="2"/>
    <s v="SCHOELLER POLONIA"/>
    <x v="1"/>
    <s v="Polonia"/>
    <m/>
    <m/>
    <m/>
    <m/>
    <m/>
    <s v="FALLO"/>
    <x v="52"/>
    <d v="1899-12-30T16:3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17:00:00"/>
    <d v="1899-12-30T17:00:00"/>
    <m/>
    <x v="1"/>
    <s v="MR"/>
    <d v="2019-03-13T17:00:00"/>
    <m/>
    <s v="TRANSLINK"/>
    <s v="Carga"/>
    <s v="NO"/>
    <n v="1"/>
    <n v="1"/>
    <x v="0"/>
    <s v="TRANSLINK"/>
    <x v="5"/>
    <s v="VARIOS"/>
    <m/>
    <m/>
    <m/>
    <m/>
    <n v="10"/>
    <s v="Miguel M."/>
    <x v="52"/>
    <d v="1899-12-30T17:00:00"/>
    <m/>
    <n v="0"/>
    <x v="0"/>
    <n v="1"/>
    <s v="SI"/>
    <x v="0"/>
    <n v="0"/>
    <n v="0"/>
    <n v="1"/>
    <x v="10"/>
    <x v="2"/>
    <n v="468"/>
    <n v="18"/>
    <n v="0.2"/>
    <n v="0.18"/>
  </r>
  <r>
    <d v="2019-03-13T00:00:00"/>
    <d v="1899-12-30T19:00:00"/>
    <d v="1899-12-30T19:00:00"/>
    <m/>
    <x v="1"/>
    <s v="JAR"/>
    <d v="2019-03-13T19:00:00"/>
    <n v="27122"/>
    <s v="GONZATRANS"/>
    <s v="Carga"/>
    <s v="SI"/>
    <n v="13.5"/>
    <n v="26"/>
    <x v="0"/>
    <s v="LA COMA"/>
    <x v="7"/>
    <s v="LLeida"/>
    <m/>
    <m/>
    <m/>
    <m/>
    <n v="45"/>
    <s v="Jesús"/>
    <x v="52"/>
    <d v="1899-12-30T19:00:00"/>
    <m/>
    <n v="1"/>
    <x v="0"/>
    <n v="1"/>
    <s v="SI"/>
    <x v="0"/>
    <n v="0"/>
    <n v="0"/>
    <n v="1"/>
    <x v="10"/>
    <x v="2"/>
    <n v="468"/>
    <n v="18"/>
    <n v="0.2"/>
    <n v="0.18"/>
  </r>
  <r>
    <d v="2019-03-13T00:00:00"/>
    <d v="1899-12-30T20:00:00"/>
    <d v="1899-12-30T20:00:00"/>
    <m/>
    <x v="1"/>
    <s v="JAR"/>
    <d v="2019-03-13T20:00:00"/>
    <n v="27122"/>
    <s v="GONZATRANS"/>
    <s v="Carga"/>
    <s v="SI"/>
    <n v="13.5"/>
    <n v="26"/>
    <x v="0"/>
    <s v="LA COMA"/>
    <x v="7"/>
    <s v="LLeida"/>
    <m/>
    <m/>
    <m/>
    <m/>
    <n v="45"/>
    <s v="Miguel M."/>
    <x v="52"/>
    <d v="1899-12-30T20:00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07:00:00"/>
    <d v="1899-12-30T07:00:00"/>
    <m/>
    <x v="1"/>
    <s v="JAR"/>
    <d v="2019-03-14T07:00:00"/>
    <m/>
    <s v="SUS MEDIOS"/>
    <s v="Descarga"/>
    <s v="NO"/>
    <n v="6"/>
    <n v="12"/>
    <x v="0"/>
    <s v="SERRADORA DOMENECH"/>
    <x v="2"/>
    <s v="Girona"/>
    <m/>
    <m/>
    <m/>
    <m/>
    <n v="20"/>
    <s v="Juan Carlos"/>
    <x v="53"/>
    <d v="1899-12-30T07:0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07:45:00"/>
    <d v="1899-12-30T07:45:00"/>
    <m/>
    <x v="1"/>
    <s v="JAR"/>
    <d v="2019-03-14T08:00:00"/>
    <n v="27122"/>
    <s v="GONZATRANS"/>
    <s v="Carga"/>
    <s v="SI"/>
    <n v="13.5"/>
    <n v="26"/>
    <x v="0"/>
    <s v="LA COMA"/>
    <x v="7"/>
    <s v="LLeida"/>
    <m/>
    <m/>
    <m/>
    <m/>
    <n v="45"/>
    <s v="Juan Carlos"/>
    <x v="53"/>
    <d v="1899-12-30T07:45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08:00:00"/>
    <d v="1899-12-30T08:00:00"/>
    <m/>
    <x v="1"/>
    <s v="JAR"/>
    <d v="2019-03-14T08:0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53"/>
    <d v="1899-12-30T08:00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08:30:00"/>
    <d v="1899-12-30T08:30:00"/>
    <m/>
    <x v="1"/>
    <s v="MR"/>
    <d v="2019-03-14T08:30:00"/>
    <s v="DAVID"/>
    <s v="DAVID BERTRAN"/>
    <s v="Carga"/>
    <s v="NO"/>
    <n v="3"/>
    <n v="6"/>
    <x v="0"/>
    <s v="DAVID BERTRAN"/>
    <x v="5"/>
    <s v="PALAU"/>
    <m/>
    <m/>
    <m/>
    <m/>
    <n v="30"/>
    <s v="Juan Carlos"/>
    <x v="53"/>
    <d v="1899-12-30T08:3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09:00:00"/>
    <d v="1899-12-30T09:00:00"/>
    <m/>
    <x v="1"/>
    <s v="JAR"/>
    <d v="2019-03-14T09:00:00"/>
    <s v="Carga Lorqui"/>
    <s v="ALGAITRUCK"/>
    <s v="Carga"/>
    <s v="SI"/>
    <n v="13.5"/>
    <n v="26"/>
    <x v="0"/>
    <s v="SCHOELLER LORQUI"/>
    <x v="8"/>
    <s v="MURCIA"/>
    <s v="Envio Molde Patas y M.P."/>
    <m/>
    <m/>
    <m/>
    <n v="45"/>
    <s v="Miguel Ángel"/>
    <x v="53"/>
    <d v="1899-12-30T09:00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09:30:00"/>
    <d v="1899-12-30T09:30:00"/>
    <m/>
    <x v="1"/>
    <s v="JAR"/>
    <d v="2019-03-14T09:30:00"/>
    <n v="6007022"/>
    <s v="SUS MEDIOS"/>
    <s v="Carga"/>
    <s v="NO"/>
    <n v="1"/>
    <n v="1"/>
    <x v="0"/>
    <s v="VARIOS"/>
    <x v="4"/>
    <s v="Qatar"/>
    <m/>
    <m/>
    <m/>
    <m/>
    <n v="10"/>
    <s v="Miguel Ángel"/>
    <x v="53"/>
    <d v="1899-12-30T10:30:00"/>
    <m/>
    <n v="0"/>
    <x v="0"/>
    <n v="1"/>
    <s v="SI"/>
    <x v="0"/>
    <n v="1"/>
    <n v="1"/>
    <n v="0"/>
    <x v="10"/>
    <x v="2"/>
    <n v="468"/>
    <n v="18"/>
    <n v="0.2"/>
    <n v="0.18"/>
  </r>
  <r>
    <d v="2019-03-14T00:00:00"/>
    <d v="1899-12-30T09:35:00"/>
    <d v="1899-12-30T09:35:00"/>
    <m/>
    <x v="1"/>
    <s v="JAR"/>
    <d v="2019-03-14T09:30:00"/>
    <m/>
    <s v="SUS MEDIOS"/>
    <s v="Carga"/>
    <s v="NO"/>
    <n v="5"/>
    <n v="7"/>
    <x v="0"/>
    <s v="ALTOPLAST"/>
    <x v="2"/>
    <s v="Hostalets de V."/>
    <m/>
    <m/>
    <m/>
    <m/>
    <n v="20"/>
    <s v="Sandra"/>
    <x v="53"/>
    <d v="1899-12-30T09:35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09:45:00"/>
    <m/>
    <m/>
    <x v="0"/>
    <s v="JAR"/>
    <d v="2019-03-14T10:00:00"/>
    <n v="6006999"/>
    <s v="SUS MEDIOS"/>
    <s v="Carga"/>
    <s v="NO"/>
    <n v="6"/>
    <n v="12"/>
    <x v="0"/>
    <s v="SCHOELLER ITALIA"/>
    <x v="4"/>
    <s v="Italia"/>
    <m/>
    <m/>
    <m/>
    <m/>
    <n v="30"/>
    <s v="Miguel Ángel"/>
    <x v="53"/>
    <d v="1899-12-30T09:45:00"/>
    <m/>
    <n v="0"/>
    <x v="0"/>
    <n v="0"/>
    <s v="SI"/>
    <x v="0"/>
    <n v="1"/>
    <n v="0"/>
    <n v="1"/>
    <x v="10"/>
    <x v="2"/>
    <n v="468"/>
    <n v="18"/>
    <n v="0.2"/>
    <n v="0.18"/>
  </r>
  <r>
    <d v="2019-03-14T00:00:00"/>
    <d v="1899-12-30T10:00:00"/>
    <d v="1899-12-30T10:00:00"/>
    <m/>
    <x v="1"/>
    <s v="JAR"/>
    <d v="2019-03-14T10:00:00"/>
    <m/>
    <s v="COBARPLAS"/>
    <s v="Descarga"/>
    <s v="NO"/>
    <n v="4"/>
    <n v="6"/>
    <x v="0"/>
    <s v="PLASTICOS GUELL"/>
    <x v="0"/>
    <s v="Palau"/>
    <m/>
    <m/>
    <m/>
    <m/>
    <n v="30"/>
    <s v="Juan Carlos"/>
    <x v="53"/>
    <d v="1899-12-30T10:0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0:20:00"/>
    <d v="1899-12-30T10:20:00"/>
    <m/>
    <x v="1"/>
    <s v="MR"/>
    <d v="2019-03-14T10:30:00"/>
    <s v="DAVID"/>
    <s v="DAVID BERTRAN"/>
    <s v="Carga"/>
    <s v="NO"/>
    <n v="3"/>
    <n v="6"/>
    <x v="0"/>
    <s v="DAVID BERTRAN"/>
    <x v="5"/>
    <s v="PALAU"/>
    <m/>
    <m/>
    <m/>
    <m/>
    <n v="20"/>
    <s v="Juan Carlos"/>
    <x v="53"/>
    <d v="1899-12-30T10:2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0:30:00"/>
    <d v="1899-12-30T10:30:00"/>
    <m/>
    <x v="1"/>
    <s v="JAR"/>
    <d v="2019-03-14T10:30:00"/>
    <m/>
    <s v="NIKA"/>
    <s v="Descarga"/>
    <s v="NO"/>
    <n v="4"/>
    <n v="6"/>
    <x v="0"/>
    <s v="POWDER"/>
    <x v="0"/>
    <s v="Tarragona"/>
    <m/>
    <m/>
    <m/>
    <m/>
    <n v="20"/>
    <s v="Miguel Ángel"/>
    <x v="53"/>
    <d v="1899-12-30T10:3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1:30:00"/>
    <d v="1899-12-30T11:30:00"/>
    <m/>
    <x v="1"/>
    <s v="JAR"/>
    <d v="2019-03-14T11:30:00"/>
    <m/>
    <s v="TXT"/>
    <s v="Descarga"/>
    <s v="NO"/>
    <n v="2"/>
    <n v="3"/>
    <x v="0"/>
    <s v="PUROMASTER"/>
    <x v="2"/>
    <s v="Palau"/>
    <s v="19AV592 PDO.113006557 / 19AV591 PDO. 113006488 / 19AV590 PDO.113006545 / 19AV588 PDO. 113006532 / 19AV589 PDO. 113006536"/>
    <m/>
    <m/>
    <m/>
    <m/>
    <s v="Sandra"/>
    <x v="53"/>
    <d v="1899-12-30T11:3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2:30:00"/>
    <d v="1899-12-30T12:30:00"/>
    <m/>
    <x v="1"/>
    <s v="MR"/>
    <d v="2019-03-14T12:30:00"/>
    <m/>
    <s v="VARIOS"/>
    <s v="Carga"/>
    <s v="NO"/>
    <n v="2"/>
    <n v="4"/>
    <x v="0"/>
    <s v="MULTIPLASTIC"/>
    <x v="1"/>
    <s v="GRANOLLERS"/>
    <s v="27097, 27025, 26908, 26288 y es posible que tambien el 26982"/>
    <m/>
    <m/>
    <m/>
    <n v="20"/>
    <s v="Miguel Ángel"/>
    <x v="53"/>
    <d v="1899-12-30T11:30:00"/>
    <m/>
    <n v="0"/>
    <x v="0"/>
    <n v="1"/>
    <s v="SI"/>
    <x v="0"/>
    <n v="1"/>
    <n v="1"/>
    <n v="0"/>
    <x v="10"/>
    <x v="2"/>
    <n v="468"/>
    <n v="18"/>
    <n v="0.2"/>
    <n v="0.18"/>
  </r>
  <r>
    <d v="2019-03-14T00:00:00"/>
    <d v="1899-12-30T13:00:00"/>
    <d v="1899-12-30T13:00:00"/>
    <m/>
    <x v="1"/>
    <s v="JAR"/>
    <d v="2019-03-14T13:00:00"/>
    <s v="Descarga- Gaillon"/>
    <s v="GIMARCO"/>
    <s v="Descarga"/>
    <s v="SI"/>
    <n v="13.5"/>
    <n v="26"/>
    <x v="0"/>
    <s v="SCHOELLER GAILLON"/>
    <x v="6"/>
    <s v="GAILLON"/>
    <s v="- Palau CB-1153 "/>
    <m/>
    <m/>
    <m/>
    <n v="60"/>
    <s v="Miguel Ángel"/>
    <x v="53"/>
    <d v="1899-12-30T12:00:00"/>
    <m/>
    <n v="1"/>
    <x v="0"/>
    <n v="1"/>
    <s v="SI"/>
    <x v="0"/>
    <n v="1"/>
    <n v="1"/>
    <n v="0"/>
    <x v="10"/>
    <x v="2"/>
    <n v="468"/>
    <n v="18"/>
    <n v="0.2"/>
    <n v="0.18"/>
  </r>
  <r>
    <d v="2019-03-14T00:00:00"/>
    <d v="1899-12-30T13:05:00"/>
    <d v="1899-12-30T13:05:00"/>
    <m/>
    <x v="1"/>
    <s v="JAR"/>
    <d v="2019-03-14T13:00:00"/>
    <n v="27042"/>
    <s v="SUS MEDIOS"/>
    <s v="Carga"/>
    <s v="NO"/>
    <n v="2"/>
    <n v="3"/>
    <x v="0"/>
    <s v="VARIOS"/>
    <x v="3"/>
    <s v="CORNELLA"/>
    <m/>
    <m/>
    <m/>
    <m/>
    <n v="10"/>
    <s v="Reyes"/>
    <x v="53"/>
    <d v="1899-12-30T13:05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4:00:00"/>
    <d v="1899-12-30T14:00:00"/>
    <m/>
    <x v="1"/>
    <s v="JAR"/>
    <d v="2019-03-14T14:00:00"/>
    <n v="26860"/>
    <s v="SUS MEDIOS"/>
    <s v="Carga"/>
    <s v="NO"/>
    <n v="4"/>
    <n v="4"/>
    <x v="0"/>
    <s v="VARIOS"/>
    <x v="3"/>
    <s v="Mallorca"/>
    <m/>
    <m/>
    <m/>
    <m/>
    <m/>
    <s v="Miguel M."/>
    <x v="53"/>
    <d v="1899-12-30T14:00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4:01:00"/>
    <d v="1899-12-30T14:01:00"/>
    <m/>
    <x v="1"/>
    <s v="JAR"/>
    <d v="2019-03-14T14:00:00"/>
    <n v="27122"/>
    <s v="GONZATRANS"/>
    <s v="Carga"/>
    <s v="SI"/>
    <n v="13.5"/>
    <n v="26"/>
    <x v="0"/>
    <s v="LA COMA"/>
    <x v="7"/>
    <s v="LLeida"/>
    <m/>
    <m/>
    <m/>
    <m/>
    <m/>
    <s v="Jesús"/>
    <x v="53"/>
    <d v="1899-12-30T14:01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14:30:00"/>
    <d v="1899-12-30T14:30:00"/>
    <m/>
    <x v="1"/>
    <s v="JAR"/>
    <d v="2019-03-14T14:30:00"/>
    <n v="6006962"/>
    <s v="SUS MEDIOS"/>
    <s v="Carga"/>
    <s v="SI"/>
    <n v="13.5"/>
    <n v="26"/>
    <x v="2"/>
    <s v="SCHOELLER POLONIA"/>
    <x v="1"/>
    <s v="Polonia"/>
    <m/>
    <m/>
    <m/>
    <m/>
    <n v="60"/>
    <s v="Juan Carlos"/>
    <x v="53"/>
    <d v="1899-12-30T11:30:00"/>
    <m/>
    <n v="1"/>
    <x v="0"/>
    <n v="1"/>
    <s v="SI"/>
    <x v="0"/>
    <n v="1"/>
    <n v="1"/>
    <n v="0"/>
    <x v="10"/>
    <x v="2"/>
    <n v="468"/>
    <n v="18"/>
    <n v="0.2"/>
    <n v="0.18"/>
  </r>
  <r>
    <d v="2019-03-14T00:00:00"/>
    <d v="1899-12-30T15:00:00"/>
    <d v="1899-12-30T15:00:00"/>
    <m/>
    <x v="1"/>
    <s v="JAR"/>
    <d v="2019-03-14T15:00:00"/>
    <n v="27173"/>
    <s v="GONZATRANS"/>
    <s v="Carga"/>
    <s v="SI"/>
    <n v="13.5"/>
    <n v="26"/>
    <x v="0"/>
    <s v="LA COMA"/>
    <x v="7"/>
    <s v="LLeida"/>
    <m/>
    <m/>
    <m/>
    <m/>
    <n v="45"/>
    <s v="Jesús"/>
    <x v="53"/>
    <d v="1899-12-30T15:00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15:15:00"/>
    <m/>
    <m/>
    <x v="0"/>
    <s v="JAR"/>
    <d v="2019-03-14T15:30:00"/>
    <m/>
    <s v="SUS MEDIOS"/>
    <s v="Descarga"/>
    <s v="NO"/>
    <n v="0.2"/>
    <n v="0.2"/>
    <x v="1"/>
    <s v="CIFEC"/>
    <x v="2"/>
    <s v="Palau"/>
    <m/>
    <m/>
    <m/>
    <m/>
    <n v="2"/>
    <s v="Reyes"/>
    <x v="53"/>
    <d v="1899-12-30T15:15:00"/>
    <m/>
    <n v="0"/>
    <x v="0"/>
    <n v="0"/>
    <s v="SI"/>
    <x v="0"/>
    <n v="1"/>
    <n v="0"/>
    <n v="1"/>
    <x v="10"/>
    <x v="2"/>
    <n v="468"/>
    <n v="18"/>
    <n v="0.2"/>
    <n v="0.18"/>
  </r>
  <r>
    <d v="2019-03-14T00:00:00"/>
    <d v="1899-12-30T16:30:00"/>
    <d v="1899-12-30T16:30:00"/>
    <m/>
    <x v="1"/>
    <s v="JAR"/>
    <d v="2019-03-14T16:30:00"/>
    <n v="27173"/>
    <s v="GONZATRANS"/>
    <s v="Carga"/>
    <s v="SI"/>
    <n v="13.5"/>
    <n v="26"/>
    <x v="0"/>
    <s v="LA COMA"/>
    <x v="7"/>
    <s v="LLeida"/>
    <m/>
    <m/>
    <m/>
    <m/>
    <n v="45"/>
    <s v="Jesús"/>
    <x v="53"/>
    <d v="1899-12-30T16:30:00"/>
    <m/>
    <n v="1"/>
    <x v="0"/>
    <n v="1"/>
    <s v="SI"/>
    <x v="0"/>
    <n v="0"/>
    <n v="0"/>
    <n v="1"/>
    <x v="10"/>
    <x v="2"/>
    <n v="468"/>
    <n v="18"/>
    <n v="0.2"/>
    <n v="0.18"/>
  </r>
  <r>
    <d v="2019-03-14T00:00:00"/>
    <d v="1899-12-30T17:00:00"/>
    <d v="1899-12-30T17:00:00"/>
    <m/>
    <x v="1"/>
    <s v="MR"/>
    <d v="2019-03-14T17:00:00"/>
    <n v="26771"/>
    <s v="NOUTRANSPORT"/>
    <s v="Carga"/>
    <s v="SI"/>
    <n v="13.5"/>
    <n v="26"/>
    <x v="0"/>
    <s v="BEAUTY BY DIA"/>
    <x v="7"/>
    <s v="LA ALMUNIA DE DOÑA GODINA"/>
    <m/>
    <m/>
    <m/>
    <m/>
    <n v="45"/>
    <s v="Miguel M."/>
    <x v="53"/>
    <d v="1899-12-30T15:30:00"/>
    <m/>
    <n v="1"/>
    <x v="0"/>
    <n v="1"/>
    <s v="SI"/>
    <x v="0"/>
    <n v="1"/>
    <n v="1"/>
    <n v="0"/>
    <x v="10"/>
    <x v="2"/>
    <n v="468"/>
    <n v="18"/>
    <n v="0.2"/>
    <n v="0.18"/>
  </r>
  <r>
    <d v="2019-03-14T00:00:00"/>
    <d v="1899-12-30T17:10:00"/>
    <d v="1899-12-30T17:10:00"/>
    <m/>
    <x v="1"/>
    <s v="JAR"/>
    <d v="2019-03-14T17:00:00"/>
    <m/>
    <s v="GIMARCO"/>
    <s v="Descarga"/>
    <s v="SI"/>
    <n v="13.5"/>
    <n v="26"/>
    <x v="0"/>
    <s v="SCHOELLER NUREIUX"/>
    <x v="6"/>
    <s v="Palau"/>
    <m/>
    <m/>
    <m/>
    <m/>
    <n v="45"/>
    <s v="Juan Carlos"/>
    <x v="53"/>
    <d v="1899-12-30T13:10:00"/>
    <m/>
    <n v="1"/>
    <x v="0"/>
    <n v="1"/>
    <s v="SI"/>
    <x v="0"/>
    <n v="1"/>
    <n v="1"/>
    <n v="0"/>
    <x v="10"/>
    <x v="2"/>
    <n v="468"/>
    <n v="18"/>
    <n v="0.2"/>
    <n v="0.18"/>
  </r>
  <r>
    <d v="2019-03-14T00:00:00"/>
    <d v="1899-12-30T17:15:00"/>
    <d v="1899-12-30T17:15:00"/>
    <m/>
    <x v="1"/>
    <s v="JAR"/>
    <d v="2019-03-14T17:30:00"/>
    <n v="26559"/>
    <s v="EL MOSCA"/>
    <s v="Carga"/>
    <s v="NO"/>
    <n v="2"/>
    <n v="4"/>
    <x v="0"/>
    <s v="CAVAS CATALANAS"/>
    <x v="7"/>
    <s v="Las Palmas"/>
    <m/>
    <m/>
    <m/>
    <m/>
    <n v="20"/>
    <s v="Miguel M."/>
    <x v="53"/>
    <d v="1899-12-30T17:15:00"/>
    <m/>
    <n v="0"/>
    <x v="0"/>
    <n v="1"/>
    <s v="SI"/>
    <x v="0"/>
    <n v="0"/>
    <n v="0"/>
    <n v="1"/>
    <x v="10"/>
    <x v="2"/>
    <n v="468"/>
    <n v="18"/>
    <n v="0.2"/>
    <n v="0.18"/>
  </r>
  <r>
    <d v="2019-03-14T00:00:00"/>
    <d v="1899-12-30T17:30:00"/>
    <d v="1899-12-30T17:30:00"/>
    <m/>
    <x v="1"/>
    <s v="JAR"/>
    <d v="2019-03-14T17:30:00"/>
    <n v="27122"/>
    <s v="GONZATRANS"/>
    <s v="Carga"/>
    <s v="SI"/>
    <n v="13.5"/>
    <n v="26"/>
    <x v="2"/>
    <s v="LA COMA"/>
    <x v="7"/>
    <s v="LLeida"/>
    <m/>
    <m/>
    <m/>
    <m/>
    <n v="45"/>
    <s v="Miguel Ángel"/>
    <x v="54"/>
    <d v="1899-12-30T17:30:00"/>
    <m/>
    <n v="1"/>
    <x v="0"/>
    <n v="1"/>
    <s v="NO"/>
    <x v="0"/>
    <n v="0"/>
    <n v="0"/>
    <n v="1"/>
    <x v="10"/>
    <x v="2"/>
    <n v="468"/>
    <n v="18"/>
    <n v="0.2"/>
    <n v="0.18"/>
  </r>
  <r>
    <d v="2019-03-14T00:00:00"/>
    <d v="1899-12-30T18:30:00"/>
    <d v="1899-12-30T18:30:00"/>
    <m/>
    <x v="1"/>
    <s v="JAR"/>
    <d v="2019-03-14T18:30:00"/>
    <n v="6006963"/>
    <s v="BREGER"/>
    <s v="Carga"/>
    <s v="NO"/>
    <n v="6"/>
    <n v="20"/>
    <x v="0"/>
    <s v="SCHOELLER FRANCE"/>
    <x v="4"/>
    <s v="France"/>
    <m/>
    <m/>
    <m/>
    <m/>
    <m/>
    <s v="FALLO"/>
    <x v="23"/>
    <m/>
    <m/>
    <n v="0"/>
    <x v="1"/>
    <n v="1"/>
    <s v="NO"/>
    <x v="1"/>
    <n v="1"/>
    <n v="1"/>
    <n v="0"/>
    <x v="10"/>
    <x v="2"/>
    <n v="468"/>
    <n v="18"/>
    <n v="0.2"/>
    <n v="0.18"/>
  </r>
  <r>
    <d v="2019-03-14T00:00:00"/>
    <d v="1899-12-30T19:00:00"/>
    <d v="1899-12-30T19:00:00"/>
    <m/>
    <x v="1"/>
    <s v="JAR"/>
    <d v="2019-03-14T19:00:00"/>
    <s v="FLONASA"/>
    <s v="SUS MEDIOS"/>
    <s v="Descarga"/>
    <s v="NO"/>
    <n v="1"/>
    <n v="1"/>
    <x v="0"/>
    <s v="VARIOS"/>
    <x v="0"/>
    <s v="Palau"/>
    <s v="Molde cliente"/>
    <m/>
    <m/>
    <m/>
    <n v="10"/>
    <s v="Miguel Ángel"/>
    <x v="54"/>
    <d v="1899-12-30T08:50:00"/>
    <m/>
    <n v="0"/>
    <x v="0"/>
    <n v="1"/>
    <s v="NO"/>
    <x v="0"/>
    <n v="1"/>
    <n v="1"/>
    <n v="0"/>
    <x v="10"/>
    <x v="2"/>
    <n v="468"/>
    <n v="18"/>
    <n v="0.2"/>
    <n v="0.18"/>
  </r>
  <r>
    <d v="2019-03-14T00:00:00"/>
    <d v="1899-12-30T19:30:00"/>
    <d v="1899-12-30T19:30:00"/>
    <m/>
    <x v="1"/>
    <s v="JAR"/>
    <d v="2019-03-14T19:30:00"/>
    <n v="26850"/>
    <s v="SUS MEDIOS"/>
    <s v="Carga"/>
    <s v="NO"/>
    <n v="1"/>
    <n v="1"/>
    <x v="0"/>
    <s v="PALETPLASTIC"/>
    <x v="1"/>
    <s v="Murcia"/>
    <m/>
    <m/>
    <m/>
    <m/>
    <m/>
    <s v="FALLO"/>
    <x v="23"/>
    <m/>
    <m/>
    <n v="0"/>
    <x v="1"/>
    <n v="1"/>
    <s v="NO"/>
    <x v="1"/>
    <n v="1"/>
    <n v="1"/>
    <n v="0"/>
    <x v="10"/>
    <x v="2"/>
    <n v="468"/>
    <n v="18"/>
    <n v="0.2"/>
    <n v="0.18"/>
  </r>
  <r>
    <d v="2019-03-14T00:00:00"/>
    <d v="1899-12-30T21:30:00"/>
    <d v="1899-12-30T21:30:00"/>
    <m/>
    <x v="1"/>
    <s v="JAR"/>
    <d v="2019-03-14T21:30:00"/>
    <n v="27122"/>
    <s v="GONZATRANS"/>
    <s v="Carga"/>
    <s v="SI"/>
    <n v="13.5"/>
    <n v="26"/>
    <x v="0"/>
    <s v="LA COMA"/>
    <x v="7"/>
    <s v="LLeida"/>
    <m/>
    <m/>
    <m/>
    <m/>
    <s v="45_x0009__x0009_45_x0009__x0009_45"/>
    <s v="Miguel M."/>
    <x v="52"/>
    <d v="1899-12-30T21:30:00"/>
    <m/>
    <n v="1"/>
    <x v="0"/>
    <n v="1"/>
    <s v="NO"/>
    <x v="0"/>
    <n v="0"/>
    <n v="0"/>
    <n v="1"/>
    <x v="10"/>
    <x v="2"/>
    <n v="468"/>
    <n v="18"/>
    <n v="0.2"/>
    <n v="0.18"/>
  </r>
  <r>
    <d v="2019-03-15T00:00:00"/>
    <d v="1899-12-30T06:00:00"/>
    <d v="1899-12-30T06:00:00"/>
    <m/>
    <x v="1"/>
    <s v="JAR"/>
    <d v="2019-03-15T06:00:00"/>
    <s v="Descarga Lorqui"/>
    <s v="ALGAITRUCK"/>
    <s v="Descarga"/>
    <s v="SI"/>
    <n v="13.5"/>
    <n v="26"/>
    <x v="0"/>
    <s v="SCHOELLER LORQUI"/>
    <x v="8"/>
    <s v="MURCIA"/>
    <m/>
    <m/>
    <m/>
    <m/>
    <n v="60"/>
    <s v="Juan Carlos"/>
    <x v="54"/>
    <d v="1899-12-30T06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07:00:00"/>
    <d v="1899-12-30T07:00:00"/>
    <m/>
    <x v="1"/>
    <s v="MR"/>
    <d v="2019-03-15T07:00:00"/>
    <m/>
    <s v="GONZATRANS"/>
    <s v="Carga"/>
    <s v="NO"/>
    <n v="6"/>
    <n v="11"/>
    <x v="0"/>
    <s v="GONZATRANS"/>
    <x v="5"/>
    <s v="VARIOS"/>
    <m/>
    <m/>
    <m/>
    <m/>
    <n v="30"/>
    <s v="Miguel Ángel"/>
    <x v="54"/>
    <d v="1899-12-30T07:00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07:30:00"/>
    <d v="1899-12-30T07:30:00"/>
    <m/>
    <x v="1"/>
    <s v="JAR"/>
    <d v="2019-03-15T07:30:00"/>
    <n v="27122"/>
    <s v="GONZATRANS"/>
    <s v="Carga"/>
    <s v="SI"/>
    <n v="13.5"/>
    <n v="26"/>
    <x v="0"/>
    <s v="LA COMA"/>
    <x v="7"/>
    <s v="LLeida"/>
    <m/>
    <m/>
    <m/>
    <m/>
    <n v="45"/>
    <s v="Juan Carlos"/>
    <x v="54"/>
    <d v="1899-12-30T07:3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08:00:00"/>
    <d v="1899-12-30T08:00:00"/>
    <m/>
    <x v="1"/>
    <s v="JAR"/>
    <d v="2019-03-15T08:00:00"/>
    <s v="Bernis"/>
    <s v="SUS MEDIOS"/>
    <s v="Carga"/>
    <s v="SI"/>
    <n v="13.5"/>
    <n v="26"/>
    <x v="0"/>
    <s v="AQUA AMBIENT"/>
    <x v="3"/>
    <s v="Bernis"/>
    <m/>
    <m/>
    <m/>
    <m/>
    <n v="40"/>
    <s v="Juan Carlos"/>
    <x v="54"/>
    <d v="1899-12-30T08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08:15:00"/>
    <d v="1899-12-30T08:15:00"/>
    <m/>
    <x v="1"/>
    <s v="JAR"/>
    <d v="2019-03-15T08:30:00"/>
    <n v="27122"/>
    <s v="GONZATRANS"/>
    <s v="Carga"/>
    <s v="SI"/>
    <n v="13.5"/>
    <n v="26"/>
    <x v="0"/>
    <s v="LA COMA"/>
    <x v="7"/>
    <s v="LLeida"/>
    <s v="ENVIO 7746"/>
    <m/>
    <m/>
    <m/>
    <n v="45"/>
    <s v="Miguel Ángel"/>
    <x v="54"/>
    <d v="1899-12-30T08:15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09:25:00"/>
    <m/>
    <m/>
    <x v="0"/>
    <s v="JAR"/>
    <d v="2019-03-15T09:30:00"/>
    <m/>
    <s v="TOTALCOURIER"/>
    <s v="Descarga"/>
    <s v="NO"/>
    <n v="0.2"/>
    <n v="0.2"/>
    <x v="1"/>
    <s v="MOLD IN GRAPHIC SYSTEMS"/>
    <x v="0"/>
    <s v="palau"/>
    <n v="213004377"/>
    <m/>
    <m/>
    <m/>
    <n v="2"/>
    <s v="Reyes"/>
    <x v="54"/>
    <d v="1899-12-30T09:25:00"/>
    <m/>
    <n v="0"/>
    <x v="0"/>
    <n v="0"/>
    <s v="SI"/>
    <x v="0"/>
    <n v="1"/>
    <n v="0"/>
    <n v="1"/>
    <x v="10"/>
    <x v="2"/>
    <n v="468"/>
    <n v="18"/>
    <n v="0.2"/>
    <n v="0.18"/>
  </r>
  <r>
    <d v="2019-03-15T00:00:00"/>
    <d v="1899-12-30T10:00:00"/>
    <d v="1899-12-30T10:00:00"/>
    <m/>
    <x v="1"/>
    <s v="JAR"/>
    <d v="2019-03-15T10:00:00"/>
    <n v="27122"/>
    <s v="GONZATRANS"/>
    <s v="Carga"/>
    <s v="SI"/>
    <n v="13.5"/>
    <n v="26"/>
    <x v="0"/>
    <s v="LA COMA"/>
    <x v="7"/>
    <s v="LLeida"/>
    <m/>
    <m/>
    <m/>
    <m/>
    <n v="45"/>
    <s v="Juan Carlos"/>
    <x v="54"/>
    <d v="1899-12-30T10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0:20:00"/>
    <m/>
    <m/>
    <x v="0"/>
    <s v="JAR"/>
    <d v="2019-03-15T10:30:00"/>
    <n v="713014689"/>
    <s v="SUS MEDIOS"/>
    <s v="Descarga"/>
    <s v="NO"/>
    <n v="0.2"/>
    <n v="0.2"/>
    <x v="1"/>
    <s v="RETOLS PALAU"/>
    <x v="0"/>
    <s v="PALAU"/>
    <m/>
    <m/>
    <m/>
    <m/>
    <n v="1"/>
    <s v="Reyes"/>
    <x v="54"/>
    <d v="1899-12-30T10:20:00"/>
    <m/>
    <n v="0"/>
    <x v="0"/>
    <n v="0"/>
    <s v="SI"/>
    <x v="0"/>
    <n v="1"/>
    <n v="0"/>
    <n v="1"/>
    <x v="10"/>
    <x v="2"/>
    <n v="468"/>
    <n v="18"/>
    <n v="0.2"/>
    <n v="0.18"/>
  </r>
  <r>
    <d v="2019-03-15T00:00:00"/>
    <d v="1899-12-30T10:26:00"/>
    <m/>
    <m/>
    <x v="0"/>
    <s v="MR"/>
    <d v="2019-03-15T10:30:00"/>
    <m/>
    <s v="SUS MEDIOS"/>
    <s v="Descarga"/>
    <s v="NO"/>
    <n v="0"/>
    <s v="0,5"/>
    <x v="1"/>
    <s v="STENCO"/>
    <x v="2"/>
    <s v="MONTORNES"/>
    <s v="ALB. 1PQ/19001425 - PDO 713014690"/>
    <m/>
    <m/>
    <m/>
    <m/>
    <s v="Sus medios"/>
    <x v="54"/>
    <d v="1899-12-30T10:26:00"/>
    <m/>
    <n v="0"/>
    <x v="0"/>
    <n v="0"/>
    <s v="SI"/>
    <x v="0"/>
    <n v="1"/>
    <n v="0"/>
    <n v="1"/>
    <x v="10"/>
    <x v="2"/>
    <n v="468"/>
    <n v="18"/>
    <n v="0.2"/>
    <n v="0.18"/>
  </r>
  <r>
    <d v="2019-03-15T00:00:00"/>
    <d v="1899-12-30T10:30:00"/>
    <d v="1899-12-30T10:30:00"/>
    <m/>
    <x v="1"/>
    <s v="JAR"/>
    <d v="2019-03-15T10:30:00"/>
    <s v="ML PLASTIC"/>
    <s v="SUS MEDIOS"/>
    <s v="Descarga"/>
    <s v="NO"/>
    <n v="6"/>
    <n v="12"/>
    <x v="0"/>
    <s v="VARIOS"/>
    <x v="2"/>
    <s v="Palau"/>
    <n v="113006503"/>
    <m/>
    <m/>
    <m/>
    <n v="20"/>
    <s v="Miguel Ángel"/>
    <x v="54"/>
    <d v="1899-12-30T09:30:00"/>
    <m/>
    <n v="0"/>
    <x v="0"/>
    <n v="1"/>
    <s v="SI"/>
    <x v="0"/>
    <n v="1"/>
    <n v="1"/>
    <n v="0"/>
    <x v="10"/>
    <x v="2"/>
    <n v="468"/>
    <n v="18"/>
    <n v="0.2"/>
    <n v="0.18"/>
  </r>
  <r>
    <d v="2019-03-15T00:00:00"/>
    <d v="1899-12-30T10:34:00"/>
    <m/>
    <m/>
    <x v="0"/>
    <s v="MR"/>
    <d v="2019-03-15T10:30:00"/>
    <m/>
    <s v="MRW"/>
    <s v="Descarga"/>
    <s v="NO"/>
    <n v="0"/>
    <n v="0.5"/>
    <x v="1"/>
    <s v="QUIMICS DALMAU"/>
    <x v="0"/>
    <s v="BARCELONA"/>
    <s v="ALB. 23901 . PSDO. 113006548"/>
    <m/>
    <m/>
    <m/>
    <m/>
    <s v="Sandra"/>
    <x v="54"/>
    <d v="1899-12-30T10:34:00"/>
    <m/>
    <n v="0"/>
    <x v="0"/>
    <n v="0"/>
    <s v="SI"/>
    <x v="0"/>
    <n v="1"/>
    <n v="0"/>
    <n v="1"/>
    <x v="10"/>
    <x v="2"/>
    <n v="468"/>
    <n v="18"/>
    <n v="0.2"/>
    <n v="0.18"/>
  </r>
  <r>
    <d v="2019-03-15T00:00:00"/>
    <d v="1899-12-30T10:45:00"/>
    <d v="1899-12-30T10:45:00"/>
    <m/>
    <x v="1"/>
    <s v="MR"/>
    <d v="2019-03-15T11:00:00"/>
    <n v="26850"/>
    <s v="SUS MEDIOS"/>
    <s v="Carga"/>
    <s v="NO"/>
    <n v="0.5"/>
    <n v="1"/>
    <x v="0"/>
    <s v="PALETPLASTIC"/>
    <x v="1"/>
    <s v="MURCIA"/>
    <m/>
    <m/>
    <m/>
    <m/>
    <m/>
    <s v="Miguel Ángel"/>
    <x v="54"/>
    <d v="1899-12-30T10:45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11:00:00"/>
    <d v="1899-12-30T11:00:00"/>
    <m/>
    <x v="1"/>
    <s v="JAR"/>
    <d v="2019-03-15T11:00:00"/>
    <n v="25593"/>
    <s v="LORETRANSMUR"/>
    <s v="Carga"/>
    <s v="SI"/>
    <n v="13.5"/>
    <n v="26"/>
    <x v="2"/>
    <s v="AGRUP. HORT. LUCAS"/>
    <x v="1"/>
    <s v="Murcia"/>
    <m/>
    <m/>
    <m/>
    <m/>
    <n v="45"/>
    <s v="Juan Carlos"/>
    <x v="54"/>
    <d v="1899-12-30T08:40:00"/>
    <m/>
    <n v="1"/>
    <x v="0"/>
    <n v="1"/>
    <s v="SI"/>
    <x v="0"/>
    <n v="1"/>
    <n v="1"/>
    <n v="0"/>
    <x v="10"/>
    <x v="2"/>
    <n v="468"/>
    <n v="18"/>
    <n v="0.2"/>
    <n v="0.18"/>
  </r>
  <r>
    <d v="2019-03-15T00:00:00"/>
    <d v="1899-12-30T11:15:00"/>
    <d v="1899-12-30T11:15:00"/>
    <m/>
    <x v="1"/>
    <s v="JAR"/>
    <d v="2019-03-15T11:30:00"/>
    <m/>
    <s v="GARVI"/>
    <s v="Descarga"/>
    <s v="NO"/>
    <n v="7"/>
    <n v="14"/>
    <x v="0"/>
    <s v="POLIURETANOS RIVAS"/>
    <x v="0"/>
    <s v="Zaragoza"/>
    <m/>
    <m/>
    <m/>
    <m/>
    <n v="30"/>
    <s v="Juan Carlos"/>
    <x v="54"/>
    <d v="1899-12-30T11:15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11:30:00"/>
    <d v="1899-12-30T11:30:00"/>
    <m/>
    <x v="1"/>
    <s v="JAR"/>
    <d v="2019-03-15T11:30:00"/>
    <m/>
    <s v="SUS MEDIOS"/>
    <s v="Descarga"/>
    <s v="NO"/>
    <n v="0"/>
    <n v="0"/>
    <x v="4"/>
    <s v="SERVICOM"/>
    <x v="2"/>
    <s v="Palau"/>
    <s v="OC0313002566 SERVICOM"/>
    <s v="Cisterna Silo 6"/>
    <m/>
    <m/>
    <n v="1"/>
    <s v="Reyes"/>
    <x v="54"/>
    <d v="1899-12-30T11:30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12:00:00"/>
    <d v="1899-12-30T12:00:00"/>
    <m/>
    <x v="1"/>
    <s v="JAR"/>
    <d v="2019-03-15T12:00:00"/>
    <n v="25593"/>
    <s v="LORETRANSMUR"/>
    <s v="Carga"/>
    <s v="SI"/>
    <n v="13.5"/>
    <n v="26"/>
    <x v="2"/>
    <s v="AGRUP. HORT. LUCAS"/>
    <x v="1"/>
    <s v="Murcia"/>
    <m/>
    <m/>
    <m/>
    <m/>
    <n v="45"/>
    <s v="Miguel Ángel"/>
    <x v="54"/>
    <d v="1899-12-30T12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2:30:00"/>
    <d v="1899-12-30T12:30:00"/>
    <m/>
    <x v="1"/>
    <s v="JAR"/>
    <d v="2019-03-15T12:30:00"/>
    <n v="25593"/>
    <s v="LORETRANSMUR"/>
    <s v="Carga"/>
    <s v="SI"/>
    <n v="13.5"/>
    <n v="26"/>
    <x v="2"/>
    <s v="AGRUP. HORT. LUCAS"/>
    <x v="1"/>
    <s v="Murcia"/>
    <m/>
    <m/>
    <m/>
    <m/>
    <m/>
    <s v="Juan Carlos"/>
    <x v="54"/>
    <d v="1899-12-30T12:3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2:47:00"/>
    <m/>
    <m/>
    <x v="0"/>
    <s v="MR"/>
    <d v="2019-03-15T13:00:00"/>
    <m/>
    <s v="ENVIALIA"/>
    <s v="Descarga"/>
    <s v="NO"/>
    <n v="0"/>
    <n v="0.5"/>
    <x v="1"/>
    <s v="COMERCIAL ARQUÉ"/>
    <x v="0"/>
    <s v="HOSPITALET"/>
    <s v="ALB. 880779  PDO. 113006540"/>
    <m/>
    <m/>
    <m/>
    <m/>
    <s v="Sus medios"/>
    <x v="54"/>
    <d v="1899-12-30T12:47:00"/>
    <m/>
    <n v="0"/>
    <x v="0"/>
    <n v="0"/>
    <s v="SI"/>
    <x v="0"/>
    <n v="1"/>
    <n v="0"/>
    <n v="1"/>
    <x v="10"/>
    <x v="2"/>
    <n v="468"/>
    <n v="18"/>
    <n v="0.2"/>
    <n v="0.18"/>
  </r>
  <r>
    <d v="2019-03-15T00:00:00"/>
    <d v="1899-12-30T13:00:00"/>
    <d v="1899-12-30T13:00:00"/>
    <m/>
    <x v="1"/>
    <s v="JAR"/>
    <d v="2019-03-15T13:00:00"/>
    <n v="25593"/>
    <s v="LORETRANSMUR"/>
    <s v="Carga"/>
    <s v="SI"/>
    <n v="13.5"/>
    <n v="26"/>
    <x v="2"/>
    <s v="AGRUP. HORT. LUCAS"/>
    <x v="1"/>
    <s v="Murcia"/>
    <m/>
    <m/>
    <m/>
    <m/>
    <n v="45"/>
    <s v="Jesús"/>
    <x v="54"/>
    <d v="1899-12-30T15:00:00"/>
    <m/>
    <n v="1"/>
    <x v="0"/>
    <n v="1"/>
    <s v="SI"/>
    <x v="0"/>
    <n v="1"/>
    <n v="1"/>
    <n v="0"/>
    <x v="10"/>
    <x v="2"/>
    <n v="468"/>
    <n v="18"/>
    <n v="0.2"/>
    <n v="0.18"/>
  </r>
  <r>
    <d v="2019-03-15T00:00:00"/>
    <d v="1899-12-30T13:05:00"/>
    <d v="1899-12-30T13:05:00"/>
    <m/>
    <x v="1"/>
    <s v="MR"/>
    <d v="2019-03-15T13:00:00"/>
    <n v="27099"/>
    <s v="J H L"/>
    <s v="Carga"/>
    <s v="NO"/>
    <n v="0.5"/>
    <n v="1"/>
    <x v="0"/>
    <s v="SOGENAVE"/>
    <x v="7"/>
    <s v="PORTUGAL"/>
    <m/>
    <m/>
    <m/>
    <m/>
    <n v="10"/>
    <s v="Miguel M."/>
    <x v="54"/>
    <d v="1899-12-30T14:05:00"/>
    <m/>
    <n v="0"/>
    <x v="0"/>
    <n v="1"/>
    <s v="SI"/>
    <x v="0"/>
    <n v="1"/>
    <n v="1"/>
    <n v="0"/>
    <x v="10"/>
    <x v="2"/>
    <n v="468"/>
    <n v="18"/>
    <n v="0.2"/>
    <n v="0.18"/>
  </r>
  <r>
    <d v="2019-03-15T00:00:00"/>
    <d v="1899-12-30T13:30:00"/>
    <d v="1899-12-30T13:30:00"/>
    <m/>
    <x v="1"/>
    <s v="MR"/>
    <d v="2019-03-15T13:30:00"/>
    <n v="26112"/>
    <s v="SUS MEDIOS"/>
    <s v="Carga"/>
    <s v="NO"/>
    <n v="7.5"/>
    <n v="15"/>
    <x v="0"/>
    <s v="HELIX TANK"/>
    <x v="1"/>
    <s v="UK"/>
    <s v="LLEGARA TARDE SIN CONFIRMAR HORA."/>
    <m/>
    <m/>
    <m/>
    <n v="30"/>
    <s v="Miguel M."/>
    <x v="54"/>
    <d v="1899-12-30T18:30:00"/>
    <m/>
    <n v="0"/>
    <x v="0"/>
    <n v="1"/>
    <s v="SI"/>
    <x v="0"/>
    <n v="1"/>
    <n v="1"/>
    <n v="0"/>
    <x v="10"/>
    <x v="2"/>
    <n v="468"/>
    <n v="18"/>
    <n v="0.2"/>
    <n v="0.18"/>
  </r>
  <r>
    <d v="2019-03-15T00:00:00"/>
    <d v="1899-12-30T14:00:00"/>
    <d v="1899-12-30T14:00:00"/>
    <m/>
    <x v="1"/>
    <s v="JAR"/>
    <d v="2019-03-15T14:00:00"/>
    <n v="27181"/>
    <s v="GONZATRANS"/>
    <s v="Carga"/>
    <s v="SI"/>
    <n v="13.5"/>
    <n v="26"/>
    <x v="2"/>
    <s v="LA COMA"/>
    <x v="7"/>
    <s v="Finca"/>
    <s v="ENVIO 7762"/>
    <m/>
    <m/>
    <m/>
    <n v="45"/>
    <s v="Miguel Ángel"/>
    <x v="54"/>
    <d v="1899-12-30T14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4:15:00"/>
    <d v="1899-12-30T14:15:00"/>
    <m/>
    <x v="1"/>
    <s v="JAR"/>
    <d v="2019-03-15T14:30:00"/>
    <m/>
    <s v="SUS MEDIOS"/>
    <s v="Carga"/>
    <s v="SI"/>
    <n v="13.5"/>
    <n v="26"/>
    <x v="0"/>
    <s v="CHEP"/>
    <x v="1"/>
    <s v="varios"/>
    <s v="3680284803  - Galias"/>
    <m/>
    <m/>
    <m/>
    <n v="60"/>
    <s v="Miguel M."/>
    <x v="54"/>
    <d v="1899-12-30T14:15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5:00:00"/>
    <d v="1899-12-30T15:00:00"/>
    <m/>
    <x v="1"/>
    <s v="JAR"/>
    <d v="2019-03-15T15:00:00"/>
    <n v="27181"/>
    <s v="GONZATRANS"/>
    <s v="Carga"/>
    <s v="SI"/>
    <n v="13.5"/>
    <n v="26"/>
    <x v="2"/>
    <s v="LA COMA"/>
    <x v="7"/>
    <s v="Finca"/>
    <s v="ENVIO 7763"/>
    <m/>
    <m/>
    <m/>
    <m/>
    <s v="Pdte."/>
    <x v="54"/>
    <d v="1899-12-30T15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5:15:00"/>
    <d v="1899-12-30T15:15:00"/>
    <m/>
    <x v="1"/>
    <s v="MR"/>
    <d v="2019-03-15T15:30:00"/>
    <n v="27108"/>
    <s v="SUS MEDIOS"/>
    <s v="Carga"/>
    <s v="NO"/>
    <n v="1"/>
    <n v="2"/>
    <x v="0"/>
    <s v="OSONA IND. PLASTIC"/>
    <x v="1"/>
    <s v="BCN"/>
    <m/>
    <m/>
    <m/>
    <m/>
    <n v="30"/>
    <s v="Miguel M."/>
    <x v="54"/>
    <d v="1899-12-30T16:30:00"/>
    <m/>
    <n v="0"/>
    <x v="0"/>
    <n v="1"/>
    <s v="SI"/>
    <x v="0"/>
    <n v="1"/>
    <n v="1"/>
    <n v="0"/>
    <x v="10"/>
    <x v="2"/>
    <n v="468"/>
    <n v="18"/>
    <n v="0.2"/>
    <n v="0.18"/>
  </r>
  <r>
    <d v="2019-03-15T00:00:00"/>
    <d v="1899-12-30T15:30:00"/>
    <d v="1899-12-30T15:30:00"/>
    <m/>
    <x v="1"/>
    <s v="JAR"/>
    <d v="2019-03-15T15:30:00"/>
    <n v="26377"/>
    <s v="RETIRA CLIENTE"/>
    <s v="Carga"/>
    <s v="SI"/>
    <n v="13.5"/>
    <n v="22"/>
    <x v="0"/>
    <s v="NOVAERUM "/>
    <x v="1"/>
    <s v="tanger"/>
    <m/>
    <m/>
    <m/>
    <m/>
    <n v="45"/>
    <s v="Miguel M."/>
    <x v="54"/>
    <d v="1899-12-30T15:3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6:00:00"/>
    <d v="1899-12-30T16:00:00"/>
    <m/>
    <x v="1"/>
    <s v="MR"/>
    <d v="2019-03-15T16:00:00"/>
    <m/>
    <s v="SUS MEDIOS"/>
    <s v="Carga"/>
    <s v="NO"/>
    <n v="5"/>
    <n v="10"/>
    <x v="0"/>
    <s v="AQUA AMBIENT"/>
    <x v="3"/>
    <s v="VARIOS"/>
    <m/>
    <m/>
    <m/>
    <m/>
    <n v="30"/>
    <s v="Jesús"/>
    <x v="54"/>
    <d v="1899-12-30T16:00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16:30:00"/>
    <d v="1899-12-30T16:30:00"/>
    <m/>
    <x v="1"/>
    <s v="MR"/>
    <d v="2019-03-15T16:30:00"/>
    <m/>
    <s v="SUS MEDIOS"/>
    <s v="Descarga"/>
    <s v="SI"/>
    <n v="13.5"/>
    <n v="26"/>
    <x v="0"/>
    <s v="CHEP"/>
    <x v="2"/>
    <s v="PALAU"/>
    <n v="3680284672"/>
    <m/>
    <m/>
    <m/>
    <n v="45"/>
    <s v="Jesús"/>
    <x v="54"/>
    <d v="1899-12-30T16:3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7:00:00"/>
    <d v="1899-12-30T17:00:00"/>
    <m/>
    <x v="1"/>
    <s v="MR"/>
    <d v="2019-03-15T17:00:00"/>
    <m/>
    <s v="TRANSLINK"/>
    <s v="Carga"/>
    <s v="NO"/>
    <n v="1"/>
    <n v="2"/>
    <x v="0"/>
    <s v="TRANSLINK"/>
    <x v="5"/>
    <s v="VARIOS"/>
    <m/>
    <m/>
    <m/>
    <m/>
    <n v="20"/>
    <s v="Miguel M."/>
    <x v="54"/>
    <d v="1899-12-30T17:00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17:10:00"/>
    <d v="1899-12-30T17:10:00"/>
    <m/>
    <x v="1"/>
    <s v="JAR"/>
    <d v="2019-03-15T17:00:00"/>
    <n v="113006503"/>
    <s v="SUS MEDIOS"/>
    <s v="Descarga"/>
    <s v="NO"/>
    <n v="1"/>
    <n v="1"/>
    <x v="0"/>
    <s v="VARIOS"/>
    <x v="2"/>
    <s v="ALEMANIA"/>
    <s v="MLPlastics GmbH"/>
    <m/>
    <m/>
    <m/>
    <m/>
    <s v="Juan Carlos"/>
    <x v="54"/>
    <d v="1899-12-30T17:10:00"/>
    <m/>
    <n v="0"/>
    <x v="0"/>
    <n v="1"/>
    <s v="SI"/>
    <x v="0"/>
    <n v="0"/>
    <n v="0"/>
    <n v="1"/>
    <x v="10"/>
    <x v="2"/>
    <n v="468"/>
    <n v="18"/>
    <n v="0.2"/>
    <n v="0.18"/>
  </r>
  <r>
    <d v="2019-03-15T00:00:00"/>
    <d v="1899-12-30T17:30:00"/>
    <d v="1899-12-30T17:30:00"/>
    <m/>
    <x v="1"/>
    <s v="JAR"/>
    <d v="2019-03-15T17:30:00"/>
    <n v="27181"/>
    <s v="GONZATRANS"/>
    <s v="Carga"/>
    <s v="SI"/>
    <n v="13.5"/>
    <n v="26"/>
    <x v="2"/>
    <s v="LA COMA"/>
    <x v="7"/>
    <s v="Finca"/>
    <s v="ENVIO 7765"/>
    <m/>
    <m/>
    <m/>
    <n v="45"/>
    <s v="Jesús"/>
    <x v="54"/>
    <d v="1899-12-30T17:3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8:00:00"/>
    <d v="1899-12-30T18:00:00"/>
    <m/>
    <x v="1"/>
    <s v="JAR"/>
    <d v="2019-03-15T18:00:00"/>
    <n v="27181"/>
    <s v="GONZATRANS"/>
    <s v="Carga"/>
    <s v="SI"/>
    <n v="13.5"/>
    <n v="26"/>
    <x v="2"/>
    <s v="LA COMA"/>
    <x v="7"/>
    <s v="Finca"/>
    <s v="ENVIO 7766"/>
    <m/>
    <m/>
    <m/>
    <n v="45"/>
    <s v="Jesús"/>
    <x v="54"/>
    <d v="1899-12-30T18:00:00"/>
    <m/>
    <n v="1"/>
    <x v="0"/>
    <n v="1"/>
    <s v="SI"/>
    <x v="0"/>
    <n v="0"/>
    <n v="0"/>
    <n v="1"/>
    <x v="10"/>
    <x v="2"/>
    <n v="468"/>
    <n v="18"/>
    <n v="0.2"/>
    <n v="0.18"/>
  </r>
  <r>
    <d v="2019-03-15T00:00:00"/>
    <d v="1899-12-30T19:00:00"/>
    <d v="1899-12-30T19:00:00"/>
    <m/>
    <x v="1"/>
    <s v="JAR"/>
    <d v="2019-03-15T19:00:00"/>
    <m/>
    <s v="NOUTRANSPORT"/>
    <s v="Descarga"/>
    <s v="NO"/>
    <n v="7"/>
    <n v="18"/>
    <x v="0"/>
    <s v="SCHOELLER POLONIA"/>
    <x v="6"/>
    <s v="palau"/>
    <m/>
    <m/>
    <m/>
    <m/>
    <m/>
    <s v="Pdte."/>
    <x v="23"/>
    <m/>
    <m/>
    <n v="0"/>
    <x v="1"/>
    <n v="1"/>
    <s v="NO"/>
    <x v="1"/>
    <n v="1"/>
    <n v="1"/>
    <n v="0"/>
    <x v="10"/>
    <x v="2"/>
    <n v="468"/>
    <n v="18"/>
    <n v="0.2"/>
    <n v="0.18"/>
  </r>
  <r>
    <d v="2019-03-16T00:00:00"/>
    <d v="1899-12-30T08:30:00"/>
    <d v="1899-12-30T08:30:00"/>
    <m/>
    <x v="1"/>
    <s v="JAR"/>
    <d v="2019-03-16T08:30:00"/>
    <n v="27122"/>
    <s v="GONZATRANS"/>
    <s v="Carga"/>
    <s v="SI"/>
    <n v="13.5"/>
    <n v="26"/>
    <x v="0"/>
    <s v="LA COMA"/>
    <x v="7"/>
    <s v="LLeida"/>
    <m/>
    <m/>
    <m/>
    <m/>
    <n v="45"/>
    <s v="Jesús"/>
    <x v="55"/>
    <d v="1899-12-30T08:30:00"/>
    <m/>
    <n v="1"/>
    <x v="0"/>
    <n v="1"/>
    <s v="SI"/>
    <x v="0"/>
    <n v="0"/>
    <n v="0"/>
    <n v="1"/>
    <x v="10"/>
    <x v="2"/>
    <n v="468"/>
    <n v="18"/>
    <n v="0.2"/>
    <n v="0.18"/>
  </r>
  <r>
    <d v="2019-03-18T00:00:00"/>
    <d v="1899-12-30T06:30:00"/>
    <d v="1899-12-30T06:30:00"/>
    <m/>
    <x v="1"/>
    <s v="JAR"/>
    <d v="2019-03-18T06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56"/>
    <d v="1899-12-30T06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07:00:00"/>
    <d v="1899-12-30T07:00:00"/>
    <m/>
    <x v="1"/>
    <s v="MR"/>
    <d v="2019-03-18T07:00:00"/>
    <m/>
    <s v="GONZATRANS"/>
    <s v="Carga"/>
    <s v="NO"/>
    <n v="6"/>
    <n v="11"/>
    <x v="0"/>
    <s v="GONZATRANS"/>
    <x v="5"/>
    <s v="VARIOS"/>
    <m/>
    <m/>
    <m/>
    <m/>
    <n v="30"/>
    <s v="Miguel Ángel"/>
    <x v="56"/>
    <d v="1899-12-30T07:0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07:30:00"/>
    <d v="1899-12-30T07:30:00"/>
    <m/>
    <x v="1"/>
    <s v="JAR"/>
    <d v="2019-03-18T07:30:00"/>
    <s v="Descarga Lorqui"/>
    <s v="ALGAITRUCK"/>
    <s v="Descarga"/>
    <s v="SI"/>
    <n v="13.5"/>
    <n v="26"/>
    <x v="0"/>
    <s v="SCHOELLER LORQUI"/>
    <x v="8"/>
    <s v="MURCIA"/>
    <s v="Traversas"/>
    <m/>
    <m/>
    <m/>
    <n v="45"/>
    <s v="Juan Carlos"/>
    <x v="56"/>
    <d v="1899-12-30T07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08:00:00"/>
    <d v="1899-12-30T08:00:00"/>
    <m/>
    <x v="1"/>
    <s v="MR"/>
    <d v="2019-03-18T08:00:00"/>
    <s v="DAVID"/>
    <s v="DAVID BERTRAN"/>
    <s v="Carga"/>
    <s v="NO"/>
    <n v="3"/>
    <n v="6"/>
    <x v="0"/>
    <s v="DAVID BERTRAN"/>
    <x v="5"/>
    <s v="PALAU"/>
    <m/>
    <m/>
    <m/>
    <m/>
    <n v="30"/>
    <s v="Juan Carlos"/>
    <x v="56"/>
    <d v="1899-12-30T08:0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08:30:00"/>
    <d v="1899-12-30T08:30:00"/>
    <m/>
    <x v="1"/>
    <s v="JAR"/>
    <d v="2019-03-18T08:30:00"/>
    <s v="Carga Lorqui"/>
    <s v="ALGAITRUCK"/>
    <s v="Carga"/>
    <s v="SI"/>
    <n v="13.5"/>
    <n v="26"/>
    <x v="0"/>
    <s v="SCHOELLER LORQUI"/>
    <x v="8"/>
    <s v="MURCIA"/>
    <s v="Envio Molde Patas y M.P."/>
    <m/>
    <m/>
    <m/>
    <n v="60"/>
    <s v="Miguel Ángel"/>
    <x v="56"/>
    <d v="1899-12-30T08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09:00:00"/>
    <d v="1899-12-30T09:00:00"/>
    <m/>
    <x v="1"/>
    <s v="JAR"/>
    <d v="2019-03-18T09:00:00"/>
    <m/>
    <s v="NOUTRANSPORT"/>
    <s v="Descarga"/>
    <s v="SI"/>
    <n v="13.5"/>
    <n v="26"/>
    <x v="0"/>
    <s v="SCHOELLER GAILLON"/>
    <x v="6"/>
    <s v="GAILLON"/>
    <s v="CB-1156"/>
    <m/>
    <m/>
    <m/>
    <n v="30"/>
    <s v="Miguel Ángel"/>
    <x v="56"/>
    <d v="1899-12-30T09:0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09:10:00"/>
    <m/>
    <m/>
    <x v="0"/>
    <s v="MR"/>
    <d v="2019-03-18T09:00:00"/>
    <m/>
    <s v="ARAGONES"/>
    <s v="Descarga"/>
    <s v="NO"/>
    <n v="0"/>
    <n v="0.5"/>
    <x v="1"/>
    <s v="SAFI FABRICA DE VALVULAS"/>
    <x v="0"/>
    <s v="EL VENDRELL"/>
    <s v="ALB. 2.019/1.212  PDO. 213004410"/>
    <m/>
    <m/>
    <m/>
    <m/>
    <s v="Sus medios"/>
    <x v="56"/>
    <d v="1899-12-30T09:10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09:30:00"/>
    <d v="1899-12-30T09:30:00"/>
    <m/>
    <x v="1"/>
    <s v="JAR"/>
    <d v="2019-03-18T09:30:00"/>
    <m/>
    <s v="RAVAGO"/>
    <s v="Descarga"/>
    <s v="NO"/>
    <n v="1"/>
    <n v="2"/>
    <x v="0"/>
    <s v="RABAGO"/>
    <x v="2"/>
    <s v="Palau"/>
    <s v=" A112801M20"/>
    <m/>
    <m/>
    <m/>
    <n v="10"/>
    <s v="Juan Carlos"/>
    <x v="56"/>
    <d v="1899-12-30T09:3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09:35:00"/>
    <d v="1899-12-30T09:35:00"/>
    <m/>
    <x v="1"/>
    <s v="JAR"/>
    <d v="2019-03-18T09:30:00"/>
    <n v="27122"/>
    <s v="GONZATRANS"/>
    <s v="Carga"/>
    <s v="SI"/>
    <n v="13.5"/>
    <n v="26"/>
    <x v="2"/>
    <s v="LA COMA"/>
    <x v="7"/>
    <s v="LLeida"/>
    <m/>
    <m/>
    <m/>
    <m/>
    <n v="45"/>
    <s v="Juan Carlos"/>
    <x v="56"/>
    <d v="1899-12-30T09:35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0:10:00"/>
    <d v="1899-12-30T10:10:00"/>
    <m/>
    <x v="1"/>
    <s v="JAR"/>
    <d v="2019-03-18T10:00:00"/>
    <n v="27122"/>
    <s v="GONZATRANS"/>
    <s v="Carga"/>
    <s v="SI"/>
    <n v="13.5"/>
    <n v="26"/>
    <x v="2"/>
    <s v="LA COMA"/>
    <x v="7"/>
    <s v="LLeida"/>
    <m/>
    <m/>
    <m/>
    <m/>
    <n v="45"/>
    <s v="Miguel Ángel"/>
    <x v="56"/>
    <d v="1899-12-30T10:1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0:40:00"/>
    <d v="1899-12-30T10:40:00"/>
    <m/>
    <x v="1"/>
    <s v="JAR"/>
    <d v="2019-03-18T10:30:00"/>
    <n v="27173"/>
    <s v="GONZATRANS"/>
    <s v="Carga"/>
    <s v="SI"/>
    <n v="13.5"/>
    <n v="26"/>
    <x v="0"/>
    <s v="LA COMA"/>
    <x v="7"/>
    <s v="LLeida"/>
    <m/>
    <m/>
    <m/>
    <m/>
    <n v="45"/>
    <s v="Juan Carlos"/>
    <x v="56"/>
    <d v="1899-12-30T10:4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1:00:00"/>
    <d v="1899-12-30T11:00:00"/>
    <m/>
    <x v="1"/>
    <s v="JAR"/>
    <d v="2019-03-18T11:00:00"/>
    <n v="25593"/>
    <s v="LORETRANSMUR"/>
    <s v="Carga"/>
    <s v="SI"/>
    <n v="13.5"/>
    <n v="26"/>
    <x v="2"/>
    <s v="AGRUP. HORT. LUCAS"/>
    <x v="1"/>
    <s v="Murcia"/>
    <s v="R6369 BCG 19 08 KCD"/>
    <m/>
    <m/>
    <m/>
    <n v="45"/>
    <s v="Jesús"/>
    <x v="56"/>
    <d v="1899-12-30T14:30:00"/>
    <m/>
    <n v="1"/>
    <x v="0"/>
    <n v="1"/>
    <s v="SI"/>
    <x v="0"/>
    <n v="1"/>
    <n v="1"/>
    <n v="0"/>
    <x v="11"/>
    <x v="2"/>
    <n v="468"/>
    <n v="18"/>
    <n v="0.2"/>
    <n v="0.18"/>
  </r>
  <r>
    <d v="2019-03-18T00:00:00"/>
    <d v="1899-12-30T11:15:00"/>
    <m/>
    <m/>
    <x v="0"/>
    <s v="JAR"/>
    <d v="2019-03-18T11:30:00"/>
    <m/>
    <s v="SUS MEDIOS"/>
    <s v="Descarga"/>
    <s v="NO"/>
    <n v="0.1"/>
    <n v="0.1"/>
    <x v="1"/>
    <s v="COMERCIAL ARQUÉ"/>
    <x v="2"/>
    <s v="palau"/>
    <n v="113006552"/>
    <m/>
    <m/>
    <m/>
    <n v="5"/>
    <s v="Reyes"/>
    <x v="56"/>
    <d v="1899-12-30T11:15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1:30:00"/>
    <d v="1899-12-30T11:30:00"/>
    <m/>
    <x v="1"/>
    <s v="JAR"/>
    <d v="2019-03-18T11:30:00"/>
    <m/>
    <s v="SUS MEDIOS"/>
    <s v="Descarga"/>
    <s v="NO"/>
    <n v="0"/>
    <n v="0"/>
    <x v="4"/>
    <s v="SERVICOM"/>
    <x v="2"/>
    <s v="Palau"/>
    <s v="OC0313002566 SERVICOM"/>
    <s v="Cisterna Silo 6"/>
    <m/>
    <m/>
    <m/>
    <s v="Sandra"/>
    <x v="56"/>
    <d v="1899-12-30T15:30:00"/>
    <m/>
    <n v="0"/>
    <x v="0"/>
    <n v="1"/>
    <s v="SI"/>
    <x v="0"/>
    <n v="1"/>
    <n v="1"/>
    <n v="0"/>
    <x v="11"/>
    <x v="2"/>
    <n v="468"/>
    <n v="18"/>
    <n v="0.2"/>
    <n v="0.18"/>
  </r>
  <r>
    <d v="2019-03-18T00:00:00"/>
    <d v="1899-12-30T12:00:00"/>
    <d v="1899-12-30T12:00:00"/>
    <m/>
    <x v="1"/>
    <s v="JAR"/>
    <d v="2019-03-18T12:00:00"/>
    <n v="25593"/>
    <s v="LORETRANSMUR"/>
    <s v="Carga"/>
    <s v="SI"/>
    <n v="13.5"/>
    <n v="26"/>
    <x v="2"/>
    <s v="AGRUP. HORT. LUCAS"/>
    <x v="1"/>
    <s v="Murcia"/>
    <m/>
    <m/>
    <m/>
    <m/>
    <m/>
    <s v="FALLO"/>
    <x v="23"/>
    <m/>
    <m/>
    <n v="1"/>
    <x v="1"/>
    <n v="1"/>
    <s v="NO"/>
    <x v="1"/>
    <n v="1"/>
    <n v="1"/>
    <n v="0"/>
    <x v="11"/>
    <x v="2"/>
    <n v="468"/>
    <n v="18"/>
    <n v="0.2"/>
    <n v="0.18"/>
  </r>
  <r>
    <d v="2019-03-18T00:00:00"/>
    <d v="1899-12-30T12:10:00"/>
    <m/>
    <m/>
    <x v="0"/>
    <s v="SJ"/>
    <d v="2019-03-18T12:00:00"/>
    <m/>
    <s v="RIOLOGISTICS"/>
    <s v="Descarga"/>
    <s v="NO"/>
    <n v="1"/>
    <n v="1"/>
    <x v="1"/>
    <s v="SIAT MAILLIS"/>
    <x v="2"/>
    <s v="palau"/>
    <n v="113006551"/>
    <m/>
    <m/>
    <m/>
    <n v="5"/>
    <s v="Diego"/>
    <x v="56"/>
    <d v="1899-12-30T12:10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2:30:00"/>
    <d v="1899-12-30T12:30:00"/>
    <m/>
    <x v="1"/>
    <s v="MR"/>
    <d v="2019-03-18T12:30:00"/>
    <n v="26112"/>
    <s v="SUS MEDIOS"/>
    <s v="Carga"/>
    <s v="NO"/>
    <n v="3"/>
    <n v="4"/>
    <x v="0"/>
    <s v="HELIX TANK"/>
    <x v="1"/>
    <s v="UK"/>
    <s v="LLEGARA TARDE SIN CONFIRMAR HORA."/>
    <m/>
    <m/>
    <m/>
    <n v="20"/>
    <s v="Juan Carlos"/>
    <x v="56"/>
    <d v="1899-12-30T11:30:00"/>
    <m/>
    <n v="0"/>
    <x v="0"/>
    <n v="1"/>
    <s v="SI"/>
    <x v="0"/>
    <n v="1"/>
    <n v="1"/>
    <n v="0"/>
    <x v="11"/>
    <x v="2"/>
    <n v="468"/>
    <n v="18"/>
    <n v="0.2"/>
    <n v="0.18"/>
  </r>
  <r>
    <d v="2019-03-18T00:00:00"/>
    <d v="1899-12-30T12:35:00"/>
    <d v="1899-12-30T12:35:00"/>
    <m/>
    <x v="1"/>
    <s v="JAR"/>
    <d v="2019-03-18T12:30:00"/>
    <n v="27122"/>
    <s v="GONZATRANS"/>
    <s v="Carga"/>
    <s v="SI"/>
    <n v="13.5"/>
    <n v="26"/>
    <x v="2"/>
    <s v="LA COMA"/>
    <x v="7"/>
    <s v="LLeida"/>
    <m/>
    <m/>
    <m/>
    <m/>
    <n v="45"/>
    <s v="Juan Carlos"/>
    <x v="56"/>
    <d v="1899-12-30T12:35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3:00:00"/>
    <d v="1899-12-30T13:00:00"/>
    <m/>
    <x v="1"/>
    <s v="VG"/>
    <d v="2019-03-18T13:00:00"/>
    <n v="6006824"/>
    <s v="NOUTRANSPORT"/>
    <s v="Carga"/>
    <s v="SI"/>
    <n v="13.5"/>
    <n v="26"/>
    <x v="0"/>
    <s v="SCHOELLER ALEMANIA"/>
    <x v="4"/>
    <s v="ALEMANIA"/>
    <m/>
    <m/>
    <m/>
    <m/>
    <n v="60"/>
    <s v="Miguel M."/>
    <x v="56"/>
    <d v="1899-12-30T17:00:00"/>
    <m/>
    <n v="1"/>
    <x v="0"/>
    <n v="1"/>
    <s v="SI"/>
    <x v="0"/>
    <n v="1"/>
    <n v="1"/>
    <n v="0"/>
    <x v="11"/>
    <x v="2"/>
    <n v="468"/>
    <n v="18"/>
    <n v="0.2"/>
    <n v="0.18"/>
  </r>
  <r>
    <d v="2019-03-18T00:00:00"/>
    <d v="1899-12-30T13:05:00"/>
    <m/>
    <m/>
    <x v="0"/>
    <s v="SJ"/>
    <d v="2019-03-18T13:00:00"/>
    <m/>
    <s v="ASM"/>
    <s v="Descarga"/>
    <s v="NO"/>
    <n v="0.5"/>
    <n v="0.5"/>
    <x v="1"/>
    <s v="ESAAV"/>
    <x v="0"/>
    <s v="PALAU"/>
    <n v="213004436"/>
    <m/>
    <m/>
    <m/>
    <n v="2"/>
    <s v="Sandra"/>
    <x v="56"/>
    <d v="1899-12-30T13:05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3:10:00"/>
    <d v="1899-12-30T13:10:00"/>
    <m/>
    <x v="1"/>
    <s v="JAR"/>
    <d v="2019-03-18T13:00:00"/>
    <m/>
    <s v="NIKA"/>
    <s v="Descarga"/>
    <s v="NO"/>
    <n v="2"/>
    <n v="4"/>
    <x v="0"/>
    <s v="POWDER"/>
    <x v="0"/>
    <s v="palau"/>
    <m/>
    <m/>
    <m/>
    <m/>
    <n v="20"/>
    <s v="Miguel Ángel"/>
    <x v="56"/>
    <d v="1899-12-30T13:1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13:30:00"/>
    <d v="1899-12-30T13:30:00"/>
    <m/>
    <x v="1"/>
    <s v="JAR"/>
    <d v="2019-03-18T13:30:00"/>
    <n v="27122"/>
    <s v="GONZATRANS"/>
    <s v="Carga"/>
    <s v="SI"/>
    <n v="13.5"/>
    <n v="26"/>
    <x v="2"/>
    <s v="LA COMA"/>
    <x v="7"/>
    <s v="LLeida"/>
    <m/>
    <m/>
    <m/>
    <m/>
    <n v="45"/>
    <s v="Juan Carlos"/>
    <x v="56"/>
    <d v="1899-12-30T13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3:35:00"/>
    <d v="1899-12-30T13:35:00"/>
    <m/>
    <x v="1"/>
    <s v="JAR"/>
    <d v="2019-03-18T13:30:00"/>
    <n v="27122"/>
    <s v="GONZATRANS"/>
    <s v="Carga"/>
    <s v="SI"/>
    <n v="13.5"/>
    <n v="26"/>
    <x v="2"/>
    <s v="LA COMA"/>
    <x v="7"/>
    <s v="LLeida"/>
    <m/>
    <m/>
    <m/>
    <m/>
    <n v="45"/>
    <s v="Jesús"/>
    <x v="56"/>
    <d v="1899-12-30T13:35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4:00:00"/>
    <d v="1899-12-30T14:00:00"/>
    <m/>
    <x v="1"/>
    <s v="JAR"/>
    <d v="2019-03-18T14:00:00"/>
    <m/>
    <s v="BREGER"/>
    <s v="Carga"/>
    <s v="NO"/>
    <n v="7"/>
    <n v="16"/>
    <x v="0"/>
    <s v="SCHOELLER GAILLON"/>
    <x v="4"/>
    <s v="Gaillon"/>
    <m/>
    <m/>
    <m/>
    <m/>
    <n v="50"/>
    <s v="Miguel M."/>
    <x v="56"/>
    <d v="1899-12-30T14:0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15:00:00"/>
    <d v="1899-12-30T15:00:00"/>
    <m/>
    <x v="1"/>
    <s v="JAR"/>
    <d v="2019-03-18T15:00:00"/>
    <n v="6006962"/>
    <s v="SUS MEDIOS"/>
    <s v="Carga"/>
    <s v="SI"/>
    <n v="13.5"/>
    <n v="26"/>
    <x v="2"/>
    <s v="SCHOELLER POLONIA"/>
    <x v="4"/>
    <s v="polonia"/>
    <m/>
    <m/>
    <m/>
    <m/>
    <n v="60"/>
    <s v="Jesús"/>
    <x v="56"/>
    <d v="1899-12-30T15:0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5:15:00"/>
    <d v="1899-12-30T15:15:00"/>
    <m/>
    <x v="1"/>
    <s v="MR"/>
    <d v="2019-03-18T15:30:00"/>
    <m/>
    <s v="SUS MEDIOS"/>
    <s v="Carga"/>
    <s v="NO"/>
    <n v="5"/>
    <n v="10"/>
    <x v="0"/>
    <s v="AQUA AMBIENT"/>
    <x v="3"/>
    <s v="VARIOS"/>
    <m/>
    <m/>
    <m/>
    <m/>
    <n v="15"/>
    <s v="Juan Carlos"/>
    <x v="56"/>
    <d v="1899-12-30T13:15:00"/>
    <m/>
    <n v="0"/>
    <x v="0"/>
    <n v="1"/>
    <s v="SI"/>
    <x v="0"/>
    <n v="1"/>
    <n v="1"/>
    <n v="0"/>
    <x v="11"/>
    <x v="2"/>
    <n v="468"/>
    <n v="18"/>
    <n v="0.2"/>
    <n v="0.18"/>
  </r>
  <r>
    <d v="2019-03-18T00:00:00"/>
    <d v="1899-12-30T15:20:00"/>
    <m/>
    <m/>
    <x v="0"/>
    <s v="SJ"/>
    <d v="2019-03-18T15:30:00"/>
    <m/>
    <s v="SUS MEDIOS"/>
    <s v="Descarga"/>
    <s v="NO"/>
    <n v="0.1"/>
    <n v="0.1"/>
    <x v="1"/>
    <s v="RETOLS PALAU"/>
    <x v="0"/>
    <s v="palau"/>
    <n v="713014731"/>
    <m/>
    <m/>
    <m/>
    <n v="1"/>
    <s v="Sandra"/>
    <x v="56"/>
    <d v="1899-12-30T15:20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5:30:00"/>
    <d v="1899-12-30T15:30:00"/>
    <m/>
    <x v="1"/>
    <s v="JAR"/>
    <d v="2019-03-18T15:30:00"/>
    <n v="27122"/>
    <s v="GONZATRANS"/>
    <s v="Carga"/>
    <s v="SI"/>
    <n v="13.5"/>
    <n v="26"/>
    <x v="2"/>
    <s v="LA COMA"/>
    <x v="7"/>
    <s v="LLeida"/>
    <m/>
    <m/>
    <m/>
    <m/>
    <n v="45"/>
    <s v="Jesús"/>
    <x v="56"/>
    <d v="1899-12-30T15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5:45:00"/>
    <m/>
    <m/>
    <x v="0"/>
    <s v="JAR"/>
    <d v="2019-03-18T16:00:00"/>
    <n v="27034"/>
    <s v="SUS MEDIOS"/>
    <s v="Carga"/>
    <s v="NO"/>
    <n v="1"/>
    <n v="1"/>
    <x v="0"/>
    <s v="CROPU"/>
    <x v="1"/>
    <s v="burgos"/>
    <m/>
    <m/>
    <m/>
    <m/>
    <n v="10"/>
    <s v="Sandra"/>
    <x v="56"/>
    <d v="1899-12-30T15:45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5:46:00"/>
    <m/>
    <m/>
    <x v="0"/>
    <s v="SJ"/>
    <d v="2019-03-18T16:00:00"/>
    <m/>
    <s v="SUS MEDIOS"/>
    <s v="Descarga"/>
    <s v="NO"/>
    <n v="0.2"/>
    <n v="0.2"/>
    <x v="1"/>
    <s v="VAEMPACK"/>
    <x v="2"/>
    <s v="Palau"/>
    <n v="113006560"/>
    <m/>
    <m/>
    <m/>
    <n v="5"/>
    <s v="Sandra"/>
    <x v="56"/>
    <d v="1899-12-30T15:46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6:00:00"/>
    <d v="1899-12-30T16:00:00"/>
    <m/>
    <x v="1"/>
    <s v="MR"/>
    <d v="2019-03-18T16:00:00"/>
    <m/>
    <s v="SUS MEDIOS"/>
    <s v="Carga"/>
    <s v="NO"/>
    <n v="5"/>
    <n v="10"/>
    <x v="0"/>
    <s v="AQUA AMBIENT"/>
    <x v="3"/>
    <s v="VARIOS"/>
    <m/>
    <m/>
    <m/>
    <m/>
    <n v="15"/>
    <s v="Jesús"/>
    <x v="56"/>
    <d v="1899-12-30T16:0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17:00:00"/>
    <d v="1899-12-30T17:00:00"/>
    <m/>
    <x v="1"/>
    <s v="MR"/>
    <d v="2019-03-18T17:00:00"/>
    <m/>
    <s v="TRANSLINK"/>
    <s v="Carga"/>
    <s v="NO"/>
    <n v="1"/>
    <n v="1"/>
    <x v="0"/>
    <s v="TRANSLINK"/>
    <x v="5"/>
    <s v="VARIOS"/>
    <m/>
    <m/>
    <m/>
    <m/>
    <n v="10"/>
    <s v="Reyes"/>
    <x v="56"/>
    <d v="1899-12-30T17:00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17:30:00"/>
    <d v="1899-12-30T17:30:00"/>
    <m/>
    <x v="1"/>
    <s v="JAR"/>
    <d v="2019-03-18T17:30:00"/>
    <n v="27122"/>
    <s v="GONZATRANS"/>
    <s v="Carga"/>
    <s v="SI"/>
    <n v="13.5"/>
    <n v="26"/>
    <x v="2"/>
    <s v="LA COMA"/>
    <x v="7"/>
    <s v="LLeida"/>
    <m/>
    <m/>
    <m/>
    <m/>
    <n v="45"/>
    <s v="Jesús"/>
    <x v="56"/>
    <d v="1899-12-30T17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8:00:00"/>
    <d v="1899-12-30T18:00:00"/>
    <m/>
    <x v="1"/>
    <s v="JAR"/>
    <d v="2019-03-18T18:00:00"/>
    <m/>
    <s v="SUS MEDIOS"/>
    <s v="Descarga"/>
    <s v="SI"/>
    <n v="13.5"/>
    <n v="26"/>
    <x v="0"/>
    <s v="CHEP"/>
    <x v="2"/>
    <s v="palau"/>
    <m/>
    <m/>
    <m/>
    <m/>
    <n v="60"/>
    <s v="Jesús"/>
    <x v="56"/>
    <d v="1899-12-30T18:0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8:15:00"/>
    <d v="1899-12-30T18:15:00"/>
    <m/>
    <x v="1"/>
    <s v="JAR"/>
    <d v="2019-03-18T18:30:00"/>
    <s v="PRS"/>
    <s v="NIKA"/>
    <s v="Carga"/>
    <s v="NO"/>
    <n v="4"/>
    <n v="6"/>
    <x v="0"/>
    <s v="VARIOS"/>
    <x v="1"/>
    <s v="tarragona"/>
    <m/>
    <m/>
    <m/>
    <m/>
    <n v="20"/>
    <s v="Jesús"/>
    <x v="56"/>
    <d v="1899-12-30T18:15:00"/>
    <m/>
    <n v="0"/>
    <x v="0"/>
    <n v="1"/>
    <s v="SI"/>
    <x v="0"/>
    <n v="0"/>
    <n v="0"/>
    <n v="1"/>
    <x v="11"/>
    <x v="2"/>
    <n v="468"/>
    <n v="18"/>
    <n v="0.2"/>
    <n v="0.18"/>
  </r>
  <r>
    <d v="2019-03-18T00:00:00"/>
    <d v="1899-12-30T18:30:00"/>
    <d v="1899-12-30T18:30:00"/>
    <m/>
    <x v="1"/>
    <s v="JAR"/>
    <d v="2019-03-18T18:30:00"/>
    <n v="27173"/>
    <s v="GONZATRANS"/>
    <s v="Carga"/>
    <s v="SI"/>
    <n v="13.5"/>
    <n v="26"/>
    <x v="0"/>
    <s v="LA COMA"/>
    <x v="7"/>
    <s v="LLeida"/>
    <m/>
    <m/>
    <m/>
    <m/>
    <n v="45"/>
    <s v="Miguel Ángel"/>
    <x v="56"/>
    <d v="1899-12-30T18:3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19:10:00"/>
    <m/>
    <m/>
    <x v="0"/>
    <s v="JAR"/>
    <d v="2019-03-18T19:00:00"/>
    <m/>
    <s v="BREGER"/>
    <s v="Carga"/>
    <s v="NO"/>
    <n v="7"/>
    <n v="22"/>
    <x v="0"/>
    <s v="SCHOELLER FRANCE"/>
    <x v="4"/>
    <s v="francia"/>
    <s v="6006963 y 6006998"/>
    <m/>
    <m/>
    <m/>
    <n v="30"/>
    <s v="Miguel M."/>
    <x v="56"/>
    <d v="1899-12-30T19:10:00"/>
    <m/>
    <n v="0"/>
    <x v="0"/>
    <n v="0"/>
    <s v="SI"/>
    <x v="0"/>
    <n v="1"/>
    <n v="0"/>
    <n v="1"/>
    <x v="11"/>
    <x v="2"/>
    <n v="468"/>
    <n v="18"/>
    <n v="0.2"/>
    <n v="0.18"/>
  </r>
  <r>
    <d v="2019-03-18T00:00:00"/>
    <d v="1899-12-30T19:30:00"/>
    <d v="1899-12-30T19:30:00"/>
    <m/>
    <x v="1"/>
    <s v="JAR"/>
    <d v="2019-03-18T19:30:00"/>
    <m/>
    <s v="SUS MEDIOS"/>
    <s v="Carga"/>
    <s v="SI"/>
    <n v="13.5"/>
    <n v="26"/>
    <x v="0"/>
    <s v="CHEP"/>
    <x v="1"/>
    <s v="varios"/>
    <n v="3680294684"/>
    <m/>
    <m/>
    <m/>
    <n v="60"/>
    <s v="Miguel M."/>
    <x v="56"/>
    <d v="1899-12-30T18:00:00"/>
    <m/>
    <n v="1"/>
    <x v="0"/>
    <n v="1"/>
    <s v="SI"/>
    <x v="0"/>
    <n v="1"/>
    <n v="1"/>
    <n v="0"/>
    <x v="11"/>
    <x v="2"/>
    <n v="468"/>
    <n v="18"/>
    <n v="0.2"/>
    <n v="0.18"/>
  </r>
  <r>
    <d v="2019-03-18T00:00:00"/>
    <d v="1899-12-30T19:40:00"/>
    <d v="1899-12-30T19:40:00"/>
    <m/>
    <x v="1"/>
    <s v="JAR"/>
    <d v="2019-03-18T19:30:00"/>
    <n v="27122"/>
    <s v="GONZATRANS"/>
    <s v="Carga"/>
    <s v="SI"/>
    <n v="13.5"/>
    <n v="26"/>
    <x v="2"/>
    <s v="LA COMA"/>
    <x v="7"/>
    <s v="LLeida"/>
    <m/>
    <m/>
    <m/>
    <m/>
    <n v="45"/>
    <s v="Jesús"/>
    <x v="56"/>
    <d v="1899-12-30T19:4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20:00:00"/>
    <d v="1899-12-30T20:00:00"/>
    <m/>
    <x v="1"/>
    <s v="JAR"/>
    <d v="2019-03-18T20:00:00"/>
    <m/>
    <s v="SUS MEDIOS"/>
    <s v="Carga"/>
    <s v="SI"/>
    <n v="13.5"/>
    <n v="26"/>
    <x v="0"/>
    <s v="CHEP"/>
    <x v="1"/>
    <s v="varios"/>
    <n v="3680289670"/>
    <m/>
    <m/>
    <m/>
    <n v="60"/>
    <s v="Miguel M."/>
    <x v="56"/>
    <d v="1899-12-30T20:00:00"/>
    <m/>
    <n v="1"/>
    <x v="0"/>
    <n v="1"/>
    <s v="SI"/>
    <x v="0"/>
    <n v="0"/>
    <n v="0"/>
    <n v="1"/>
    <x v="11"/>
    <x v="2"/>
    <n v="468"/>
    <n v="18"/>
    <n v="0.2"/>
    <n v="0.18"/>
  </r>
  <r>
    <d v="2019-03-18T00:00:00"/>
    <d v="1899-12-30T21:00:00"/>
    <d v="1899-12-30T21:00:00"/>
    <m/>
    <x v="1"/>
    <s v="JAR"/>
    <d v="2019-03-18T21:00:00"/>
    <m/>
    <s v="SUS MEDIOS"/>
    <s v="Carga"/>
    <s v="SI"/>
    <n v="13.5"/>
    <n v="26"/>
    <x v="0"/>
    <s v="CHEP"/>
    <x v="1"/>
    <s v="varios"/>
    <n v="3680289669"/>
    <m/>
    <m/>
    <m/>
    <n v="60"/>
    <s v="Miguel Ángel"/>
    <x v="56"/>
    <d v="1899-12-30T12:00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06:00:00"/>
    <d v="1899-12-30T06:00:00"/>
    <m/>
    <x v="1"/>
    <s v="JAR"/>
    <d v="2019-03-19T06:00:00"/>
    <s v="Descarga Lorqui"/>
    <s v="ALGAITRUCK"/>
    <s v="Descarga"/>
    <s v="SI"/>
    <n v="13.5"/>
    <n v="26"/>
    <x v="0"/>
    <s v="SCHOELLER LORQUI"/>
    <x v="8"/>
    <s v="MURCIA"/>
    <m/>
    <m/>
    <m/>
    <m/>
    <n v="60"/>
    <s v="Miguel Ángel"/>
    <x v="57"/>
    <d v="1899-12-30T07:40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07:30:00"/>
    <d v="1899-12-30T07:30:00"/>
    <m/>
    <x v="1"/>
    <s v="JAR"/>
    <d v="2019-03-19T07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57"/>
    <d v="1899-12-30T09:10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08:30:00"/>
    <d v="1899-12-30T08:30:00"/>
    <m/>
    <x v="1"/>
    <s v="JAR"/>
    <d v="2019-03-19T08:30:00"/>
    <m/>
    <s v="TRANSPARETS"/>
    <s v="Carga"/>
    <s v="SI"/>
    <n v="13.5"/>
    <n v="26"/>
    <x v="0"/>
    <s v="AQUA AMBIENT"/>
    <x v="3"/>
    <s v="Montmelo"/>
    <m/>
    <m/>
    <m/>
    <m/>
    <n v="20"/>
    <s v="Diego"/>
    <x v="57"/>
    <d v="1899-12-30T08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08:35:00"/>
    <m/>
    <m/>
    <x v="0"/>
    <s v="JAR"/>
    <d v="2019-03-19T08:30:00"/>
    <m/>
    <s v="SUS MEDIOS"/>
    <s v="Carga"/>
    <s v="NO"/>
    <n v="5"/>
    <n v="10"/>
    <x v="0"/>
    <s v="CHEP"/>
    <x v="1"/>
    <s v="varios"/>
    <n v="3680296181"/>
    <m/>
    <m/>
    <m/>
    <n v="20"/>
    <s v="Juan Carlos"/>
    <x v="57"/>
    <d v="1899-12-30T08:35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09:00:00"/>
    <d v="1899-12-30T09:00:00"/>
    <m/>
    <x v="1"/>
    <s v="JAR"/>
    <d v="2019-03-19T09:00:00"/>
    <n v="6007008"/>
    <s v="SUS MEDIOS"/>
    <s v="Carga"/>
    <s v="SI"/>
    <n v="13.5"/>
    <n v="22"/>
    <x v="0"/>
    <s v="SCHOELLER FRANCE"/>
    <x v="4"/>
    <s v="Islas Reunion"/>
    <m/>
    <m/>
    <m/>
    <m/>
    <n v="40"/>
    <s v="Juan Carlos"/>
    <x v="57"/>
    <d v="1899-12-30T09:0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09:10:00"/>
    <d v="1899-12-30T09:10:00"/>
    <m/>
    <x v="1"/>
    <s v="JAR"/>
    <d v="2019-03-19T09:00:00"/>
    <m/>
    <s v="SUS MEDIOS"/>
    <s v="Descarga"/>
    <s v="NO"/>
    <n v="11"/>
    <n v="7"/>
    <x v="0"/>
    <s v="COMERCIAL QUIMICA MASSÓ"/>
    <x v="2"/>
    <s v="palau"/>
    <n v="113006554"/>
    <m/>
    <m/>
    <m/>
    <n v="30"/>
    <s v="Juan Carlos"/>
    <x v="57"/>
    <d v="1899-12-30T11:10:00"/>
    <m/>
    <n v="0"/>
    <x v="0"/>
    <n v="1"/>
    <s v="SI"/>
    <x v="0"/>
    <n v="1"/>
    <n v="1"/>
    <n v="0"/>
    <x v="11"/>
    <x v="2"/>
    <n v="468"/>
    <n v="18"/>
    <n v="0.2"/>
    <n v="0.18"/>
  </r>
  <r>
    <d v="2019-03-19T00:00:00"/>
    <d v="1899-12-30T10:10:00"/>
    <m/>
    <m/>
    <x v="0"/>
    <s v="JAR"/>
    <d v="2019-03-19T10:00:00"/>
    <m/>
    <s v="SUS MEDIOS"/>
    <s v="Descarga"/>
    <s v="NO"/>
    <n v="0.2"/>
    <n v="0.2"/>
    <x v="1"/>
    <s v="PINTURAS PARES"/>
    <x v="2"/>
    <s v="palau"/>
    <m/>
    <m/>
    <m/>
    <m/>
    <n v="5"/>
    <s v="Reyes"/>
    <x v="57"/>
    <d v="1899-12-30T10:10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10:15:00"/>
    <m/>
    <m/>
    <x v="0"/>
    <s v="JAR"/>
    <d v="2019-03-19T10:30:00"/>
    <m/>
    <s v="UPS"/>
    <s v="Descarga"/>
    <s v="NO"/>
    <n v="0.5"/>
    <n v="0.5"/>
    <x v="1"/>
    <s v="SCHOELLER UK"/>
    <x v="2"/>
    <s v="UK"/>
    <n v="413008841"/>
    <m/>
    <m/>
    <m/>
    <n v="5"/>
    <s v="Reyes"/>
    <x v="57"/>
    <d v="1899-12-30T10:15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10:20:00"/>
    <m/>
    <m/>
    <x v="0"/>
    <s v="JAR"/>
    <d v="2019-03-19T10:30:00"/>
    <m/>
    <s v="MOLDTRANS"/>
    <s v="Descarga"/>
    <s v="NO"/>
    <n v="1"/>
    <n v="1"/>
    <x v="0"/>
    <s v="CHAMPION MOULDINGS"/>
    <x v="2"/>
    <s v="palau"/>
    <n v="113006517"/>
    <m/>
    <m/>
    <m/>
    <n v="5"/>
    <s v="Reyes"/>
    <x v="57"/>
    <d v="1899-12-30T10:20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10:30:00"/>
    <d v="1899-12-30T10:30:00"/>
    <m/>
    <x v="1"/>
    <s v="JAR"/>
    <d v="2019-03-19T10:30:00"/>
    <n v="26974"/>
    <s v="SUS MEDIOS"/>
    <s v="Carga"/>
    <s v="NO"/>
    <n v="1"/>
    <n v="2"/>
    <x v="0"/>
    <s v="ESTABLECIMIENTOS ALVAREZ"/>
    <x v="1"/>
    <s v="Madrid"/>
    <m/>
    <m/>
    <m/>
    <m/>
    <n v="10"/>
    <s v="Miguel Ángel"/>
    <x v="57"/>
    <d v="1899-12-30T12:12:00"/>
    <m/>
    <n v="0"/>
    <x v="0"/>
    <n v="1"/>
    <s v="SI"/>
    <x v="0"/>
    <n v="1"/>
    <n v="1"/>
    <n v="0"/>
    <x v="11"/>
    <x v="2"/>
    <n v="468"/>
    <n v="18"/>
    <n v="0.2"/>
    <n v="0.18"/>
  </r>
  <r>
    <d v="2019-03-19T00:00:00"/>
    <d v="1899-12-30T10:50:00"/>
    <m/>
    <m/>
    <x v="0"/>
    <s v="JAR"/>
    <d v="2019-03-19T11:00:00"/>
    <m/>
    <s v="MRW"/>
    <s v="Descarga"/>
    <s v="NO"/>
    <n v="0.2"/>
    <n v="0.2"/>
    <x v="1"/>
    <s v="UNIGASKET"/>
    <x v="0"/>
    <s v="Terrassa"/>
    <s v="213004432-35"/>
    <m/>
    <m/>
    <m/>
    <n v="10"/>
    <s v="Reyes"/>
    <x v="57"/>
    <d v="1899-12-30T10:50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11:00:00"/>
    <d v="1899-12-30T11:00:00"/>
    <m/>
    <x v="1"/>
    <s v="JAR"/>
    <d v="2019-03-19T11:00:00"/>
    <n v="25593"/>
    <s v="LORETRANSMUR"/>
    <s v="Carga"/>
    <s v="SI"/>
    <n v="13.5"/>
    <n v="26"/>
    <x v="2"/>
    <s v="AGRUP. HORT. LUCAS"/>
    <x v="1"/>
    <s v="Murcia"/>
    <m/>
    <s v="R 8085 BCH  8389 CLY "/>
    <m/>
    <m/>
    <n v="45"/>
    <s v="Juan Carlos"/>
    <x v="57"/>
    <d v="1899-12-30T12:15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11:10:00"/>
    <d v="1899-12-30T11:10:00"/>
    <m/>
    <x v="1"/>
    <s v="JAR"/>
    <d v="2019-03-19T11:00:00"/>
    <m/>
    <s v="SUS MEDIOS"/>
    <s v="Carga"/>
    <s v="SI"/>
    <n v="13.5"/>
    <n v="26"/>
    <x v="0"/>
    <s v="CHEP"/>
    <x v="1"/>
    <s v="varios"/>
    <n v="3680296173"/>
    <m/>
    <m/>
    <m/>
    <n v="60"/>
    <s v="Miguel Ángel"/>
    <x v="57"/>
    <d v="1899-12-30T11:50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11:15:00"/>
    <d v="1899-12-30T11:15:00"/>
    <m/>
    <x v="1"/>
    <s v="JAR"/>
    <d v="2019-03-19T11:30:00"/>
    <s v="Bernis"/>
    <s v="SUS MEDIOS"/>
    <s v="Carga"/>
    <s v="SI"/>
    <n v="13.5"/>
    <n v="26"/>
    <x v="0"/>
    <s v="AQUA AMBIENT"/>
    <x v="3"/>
    <s v="bernis"/>
    <m/>
    <m/>
    <m/>
    <m/>
    <n v="60"/>
    <s v="Juan Carlos"/>
    <x v="57"/>
    <d v="1899-12-30T11:15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1:47:00"/>
    <m/>
    <m/>
    <x v="0"/>
    <s v="SJ"/>
    <d v="2019-03-19T12:00:00"/>
    <m/>
    <s v="TNT"/>
    <s v="Descarga"/>
    <s v="NO"/>
    <n v="0"/>
    <n v="0.5"/>
    <x v="1"/>
    <s v="BIU TECHNICAL SERVICE"/>
    <x v="0"/>
    <s v="gerona"/>
    <s v="albaran 1047. No tiene numero de pedido."/>
    <m/>
    <m/>
    <m/>
    <n v="5"/>
    <s v="Sandra"/>
    <x v="57"/>
    <d v="1899-12-30T11:47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12:00:00"/>
    <d v="1899-12-30T12:00:00"/>
    <m/>
    <x v="1"/>
    <s v="MR"/>
    <d v="2019-03-19T12:00:00"/>
    <m/>
    <s v="GONZATRANS"/>
    <s v="Carga"/>
    <s v="NO"/>
    <n v="3"/>
    <n v="6"/>
    <x v="0"/>
    <s v="GONZATRANS"/>
    <x v="7"/>
    <s v="ZARAGOZA"/>
    <s v="CARGA EL PEDIDO 42003"/>
    <m/>
    <m/>
    <m/>
    <n v="10"/>
    <s v="Reyes"/>
    <x v="57"/>
    <d v="1899-12-30T12:00:00"/>
    <m/>
    <n v="0"/>
    <x v="0"/>
    <n v="1"/>
    <s v="SI"/>
    <x v="0"/>
    <n v="0"/>
    <n v="0"/>
    <n v="1"/>
    <x v="11"/>
    <x v="2"/>
    <n v="468"/>
    <n v="18"/>
    <n v="0.2"/>
    <n v="0.18"/>
  </r>
  <r>
    <d v="2019-03-19T00:00:00"/>
    <d v="1899-12-30T12:30:00"/>
    <d v="1899-12-30T12:30:00"/>
    <m/>
    <x v="1"/>
    <s v="JAR"/>
    <d v="2019-03-19T12:30:00"/>
    <m/>
    <s v="SUS MEDIOS"/>
    <s v="Carga"/>
    <s v="SI"/>
    <n v="13.5"/>
    <n v="26"/>
    <x v="0"/>
    <s v="CHEP"/>
    <x v="1"/>
    <s v="varios"/>
    <n v="3680294651"/>
    <m/>
    <m/>
    <m/>
    <n v="60"/>
    <s v="Miguel Ángel"/>
    <x v="57"/>
    <d v="1899-12-30T12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3:00:00"/>
    <d v="1899-12-30T13:00:00"/>
    <m/>
    <x v="1"/>
    <s v="JAR"/>
    <d v="2019-03-19T13:00:00"/>
    <n v="26773"/>
    <s v="SUS MEDIOS"/>
    <s v="Carga"/>
    <s v="NO"/>
    <n v="3"/>
    <n v="6"/>
    <x v="0"/>
    <s v="STORE &amp; GO "/>
    <x v="1"/>
    <s v="portugal"/>
    <m/>
    <m/>
    <m/>
    <m/>
    <n v="15"/>
    <s v="Juan Carlos"/>
    <x v="58"/>
    <d v="1899-12-30T13:30:00"/>
    <m/>
    <n v="0"/>
    <x v="0"/>
    <n v="1"/>
    <s v="NO"/>
    <x v="0"/>
    <n v="1"/>
    <n v="1"/>
    <n v="0"/>
    <x v="11"/>
    <x v="2"/>
    <n v="468"/>
    <n v="18"/>
    <n v="0.2"/>
    <n v="0.18"/>
  </r>
  <r>
    <d v="2019-03-19T00:00:00"/>
    <d v="1899-12-30T13:30:00"/>
    <d v="1899-12-30T13:30:00"/>
    <m/>
    <x v="1"/>
    <s v="JAR"/>
    <d v="2019-03-19T13:30:00"/>
    <n v="27122"/>
    <s v="GONZATRANS"/>
    <s v="Carga"/>
    <s v="SI"/>
    <n v="13.5"/>
    <n v="26"/>
    <x v="2"/>
    <s v="LA COMA"/>
    <x v="7"/>
    <s v="LLeida"/>
    <s v="3030GZJ R4007BCH ANTONIO 650925816"/>
    <m/>
    <m/>
    <m/>
    <n v="45"/>
    <s v="Juan Carlos"/>
    <x v="57"/>
    <d v="1899-12-30T13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3:40:00"/>
    <d v="1899-12-30T13:40:00"/>
    <m/>
    <x v="1"/>
    <s v="JAR"/>
    <d v="2019-03-19T13:30:00"/>
    <n v="26942"/>
    <s v="PALLET WAY"/>
    <s v="Carga"/>
    <s v="NO"/>
    <n v="1"/>
    <n v="1"/>
    <x v="0"/>
    <s v="STORE &amp; GO "/>
    <x v="1"/>
    <s v="portugal"/>
    <m/>
    <m/>
    <m/>
    <m/>
    <n v="20"/>
    <s v="Miguel Ángel"/>
    <x v="57"/>
    <d v="1899-12-30T13:40:00"/>
    <m/>
    <n v="0"/>
    <x v="0"/>
    <n v="1"/>
    <s v="SI"/>
    <x v="0"/>
    <n v="0"/>
    <n v="0"/>
    <n v="1"/>
    <x v="11"/>
    <x v="2"/>
    <n v="468"/>
    <n v="18"/>
    <n v="0.2"/>
    <n v="0.18"/>
  </r>
  <r>
    <d v="2019-03-19T00:00:00"/>
    <d v="1899-12-30T14:00:00"/>
    <d v="1899-12-30T14:00:00"/>
    <m/>
    <x v="1"/>
    <s v="JAR"/>
    <d v="2019-03-19T14:00:00"/>
    <n v="26766"/>
    <s v="SUS MEDIOS"/>
    <s v="Carga"/>
    <s v="NO"/>
    <n v="7"/>
    <n v="4"/>
    <x v="0"/>
    <s v="VARIOS"/>
    <x v="1"/>
    <s v="madrid"/>
    <m/>
    <m/>
    <m/>
    <m/>
    <n v="30"/>
    <s v="Juan Carlos"/>
    <x v="57"/>
    <d v="1899-12-30T13:00:00"/>
    <m/>
    <n v="0"/>
    <x v="0"/>
    <n v="1"/>
    <s v="SI"/>
    <x v="0"/>
    <n v="1"/>
    <n v="1"/>
    <n v="0"/>
    <x v="11"/>
    <x v="2"/>
    <n v="468"/>
    <n v="18"/>
    <n v="0.2"/>
    <n v="0.18"/>
  </r>
  <r>
    <d v="2019-03-19T00:00:00"/>
    <d v="1899-12-30T15:00:00"/>
    <d v="1899-12-30T15:00:00"/>
    <m/>
    <x v="1"/>
    <s v="JAR"/>
    <d v="2019-03-19T15:00:00"/>
    <n v="6006962"/>
    <s v="SUS MEDIOS"/>
    <s v="Carga"/>
    <s v="SI"/>
    <n v="13.5"/>
    <n v="26"/>
    <x v="2"/>
    <s v="SCHOELLER POLONIA"/>
    <x v="4"/>
    <s v="polonia"/>
    <m/>
    <m/>
    <m/>
    <m/>
    <n v="60"/>
    <s v="Jesús"/>
    <x v="57"/>
    <d v="1899-12-30T15:0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5:30:00"/>
    <d v="1899-12-30T15:30:00"/>
    <m/>
    <x v="1"/>
    <s v="JAR"/>
    <d v="2019-03-19T15:30:00"/>
    <n v="27122"/>
    <s v="GONZATRANS"/>
    <s v="Carga"/>
    <s v="SI"/>
    <n v="13.5"/>
    <n v="26"/>
    <x v="2"/>
    <s v="LA COMA"/>
    <x v="7"/>
    <s v="LLeida"/>
    <s v="4681HMY R6487BBD DANIEL 607062679"/>
    <m/>
    <m/>
    <m/>
    <n v="45"/>
    <s v="Jesús"/>
    <x v="57"/>
    <d v="1899-12-30T15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5:45:00"/>
    <d v="1899-12-30T15:45:00"/>
    <m/>
    <x v="1"/>
    <s v="JAR"/>
    <d v="2019-03-19T16:00:00"/>
    <n v="26987"/>
    <s v="SUS MEDIOS"/>
    <s v="Carga"/>
    <s v="NO"/>
    <n v="1"/>
    <n v="1"/>
    <x v="0"/>
    <s v="VARIOS"/>
    <x v="3"/>
    <s v="irun"/>
    <m/>
    <m/>
    <m/>
    <m/>
    <n v="10"/>
    <s v="Miguel M."/>
    <x v="57"/>
    <d v="1899-12-30T15:45:00"/>
    <m/>
    <n v="0"/>
    <x v="0"/>
    <n v="1"/>
    <s v="SI"/>
    <x v="0"/>
    <n v="0"/>
    <n v="0"/>
    <n v="1"/>
    <x v="11"/>
    <x v="2"/>
    <n v="468"/>
    <n v="18"/>
    <n v="0.2"/>
    <n v="0.18"/>
  </r>
  <r>
    <d v="2019-03-19T00:00:00"/>
    <d v="1899-12-30T16:00:00"/>
    <d v="1899-12-30T16:00:00"/>
    <m/>
    <x v="1"/>
    <s v="MR"/>
    <d v="2019-03-19T16:00:00"/>
    <m/>
    <s v="SUS MEDIOS"/>
    <s v="Carga"/>
    <s v="NO"/>
    <n v="5"/>
    <n v="10"/>
    <x v="0"/>
    <s v="AQUA AMBIENT"/>
    <x v="3"/>
    <s v="VARIOS"/>
    <m/>
    <m/>
    <m/>
    <m/>
    <n v="15"/>
    <s v="Miguel Ángel"/>
    <x v="57"/>
    <d v="1899-12-30T16:00:00"/>
    <m/>
    <n v="0"/>
    <x v="0"/>
    <n v="1"/>
    <s v="SI"/>
    <x v="0"/>
    <n v="0"/>
    <n v="0"/>
    <n v="1"/>
    <x v="11"/>
    <x v="2"/>
    <n v="468"/>
    <n v="18"/>
    <n v="0.2"/>
    <n v="0.18"/>
  </r>
  <r>
    <d v="2019-03-19T00:00:00"/>
    <d v="1899-12-30T16:30:00"/>
    <d v="1899-12-30T16:30:00"/>
    <m/>
    <x v="1"/>
    <s v="JAR"/>
    <d v="2019-03-19T16:30:00"/>
    <n v="27173"/>
    <s v="GONZATRANS"/>
    <s v="Carga"/>
    <s v="SI"/>
    <n v="13.5"/>
    <n v="26"/>
    <x v="0"/>
    <s v="LA COMA"/>
    <x v="7"/>
    <s v="LLeida"/>
    <s v="7928JXN R4516BBL ALFONSO 618989136"/>
    <m/>
    <m/>
    <m/>
    <n v="45"/>
    <s v="Alfredo"/>
    <x v="57"/>
    <d v="1899-12-30T16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6:40:00"/>
    <m/>
    <m/>
    <x v="0"/>
    <s v="JAR"/>
    <d v="2019-03-19T16:30:00"/>
    <m/>
    <s v="BCN EXPRESS"/>
    <s v="Carga"/>
    <s v="NO"/>
    <n v="1"/>
    <n v="2"/>
    <x v="0"/>
    <s v="SCHOELLER FRANCE"/>
    <x v="4"/>
    <s v="France"/>
    <s v="6007020-6007013"/>
    <m/>
    <m/>
    <m/>
    <n v="10"/>
    <s v="Reyes"/>
    <x v="57"/>
    <d v="1899-12-30T16:40:00"/>
    <m/>
    <n v="0"/>
    <x v="0"/>
    <n v="0"/>
    <s v="SI"/>
    <x v="0"/>
    <n v="1"/>
    <n v="0"/>
    <n v="1"/>
    <x v="11"/>
    <x v="2"/>
    <n v="468"/>
    <n v="18"/>
    <n v="0.2"/>
    <n v="0.18"/>
  </r>
  <r>
    <d v="2019-03-19T00:00:00"/>
    <d v="1899-12-30T17:00:00"/>
    <d v="1899-12-30T17:00:00"/>
    <m/>
    <x v="1"/>
    <s v="MR"/>
    <d v="2019-03-19T17:00:00"/>
    <m/>
    <s v="TRANSLINK"/>
    <s v="Carga"/>
    <s v="NO"/>
    <n v="2"/>
    <n v="3"/>
    <x v="0"/>
    <s v="TRANSLINK"/>
    <x v="5"/>
    <s v="VARIOS"/>
    <m/>
    <m/>
    <m/>
    <m/>
    <n v="10"/>
    <s v="Miguel M."/>
    <x v="57"/>
    <d v="1899-12-30T17:00:00"/>
    <m/>
    <n v="0"/>
    <x v="0"/>
    <n v="1"/>
    <s v="SI"/>
    <x v="0"/>
    <n v="0"/>
    <n v="0"/>
    <n v="1"/>
    <x v="11"/>
    <x v="2"/>
    <n v="468"/>
    <n v="18"/>
    <n v="0.2"/>
    <n v="0.18"/>
  </r>
  <r>
    <d v="2019-03-19T00:00:00"/>
    <d v="1899-12-30T17:10:00"/>
    <d v="1899-12-30T17:10:00"/>
    <m/>
    <x v="1"/>
    <s v="JAR"/>
    <d v="2019-03-19T17:00:00"/>
    <m/>
    <s v="COBARPLAS"/>
    <s v="Descarga"/>
    <s v="NO"/>
    <n v="6"/>
    <n v="10"/>
    <x v="0"/>
    <s v="PLASTICOS GUELL"/>
    <x v="0"/>
    <s v="Palau"/>
    <m/>
    <m/>
    <m/>
    <m/>
    <n v="30"/>
    <s v="Jesús"/>
    <x v="57"/>
    <d v="1899-12-30T17:10:00"/>
    <m/>
    <n v="0"/>
    <x v="0"/>
    <n v="1"/>
    <s v="SI"/>
    <x v="0"/>
    <n v="0"/>
    <n v="0"/>
    <n v="1"/>
    <x v="11"/>
    <x v="2"/>
    <n v="468"/>
    <n v="18"/>
    <n v="0.2"/>
    <n v="0.18"/>
  </r>
  <r>
    <d v="2019-03-19T00:00:00"/>
    <d v="1899-12-30T17:30:00"/>
    <d v="1899-12-30T17:30:00"/>
    <m/>
    <x v="1"/>
    <s v="JAR"/>
    <d v="2019-03-19T17:30:00"/>
    <n v="27122"/>
    <s v="GONZATRANS"/>
    <s v="Carga"/>
    <s v="SI"/>
    <n v="13.5"/>
    <n v="26"/>
    <x v="2"/>
    <s v="LA COMA"/>
    <x v="7"/>
    <s v="LLeida"/>
    <s v="6899JWR R6398BCK ZACARIAS 607532790"/>
    <m/>
    <m/>
    <m/>
    <n v="45"/>
    <s v="Miguel M."/>
    <x v="57"/>
    <d v="1899-12-30T17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8:30:00"/>
    <d v="1899-12-30T18:30:00"/>
    <m/>
    <x v="1"/>
    <s v="JAR"/>
    <d v="2019-03-19T18:30:00"/>
    <n v="27173"/>
    <s v="GONZATRANS"/>
    <s v="Carga"/>
    <s v="SI"/>
    <n v="13.5"/>
    <n v="26"/>
    <x v="0"/>
    <s v="LA COMA"/>
    <x v="7"/>
    <s v="LLeida"/>
    <s v="9301DPC R1933BBJ RAFAEL 678714111"/>
    <m/>
    <m/>
    <m/>
    <n v="45"/>
    <s v="Jesús"/>
    <x v="57"/>
    <d v="1899-12-30T18:3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19:00:00"/>
    <d v="1899-12-30T19:00:00"/>
    <m/>
    <x v="1"/>
    <s v="JAR"/>
    <d v="2019-03-19T19:00:00"/>
    <m/>
    <s v="SUS MEDIOS"/>
    <s v="Carga"/>
    <s v="SI"/>
    <n v="13.5"/>
    <n v="26"/>
    <x v="0"/>
    <s v="CHEP"/>
    <x v="1"/>
    <s v="varios"/>
    <n v="3680294681"/>
    <m/>
    <m/>
    <m/>
    <n v="60"/>
    <s v="Miguel M."/>
    <x v="57"/>
    <d v="1899-12-30T19:00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20:30:00"/>
    <d v="1899-12-30T20:30:00"/>
    <m/>
    <x v="1"/>
    <s v="JAR"/>
    <d v="2019-03-19T20:30:00"/>
    <m/>
    <s v="SUS MEDIOS"/>
    <s v="Carga"/>
    <s v="SI"/>
    <n v="13.5"/>
    <n v="26"/>
    <x v="0"/>
    <s v="CHEP"/>
    <x v="1"/>
    <s v="varios"/>
    <n v="3680294650"/>
    <m/>
    <m/>
    <m/>
    <n v="60"/>
    <s v="Miguel M."/>
    <x v="57"/>
    <d v="1899-12-30T16:00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21:00:00"/>
    <d v="1899-12-30T21:00:00"/>
    <m/>
    <x v="1"/>
    <s v="JAR"/>
    <d v="2019-03-19T21:00:00"/>
    <m/>
    <s v="SUS MEDIOS"/>
    <s v="Carga"/>
    <s v="SI"/>
    <n v="13.5"/>
    <n v="26"/>
    <x v="0"/>
    <s v="CHEP"/>
    <x v="1"/>
    <s v="varios"/>
    <n v="3680289671"/>
    <m/>
    <m/>
    <m/>
    <n v="60"/>
    <s v="Miguel M."/>
    <x v="57"/>
    <d v="1899-12-30T14:10:00"/>
    <m/>
    <n v="1"/>
    <x v="0"/>
    <n v="1"/>
    <s v="SI"/>
    <x v="0"/>
    <n v="1"/>
    <n v="1"/>
    <n v="0"/>
    <x v="11"/>
    <x v="2"/>
    <n v="468"/>
    <n v="18"/>
    <n v="0.2"/>
    <n v="0.18"/>
  </r>
  <r>
    <d v="2019-03-19T00:00:00"/>
    <d v="1899-12-30T21:01:00"/>
    <d v="1899-12-30T21:01:00"/>
    <m/>
    <x v="1"/>
    <s v="JAR"/>
    <d v="2019-03-19T21:00:00"/>
    <n v="25593"/>
    <s v="LORETRANSMUR"/>
    <s v="Carga"/>
    <s v="SI"/>
    <n v="13.5"/>
    <n v="26"/>
    <x v="2"/>
    <s v="AGRUP. HORT. LUCAS"/>
    <x v="1"/>
    <s v="Murcia"/>
    <m/>
    <s v="R 1674 BCP 9248 DST"/>
    <m/>
    <m/>
    <n v="45"/>
    <s v="Jesús"/>
    <x v="57"/>
    <d v="1899-12-30T21:01:00"/>
    <m/>
    <n v="1"/>
    <x v="0"/>
    <n v="1"/>
    <s v="SI"/>
    <x v="0"/>
    <n v="0"/>
    <n v="0"/>
    <n v="1"/>
    <x v="11"/>
    <x v="2"/>
    <n v="468"/>
    <n v="18"/>
    <n v="0.2"/>
    <n v="0.18"/>
  </r>
  <r>
    <d v="2019-03-19T00:00:00"/>
    <d v="1899-12-30T21:30:00"/>
    <d v="1899-12-30T21:30:00"/>
    <m/>
    <x v="1"/>
    <s v="JAR"/>
    <d v="2019-03-19T21:30:00"/>
    <m/>
    <s v="SUS MEDIOS"/>
    <s v="Carga"/>
    <s v="SI"/>
    <n v="13.5"/>
    <n v="26"/>
    <x v="0"/>
    <s v="CHEP"/>
    <x v="1"/>
    <s v="varios"/>
    <n v="3680285246"/>
    <m/>
    <m/>
    <m/>
    <m/>
    <s v="FALLO"/>
    <x v="23"/>
    <m/>
    <m/>
    <n v="1"/>
    <x v="1"/>
    <n v="1"/>
    <s v="NO"/>
    <x v="1"/>
    <n v="1"/>
    <n v="1"/>
    <n v="0"/>
    <x v="11"/>
    <x v="2"/>
    <n v="468"/>
    <n v="18"/>
    <n v="0.2"/>
    <n v="0.18"/>
  </r>
  <r>
    <d v="2019-03-20T00:00:00"/>
    <d v="1899-12-30T08:30:00"/>
    <m/>
    <m/>
    <x v="0"/>
    <s v="MR"/>
    <d v="2019-03-20T08:30:00"/>
    <m/>
    <s v="SUS MEDIOS"/>
    <s v="Descarga"/>
    <s v="NO"/>
    <n v="0"/>
    <n v="0.5"/>
    <x v="1"/>
    <s v="CIFEC"/>
    <x v="0"/>
    <s v="PALAU"/>
    <s v="BOLUDA ALB. 201902813 Y 201902842"/>
    <m/>
    <m/>
    <m/>
    <m/>
    <s v="Sus medios"/>
    <x v="59"/>
    <d v="1899-12-30T08:30:00"/>
    <m/>
    <n v="0"/>
    <x v="0"/>
    <n v="0"/>
    <s v="SI"/>
    <x v="0"/>
    <n v="1"/>
    <n v="0"/>
    <n v="1"/>
    <x v="11"/>
    <x v="2"/>
    <n v="468"/>
    <n v="18"/>
    <n v="0.2"/>
    <n v="0.18"/>
  </r>
  <r>
    <d v="2019-03-20T00:00:00"/>
    <d v="1899-12-30T10:00:00"/>
    <d v="1899-12-30T10:00:00"/>
    <m/>
    <x v="1"/>
    <s v="JAR"/>
    <d v="2019-03-20T10:00:00"/>
    <m/>
    <s v="SUS MEDIOS"/>
    <s v="Descarga"/>
    <s v="NO"/>
    <n v="1"/>
    <n v="1"/>
    <x v="0"/>
    <s v="EUROGRATE"/>
    <x v="0"/>
    <s v="palau"/>
    <m/>
    <m/>
    <m/>
    <m/>
    <n v="15"/>
    <s v="Juan Carlos"/>
    <x v="59"/>
    <d v="1899-12-30T10:00:00"/>
    <m/>
    <n v="0"/>
    <x v="0"/>
    <n v="1"/>
    <s v="SI"/>
    <x v="0"/>
    <n v="0"/>
    <n v="0"/>
    <n v="1"/>
    <x v="11"/>
    <x v="2"/>
    <n v="468"/>
    <n v="18"/>
    <n v="0.2"/>
    <n v="0.18"/>
  </r>
  <r>
    <d v="2019-03-20T00:00:00"/>
    <d v="1899-12-30T10:15:00"/>
    <m/>
    <m/>
    <x v="0"/>
    <s v="MR"/>
    <d v="2019-03-20T10:30:00"/>
    <n v="27119"/>
    <s v="MRW"/>
    <s v="Carga"/>
    <s v="NO"/>
    <n v="0"/>
    <n v="0.5"/>
    <x v="0"/>
    <s v="ASM "/>
    <x v="1"/>
    <s v="MADRID"/>
    <s v="GUILLERMO MALDONADO "/>
    <m/>
    <m/>
    <m/>
    <n v="5"/>
    <s v="Reyes"/>
    <x v="59"/>
    <d v="1899-12-30T10:15:00"/>
    <m/>
    <n v="0"/>
    <x v="0"/>
    <n v="0"/>
    <s v="SI"/>
    <x v="0"/>
    <n v="1"/>
    <n v="0"/>
    <n v="1"/>
    <x v="11"/>
    <x v="2"/>
    <n v="468"/>
    <n v="18"/>
    <n v="0.2"/>
    <n v="0.18"/>
  </r>
  <r>
    <d v="2019-03-20T00:00:00"/>
    <d v="1899-12-30T11:30:00"/>
    <d v="1899-12-30T11:30:00"/>
    <m/>
    <x v="1"/>
    <s v="JAR"/>
    <d v="2019-03-20T11:30:00"/>
    <n v="26630"/>
    <s v="CODINA"/>
    <s v="Carga"/>
    <s v="SI"/>
    <n v="13.5"/>
    <n v="26"/>
    <x v="0"/>
    <s v="AQUA AMBIENT"/>
    <x v="3"/>
    <s v="bARCELONA"/>
    <m/>
    <m/>
    <m/>
    <m/>
    <n v="30"/>
    <s v="Juan Carlos"/>
    <x v="59"/>
    <d v="1899-12-30T11:30:00"/>
    <m/>
    <n v="1"/>
    <x v="0"/>
    <n v="1"/>
    <s v="SI"/>
    <x v="0"/>
    <n v="0"/>
    <n v="0"/>
    <n v="1"/>
    <x v="11"/>
    <x v="2"/>
    <n v="468"/>
    <n v="18"/>
    <n v="0.2"/>
    <n v="0.18"/>
  </r>
  <r>
    <d v="2019-03-20T00:00:00"/>
    <d v="1899-12-30T12:00:00"/>
    <d v="1899-12-30T12:00:00"/>
    <m/>
    <x v="1"/>
    <s v="MR"/>
    <d v="2019-03-20T12:00:00"/>
    <n v="26779"/>
    <s v="OLMED"/>
    <s v="Carga"/>
    <s v="NO"/>
    <n v="2"/>
    <n v="4"/>
    <x v="0"/>
    <s v="HDAD FARM MEDITERRANEO-HEFAME"/>
    <x v="1"/>
    <s v="MURCIA"/>
    <m/>
    <m/>
    <m/>
    <m/>
    <n v="20"/>
    <s v="Reyes"/>
    <x v="59"/>
    <d v="1899-12-30T12:00:00"/>
    <m/>
    <n v="0"/>
    <x v="0"/>
    <n v="1"/>
    <s v="SI"/>
    <x v="0"/>
    <n v="0"/>
    <n v="0"/>
    <n v="1"/>
    <x v="11"/>
    <x v="2"/>
    <n v="468"/>
    <n v="18"/>
    <n v="0.2"/>
    <n v="0.18"/>
  </r>
  <r>
    <d v="2019-03-20T00:00:00"/>
    <d v="1899-12-30T12:01:00"/>
    <d v="1899-12-30T12:01:00"/>
    <m/>
    <x v="1"/>
    <s v="JAR"/>
    <d v="2019-03-20T12:00:00"/>
    <n v="27122"/>
    <s v="GONZATRANS"/>
    <s v="Carga"/>
    <s v="SI"/>
    <n v="13.5"/>
    <n v="26"/>
    <x v="2"/>
    <s v="LA COMA"/>
    <x v="7"/>
    <s v="LLeida"/>
    <s v="7928JXN R4516BBL ALFONSO BONILLA TELF 618989136  "/>
    <m/>
    <m/>
    <m/>
    <n v="45"/>
    <s v="Jesús"/>
    <x v="59"/>
    <d v="1899-12-30T20:30:00"/>
    <m/>
    <n v="1"/>
    <x v="0"/>
    <n v="1"/>
    <s v="SI"/>
    <x v="0"/>
    <n v="1"/>
    <n v="1"/>
    <n v="0"/>
    <x v="11"/>
    <x v="2"/>
    <n v="468"/>
    <n v="18"/>
    <n v="0.2"/>
    <n v="0.18"/>
  </r>
  <r>
    <d v="2019-03-20T00:00:00"/>
    <d v="1899-12-30T12:30:00"/>
    <m/>
    <m/>
    <x v="0"/>
    <s v="JAR"/>
    <d v="2019-03-20T12:30:00"/>
    <n v="6006944"/>
    <s v="KUEHNE NAGEL"/>
    <s v="Carga"/>
    <s v="NO"/>
    <n v="3"/>
    <n v="5"/>
    <x v="0"/>
    <s v="SCHOELLER ARAB EMIRATES"/>
    <x v="4"/>
    <s v="MALAYSIA"/>
    <m/>
    <m/>
    <m/>
    <m/>
    <n v="30"/>
    <s v="Miguel Ángel"/>
    <x v="59"/>
    <d v="1899-12-30T12:30:00"/>
    <m/>
    <n v="0"/>
    <x v="0"/>
    <n v="0"/>
    <s v="SI"/>
    <x v="0"/>
    <n v="1"/>
    <n v="0"/>
    <n v="1"/>
    <x v="11"/>
    <x v="2"/>
    <n v="468"/>
    <n v="18"/>
    <n v="0.2"/>
    <n v="0.18"/>
  </r>
  <r>
    <d v="2019-03-20T00:00:00"/>
    <d v="1899-12-30T13:00:00"/>
    <d v="1899-12-30T13:00:00"/>
    <m/>
    <x v="1"/>
    <s v="JAR"/>
    <d v="2019-03-20T13:00:00"/>
    <n v="25593"/>
    <s v="LORETRANSMUR"/>
    <s v="Carga"/>
    <s v="SI"/>
    <n v="13.5"/>
    <n v="26"/>
    <x v="2"/>
    <s v="AGRUP. HORT. LUCAS"/>
    <x v="1"/>
    <s v="Murcia"/>
    <m/>
    <m/>
    <m/>
    <m/>
    <n v="45"/>
    <s v="Juan Carlos"/>
    <x v="59"/>
    <d v="1899-12-30T09:30:00"/>
    <m/>
    <n v="1"/>
    <x v="0"/>
    <n v="1"/>
    <s v="SI"/>
    <x v="0"/>
    <n v="1"/>
    <n v="1"/>
    <n v="0"/>
    <x v="11"/>
    <x v="2"/>
    <n v="468"/>
    <n v="18"/>
    <n v="0.2"/>
    <n v="0.18"/>
  </r>
  <r>
    <d v="2019-03-20T00:00:00"/>
    <d v="1899-12-30T13:01:00"/>
    <d v="1899-12-30T13:01:00"/>
    <m/>
    <x v="1"/>
    <s v="JAR"/>
    <d v="2019-03-20T13:00:00"/>
    <n v="27122"/>
    <s v="GONZATRANS"/>
    <s v="Carga"/>
    <s v="SI"/>
    <n v="13.5"/>
    <n v="26"/>
    <x v="2"/>
    <s v="LA COMA"/>
    <x v="7"/>
    <s v="LLeida"/>
    <s v="9478HLR R1696BBB JOSEP RAMON TELF.607532788 "/>
    <m/>
    <m/>
    <m/>
    <n v="45"/>
    <s v="Miguel M."/>
    <x v="59"/>
    <d v="1899-12-30T20:20:00"/>
    <m/>
    <n v="1"/>
    <x v="0"/>
    <n v="1"/>
    <s v="SI"/>
    <x v="0"/>
    <n v="1"/>
    <n v="1"/>
    <n v="0"/>
    <x v="11"/>
    <x v="2"/>
    <n v="468"/>
    <n v="18"/>
    <n v="0.2"/>
    <n v="0.18"/>
  </r>
  <r>
    <d v="2019-03-20T00:00:00"/>
    <d v="1899-12-30T13:15:00"/>
    <m/>
    <m/>
    <x v="0"/>
    <s v="MR"/>
    <d v="2019-03-20T13:30:00"/>
    <n v="27043"/>
    <s v="BCN EXPRESS"/>
    <s v="Carga"/>
    <s v="NO"/>
    <n v="0.5"/>
    <n v="1"/>
    <x v="0"/>
    <s v="KAPFLEX"/>
    <x v="7"/>
    <s v="FRANCIA"/>
    <m/>
    <m/>
    <m/>
    <m/>
    <n v="5"/>
    <s v="Reyes"/>
    <x v="59"/>
    <d v="1899-12-30T13:15:00"/>
    <m/>
    <n v="0"/>
    <x v="0"/>
    <n v="0"/>
    <s v="SI"/>
    <x v="0"/>
    <n v="1"/>
    <n v="0"/>
    <n v="1"/>
    <x v="11"/>
    <x v="2"/>
    <n v="468"/>
    <n v="18"/>
    <n v="0.2"/>
    <n v="0.18"/>
  </r>
  <r>
    <d v="2019-03-20T00:00:00"/>
    <d v="1899-12-30T13:30:00"/>
    <d v="1899-12-30T13:30:00"/>
    <m/>
    <x v="1"/>
    <s v="JAR"/>
    <d v="2019-03-20T13:30:00"/>
    <m/>
    <s v="SZENDEX"/>
    <s v="Carga"/>
    <s v="NO"/>
    <n v="0.1"/>
    <n v="0.1"/>
    <x v="1"/>
    <s v="SZENDEX"/>
    <x v="7"/>
    <s v="vario"/>
    <m/>
    <m/>
    <m/>
    <m/>
    <m/>
    <s v="Sus medios"/>
    <x v="59"/>
    <d v="1899-12-30T13:30:00"/>
    <m/>
    <n v="0"/>
    <x v="0"/>
    <n v="1"/>
    <s v="SI"/>
    <x v="0"/>
    <n v="0"/>
    <n v="0"/>
    <n v="1"/>
    <x v="11"/>
    <x v="2"/>
    <n v="468"/>
    <n v="18"/>
    <n v="0.2"/>
    <n v="0.18"/>
  </r>
  <r>
    <d v="2019-03-20T00:00:00"/>
    <d v="1899-12-30T14:00:00"/>
    <d v="1899-12-30T14:00:00"/>
    <m/>
    <x v="1"/>
    <s v="JAR"/>
    <d v="2019-03-20T14:00:00"/>
    <n v="27122"/>
    <s v="GONZATRANS"/>
    <s v="Carga"/>
    <s v="SI"/>
    <n v="13.5"/>
    <n v="26"/>
    <x v="2"/>
    <s v="LA COMA"/>
    <x v="7"/>
    <s v="LLeida"/>
    <s v="6601KGH R1267BCY RAMON MOYANO TELF 647839548 "/>
    <m/>
    <m/>
    <m/>
    <n v="45"/>
    <s v="Jesús"/>
    <x v="59"/>
    <d v="1899-12-30T14:00:00"/>
    <m/>
    <n v="1"/>
    <x v="0"/>
    <n v="1"/>
    <s v="SI"/>
    <x v="0"/>
    <n v="0"/>
    <n v="0"/>
    <n v="1"/>
    <x v="11"/>
    <x v="2"/>
    <n v="468"/>
    <n v="18"/>
    <n v="0.2"/>
    <n v="0.18"/>
  </r>
  <r>
    <d v="2019-03-20T00:00:00"/>
    <d v="1899-12-30T15:00:00"/>
    <d v="1899-12-30T15:00:00"/>
    <m/>
    <x v="1"/>
    <s v="JAR"/>
    <d v="2019-03-20T15:00:00"/>
    <s v="MORA D'EBRE"/>
    <s v="GONZATRANS"/>
    <s v="Carga"/>
    <s v="SI"/>
    <n v="13.5"/>
    <n v="26"/>
    <x v="2"/>
    <s v="LA COMA"/>
    <x v="7"/>
    <s v="LLeida"/>
    <s v="8202CVT R4080BBY ESLAVA 673744465"/>
    <m/>
    <m/>
    <m/>
    <n v="45"/>
    <s v="Jesús"/>
    <x v="59"/>
    <d v="1899-12-30T15:00:00"/>
    <m/>
    <n v="1"/>
    <x v="0"/>
    <n v="1"/>
    <s v="SI"/>
    <x v="0"/>
    <n v="0"/>
    <n v="0"/>
    <n v="1"/>
    <x v="11"/>
    <x v="2"/>
    <n v="468"/>
    <n v="18"/>
    <n v="0.2"/>
    <n v="0.18"/>
  </r>
  <r>
    <d v="2019-03-20T00:00:00"/>
    <d v="1899-12-30T16:30:00"/>
    <d v="1899-12-30T16:30:00"/>
    <m/>
    <x v="1"/>
    <s v="JAR"/>
    <d v="2019-03-20T16:30:00"/>
    <s v="MORA D'EBRE"/>
    <s v="GONZATRANS"/>
    <s v="Carga"/>
    <s v="SI"/>
    <n v="13.5"/>
    <n v="26"/>
    <x v="2"/>
    <s v="LA COMA"/>
    <x v="7"/>
    <s v="LLeida"/>
    <s v="2876HTC R9462BCP"/>
    <m/>
    <m/>
    <m/>
    <n v="45"/>
    <s v="Juan Carlos"/>
    <x v="59"/>
    <d v="1899-12-30T16:30:00"/>
    <m/>
    <n v="1"/>
    <x v="0"/>
    <n v="1"/>
    <s v="SI"/>
    <x v="0"/>
    <n v="0"/>
    <n v="0"/>
    <n v="1"/>
    <x v="11"/>
    <x v="2"/>
    <n v="468"/>
    <n v="18"/>
    <n v="0.2"/>
    <n v="0.18"/>
  </r>
  <r>
    <d v="2019-03-20T00:00:00"/>
    <d v="1899-12-30T17:00:00"/>
    <d v="1899-12-30T17:00:00"/>
    <m/>
    <x v="1"/>
    <s v="MR"/>
    <d v="2019-03-20T17:00:00"/>
    <m/>
    <s v="TRANSLINK"/>
    <s v="Carga"/>
    <s v="NO"/>
    <n v="1"/>
    <n v="2"/>
    <x v="0"/>
    <s v="TRANSLINK"/>
    <x v="5"/>
    <s v="VARIOS"/>
    <m/>
    <m/>
    <m/>
    <m/>
    <n v="10"/>
    <s v="Miguel M."/>
    <x v="59"/>
    <d v="1899-12-30T17:00:00"/>
    <m/>
    <n v="0"/>
    <x v="0"/>
    <n v="1"/>
    <s v="SI"/>
    <x v="0"/>
    <n v="0"/>
    <n v="0"/>
    <n v="1"/>
    <x v="11"/>
    <x v="2"/>
    <n v="468"/>
    <n v="18"/>
    <n v="0.2"/>
    <n v="0.18"/>
  </r>
  <r>
    <d v="2019-03-20T00:00:00"/>
    <d v="1899-12-30T17:30:00"/>
    <d v="1899-12-30T17:30:00"/>
    <m/>
    <x v="1"/>
    <s v="JAR"/>
    <d v="2019-03-20T17:30:00"/>
    <s v="MORA D'EBRE"/>
    <s v="GONZATRANS"/>
    <s v="Carga"/>
    <s v="SI"/>
    <n v="13.5"/>
    <n v="26"/>
    <x v="2"/>
    <s v="LA COMA"/>
    <x v="7"/>
    <s v="LLeida"/>
    <s v="05PC02 GD1804 MARCO SILVA "/>
    <m/>
    <m/>
    <m/>
    <n v="45"/>
    <s v="Miguel M."/>
    <x v="59"/>
    <d v="1899-12-30T17:30:00"/>
    <m/>
    <n v="1"/>
    <x v="0"/>
    <n v="1"/>
    <s v="SI"/>
    <x v="0"/>
    <n v="0"/>
    <n v="0"/>
    <n v="1"/>
    <x v="11"/>
    <x v="2"/>
    <n v="468"/>
    <n v="18"/>
    <n v="0.2"/>
    <n v="0.18"/>
  </r>
  <r>
    <d v="2019-03-20T00:00:00"/>
    <d v="1899-12-30T19:00:00"/>
    <d v="1899-12-30T19:00:00"/>
    <m/>
    <x v="1"/>
    <s v="MR"/>
    <d v="2019-03-20T19:00:00"/>
    <n v="27105"/>
    <s v="SUS MEDIOS"/>
    <s v="Carga"/>
    <s v="NO"/>
    <n v="0.5"/>
    <n v="1"/>
    <x v="0"/>
    <s v="GUISSONA"/>
    <x v="1"/>
    <s v="GUISSONA"/>
    <m/>
    <m/>
    <m/>
    <m/>
    <n v="30"/>
    <s v="Miguel M."/>
    <x v="59"/>
    <d v="1899-12-30T19:00:00"/>
    <m/>
    <n v="0"/>
    <x v="0"/>
    <n v="1"/>
    <s v="SI"/>
    <x v="0"/>
    <n v="0"/>
    <n v="0"/>
    <n v="1"/>
    <x v="11"/>
    <x v="2"/>
    <n v="468"/>
    <n v="18"/>
    <n v="0.2"/>
    <n v="0.18"/>
  </r>
  <r>
    <d v="2019-03-20T00:00:00"/>
    <d v="1899-12-30T20:30:00"/>
    <d v="1899-12-30T20:30:00"/>
    <m/>
    <x v="1"/>
    <s v="JAR"/>
    <d v="2019-03-20T20:30:00"/>
    <n v="27122"/>
    <s v="GONZATRANS"/>
    <s v="Carga"/>
    <s v="SI"/>
    <n v="13.5"/>
    <n v="26"/>
    <x v="2"/>
    <s v="LA COMA"/>
    <x v="7"/>
    <s v="LLeida"/>
    <s v="4596KKG R9226-BCB david 601346287 "/>
    <m/>
    <m/>
    <m/>
    <n v="45"/>
    <s v="Jesús"/>
    <x v="59"/>
    <d v="1899-12-30T20:30:00"/>
    <m/>
    <n v="1"/>
    <x v="0"/>
    <n v="1"/>
    <s v="SI"/>
    <x v="0"/>
    <n v="0"/>
    <n v="0"/>
    <n v="1"/>
    <x v="11"/>
    <x v="2"/>
    <n v="468"/>
    <n v="18"/>
    <n v="0.2"/>
    <n v="0.18"/>
  </r>
  <r>
    <d v="2019-03-20T00:00:00"/>
    <d v="1899-12-30T21:00:00"/>
    <d v="1899-12-30T21:00:00"/>
    <m/>
    <x v="1"/>
    <s v="JAR"/>
    <d v="2019-03-20T21:00:00"/>
    <n v="27122"/>
    <s v="GONZATRANS"/>
    <s v="Carga"/>
    <s v="SI"/>
    <n v="13.5"/>
    <n v="26"/>
    <x v="2"/>
    <s v="LA COMA"/>
    <x v="7"/>
    <s v="LLeida"/>
    <s v="6628JLS R9321BBZ SALVADOR PI TELF.659912108  "/>
    <m/>
    <m/>
    <m/>
    <n v="45"/>
    <s v="Jesús"/>
    <x v="59"/>
    <d v="1899-12-30T21:0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07:00:00"/>
    <d v="1899-12-30T07:00:00"/>
    <m/>
    <x v="1"/>
    <s v="MR"/>
    <d v="2019-03-21T07:00:00"/>
    <m/>
    <s v="GONZATRANS"/>
    <s v="Carga"/>
    <s v="NO"/>
    <n v="6"/>
    <n v="11"/>
    <x v="0"/>
    <s v="GONZATRANS"/>
    <x v="5"/>
    <s v="VARIOS"/>
    <m/>
    <m/>
    <m/>
    <m/>
    <n v="40"/>
    <s v="Juan Carlos"/>
    <x v="58"/>
    <d v="1899-12-30T07:00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07:30:00"/>
    <d v="1899-12-30T07:30:00"/>
    <m/>
    <x v="1"/>
    <s v="JAR"/>
    <d v="2019-03-21T07:30:00"/>
    <m/>
    <s v="SUS MEDIOS"/>
    <s v="Descarga"/>
    <s v="NO"/>
    <n v="3"/>
    <n v="4"/>
    <x v="0"/>
    <s v="SERRADORA DOMENECH"/>
    <x v="2"/>
    <s v="palau"/>
    <m/>
    <m/>
    <m/>
    <m/>
    <n v="20"/>
    <s v="Juan Carlos"/>
    <x v="58"/>
    <d v="1899-12-30T07:30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08:00:00"/>
    <d v="1899-12-30T08:00:00"/>
    <m/>
    <x v="1"/>
    <s v="JAR"/>
    <d v="2019-03-21T08:0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58"/>
    <d v="1899-12-30T08:0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08:30:00"/>
    <d v="1899-12-30T08:30:00"/>
    <m/>
    <x v="1"/>
    <s v="JAR"/>
    <d v="2019-03-21T08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58"/>
    <d v="1899-12-30T08:3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08:40:00"/>
    <m/>
    <m/>
    <x v="0"/>
    <s v="SJ"/>
    <d v="2019-03-21T08:30:00"/>
    <m/>
    <s v="SUS MEDIOS"/>
    <s v="Descarga"/>
    <s v="NO"/>
    <n v="1"/>
    <n v="1"/>
    <x v="1"/>
    <s v="VAEMPACK"/>
    <x v="2"/>
    <s v="granollers"/>
    <n v="113006577"/>
    <m/>
    <m/>
    <m/>
    <n v="10"/>
    <s v="Sandra"/>
    <x v="58"/>
    <d v="1899-12-30T08:40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09:00:00"/>
    <d v="1899-12-30T09:00:00"/>
    <m/>
    <x v="1"/>
    <s v="JAR"/>
    <d v="2019-03-21T09:00:00"/>
    <m/>
    <s v="DAVID BERTRAN"/>
    <s v="Carga"/>
    <s v="NO"/>
    <n v="4"/>
    <n v="6"/>
    <x v="0"/>
    <s v="RESIDUOS "/>
    <x v="2"/>
    <s v="la llagosta"/>
    <m/>
    <m/>
    <m/>
    <m/>
    <n v="20"/>
    <s v="Juan Carlos"/>
    <x v="58"/>
    <d v="1899-12-30T09:00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09:25:00"/>
    <m/>
    <m/>
    <x v="0"/>
    <s v="JAR"/>
    <d v="2019-03-21T09:30:00"/>
    <m/>
    <s v="VICTRANSA"/>
    <s v="Descarga"/>
    <s v="NO"/>
    <n v="0.5"/>
    <s v="0,5"/>
    <x v="1"/>
    <s v="UNIGASKET"/>
    <x v="0"/>
    <s v="terrassa"/>
    <n v="213004456"/>
    <m/>
    <m/>
    <m/>
    <n v="5"/>
    <s v="Sandra"/>
    <x v="58"/>
    <d v="1899-12-30T09:25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09:30:00"/>
    <d v="1899-12-30T09:30:00"/>
    <m/>
    <x v="1"/>
    <s v="JAR"/>
    <d v="2019-03-21T09:30:00"/>
    <n v="27169"/>
    <s v="GONZATRANS"/>
    <s v="Carga"/>
    <s v="SI"/>
    <n v="13.5"/>
    <n v="26"/>
    <x v="0"/>
    <s v="FLUIDRA"/>
    <x v="9"/>
    <s v="Córdoba"/>
    <m/>
    <m/>
    <m/>
    <m/>
    <n v="30"/>
    <s v="Juan Carlos"/>
    <x v="58"/>
    <d v="1899-12-30T09:3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0:00:00"/>
    <d v="1899-12-30T10:00:00"/>
    <m/>
    <x v="1"/>
    <s v="JAR"/>
    <d v="2019-03-21T10:00:00"/>
    <n v="27173"/>
    <s v="GONZATRANS"/>
    <s v="Carga"/>
    <s v="SI"/>
    <n v="13.5"/>
    <n v="26"/>
    <x v="2"/>
    <s v="LA COMA"/>
    <x v="7"/>
    <s v="LLeida"/>
    <s v="ANTONIO MINGUELLA TELF.662115709 "/>
    <s v="1841JJK R2823BCK "/>
    <m/>
    <m/>
    <n v="45"/>
    <s v="Miguel Ángel"/>
    <x v="58"/>
    <d v="1899-12-30T10:0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0:15:00"/>
    <m/>
    <m/>
    <x v="0"/>
    <s v="JAR"/>
    <d v="2019-03-21T10:30:00"/>
    <n v="6006944"/>
    <s v="KUEHNE NAGEL"/>
    <s v="Carga"/>
    <s v="NO"/>
    <n v="3"/>
    <n v="5"/>
    <x v="0"/>
    <s v="SCHOELLER ARAB EMIRATES"/>
    <x v="4"/>
    <s v="MALAYSIA"/>
    <m/>
    <m/>
    <m/>
    <m/>
    <n v="30"/>
    <s v="Juan Carlos"/>
    <x v="58"/>
    <d v="1899-12-30T12:30:00"/>
    <m/>
    <n v="0"/>
    <x v="0"/>
    <n v="0"/>
    <s v="SI"/>
    <x v="0"/>
    <n v="1"/>
    <n v="1"/>
    <n v="0"/>
    <x v="11"/>
    <x v="2"/>
    <n v="468"/>
    <n v="18"/>
    <n v="0.2"/>
    <n v="0.18"/>
  </r>
  <r>
    <d v="2019-03-21T00:00:00"/>
    <d v="1899-12-30T10:30:00"/>
    <d v="1899-12-30T10:30:00"/>
    <m/>
    <x v="1"/>
    <s v="JAR"/>
    <d v="2019-03-21T10:30:00"/>
    <n v="26844"/>
    <s v="SUS MEDIOS"/>
    <s v="Carga"/>
    <s v="NO"/>
    <n v="2"/>
    <n v="2"/>
    <x v="0"/>
    <s v="ADIQUIMICA S.A."/>
    <x v="3"/>
    <s v="Berga"/>
    <m/>
    <m/>
    <m/>
    <m/>
    <n v="15"/>
    <s v="Sandra"/>
    <x v="58"/>
    <d v="1899-12-30T10:30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10:35:00"/>
    <m/>
    <m/>
    <x v="0"/>
    <s v="JAR"/>
    <d v="2019-03-21T10:30:00"/>
    <m/>
    <s v="NACEX"/>
    <s v="Descarga"/>
    <s v="NO"/>
    <n v="0.5"/>
    <n v="0.5"/>
    <x v="1"/>
    <s v="MAGNEGRAF"/>
    <x v="2"/>
    <s v="PALAU"/>
    <m/>
    <m/>
    <m/>
    <m/>
    <n v="2"/>
    <s v="Reyes"/>
    <x v="58"/>
    <d v="1899-12-30T10:35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10:35:00"/>
    <m/>
    <m/>
    <x v="0"/>
    <s v="JAR"/>
    <d v="2019-03-21T10:30:00"/>
    <m/>
    <s v="NACEX"/>
    <s v="Descarga"/>
    <s v="NO"/>
    <n v="0.2"/>
    <n v="0.2"/>
    <x v="1"/>
    <s v="IQAP MASTERBATCH"/>
    <x v="2"/>
    <s v="PALAU"/>
    <s v="aTT. PATRICIA"/>
    <m/>
    <m/>
    <m/>
    <n v="2"/>
    <s v="Reyes"/>
    <x v="58"/>
    <d v="1899-12-30T10:35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10:40:00"/>
    <m/>
    <m/>
    <x v="0"/>
    <s v="JAR"/>
    <d v="2019-03-21T10:30:00"/>
    <m/>
    <s v="DHL"/>
    <s v="Descarga"/>
    <s v="NO"/>
    <n v="0.5"/>
    <s v="0,5"/>
    <x v="1"/>
    <s v="PLASSON"/>
    <x v="0"/>
    <s v="Vallirana"/>
    <n v="213004444"/>
    <m/>
    <m/>
    <m/>
    <n v="5"/>
    <s v="Reyes"/>
    <x v="58"/>
    <d v="1899-12-30T10:40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10:41:00"/>
    <m/>
    <m/>
    <x v="0"/>
    <s v="JAR"/>
    <d v="2019-03-21T10:30:00"/>
    <m/>
    <s v="SUS MEDIOS"/>
    <s v="Descarga"/>
    <s v="NO"/>
    <n v="0.1"/>
    <n v="0.1"/>
    <x v="1"/>
    <s v="TORRAS"/>
    <x v="2"/>
    <s v="PALAU"/>
    <s v="ATT. LLUIS"/>
    <m/>
    <m/>
    <m/>
    <n v="2"/>
    <s v="Reyes"/>
    <x v="58"/>
    <d v="1899-12-30T10:41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11:00:00"/>
    <d v="1899-12-30T11:00:00"/>
    <m/>
    <x v="1"/>
    <s v="JAR"/>
    <d v="2019-03-21T11:00:00"/>
    <n v="27173"/>
    <s v="GONZATRANS"/>
    <s v="Carga"/>
    <s v="SI"/>
    <n v="13.5"/>
    <n v="26"/>
    <x v="2"/>
    <s v="LA COMA"/>
    <x v="7"/>
    <s v="LLeida"/>
    <s v="NICOLAS RUSUTELF. 722454616  "/>
    <s v="1745JTT R0513BCG "/>
    <m/>
    <m/>
    <n v="45"/>
    <s v="Jesús"/>
    <x v="58"/>
    <d v="1899-12-30T15:00:00"/>
    <m/>
    <n v="1"/>
    <x v="0"/>
    <n v="1"/>
    <s v="SI"/>
    <x v="0"/>
    <n v="1"/>
    <n v="1"/>
    <n v="0"/>
    <x v="11"/>
    <x v="2"/>
    <n v="468"/>
    <n v="18"/>
    <n v="0.2"/>
    <n v="0.18"/>
  </r>
  <r>
    <d v="2019-03-21T00:00:00"/>
    <d v="1899-12-30T11:01:00"/>
    <d v="1899-12-30T11:01:00"/>
    <m/>
    <x v="1"/>
    <s v="JAR"/>
    <d v="2019-03-21T11:00:00"/>
    <m/>
    <s v="DAVID BERTRAN"/>
    <s v="Descarga"/>
    <s v="NO"/>
    <n v="1"/>
    <n v="2"/>
    <x v="0"/>
    <s v="VIDAL METAL.LURGICS"/>
    <x v="0"/>
    <s v="palau"/>
    <m/>
    <m/>
    <m/>
    <m/>
    <n v="10"/>
    <s v="Juan Carlos"/>
    <x v="58"/>
    <d v="1899-12-30T11:01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11:30:00"/>
    <m/>
    <m/>
    <x v="0"/>
    <s v="JAR"/>
    <d v="2019-03-21T11:30:00"/>
    <m/>
    <s v="NOUTRANSPORT"/>
    <s v="Descarga"/>
    <s v="SI"/>
    <n v="13.5"/>
    <n v="26"/>
    <x v="0"/>
    <s v="NOUTRANSPORT"/>
    <x v="8"/>
    <s v="palau"/>
    <m/>
    <m/>
    <m/>
    <m/>
    <n v="45"/>
    <s v="Miguel Ángel"/>
    <x v="58"/>
    <d v="1899-12-30T11:30:00"/>
    <m/>
    <n v="1"/>
    <x v="0"/>
    <n v="0"/>
    <s v="SI"/>
    <x v="0"/>
    <n v="1"/>
    <n v="0"/>
    <n v="1"/>
    <x v="11"/>
    <x v="2"/>
    <n v="468"/>
    <n v="18"/>
    <n v="0.2"/>
    <n v="0.18"/>
  </r>
  <r>
    <d v="2019-03-21T00:00:00"/>
    <d v="1899-12-30T12:00:00"/>
    <d v="1899-12-30T12:00:00"/>
    <m/>
    <x v="1"/>
    <s v="JAR"/>
    <d v="2019-03-21T12:00:00"/>
    <m/>
    <s v="SUS MEDIOS"/>
    <s v="Carga"/>
    <s v="SI"/>
    <n v="13.5"/>
    <n v="26"/>
    <x v="0"/>
    <s v="CHEP"/>
    <x v="1"/>
    <s v="varios"/>
    <n v="3680296898"/>
    <m/>
    <m/>
    <m/>
    <n v="60"/>
    <s v="Miguel M."/>
    <x v="58"/>
    <d v="1899-12-30T15:00:00"/>
    <m/>
    <n v="1"/>
    <x v="0"/>
    <n v="1"/>
    <s v="SI"/>
    <x v="0"/>
    <n v="1"/>
    <n v="1"/>
    <n v="0"/>
    <x v="11"/>
    <x v="2"/>
    <n v="468"/>
    <n v="18"/>
    <n v="0.2"/>
    <n v="0.18"/>
  </r>
  <r>
    <d v="2019-03-21T00:00:00"/>
    <d v="1899-12-30T12:30:00"/>
    <d v="1899-12-30T12:30:00"/>
    <m/>
    <x v="1"/>
    <s v="JAR"/>
    <d v="2019-03-21T12:30:00"/>
    <n v="26979"/>
    <s v="SUS MEDIOS"/>
    <s v="Carga"/>
    <s v="NO"/>
    <n v="2"/>
    <n v="3"/>
    <x v="0"/>
    <s v="3 OPAL CENTRAL DE ENVASES"/>
    <x v="1"/>
    <s v="Madrid"/>
    <m/>
    <m/>
    <m/>
    <m/>
    <n v="10"/>
    <s v="Reyes"/>
    <x v="58"/>
    <d v="1899-12-30T12:30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13:00:00"/>
    <d v="1899-12-30T13:00:00"/>
    <m/>
    <x v="1"/>
    <s v="JAR"/>
    <d v="2019-03-21T13:00:00"/>
    <n v="27122"/>
    <s v="GONZATRANS"/>
    <s v="Carga"/>
    <s v="SI"/>
    <n v="13.5"/>
    <n v="26"/>
    <x v="2"/>
    <s v="LA COMA"/>
    <x v="7"/>
    <s v="LLeida"/>
    <s v="ANGEL CUBERO TELF. 687804261 "/>
    <s v="9104JLS R0785BCB "/>
    <m/>
    <m/>
    <n v="45"/>
    <s v="Miguel M."/>
    <x v="58"/>
    <d v="1899-12-30T13:0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3:01:00"/>
    <d v="1899-12-30T13:01:00"/>
    <m/>
    <x v="1"/>
    <s v="JAR"/>
    <d v="2019-03-21T13:00:00"/>
    <m/>
    <s v="SUS MEDIOS"/>
    <s v="Carga"/>
    <s v="SI"/>
    <n v="13.5"/>
    <n v="26"/>
    <x v="0"/>
    <s v="CHEP"/>
    <x v="1"/>
    <s v="varios"/>
    <n v="3680294647"/>
    <m/>
    <m/>
    <m/>
    <n v="45"/>
    <s v="Miguel Ángel"/>
    <x v="58"/>
    <d v="1899-12-30T13:01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3:30:00"/>
    <d v="1899-12-30T13:30:00"/>
    <m/>
    <x v="1"/>
    <s v="JAR"/>
    <d v="2019-03-21T13:30:00"/>
    <n v="25928"/>
    <s v="DASCHER"/>
    <s v="Carga"/>
    <s v="NO"/>
    <n v="1"/>
    <n v="1"/>
    <x v="0"/>
    <s v="LEAR CORPORATION"/>
    <x v="1"/>
    <s v="Pontevedra"/>
    <m/>
    <m/>
    <m/>
    <m/>
    <n v="5"/>
    <s v="Reyes"/>
    <x v="58"/>
    <d v="1899-12-30T12:30:00"/>
    <m/>
    <n v="0"/>
    <x v="0"/>
    <n v="1"/>
    <s v="SI"/>
    <x v="0"/>
    <n v="1"/>
    <n v="1"/>
    <n v="0"/>
    <x v="11"/>
    <x v="2"/>
    <n v="468"/>
    <n v="18"/>
    <n v="0.2"/>
    <n v="0.18"/>
  </r>
  <r>
    <d v="2019-03-21T00:00:00"/>
    <d v="1899-12-30T13:46:00"/>
    <d v="1899-12-30T13:46:00"/>
    <m/>
    <x v="1"/>
    <s v="JAR"/>
    <d v="2019-03-21T14:00:00"/>
    <n v="27122"/>
    <s v="GONZATRANS"/>
    <s v="Carga"/>
    <s v="SI"/>
    <n v="13.5"/>
    <n v="26"/>
    <x v="2"/>
    <s v="LA COMA"/>
    <x v="7"/>
    <s v="LLeida"/>
    <s v="NIKOLAY TELF. 679355031  "/>
    <s v="8301JRN R3061BCP "/>
    <m/>
    <m/>
    <m/>
    <s v="Jesús"/>
    <x v="58"/>
    <d v="1899-12-30T13:46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4:00:00"/>
    <d v="1899-12-30T14:00:00"/>
    <m/>
    <x v="1"/>
    <s v="JAR"/>
    <d v="2019-03-21T14:00:00"/>
    <n v="27122"/>
    <s v="GONZATRANS"/>
    <s v="Carga"/>
    <s v="SI"/>
    <n v="13.5"/>
    <n v="26"/>
    <x v="2"/>
    <s v="LA COMA"/>
    <x v="7"/>
    <s v="LLeida"/>
    <m/>
    <m/>
    <m/>
    <m/>
    <n v="45"/>
    <s v="Jesús"/>
    <x v="58"/>
    <d v="1899-12-30T19:00:00"/>
    <m/>
    <n v="1"/>
    <x v="0"/>
    <n v="1"/>
    <s v="SI"/>
    <x v="0"/>
    <n v="1"/>
    <n v="1"/>
    <n v="0"/>
    <x v="11"/>
    <x v="2"/>
    <n v="468"/>
    <n v="18"/>
    <n v="0.2"/>
    <n v="0.18"/>
  </r>
  <r>
    <d v="2019-03-21T00:00:00"/>
    <d v="1899-12-30T14:15:00"/>
    <m/>
    <m/>
    <x v="0"/>
    <s v="JAR"/>
    <d v="2019-03-21T14:30:00"/>
    <n v="6006944"/>
    <s v="KUEHNE NAGEL"/>
    <s v="Carga"/>
    <s v="NO"/>
    <n v="3"/>
    <n v="5"/>
    <x v="0"/>
    <s v="SCHOELLER ARAB EMIRATES"/>
    <x v="4"/>
    <s v="MALAYSIA"/>
    <m/>
    <m/>
    <m/>
    <m/>
    <n v="15"/>
    <s v="Alfredo"/>
    <x v="58"/>
    <d v="1899-12-30T14:15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14:30:00"/>
    <d v="1899-12-30T14:30:00"/>
    <m/>
    <x v="1"/>
    <s v="JAR"/>
    <d v="2019-03-21T14:30:00"/>
    <s v="MORA D'EBRE"/>
    <s v="GONZATRANS"/>
    <s v="Carga"/>
    <s v="SI"/>
    <n v="13.5"/>
    <n v="26"/>
    <x v="2"/>
    <s v="LA COMA"/>
    <x v="7"/>
    <s v="LLeida"/>
    <s v="5242HSN LO3409R JOSE RAMON 628297980"/>
    <m/>
    <m/>
    <m/>
    <n v="45"/>
    <s v="Juan Carlos"/>
    <x v="58"/>
    <d v="1899-12-30T14:3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5:00:00"/>
    <d v="1899-12-30T15:00:00"/>
    <m/>
    <x v="1"/>
    <s v="JAR"/>
    <d v="2019-03-21T15:00:00"/>
    <n v="27122"/>
    <s v="GONZATRANS"/>
    <s v="Carga"/>
    <s v="SI"/>
    <n v="13.5"/>
    <n v="26"/>
    <x v="2"/>
    <s v="LA COMA"/>
    <x v="7"/>
    <s v="LLeida"/>
    <m/>
    <m/>
    <m/>
    <m/>
    <n v="45"/>
    <s v="Jesús"/>
    <x v="58"/>
    <d v="1899-12-30T19:30:00"/>
    <m/>
    <n v="1"/>
    <x v="0"/>
    <n v="1"/>
    <s v="SI"/>
    <x v="0"/>
    <n v="1"/>
    <n v="1"/>
    <n v="0"/>
    <x v="11"/>
    <x v="2"/>
    <n v="468"/>
    <n v="18"/>
    <n v="0.2"/>
    <n v="0.18"/>
  </r>
  <r>
    <d v="2019-03-21T00:00:00"/>
    <d v="1899-12-30T15:15:00"/>
    <d v="1899-12-30T15:15:00"/>
    <m/>
    <x v="1"/>
    <s v="JAR"/>
    <d v="2019-03-21T15:30:00"/>
    <n v="26511"/>
    <s v="XPOLOGISTIC"/>
    <s v="Carga"/>
    <s v="NO"/>
    <n v="1"/>
    <n v="1"/>
    <x v="1"/>
    <s v="VARIOS"/>
    <x v="3"/>
    <s v="ourense"/>
    <m/>
    <m/>
    <m/>
    <m/>
    <n v="5"/>
    <s v="Reyes"/>
    <x v="58"/>
    <d v="1899-12-30T15:15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15:30:00"/>
    <d v="1899-12-30T15:30:00"/>
    <m/>
    <x v="1"/>
    <s v="JAR"/>
    <d v="2019-03-21T15:30:00"/>
    <s v="MORA D'EBRE"/>
    <s v="GONZATRANS"/>
    <s v="Carga"/>
    <s v="SI"/>
    <n v="13.5"/>
    <n v="26"/>
    <x v="2"/>
    <s v="LA COMA"/>
    <x v="7"/>
    <s v="LLeida"/>
    <s v="0288HZM AH22386 Yonchu 644606332"/>
    <m/>
    <m/>
    <m/>
    <n v="45"/>
    <s v="Juan Carlos"/>
    <x v="58"/>
    <d v="1899-12-30T15:3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6:30:00"/>
    <d v="1899-12-30T16:30:00"/>
    <m/>
    <x v="1"/>
    <s v="JAR"/>
    <d v="2019-03-21T16:30:00"/>
    <n v="27173"/>
    <s v="GONZATRANS"/>
    <s v="Carga"/>
    <s v="SI"/>
    <n v="13.5"/>
    <n v="26"/>
    <x v="2"/>
    <s v="LA COMA"/>
    <x v="7"/>
    <s v="LLeida"/>
    <s v=" OVIDIO 667178792 "/>
    <s v="R8335BCZ"/>
    <m/>
    <m/>
    <n v="45"/>
    <s v="Jesús"/>
    <x v="58"/>
    <d v="1899-12-30T16:3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7:00:00"/>
    <d v="1899-12-30T17:00:00"/>
    <m/>
    <x v="1"/>
    <s v="MR"/>
    <d v="2019-03-21T17:00:00"/>
    <m/>
    <s v="TRANSLINK"/>
    <s v="Carga"/>
    <s v="NO"/>
    <n v="1"/>
    <n v="2"/>
    <x v="0"/>
    <s v="TRANSLINK"/>
    <x v="5"/>
    <s v="VARIOS"/>
    <m/>
    <m/>
    <m/>
    <m/>
    <n v="10"/>
    <s v="Miguel M."/>
    <x v="58"/>
    <d v="1899-12-30T17:00:00"/>
    <m/>
    <n v="0"/>
    <x v="0"/>
    <n v="1"/>
    <s v="SI"/>
    <x v="0"/>
    <n v="0"/>
    <n v="0"/>
    <n v="1"/>
    <x v="11"/>
    <x v="2"/>
    <n v="468"/>
    <n v="18"/>
    <n v="0.2"/>
    <n v="0.18"/>
  </r>
  <r>
    <d v="2019-03-21T00:00:00"/>
    <d v="1899-12-30T17:01:00"/>
    <m/>
    <m/>
    <x v="0"/>
    <s v="JAR"/>
    <d v="2019-03-21T17:00:00"/>
    <m/>
    <s v="SUS MEDIOS"/>
    <s v="Descarga"/>
    <s v="NO"/>
    <n v="1"/>
    <n v="1"/>
    <x v="1"/>
    <s v="TENTE RUEDAS"/>
    <x v="0"/>
    <s v="PALAU"/>
    <m/>
    <m/>
    <m/>
    <m/>
    <n v="5"/>
    <s v="Reyes"/>
    <x v="58"/>
    <d v="1899-12-30T17:01:00"/>
    <m/>
    <n v="0"/>
    <x v="0"/>
    <n v="0"/>
    <s v="SI"/>
    <x v="0"/>
    <n v="1"/>
    <n v="0"/>
    <n v="1"/>
    <x v="11"/>
    <x v="2"/>
    <n v="468"/>
    <n v="18"/>
    <n v="0.2"/>
    <n v="0.18"/>
  </r>
  <r>
    <d v="2019-03-21T00:00:00"/>
    <d v="1899-12-30T17:30:00"/>
    <d v="1899-12-30T17:30:00"/>
    <m/>
    <x v="1"/>
    <s v="JAR"/>
    <d v="2019-03-21T17:30:00"/>
    <n v="27173"/>
    <s v="GONZATRANS"/>
    <s v="Carga"/>
    <s v="SI"/>
    <n v="13.5"/>
    <n v="26"/>
    <x v="2"/>
    <s v="LA COMA"/>
    <x v="7"/>
    <s v="LLeida"/>
    <m/>
    <m/>
    <m/>
    <m/>
    <n v="45"/>
    <s v="Jesús"/>
    <x v="58"/>
    <d v="1899-12-30T17:3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18:30:00"/>
    <d v="1899-12-30T18:30:00"/>
    <m/>
    <x v="1"/>
    <s v="JAR"/>
    <d v="2019-03-21T18:30:00"/>
    <n v="27122"/>
    <s v="GONZATRANS"/>
    <s v="Carga"/>
    <s v="SI"/>
    <n v="13.5"/>
    <n v="26"/>
    <x v="2"/>
    <s v="LA COMA"/>
    <x v="7"/>
    <s v="LLeida"/>
    <m/>
    <m/>
    <m/>
    <m/>
    <n v="45"/>
    <s v="Jesús"/>
    <x v="58"/>
    <d v="1899-12-30T20:30:00"/>
    <m/>
    <n v="1"/>
    <x v="0"/>
    <n v="1"/>
    <s v="SI"/>
    <x v="0"/>
    <n v="1"/>
    <n v="1"/>
    <n v="0"/>
    <x v="11"/>
    <x v="2"/>
    <n v="468"/>
    <n v="18"/>
    <n v="0.2"/>
    <n v="0.18"/>
  </r>
  <r>
    <d v="2019-03-21T00:00:00"/>
    <d v="1899-12-30T19:00:00"/>
    <d v="1899-12-30T19:00:00"/>
    <m/>
    <x v="1"/>
    <s v="JAR"/>
    <d v="2019-03-21T19:00:00"/>
    <m/>
    <s v="GIMARCO"/>
    <s v="Descarga"/>
    <s v="SI"/>
    <n v="13.5"/>
    <n v="26"/>
    <x v="0"/>
    <s v="SCHOELLER GAILLON"/>
    <x v="6"/>
    <s v="GLN"/>
    <s v="CB-1160"/>
    <m/>
    <m/>
    <m/>
    <n v="60"/>
    <s v="Miguel M."/>
    <x v="58"/>
    <d v="1899-12-30T19:00:00"/>
    <m/>
    <n v="1"/>
    <x v="0"/>
    <n v="1"/>
    <s v="SI"/>
    <x v="0"/>
    <n v="0"/>
    <n v="0"/>
    <n v="1"/>
    <x v="11"/>
    <x v="2"/>
    <n v="468"/>
    <n v="18"/>
    <n v="0.2"/>
    <n v="0.18"/>
  </r>
  <r>
    <d v="2019-03-21T00:00:00"/>
    <d v="1899-12-30T20:00:00"/>
    <d v="1899-12-30T20:00:00"/>
    <m/>
    <x v="1"/>
    <s v="JAR"/>
    <d v="2019-03-21T20:00:00"/>
    <m/>
    <s v="SUS MEDIOS"/>
    <s v="Carga"/>
    <s v="SI"/>
    <n v="13.5"/>
    <n v="26"/>
    <x v="0"/>
    <s v="CHEP"/>
    <x v="1"/>
    <s v="varios"/>
    <n v="3680296897"/>
    <m/>
    <m/>
    <m/>
    <n v="60"/>
    <s v="Miguel Ángel"/>
    <x v="58"/>
    <d v="1899-12-30T10:30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06:00:00"/>
    <m/>
    <m/>
    <x v="0"/>
    <s v="JAR"/>
    <d v="2019-03-22T06:00:00"/>
    <m/>
    <s v="NOUTRANSPORT"/>
    <s v="Descarga"/>
    <s v="SI"/>
    <n v="13.5"/>
    <n v="26"/>
    <x v="0"/>
    <s v="NOUTRANSPORT"/>
    <x v="8"/>
    <s v="palau"/>
    <m/>
    <m/>
    <m/>
    <m/>
    <n v="40"/>
    <s v="Miguel Ángel"/>
    <x v="60"/>
    <d v="1899-12-30T11:00:00"/>
    <m/>
    <n v="1"/>
    <x v="0"/>
    <n v="0"/>
    <s v="SI"/>
    <x v="0"/>
    <n v="1"/>
    <n v="1"/>
    <n v="0"/>
    <x v="11"/>
    <x v="2"/>
    <n v="468"/>
    <n v="18"/>
    <n v="0.2"/>
    <n v="0.18"/>
  </r>
  <r>
    <d v="2019-03-22T00:00:00"/>
    <d v="1899-12-30T06:30:00"/>
    <d v="1899-12-30T06:30:00"/>
    <m/>
    <x v="1"/>
    <s v="JAR"/>
    <d v="2019-03-22T06:30:00"/>
    <n v="26989"/>
    <s v="DAVID BERTRAN"/>
    <s v="Carga"/>
    <s v="NO"/>
    <n v="4"/>
    <n v="6"/>
    <x v="0"/>
    <s v="DOGA"/>
    <x v="7"/>
    <s v="abrera"/>
    <m/>
    <m/>
    <m/>
    <m/>
    <n v="20"/>
    <s v="Juan Carlos"/>
    <x v="60"/>
    <d v="1899-12-30T06:30:00"/>
    <m/>
    <n v="0"/>
    <x v="0"/>
    <n v="1"/>
    <s v="SI"/>
    <x v="0"/>
    <n v="0"/>
    <n v="0"/>
    <n v="1"/>
    <x v="11"/>
    <x v="2"/>
    <n v="468"/>
    <n v="18"/>
    <n v="0.2"/>
    <n v="0.18"/>
  </r>
  <r>
    <d v="2019-03-22T00:00:00"/>
    <d v="1899-12-30T07:00:00"/>
    <d v="1899-12-30T07:00:00"/>
    <m/>
    <x v="1"/>
    <s v="MR"/>
    <d v="2019-03-22T07:00:00"/>
    <m/>
    <s v="GONZATRANS"/>
    <s v="Carga"/>
    <s v="SI"/>
    <n v="13.5"/>
    <n v="26"/>
    <x v="0"/>
    <s v="GONZATRANS"/>
    <x v="5"/>
    <s v="VARIOS"/>
    <m/>
    <m/>
    <m/>
    <m/>
    <n v="30"/>
    <s v="Miguel Ángel"/>
    <x v="60"/>
    <d v="1899-12-30T09:40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07:30:00"/>
    <m/>
    <m/>
    <x v="0"/>
    <s v="JAR"/>
    <d v="2019-03-22T07:30:00"/>
    <n v="6006962"/>
    <s v="SUS MEDIOS"/>
    <s v="Carga"/>
    <s v="NO"/>
    <n v="7"/>
    <n v="14"/>
    <x v="2"/>
    <s v="SCHOELLER POLONIA"/>
    <x v="1"/>
    <s v="Polonia"/>
    <m/>
    <m/>
    <m/>
    <m/>
    <n v="30"/>
    <s v="Miguel Ángel"/>
    <x v="60"/>
    <d v="1899-12-30T07:30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08:00:00"/>
    <d v="1899-12-30T08:00:00"/>
    <m/>
    <x v="1"/>
    <s v="MR"/>
    <d v="2019-03-22T08:00:00"/>
    <s v="DAVID"/>
    <s v="DAVID BERTRAN"/>
    <s v="Carga"/>
    <s v="NO"/>
    <n v="3"/>
    <n v="6"/>
    <x v="0"/>
    <s v="DAVID BERTRAN"/>
    <x v="5"/>
    <s v="PALAU"/>
    <m/>
    <m/>
    <m/>
    <m/>
    <n v="20"/>
    <s v="Juan Carlos"/>
    <x v="60"/>
    <d v="1899-12-30T08:00:00"/>
    <m/>
    <n v="0"/>
    <x v="0"/>
    <n v="1"/>
    <s v="SI"/>
    <x v="0"/>
    <n v="0"/>
    <n v="0"/>
    <n v="1"/>
    <x v="11"/>
    <x v="2"/>
    <n v="468"/>
    <n v="18"/>
    <n v="0.2"/>
    <n v="0.18"/>
  </r>
  <r>
    <d v="2019-03-22T00:00:00"/>
    <d v="1899-12-30T08:10:00"/>
    <m/>
    <m/>
    <x v="0"/>
    <s v="JAR"/>
    <d v="2019-03-22T08:00:00"/>
    <m/>
    <s v="SUS MEDIOS"/>
    <s v="Descarga"/>
    <s v="NO"/>
    <n v="0.2"/>
    <n v="0.2"/>
    <x v="1"/>
    <s v="CIFEC"/>
    <x v="2"/>
    <s v="PALAU"/>
    <m/>
    <m/>
    <m/>
    <m/>
    <n v="5"/>
    <s v="Reyes"/>
    <x v="60"/>
    <d v="1899-12-30T08:10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09:30:00"/>
    <d v="1899-12-30T09:30:00"/>
    <m/>
    <x v="1"/>
    <s v="JAR"/>
    <d v="2019-03-22T09:30:00"/>
    <n v="27074"/>
    <s v="SUS MEDIOS"/>
    <s v="Carga"/>
    <s v="NO"/>
    <n v="1"/>
    <n v="2"/>
    <x v="0"/>
    <s v="ECONOMIC DISTRIB "/>
    <x v="1"/>
    <s v="varios"/>
    <m/>
    <m/>
    <m/>
    <m/>
    <n v="10"/>
    <s v="Juan Carlos"/>
    <x v="60"/>
    <d v="1899-12-30T11:05:00"/>
    <m/>
    <n v="0"/>
    <x v="0"/>
    <n v="1"/>
    <s v="SI"/>
    <x v="0"/>
    <n v="1"/>
    <n v="1"/>
    <n v="0"/>
    <x v="11"/>
    <x v="2"/>
    <n v="468"/>
    <n v="18"/>
    <n v="0.2"/>
    <n v="0.18"/>
  </r>
  <r>
    <d v="2019-03-22T00:00:00"/>
    <d v="1899-12-30T10:00:00"/>
    <m/>
    <m/>
    <x v="0"/>
    <s v="JAR"/>
    <d v="2019-03-22T10:00:00"/>
    <n v="6006944"/>
    <s v="KUEHNE NAGEL"/>
    <s v="Carga"/>
    <s v="NO"/>
    <n v="3"/>
    <n v="5"/>
    <x v="0"/>
    <s v="SCHOELLER ARAB EMIRATES"/>
    <x v="4"/>
    <s v="MALAYSIA"/>
    <m/>
    <m/>
    <m/>
    <m/>
    <n v="60"/>
    <s v="Juan Carlos"/>
    <x v="60"/>
    <d v="1899-12-30T12:00:00"/>
    <m/>
    <n v="0"/>
    <x v="0"/>
    <n v="0"/>
    <s v="SI"/>
    <x v="0"/>
    <n v="1"/>
    <n v="1"/>
    <n v="0"/>
    <x v="11"/>
    <x v="2"/>
    <n v="468"/>
    <n v="18"/>
    <n v="0.2"/>
    <n v="0.18"/>
  </r>
  <r>
    <d v="2019-03-22T00:00:00"/>
    <d v="1899-12-30T10:35:00"/>
    <m/>
    <m/>
    <x v="0"/>
    <s v="JAR"/>
    <d v="2019-03-22T10:30:00"/>
    <m/>
    <s v="SUS MEDIOS"/>
    <s v="Descarga"/>
    <s v="NO"/>
    <n v="0.1"/>
    <n v="0.1"/>
    <x v="1"/>
    <s v="SISTERSOFT"/>
    <x v="2"/>
    <s v="LLEIDA"/>
    <n v="713014751"/>
    <m/>
    <m/>
    <m/>
    <n v="2"/>
    <s v="Sandra"/>
    <x v="60"/>
    <d v="1899-12-30T10:35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10:40:00"/>
    <m/>
    <m/>
    <x v="0"/>
    <s v="JAR"/>
    <d v="2019-03-22T10:30:00"/>
    <m/>
    <s v="SUS MEDIOS"/>
    <s v="Descarga"/>
    <s v="NO"/>
    <n v="0.1"/>
    <n v="0.1"/>
    <x v="1"/>
    <s v="DEXIS IBERICA"/>
    <x v="2"/>
    <s v="sTA.PERPETUA"/>
    <s v="ALB.52272"/>
    <m/>
    <m/>
    <m/>
    <n v="2"/>
    <s v="Sandra"/>
    <x v="60"/>
    <d v="1899-12-30T10:40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10:45:00"/>
    <m/>
    <m/>
    <x v="0"/>
    <s v="JAR"/>
    <d v="2019-03-22T11:00:00"/>
    <m/>
    <s v="SUS MEDIOS"/>
    <s v="Descarga"/>
    <s v="NO"/>
    <n v="0.1"/>
    <s v="0,1"/>
    <x v="1"/>
    <s v="TORRAS"/>
    <x v="2"/>
    <s v="PALAU"/>
    <s v="ATT. LUIS"/>
    <m/>
    <m/>
    <m/>
    <n v="2"/>
    <s v="Sandra"/>
    <x v="60"/>
    <d v="1899-12-30T10:45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11:01:00"/>
    <d v="1899-12-30T11:01:00"/>
    <m/>
    <x v="1"/>
    <s v="MR"/>
    <d v="2019-03-22T11:00:00"/>
    <m/>
    <s v="J H L"/>
    <s v="Carga"/>
    <s v="NO"/>
    <n v="1"/>
    <n v="2"/>
    <x v="0"/>
    <s v="J H L"/>
    <x v="7"/>
    <s v="PORTUGAL"/>
    <s v="PDO27228 Y 27229"/>
    <m/>
    <m/>
    <m/>
    <n v="10"/>
    <s v="Reyes"/>
    <x v="60"/>
    <d v="1899-12-30T11:01:00"/>
    <m/>
    <n v="0"/>
    <x v="0"/>
    <n v="1"/>
    <s v="SI"/>
    <x v="0"/>
    <n v="0"/>
    <n v="0"/>
    <n v="1"/>
    <x v="11"/>
    <x v="2"/>
    <n v="468"/>
    <n v="18"/>
    <n v="0.2"/>
    <n v="0.18"/>
  </r>
  <r>
    <d v="2019-03-22T00:00:00"/>
    <d v="1899-12-30T11:01:00"/>
    <d v="1899-12-30T11:01:00"/>
    <m/>
    <x v="1"/>
    <s v="MR"/>
    <d v="2019-03-22T11:00:00"/>
    <m/>
    <s v="J H L"/>
    <s v="Carga"/>
    <s v="NO"/>
    <n v="1"/>
    <n v="2"/>
    <x v="0"/>
    <s v="DHL"/>
    <x v="7"/>
    <s v="PORTUGAL"/>
    <s v="PDO27228 Y 27229"/>
    <m/>
    <m/>
    <m/>
    <n v="10"/>
    <s v="Reyes"/>
    <x v="60"/>
    <d v="1899-12-30T12:30:00"/>
    <m/>
    <n v="0"/>
    <x v="0"/>
    <n v="1"/>
    <s v="SI"/>
    <x v="0"/>
    <n v="1"/>
    <n v="1"/>
    <n v="0"/>
    <x v="11"/>
    <x v="2"/>
    <n v="468"/>
    <n v="18"/>
    <n v="0.2"/>
    <n v="0.18"/>
  </r>
  <r>
    <d v="2019-03-22T00:00:00"/>
    <d v="1899-12-30T11:30:00"/>
    <d v="1899-12-30T11:30:00"/>
    <m/>
    <x v="1"/>
    <s v="JAR"/>
    <d v="2019-03-22T11:30:00"/>
    <m/>
    <s v="NOUTRANSPORT"/>
    <s v="Descarga"/>
    <s v="SI"/>
    <n v="13.5"/>
    <n v="26"/>
    <x v="0"/>
    <s v="SCHOELLER SCHWERIN"/>
    <x v="6"/>
    <s v="palau"/>
    <s v="Carga Alemania - Lliçà - Palau - ref. facturación CB-1158 - BOOKING"/>
    <m/>
    <m/>
    <m/>
    <n v="60"/>
    <s v="Miguel Ángel"/>
    <x v="60"/>
    <d v="1899-12-30T12:30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12:01:00"/>
    <m/>
    <m/>
    <x v="0"/>
    <s v="JAR"/>
    <d v="2019-03-22T12:00:00"/>
    <m/>
    <s v="ASM"/>
    <s v="Descarga"/>
    <s v="NO"/>
    <n v="0.1"/>
    <s v="0,1"/>
    <x v="1"/>
    <s v="ESAAV"/>
    <x v="0"/>
    <s v="palau"/>
    <n v="213004439"/>
    <m/>
    <m/>
    <m/>
    <n v="1"/>
    <s v="Reyes"/>
    <x v="60"/>
    <d v="1899-12-30T12:01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12:50:00"/>
    <m/>
    <m/>
    <x v="0"/>
    <s v="JAR"/>
    <d v="2019-03-22T13:00:00"/>
    <m/>
    <s v="SUS MEDIOS"/>
    <s v="Descarga"/>
    <s v="NO"/>
    <n v="0.1"/>
    <n v="0.1"/>
    <x v="1"/>
    <s v="PINTURAS PARES"/>
    <x v="2"/>
    <s v="palau"/>
    <m/>
    <m/>
    <m/>
    <m/>
    <n v="1"/>
    <s v="Reyes"/>
    <x v="60"/>
    <d v="1899-12-30T12:50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13:00:00"/>
    <d v="1899-12-30T13:00:00"/>
    <m/>
    <x v="1"/>
    <s v="JAR"/>
    <d v="2019-03-22T13:00:00"/>
    <n v="27181"/>
    <s v="GONZATRANS"/>
    <s v="Carga"/>
    <s v="SI"/>
    <n v="13.5"/>
    <n v="26"/>
    <x v="2"/>
    <s v="LA COMA"/>
    <x v="7"/>
    <s v="FINCA"/>
    <s v="R5294BCT SERGHEI 667758588 "/>
    <m/>
    <m/>
    <m/>
    <n v="45"/>
    <s v="Juan Carlos"/>
    <x v="60"/>
    <d v="1899-12-30T13:00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4:00:00"/>
    <d v="1899-12-30T14:00:00"/>
    <m/>
    <x v="1"/>
    <s v="JAR"/>
    <d v="2019-03-22T14:00:00"/>
    <m/>
    <s v="KUEHNE NAGEL"/>
    <s v="Descarga"/>
    <s v="NO"/>
    <n v="1"/>
    <n v="1"/>
    <x v="0"/>
    <s v="VARIOS"/>
    <x v="2"/>
    <s v="palau"/>
    <m/>
    <m/>
    <m/>
    <m/>
    <n v="10"/>
    <s v="Juan Carlos"/>
    <x v="60"/>
    <d v="1899-12-30T12:30:00"/>
    <m/>
    <n v="0"/>
    <x v="0"/>
    <n v="1"/>
    <s v="SI"/>
    <x v="0"/>
    <n v="1"/>
    <n v="1"/>
    <n v="0"/>
    <x v="11"/>
    <x v="2"/>
    <n v="468"/>
    <n v="18"/>
    <n v="0.2"/>
    <n v="0.18"/>
  </r>
  <r>
    <d v="2019-03-22T00:00:00"/>
    <d v="1899-12-30T14:01:00"/>
    <d v="1899-12-30T14:01:00"/>
    <m/>
    <x v="1"/>
    <s v="JAR"/>
    <d v="2019-03-22T14:00:00"/>
    <m/>
    <s v="SUS MEDIOS"/>
    <s v="Carga"/>
    <s v="SI"/>
    <n v="13.5"/>
    <n v="26"/>
    <x v="0"/>
    <s v="CHEP"/>
    <x v="1"/>
    <s v="varios"/>
    <n v="3666138079"/>
    <m/>
    <m/>
    <m/>
    <n v="60"/>
    <s v="Miguel M."/>
    <x v="60"/>
    <d v="1899-12-30T14:01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4:30:00"/>
    <d v="1899-12-30T14:30:00"/>
    <m/>
    <x v="1"/>
    <s v="JAR"/>
    <d v="2019-03-22T14:30:00"/>
    <n v="27181"/>
    <s v="GONZATRANS"/>
    <s v="Carga"/>
    <s v="SI"/>
    <n v="13.5"/>
    <n v="26"/>
    <x v="2"/>
    <s v="LA COMA"/>
    <x v="7"/>
    <s v="FINCA"/>
    <s v="R1906BCW SECUNDINO 607682418 "/>
    <m/>
    <m/>
    <m/>
    <n v="45"/>
    <s v="Juan Carlos"/>
    <x v="60"/>
    <d v="1899-12-30T14:30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4:45:00"/>
    <d v="1899-12-30T14:45:00"/>
    <m/>
    <x v="1"/>
    <s v="JAR"/>
    <d v="2019-03-22T15:00:00"/>
    <n v="27181"/>
    <s v="GONZATRANS"/>
    <s v="Carga"/>
    <s v="SI"/>
    <n v="13.5"/>
    <n v="26"/>
    <x v="2"/>
    <s v="LA COMA"/>
    <x v="7"/>
    <s v="FINCA"/>
    <s v="0763JHC R0786BCB OVIDIO 667526881 "/>
    <m/>
    <m/>
    <m/>
    <n v="45"/>
    <s v="Jesús"/>
    <x v="60"/>
    <d v="1899-12-30T14:45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5:00:00"/>
    <d v="1899-12-30T15:00:00"/>
    <m/>
    <x v="1"/>
    <s v="JAR"/>
    <d v="2019-03-22T15:00:00"/>
    <n v="27181"/>
    <s v="GONZATRANS"/>
    <s v="Carga"/>
    <s v="SI"/>
    <n v="13.5"/>
    <n v="26"/>
    <x v="2"/>
    <s v="LA COMA"/>
    <x v="7"/>
    <s v="FINCA"/>
    <s v="9104JLS R0785BCB ANGEL CUDERO 687804261 "/>
    <m/>
    <m/>
    <m/>
    <n v="45"/>
    <s v="Jesús"/>
    <x v="60"/>
    <d v="1899-12-30T15:00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6:00:00"/>
    <d v="1899-12-30T16:00:00"/>
    <m/>
    <x v="1"/>
    <s v="MR"/>
    <d v="2019-03-22T16:00:00"/>
    <m/>
    <s v="SUS MEDIOS"/>
    <s v="Carga"/>
    <s v="NO"/>
    <n v="5"/>
    <n v="10"/>
    <x v="0"/>
    <s v="AQUA AMBIENT"/>
    <x v="3"/>
    <s v="VARIOS"/>
    <m/>
    <m/>
    <m/>
    <m/>
    <n v="10"/>
    <s v="Jesús"/>
    <x v="60"/>
    <d v="1899-12-30T16:00:00"/>
    <m/>
    <n v="0"/>
    <x v="0"/>
    <n v="1"/>
    <s v="SI"/>
    <x v="0"/>
    <n v="0"/>
    <n v="0"/>
    <n v="1"/>
    <x v="11"/>
    <x v="2"/>
    <n v="468"/>
    <n v="18"/>
    <n v="0.2"/>
    <n v="0.18"/>
  </r>
  <r>
    <d v="2019-03-22T00:00:00"/>
    <d v="1899-12-30T16:15:00"/>
    <d v="1899-12-30T16:15:00"/>
    <m/>
    <x v="1"/>
    <s v="JAR"/>
    <d v="2019-03-22T16:30:00"/>
    <n v="27181"/>
    <s v="GONZATRANS"/>
    <s v="Carga"/>
    <s v="SI"/>
    <n v="13.5"/>
    <n v="26"/>
    <x v="2"/>
    <s v="LA COMA"/>
    <x v="7"/>
    <s v="FINCA"/>
    <s v="1841JJK R2832BCK ANTONIO MINGUELLA 662115709 "/>
    <m/>
    <m/>
    <m/>
    <n v="45"/>
    <s v="Jesús"/>
    <x v="60"/>
    <d v="1899-12-30T18:00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16:30:00"/>
    <d v="1899-12-30T16:30:00"/>
    <m/>
    <x v="1"/>
    <s v="JAR"/>
    <d v="2019-03-22T16:30:00"/>
    <m/>
    <s v="GIMARCO"/>
    <s v="Descarga"/>
    <s v="SI"/>
    <n v="13.5"/>
    <n v="26"/>
    <x v="0"/>
    <s v="SCHOELLER NUREIUX"/>
    <x v="6"/>
    <s v="palau"/>
    <m/>
    <s v="8992JVN   R9736BCW"/>
    <m/>
    <m/>
    <n v="60"/>
    <s v="Miguel M."/>
    <x v="60"/>
    <d v="1899-12-30T16:30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7:00:00"/>
    <d v="1899-12-30T17:00:00"/>
    <m/>
    <x v="1"/>
    <s v="MR"/>
    <d v="2019-03-22T17:00:00"/>
    <m/>
    <s v="TRANSLINK"/>
    <s v="Carga"/>
    <s v="NO"/>
    <n v="1"/>
    <n v="2"/>
    <x v="0"/>
    <s v="TRANSLINK"/>
    <x v="5"/>
    <s v="VARIOS"/>
    <m/>
    <m/>
    <m/>
    <m/>
    <n v="15"/>
    <s v="Miguel M."/>
    <x v="60"/>
    <d v="1899-12-30T17:00:00"/>
    <m/>
    <n v="0"/>
    <x v="0"/>
    <n v="1"/>
    <s v="SI"/>
    <x v="0"/>
    <n v="0"/>
    <n v="0"/>
    <n v="1"/>
    <x v="11"/>
    <x v="2"/>
    <n v="468"/>
    <n v="18"/>
    <n v="0.2"/>
    <n v="0.18"/>
  </r>
  <r>
    <d v="2019-03-22T00:00:00"/>
    <d v="1899-12-30T17:30:00"/>
    <d v="1899-12-30T17:30:00"/>
    <m/>
    <x v="1"/>
    <s v="MR"/>
    <d v="2019-03-22T17:30:00"/>
    <s v="SZENDEX"/>
    <s v="SZENDEX"/>
    <s v="Carga"/>
    <s v="NO"/>
    <n v="0"/>
    <n v="1"/>
    <x v="1"/>
    <s v="SZENDEX"/>
    <x v="5"/>
    <s v="VARIOS"/>
    <m/>
    <m/>
    <m/>
    <m/>
    <n v="5"/>
    <s v="Miguel M."/>
    <x v="60"/>
    <d v="1899-12-30T17:30:00"/>
    <m/>
    <n v="0"/>
    <x v="0"/>
    <n v="1"/>
    <s v="SI"/>
    <x v="0"/>
    <n v="0"/>
    <n v="0"/>
    <n v="1"/>
    <x v="11"/>
    <x v="2"/>
    <n v="468"/>
    <n v="18"/>
    <n v="0.2"/>
    <n v="0.18"/>
  </r>
  <r>
    <d v="2019-03-22T00:00:00"/>
    <d v="1899-12-30T17:31:00"/>
    <d v="1899-12-30T17:31:00"/>
    <m/>
    <x v="1"/>
    <s v="JAR"/>
    <d v="2019-03-22T17:30:00"/>
    <n v="26637"/>
    <s v="SUS MEDIOS"/>
    <s v="Carga"/>
    <s v="NO"/>
    <n v="1"/>
    <n v="2"/>
    <x v="0"/>
    <s v="CAVYCAR"/>
    <x v="3"/>
    <s v="guipuzcoa"/>
    <m/>
    <m/>
    <m/>
    <m/>
    <n v="10"/>
    <s v="Miguel M."/>
    <x v="60"/>
    <d v="1899-12-30T18:15:00"/>
    <m/>
    <n v="0"/>
    <x v="0"/>
    <n v="1"/>
    <s v="SI"/>
    <x v="0"/>
    <n v="1"/>
    <n v="1"/>
    <n v="0"/>
    <x v="11"/>
    <x v="2"/>
    <n v="468"/>
    <n v="18"/>
    <n v="0.2"/>
    <n v="0.18"/>
  </r>
  <r>
    <d v="2019-03-22T00:00:00"/>
    <d v="1899-12-30T18:00:00"/>
    <d v="1899-12-30T18:00:00"/>
    <m/>
    <x v="1"/>
    <s v="JAR"/>
    <d v="2019-03-22T18:00:00"/>
    <n v="27181"/>
    <s v="GONZATRANS"/>
    <s v="Carga"/>
    <s v="SI"/>
    <n v="13.5"/>
    <n v="26"/>
    <x v="2"/>
    <s v="LA COMA"/>
    <x v="7"/>
    <s v="FINCA"/>
    <s v="9478HLR R1696BBB JOSEP RAMON 607532788 "/>
    <m/>
    <m/>
    <m/>
    <n v="45"/>
    <s v="Jesús"/>
    <x v="60"/>
    <d v="1899-12-30T20:00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18:10:00"/>
    <m/>
    <m/>
    <x v="0"/>
    <s v="JAR"/>
    <d v="2019-03-22T18:00:00"/>
    <n v="6006934"/>
    <s v="SUS MEDIOS"/>
    <s v="Carga"/>
    <s v="NO"/>
    <n v="1"/>
    <n v="1"/>
    <x v="0"/>
    <s v="SCHOELLER FRANCE"/>
    <x v="4"/>
    <s v="Francia"/>
    <m/>
    <m/>
    <m/>
    <m/>
    <n v="10"/>
    <s v="Miguel M."/>
    <x v="60"/>
    <d v="1899-12-30T18:10:00"/>
    <m/>
    <n v="0"/>
    <x v="0"/>
    <n v="0"/>
    <s v="SI"/>
    <x v="0"/>
    <n v="1"/>
    <n v="0"/>
    <n v="1"/>
    <x v="11"/>
    <x v="2"/>
    <n v="468"/>
    <n v="18"/>
    <n v="0.2"/>
    <n v="0.18"/>
  </r>
  <r>
    <d v="2019-03-22T00:00:00"/>
    <d v="1899-12-30T18:30:00"/>
    <d v="1899-12-30T18:30:00"/>
    <m/>
    <x v="1"/>
    <s v="JAR"/>
    <d v="2019-03-22T18:30:00"/>
    <n v="6006794"/>
    <s v="BREGER"/>
    <s v="Carga"/>
    <s v="SI"/>
    <n v="13.5"/>
    <n v="26"/>
    <x v="0"/>
    <s v="SCHOELLER FRANCE"/>
    <x v="4"/>
    <s v="FRANCIA"/>
    <m/>
    <m/>
    <m/>
    <m/>
    <n v="40"/>
    <s v="Jesús"/>
    <x v="60"/>
    <d v="1899-12-30T18:30:00"/>
    <m/>
    <n v="1"/>
    <x v="0"/>
    <n v="1"/>
    <s v="SI"/>
    <x v="0"/>
    <n v="0"/>
    <n v="0"/>
    <n v="1"/>
    <x v="11"/>
    <x v="2"/>
    <n v="468"/>
    <n v="18"/>
    <n v="0.2"/>
    <n v="0.18"/>
  </r>
  <r>
    <d v="2019-03-22T00:00:00"/>
    <d v="1899-12-30T19:30:00"/>
    <d v="1899-12-30T19:30:00"/>
    <m/>
    <x v="1"/>
    <s v="JAR"/>
    <d v="2019-03-22T19:30:00"/>
    <m/>
    <s v="SUS MEDIOS"/>
    <s v="Carga"/>
    <s v="SI"/>
    <n v="13.5"/>
    <n v="26"/>
    <x v="0"/>
    <s v="CHEP"/>
    <x v="1"/>
    <s v="varios"/>
    <n v="3680296899"/>
    <m/>
    <m/>
    <m/>
    <m/>
    <s v="FALLO"/>
    <x v="23"/>
    <m/>
    <m/>
    <n v="1"/>
    <x v="1"/>
    <n v="1"/>
    <s v="NO"/>
    <x v="1"/>
    <n v="1"/>
    <n v="1"/>
    <n v="0"/>
    <x v="11"/>
    <x v="2"/>
    <n v="468"/>
    <n v="18"/>
    <n v="0.2"/>
    <n v="0.18"/>
  </r>
  <r>
    <d v="2019-03-22T00:00:00"/>
    <d v="1899-12-30T20:30:00"/>
    <d v="1899-12-30T20:30:00"/>
    <m/>
    <x v="1"/>
    <s v="JAR"/>
    <d v="2019-03-22T20:30:00"/>
    <m/>
    <s v="SUS MEDIOS"/>
    <s v="Carga"/>
    <s v="SI"/>
    <n v="13.5"/>
    <n v="26"/>
    <x v="0"/>
    <s v="CHEP"/>
    <x v="1"/>
    <s v="varios"/>
    <n v="3680296900"/>
    <m/>
    <m/>
    <m/>
    <n v="60"/>
    <s v="Miguel Ángel"/>
    <x v="60"/>
    <d v="1899-12-30T08:00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21:00:00"/>
    <d v="1899-12-30T21:00:00"/>
    <m/>
    <x v="1"/>
    <s v="JAR"/>
    <d v="2019-03-22T21:00:00"/>
    <m/>
    <s v="SUS MEDIOS"/>
    <s v="Descarga"/>
    <s v="SI"/>
    <n v="13.5"/>
    <n v="26"/>
    <x v="0"/>
    <s v="CHEP"/>
    <x v="2"/>
    <s v="palau"/>
    <m/>
    <m/>
    <m/>
    <m/>
    <n v="60"/>
    <s v="Juan Carlos"/>
    <x v="60"/>
    <d v="1899-12-30T08:45:00"/>
    <m/>
    <n v="1"/>
    <x v="0"/>
    <n v="1"/>
    <s v="SI"/>
    <x v="0"/>
    <n v="1"/>
    <n v="1"/>
    <n v="0"/>
    <x v="11"/>
    <x v="2"/>
    <n v="468"/>
    <n v="18"/>
    <n v="0.2"/>
    <n v="0.18"/>
  </r>
  <r>
    <d v="2019-03-22T00:00:00"/>
    <d v="1899-12-30T21:30:00"/>
    <d v="1899-12-30T21:30:00"/>
    <m/>
    <x v="1"/>
    <s v="JAR"/>
    <d v="2019-03-22T21:30:00"/>
    <m/>
    <s v="SUS MEDIOS"/>
    <s v="Carga"/>
    <s v="SI"/>
    <n v="13.5"/>
    <n v="26"/>
    <x v="0"/>
    <s v="CHEP"/>
    <x v="1"/>
    <s v="varios"/>
    <n v="3680296901"/>
    <m/>
    <m/>
    <m/>
    <n v="60"/>
    <s v="Miguel Ángel"/>
    <x v="60"/>
    <d v="1899-12-30T12:00:00"/>
    <m/>
    <n v="1"/>
    <x v="0"/>
    <n v="1"/>
    <s v="SI"/>
    <x v="0"/>
    <n v="1"/>
    <n v="1"/>
    <n v="0"/>
    <x v="11"/>
    <x v="2"/>
    <n v="468"/>
    <n v="18"/>
    <n v="0.2"/>
    <n v="0.18"/>
  </r>
  <r>
    <d v="2019-03-23T00:00:00"/>
    <d v="1899-12-30T08:00:00"/>
    <d v="1899-12-30T08:00:00"/>
    <m/>
    <x v="1"/>
    <s v="JAR"/>
    <d v="2019-03-23T08:0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Juan Carlos"/>
    <x v="61"/>
    <d v="1899-12-30T08:00:00"/>
    <m/>
    <n v="1"/>
    <x v="0"/>
    <n v="1"/>
    <s v="SI"/>
    <x v="0"/>
    <n v="0"/>
    <n v="0"/>
    <n v="1"/>
    <x v="11"/>
    <x v="2"/>
    <n v="468"/>
    <n v="18"/>
    <n v="0.2"/>
    <n v="0.18"/>
  </r>
  <r>
    <d v="2019-03-23T00:00:00"/>
    <d v="1899-12-30T09:00:00"/>
    <d v="1899-12-30T09:00:00"/>
    <m/>
    <x v="1"/>
    <s v="JAR"/>
    <d v="2019-03-23T09:00:00"/>
    <m/>
    <s v="ALGAITRUCK"/>
    <s v="Carga"/>
    <s v="NO"/>
    <n v="6"/>
    <n v="12"/>
    <x v="0"/>
    <s v="SCHOELLER LORQUI"/>
    <x v="8"/>
    <s v="Murcia"/>
    <m/>
    <m/>
    <m/>
    <m/>
    <n v="30"/>
    <s v="Juan Carlos"/>
    <x v="61"/>
    <d v="1899-12-30T09:00:00"/>
    <m/>
    <n v="0"/>
    <x v="0"/>
    <n v="1"/>
    <s v="SI"/>
    <x v="0"/>
    <n v="0"/>
    <n v="0"/>
    <n v="1"/>
    <x v="11"/>
    <x v="2"/>
    <n v="468"/>
    <n v="18"/>
    <n v="0.2"/>
    <n v="0.18"/>
  </r>
  <r>
    <d v="2019-03-25T00:00:00"/>
    <d v="1899-12-30T06:00:00"/>
    <d v="1899-12-30T06:00:00"/>
    <m/>
    <x v="1"/>
    <s v="JAR"/>
    <d v="2019-03-25T06:00:00"/>
    <n v="27283"/>
    <s v="GONZATRANS"/>
    <s v="Carga"/>
    <s v="SI"/>
    <n v="13.5"/>
    <n v="26"/>
    <x v="2"/>
    <s v="LA COMA"/>
    <x v="7"/>
    <s v="LLeida"/>
    <s v="ALFONSO 618989136 (llegará sobre las 11)"/>
    <m/>
    <m/>
    <m/>
    <n v="45"/>
    <s v="Miguel Angel"/>
    <x v="62"/>
    <d v="1899-12-30T06:0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06:30:00"/>
    <d v="1899-12-30T06:30:00"/>
    <m/>
    <x v="1"/>
    <s v="JAR"/>
    <d v="2019-03-25T06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Juan Carlos"/>
    <x v="62"/>
    <d v="1899-12-30T10:15:00"/>
    <m/>
    <n v="1"/>
    <x v="0"/>
    <n v="1"/>
    <s v="SI"/>
    <x v="0"/>
    <n v="1"/>
    <n v="1"/>
    <n v="0"/>
    <x v="12"/>
    <x v="2"/>
    <n v="468"/>
    <n v="18"/>
    <n v="0.2"/>
    <n v="0.18"/>
  </r>
  <r>
    <d v="2019-03-25T00:00:00"/>
    <d v="1899-12-30T07:00:00"/>
    <d v="1899-12-30T07:00:00"/>
    <m/>
    <x v="1"/>
    <s v="MR"/>
    <d v="2019-03-25T07:00:00"/>
    <m/>
    <s v="GONZATRANS"/>
    <s v="Carga"/>
    <s v="NO"/>
    <n v="6"/>
    <n v="11"/>
    <x v="0"/>
    <s v="GONZATRANS"/>
    <x v="5"/>
    <s v="VARIOS"/>
    <m/>
    <m/>
    <m/>
    <m/>
    <n v="30"/>
    <s v="Miguel Ángel"/>
    <x v="62"/>
    <d v="1899-12-30T07:0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07:01:00"/>
    <d v="1899-12-30T07:01:00"/>
    <m/>
    <x v="1"/>
    <s v="JAR"/>
    <d v="2019-03-25T07:00:00"/>
    <n v="27283"/>
    <s v="GONZATRANS"/>
    <s v="Carga"/>
    <s v="SI"/>
    <n v="13.5"/>
    <n v="26"/>
    <x v="2"/>
    <s v="LA COMA"/>
    <x v="7"/>
    <s v="LLeida"/>
    <m/>
    <m/>
    <m/>
    <m/>
    <n v="45"/>
    <s v="Juan Carlos"/>
    <x v="62"/>
    <d v="1899-12-30T13:01:00"/>
    <m/>
    <n v="1"/>
    <x v="0"/>
    <n v="1"/>
    <s v="SI"/>
    <x v="0"/>
    <n v="1"/>
    <n v="1"/>
    <n v="0"/>
    <x v="12"/>
    <x v="2"/>
    <n v="468"/>
    <n v="18"/>
    <n v="0.2"/>
    <n v="0.18"/>
  </r>
  <r>
    <d v="2019-03-25T00:00:00"/>
    <d v="1899-12-30T07:30:00"/>
    <d v="1899-12-30T07:30:00"/>
    <m/>
    <x v="1"/>
    <s v="JAR"/>
    <d v="2019-03-25T07:30:00"/>
    <m/>
    <s v="SUS MEDIOS"/>
    <s v="Descarga"/>
    <s v="NO"/>
    <n v="1"/>
    <n v="4"/>
    <x v="0"/>
    <s v="SERRADORA DOMENECH"/>
    <x v="2"/>
    <s v="Girona"/>
    <m/>
    <m/>
    <m/>
    <m/>
    <n v="10"/>
    <s v="Juan Carlos"/>
    <x v="62"/>
    <d v="1899-12-30T09:30:00"/>
    <m/>
    <n v="0"/>
    <x v="0"/>
    <n v="1"/>
    <s v="SI"/>
    <x v="0"/>
    <n v="1"/>
    <n v="1"/>
    <n v="0"/>
    <x v="12"/>
    <x v="2"/>
    <n v="468"/>
    <n v="18"/>
    <n v="0.2"/>
    <n v="0.18"/>
  </r>
  <r>
    <d v="2019-03-25T00:00:00"/>
    <d v="1899-12-30T08:00:00"/>
    <d v="1899-12-30T08:00:00"/>
    <m/>
    <x v="1"/>
    <s v="JAR"/>
    <d v="2019-03-25T08:00:00"/>
    <n v="27283"/>
    <s v="GONZATRANS"/>
    <s v="Carga"/>
    <s v="SI"/>
    <n v="13.5"/>
    <n v="26"/>
    <x v="2"/>
    <s v="LA COMA"/>
    <x v="7"/>
    <s v="LLeida"/>
    <m/>
    <m/>
    <m/>
    <m/>
    <n v="45"/>
    <s v="Miguel Ángel"/>
    <x v="62"/>
    <d v="1899-12-30T08:0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08:10:00"/>
    <d v="1899-12-30T08:10:00"/>
    <m/>
    <x v="1"/>
    <s v="JAR"/>
    <d v="2019-03-25T08:00:00"/>
    <m/>
    <s v="DAVID BERTRAN"/>
    <s v="Carga"/>
    <s v="NO"/>
    <n v="4"/>
    <n v="6"/>
    <x v="0"/>
    <s v="RESIDUOS "/>
    <x v="7"/>
    <s v="LA LLAGOSTA"/>
    <m/>
    <m/>
    <m/>
    <m/>
    <n v="15"/>
    <s v="Juan Carlos"/>
    <x v="62"/>
    <d v="1899-12-30T08:1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08:30:00"/>
    <m/>
    <m/>
    <x v="0"/>
    <s v="JAR"/>
    <d v="2019-03-25T08:30:00"/>
    <m/>
    <s v="ARAGONES"/>
    <s v="Descarga"/>
    <s v="NO"/>
    <n v="1"/>
    <n v="1"/>
    <x v="0"/>
    <s v="SAFI FABRICA DE VALVULAS"/>
    <x v="0"/>
    <s v="TARRAGONA"/>
    <m/>
    <m/>
    <m/>
    <m/>
    <n v="5"/>
    <s v="Miguel Ángel"/>
    <x v="62"/>
    <d v="1899-12-30T08:30:00"/>
    <m/>
    <n v="0"/>
    <x v="0"/>
    <n v="0"/>
    <s v="SI"/>
    <x v="0"/>
    <n v="1"/>
    <n v="0"/>
    <n v="1"/>
    <x v="12"/>
    <x v="2"/>
    <n v="468"/>
    <n v="18"/>
    <n v="0.2"/>
    <n v="0.18"/>
  </r>
  <r>
    <d v="2019-03-25T00:00:00"/>
    <d v="1899-12-30T09:00:00"/>
    <d v="1899-12-30T09:00:00"/>
    <m/>
    <x v="1"/>
    <s v="JAR"/>
    <d v="2019-03-25T09:00:00"/>
    <n v="27283"/>
    <s v="GONZATRANS"/>
    <s v="Carga"/>
    <s v="SI"/>
    <n v="13.5"/>
    <n v="26"/>
    <x v="2"/>
    <s v="LA COMA"/>
    <x v="7"/>
    <s v="LLeida"/>
    <m/>
    <m/>
    <m/>
    <m/>
    <n v="45"/>
    <s v="Jesús"/>
    <x v="62"/>
    <d v="1899-12-30T15:00:00"/>
    <m/>
    <n v="1"/>
    <x v="0"/>
    <n v="1"/>
    <s v="SI"/>
    <x v="0"/>
    <n v="1"/>
    <n v="1"/>
    <n v="0"/>
    <x v="12"/>
    <x v="2"/>
    <n v="468"/>
    <n v="18"/>
    <n v="0.2"/>
    <n v="0.18"/>
  </r>
  <r>
    <d v="2019-03-25T00:00:00"/>
    <d v="1899-12-30T09:01:00"/>
    <m/>
    <m/>
    <x v="0"/>
    <s v="MR"/>
    <d v="2019-03-25T09:00:00"/>
    <m/>
    <s v="ASM"/>
    <s v="Descarga"/>
    <s v="NO"/>
    <n v="0"/>
    <n v="0.5"/>
    <x v="1"/>
    <s v="ASM "/>
    <x v="2"/>
    <s v="MOLLET"/>
    <s v="SOBRE DE BBVA EL RETORNO Y UNA CAJA DE BOTIQUINES"/>
    <m/>
    <m/>
    <m/>
    <m/>
    <s v="Sus medios"/>
    <x v="62"/>
    <d v="1899-12-30T09:01:00"/>
    <m/>
    <n v="0"/>
    <x v="0"/>
    <n v="0"/>
    <s v="SI"/>
    <x v="0"/>
    <n v="1"/>
    <n v="0"/>
    <n v="1"/>
    <x v="12"/>
    <x v="2"/>
    <n v="468"/>
    <n v="18"/>
    <n v="0.2"/>
    <n v="0.18"/>
  </r>
  <r>
    <d v="2019-03-25T00:00:00"/>
    <d v="1899-12-30T09:10:00"/>
    <m/>
    <m/>
    <x v="0"/>
    <s v="MR"/>
    <d v="2019-03-25T09:00:00"/>
    <m/>
    <s v="SUS MEDIOS"/>
    <s v="Carga"/>
    <s v="SI"/>
    <n v="13.5"/>
    <n v="26"/>
    <x v="0"/>
    <s v="CHEP"/>
    <x v="1"/>
    <s v="varios"/>
    <n v="368030873"/>
    <m/>
    <m/>
    <m/>
    <m/>
    <s v="Miguel Ángel"/>
    <x v="62"/>
    <d v="1899-12-30T09:10:00"/>
    <m/>
    <n v="1"/>
    <x v="0"/>
    <n v="0"/>
    <s v="SI"/>
    <x v="0"/>
    <n v="1"/>
    <n v="0"/>
    <n v="1"/>
    <x v="12"/>
    <x v="2"/>
    <n v="468"/>
    <n v="18"/>
    <n v="0.2"/>
    <n v="0.18"/>
  </r>
  <r>
    <d v="2019-03-25T00:00:00"/>
    <d v="1899-12-30T10:00:00"/>
    <d v="1899-12-30T10:00:00"/>
    <m/>
    <x v="1"/>
    <s v="JAR"/>
    <d v="2019-03-25T10:00:00"/>
    <n v="27173"/>
    <s v="GONZATRANS"/>
    <s v="Carga"/>
    <s v="SI"/>
    <n v="13.5"/>
    <n v="26"/>
    <x v="2"/>
    <s v="LA COMA"/>
    <x v="7"/>
    <s v="LLeida"/>
    <m/>
    <m/>
    <m/>
    <m/>
    <n v="45"/>
    <s v="Miguel Ángel"/>
    <x v="62"/>
    <d v="1899-12-30T10:0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10:45:00"/>
    <m/>
    <m/>
    <x v="0"/>
    <s v="MR"/>
    <d v="2019-03-25T11:00:00"/>
    <m/>
    <s v="ARAGONES"/>
    <s v="Descarga"/>
    <s v="NO"/>
    <n v="0"/>
    <s v="0,5"/>
    <x v="1"/>
    <s v="COMERCIAL ARQUÉ"/>
    <x v="0"/>
    <s v="HOSPITALET"/>
    <s v="ALB. 323979 Y 881063"/>
    <m/>
    <m/>
    <m/>
    <m/>
    <s v="Sus medios"/>
    <x v="62"/>
    <d v="1899-12-30T10:45:00"/>
    <m/>
    <n v="0"/>
    <x v="0"/>
    <n v="0"/>
    <s v="SI"/>
    <x v="0"/>
    <n v="1"/>
    <n v="0"/>
    <n v="1"/>
    <x v="12"/>
    <x v="2"/>
    <n v="468"/>
    <n v="18"/>
    <n v="0.2"/>
    <n v="0.18"/>
  </r>
  <r>
    <d v="2019-03-25T00:00:00"/>
    <d v="1899-12-30T11:00:00"/>
    <d v="1899-12-30T11:00:00"/>
    <m/>
    <x v="1"/>
    <s v="JAR"/>
    <d v="2019-03-25T11:00:00"/>
    <n v="27173"/>
    <s v="GONZATRANS"/>
    <s v="Carga"/>
    <s v="SI"/>
    <n v="13.5"/>
    <n v="26"/>
    <x v="2"/>
    <s v="LA COMA"/>
    <x v="7"/>
    <s v="LLeida"/>
    <m/>
    <m/>
    <m/>
    <m/>
    <n v="45"/>
    <s v="Jesús"/>
    <x v="62"/>
    <d v="1899-12-30T16:30:00"/>
    <m/>
    <n v="1"/>
    <x v="0"/>
    <n v="1"/>
    <s v="SI"/>
    <x v="0"/>
    <n v="1"/>
    <n v="1"/>
    <n v="0"/>
    <x v="12"/>
    <x v="2"/>
    <n v="468"/>
    <n v="18"/>
    <n v="0.2"/>
    <n v="0.18"/>
  </r>
  <r>
    <d v="2019-03-25T00:00:00"/>
    <d v="1899-12-30T11:01:00"/>
    <d v="1899-12-30T11:01:00"/>
    <m/>
    <x v="1"/>
    <s v="JAR"/>
    <d v="2019-03-25T11:00:00"/>
    <n v="6007024"/>
    <s v="BCN EXPRESS"/>
    <s v="Carga"/>
    <s v="NO"/>
    <n v="2"/>
    <n v="3"/>
    <x v="0"/>
    <s v="SCHOELLER ALEMANIA"/>
    <x v="4"/>
    <s v="Alemania"/>
    <m/>
    <m/>
    <m/>
    <m/>
    <n v="20"/>
    <s v="Juan Carlos"/>
    <x v="62"/>
    <d v="1899-12-30T12:20:00"/>
    <m/>
    <n v="0"/>
    <x v="0"/>
    <n v="1"/>
    <s v="SI"/>
    <x v="0"/>
    <n v="1"/>
    <n v="1"/>
    <n v="0"/>
    <x v="12"/>
    <x v="2"/>
    <n v="468"/>
    <n v="18"/>
    <n v="0.2"/>
    <n v="0.18"/>
  </r>
  <r>
    <d v="2019-03-25T00:00:00"/>
    <d v="1899-12-30T11:30:00"/>
    <d v="1899-12-30T11:30:00"/>
    <m/>
    <x v="1"/>
    <s v="JAR"/>
    <d v="2019-03-25T11:30:00"/>
    <m/>
    <s v="TXT"/>
    <s v="Descarga"/>
    <s v="NO"/>
    <n v="1"/>
    <n v="2"/>
    <x v="0"/>
    <s v="PUROMASTER"/>
    <x v="2"/>
    <s v="palau"/>
    <s v="113006559 y 113006532 y 113006570 - Alb. 19AV645, 19AV647 Y 19AV646"/>
    <m/>
    <m/>
    <m/>
    <m/>
    <s v="Juan Carlos"/>
    <x v="62"/>
    <d v="1899-12-30T11:3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12:00:00"/>
    <d v="1899-12-30T12:00:00"/>
    <m/>
    <x v="1"/>
    <s v="JAR"/>
    <d v="2019-03-25T12:00:00"/>
    <n v="27129"/>
    <s v="SESE"/>
    <s v="Carga"/>
    <s v="SI"/>
    <n v="13.5"/>
    <n v="26"/>
    <x v="0"/>
    <s v="VALEO"/>
    <x v="1"/>
    <s v="jaen"/>
    <m/>
    <s v="1178JDX - R9458BCS"/>
    <m/>
    <m/>
    <n v="60"/>
    <s v="Miguel Ángel"/>
    <x v="62"/>
    <d v="1899-12-30T12:0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12:30:00"/>
    <d v="1899-12-30T12:30:00"/>
    <m/>
    <x v="1"/>
    <s v="JAR"/>
    <d v="2019-03-25T12:30:00"/>
    <n v="27173"/>
    <s v="ALMIRAMAR"/>
    <s v="Carga"/>
    <s v="SI"/>
    <n v="13.5"/>
    <n v="26"/>
    <x v="2"/>
    <s v="LA COMA"/>
    <x v="1"/>
    <s v="ALCARRAS"/>
    <m/>
    <m/>
    <m/>
    <m/>
    <n v="45"/>
    <s v="Miguel Ángel"/>
    <x v="62"/>
    <d v="1899-12-30T12:3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12:31:00"/>
    <d v="1899-12-30T12:31:00"/>
    <m/>
    <x v="1"/>
    <s v="JAR"/>
    <d v="2019-03-25T12:30:00"/>
    <m/>
    <s v="NIKA"/>
    <s v="Descarga"/>
    <s v="NO"/>
    <n v="2"/>
    <n v="3"/>
    <x v="0"/>
    <s v="POWDER"/>
    <x v="0"/>
    <s v="palau"/>
    <m/>
    <m/>
    <m/>
    <m/>
    <n v="30"/>
    <s v="Juan Carlos"/>
    <x v="62"/>
    <d v="1899-12-30T12:31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12:40:00"/>
    <m/>
    <m/>
    <x v="0"/>
    <s v="JAR"/>
    <d v="2019-03-25T12:30:00"/>
    <n v="27226"/>
    <s v="SUS MEDIOS"/>
    <s v="Carga"/>
    <s v="NO"/>
    <n v="1"/>
    <n v="3"/>
    <x v="0"/>
    <s v="VARIOS"/>
    <x v="1"/>
    <s v="Menorca"/>
    <m/>
    <m/>
    <m/>
    <m/>
    <n v="15"/>
    <s v="Reyes"/>
    <x v="62"/>
    <d v="1899-12-30T12:40:00"/>
    <m/>
    <n v="0"/>
    <x v="0"/>
    <n v="0"/>
    <s v="SI"/>
    <x v="0"/>
    <n v="1"/>
    <n v="0"/>
    <n v="1"/>
    <x v="12"/>
    <x v="2"/>
    <n v="468"/>
    <n v="18"/>
    <n v="0.2"/>
    <n v="0.18"/>
  </r>
  <r>
    <d v="2019-03-25T00:00:00"/>
    <d v="1899-12-30T14:30:00"/>
    <d v="1899-12-30T14:30:00"/>
    <m/>
    <x v="1"/>
    <s v="JAR"/>
    <d v="2019-03-25T14:30:00"/>
    <n v="6007035"/>
    <s v="BREGER"/>
    <s v="Carga"/>
    <s v="NO"/>
    <n v="3"/>
    <n v="6"/>
    <x v="0"/>
    <s v="SCHOELLER NRX"/>
    <x v="4"/>
    <s v="francia"/>
    <m/>
    <m/>
    <m/>
    <m/>
    <n v="20"/>
    <s v="Miguel M."/>
    <x v="62"/>
    <d v="1899-12-30T14:3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14:45:00"/>
    <m/>
    <m/>
    <x v="0"/>
    <s v="JAR"/>
    <d v="2019-03-25T15:00:00"/>
    <n v="113006578"/>
    <s v="SUS MEDIOS"/>
    <s v="Descarga"/>
    <s v="NO"/>
    <n v="1"/>
    <n v="1"/>
    <x v="0"/>
    <s v="VARIOS"/>
    <x v="2"/>
    <s v="palau"/>
    <m/>
    <m/>
    <m/>
    <m/>
    <n v="10"/>
    <s v="Miguel M."/>
    <x v="62"/>
    <d v="1899-12-30T14:45:00"/>
    <m/>
    <n v="0"/>
    <x v="0"/>
    <n v="0"/>
    <s v="SI"/>
    <x v="0"/>
    <n v="1"/>
    <n v="0"/>
    <n v="1"/>
    <x v="12"/>
    <x v="2"/>
    <n v="468"/>
    <n v="18"/>
    <n v="0.2"/>
    <n v="0.18"/>
  </r>
  <r>
    <d v="2019-03-25T00:00:00"/>
    <d v="1899-12-30T15:00:00"/>
    <d v="1899-12-30T15:00:00"/>
    <m/>
    <x v="1"/>
    <s v="JAR"/>
    <d v="2019-03-25T15:00:00"/>
    <m/>
    <s v="BREGER"/>
    <s v="Carga"/>
    <s v="SI"/>
    <n v="13.5"/>
    <n v="26"/>
    <x v="0"/>
    <s v="SCHOELLER GAILLON"/>
    <x v="4"/>
    <s v="FRANCIA"/>
    <m/>
    <m/>
    <m/>
    <m/>
    <n v="60"/>
    <s v="Miguel M."/>
    <x v="62"/>
    <d v="1899-12-30T15:0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16:30:00"/>
    <d v="1899-12-30T16:30:00"/>
    <m/>
    <x v="1"/>
    <s v="MR"/>
    <d v="2019-03-25T16:30:00"/>
    <m/>
    <s v="SUS MEDIOS"/>
    <s v="Carga"/>
    <s v="NO"/>
    <n v="5"/>
    <n v="10"/>
    <x v="0"/>
    <s v="AQUA AMBIENT"/>
    <x v="3"/>
    <s v="VARIOS"/>
    <m/>
    <m/>
    <m/>
    <m/>
    <n v="20"/>
    <s v="Miguel M."/>
    <x v="62"/>
    <d v="1899-12-30T16:3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17:00:00"/>
    <d v="1899-12-30T17:00:00"/>
    <m/>
    <x v="1"/>
    <s v="MR"/>
    <d v="2019-03-25T17:00:00"/>
    <m/>
    <s v="TRANSLINK"/>
    <s v="Carga"/>
    <s v="NO"/>
    <n v="1"/>
    <n v="2"/>
    <x v="0"/>
    <s v="TRANSLINK"/>
    <x v="5"/>
    <s v="VARIOS"/>
    <m/>
    <m/>
    <m/>
    <m/>
    <n v="30"/>
    <s v="Miguel M."/>
    <x v="62"/>
    <d v="1899-12-30T17:0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17:01:00"/>
    <d v="1899-12-30T17:01:00"/>
    <m/>
    <x v="1"/>
    <s v="JAR"/>
    <d v="2019-03-25T17:00:00"/>
    <n v="27283"/>
    <s v="ALMIRAMAR"/>
    <s v="Carga"/>
    <s v="SI"/>
    <n v="13.5"/>
    <n v="26"/>
    <x v="2"/>
    <s v="LA COMA"/>
    <x v="1"/>
    <s v="SOSES"/>
    <m/>
    <m/>
    <m/>
    <m/>
    <n v="45"/>
    <s v="Jesús"/>
    <x v="62"/>
    <d v="1899-12-30T14:30:00"/>
    <m/>
    <n v="1"/>
    <x v="0"/>
    <n v="1"/>
    <s v="SI"/>
    <x v="0"/>
    <n v="1"/>
    <n v="1"/>
    <n v="0"/>
    <x v="12"/>
    <x v="2"/>
    <n v="468"/>
    <n v="18"/>
    <n v="0.2"/>
    <n v="0.18"/>
  </r>
  <r>
    <d v="2019-03-25T00:00:00"/>
    <d v="1899-12-30T17:01:00"/>
    <d v="1899-12-30T17:01:00"/>
    <m/>
    <x v="1"/>
    <s v="JAR"/>
    <d v="2019-03-25T17:00:00"/>
    <n v="27283"/>
    <s v="ALMIRAMAR"/>
    <s v="Carga"/>
    <s v="SI"/>
    <n v="13.5"/>
    <n v="26"/>
    <x v="2"/>
    <s v="LA COMA"/>
    <x v="1"/>
    <s v="SOSES"/>
    <m/>
    <m/>
    <m/>
    <m/>
    <n v="45"/>
    <s v="Jesús"/>
    <x v="62"/>
    <d v="1899-12-30T17:01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17:30:00"/>
    <d v="1899-12-30T17:30:00"/>
    <m/>
    <x v="1"/>
    <s v="JAR"/>
    <d v="2019-03-25T17:30:00"/>
    <m/>
    <s v="COBARPLAS"/>
    <s v="Carga"/>
    <s v="NO"/>
    <n v="2"/>
    <n v="2"/>
    <x v="0"/>
    <s v="PLASTICOS GUELL"/>
    <x v="0"/>
    <s v="palau"/>
    <m/>
    <m/>
    <m/>
    <m/>
    <n v="30"/>
    <s v="Jesús"/>
    <x v="62"/>
    <d v="1899-12-30T17:30:00"/>
    <m/>
    <n v="0"/>
    <x v="0"/>
    <n v="1"/>
    <s v="SI"/>
    <x v="0"/>
    <n v="0"/>
    <n v="0"/>
    <n v="1"/>
    <x v="12"/>
    <x v="2"/>
    <n v="468"/>
    <n v="18"/>
    <n v="0.2"/>
    <n v="0.18"/>
  </r>
  <r>
    <d v="2019-03-25T00:00:00"/>
    <d v="1899-12-30T18:30:00"/>
    <d v="1899-12-30T18:30:00"/>
    <m/>
    <x v="1"/>
    <s v="JAR"/>
    <d v="2019-03-25T18:30:00"/>
    <n v="27088"/>
    <s v="EL MOSCA"/>
    <s v="Carga"/>
    <s v="SI"/>
    <n v="13.5"/>
    <n v="26"/>
    <x v="2"/>
    <s v="AGRONATIVA"/>
    <x v="7"/>
    <s v="MURCIA"/>
    <m/>
    <m/>
    <m/>
    <m/>
    <n v="45"/>
    <s v="Jesús"/>
    <x v="62"/>
    <d v="1899-12-30T18:3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19:00:00"/>
    <d v="1899-12-30T19:00:00"/>
    <m/>
    <x v="1"/>
    <s v="JAR"/>
    <d v="2019-03-25T19:00:00"/>
    <s v="Cisterna - silo2"/>
    <s v="CISTERNA"/>
    <s v="Descarga"/>
    <s v="NO"/>
    <n v="1"/>
    <n v="1"/>
    <x v="1"/>
    <s v="HIDROAGUA"/>
    <x v="2"/>
    <s v="palau"/>
    <m/>
    <m/>
    <m/>
    <m/>
    <m/>
    <s v="Sus medios"/>
    <x v="63"/>
    <d v="1899-12-30T09:00:00"/>
    <m/>
    <n v="0"/>
    <x v="0"/>
    <n v="1"/>
    <s v="NO"/>
    <x v="0"/>
    <n v="1"/>
    <n v="1"/>
    <n v="0"/>
    <x v="12"/>
    <x v="2"/>
    <n v="468"/>
    <n v="18"/>
    <n v="0.2"/>
    <n v="0.18"/>
  </r>
  <r>
    <d v="2019-03-25T00:00:00"/>
    <d v="1899-12-30T19:30:00"/>
    <d v="1899-12-30T19:30:00"/>
    <m/>
    <x v="1"/>
    <s v="JAR"/>
    <d v="2019-03-25T19:30:00"/>
    <n v="27088"/>
    <s v="EL MOSCA"/>
    <s v="Carga"/>
    <s v="SI"/>
    <n v="13.5"/>
    <n v="26"/>
    <x v="2"/>
    <s v="AGRONATIVA"/>
    <x v="7"/>
    <s v="MURCIA"/>
    <m/>
    <m/>
    <m/>
    <m/>
    <n v="45"/>
    <s v="Jesús"/>
    <x v="62"/>
    <d v="1899-12-30T19:30:00"/>
    <m/>
    <n v="1"/>
    <x v="0"/>
    <n v="1"/>
    <s v="SI"/>
    <x v="0"/>
    <n v="0"/>
    <n v="0"/>
    <n v="1"/>
    <x v="12"/>
    <x v="2"/>
    <n v="468"/>
    <n v="18"/>
    <n v="0.2"/>
    <n v="0.18"/>
  </r>
  <r>
    <d v="2019-03-25T00:00:00"/>
    <d v="1899-12-30T20:00:00"/>
    <d v="1899-12-30T20:00:00"/>
    <m/>
    <x v="1"/>
    <s v="JAR"/>
    <d v="2019-03-25T20:00:00"/>
    <n v="27143"/>
    <s v="SESE"/>
    <s v="Carga"/>
    <s v="SI"/>
    <n v="13.5"/>
    <n v="26"/>
    <x v="0"/>
    <s v="VALEO"/>
    <x v="1"/>
    <s v="jaen"/>
    <m/>
    <m/>
    <m/>
    <m/>
    <n v="60"/>
    <s v="Miguel M."/>
    <x v="62"/>
    <d v="1899-12-30T21:00:00"/>
    <m/>
    <n v="1"/>
    <x v="0"/>
    <n v="1"/>
    <s v="SI"/>
    <x v="0"/>
    <n v="1"/>
    <n v="1"/>
    <n v="0"/>
    <x v="12"/>
    <x v="2"/>
    <n v="468"/>
    <n v="18"/>
    <n v="0.2"/>
    <n v="0.18"/>
  </r>
  <r>
    <d v="2019-03-25T00:00:00"/>
    <d v="1899-12-30T21:00:00"/>
    <d v="1899-12-30T21:00:00"/>
    <m/>
    <x v="1"/>
    <s v="JAR"/>
    <d v="2019-03-25T21:00:00"/>
    <m/>
    <s v="SUS MEDIOS"/>
    <s v="Descarga"/>
    <s v="SI"/>
    <n v="13.5"/>
    <n v="26"/>
    <x v="0"/>
    <s v="CHEP"/>
    <x v="2"/>
    <s v="palau"/>
    <n v="3680284676"/>
    <m/>
    <m/>
    <m/>
    <n v="60"/>
    <s v="Sandra"/>
    <x v="62"/>
    <d v="1899-12-30T21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06:30:00"/>
    <d v="1899-12-30T06:30:00"/>
    <m/>
    <x v="1"/>
    <s v="JAR"/>
    <d v="2019-03-26T06:30:00"/>
    <s v="Devolución CHEP"/>
    <s v="SUS MEDIOS"/>
    <s v="Descarga"/>
    <s v="SI"/>
    <n v="13.5"/>
    <n v="26"/>
    <x v="0"/>
    <s v="CHEP"/>
    <x v="1"/>
    <s v="palau"/>
    <s v="descargar en el patio."/>
    <m/>
    <m/>
    <m/>
    <n v="60"/>
    <s v="Miguel Ángel"/>
    <x v="63"/>
    <d v="1899-12-30T11:00:00"/>
    <m/>
    <n v="1"/>
    <x v="0"/>
    <n v="1"/>
    <s v="SI"/>
    <x v="0"/>
    <n v="1"/>
    <n v="1"/>
    <n v="0"/>
    <x v="12"/>
    <x v="2"/>
    <n v="468"/>
    <n v="18"/>
    <n v="0.2"/>
    <n v="0.18"/>
  </r>
  <r>
    <d v="2019-03-26T00:00:00"/>
    <d v="1899-12-30T07:00:00"/>
    <d v="1899-12-30T07:00:00"/>
    <m/>
    <x v="1"/>
    <s v="MR"/>
    <d v="2019-03-26T07:00:00"/>
    <m/>
    <s v="GONZATRANS"/>
    <s v="Carga"/>
    <s v="NO"/>
    <n v="6"/>
    <n v="11"/>
    <x v="0"/>
    <s v="GONZATRANS"/>
    <x v="5"/>
    <s v="VARIOS"/>
    <m/>
    <m/>
    <m/>
    <m/>
    <n v="30"/>
    <s v="Miguel Ángel"/>
    <x v="63"/>
    <d v="1899-12-30T07:0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07:30:00"/>
    <d v="1899-12-30T07:30:00"/>
    <m/>
    <x v="1"/>
    <s v="MR"/>
    <d v="2019-03-26T07:30:00"/>
    <s v="DAVID"/>
    <s v="DAVID BERTRAN"/>
    <s v="Carga"/>
    <s v="NO"/>
    <n v="3"/>
    <n v="6"/>
    <x v="0"/>
    <s v="DAVID BERTRAN"/>
    <x v="5"/>
    <s v="PALAU"/>
    <m/>
    <m/>
    <m/>
    <m/>
    <n v="20"/>
    <s v="Juan Carlos"/>
    <x v="63"/>
    <d v="1899-12-30T07:3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08:00:00"/>
    <d v="1899-12-30T08:00:00"/>
    <m/>
    <x v="1"/>
    <s v="JAR"/>
    <d v="2019-03-26T08:00:00"/>
    <m/>
    <s v="SUS MEDIOS"/>
    <s v="Carga"/>
    <s v="SI"/>
    <n v="13.5"/>
    <n v="26"/>
    <x v="0"/>
    <s v="CHEP"/>
    <x v="1"/>
    <s v="varios"/>
    <n v="3680305327"/>
    <m/>
    <m/>
    <m/>
    <n v="60"/>
    <s v="Miguel Ángel"/>
    <x v="63"/>
    <d v="1899-12-30T08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08:30:00"/>
    <d v="1899-12-30T08:30:00"/>
    <m/>
    <x v="1"/>
    <s v="JAR"/>
    <d v="2019-03-26T08:30:00"/>
    <m/>
    <s v="SUS MEDIOS"/>
    <s v="Carga"/>
    <s v="SI"/>
    <n v="13.5"/>
    <n v="26"/>
    <x v="0"/>
    <s v="CHEP"/>
    <x v="1"/>
    <s v="varios"/>
    <n v="3680305142"/>
    <m/>
    <m/>
    <m/>
    <n v="60"/>
    <s v="Miguel M."/>
    <x v="63"/>
    <d v="1899-12-30T16:30:00"/>
    <m/>
    <n v="1"/>
    <x v="0"/>
    <n v="1"/>
    <s v="SI"/>
    <x v="0"/>
    <n v="1"/>
    <n v="1"/>
    <n v="0"/>
    <x v="12"/>
    <x v="2"/>
    <n v="468"/>
    <n v="18"/>
    <n v="0.2"/>
    <n v="0.18"/>
  </r>
  <r>
    <d v="2019-03-26T00:00:00"/>
    <d v="1899-12-30T09:00:00"/>
    <d v="1899-12-30T09:00:00"/>
    <m/>
    <x v="1"/>
    <s v="JAR"/>
    <d v="2019-03-26T09:00:00"/>
    <n v="6006956"/>
    <s v="SUS MEDIOS"/>
    <s v="Carga"/>
    <s v="NO"/>
    <n v="2"/>
    <n v="3"/>
    <x v="0"/>
    <s v="SCHOELLER BELGICA"/>
    <x v="4"/>
    <s v="belgica"/>
    <m/>
    <m/>
    <m/>
    <m/>
    <n v="10"/>
    <s v="Reyes"/>
    <x v="63"/>
    <d v="1899-12-30T11:45:00"/>
    <m/>
    <n v="0"/>
    <x v="0"/>
    <n v="1"/>
    <s v="SI"/>
    <x v="0"/>
    <n v="1"/>
    <n v="1"/>
    <n v="0"/>
    <x v="12"/>
    <x v="2"/>
    <n v="468"/>
    <n v="18"/>
    <n v="0.2"/>
    <n v="0.18"/>
  </r>
  <r>
    <d v="2019-03-26T00:00:00"/>
    <d v="1899-12-30T09:01:00"/>
    <d v="1899-12-30T09:01:00"/>
    <m/>
    <x v="1"/>
    <s v="JAR"/>
    <d v="2019-03-26T09:0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63"/>
    <d v="1899-12-30T09:01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09:30:00"/>
    <d v="1899-12-30T09:30:00"/>
    <m/>
    <x v="1"/>
    <s v="JAR"/>
    <d v="2019-03-26T09:30:00"/>
    <n v="26643"/>
    <s v="BCN EXPRESS"/>
    <s v="Carga"/>
    <s v="NO"/>
    <n v="1"/>
    <n v="1"/>
    <x v="0"/>
    <s v="VARIOS"/>
    <x v="1"/>
    <s v="portugal"/>
    <m/>
    <m/>
    <m/>
    <m/>
    <n v="10"/>
    <s v="Miguel Ángel"/>
    <x v="63"/>
    <d v="1899-12-30T10:50:00"/>
    <m/>
    <n v="0"/>
    <x v="0"/>
    <n v="1"/>
    <s v="SI"/>
    <x v="0"/>
    <n v="1"/>
    <n v="1"/>
    <n v="0"/>
    <x v="12"/>
    <x v="2"/>
    <n v="468"/>
    <n v="18"/>
    <n v="0.2"/>
    <n v="0.18"/>
  </r>
  <r>
    <d v="2019-03-26T00:00:00"/>
    <d v="1899-12-30T10:00:00"/>
    <d v="1899-12-30T10:00:00"/>
    <m/>
    <x v="1"/>
    <s v="JAR"/>
    <d v="2019-03-26T10:00:00"/>
    <m/>
    <s v="BCN EXPRESS"/>
    <s v="Carga"/>
    <s v="NO"/>
    <n v="1"/>
    <n v="2"/>
    <x v="0"/>
    <s v="SCHOELLER ALLIBERT (HOLANDA)"/>
    <x v="4"/>
    <s v="Holanda"/>
    <m/>
    <m/>
    <m/>
    <m/>
    <n v="10"/>
    <s v="Reyes"/>
    <x v="63"/>
    <d v="1899-12-30T10:0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0:30:00"/>
    <d v="1899-12-30T10:30:00"/>
    <m/>
    <x v="1"/>
    <s v="JAR"/>
    <d v="2019-03-26T10:30:00"/>
    <n v="6007032"/>
    <s v="BREGER"/>
    <s v="Carga"/>
    <s v="NO"/>
    <n v="4"/>
    <n v="3"/>
    <x v="0"/>
    <s v="SCHOELLER FRANCE"/>
    <x v="4"/>
    <s v="france"/>
    <m/>
    <m/>
    <m/>
    <m/>
    <n v="30"/>
    <s v="Juan Carlos"/>
    <x v="63"/>
    <d v="1899-12-30T08:30:00"/>
    <m/>
    <n v="0"/>
    <x v="0"/>
    <n v="1"/>
    <s v="SI"/>
    <x v="0"/>
    <n v="1"/>
    <n v="1"/>
    <n v="0"/>
    <x v="12"/>
    <x v="2"/>
    <n v="468"/>
    <n v="18"/>
    <n v="0.2"/>
    <n v="0.18"/>
  </r>
  <r>
    <d v="2019-03-26T00:00:00"/>
    <d v="1899-12-30T11:00:00"/>
    <d v="1899-12-30T11:00:00"/>
    <m/>
    <x v="1"/>
    <s v="JAR"/>
    <d v="2019-03-26T11:00:00"/>
    <n v="27269"/>
    <s v="SUS MEDIOS"/>
    <s v="Carga"/>
    <s v="NO"/>
    <n v="1"/>
    <n v="1"/>
    <x v="0"/>
    <s v="3 OPAL CENTRAL DE ENVASES"/>
    <x v="1"/>
    <s v="madrid"/>
    <m/>
    <m/>
    <m/>
    <m/>
    <n v="10"/>
    <s v="Reyes"/>
    <x v="63"/>
    <d v="1899-12-30T13:15:00"/>
    <m/>
    <n v="0"/>
    <x v="0"/>
    <n v="1"/>
    <s v="SI"/>
    <x v="0"/>
    <n v="1"/>
    <n v="1"/>
    <n v="0"/>
    <x v="12"/>
    <x v="2"/>
    <n v="468"/>
    <n v="18"/>
    <n v="0.2"/>
    <n v="0.18"/>
  </r>
  <r>
    <d v="2019-03-26T00:00:00"/>
    <d v="1899-12-30T11:20:00"/>
    <d v="1899-12-30T11:20:00"/>
    <m/>
    <x v="1"/>
    <s v="JAR"/>
    <d v="2019-03-26T11:30:00"/>
    <n v="27156"/>
    <s v="SUS MEDIOS"/>
    <s v="Carga"/>
    <s v="NO"/>
    <n v="1"/>
    <n v="1"/>
    <x v="0"/>
    <s v="VARIOS"/>
    <x v="3"/>
    <s v="llinars del valles"/>
    <m/>
    <m/>
    <m/>
    <m/>
    <n v="10"/>
    <s v="Miguel Ángel"/>
    <x v="63"/>
    <d v="1899-12-30T11:2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1:30:00"/>
    <d v="1899-12-30T11:30:00"/>
    <m/>
    <x v="1"/>
    <s v="JAR"/>
    <d v="2019-03-26T11:30:00"/>
    <n v="27283"/>
    <s v="ALMIRAMAR"/>
    <s v="Carga"/>
    <s v="SI"/>
    <n v="13.5"/>
    <n v="26"/>
    <x v="2"/>
    <s v="LA COMA"/>
    <x v="1"/>
    <s v="SOSES"/>
    <m/>
    <m/>
    <m/>
    <m/>
    <n v="45"/>
    <s v="Juan Carlos"/>
    <x v="63"/>
    <d v="1899-12-30T12:40:00"/>
    <m/>
    <n v="1"/>
    <x v="0"/>
    <n v="1"/>
    <s v="SI"/>
    <x v="0"/>
    <n v="1"/>
    <n v="1"/>
    <n v="0"/>
    <x v="12"/>
    <x v="2"/>
    <n v="468"/>
    <n v="18"/>
    <n v="0.2"/>
    <n v="0.18"/>
  </r>
  <r>
    <d v="2019-03-26T00:00:00"/>
    <d v="1899-12-30T12:00:00"/>
    <d v="1899-12-30T12:00:00"/>
    <m/>
    <x v="1"/>
    <s v="JAR"/>
    <d v="2019-03-26T12:00:00"/>
    <n v="6006936"/>
    <s v="SUS MEDIOS"/>
    <s v="Carga"/>
    <s v="SI"/>
    <n v="13.5"/>
    <n v="26"/>
    <x v="0"/>
    <s v="SCHOELLER ITALIA"/>
    <x v="4"/>
    <s v="Italy"/>
    <n v="6007023"/>
    <m/>
    <m/>
    <m/>
    <n v="40"/>
    <s v="Juan Carlos"/>
    <x v="63"/>
    <d v="1899-12-30T12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2:30:00"/>
    <d v="1899-12-30T12:30:00"/>
    <m/>
    <x v="1"/>
    <s v="JAR"/>
    <d v="2019-03-26T12:30:00"/>
    <n v="27283"/>
    <s v="ALMIRAMAR"/>
    <s v="Carga"/>
    <s v="SI"/>
    <n v="13.5"/>
    <n v="26"/>
    <x v="2"/>
    <s v="LA COMA"/>
    <x v="1"/>
    <s v="SOSES"/>
    <m/>
    <m/>
    <m/>
    <m/>
    <n v="45"/>
    <s v="Juan Carlos"/>
    <x v="63"/>
    <d v="1899-12-30T12:3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2:35:00"/>
    <m/>
    <m/>
    <x v="0"/>
    <s v="JAR"/>
    <d v="2019-03-26T12:30:00"/>
    <n v="27095"/>
    <s v="SUS MEDIOS"/>
    <s v="Carga"/>
    <s v="NO"/>
    <n v="1"/>
    <n v="1"/>
    <x v="1"/>
    <s v="VARIOS"/>
    <x v="1"/>
    <s v="OURENSE"/>
    <m/>
    <m/>
    <m/>
    <m/>
    <n v="5"/>
    <s v="Reyes"/>
    <x v="63"/>
    <d v="1899-12-30T12:35:00"/>
    <m/>
    <n v="0"/>
    <x v="0"/>
    <n v="0"/>
    <s v="SI"/>
    <x v="0"/>
    <n v="1"/>
    <n v="0"/>
    <n v="1"/>
    <x v="12"/>
    <x v="2"/>
    <n v="468"/>
    <n v="18"/>
    <n v="0.2"/>
    <n v="0.18"/>
  </r>
  <r>
    <d v="2019-03-26T00:00:00"/>
    <d v="1899-12-30T12:45:00"/>
    <d v="1899-12-30T12:45:00"/>
    <m/>
    <x v="1"/>
    <s v="MR"/>
    <d v="2019-03-26T13:00:00"/>
    <s v="DAVID"/>
    <s v="DAVID BERTRAN"/>
    <s v="Carga"/>
    <s v="NO"/>
    <n v="3"/>
    <n v="6"/>
    <x v="0"/>
    <s v="DAVID BERTRAN"/>
    <x v="5"/>
    <s v="PALAU"/>
    <m/>
    <m/>
    <m/>
    <m/>
    <n v="20"/>
    <s v="Juan Carlos"/>
    <x v="63"/>
    <d v="1899-12-30T12:45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3:00:00"/>
    <d v="1899-12-30T13:00:00"/>
    <m/>
    <x v="1"/>
    <s v="JAR"/>
    <d v="2019-03-26T13:00:00"/>
    <n v="27088"/>
    <s v="EL MOSCA"/>
    <s v="Carga"/>
    <s v="SI"/>
    <n v="13.5"/>
    <n v="26"/>
    <x v="2"/>
    <s v="AGRONATIVA"/>
    <x v="7"/>
    <s v="MURCIA"/>
    <m/>
    <m/>
    <m/>
    <m/>
    <n v="45"/>
    <s v="Miguel Ángel"/>
    <x v="63"/>
    <d v="1899-12-30T13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3:15:00"/>
    <d v="1899-12-30T13:15:00"/>
    <m/>
    <x v="1"/>
    <s v="JAR"/>
    <d v="2019-03-26T13:30:00"/>
    <s v="Descarga Lorqui"/>
    <s v="ALGAITRUCK"/>
    <s v="Descarga"/>
    <s v="SI"/>
    <n v="13.5"/>
    <n v="26"/>
    <x v="0"/>
    <s v="SCHOELLER LORQUI"/>
    <x v="8"/>
    <s v="MURCIA"/>
    <m/>
    <m/>
    <m/>
    <m/>
    <n v="30"/>
    <s v="Miguel M."/>
    <x v="63"/>
    <d v="1899-12-30T13:15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3:30:00"/>
    <d v="1899-12-30T13:30:00"/>
    <m/>
    <x v="1"/>
    <s v="JAR"/>
    <d v="2019-03-26T13:30:00"/>
    <n v="27283"/>
    <s v="ALMIRAMAR"/>
    <s v="Carga"/>
    <s v="SI"/>
    <n v="13.5"/>
    <n v="26"/>
    <x v="2"/>
    <s v="LA COMA"/>
    <x v="1"/>
    <s v="SOSES"/>
    <m/>
    <m/>
    <m/>
    <m/>
    <n v="45"/>
    <s v="Juan Carlos"/>
    <x v="63"/>
    <d v="1899-12-30T13:3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3:40:00"/>
    <d v="1899-12-30T13:40:00"/>
    <m/>
    <x v="1"/>
    <s v="MR"/>
    <d v="2019-03-26T13:30:00"/>
    <s v="DAVID"/>
    <s v="DAVID BERTRAN"/>
    <s v="Carga"/>
    <s v="NO"/>
    <n v="3"/>
    <n v="6"/>
    <x v="0"/>
    <s v="DAVID BERTRAN"/>
    <x v="5"/>
    <s v="PALAU"/>
    <m/>
    <m/>
    <m/>
    <m/>
    <n v="20"/>
    <s v="Juan Carlos"/>
    <x v="63"/>
    <d v="1899-12-30T13:4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4:00:00"/>
    <d v="1899-12-30T14:00:00"/>
    <m/>
    <x v="1"/>
    <s v="JAR"/>
    <d v="2019-03-26T14:00:00"/>
    <n v="27088"/>
    <s v="EL MOSCA"/>
    <s v="Carga"/>
    <s v="SI"/>
    <n v="13.5"/>
    <n v="26"/>
    <x v="2"/>
    <s v="AGRONATIVA"/>
    <x v="7"/>
    <s v="MURCIA"/>
    <m/>
    <m/>
    <m/>
    <m/>
    <n v="45"/>
    <s v="Miguel Ángel"/>
    <x v="63"/>
    <d v="1899-12-30T14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5:00:00"/>
    <d v="1899-12-30T15:00:00"/>
    <m/>
    <x v="1"/>
    <s v="JAR"/>
    <d v="2019-03-26T15:00:00"/>
    <n v="27088"/>
    <s v="EL MOSCA"/>
    <s v="Carga"/>
    <s v="SI"/>
    <n v="13.5"/>
    <n v="26"/>
    <x v="2"/>
    <s v="AGRONATIVA"/>
    <x v="7"/>
    <s v="MURCIA"/>
    <m/>
    <m/>
    <m/>
    <m/>
    <n v="45"/>
    <s v="Jesús"/>
    <x v="63"/>
    <d v="1899-12-30T15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5:30:00"/>
    <d v="1899-12-30T15:30:00"/>
    <m/>
    <x v="1"/>
    <s v="JAR"/>
    <d v="2019-03-26T15:30:00"/>
    <n v="26722"/>
    <s v="GARVI"/>
    <s v="Carga"/>
    <s v="NO"/>
    <n v="3"/>
    <n v="3"/>
    <x v="0"/>
    <s v="VARIOS"/>
    <x v="9"/>
    <s v="murcia"/>
    <m/>
    <m/>
    <m/>
    <m/>
    <n v="10"/>
    <s v="Jesús"/>
    <x v="63"/>
    <d v="1899-12-30T15:3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6:00:00"/>
    <d v="1899-12-30T16:00:00"/>
    <m/>
    <x v="1"/>
    <s v="JAR"/>
    <d v="2019-03-26T16:00:00"/>
    <n v="27088"/>
    <s v="EL MOSCA"/>
    <s v="Carga"/>
    <s v="SI"/>
    <n v="13.5"/>
    <n v="26"/>
    <x v="2"/>
    <s v="AGRONATIVA"/>
    <x v="7"/>
    <s v="MURCIA"/>
    <m/>
    <m/>
    <m/>
    <m/>
    <n v="45"/>
    <s v="Jesús"/>
    <x v="63"/>
    <d v="1899-12-30T16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6:30:00"/>
    <d v="1899-12-30T16:30:00"/>
    <m/>
    <x v="1"/>
    <s v="JAR"/>
    <d v="2019-03-26T16:30:00"/>
    <m/>
    <s v="SUS MEDIOS"/>
    <s v="Carga"/>
    <s v="NO"/>
    <n v="5"/>
    <n v="10"/>
    <x v="0"/>
    <s v="AQUA AMBIENT"/>
    <x v="3"/>
    <s v="VARIOS"/>
    <m/>
    <m/>
    <m/>
    <m/>
    <n v="20"/>
    <s v="Jesús"/>
    <x v="63"/>
    <d v="1899-12-30T16:3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7:00:00"/>
    <d v="1899-12-30T17:00:00"/>
    <m/>
    <x v="1"/>
    <s v="MR"/>
    <d v="2019-03-26T17:00:00"/>
    <m/>
    <s v="TRANSLINK"/>
    <s v="Carga"/>
    <s v="NO"/>
    <n v="1"/>
    <n v="2"/>
    <x v="0"/>
    <s v="TRANSLINK"/>
    <x v="5"/>
    <s v="VARIOS"/>
    <m/>
    <m/>
    <m/>
    <m/>
    <m/>
    <s v="Miguel M."/>
    <x v="63"/>
    <d v="1899-12-30T17:00:00"/>
    <m/>
    <n v="0"/>
    <x v="0"/>
    <n v="1"/>
    <s v="SI"/>
    <x v="0"/>
    <n v="0"/>
    <n v="0"/>
    <n v="1"/>
    <x v="12"/>
    <x v="2"/>
    <n v="468"/>
    <n v="18"/>
    <n v="0.2"/>
    <n v="0.18"/>
  </r>
  <r>
    <d v="2019-03-26T00:00:00"/>
    <d v="1899-12-30T18:00:00"/>
    <d v="1899-12-30T18:00:00"/>
    <m/>
    <x v="1"/>
    <s v="JAR"/>
    <d v="2019-03-26T18:00:00"/>
    <n v="27224"/>
    <s v="SESE"/>
    <s v="Carga"/>
    <s v="SI"/>
    <n v="13.5"/>
    <n v="26"/>
    <x v="0"/>
    <s v="VALEO"/>
    <x v="1"/>
    <s v="jaen"/>
    <m/>
    <m/>
    <m/>
    <m/>
    <m/>
    <s v="Jesús"/>
    <x v="63"/>
    <d v="1899-12-30T18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19:00:00"/>
    <d v="1899-12-30T19:00:00"/>
    <m/>
    <x v="1"/>
    <s v="JAR"/>
    <d v="2019-03-26T19:00:00"/>
    <n v="27088"/>
    <s v="EL MOSCA"/>
    <s v="Carga"/>
    <s v="SI"/>
    <n v="13.5"/>
    <n v="26"/>
    <x v="2"/>
    <s v="AGRONATIVA"/>
    <x v="7"/>
    <s v="MURCIA"/>
    <m/>
    <m/>
    <m/>
    <m/>
    <n v="45"/>
    <s v="Jesús"/>
    <x v="63"/>
    <d v="1899-12-30T19:00:00"/>
    <m/>
    <n v="1"/>
    <x v="0"/>
    <n v="1"/>
    <s v="SI"/>
    <x v="0"/>
    <n v="0"/>
    <n v="0"/>
    <n v="1"/>
    <x v="12"/>
    <x v="2"/>
    <n v="468"/>
    <n v="18"/>
    <n v="0.2"/>
    <n v="0.18"/>
  </r>
  <r>
    <d v="2019-03-26T00:00:00"/>
    <d v="1899-12-30T20:00:00"/>
    <d v="1899-12-30T20:00:00"/>
    <m/>
    <x v="1"/>
    <s v="JAR"/>
    <d v="2019-03-26T20:00:00"/>
    <m/>
    <s v="SUS MEDIOS"/>
    <s v="Carga"/>
    <s v="SI"/>
    <n v="13.5"/>
    <n v="26"/>
    <x v="0"/>
    <s v="CHEP"/>
    <x v="1"/>
    <s v="varios"/>
    <n v="3680305143"/>
    <m/>
    <m/>
    <m/>
    <m/>
    <s v="Pdte."/>
    <x v="23"/>
    <m/>
    <m/>
    <n v="1"/>
    <x v="1"/>
    <n v="1"/>
    <s v="NO"/>
    <x v="1"/>
    <n v="1"/>
    <n v="1"/>
    <n v="0"/>
    <x v="12"/>
    <x v="2"/>
    <n v="468"/>
    <n v="18"/>
    <n v="0.2"/>
    <n v="0.18"/>
  </r>
  <r>
    <d v="2019-03-27T00:00:00"/>
    <d v="1899-12-30T07:00:00"/>
    <d v="1899-12-30T07:00:00"/>
    <m/>
    <x v="1"/>
    <s v="MR"/>
    <d v="2019-03-27T07:00:00"/>
    <m/>
    <s v="GONZATRANS"/>
    <s v="Carga"/>
    <s v="NO"/>
    <n v="6"/>
    <n v="11"/>
    <x v="0"/>
    <s v="GONZATRANS"/>
    <x v="5"/>
    <s v="VARIOS"/>
    <m/>
    <m/>
    <m/>
    <m/>
    <m/>
    <s v="Miguel Ángel"/>
    <x v="64"/>
    <d v="1899-12-30T07:0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07:30:00"/>
    <d v="1899-12-30T07:30:00"/>
    <m/>
    <x v="1"/>
    <s v="MR"/>
    <d v="2019-03-27T07:30:00"/>
    <s v="DAVID"/>
    <s v="DAVID BERTRAN"/>
    <s v="Carga"/>
    <s v="NO"/>
    <n v="3"/>
    <n v="6"/>
    <x v="0"/>
    <s v="DAVID BERTRAN"/>
    <x v="5"/>
    <s v="PALAU"/>
    <m/>
    <m/>
    <m/>
    <m/>
    <m/>
    <s v="Sus medios"/>
    <x v="64"/>
    <d v="1899-12-30T07:3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07:40:00"/>
    <d v="1899-12-30T07:40:00"/>
    <m/>
    <x v="1"/>
    <s v="JAR"/>
    <d v="2019-03-27T07:30:00"/>
    <m/>
    <s v="DAVID BERTRAN"/>
    <s v="Carga"/>
    <s v="NO"/>
    <n v="6"/>
    <n v="4"/>
    <x v="0"/>
    <s v="ALTOPLAST"/>
    <x v="7"/>
    <s v="Hostalets de B."/>
    <m/>
    <m/>
    <m/>
    <m/>
    <n v="1"/>
    <s v="Reyes"/>
    <x v="64"/>
    <d v="1899-12-30T07:4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08:00:00"/>
    <d v="1899-12-30T08:00:00"/>
    <m/>
    <x v="1"/>
    <s v="JAR"/>
    <d v="2019-03-27T08:00:00"/>
    <n v="27088"/>
    <s v="EL MOSCA"/>
    <s v="Carga"/>
    <s v="SI"/>
    <n v="13.5"/>
    <n v="26"/>
    <x v="2"/>
    <s v="AGRONATIVA"/>
    <x v="7"/>
    <s v="MURCIA"/>
    <s v="-"/>
    <s v="R3676BCS /// 1496KFM"/>
    <m/>
    <m/>
    <m/>
    <s v="Juan Carlos"/>
    <x v="64"/>
    <d v="1899-12-30T11:32:00"/>
    <m/>
    <n v="1"/>
    <x v="0"/>
    <n v="1"/>
    <s v="SI"/>
    <x v="0"/>
    <n v="1"/>
    <n v="1"/>
    <n v="0"/>
    <x v="12"/>
    <x v="2"/>
    <n v="468"/>
    <n v="18"/>
    <n v="0.2"/>
    <n v="0.18"/>
  </r>
  <r>
    <d v="2019-03-27T00:00:00"/>
    <d v="1899-12-30T08:31:00"/>
    <d v="1899-12-30T08:31:00"/>
    <m/>
    <x v="1"/>
    <s v="MR"/>
    <d v="2019-03-27T08:30:00"/>
    <m/>
    <s v="LUIS TORTOSA"/>
    <s v="Carga"/>
    <s v="NO"/>
    <n v="4"/>
    <n v="8"/>
    <x v="0"/>
    <s v="SCHOELLER GAILLON"/>
    <x v="7"/>
    <s v="GAILLON"/>
    <s v="60067006 Y 6007031"/>
    <m/>
    <m/>
    <m/>
    <m/>
    <s v="Juan Carlos"/>
    <x v="64"/>
    <d v="1899-12-30T08:31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08:46:00"/>
    <m/>
    <m/>
    <x v="0"/>
    <s v="MR"/>
    <d v="2019-03-27T09:00:00"/>
    <m/>
    <s v="SUS MEDIOS"/>
    <s v="Carga"/>
    <s v="SI"/>
    <n v="13.5"/>
    <n v="26"/>
    <x v="0"/>
    <s v="CHEP"/>
    <x v="1"/>
    <s v="PALAU"/>
    <s v="368030874 (NO ESTABA REGISTRADO)"/>
    <m/>
    <m/>
    <m/>
    <m/>
    <s v="Juan Carlos"/>
    <x v="64"/>
    <d v="1899-12-30T08:46:00"/>
    <m/>
    <n v="1"/>
    <x v="0"/>
    <n v="0"/>
    <s v="SI"/>
    <x v="0"/>
    <n v="1"/>
    <n v="0"/>
    <n v="1"/>
    <x v="12"/>
    <x v="2"/>
    <n v="468"/>
    <n v="18"/>
    <n v="0.2"/>
    <n v="0.18"/>
  </r>
  <r>
    <d v="2019-03-27T00:00:00"/>
    <d v="1899-12-30T09:00:00"/>
    <d v="1899-12-30T09:00:00"/>
    <m/>
    <x v="1"/>
    <s v="JAR"/>
    <d v="2019-03-27T09:00:00"/>
    <m/>
    <s v="GIMARCO"/>
    <s v="Descarga"/>
    <s v="SI"/>
    <n v="13.5"/>
    <n v="26"/>
    <x v="0"/>
    <s v="SCHOELLER NUREIUX"/>
    <x v="6"/>
    <s v="palau"/>
    <s v="RV: Carga Nurieux - Palau ref. facturación CB-1163 "/>
    <m/>
    <m/>
    <m/>
    <m/>
    <s v="Miguel Ángel"/>
    <x v="64"/>
    <d v="1899-12-30T10:00:00"/>
    <m/>
    <n v="1"/>
    <x v="0"/>
    <n v="1"/>
    <s v="SI"/>
    <x v="0"/>
    <n v="1"/>
    <n v="1"/>
    <n v="0"/>
    <x v="12"/>
    <x v="2"/>
    <n v="468"/>
    <n v="18"/>
    <n v="0.2"/>
    <n v="0.18"/>
  </r>
  <r>
    <d v="2019-03-27T00:00:00"/>
    <d v="1899-12-30T09:01:00"/>
    <m/>
    <m/>
    <x v="0"/>
    <s v="MR"/>
    <d v="2019-03-27T09:00:00"/>
    <m/>
    <s v="GIMARCO"/>
    <s v="Descarga"/>
    <s v="NO"/>
    <n v="4"/>
    <n v="8"/>
    <x v="0"/>
    <s v="SCHOELLER NUREIUX"/>
    <x v="6"/>
    <s v="palau"/>
    <s v="el pedido 26105"/>
    <m/>
    <m/>
    <m/>
    <m/>
    <s v="Sandra"/>
    <x v="64"/>
    <d v="1899-12-30T09:01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09:30:00"/>
    <d v="1899-12-30T09:30:00"/>
    <m/>
    <x v="1"/>
    <s v="JAR"/>
    <d v="2019-03-27T09:30:00"/>
    <m/>
    <s v="SUS MEDIOS"/>
    <s v="Descarga"/>
    <s v="NO"/>
    <n v="1"/>
    <n v="1"/>
    <x v="0"/>
    <s v="SUTEIN "/>
    <x v="0"/>
    <s v="palau"/>
    <m/>
    <m/>
    <m/>
    <m/>
    <m/>
    <s v="Sandra"/>
    <x v="64"/>
    <d v="1899-12-30T09:3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09:40:00"/>
    <d v="1899-12-30T09:40:00"/>
    <m/>
    <x v="1"/>
    <s v="JAR"/>
    <d v="2019-03-27T09:30:00"/>
    <n v="27088"/>
    <s v="EL MOSCA"/>
    <s v="Carga"/>
    <s v="SI"/>
    <n v="13.5"/>
    <n v="26"/>
    <x v="2"/>
    <s v="AGRONATIVA"/>
    <x v="7"/>
    <s v="MURCIA"/>
    <m/>
    <m/>
    <m/>
    <m/>
    <n v="45"/>
    <s v="Jesús"/>
    <x v="64"/>
    <d v="1899-12-30T17:40:00"/>
    <m/>
    <n v="1"/>
    <x v="0"/>
    <n v="1"/>
    <s v="SI"/>
    <x v="0"/>
    <n v="1"/>
    <n v="1"/>
    <n v="0"/>
    <x v="12"/>
    <x v="2"/>
    <n v="468"/>
    <n v="18"/>
    <n v="0.2"/>
    <n v="0.18"/>
  </r>
  <r>
    <d v="2019-03-27T00:00:00"/>
    <d v="1899-12-30T10:00:00"/>
    <d v="1899-12-30T10:00:00"/>
    <m/>
    <x v="1"/>
    <s v="JAR"/>
    <d v="2019-03-27T10:00:00"/>
    <n v="27088"/>
    <s v="EL MOSCA"/>
    <s v="Carga"/>
    <s v="SI"/>
    <n v="13.5"/>
    <n v="26"/>
    <x v="2"/>
    <s v="AGRONATIVA"/>
    <x v="7"/>
    <s v="MURCIA"/>
    <m/>
    <m/>
    <m/>
    <m/>
    <n v="45"/>
    <s v="Jesús"/>
    <x v="64"/>
    <d v="1899-12-30T21:00:00"/>
    <m/>
    <n v="1"/>
    <x v="0"/>
    <n v="1"/>
    <s v="SI"/>
    <x v="0"/>
    <n v="1"/>
    <n v="1"/>
    <n v="0"/>
    <x v="12"/>
    <x v="2"/>
    <n v="468"/>
    <n v="18"/>
    <n v="0.2"/>
    <n v="0.18"/>
  </r>
  <r>
    <d v="2019-03-27T00:00:00"/>
    <d v="1899-12-30T10:30:00"/>
    <d v="1899-12-30T10:30:00"/>
    <m/>
    <x v="1"/>
    <s v="JAR"/>
    <d v="2019-03-27T10:30:00"/>
    <m/>
    <s v="SUS MEDIOS"/>
    <s v="Descarga"/>
    <s v="NO"/>
    <n v="4"/>
    <n v="3"/>
    <x v="0"/>
    <s v="TRANSFOR-PACKAGING"/>
    <x v="2"/>
    <s v="palau"/>
    <s v="Alb. 1-190237 pdo. 113006599 y 113006595"/>
    <m/>
    <m/>
    <m/>
    <m/>
    <s v="Miguel Ángel"/>
    <x v="64"/>
    <d v="1899-12-30T10:3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10:52:00"/>
    <m/>
    <m/>
    <x v="0"/>
    <s v="MR"/>
    <d v="2019-03-27T11:00:00"/>
    <m/>
    <s v="SUS MEDIOS"/>
    <s v="Carga"/>
    <s v="SI"/>
    <n v="13.5"/>
    <n v="26"/>
    <x v="0"/>
    <s v="SCHOELLER UK"/>
    <x v="1"/>
    <s v="UK"/>
    <s v="6006913 - 6006914 - 6006942 - 6007001 - 6006943 - 6007019 - 6007029"/>
    <m/>
    <m/>
    <m/>
    <m/>
    <s v="Miguel Ángel"/>
    <x v="64"/>
    <d v="1899-12-30T10:52:00"/>
    <m/>
    <n v="1"/>
    <x v="0"/>
    <n v="0"/>
    <s v="SI"/>
    <x v="0"/>
    <n v="1"/>
    <n v="0"/>
    <n v="1"/>
    <x v="12"/>
    <x v="2"/>
    <n v="468"/>
    <n v="18"/>
    <n v="0.2"/>
    <n v="0.18"/>
  </r>
  <r>
    <d v="2019-03-27T00:00:00"/>
    <d v="1899-12-30T10:54:00"/>
    <m/>
    <m/>
    <x v="0"/>
    <s v="MR"/>
    <d v="2019-03-27T11:00:00"/>
    <m/>
    <s v="SUS MEDIOS"/>
    <s v="Descarga"/>
    <s v="NO"/>
    <n v="0"/>
    <s v="0,5"/>
    <x v="1"/>
    <s v="SENIEL"/>
    <x v="0"/>
    <s v="STA. PERPETUA"/>
    <s v="ALB. A/10835 PDO 813002320"/>
    <m/>
    <m/>
    <m/>
    <m/>
    <s v="Sus medios"/>
    <x v="64"/>
    <d v="1899-12-30T10:54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11:00:00"/>
    <d v="1899-12-30T11:00:00"/>
    <m/>
    <x v="1"/>
    <s v="JAR"/>
    <d v="2019-03-27T11:00:00"/>
    <n v="27144"/>
    <s v="JOSE REY"/>
    <s v="Carga"/>
    <s v="SI"/>
    <n v="13.5"/>
    <n v="26"/>
    <x v="0"/>
    <s v="ENTREPINARES"/>
    <x v="7"/>
    <s v="valladolid"/>
    <m/>
    <m/>
    <m/>
    <m/>
    <m/>
    <s v="Miguel Ángel"/>
    <x v="64"/>
    <d v="1899-12-30T11:00:00"/>
    <m/>
    <n v="1"/>
    <x v="0"/>
    <n v="1"/>
    <s v="SI"/>
    <x v="0"/>
    <n v="0"/>
    <n v="0"/>
    <n v="1"/>
    <x v="12"/>
    <x v="2"/>
    <n v="468"/>
    <n v="18"/>
    <n v="0.2"/>
    <n v="0.18"/>
  </r>
  <r>
    <d v="2019-03-27T00:00:00"/>
    <d v="1899-12-30T11:15:00"/>
    <d v="1899-12-30T11:15:00"/>
    <m/>
    <x v="1"/>
    <s v="JAR"/>
    <d v="2019-03-27T11:30:00"/>
    <m/>
    <s v="SUS MEDIOS"/>
    <s v="Carga"/>
    <s v="SI"/>
    <n v="13.5"/>
    <n v="26"/>
    <x v="0"/>
    <s v="CHEP"/>
    <x v="1"/>
    <s v="varios"/>
    <n v="3680305403"/>
    <m/>
    <m/>
    <m/>
    <m/>
    <s v="Miguel M."/>
    <x v="64"/>
    <d v="1899-12-30T11:15:00"/>
    <m/>
    <n v="1"/>
    <x v="0"/>
    <n v="1"/>
    <s v="SI"/>
    <x v="0"/>
    <n v="0"/>
    <n v="0"/>
    <n v="1"/>
    <x v="12"/>
    <x v="2"/>
    <n v="468"/>
    <n v="18"/>
    <n v="0.2"/>
    <n v="0.18"/>
  </r>
  <r>
    <d v="2019-03-27T00:00:00"/>
    <d v="1899-12-30T11:16:00"/>
    <m/>
    <m/>
    <x v="0"/>
    <s v="MR"/>
    <d v="2019-03-27T11:30:00"/>
    <m/>
    <s v="SUS MEDIOS"/>
    <s v="Descarga"/>
    <s v="NO"/>
    <n v="0"/>
    <n v="1"/>
    <x v="0"/>
    <s v="SIMONA"/>
    <x v="0"/>
    <s v="SANT BOI"/>
    <s v="ALB. 7201249106 PDO. 213004462"/>
    <m/>
    <m/>
    <m/>
    <m/>
    <s v="Sandra"/>
    <x v="64"/>
    <d v="1899-12-30T11:16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12:00:00"/>
    <d v="1899-12-30T12:00:00"/>
    <m/>
    <x v="1"/>
    <s v="JAR"/>
    <d v="2019-03-27T12:00:00"/>
    <n v="27182"/>
    <s v="CBL"/>
    <s v="Carga"/>
    <s v="NO"/>
    <n v="1"/>
    <n v="1"/>
    <x v="0"/>
    <s v="ICOMMERS"/>
    <x v="1"/>
    <s v="Valencia"/>
    <m/>
    <m/>
    <m/>
    <m/>
    <m/>
    <s v="Sandra"/>
    <x v="64"/>
    <d v="1899-12-30T12:0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12:01:00"/>
    <m/>
    <m/>
    <x v="0"/>
    <s v="MR"/>
    <d v="2019-03-27T12:00:00"/>
    <m/>
    <s v="DHL"/>
    <s v="Descarga"/>
    <s v="NO"/>
    <n v="0"/>
    <n v="0.5"/>
    <x v="1"/>
    <s v="SAFI FABRICA DE VALVULAS"/>
    <x v="2"/>
    <s v="PALAU"/>
    <s v="3 BULTOS GESTIONA SANDRA"/>
    <m/>
    <m/>
    <m/>
    <m/>
    <s v="Sandra"/>
    <x v="64"/>
    <d v="1899-12-30T12:01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12:31:00"/>
    <m/>
    <m/>
    <x v="0"/>
    <s v="SJ"/>
    <d v="2019-03-27T12:30:00"/>
    <m/>
    <s v="SUS MEDIOS"/>
    <s v="Descarga"/>
    <s v="NO"/>
    <n v="0.5"/>
    <n v="1"/>
    <x v="0"/>
    <s v="EUROMASTER"/>
    <x v="2"/>
    <s v="sentmenat"/>
    <s v="0A19001255  PEDIDO113006579"/>
    <m/>
    <m/>
    <m/>
    <n v="10"/>
    <s v="Sandra"/>
    <x v="64"/>
    <d v="1899-12-30T12:31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13:00:00"/>
    <d v="1899-12-30T13:00:00"/>
    <m/>
    <x v="1"/>
    <s v="JAR"/>
    <d v="2019-03-27T13:00:00"/>
    <n v="26653"/>
    <s v="JOSE REY"/>
    <s v="Carga"/>
    <s v="SI"/>
    <n v="13.5"/>
    <n v="26"/>
    <x v="0"/>
    <s v="ENTREPINARES"/>
    <x v="7"/>
    <s v="valladolid"/>
    <m/>
    <m/>
    <m/>
    <m/>
    <m/>
    <s v="Juan Carlos"/>
    <x v="64"/>
    <d v="1899-12-30T13:00:00"/>
    <m/>
    <n v="1"/>
    <x v="0"/>
    <n v="1"/>
    <s v="SI"/>
    <x v="0"/>
    <n v="0"/>
    <n v="0"/>
    <n v="1"/>
    <x v="12"/>
    <x v="2"/>
    <n v="468"/>
    <n v="18"/>
    <n v="0.2"/>
    <n v="0.18"/>
  </r>
  <r>
    <d v="2019-03-27T00:00:00"/>
    <d v="1899-12-30T14:00:00"/>
    <d v="1899-12-30T14:00:00"/>
    <m/>
    <x v="1"/>
    <s v="JAR"/>
    <d v="2019-03-27T14:00:00"/>
    <n v="26078"/>
    <s v="SUS MEDIOS"/>
    <s v="Carga"/>
    <s v="NO"/>
    <n v="5"/>
    <n v="10"/>
    <x v="2"/>
    <s v="VARIOS"/>
    <x v="1"/>
    <s v="PORTUGAL"/>
    <m/>
    <m/>
    <m/>
    <m/>
    <m/>
    <s v="Miguel Ángel"/>
    <x v="64"/>
    <d v="1899-12-30T14:0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15:00:00"/>
    <d v="1899-12-30T15:00:00"/>
    <m/>
    <x v="1"/>
    <s v="JAR"/>
    <d v="2019-03-27T15:00:00"/>
    <n v="26653"/>
    <s v="JOSE REY"/>
    <s v="Carga"/>
    <s v="SI"/>
    <n v="13.5"/>
    <n v="26"/>
    <x v="0"/>
    <s v="ENTREPINARES"/>
    <x v="7"/>
    <s v="valladolid"/>
    <m/>
    <m/>
    <m/>
    <m/>
    <n v="60"/>
    <s v="Miguel M."/>
    <x v="64"/>
    <d v="1899-12-30T15:00:00"/>
    <m/>
    <n v="1"/>
    <x v="0"/>
    <n v="1"/>
    <s v="SI"/>
    <x v="0"/>
    <n v="0"/>
    <n v="0"/>
    <n v="1"/>
    <x v="12"/>
    <x v="2"/>
    <n v="468"/>
    <n v="18"/>
    <n v="0.2"/>
    <n v="0.18"/>
  </r>
  <r>
    <d v="2019-03-27T00:00:00"/>
    <d v="1899-12-30T15:30:00"/>
    <d v="1899-12-30T15:30:00"/>
    <m/>
    <x v="1"/>
    <s v="JAR"/>
    <d v="2019-03-27T15:30:00"/>
    <s v="6006996 - 6006898"/>
    <s v="BREGER"/>
    <s v="Carga"/>
    <s v="NO"/>
    <n v="6"/>
    <n v="12"/>
    <x v="0"/>
    <s v="SCHOELLER FRANCE"/>
    <x v="4"/>
    <s v="Francia"/>
    <m/>
    <m/>
    <m/>
    <m/>
    <n v="40"/>
    <s v="Jesús"/>
    <x v="64"/>
    <d v="1899-12-30T15:3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15:40:00"/>
    <m/>
    <m/>
    <x v="0"/>
    <s v="JAR"/>
    <d v="2019-03-27T15:30:00"/>
    <n v="27214"/>
    <s v="SUS MEDIOS"/>
    <s v="Carga"/>
    <s v="NO"/>
    <n v="2"/>
    <n v="3"/>
    <x v="0"/>
    <s v="BORGWARNER EMISSIONS"/>
    <x v="1"/>
    <s v="Portugal"/>
    <m/>
    <m/>
    <m/>
    <m/>
    <n v="10"/>
    <s v="Reyes"/>
    <x v="64"/>
    <d v="1899-12-30T15:40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16:00:00"/>
    <d v="1899-12-30T16:00:00"/>
    <m/>
    <x v="1"/>
    <s v="JAR"/>
    <d v="2019-03-27T16:00:00"/>
    <n v="27088"/>
    <s v="EL MOSCA"/>
    <s v="Carga"/>
    <s v="SI"/>
    <n v="13.5"/>
    <n v="26"/>
    <x v="2"/>
    <s v="AGRONATIVA"/>
    <x v="7"/>
    <s v="MURCIA"/>
    <m/>
    <m/>
    <m/>
    <m/>
    <n v="45"/>
    <s v="Jesús"/>
    <x v="64"/>
    <d v="1899-12-30T16:00:00"/>
    <m/>
    <n v="1"/>
    <x v="0"/>
    <n v="1"/>
    <s v="SI"/>
    <x v="0"/>
    <n v="0"/>
    <n v="0"/>
    <n v="1"/>
    <x v="12"/>
    <x v="2"/>
    <n v="468"/>
    <n v="18"/>
    <n v="0.2"/>
    <n v="0.18"/>
  </r>
  <r>
    <d v="2019-03-27T00:00:00"/>
    <d v="1899-12-30T16:01:00"/>
    <m/>
    <m/>
    <x v="0"/>
    <s v="MR"/>
    <d v="2019-03-27T16:00:00"/>
    <n v="27259"/>
    <s v="SUS MEDIOS"/>
    <s v="Carga"/>
    <s v="NO"/>
    <n v="0"/>
    <n v="0.5"/>
    <x v="1"/>
    <s v="STORE &amp; GO "/>
    <x v="3"/>
    <s v="PORTUGAL"/>
    <m/>
    <m/>
    <m/>
    <m/>
    <m/>
    <s v="Sus medios"/>
    <x v="64"/>
    <d v="1899-12-30T16:01:00"/>
    <m/>
    <n v="0"/>
    <x v="0"/>
    <n v="0"/>
    <s v="SI"/>
    <x v="0"/>
    <n v="1"/>
    <n v="0"/>
    <n v="1"/>
    <x v="12"/>
    <x v="2"/>
    <n v="468"/>
    <n v="18"/>
    <n v="0.2"/>
    <n v="0.18"/>
  </r>
  <r>
    <d v="2019-03-27T00:00:00"/>
    <d v="1899-12-30T17:30:00"/>
    <d v="1899-12-30T17:30:00"/>
    <m/>
    <x v="1"/>
    <s v="JAR"/>
    <d v="2019-03-27T17:30:00"/>
    <n v="27088"/>
    <s v="EL MOSCA"/>
    <s v="Carga"/>
    <s v="SI"/>
    <n v="13.5"/>
    <n v="26"/>
    <x v="2"/>
    <s v="AGRONATIVA"/>
    <x v="7"/>
    <s v="MURCIA"/>
    <m/>
    <m/>
    <m/>
    <m/>
    <n v="45"/>
    <s v="Jesús"/>
    <x v="64"/>
    <d v="1899-12-30T19:30:00"/>
    <m/>
    <n v="1"/>
    <x v="0"/>
    <n v="1"/>
    <s v="SI"/>
    <x v="0"/>
    <n v="1"/>
    <n v="1"/>
    <n v="0"/>
    <x v="12"/>
    <x v="2"/>
    <n v="468"/>
    <n v="18"/>
    <n v="0.2"/>
    <n v="0.18"/>
  </r>
  <r>
    <d v="2019-03-27T00:00:00"/>
    <d v="1899-12-30T18:30:00"/>
    <d v="1899-12-30T18:30:00"/>
    <m/>
    <x v="1"/>
    <s v="JAR"/>
    <d v="2019-03-27T18:30:00"/>
    <n v="27088"/>
    <s v="EL MOSCA"/>
    <s v="Carga"/>
    <s v="SI"/>
    <n v="13.5"/>
    <n v="26"/>
    <x v="2"/>
    <s v="AGRONATIVA"/>
    <x v="7"/>
    <s v="MURCIA"/>
    <m/>
    <m/>
    <m/>
    <m/>
    <n v="45"/>
    <s v="Jesús"/>
    <x v="64"/>
    <d v="1899-12-30T18:30:00"/>
    <m/>
    <n v="1"/>
    <x v="0"/>
    <n v="1"/>
    <s v="SI"/>
    <x v="0"/>
    <n v="0"/>
    <n v="0"/>
    <n v="1"/>
    <x v="12"/>
    <x v="2"/>
    <n v="468"/>
    <n v="18"/>
    <n v="0.2"/>
    <n v="0.18"/>
  </r>
  <r>
    <d v="2019-03-27T00:00:00"/>
    <d v="1899-12-30T19:00:00"/>
    <d v="1899-12-30T19:00:00"/>
    <m/>
    <x v="1"/>
    <s v="JAR"/>
    <d v="2019-03-27T19:00:00"/>
    <s v="Cisterna-silo 2"/>
    <s v="CISTERNA"/>
    <s v="Descarga"/>
    <s v="NO"/>
    <n v="1"/>
    <n v="1"/>
    <x v="1"/>
    <s v="HIDROAGUA"/>
    <x v="2"/>
    <s v="palau"/>
    <s v="TF:618642642 /// si hay problema para descargar avisar al chófer "/>
    <s v="R2876BCT"/>
    <m/>
    <m/>
    <n v="1"/>
    <s v="Miguel M."/>
    <x v="64"/>
    <d v="1899-12-30T19:00:00"/>
    <m/>
    <n v="0"/>
    <x v="0"/>
    <n v="1"/>
    <s v="SI"/>
    <x v="0"/>
    <n v="0"/>
    <n v="0"/>
    <n v="1"/>
    <x v="12"/>
    <x v="2"/>
    <n v="468"/>
    <n v="18"/>
    <n v="0.2"/>
    <n v="0.18"/>
  </r>
  <r>
    <d v="2019-03-27T00:00:00"/>
    <d v="1899-12-30T20:00:00"/>
    <d v="1899-12-30T20:00:00"/>
    <m/>
    <x v="1"/>
    <s v="JAR"/>
    <d v="2019-03-27T20:00:00"/>
    <m/>
    <s v="SUS MEDIOS"/>
    <s v="Carga"/>
    <s v="SI"/>
    <n v="13.5"/>
    <n v="26"/>
    <x v="0"/>
    <s v="CHEP"/>
    <x v="1"/>
    <s v="varios"/>
    <n v="3680305144"/>
    <m/>
    <m/>
    <m/>
    <n v="60"/>
    <s v="Miguel M."/>
    <x v="64"/>
    <d v="1899-12-30T17:00:00"/>
    <m/>
    <n v="1"/>
    <x v="0"/>
    <n v="1"/>
    <s v="SI"/>
    <x v="0"/>
    <n v="1"/>
    <n v="1"/>
    <n v="0"/>
    <x v="12"/>
    <x v="2"/>
    <n v="468"/>
    <n v="18"/>
    <n v="0.2"/>
    <n v="0.18"/>
  </r>
  <r>
    <d v="2019-03-27T00:00:00"/>
    <d v="1899-12-30T21:00:00"/>
    <d v="1899-12-30T21:00:00"/>
    <m/>
    <x v="1"/>
    <s v="JAR"/>
    <d v="2019-03-27T21:00:00"/>
    <m/>
    <s v="SUS MEDIOS"/>
    <s v="Carga"/>
    <s v="SI"/>
    <n v="13.5"/>
    <n v="26"/>
    <x v="0"/>
    <s v="CHEP"/>
    <x v="1"/>
    <s v="varios"/>
    <n v="3680305402"/>
    <m/>
    <m/>
    <m/>
    <m/>
    <s v="Miguel Ángel"/>
    <x v="64"/>
    <d v="1899-12-30T08:00:00"/>
    <m/>
    <n v="1"/>
    <x v="0"/>
    <n v="1"/>
    <s v="SI"/>
    <x v="0"/>
    <n v="1"/>
    <n v="1"/>
    <n v="0"/>
    <x v="12"/>
    <x v="2"/>
    <n v="468"/>
    <n v="18"/>
    <n v="0.2"/>
    <n v="0.18"/>
  </r>
  <r>
    <d v="2019-03-28T00:00:00"/>
    <d v="1899-12-30T07:00:00"/>
    <d v="1899-12-30T07:00:00"/>
    <m/>
    <x v="1"/>
    <s v="MR"/>
    <d v="2019-03-28T07:00:00"/>
    <m/>
    <s v="GONZATRANS"/>
    <s v="Carga"/>
    <s v="NO"/>
    <n v="10"/>
    <n v="20"/>
    <x v="0"/>
    <s v="GONZATRANS"/>
    <x v="5"/>
    <s v="VARIOS"/>
    <m/>
    <m/>
    <m/>
    <m/>
    <n v="40"/>
    <s v="Miguel Ángel"/>
    <x v="65"/>
    <d v="1899-12-30T07:0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07:30:00"/>
    <d v="1899-12-30T07:30:00"/>
    <m/>
    <x v="1"/>
    <s v="JAR"/>
    <d v="2019-03-28T07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Juan Carlos"/>
    <x v="65"/>
    <d v="1899-12-30T07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08:00:00"/>
    <d v="1899-12-30T08:00:00"/>
    <m/>
    <x v="1"/>
    <s v="JAR"/>
    <d v="2019-03-28T08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65"/>
    <d v="1899-12-30T08:0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08:30:00"/>
    <d v="1899-12-30T08:30:00"/>
    <m/>
    <x v="1"/>
    <s v="JAR"/>
    <d v="2019-03-28T08:30:00"/>
    <m/>
    <s v="DAVID BERTRAN"/>
    <s v="Carga"/>
    <s v="NO"/>
    <n v="4"/>
    <n v="6"/>
    <x v="0"/>
    <s v="FLUIDRA"/>
    <x v="9"/>
    <s v="Maçanet"/>
    <m/>
    <m/>
    <m/>
    <m/>
    <n v="20"/>
    <s v="Juan Carlos"/>
    <x v="65"/>
    <d v="1899-12-30T08:3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09:00:00"/>
    <d v="1899-12-30T09:00:00"/>
    <m/>
    <x v="1"/>
    <s v="JAR"/>
    <d v="2019-03-28T09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65"/>
    <d v="1899-12-30T09:0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0:00:00"/>
    <d v="1899-12-30T10:00:00"/>
    <m/>
    <x v="1"/>
    <s v="MR"/>
    <d v="2019-03-28T10:00:00"/>
    <n v="27201"/>
    <s v="SUS MEDIOS"/>
    <s v="Carga"/>
    <s v="NO"/>
    <n v="0.5"/>
    <n v="1"/>
    <x v="0"/>
    <s v="MANUFACTURAS DE PLASTICOS REFORZADOS"/>
    <x v="1"/>
    <s v="SABADELL"/>
    <m/>
    <m/>
    <m/>
    <m/>
    <n v="5"/>
    <s v="Miguel Ángel"/>
    <x v="65"/>
    <d v="1899-12-30T10:0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10:30:00"/>
    <d v="1899-12-30T10:30:00"/>
    <m/>
    <x v="1"/>
    <s v="JAR"/>
    <d v="2019-03-28T10:30:00"/>
    <m/>
    <s v="SUS MEDIOS"/>
    <s v="Descarga"/>
    <s v="NO"/>
    <n v="1"/>
    <n v="1"/>
    <x v="0"/>
    <s v="EUROGRATE"/>
    <x v="0"/>
    <s v="palau"/>
    <m/>
    <m/>
    <m/>
    <m/>
    <n v="10"/>
    <s v="Jesús"/>
    <x v="64"/>
    <d v="1899-12-30T18:30:00"/>
    <m/>
    <n v="0"/>
    <x v="0"/>
    <n v="1"/>
    <s v="NO"/>
    <x v="0"/>
    <n v="1"/>
    <n v="1"/>
    <n v="0"/>
    <x v="12"/>
    <x v="2"/>
    <n v="468"/>
    <n v="18"/>
    <n v="0.2"/>
    <n v="0.18"/>
  </r>
  <r>
    <d v="2019-03-28T00:00:00"/>
    <d v="1899-12-30T11:00:00"/>
    <d v="1899-12-30T11:00:00"/>
    <m/>
    <x v="1"/>
    <s v="JAR"/>
    <d v="2019-03-28T11:00:00"/>
    <n v="27305"/>
    <s v="SUS MEDIOS"/>
    <s v="Carga"/>
    <s v="NO"/>
    <n v="2"/>
    <n v="3"/>
    <x v="0"/>
    <s v="LOGALMA Y PROCOMSA"/>
    <x v="3"/>
    <s v="Barcelona"/>
    <m/>
    <m/>
    <m/>
    <m/>
    <n v="20"/>
    <s v="Juan Carlos"/>
    <x v="65"/>
    <d v="1899-12-30T11:0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11:15:00"/>
    <d v="1899-12-30T11:15:00"/>
    <m/>
    <x v="1"/>
    <s v="JAR"/>
    <d v="2019-03-28T11:30:00"/>
    <n v="6007052"/>
    <s v="SUS MEDIOS"/>
    <s v="Carga"/>
    <s v="NO"/>
    <n v="1"/>
    <n v="1"/>
    <x v="0"/>
    <s v="SCHOELLER ALLIBERT (HOLANDA)"/>
    <x v="4"/>
    <s v="Holanda"/>
    <m/>
    <m/>
    <m/>
    <m/>
    <n v="10"/>
    <s v="Reyes"/>
    <x v="65"/>
    <d v="1899-12-30T11:15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11:30:00"/>
    <d v="1899-12-30T11:30:00"/>
    <m/>
    <x v="1"/>
    <s v="JAR"/>
    <d v="2019-03-28T11:30:00"/>
    <n v="27283"/>
    <s v="GONZATRANS"/>
    <s v="Carga"/>
    <s v="SI"/>
    <n v="13.5"/>
    <n v="26"/>
    <x v="2"/>
    <s v="LA COMA"/>
    <x v="7"/>
    <s v="SOSES"/>
    <m/>
    <m/>
    <m/>
    <m/>
    <n v="45"/>
    <s v="Juan Carlos"/>
    <x v="65"/>
    <d v="1899-12-30T11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2:00:00"/>
    <d v="1899-12-30T12:00:00"/>
    <m/>
    <x v="1"/>
    <s v="MR"/>
    <d v="2019-03-28T12:00:00"/>
    <m/>
    <s v="VARIOS"/>
    <s v="Carga"/>
    <s v="NO"/>
    <n v="2.5"/>
    <n v="5"/>
    <x v="0"/>
    <s v="MULTIPLASTIC"/>
    <x v="1"/>
    <s v="GRANOLLERS"/>
    <s v="pdo.26224,27011,27363 y 27336"/>
    <m/>
    <m/>
    <m/>
    <n v="20"/>
    <s v="Reyes"/>
    <x v="65"/>
    <d v="1899-12-30T12:0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12:30:00"/>
    <d v="1899-12-30T12:30:00"/>
    <m/>
    <x v="1"/>
    <s v="JAR"/>
    <d v="2019-03-28T12:30:00"/>
    <n v="27283"/>
    <s v="GONZATRANS"/>
    <s v="Carga"/>
    <s v="SI"/>
    <n v="13.5"/>
    <n v="26"/>
    <x v="2"/>
    <s v="LA COMA"/>
    <x v="7"/>
    <s v="SOSES"/>
    <m/>
    <m/>
    <m/>
    <m/>
    <n v="45"/>
    <s v="Jesús"/>
    <x v="65"/>
    <d v="1899-12-30T14:30:00"/>
    <m/>
    <n v="1"/>
    <x v="0"/>
    <n v="1"/>
    <s v="SI"/>
    <x v="0"/>
    <n v="1"/>
    <n v="1"/>
    <n v="0"/>
    <x v="12"/>
    <x v="2"/>
    <n v="468"/>
    <n v="18"/>
    <n v="0.2"/>
    <n v="0.18"/>
  </r>
  <r>
    <d v="2019-03-28T00:00:00"/>
    <d v="1899-12-30T13:30:00"/>
    <d v="1899-12-30T13:30:00"/>
    <m/>
    <x v="1"/>
    <s v="JAR"/>
    <d v="2019-03-28T13:30:00"/>
    <n v="27283"/>
    <s v="GONZATRANS"/>
    <s v="Carga"/>
    <s v="SI"/>
    <n v="13.5"/>
    <n v="26"/>
    <x v="2"/>
    <s v="LA COMA"/>
    <x v="7"/>
    <s v="SOSES"/>
    <m/>
    <m/>
    <m/>
    <m/>
    <n v="45"/>
    <s v="Jesús"/>
    <x v="65"/>
    <d v="1899-12-30T13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4:00:00"/>
    <d v="1899-12-30T14:00:00"/>
    <m/>
    <x v="1"/>
    <s v="JAR"/>
    <d v="2019-03-28T14:00:00"/>
    <n v="27088"/>
    <s v="EL MOSCA"/>
    <s v="Carga"/>
    <s v="SI"/>
    <n v="13.5"/>
    <n v="26"/>
    <x v="2"/>
    <s v="AGRONATIVA"/>
    <x v="7"/>
    <s v="MURCIA"/>
    <m/>
    <m/>
    <m/>
    <m/>
    <n v="45"/>
    <s v="Miguel Ángel"/>
    <x v="65"/>
    <d v="1899-12-30T14:0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5:00:00"/>
    <d v="1899-12-30T15:00:00"/>
    <m/>
    <x v="1"/>
    <s v="JAR"/>
    <d v="2019-03-28T15:00:00"/>
    <m/>
    <s v="SUS MEDIOS"/>
    <s v="Descarga"/>
    <s v="SI"/>
    <n v="13.5"/>
    <n v="26"/>
    <x v="0"/>
    <s v="CHEP"/>
    <x v="2"/>
    <s v="palau"/>
    <s v="3680284652 solicitan cita de descarga"/>
    <m/>
    <m/>
    <m/>
    <n v="60"/>
    <s v="Jesús"/>
    <x v="65"/>
    <d v="1899-12-30T15:0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5:30:00"/>
    <d v="1899-12-30T15:30:00"/>
    <m/>
    <x v="1"/>
    <s v="JAR"/>
    <d v="2019-03-28T15:30:00"/>
    <n v="27283"/>
    <s v="GONZATRANS"/>
    <s v="Carga"/>
    <s v="SI"/>
    <n v="13.5"/>
    <n v="26"/>
    <x v="2"/>
    <s v="LA COMA"/>
    <x v="7"/>
    <s v="SOSES"/>
    <m/>
    <m/>
    <m/>
    <m/>
    <n v="45"/>
    <s v="Jesús"/>
    <x v="65"/>
    <d v="1899-12-30T15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6:00:00"/>
    <d v="1899-12-30T16:00:00"/>
    <m/>
    <x v="1"/>
    <s v="MR"/>
    <d v="2019-03-28T16:00:00"/>
    <m/>
    <s v="GIMARCO"/>
    <s v="Descarga"/>
    <s v="SI"/>
    <n v="13.5"/>
    <n v="26"/>
    <x v="0"/>
    <s v="SCHOELLER GAILLON"/>
    <x v="6"/>
    <s v="GAILLON"/>
    <s v="ref. facturación CB-1165 "/>
    <m/>
    <m/>
    <m/>
    <n v="60"/>
    <s v="Miguel M."/>
    <x v="65"/>
    <d v="1899-12-30T16:0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6:30:00"/>
    <d v="1899-12-30T16:30:00"/>
    <m/>
    <x v="1"/>
    <s v="JAR"/>
    <d v="2019-03-28T16:30:00"/>
    <m/>
    <s v="SUS MEDIOS"/>
    <s v="Carga"/>
    <s v="NO"/>
    <n v="5"/>
    <n v="10"/>
    <x v="0"/>
    <s v="AQUA AMBIENT"/>
    <x v="3"/>
    <s v="VARIOS"/>
    <m/>
    <m/>
    <m/>
    <m/>
    <n v="45"/>
    <s v="Jesús"/>
    <x v="65"/>
    <d v="1899-12-30T16:3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17:00:00"/>
    <d v="1899-12-30T17:00:00"/>
    <m/>
    <x v="1"/>
    <s v="MR"/>
    <d v="2019-03-28T17:00:00"/>
    <m/>
    <s v="TRANSLINK"/>
    <s v="Carga"/>
    <s v="NO"/>
    <n v="2"/>
    <n v="3"/>
    <x v="0"/>
    <s v="TRANSLINK"/>
    <x v="5"/>
    <s v="VARIOS"/>
    <m/>
    <m/>
    <m/>
    <m/>
    <n v="20"/>
    <s v="Miguel M."/>
    <x v="65"/>
    <d v="1899-12-30T17:00:00"/>
    <m/>
    <n v="0"/>
    <x v="0"/>
    <n v="1"/>
    <s v="SI"/>
    <x v="0"/>
    <n v="0"/>
    <n v="0"/>
    <n v="1"/>
    <x v="12"/>
    <x v="2"/>
    <n v="468"/>
    <n v="18"/>
    <n v="0.2"/>
    <n v="0.18"/>
  </r>
  <r>
    <d v="2019-03-28T00:00:00"/>
    <d v="1899-12-30T17:40:00"/>
    <d v="1899-12-30T17:40:00"/>
    <m/>
    <x v="1"/>
    <s v="JAR"/>
    <d v="2019-03-28T17:30:00"/>
    <n v="27283"/>
    <s v="GONZATRANS"/>
    <s v="Carga"/>
    <s v="SI"/>
    <n v="13.5"/>
    <n v="26"/>
    <x v="2"/>
    <s v="LA COMA"/>
    <x v="7"/>
    <s v="SOSES"/>
    <m/>
    <m/>
    <m/>
    <m/>
    <n v="45"/>
    <s v="Jesús"/>
    <x v="65"/>
    <d v="1899-12-30T17:4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8:00:00"/>
    <d v="1899-12-30T18:00:00"/>
    <m/>
    <x v="1"/>
    <s v="JAR"/>
    <d v="2019-03-28T18:00:00"/>
    <n v="26037"/>
    <s v="SUS MEDIOS"/>
    <s v="Carga"/>
    <s v="SI"/>
    <n v="13.5"/>
    <n v="26"/>
    <x v="0"/>
    <s v="VALEO MARRUECOS"/>
    <x v="1"/>
    <s v="Marruecos"/>
    <s v="ENVIO 8077"/>
    <s v="R6682BBK"/>
    <m/>
    <m/>
    <n v="60"/>
    <s v="Jesús"/>
    <x v="64"/>
    <d v="1899-12-30T14:30:00"/>
    <m/>
    <n v="1"/>
    <x v="0"/>
    <n v="1"/>
    <s v="NO"/>
    <x v="0"/>
    <n v="1"/>
    <n v="1"/>
    <n v="0"/>
    <x v="12"/>
    <x v="2"/>
    <n v="468"/>
    <n v="18"/>
    <n v="0.2"/>
    <n v="0.18"/>
  </r>
  <r>
    <d v="2019-03-28T00:00:00"/>
    <d v="1899-12-30T18:30:00"/>
    <d v="1899-12-30T18:30:00"/>
    <m/>
    <x v="1"/>
    <s v="JAR"/>
    <d v="2019-03-28T18:30:00"/>
    <n v="27088"/>
    <s v="EL MOSCA"/>
    <s v="Carga"/>
    <s v="SI"/>
    <n v="13.5"/>
    <n v="26"/>
    <x v="2"/>
    <s v="AGRONATIVA"/>
    <x v="7"/>
    <s v="MURCIA"/>
    <m/>
    <m/>
    <m/>
    <m/>
    <n v="45"/>
    <s v="Jesús"/>
    <x v="65"/>
    <d v="1899-12-30T18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18:40:00"/>
    <d v="1899-12-30T18:40:00"/>
    <m/>
    <x v="1"/>
    <s v="JAR"/>
    <d v="2019-03-28T18:30:00"/>
    <n v="27088"/>
    <s v="EL MOSCA"/>
    <s v="Carga"/>
    <s v="SI"/>
    <n v="13.5"/>
    <n v="26"/>
    <x v="2"/>
    <s v="AGRONATIVA"/>
    <x v="7"/>
    <s v="MURCIA"/>
    <m/>
    <m/>
    <m/>
    <m/>
    <n v="45"/>
    <s v="Jesús"/>
    <x v="65"/>
    <d v="1899-12-30T20:00:00"/>
    <m/>
    <n v="1"/>
    <x v="0"/>
    <n v="1"/>
    <s v="SI"/>
    <x v="0"/>
    <n v="1"/>
    <n v="1"/>
    <n v="0"/>
    <x v="12"/>
    <x v="2"/>
    <n v="468"/>
    <n v="18"/>
    <n v="0.2"/>
    <n v="0.18"/>
  </r>
  <r>
    <d v="2019-03-28T00:00:00"/>
    <d v="1899-12-30T19:00:00"/>
    <d v="1899-12-30T19:00:00"/>
    <m/>
    <x v="1"/>
    <s v="JAR"/>
    <d v="2019-03-28T19:00:00"/>
    <s v="Cisterna-silo 2"/>
    <s v="CISTERNA"/>
    <s v="Descarga"/>
    <s v="NO"/>
    <n v="1"/>
    <n v="1"/>
    <x v="1"/>
    <s v="HIDROAGUA"/>
    <x v="2"/>
    <s v="palau"/>
    <s v="En silo 6 - patio"/>
    <m/>
    <m/>
    <m/>
    <n v="1"/>
    <s v="Reyes"/>
    <x v="65"/>
    <d v="1899-12-30T08:00:00"/>
    <m/>
    <n v="0"/>
    <x v="0"/>
    <n v="1"/>
    <s v="SI"/>
    <x v="0"/>
    <n v="1"/>
    <n v="1"/>
    <n v="0"/>
    <x v="12"/>
    <x v="2"/>
    <n v="468"/>
    <n v="18"/>
    <n v="0.2"/>
    <n v="0.18"/>
  </r>
  <r>
    <d v="2019-03-28T00:00:00"/>
    <d v="1899-12-30T19:30:00"/>
    <d v="1899-12-30T19:30:00"/>
    <m/>
    <x v="1"/>
    <s v="JAR"/>
    <d v="2019-03-28T19:30:00"/>
    <m/>
    <s v="SUS MEDIOS"/>
    <s v="Carga"/>
    <s v="SI"/>
    <n v="13.5"/>
    <n v="26"/>
    <x v="0"/>
    <s v="CHEP"/>
    <x v="1"/>
    <s v="varios"/>
    <n v="3680305458"/>
    <m/>
    <m/>
    <m/>
    <n v="60"/>
    <s v="Miguel M."/>
    <x v="65"/>
    <d v="1899-12-30T19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20:00:00"/>
    <d v="1899-12-30T20:00:00"/>
    <m/>
    <x v="1"/>
    <s v="JAR"/>
    <d v="2019-03-28T20:00:00"/>
    <m/>
    <s v="SUS MEDIOS"/>
    <s v="Carga"/>
    <s v="SI"/>
    <n v="13.5"/>
    <n v="26"/>
    <x v="0"/>
    <s v="CHEP"/>
    <x v="1"/>
    <s v="varios"/>
    <n v="3680305408"/>
    <m/>
    <m/>
    <m/>
    <n v="60"/>
    <s v="Miguel Ángel"/>
    <x v="65"/>
    <d v="1899-12-30T13:00:00"/>
    <m/>
    <n v="1"/>
    <x v="0"/>
    <n v="1"/>
    <s v="SI"/>
    <x v="0"/>
    <n v="1"/>
    <n v="1"/>
    <n v="0"/>
    <x v="12"/>
    <x v="2"/>
    <n v="468"/>
    <n v="18"/>
    <n v="0.2"/>
    <n v="0.18"/>
  </r>
  <r>
    <d v="2019-03-28T00:00:00"/>
    <d v="1899-12-30T20:30:00"/>
    <d v="1899-12-30T20:30:00"/>
    <m/>
    <x v="1"/>
    <s v="JAR"/>
    <d v="2019-03-28T20:30:00"/>
    <n v="27283"/>
    <s v="GONZATRANS"/>
    <s v="Carga"/>
    <s v="SI"/>
    <n v="13.5"/>
    <n v="26"/>
    <x v="2"/>
    <s v="LA COMA"/>
    <x v="7"/>
    <s v="SOSES"/>
    <m/>
    <m/>
    <m/>
    <m/>
    <n v="45"/>
    <s v="Jesús"/>
    <x v="65"/>
    <d v="1899-12-30T20:30:00"/>
    <m/>
    <n v="1"/>
    <x v="0"/>
    <n v="1"/>
    <s v="SI"/>
    <x v="0"/>
    <n v="0"/>
    <n v="0"/>
    <n v="1"/>
    <x v="12"/>
    <x v="2"/>
    <n v="468"/>
    <n v="18"/>
    <n v="0.2"/>
    <n v="0.18"/>
  </r>
  <r>
    <d v="2019-03-28T00:00:00"/>
    <d v="1899-12-30T21:30:00"/>
    <d v="1899-12-30T21:30:00"/>
    <m/>
    <x v="1"/>
    <s v="JAR"/>
    <d v="2019-03-28T21:30:00"/>
    <m/>
    <s v="SUS MEDIOS"/>
    <s v="Carga"/>
    <s v="SI"/>
    <n v="13.5"/>
    <n v="26"/>
    <x v="0"/>
    <s v="CHEP"/>
    <x v="1"/>
    <s v="varios"/>
    <n v="3680305455"/>
    <m/>
    <m/>
    <m/>
    <n v="90"/>
    <s v="Miguel M."/>
    <x v="65"/>
    <d v="1899-12-30T11:30:00"/>
    <m/>
    <n v="1"/>
    <x v="0"/>
    <n v="1"/>
    <s v="SI"/>
    <x v="0"/>
    <n v="1"/>
    <n v="1"/>
    <n v="0"/>
    <x v="12"/>
    <x v="2"/>
    <n v="468"/>
    <n v="18"/>
    <n v="0.2"/>
    <n v="0.18"/>
  </r>
  <r>
    <d v="2019-03-29T00:00:00"/>
    <d v="1899-12-30T06:00:00"/>
    <d v="1899-12-30T06:00:00"/>
    <m/>
    <x v="1"/>
    <s v="JAR"/>
    <d v="2019-03-29T06:00:00"/>
    <s v="Cisterna-silo 6"/>
    <s v="CISTERNA"/>
    <s v="Descarga"/>
    <s v="NO"/>
    <n v="1"/>
    <n v="1"/>
    <x v="1"/>
    <s v="HIDROAGUA"/>
    <x v="2"/>
    <s v="palau"/>
    <m/>
    <m/>
    <m/>
    <m/>
    <n v="1"/>
    <s v="Miguel Ángel"/>
    <x v="66"/>
    <d v="1899-12-30T06:0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06:30:00"/>
    <d v="1899-12-30T06:30:00"/>
    <m/>
    <x v="1"/>
    <s v="JAR"/>
    <d v="2019-03-29T06:30:00"/>
    <n v="27283"/>
    <s v="GONZATRANS"/>
    <s v="Carga"/>
    <s v="SI"/>
    <n v="13.5"/>
    <n v="26"/>
    <x v="2"/>
    <s v="LA COMA"/>
    <x v="7"/>
    <s v="SOSES"/>
    <m/>
    <m/>
    <m/>
    <m/>
    <n v="45"/>
    <s v="Juan Carlos"/>
    <x v="66"/>
    <d v="1899-12-30T06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07:00:00"/>
    <d v="1899-12-30T07:00:00"/>
    <m/>
    <x v="1"/>
    <s v="MR"/>
    <d v="2019-03-29T07:00:00"/>
    <m/>
    <s v="GONZATRANS"/>
    <s v="Carga"/>
    <s v="SI"/>
    <n v="13.5"/>
    <n v="26"/>
    <x v="0"/>
    <s v="GONZATRANS"/>
    <x v="5"/>
    <s v="VARIOS"/>
    <m/>
    <m/>
    <m/>
    <m/>
    <n v="60"/>
    <s v="Miguel Ángel"/>
    <x v="66"/>
    <d v="1899-12-30T07:0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07:30:00"/>
    <d v="1899-12-30T07:30:00"/>
    <m/>
    <x v="1"/>
    <s v="JAR"/>
    <d v="2019-03-29T07:30:00"/>
    <n v="27270"/>
    <s v="JOSE REY"/>
    <s v="Carga"/>
    <s v="NO"/>
    <n v="10"/>
    <n v="20"/>
    <x v="0"/>
    <s v="ARBISA"/>
    <x v="9"/>
    <s v="navarra"/>
    <m/>
    <m/>
    <m/>
    <m/>
    <n v="30"/>
    <s v="Juan Carlos"/>
    <x v="66"/>
    <d v="1899-12-30T07:3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08:00:00"/>
    <d v="1899-12-30T08:00:00"/>
    <m/>
    <x v="1"/>
    <s v="JAR"/>
    <d v="2019-03-29T08:00:00"/>
    <s v="DAVID "/>
    <s v="DAVID BERTRAN"/>
    <s v="Carga"/>
    <s v="NO"/>
    <n v="4"/>
    <n v="6"/>
    <x v="0"/>
    <s v="DAVID BERTRAN"/>
    <x v="7"/>
    <s v="varios"/>
    <s v="Reparto diario"/>
    <m/>
    <m/>
    <m/>
    <n v="10"/>
    <s v="Juan Carlos"/>
    <x v="66"/>
    <d v="1899-12-30T08:0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08:30:00"/>
    <d v="1899-12-30T08:30:00"/>
    <m/>
    <x v="1"/>
    <s v="JAR"/>
    <d v="2019-03-29T08:30:00"/>
    <n v="27283"/>
    <s v="GONZATRANS"/>
    <s v="Carga"/>
    <s v="SI"/>
    <n v="13.5"/>
    <n v="26"/>
    <x v="2"/>
    <s v="LA COMA"/>
    <x v="7"/>
    <s v="SOSES"/>
    <m/>
    <m/>
    <m/>
    <m/>
    <n v="45"/>
    <s v="Miguel Ángel"/>
    <x v="66"/>
    <d v="1899-12-30T08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09:00:00"/>
    <d v="1899-12-30T09:00:00"/>
    <m/>
    <x v="1"/>
    <s v="JAR"/>
    <d v="2019-03-29T09:00:00"/>
    <m/>
    <s v="SUS MEDIOS"/>
    <s v="Carga"/>
    <s v="SI"/>
    <n v="13.5"/>
    <n v="26"/>
    <x v="0"/>
    <s v="CHEP"/>
    <x v="1"/>
    <s v="varios"/>
    <s v="3680305409  - Reservada"/>
    <s v="PB0042EP CB3938M"/>
    <m/>
    <m/>
    <n v="60"/>
    <s v="Miguel M."/>
    <x v="66"/>
    <d v="1899-12-30T15:00:00"/>
    <m/>
    <n v="1"/>
    <x v="0"/>
    <n v="1"/>
    <s v="SI"/>
    <x v="0"/>
    <n v="1"/>
    <n v="1"/>
    <n v="0"/>
    <x v="12"/>
    <x v="2"/>
    <n v="468"/>
    <n v="18"/>
    <n v="0.2"/>
    <n v="0.18"/>
  </r>
  <r>
    <d v="2019-03-29T00:00:00"/>
    <d v="1899-12-30T09:30:00"/>
    <d v="1899-12-30T09:30:00"/>
    <m/>
    <x v="1"/>
    <s v="JAR"/>
    <d v="2019-03-29T09:30:00"/>
    <n v="27088"/>
    <s v="EL MOSCA"/>
    <s v="Carga"/>
    <s v="SI"/>
    <n v="13.5"/>
    <n v="26"/>
    <x v="2"/>
    <s v="AGRONATIVA"/>
    <x v="7"/>
    <s v="MURCIA"/>
    <m/>
    <m/>
    <m/>
    <m/>
    <n v="45"/>
    <s v="Juan Carlos"/>
    <x v="66"/>
    <d v="1899-12-30T09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0:00:00"/>
    <d v="1899-12-30T10:00:00"/>
    <m/>
    <x v="1"/>
    <s v="JAR"/>
    <d v="2019-03-29T10:00:00"/>
    <m/>
    <s v="SUS MEDIOS"/>
    <s v="Carga"/>
    <s v="NO"/>
    <n v="1"/>
    <n v="2"/>
    <x v="0"/>
    <s v="ICOMMERS"/>
    <x v="1"/>
    <s v="VALENCIA"/>
    <s v="27241-27240"/>
    <m/>
    <m/>
    <m/>
    <n v="10"/>
    <s v="Miguel Ángel"/>
    <x v="66"/>
    <d v="1899-12-30T10:0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10:30:00"/>
    <d v="1899-12-30T10:30:00"/>
    <m/>
    <x v="1"/>
    <s v="JAR"/>
    <d v="2019-03-29T10:30:00"/>
    <s v="Descarga Lorqui"/>
    <s v="ALGAITRUCK"/>
    <s v="Descarga"/>
    <s v="SI"/>
    <n v="13.5"/>
    <n v="26"/>
    <x v="0"/>
    <s v="SCHOELLER LORQUI"/>
    <x v="8"/>
    <s v="MURCIA"/>
    <s v="Traversas"/>
    <m/>
    <m/>
    <m/>
    <n v="60"/>
    <s v="Miguel Ángel"/>
    <x v="66"/>
    <d v="1899-12-30T10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1:00:00"/>
    <d v="1899-12-30T11:00:00"/>
    <m/>
    <x v="1"/>
    <s v="MR"/>
    <d v="2019-03-29T11:00:00"/>
    <n v="27270"/>
    <s v="JOSE REY"/>
    <s v="Carga"/>
    <s v="NO"/>
    <n v="10"/>
    <n v="20"/>
    <x v="0"/>
    <s v="ARBISA"/>
    <x v="9"/>
    <s v="NAVARRA"/>
    <m/>
    <m/>
    <m/>
    <m/>
    <n v="45"/>
    <s v="Juan Carlos"/>
    <x v="66"/>
    <d v="1899-12-30T11:0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12:00:00"/>
    <d v="1899-12-30T12:00:00"/>
    <m/>
    <x v="1"/>
    <s v="JAR"/>
    <d v="2019-03-29T12:00:00"/>
    <n v="27361"/>
    <s v="GONZATRANS"/>
    <s v="Carga"/>
    <s v="SI"/>
    <n v="13.5"/>
    <n v="26"/>
    <x v="2"/>
    <s v="LA COMA"/>
    <x v="7"/>
    <s v="Huesca"/>
    <m/>
    <m/>
    <m/>
    <m/>
    <n v="45"/>
    <s v="Miguel Ángel"/>
    <x v="66"/>
    <d v="1899-12-30T12:0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2:30:00"/>
    <d v="1899-12-30T12:30:00"/>
    <m/>
    <x v="1"/>
    <s v="MR"/>
    <d v="2019-03-29T12:30:00"/>
    <m/>
    <s v="GONZATRANS"/>
    <s v="Carga"/>
    <s v="SI"/>
    <n v="13.5"/>
    <n v="26"/>
    <x v="0"/>
    <s v="GONZATRANS"/>
    <x v="5"/>
    <s v="VARIOS"/>
    <m/>
    <m/>
    <m/>
    <m/>
    <n v="60"/>
    <s v="Miguel M."/>
    <x v="66"/>
    <d v="1899-12-30T15:30:00"/>
    <m/>
    <n v="1"/>
    <x v="0"/>
    <n v="1"/>
    <s v="SI"/>
    <x v="0"/>
    <n v="1"/>
    <n v="1"/>
    <n v="0"/>
    <x v="12"/>
    <x v="2"/>
    <n v="468"/>
    <n v="18"/>
    <n v="0.2"/>
    <n v="0.18"/>
  </r>
  <r>
    <d v="2019-03-29T00:00:00"/>
    <d v="1899-12-30T13:00:00"/>
    <d v="1899-12-30T13:00:00"/>
    <m/>
    <x v="1"/>
    <s v="JAR"/>
    <d v="2019-03-29T13:00:00"/>
    <n v="27088"/>
    <s v="EL MOSCA"/>
    <s v="Carga"/>
    <s v="SI"/>
    <n v="13.5"/>
    <n v="26"/>
    <x v="2"/>
    <s v="AGRONATIVA"/>
    <x v="7"/>
    <s v="MURCIA"/>
    <m/>
    <m/>
    <m/>
    <m/>
    <n v="45"/>
    <s v="Miguel Angel"/>
    <x v="66"/>
    <d v="1899-12-30T13:0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4:00:00"/>
    <d v="1899-12-30T14:00:00"/>
    <m/>
    <x v="1"/>
    <s v="JAR"/>
    <d v="2019-03-29T14:00:00"/>
    <n v="27361"/>
    <s v="GONZATRANS"/>
    <s v="Carga"/>
    <s v="SI"/>
    <n v="13.5"/>
    <n v="26"/>
    <x v="2"/>
    <s v="LA COMA"/>
    <x v="7"/>
    <s v="Huesca"/>
    <m/>
    <m/>
    <m/>
    <m/>
    <n v="45"/>
    <s v="Jesús"/>
    <x v="66"/>
    <d v="1899-12-30T14:0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4:30:00"/>
    <d v="1899-12-30T14:30:00"/>
    <m/>
    <x v="1"/>
    <s v="JAR"/>
    <d v="2019-03-29T14:30:00"/>
    <m/>
    <s v="ALGAITRUCK"/>
    <s v="Carga"/>
    <s v="SI"/>
    <n v="13.5"/>
    <n v="26"/>
    <x v="0"/>
    <s v="SCHOELLER LORQUI"/>
    <x v="8"/>
    <s v="lorqui"/>
    <m/>
    <m/>
    <m/>
    <m/>
    <n v="60"/>
    <s v="Miguel Ángel"/>
    <x v="66"/>
    <d v="1899-12-30T14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5:00:00"/>
    <d v="1899-12-30T15:00:00"/>
    <m/>
    <x v="1"/>
    <s v="JAR"/>
    <d v="2019-03-29T15:00:00"/>
    <n v="27088"/>
    <s v="EL MOSCA"/>
    <s v="Carga"/>
    <s v="SI"/>
    <n v="13.5"/>
    <n v="26"/>
    <x v="2"/>
    <s v="AGRONATIVA"/>
    <x v="7"/>
    <s v="MURCIA"/>
    <m/>
    <m/>
    <m/>
    <m/>
    <n v="45"/>
    <s v="Jesús"/>
    <x v="66"/>
    <d v="1899-12-30T19:00:00"/>
    <m/>
    <n v="1"/>
    <x v="0"/>
    <n v="1"/>
    <s v="SI"/>
    <x v="0"/>
    <n v="1"/>
    <n v="1"/>
    <n v="0"/>
    <x v="12"/>
    <x v="2"/>
    <n v="468"/>
    <n v="18"/>
    <n v="0.2"/>
    <n v="0.18"/>
  </r>
  <r>
    <d v="2019-03-29T00:00:00"/>
    <d v="1899-12-30T15:30:00"/>
    <d v="1899-12-30T15:30:00"/>
    <m/>
    <x v="1"/>
    <s v="JAR"/>
    <d v="2019-03-29T15:30:00"/>
    <m/>
    <s v="AZKAR"/>
    <s v="Carga"/>
    <s v="NO"/>
    <n v="4"/>
    <n v="5"/>
    <x v="0"/>
    <s v="CAVYCAR"/>
    <x v="3"/>
    <s v="navarra"/>
    <s v="26707 y 26800"/>
    <m/>
    <m/>
    <m/>
    <n v="20"/>
    <s v="Alfredo"/>
    <x v="66"/>
    <d v="1899-12-30T15:3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16:00:00"/>
    <d v="1899-12-30T16:00:00"/>
    <m/>
    <x v="1"/>
    <s v="JAR"/>
    <d v="2019-03-29T16:00:00"/>
    <n v="27361"/>
    <s v="GONZATRANS"/>
    <s v="Carga"/>
    <s v="SI"/>
    <n v="13.5"/>
    <n v="26"/>
    <x v="2"/>
    <s v="LA COMA"/>
    <x v="7"/>
    <s v="Huesca"/>
    <m/>
    <m/>
    <m/>
    <m/>
    <n v="45"/>
    <s v="Jesús"/>
    <x v="66"/>
    <d v="1899-12-30T16:0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6:30:00"/>
    <d v="1899-12-30T16:30:00"/>
    <m/>
    <x v="1"/>
    <s v="JAR"/>
    <d v="2019-03-29T16:30:00"/>
    <m/>
    <s v="SUS MEDIOS"/>
    <s v="Carga"/>
    <s v="NO"/>
    <n v="5"/>
    <n v="10"/>
    <x v="0"/>
    <s v="AQUA AMBIENT"/>
    <x v="3"/>
    <s v="VARIOS"/>
    <m/>
    <m/>
    <m/>
    <m/>
    <n v="10"/>
    <s v="Jesús"/>
    <x v="66"/>
    <d v="1899-12-30T16:3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17:00:00"/>
    <d v="1899-12-30T17:00:00"/>
    <m/>
    <x v="1"/>
    <s v="MR"/>
    <d v="2019-03-29T17:00:00"/>
    <m/>
    <s v="TRANSLINK"/>
    <s v="Carga"/>
    <s v="NO"/>
    <n v="1"/>
    <n v="2"/>
    <x v="0"/>
    <s v="TRANSLINK"/>
    <x v="5"/>
    <s v="VARIOS"/>
    <m/>
    <m/>
    <m/>
    <m/>
    <n v="20"/>
    <s v="Miguel M."/>
    <x v="66"/>
    <d v="1899-12-30T17:0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17:30:00"/>
    <d v="1899-12-30T17:30:00"/>
    <m/>
    <x v="1"/>
    <s v="JAR"/>
    <d v="2019-03-29T17:30:00"/>
    <n v="27361"/>
    <s v="GONZATRANS"/>
    <s v="Carga"/>
    <s v="SI"/>
    <n v="13.5"/>
    <n v="26"/>
    <x v="2"/>
    <s v="LA COMA"/>
    <x v="7"/>
    <s v="Huesca"/>
    <m/>
    <m/>
    <m/>
    <m/>
    <n v="45"/>
    <s v="Jesús"/>
    <x v="66"/>
    <d v="1899-12-30T17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18:00:00"/>
    <d v="1899-12-30T18:00:00"/>
    <m/>
    <x v="1"/>
    <s v="JAR"/>
    <d v="2019-03-29T18:00:00"/>
    <n v="25840"/>
    <s v="SUS MEDIOS"/>
    <s v="Carga"/>
    <s v="SI"/>
    <n v="13.5"/>
    <n v="26"/>
    <x v="0"/>
    <s v="VALEO MARRUECOS"/>
    <x v="1"/>
    <s v="Marruecos"/>
    <m/>
    <m/>
    <m/>
    <m/>
    <n v="60"/>
    <s v="Juan Carlos"/>
    <x v="65"/>
    <d v="1899-12-30T12:20:00"/>
    <m/>
    <n v="1"/>
    <x v="0"/>
    <n v="1"/>
    <s v="NO"/>
    <x v="0"/>
    <n v="1"/>
    <n v="1"/>
    <n v="0"/>
    <x v="12"/>
    <x v="2"/>
    <n v="468"/>
    <n v="18"/>
    <n v="0.2"/>
    <n v="0.18"/>
  </r>
  <r>
    <d v="2019-03-29T00:00:00"/>
    <d v="1899-12-30T18:30:00"/>
    <d v="1899-12-30T18:30:00"/>
    <m/>
    <x v="1"/>
    <s v="JAR"/>
    <d v="2019-03-29T18:30:00"/>
    <n v="27224"/>
    <s v="SESE"/>
    <s v="Carga"/>
    <s v="SI"/>
    <n v="13.5"/>
    <n v="26"/>
    <x v="0"/>
    <s v="VALEO"/>
    <x v="1"/>
    <s v="jaen"/>
    <m/>
    <m/>
    <m/>
    <m/>
    <n v="60"/>
    <s v="Miguel M."/>
    <x v="66"/>
    <d v="1899-12-30T21:00:00"/>
    <m/>
    <n v="1"/>
    <x v="0"/>
    <n v="1"/>
    <s v="SI"/>
    <x v="0"/>
    <n v="1"/>
    <n v="1"/>
    <n v="0"/>
    <x v="12"/>
    <x v="2"/>
    <n v="468"/>
    <n v="18"/>
    <n v="0.2"/>
    <n v="0.18"/>
  </r>
  <r>
    <d v="2019-03-29T00:00:00"/>
    <d v="1899-12-30T19:00:00"/>
    <d v="1899-12-30T19:00:00"/>
    <m/>
    <x v="1"/>
    <s v="MR"/>
    <d v="2019-03-29T19:00:00"/>
    <m/>
    <s v="GONZATRANS"/>
    <s v="Carga"/>
    <s v="NO"/>
    <n v="6"/>
    <n v="12"/>
    <x v="0"/>
    <s v="GONZATRANS"/>
    <x v="5"/>
    <s v="VARIOS"/>
    <m/>
    <m/>
    <m/>
    <m/>
    <n v="60"/>
    <s v="Miguel M."/>
    <x v="66"/>
    <d v="1899-12-30T19:00:00"/>
    <m/>
    <n v="0"/>
    <x v="0"/>
    <n v="1"/>
    <s v="SI"/>
    <x v="0"/>
    <n v="0"/>
    <n v="0"/>
    <n v="1"/>
    <x v="12"/>
    <x v="2"/>
    <n v="468"/>
    <n v="18"/>
    <n v="0.2"/>
    <n v="0.18"/>
  </r>
  <r>
    <d v="2019-03-29T00:00:00"/>
    <d v="1899-12-30T19:30:00"/>
    <d v="1899-12-30T19:30:00"/>
    <m/>
    <x v="1"/>
    <s v="JAR"/>
    <d v="2019-03-29T19:30:00"/>
    <n v="27361"/>
    <s v="GONZATRANS"/>
    <s v="Carga"/>
    <s v="SI"/>
    <n v="13.5"/>
    <n v="26"/>
    <x v="2"/>
    <s v="LA COMA"/>
    <x v="7"/>
    <s v="Huesca"/>
    <m/>
    <m/>
    <m/>
    <m/>
    <n v="45"/>
    <s v="Jesús"/>
    <x v="66"/>
    <d v="1899-12-30T19:30:00"/>
    <m/>
    <n v="1"/>
    <x v="0"/>
    <n v="1"/>
    <s v="SI"/>
    <x v="0"/>
    <n v="0"/>
    <n v="0"/>
    <n v="1"/>
    <x v="12"/>
    <x v="2"/>
    <n v="468"/>
    <n v="18"/>
    <n v="0.2"/>
    <n v="0.18"/>
  </r>
  <r>
    <d v="2019-03-29T00:00:00"/>
    <d v="1899-12-30T21:00:00"/>
    <d v="1899-12-30T21:00:00"/>
    <m/>
    <x v="1"/>
    <s v="JAR"/>
    <d v="2019-03-29T21:00:00"/>
    <m/>
    <s v="SUS MEDIOS"/>
    <s v="Carga"/>
    <s v="SI"/>
    <n v="13.5"/>
    <n v="26"/>
    <x v="0"/>
    <s v="CHEP"/>
    <x v="1"/>
    <s v="varios"/>
    <n v="3680305457"/>
    <m/>
    <m/>
    <m/>
    <n v="60"/>
    <s v="Miguel M."/>
    <x v="66"/>
    <d v="1899-12-30T17:00:00"/>
    <m/>
    <n v="1"/>
    <x v="0"/>
    <n v="1"/>
    <s v="SI"/>
    <x v="0"/>
    <n v="1"/>
    <n v="1"/>
    <n v="0"/>
    <x v="12"/>
    <x v="2"/>
    <n v="468"/>
    <n v="18"/>
    <n v="0.2"/>
    <n v="0.18"/>
  </r>
  <r>
    <d v="2019-04-01T00:00:00"/>
    <d v="1899-12-30T06:00:00"/>
    <d v="1899-12-30T06:00:00"/>
    <m/>
    <x v="1"/>
    <s v="JAR"/>
    <d v="2019-04-01T06:00:00"/>
    <n v="27283"/>
    <s v="GONZATRANS"/>
    <s v="Carga"/>
    <s v="SI"/>
    <n v="13.5"/>
    <n v="26"/>
    <x v="2"/>
    <s v="LA COMA"/>
    <x v="7"/>
    <s v="SOSES"/>
    <m/>
    <m/>
    <m/>
    <m/>
    <n v="45"/>
    <s v="Juan Carlos"/>
    <x v="67"/>
    <d v="1899-12-30T06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07:30:00"/>
    <d v="1899-12-30T07:30:00"/>
    <m/>
    <x v="1"/>
    <s v="JAR"/>
    <d v="2019-04-01T07:30:00"/>
    <n v="27283"/>
    <s v="GONZATRANS"/>
    <s v="Carga"/>
    <s v="SI"/>
    <n v="13.5"/>
    <n v="26"/>
    <x v="2"/>
    <s v="LA COMA"/>
    <x v="7"/>
    <s v="SOSES"/>
    <m/>
    <m/>
    <m/>
    <m/>
    <n v="45"/>
    <s v="Juan Carlos"/>
    <x v="67"/>
    <d v="1899-12-30T09:30:00"/>
    <m/>
    <n v="1"/>
    <x v="0"/>
    <n v="1"/>
    <s v="SI"/>
    <x v="0"/>
    <n v="1"/>
    <n v="1"/>
    <n v="0"/>
    <x v="13"/>
    <x v="3"/>
    <n v="468"/>
    <n v="18"/>
    <n v="0.2"/>
    <n v="0.18"/>
  </r>
  <r>
    <d v="2019-04-01T00:00:00"/>
    <d v="1899-12-30T08:00:00"/>
    <d v="1899-12-30T08:00:00"/>
    <m/>
    <x v="1"/>
    <s v="JAR"/>
    <d v="2019-04-01T08:00:00"/>
    <s v="DAVID "/>
    <s v="DAVID BERTRAN"/>
    <s v="Carga"/>
    <s v="NO"/>
    <n v="4"/>
    <n v="6"/>
    <x v="0"/>
    <s v="DAVID BERTRAN"/>
    <x v="7"/>
    <s v="varios"/>
    <s v="GRIFOLS"/>
    <m/>
    <m/>
    <m/>
    <n v="10"/>
    <s v="Miguel Ángel"/>
    <x v="67"/>
    <d v="1899-12-30T08:00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08:30:00"/>
    <d v="1899-12-30T08:30:00"/>
    <m/>
    <x v="1"/>
    <s v="JAR"/>
    <d v="2019-04-01T08:30:00"/>
    <n v="27283"/>
    <s v="GONZATRANS"/>
    <s v="Carga"/>
    <s v="SI"/>
    <n v="13.5"/>
    <n v="26"/>
    <x v="2"/>
    <s v="LA COMA"/>
    <x v="7"/>
    <s v="SOSES"/>
    <m/>
    <m/>
    <m/>
    <m/>
    <n v="45"/>
    <s v="Juan Carlos"/>
    <x v="67"/>
    <d v="1899-12-30T08:3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09:00:00"/>
    <d v="1899-12-30T09:00:00"/>
    <m/>
    <x v="1"/>
    <s v="JAR"/>
    <d v="2019-04-01T09:00:00"/>
    <n v="27283"/>
    <s v="GONZATRANS"/>
    <s v="Carga"/>
    <s v="SI"/>
    <n v="13.5"/>
    <n v="26"/>
    <x v="2"/>
    <s v="LA COMA"/>
    <x v="7"/>
    <s v="SOSES"/>
    <m/>
    <m/>
    <m/>
    <m/>
    <n v="45"/>
    <s v="Juan Carlos"/>
    <x v="67"/>
    <d v="1899-12-30T10:45:00"/>
    <m/>
    <n v="1"/>
    <x v="0"/>
    <n v="1"/>
    <s v="SI"/>
    <x v="0"/>
    <n v="1"/>
    <n v="1"/>
    <n v="0"/>
    <x v="13"/>
    <x v="3"/>
    <n v="468"/>
    <n v="18"/>
    <n v="0.2"/>
    <n v="0.18"/>
  </r>
  <r>
    <d v="2019-04-01T00:00:00"/>
    <d v="1899-12-30T09:30:00"/>
    <d v="1899-12-30T09:30:00"/>
    <m/>
    <x v="1"/>
    <s v="JAR"/>
    <d v="2019-04-01T09:30:00"/>
    <m/>
    <s v="COBARPLAS"/>
    <s v="Descarga"/>
    <s v="SI"/>
    <n v="13.5"/>
    <n v="26"/>
    <x v="0"/>
    <s v="PLASTICOS GUELL"/>
    <x v="0"/>
    <s v="palau"/>
    <m/>
    <m/>
    <m/>
    <m/>
    <n v="40"/>
    <s v="Juan Carlos"/>
    <x v="67"/>
    <d v="1899-12-30T09:3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09:40:00"/>
    <d v="1899-12-30T09:40:00"/>
    <m/>
    <x v="1"/>
    <s v="JAR"/>
    <d v="2019-04-01T09:30:00"/>
    <s v="DAVID "/>
    <s v="DAVID BERTRAN"/>
    <s v="Carga"/>
    <s v="NO"/>
    <n v="4"/>
    <n v="6"/>
    <x v="0"/>
    <s v="DAVID BERTRAN"/>
    <x v="7"/>
    <s v="varios"/>
    <s v="Residuos"/>
    <m/>
    <m/>
    <m/>
    <n v="20"/>
    <s v="Juan Carlos"/>
    <x v="67"/>
    <d v="1899-12-30T09:40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10:00:00"/>
    <d v="1899-12-30T10:00:00"/>
    <m/>
    <x v="1"/>
    <s v="JAR"/>
    <d v="2019-04-01T10:00:00"/>
    <n v="27283"/>
    <s v="GONZATRANS"/>
    <s v="Carga"/>
    <s v="SI"/>
    <n v="13.5"/>
    <n v="26"/>
    <x v="2"/>
    <s v="LA COMA"/>
    <x v="7"/>
    <s v="SOSES"/>
    <m/>
    <m/>
    <m/>
    <m/>
    <n v="45"/>
    <s v="Miguel Ángel"/>
    <x v="67"/>
    <d v="1899-12-30T10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0:15:00"/>
    <d v="1899-12-30T10:15:00"/>
    <m/>
    <x v="1"/>
    <s v="JAR"/>
    <d v="2019-04-01T10:30:00"/>
    <s v="DAVID "/>
    <s v="DAVID BERTRAN"/>
    <s v="Carga"/>
    <s v="NO"/>
    <n v="4"/>
    <n v="6"/>
    <x v="0"/>
    <s v="DAVID BERTRAN"/>
    <x v="7"/>
    <s v="varios"/>
    <s v="Residuos"/>
    <m/>
    <m/>
    <m/>
    <n v="15"/>
    <s v="Juan Carlos"/>
    <x v="67"/>
    <d v="1899-12-30T10:15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11:00:00"/>
    <d v="1899-12-30T11:00:00"/>
    <m/>
    <x v="1"/>
    <s v="JAR"/>
    <d v="2019-04-01T11:00:00"/>
    <n v="27283"/>
    <s v="GONZATRANS"/>
    <s v="Carga"/>
    <s v="SI"/>
    <n v="13.5"/>
    <n v="26"/>
    <x v="2"/>
    <s v="LA COMA"/>
    <x v="7"/>
    <s v="SOSES"/>
    <m/>
    <m/>
    <m/>
    <m/>
    <n v="45"/>
    <s v="Juan Carlos"/>
    <x v="67"/>
    <d v="1899-12-30T11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1:20:00"/>
    <m/>
    <m/>
    <x v="0"/>
    <s v="JAR"/>
    <d v="2019-04-01T11:30:00"/>
    <s v="Frigel"/>
    <s v="MOLDTRANS"/>
    <s v="Descarga"/>
    <s v="NO"/>
    <n v="1"/>
    <n v="1"/>
    <x v="1"/>
    <s v="VARIOS"/>
    <x v="2"/>
    <s v="palau"/>
    <s v="Att. Alberto Costa"/>
    <m/>
    <m/>
    <m/>
    <n v="10"/>
    <s v="Reyes"/>
    <x v="67"/>
    <d v="1899-12-30T11:20:00"/>
    <m/>
    <n v="0"/>
    <x v="0"/>
    <n v="0"/>
    <s v="SI"/>
    <x v="0"/>
    <n v="1"/>
    <n v="0"/>
    <n v="1"/>
    <x v="13"/>
    <x v="3"/>
    <n v="468"/>
    <n v="18"/>
    <n v="0.2"/>
    <n v="0.18"/>
  </r>
  <r>
    <d v="2019-04-01T00:00:00"/>
    <d v="1899-12-30T12:00:00"/>
    <d v="1899-12-30T12:00:00"/>
    <m/>
    <x v="1"/>
    <s v="JAR"/>
    <d v="2019-04-01T12:00:00"/>
    <n v="6006755"/>
    <s v="BREGER"/>
    <s v="Carga"/>
    <s v="SI"/>
    <n v="13.5"/>
    <n v="26"/>
    <x v="0"/>
    <s v="SCHOELLER FRANCE"/>
    <x v="4"/>
    <s v="francia"/>
    <m/>
    <m/>
    <m/>
    <m/>
    <n v="40"/>
    <s v="Juan Carlos"/>
    <x v="67"/>
    <d v="1899-12-30T12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5:00:00"/>
    <d v="1899-12-30T15:00:00"/>
    <m/>
    <x v="1"/>
    <s v="JAR"/>
    <d v="2019-04-01T15:00:00"/>
    <n v="27283"/>
    <s v="GONZATRANS"/>
    <s v="Carga"/>
    <s v="SI"/>
    <n v="13.5"/>
    <n v="26"/>
    <x v="2"/>
    <s v="LA COMA"/>
    <x v="7"/>
    <s v="SOSES"/>
    <m/>
    <m/>
    <m/>
    <m/>
    <n v="45"/>
    <s v="Juan Carlos"/>
    <x v="67"/>
    <d v="1899-12-30T15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5:30:00"/>
    <d v="1899-12-30T15:30:00"/>
    <m/>
    <x v="1"/>
    <s v="JAR"/>
    <d v="2019-04-01T15:30:00"/>
    <n v="6006962"/>
    <s v="BCN EXPRESS"/>
    <s v="Carga"/>
    <s v="NO"/>
    <n v="2"/>
    <n v="3"/>
    <x v="0"/>
    <s v="SCHOELLER POLONIA"/>
    <x v="4"/>
    <s v="Polonia"/>
    <m/>
    <m/>
    <m/>
    <m/>
    <n v="10"/>
    <s v="Jesús"/>
    <x v="67"/>
    <d v="1899-12-30T15:30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15:35:00"/>
    <m/>
    <m/>
    <x v="0"/>
    <s v="MR"/>
    <d v="2019-04-01T15:30:00"/>
    <m/>
    <s v="SUS MEDIOS"/>
    <s v="Descarga"/>
    <s v="NO"/>
    <n v="0.5"/>
    <n v="1"/>
    <x v="0"/>
    <s v="VAEMPACK"/>
    <x v="2"/>
    <s v="GRANOLLERS"/>
    <s v="113006577 ALBARAN 2191668"/>
    <m/>
    <m/>
    <m/>
    <m/>
    <s v="Jesús"/>
    <x v="67"/>
    <d v="1899-12-30T15:35:00"/>
    <m/>
    <n v="0"/>
    <x v="0"/>
    <n v="0"/>
    <s v="SI"/>
    <x v="0"/>
    <n v="1"/>
    <n v="0"/>
    <n v="1"/>
    <x v="13"/>
    <x v="3"/>
    <n v="468"/>
    <n v="18"/>
    <n v="0.2"/>
    <n v="0.18"/>
  </r>
  <r>
    <d v="2019-04-01T00:00:00"/>
    <d v="1899-12-30T16:00:00"/>
    <d v="1899-12-30T16:00:00"/>
    <m/>
    <x v="1"/>
    <s v="JAR"/>
    <d v="2019-04-01T16:00:00"/>
    <n v="27283"/>
    <s v="GONZATRANS"/>
    <s v="Carga"/>
    <s v="SI"/>
    <n v="13.5"/>
    <n v="26"/>
    <x v="2"/>
    <s v="LA COMA"/>
    <x v="7"/>
    <s v="SOSES"/>
    <m/>
    <m/>
    <m/>
    <m/>
    <n v="45"/>
    <s v="Jesús"/>
    <x v="67"/>
    <d v="1899-12-30T16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6:30:00"/>
    <d v="1899-12-30T16:30:00"/>
    <m/>
    <x v="1"/>
    <s v="JAR"/>
    <d v="2019-04-01T16:30:00"/>
    <m/>
    <s v="SUS MEDIOS"/>
    <s v="Carga"/>
    <s v="NO"/>
    <n v="5"/>
    <n v="10"/>
    <x v="0"/>
    <s v="AQUA AMBIENT"/>
    <x v="3"/>
    <s v="VARIOS"/>
    <m/>
    <m/>
    <m/>
    <m/>
    <m/>
    <s v="Jesús"/>
    <x v="67"/>
    <d v="1899-12-30T16:30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17:00:00"/>
    <d v="1899-12-30T17:00:00"/>
    <m/>
    <x v="1"/>
    <s v="MR"/>
    <d v="2019-04-01T17:00:00"/>
    <m/>
    <s v="TRANSLINK"/>
    <s v="Carga"/>
    <s v="NO"/>
    <n v="0.5"/>
    <n v="1"/>
    <x v="0"/>
    <s v="TRANSLINK"/>
    <x v="5"/>
    <s v="VARIOS"/>
    <m/>
    <m/>
    <m/>
    <m/>
    <n v="10"/>
    <s v="Miguel M."/>
    <x v="67"/>
    <d v="1899-12-30T17:00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17:15:00"/>
    <m/>
    <m/>
    <x v="0"/>
    <s v="JAR"/>
    <d v="2019-04-01T17:30:00"/>
    <n v="27028"/>
    <s v="SUS MEDIOS"/>
    <s v="Carga"/>
    <s v="NO"/>
    <n v="1"/>
    <n v="1"/>
    <x v="0"/>
    <s v="CROPU"/>
    <x v="1"/>
    <s v="Burgos"/>
    <m/>
    <m/>
    <m/>
    <m/>
    <n v="10"/>
    <s v="Jesús"/>
    <x v="67"/>
    <d v="1899-12-30T17:15:00"/>
    <m/>
    <n v="0"/>
    <x v="0"/>
    <n v="0"/>
    <s v="SI"/>
    <x v="0"/>
    <n v="1"/>
    <n v="0"/>
    <n v="1"/>
    <x v="13"/>
    <x v="3"/>
    <n v="468"/>
    <n v="18"/>
    <n v="0.2"/>
    <n v="0.18"/>
  </r>
  <r>
    <d v="2019-04-01T00:00:00"/>
    <d v="1899-12-30T17:30:00"/>
    <d v="1899-12-30T17:30:00"/>
    <m/>
    <x v="1"/>
    <s v="JAR"/>
    <d v="2019-04-01T17:30:00"/>
    <n v="27283"/>
    <s v="GONZATRANS"/>
    <s v="Carga"/>
    <s v="SI"/>
    <n v="13.5"/>
    <n v="26"/>
    <x v="2"/>
    <s v="LA COMA"/>
    <x v="7"/>
    <s v="SOSES"/>
    <m/>
    <m/>
    <m/>
    <m/>
    <n v="45"/>
    <s v="Jesús"/>
    <x v="67"/>
    <d v="1899-12-30T17:3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8:00:00"/>
    <d v="1899-12-30T18:00:00"/>
    <m/>
    <x v="1"/>
    <s v="JAR"/>
    <d v="2019-04-01T18:00:00"/>
    <n v="27129"/>
    <s v="SESE"/>
    <s v="Carga"/>
    <s v="SI"/>
    <n v="13.5"/>
    <n v="26"/>
    <x v="0"/>
    <s v="VALEO"/>
    <x v="1"/>
    <s v="Jaén"/>
    <m/>
    <m/>
    <m/>
    <m/>
    <n v="60"/>
    <s v="Miguel M."/>
    <x v="67"/>
    <d v="1899-12-30T18:0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8:30:00"/>
    <d v="1899-12-30T18:30:00"/>
    <m/>
    <x v="1"/>
    <s v="JAR"/>
    <d v="2019-04-01T18:30:00"/>
    <n v="27283"/>
    <s v="GONZATRANS"/>
    <s v="Carga"/>
    <s v="SI"/>
    <n v="13.5"/>
    <n v="26"/>
    <x v="2"/>
    <s v="LA COMA"/>
    <x v="7"/>
    <s v="SOSES"/>
    <m/>
    <m/>
    <m/>
    <m/>
    <n v="45"/>
    <s v="Jesús"/>
    <x v="67"/>
    <d v="1899-12-30T18:3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19:00:00"/>
    <d v="1899-12-30T19:00:00"/>
    <m/>
    <x v="1"/>
    <s v="JAR"/>
    <d v="2019-04-01T19:00:00"/>
    <s v="Cisterna-silo 2"/>
    <s v="CISTERNA"/>
    <s v="Descarga"/>
    <s v="NO"/>
    <n v="1"/>
    <n v="1"/>
    <x v="1"/>
    <s v="HIDROAGUA"/>
    <x v="2"/>
    <s v="palau"/>
    <m/>
    <m/>
    <m/>
    <m/>
    <n v="1"/>
    <s v="Sandra"/>
    <x v="67"/>
    <d v="1899-12-30T19:00:00"/>
    <m/>
    <n v="0"/>
    <x v="0"/>
    <n v="1"/>
    <s v="SI"/>
    <x v="0"/>
    <n v="0"/>
    <n v="0"/>
    <n v="1"/>
    <x v="13"/>
    <x v="3"/>
    <n v="468"/>
    <n v="18"/>
    <n v="0.2"/>
    <n v="0.18"/>
  </r>
  <r>
    <d v="2019-04-01T00:00:00"/>
    <d v="1899-12-30T19:30:00"/>
    <d v="1899-12-30T19:30:00"/>
    <m/>
    <x v="1"/>
    <s v="JAR"/>
    <d v="2019-04-01T19:30:00"/>
    <n v="27283"/>
    <s v="GONZATRANS"/>
    <s v="Carga"/>
    <s v="SI"/>
    <n v="13.5"/>
    <n v="26"/>
    <x v="2"/>
    <s v="LA COMA"/>
    <x v="7"/>
    <s v="SOSES"/>
    <m/>
    <m/>
    <m/>
    <m/>
    <n v="45"/>
    <s v="Jesús"/>
    <x v="67"/>
    <d v="1899-12-30T19:30:00"/>
    <m/>
    <n v="1"/>
    <x v="0"/>
    <n v="1"/>
    <s v="SI"/>
    <x v="0"/>
    <n v="0"/>
    <n v="0"/>
    <n v="1"/>
    <x v="13"/>
    <x v="3"/>
    <n v="468"/>
    <n v="18"/>
    <n v="0.2"/>
    <n v="0.18"/>
  </r>
  <r>
    <d v="2019-04-01T00:00:00"/>
    <d v="1899-12-30T20:00:00"/>
    <d v="1899-12-30T20:00:00"/>
    <m/>
    <x v="1"/>
    <s v="JAR"/>
    <d v="2019-04-01T20:00:00"/>
    <m/>
    <s v="SUS MEDIOS"/>
    <s v="Carga"/>
    <s v="SI"/>
    <n v="13.5"/>
    <n v="26"/>
    <x v="0"/>
    <s v="CHEP"/>
    <x v="1"/>
    <s v="VARIOS"/>
    <n v="3680313314"/>
    <m/>
    <m/>
    <m/>
    <n v="60"/>
    <s v="Miguel M."/>
    <x v="67"/>
    <d v="1899-12-30T14:00:00"/>
    <m/>
    <n v="1"/>
    <x v="0"/>
    <n v="1"/>
    <s v="SI"/>
    <x v="0"/>
    <n v="1"/>
    <n v="1"/>
    <n v="0"/>
    <x v="13"/>
    <x v="3"/>
    <n v="468"/>
    <n v="18"/>
    <n v="0.2"/>
    <n v="0.18"/>
  </r>
  <r>
    <d v="2019-04-01T00:00:00"/>
    <d v="1899-12-30T20:30:00"/>
    <d v="1899-12-30T20:30:00"/>
    <m/>
    <x v="1"/>
    <s v="JAR"/>
    <d v="2019-04-01T20:30:00"/>
    <m/>
    <s v="SUS MEDIOS"/>
    <s v="Carga"/>
    <s v="SI"/>
    <n v="13.5"/>
    <n v="26"/>
    <x v="0"/>
    <s v="CHEP"/>
    <x v="1"/>
    <s v="VARIOS"/>
    <n v="3680313294"/>
    <m/>
    <m/>
    <m/>
    <n v="60"/>
    <s v="Sandra"/>
    <x v="68"/>
    <d v="1899-12-30T11:30:00"/>
    <m/>
    <n v="1"/>
    <x v="0"/>
    <n v="1"/>
    <s v="NO"/>
    <x v="0"/>
    <n v="1"/>
    <n v="1"/>
    <n v="0"/>
    <x v="13"/>
    <x v="3"/>
    <n v="468"/>
    <n v="18"/>
    <n v="0.2"/>
    <n v="0.18"/>
  </r>
  <r>
    <d v="2019-04-01T00:00:00"/>
    <d v="1899-12-30T21:00:00"/>
    <d v="1899-12-30T21:00:00"/>
    <m/>
    <x v="1"/>
    <s v="JAR"/>
    <d v="2019-04-01T21:00:00"/>
    <m/>
    <s v="SUS MEDIOS"/>
    <s v="Descarga"/>
    <s v="SI"/>
    <n v="13.5"/>
    <n v="26"/>
    <x v="0"/>
    <s v="CHEP"/>
    <x v="2"/>
    <s v="palau"/>
    <m/>
    <m/>
    <m/>
    <m/>
    <n v="60"/>
    <s v="Miguel Ángel"/>
    <x v="67"/>
    <d v="1899-12-30T21:00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07:30:00"/>
    <d v="1899-12-30T07:30:00"/>
    <m/>
    <x v="1"/>
    <s v="JAR"/>
    <d v="2019-04-02T07:30:00"/>
    <s v="Descarga Lorqui"/>
    <s v="ALGAITRUCK"/>
    <s v="Descarga"/>
    <s v="SI"/>
    <n v="13.5"/>
    <n v="26"/>
    <x v="0"/>
    <s v="SCHOELLER LORQUI"/>
    <x v="8"/>
    <s v="MURCIA"/>
    <s v="Traversas"/>
    <m/>
    <m/>
    <m/>
    <n v="40"/>
    <s v="Miguel Ángel"/>
    <x v="69"/>
    <d v="1899-12-30T07:30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08:00:00"/>
    <d v="1899-12-30T08:00:00"/>
    <m/>
    <x v="1"/>
    <s v="JAR"/>
    <d v="2019-04-02T08:00:00"/>
    <s v="DAVID "/>
    <s v="DAVID BERTRAN"/>
    <s v="Carga"/>
    <s v="NO"/>
    <n v="4"/>
    <n v="6"/>
    <x v="0"/>
    <s v="DAVID BERTRAN"/>
    <x v="7"/>
    <s v="varios"/>
    <s v="Entrega Montmelo"/>
    <m/>
    <m/>
    <m/>
    <n v="10"/>
    <s v="Juan Carlos"/>
    <x v="69"/>
    <d v="1899-12-30T08:00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09:00:00"/>
    <m/>
    <m/>
    <x v="0"/>
    <s v="MR"/>
    <d v="2019-04-02T09:00:00"/>
    <m/>
    <s v="SUS MEDIOS"/>
    <s v="Descarga"/>
    <s v="NO"/>
    <n v="0.5"/>
    <n v="1"/>
    <x v="0"/>
    <s v="TKT"/>
    <x v="2"/>
    <s v="ALEMANIA"/>
    <s v="ALB. 182810  PDO. 113006589"/>
    <m/>
    <m/>
    <m/>
    <n v="10"/>
    <s v="Sandra"/>
    <x v="69"/>
    <d v="1899-12-30T09:00:00"/>
    <m/>
    <n v="0"/>
    <x v="0"/>
    <n v="0"/>
    <s v="SI"/>
    <x v="0"/>
    <n v="1"/>
    <n v="0"/>
    <n v="1"/>
    <x v="13"/>
    <x v="3"/>
    <n v="468"/>
    <n v="18"/>
    <n v="0.2"/>
    <n v="0.18"/>
  </r>
  <r>
    <d v="2019-04-02T00:00:00"/>
    <d v="1899-12-30T09:30:00"/>
    <d v="1899-12-30T09:30:00"/>
    <m/>
    <x v="1"/>
    <s v="JAR"/>
    <d v="2019-04-02T09:30:00"/>
    <m/>
    <s v="SUS MEDIOS"/>
    <s v="Descarga"/>
    <s v="NO"/>
    <n v="2"/>
    <n v="4"/>
    <x v="0"/>
    <s v="BARMATEC"/>
    <x v="0"/>
    <s v="palau"/>
    <m/>
    <m/>
    <m/>
    <m/>
    <n v="10"/>
    <s v="Juan Carlos"/>
    <x v="69"/>
    <d v="1899-12-30T09:30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10:00:00"/>
    <d v="1899-12-30T10:00:00"/>
    <m/>
    <x v="1"/>
    <s v="MR"/>
    <d v="2019-04-02T10:00:00"/>
    <m/>
    <s v="GONZATRANS"/>
    <s v="Carga"/>
    <s v="NO"/>
    <n v="4"/>
    <n v="7"/>
    <x v="0"/>
    <s v="GONZATRANS"/>
    <x v="5"/>
    <s v="VARIOS"/>
    <m/>
    <m/>
    <m/>
    <m/>
    <n v="30"/>
    <s v="Miguel Ángel"/>
    <x v="69"/>
    <d v="1899-12-30T10:00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10:30:00"/>
    <d v="1899-12-30T10:30:00"/>
    <m/>
    <x v="1"/>
    <s v="JAR"/>
    <d v="2019-04-02T10:30:00"/>
    <s v="DAVID "/>
    <s v="DAVID BERTRAN"/>
    <s v="Carga"/>
    <s v="NO"/>
    <n v="4"/>
    <n v="6"/>
    <x v="0"/>
    <s v="DAVID BERTRAN"/>
    <x v="7"/>
    <s v="varios"/>
    <s v="Entrega ITC"/>
    <m/>
    <m/>
    <m/>
    <n v="20"/>
    <s v="Juan Carlos"/>
    <x v="69"/>
    <d v="1899-12-30T10:30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11:00:00"/>
    <d v="1899-12-30T11:00:00"/>
    <m/>
    <x v="1"/>
    <s v="JAR"/>
    <d v="2019-04-02T11:00:00"/>
    <n v="27088"/>
    <s v="EL MOSCA"/>
    <s v="Carga"/>
    <s v="SI"/>
    <n v="13.5"/>
    <n v="26"/>
    <x v="2"/>
    <s v="AGRONATIVA"/>
    <x v="7"/>
    <s v="MURCIA"/>
    <m/>
    <m/>
    <m/>
    <m/>
    <n v="45"/>
    <s v="Jesús"/>
    <x v="69"/>
    <d v="1899-12-30T15:00:00"/>
    <m/>
    <n v="1"/>
    <x v="0"/>
    <n v="1"/>
    <s v="SI"/>
    <x v="0"/>
    <n v="1"/>
    <n v="1"/>
    <n v="0"/>
    <x v="13"/>
    <x v="3"/>
    <n v="468"/>
    <n v="18"/>
    <n v="0.2"/>
    <n v="0.18"/>
  </r>
  <r>
    <d v="2019-04-02T00:00:00"/>
    <d v="1899-12-30T11:15:00"/>
    <d v="1899-12-30T11:15:00"/>
    <m/>
    <x v="1"/>
    <s v="JAR"/>
    <d v="2019-04-02T11:30:00"/>
    <m/>
    <s v="SUS MEDIOS"/>
    <s v="Descarga"/>
    <s v="SI"/>
    <n v="13.5"/>
    <n v="20"/>
    <x v="0"/>
    <s v="ML PLASTICS"/>
    <x v="2"/>
    <s v="palau"/>
    <m/>
    <m/>
    <m/>
    <m/>
    <n v="45"/>
    <s v="Miguel Ángel"/>
    <x v="69"/>
    <d v="1899-12-30T11:15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11:30:00"/>
    <d v="1899-12-30T11:30:00"/>
    <m/>
    <x v="1"/>
    <s v="JAR"/>
    <d v="2019-04-02T11:30:00"/>
    <n v="27271"/>
    <s v="SUS MEDIOS"/>
    <s v="Carga"/>
    <s v="NO"/>
    <n v="2"/>
    <n v="3"/>
    <x v="0"/>
    <s v="METAL COLOR"/>
    <x v="1"/>
    <s v="Terrassa"/>
    <m/>
    <m/>
    <m/>
    <m/>
    <n v="20"/>
    <s v="Juan Carlos"/>
    <x v="69"/>
    <d v="1899-12-30T11:30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12:00:00"/>
    <d v="1899-12-30T12:00:00"/>
    <m/>
    <x v="1"/>
    <s v="JAR"/>
    <d v="2019-04-02T12:00:00"/>
    <n v="27088"/>
    <s v="EL MOSCA"/>
    <s v="Carga"/>
    <s v="SI"/>
    <n v="13.5"/>
    <n v="26"/>
    <x v="2"/>
    <s v="AGRONATIVA"/>
    <x v="7"/>
    <s v="MURCIA"/>
    <m/>
    <m/>
    <m/>
    <m/>
    <n v="45"/>
    <s v="Jesús"/>
    <x v="69"/>
    <d v="1899-12-30T16:30:00"/>
    <m/>
    <n v="1"/>
    <x v="0"/>
    <n v="1"/>
    <s v="SI"/>
    <x v="0"/>
    <n v="1"/>
    <n v="1"/>
    <n v="0"/>
    <x v="13"/>
    <x v="3"/>
    <n v="468"/>
    <n v="18"/>
    <n v="0.2"/>
    <n v="0.18"/>
  </r>
  <r>
    <d v="2019-04-02T00:00:00"/>
    <d v="1899-12-30T12:15:00"/>
    <d v="1899-12-30T12:15:00"/>
    <m/>
    <x v="1"/>
    <s v="JAR"/>
    <d v="2019-04-02T12:30:00"/>
    <s v="DAVID "/>
    <s v="DAVID BERTRAN"/>
    <s v="Carga"/>
    <s v="NO"/>
    <n v="4"/>
    <n v="6"/>
    <x v="0"/>
    <s v="DAVID BERTRAN"/>
    <x v="7"/>
    <s v="varios"/>
    <s v="Moldes Rotomoldeo"/>
    <m/>
    <m/>
    <m/>
    <n v="20"/>
    <s v="Reyes"/>
    <x v="69"/>
    <d v="1899-12-30T12:15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12:30:00"/>
    <d v="1899-12-30T12:30:00"/>
    <m/>
    <x v="1"/>
    <s v="JAR"/>
    <d v="2019-04-02T12:30:00"/>
    <m/>
    <s v="SUS MEDIOS"/>
    <s v="Carga"/>
    <s v="SI"/>
    <n v="13.5"/>
    <n v="26"/>
    <x v="0"/>
    <s v="CHEP"/>
    <x v="1"/>
    <s v="varios"/>
    <s v="3680305459 - Reservada"/>
    <m/>
    <m/>
    <m/>
    <n v="60"/>
    <s v="Miguel Ángel"/>
    <x v="69"/>
    <d v="1899-12-30T12:30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13:00:00"/>
    <d v="1899-12-30T13:00:00"/>
    <m/>
    <x v="1"/>
    <s v="JAR"/>
    <d v="2019-04-02T13:00:00"/>
    <n v="27088"/>
    <s v="EL MOSCA"/>
    <s v="Carga"/>
    <s v="SI"/>
    <n v="13.5"/>
    <n v="26"/>
    <x v="2"/>
    <s v="AGRONATIVA"/>
    <x v="7"/>
    <s v="MURCIA"/>
    <m/>
    <m/>
    <m/>
    <m/>
    <n v="45"/>
    <s v="Jesús"/>
    <x v="69"/>
    <d v="1899-12-30T13:00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14:00:00"/>
    <d v="1899-12-30T14:00:00"/>
    <m/>
    <x v="1"/>
    <s v="JAR"/>
    <d v="2019-04-02T14:00:00"/>
    <m/>
    <s v="GIMARCO"/>
    <s v="Descarga"/>
    <s v="SI"/>
    <n v="13.5"/>
    <n v="26"/>
    <x v="0"/>
    <s v="SCHOELLER NUREIUX"/>
    <x v="6"/>
    <s v="Nurieux"/>
    <s v="Tapas de Chep"/>
    <m/>
    <m/>
    <m/>
    <n v="60"/>
    <s v="Jesús"/>
    <x v="69"/>
    <d v="1899-12-30T14:00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15:00:00"/>
    <d v="1899-12-30T15:00:00"/>
    <m/>
    <x v="1"/>
    <s v="JAR"/>
    <d v="2019-04-02T15:00:00"/>
    <n v="27088"/>
    <s v="EL MOSCA"/>
    <s v="Carga"/>
    <s v="SI"/>
    <n v="13.5"/>
    <n v="26"/>
    <x v="2"/>
    <s v="AGRONATIVA"/>
    <x v="7"/>
    <s v="MURCIA"/>
    <m/>
    <m/>
    <m/>
    <m/>
    <n v="45"/>
    <s v="Jesús"/>
    <x v="69"/>
    <d v="1899-12-30T18:00:00"/>
    <m/>
    <n v="1"/>
    <x v="0"/>
    <n v="1"/>
    <s v="SI"/>
    <x v="0"/>
    <n v="1"/>
    <n v="1"/>
    <n v="0"/>
    <x v="13"/>
    <x v="3"/>
    <n v="468"/>
    <n v="18"/>
    <n v="0.2"/>
    <n v="0.18"/>
  </r>
  <r>
    <d v="2019-04-02T00:00:00"/>
    <d v="1899-12-30T15:30:00"/>
    <d v="1899-12-30T15:30:00"/>
    <m/>
    <x v="1"/>
    <s v="JAR"/>
    <d v="2019-04-02T15:30:00"/>
    <m/>
    <s v="SUS MEDIOS"/>
    <s v="Carga"/>
    <s v="NO"/>
    <n v="5"/>
    <n v="8"/>
    <x v="0"/>
    <s v="SCHOELLER ITALIA"/>
    <x v="4"/>
    <s v="Italy"/>
    <s v="6007055-42-51-28-41-34-muestra"/>
    <m/>
    <m/>
    <m/>
    <n v="30"/>
    <s v="Miguel Ángel"/>
    <x v="70"/>
    <d v="1899-12-30T10:30:00"/>
    <m/>
    <n v="0"/>
    <x v="0"/>
    <n v="1"/>
    <s v="NO"/>
    <x v="0"/>
    <n v="1"/>
    <n v="1"/>
    <n v="0"/>
    <x v="13"/>
    <x v="3"/>
    <n v="468"/>
    <n v="18"/>
    <n v="0.2"/>
    <n v="0.18"/>
  </r>
  <r>
    <d v="2019-04-02T00:00:00"/>
    <d v="1899-12-30T15:40:00"/>
    <d v="1899-12-30T15:40:00"/>
    <m/>
    <x v="1"/>
    <s v="JAR"/>
    <d v="2019-04-02T15:30:00"/>
    <m/>
    <s v="SUS MEDIOS"/>
    <s v="Carga"/>
    <s v="SI"/>
    <n v="13.5"/>
    <n v="26"/>
    <x v="0"/>
    <s v="CHEP"/>
    <x v="1"/>
    <s v="VARIOS"/>
    <n v="3680313293"/>
    <m/>
    <m/>
    <m/>
    <n v="60"/>
    <s v="Miguel M."/>
    <x v="69"/>
    <d v="1899-12-30T15:40:00"/>
    <m/>
    <n v="1"/>
    <x v="0"/>
    <n v="1"/>
    <s v="SI"/>
    <x v="0"/>
    <n v="0"/>
    <n v="0"/>
    <n v="1"/>
    <x v="13"/>
    <x v="3"/>
    <n v="468"/>
    <n v="18"/>
    <n v="0.2"/>
    <n v="0.18"/>
  </r>
  <r>
    <d v="2019-04-02T00:00:00"/>
    <d v="1899-12-30T16:00:00"/>
    <d v="1899-12-30T16:00:00"/>
    <m/>
    <x v="1"/>
    <s v="JAR"/>
    <d v="2019-04-02T16:00:00"/>
    <n v="27088"/>
    <s v="EL MOSCA"/>
    <s v="Carga"/>
    <s v="SI"/>
    <n v="13.5"/>
    <n v="26"/>
    <x v="2"/>
    <s v="AGRONATIVA"/>
    <x v="7"/>
    <s v="MURCIA"/>
    <m/>
    <m/>
    <m/>
    <m/>
    <n v="45"/>
    <s v="Jesús"/>
    <x v="69"/>
    <d v="1899-12-30T20:00:00"/>
    <m/>
    <n v="1"/>
    <x v="0"/>
    <n v="1"/>
    <s v="SI"/>
    <x v="0"/>
    <n v="1"/>
    <n v="1"/>
    <n v="0"/>
    <x v="13"/>
    <x v="3"/>
    <n v="468"/>
    <n v="18"/>
    <n v="0.2"/>
    <n v="0.18"/>
  </r>
  <r>
    <d v="2019-04-02T00:00:00"/>
    <d v="1899-12-30T16:30:00"/>
    <m/>
    <m/>
    <x v="0"/>
    <s v="JAR"/>
    <d v="2019-04-02T16:30:00"/>
    <m/>
    <s v="SUS MEDIOS"/>
    <s v="Carga"/>
    <s v="SI"/>
    <n v="13.5"/>
    <n v="26"/>
    <x v="0"/>
    <s v="CHEP"/>
    <x v="1"/>
    <s v="varios"/>
    <m/>
    <m/>
    <m/>
    <m/>
    <n v="60"/>
    <s v="Miguel M."/>
    <x v="69"/>
    <d v="1899-12-30T16:30:00"/>
    <m/>
    <n v="1"/>
    <x v="0"/>
    <n v="0"/>
    <s v="SI"/>
    <x v="0"/>
    <n v="1"/>
    <n v="0"/>
    <n v="1"/>
    <x v="13"/>
    <x v="3"/>
    <n v="468"/>
    <n v="18"/>
    <n v="0.2"/>
    <n v="0.18"/>
  </r>
  <r>
    <d v="2019-04-02T00:00:00"/>
    <d v="1899-12-30T17:15:00"/>
    <d v="1899-12-30T17:15:00"/>
    <m/>
    <x v="1"/>
    <s v="JAR"/>
    <d v="2019-04-02T17:30:00"/>
    <m/>
    <s v="DAVID BERTRAN"/>
    <s v="Descarga"/>
    <s v="NO"/>
    <n v="1"/>
    <n v="1"/>
    <x v="1"/>
    <s v="INORPACK"/>
    <x v="7"/>
    <s v="Palau"/>
    <m/>
    <m/>
    <m/>
    <m/>
    <n v="10"/>
    <s v="Reyes"/>
    <x v="69"/>
    <d v="1899-12-30T17:15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19:00:00"/>
    <d v="1899-12-30T19:00:00"/>
    <m/>
    <x v="1"/>
    <s v="JAR"/>
    <d v="2019-04-02T19:00:00"/>
    <s v="Cisterna-silo 6"/>
    <s v="CISTERNA"/>
    <s v="Descarga"/>
    <s v="NO"/>
    <n v="1"/>
    <n v="1"/>
    <x v="1"/>
    <s v="HIDROAGUA"/>
    <x v="2"/>
    <s v="palau"/>
    <m/>
    <m/>
    <m/>
    <m/>
    <m/>
    <s v="Sandra"/>
    <x v="69"/>
    <d v="1899-12-30T19:00:00"/>
    <m/>
    <n v="0"/>
    <x v="0"/>
    <n v="1"/>
    <s v="SI"/>
    <x v="0"/>
    <n v="0"/>
    <n v="0"/>
    <n v="1"/>
    <x v="13"/>
    <x v="3"/>
    <n v="468"/>
    <n v="18"/>
    <n v="0.2"/>
    <n v="0.18"/>
  </r>
  <r>
    <d v="2019-04-02T00:00:00"/>
    <d v="1899-12-30T20:00:00"/>
    <d v="1899-12-30T20:00:00"/>
    <m/>
    <x v="1"/>
    <s v="JAR"/>
    <d v="2019-04-02T20:00:00"/>
    <m/>
    <s v="SUS MEDIOS"/>
    <s v="Carga"/>
    <s v="SI"/>
    <n v="13.5"/>
    <n v="26"/>
    <x v="0"/>
    <s v="CHEP"/>
    <x v="1"/>
    <s v="VARIOS"/>
    <n v="3680314612"/>
    <m/>
    <m/>
    <m/>
    <n v="60"/>
    <s v="Miguel M."/>
    <x v="69"/>
    <d v="1899-12-30T18:00:00"/>
    <m/>
    <n v="1"/>
    <x v="0"/>
    <n v="1"/>
    <s v="SI"/>
    <x v="0"/>
    <n v="1"/>
    <n v="1"/>
    <n v="0"/>
    <x v="13"/>
    <x v="3"/>
    <n v="468"/>
    <n v="18"/>
    <n v="0.2"/>
    <n v="0.18"/>
  </r>
  <r>
    <d v="2019-04-02T00:00:00"/>
    <d v="1899-12-30T20:30:00"/>
    <d v="1899-12-30T20:30:00"/>
    <m/>
    <x v="1"/>
    <s v="JAR"/>
    <d v="2019-04-02T20:30:00"/>
    <m/>
    <s v="SUS MEDIOS"/>
    <s v="Carga"/>
    <s v="SI"/>
    <n v="13.5"/>
    <n v="26"/>
    <x v="0"/>
    <s v="CHEP"/>
    <x v="1"/>
    <s v="VARIOS"/>
    <n v="3680313315"/>
    <m/>
    <m/>
    <m/>
    <n v="60"/>
    <s v="Miguel Ángel"/>
    <x v="71"/>
    <d v="1899-12-30T10:10:00"/>
    <m/>
    <n v="1"/>
    <x v="0"/>
    <n v="1"/>
    <s v="NO"/>
    <x v="0"/>
    <n v="1"/>
    <n v="1"/>
    <n v="0"/>
    <x v="13"/>
    <x v="3"/>
    <n v="468"/>
    <n v="18"/>
    <n v="0.2"/>
    <n v="0.18"/>
  </r>
  <r>
    <d v="2019-04-02T00:00:00"/>
    <d v="1899-12-30T21:00:00"/>
    <d v="1899-12-30T21:00:00"/>
    <m/>
    <x v="1"/>
    <s v="JAR"/>
    <d v="2019-04-02T21:00:00"/>
    <m/>
    <s v="SUS MEDIOS"/>
    <s v="Carga"/>
    <s v="SI"/>
    <n v="13.5"/>
    <n v="26"/>
    <x v="0"/>
    <s v="CHEP"/>
    <x v="1"/>
    <s v="VARIOS"/>
    <n v="3680313296"/>
    <m/>
    <m/>
    <m/>
    <n v="60"/>
    <s v="Miguel M."/>
    <x v="69"/>
    <d v="1899-12-30T19:00:00"/>
    <m/>
    <n v="1"/>
    <x v="0"/>
    <n v="1"/>
    <s v="SI"/>
    <x v="0"/>
    <n v="1"/>
    <n v="1"/>
    <n v="0"/>
    <x v="13"/>
    <x v="3"/>
    <n v="468"/>
    <n v="18"/>
    <n v="0.2"/>
    <n v="0.18"/>
  </r>
  <r>
    <d v="2019-04-03T00:00:00"/>
    <d v="1899-12-30T06:00:00"/>
    <d v="1899-12-30T06:00:00"/>
    <m/>
    <x v="1"/>
    <s v="JAR"/>
    <d v="2019-04-03T06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70"/>
    <d v="1899-12-30T06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07:00:00"/>
    <d v="1899-12-30T07:00:00"/>
    <m/>
    <x v="1"/>
    <s v="JAR"/>
    <d v="2019-04-03T07:00:00"/>
    <m/>
    <s v="BREGER"/>
    <s v="Carga"/>
    <s v="NO"/>
    <n v="3"/>
    <n v="2"/>
    <x v="0"/>
    <s v="SCHOELLER FRANCE"/>
    <x v="4"/>
    <s v="Gaillon"/>
    <m/>
    <m/>
    <m/>
    <m/>
    <n v="20"/>
    <s v="Juan Carlos"/>
    <x v="70"/>
    <d v="1899-12-30T07:0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07:30:00"/>
    <d v="1899-12-30T07:30:00"/>
    <m/>
    <x v="1"/>
    <s v="JAR"/>
    <d v="2019-04-03T07:30:00"/>
    <m/>
    <s v="SUS MEDIOS"/>
    <s v="Descarga"/>
    <s v="NO"/>
    <n v="6"/>
    <n v="12"/>
    <x v="0"/>
    <s v="REGESPAL"/>
    <x v="2"/>
    <s v="Palau"/>
    <n v="113006613"/>
    <m/>
    <m/>
    <m/>
    <n v="30"/>
    <s v="Juan Carlos"/>
    <x v="70"/>
    <d v="1899-12-30T07:3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08:00:00"/>
    <d v="1899-12-30T08:00:00"/>
    <m/>
    <x v="1"/>
    <s v="JAR"/>
    <d v="2019-04-03T08:00:00"/>
    <s v="DAVID "/>
    <s v="DAVID BERTRAN"/>
    <s v="Carga"/>
    <s v="NO"/>
    <n v="4"/>
    <n v="6"/>
    <x v="0"/>
    <s v="DAVID BERTRAN"/>
    <x v="7"/>
    <s v="varios"/>
    <s v="Olesa de Montserrat y Parets"/>
    <m/>
    <m/>
    <m/>
    <n v="30"/>
    <s v="Juan Carlos"/>
    <x v="70"/>
    <d v="1899-12-30T08:0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09:00:00"/>
    <d v="1899-12-30T09:00:00"/>
    <m/>
    <x v="1"/>
    <s v="JAR"/>
    <d v="2019-04-03T09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70"/>
    <d v="1899-12-30T09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0:00:00"/>
    <d v="1899-12-30T10:00:00"/>
    <m/>
    <x v="1"/>
    <s v="JAR"/>
    <d v="2019-04-03T10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70"/>
    <d v="1899-12-30T10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0:15:00"/>
    <d v="1899-12-30T10:15:00"/>
    <m/>
    <x v="1"/>
    <s v="JAR"/>
    <d v="2019-04-03T10:30:00"/>
    <m/>
    <s v="SUS MEDIOS"/>
    <s v="Descarga"/>
    <s v="NO"/>
    <n v="1"/>
    <n v="1"/>
    <x v="0"/>
    <s v="EUROGRATE"/>
    <x v="0"/>
    <s v="palau"/>
    <m/>
    <m/>
    <m/>
    <m/>
    <n v="15"/>
    <s v="Juan Carlos"/>
    <x v="70"/>
    <d v="1899-12-30T13:00:00"/>
    <m/>
    <n v="0"/>
    <x v="0"/>
    <n v="1"/>
    <s v="SI"/>
    <x v="0"/>
    <n v="1"/>
    <n v="1"/>
    <n v="0"/>
    <x v="13"/>
    <x v="3"/>
    <n v="468"/>
    <n v="18"/>
    <n v="0.2"/>
    <n v="0.18"/>
  </r>
  <r>
    <d v="2019-04-03T00:00:00"/>
    <d v="1899-12-30T10:30:00"/>
    <d v="1899-12-30T10:30:00"/>
    <m/>
    <x v="1"/>
    <s v="JAR"/>
    <d v="2019-04-03T10:30:00"/>
    <m/>
    <s v="INTER SPAN"/>
    <s v="Descarga"/>
    <s v="NO"/>
    <n v="1"/>
    <n v="2"/>
    <x v="0"/>
    <s v="SCHOELLER UK"/>
    <x v="6"/>
    <s v="UK"/>
    <m/>
    <m/>
    <m/>
    <m/>
    <n v="10"/>
    <s v="Miguel Ángel"/>
    <x v="70"/>
    <d v="1899-12-30T10:3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11:00:00"/>
    <d v="1899-12-30T11:00:00"/>
    <m/>
    <x v="1"/>
    <s v="JAR"/>
    <d v="2019-04-03T11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70"/>
    <d v="1899-12-30T11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1:10:00"/>
    <m/>
    <m/>
    <x v="0"/>
    <s v="MR"/>
    <d v="2019-04-03T11:00:00"/>
    <m/>
    <s v="VICTRANSA"/>
    <s v="Descarga"/>
    <s v="NO"/>
    <n v="1"/>
    <n v="2"/>
    <x v="0"/>
    <s v="IQAP MASTERBATCH"/>
    <x v="2"/>
    <s v="BARCELONA"/>
    <m/>
    <m/>
    <m/>
    <m/>
    <m/>
    <s v="Sandra"/>
    <x v="70"/>
    <d v="1899-12-30T11:10:00"/>
    <m/>
    <n v="0"/>
    <x v="0"/>
    <n v="0"/>
    <s v="SI"/>
    <x v="0"/>
    <n v="1"/>
    <n v="0"/>
    <n v="1"/>
    <x v="13"/>
    <x v="3"/>
    <n v="468"/>
    <n v="18"/>
    <n v="0.2"/>
    <n v="0.18"/>
  </r>
  <r>
    <d v="2019-04-03T00:00:00"/>
    <d v="1899-12-30T11:15:00"/>
    <d v="1899-12-30T11:15:00"/>
    <m/>
    <x v="1"/>
    <s v="JAR"/>
    <d v="2019-04-03T11:30:00"/>
    <n v="27331"/>
    <s v="J H L"/>
    <s v="Carga"/>
    <s v="NO"/>
    <n v="2"/>
    <n v="2"/>
    <x v="0"/>
    <s v="VARIOS"/>
    <x v="9"/>
    <s v="Portugal"/>
    <m/>
    <m/>
    <m/>
    <m/>
    <n v="10"/>
    <s v="Reyes"/>
    <x v="70"/>
    <d v="1899-12-30T11:15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11:20:00"/>
    <m/>
    <m/>
    <x v="0"/>
    <s v="SJ"/>
    <d v="2019-04-03T11:30:00"/>
    <m/>
    <s v="TSB"/>
    <s v="Descarga"/>
    <s v="NO"/>
    <n v="0.5"/>
    <n v="1"/>
    <x v="0"/>
    <s v="BIESTERFELD IBERICA"/>
    <x v="2"/>
    <s v="BARCELONA"/>
    <s v="113006618 AL. 203022197"/>
    <m/>
    <m/>
    <m/>
    <m/>
    <s v="Sandra"/>
    <x v="70"/>
    <d v="1899-12-30T11:20:00"/>
    <m/>
    <n v="0"/>
    <x v="0"/>
    <n v="0"/>
    <s v="SI"/>
    <x v="0"/>
    <n v="1"/>
    <n v="0"/>
    <n v="1"/>
    <x v="13"/>
    <x v="3"/>
    <n v="468"/>
    <n v="18"/>
    <n v="0.2"/>
    <n v="0.18"/>
  </r>
  <r>
    <d v="2019-04-03T00:00:00"/>
    <d v="1899-12-30T12:00:00"/>
    <d v="1899-12-30T12:00:00"/>
    <m/>
    <x v="1"/>
    <s v="JAR"/>
    <d v="2019-04-03T12:00:00"/>
    <n v="27145"/>
    <s v="SESE"/>
    <s v="Carga"/>
    <s v="SI"/>
    <n v="13.5"/>
    <n v="26"/>
    <x v="0"/>
    <s v="VALEO"/>
    <x v="1"/>
    <s v="Jaén"/>
    <m/>
    <m/>
    <m/>
    <m/>
    <n v="45"/>
    <s v="Jesús"/>
    <x v="70"/>
    <d v="1899-12-30T16:30:00"/>
    <m/>
    <n v="1"/>
    <x v="0"/>
    <n v="1"/>
    <s v="SI"/>
    <x v="0"/>
    <n v="1"/>
    <n v="1"/>
    <n v="0"/>
    <x v="13"/>
    <x v="3"/>
    <n v="468"/>
    <n v="18"/>
    <n v="0.2"/>
    <n v="0.18"/>
  </r>
  <r>
    <d v="2019-04-03T00:00:00"/>
    <d v="1899-12-30T12:15:00"/>
    <d v="1899-12-30T12:15:00"/>
    <m/>
    <x v="1"/>
    <s v="JAR"/>
    <d v="2019-04-03T12:30:00"/>
    <n v="27133"/>
    <s v="SUS MEDIOS"/>
    <s v="Carga"/>
    <s v="NO"/>
    <n v="1"/>
    <n v="1"/>
    <x v="0"/>
    <s v="ESTABLECIMIENTOS ALVAREZ"/>
    <x v="1"/>
    <s v="Madrid"/>
    <m/>
    <m/>
    <m/>
    <m/>
    <n v="20"/>
    <s v="Miguel M."/>
    <x v="70"/>
    <d v="1899-12-30T14:15:00"/>
    <m/>
    <n v="0"/>
    <x v="0"/>
    <n v="1"/>
    <s v="SI"/>
    <x v="0"/>
    <n v="1"/>
    <n v="1"/>
    <n v="0"/>
    <x v="13"/>
    <x v="3"/>
    <n v="468"/>
    <n v="18"/>
    <n v="0.2"/>
    <n v="0.18"/>
  </r>
  <r>
    <d v="2019-04-03T00:00:00"/>
    <d v="1899-12-30T12:30:00"/>
    <d v="1899-12-30T12:30:00"/>
    <m/>
    <x v="1"/>
    <s v="JAR"/>
    <d v="2019-04-03T12:30:00"/>
    <m/>
    <s v="GIMARCO"/>
    <s v="Descarga"/>
    <s v="SI"/>
    <n v="13.5"/>
    <n v="26"/>
    <x v="0"/>
    <s v="SCHOELLER FRANCE"/>
    <x v="6"/>
    <s v="Gaillon"/>
    <s v=" CB-1176"/>
    <m/>
    <m/>
    <m/>
    <n v="60"/>
    <s v="Miguel M."/>
    <x v="70"/>
    <d v="1899-12-30T15:30:00"/>
    <m/>
    <n v="1"/>
    <x v="0"/>
    <n v="1"/>
    <s v="SI"/>
    <x v="0"/>
    <n v="1"/>
    <n v="1"/>
    <n v="0"/>
    <x v="13"/>
    <x v="3"/>
    <n v="468"/>
    <n v="18"/>
    <n v="0.2"/>
    <n v="0.18"/>
  </r>
  <r>
    <d v="2019-04-03T00:00:00"/>
    <d v="1899-12-30T13:00:00"/>
    <d v="1899-12-30T13:00:00"/>
    <m/>
    <x v="1"/>
    <s v="JAR"/>
    <d v="2019-04-03T13:00:00"/>
    <n v="27088"/>
    <s v="EL MOSCA"/>
    <s v="Carga"/>
    <s v="SI"/>
    <n v="13.5"/>
    <n v="26"/>
    <x v="2"/>
    <s v="AGRONATIVA"/>
    <x v="7"/>
    <s v="MURCIA"/>
    <m/>
    <m/>
    <m/>
    <m/>
    <n v="45"/>
    <s v="Jesús"/>
    <x v="70"/>
    <d v="1899-12-30T19:00:00"/>
    <m/>
    <n v="1"/>
    <x v="0"/>
    <n v="1"/>
    <s v="SI"/>
    <x v="0"/>
    <n v="1"/>
    <n v="1"/>
    <n v="0"/>
    <x v="13"/>
    <x v="3"/>
    <n v="468"/>
    <n v="18"/>
    <n v="0.2"/>
    <n v="0.18"/>
  </r>
  <r>
    <d v="2019-04-03T00:00:00"/>
    <d v="1899-12-30T13:30:00"/>
    <d v="1899-12-30T13:30:00"/>
    <m/>
    <x v="1"/>
    <s v="JAR"/>
    <d v="2019-04-03T13:30:00"/>
    <m/>
    <s v="SUS MEDIOS"/>
    <s v="Carga"/>
    <s v="NO"/>
    <n v="2"/>
    <n v="3"/>
    <x v="0"/>
    <s v="STORE &amp; GO "/>
    <x v="1"/>
    <s v="Portugal"/>
    <s v="26774-27432-27048"/>
    <m/>
    <m/>
    <m/>
    <n v="10"/>
    <s v="Reyes"/>
    <x v="70"/>
    <d v="1899-12-30T13:3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14:00:00"/>
    <d v="1899-12-30T14:00:00"/>
    <m/>
    <x v="1"/>
    <s v="JAR"/>
    <d v="2019-04-03T14:00:00"/>
    <n v="27088"/>
    <s v="EL MOSCA"/>
    <s v="Carga"/>
    <s v="SI"/>
    <n v="13.5"/>
    <n v="26"/>
    <x v="2"/>
    <s v="AGRONATIVA"/>
    <x v="7"/>
    <s v="MURCIA"/>
    <m/>
    <m/>
    <m/>
    <m/>
    <n v="45"/>
    <s v="Jesús"/>
    <x v="70"/>
    <d v="1899-12-30T14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5:00:00"/>
    <d v="1899-12-30T15:00:00"/>
    <m/>
    <x v="1"/>
    <s v="JAR"/>
    <d v="2019-04-03T15:00:00"/>
    <n v="27088"/>
    <s v="EL MOSCA"/>
    <s v="Carga"/>
    <s v="SI"/>
    <n v="13.5"/>
    <n v="26"/>
    <x v="2"/>
    <s v="AGRONATIVA"/>
    <x v="7"/>
    <s v="MURCIA"/>
    <m/>
    <m/>
    <m/>
    <m/>
    <n v="45"/>
    <s v="Jesús"/>
    <x v="70"/>
    <d v="1899-12-30T15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5:15:00"/>
    <m/>
    <m/>
    <x v="0"/>
    <s v="JAR"/>
    <d v="2019-04-03T15:30:00"/>
    <n v="27448"/>
    <s v="SCHENKER"/>
    <s v="Carga"/>
    <s v="NO"/>
    <n v="1"/>
    <n v="1"/>
    <x v="0"/>
    <s v="PROQUIMIA"/>
    <x v="3"/>
    <s v="Vic"/>
    <m/>
    <m/>
    <m/>
    <m/>
    <n v="5"/>
    <s v="Miguel M."/>
    <x v="70"/>
    <d v="1899-12-30T15:15:00"/>
    <m/>
    <n v="0"/>
    <x v="0"/>
    <n v="0"/>
    <s v="SI"/>
    <x v="0"/>
    <n v="1"/>
    <n v="0"/>
    <n v="1"/>
    <x v="13"/>
    <x v="3"/>
    <n v="468"/>
    <n v="18"/>
    <n v="0.2"/>
    <n v="0.18"/>
  </r>
  <r>
    <d v="2019-04-03T00:00:00"/>
    <d v="1899-12-30T15:30:00"/>
    <d v="1899-12-30T15:30:00"/>
    <m/>
    <x v="1"/>
    <s v="JAR"/>
    <d v="2019-04-03T15:30:00"/>
    <m/>
    <s v="GIMARCO"/>
    <s v="Descarga"/>
    <s v="NO"/>
    <n v="5"/>
    <n v="10"/>
    <x v="0"/>
    <s v="SCHOELLER NUREIUX"/>
    <x v="6"/>
    <s v="Nureiux"/>
    <m/>
    <m/>
    <m/>
    <m/>
    <n v="40"/>
    <s v="Juan Carlos"/>
    <x v="70"/>
    <d v="1899-12-30T15:3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16:00:00"/>
    <d v="1899-12-30T16:00:00"/>
    <m/>
    <x v="1"/>
    <s v="JAR"/>
    <d v="2019-04-03T16:00:00"/>
    <n v="27193"/>
    <s v="SESE"/>
    <s v="Carga"/>
    <s v="SI"/>
    <n v="13.5"/>
    <n v="26"/>
    <x v="0"/>
    <s v="VALEO"/>
    <x v="1"/>
    <s v="Jaén"/>
    <m/>
    <m/>
    <m/>
    <m/>
    <n v="60"/>
    <s v="Miguel Ángel"/>
    <x v="68"/>
    <d v="1899-12-30T08:00:00"/>
    <m/>
    <n v="1"/>
    <x v="0"/>
    <n v="1"/>
    <s v="NO"/>
    <x v="0"/>
    <n v="1"/>
    <n v="1"/>
    <n v="0"/>
    <x v="13"/>
    <x v="3"/>
    <n v="468"/>
    <n v="18"/>
    <n v="0.2"/>
    <n v="0.18"/>
  </r>
  <r>
    <d v="2019-04-03T00:00:00"/>
    <d v="1899-12-30T16:30:00"/>
    <d v="1899-12-30T16:30:00"/>
    <m/>
    <x v="1"/>
    <s v="JAR"/>
    <d v="2019-04-03T16:30:00"/>
    <m/>
    <s v="SUS MEDIOS"/>
    <s v="Carga"/>
    <s v="NO"/>
    <n v="5"/>
    <n v="10"/>
    <x v="0"/>
    <s v="AQUA AMBIENT"/>
    <x v="3"/>
    <s v="VARIOS"/>
    <m/>
    <m/>
    <m/>
    <m/>
    <n v="10"/>
    <s v="Jesús"/>
    <x v="70"/>
    <d v="1899-12-30T16:3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17:00:00"/>
    <d v="1899-12-30T17:00:00"/>
    <m/>
    <x v="1"/>
    <s v="MR"/>
    <d v="2019-04-03T17:00:00"/>
    <m/>
    <s v="TRANSLINK"/>
    <s v="Carga"/>
    <s v="NO"/>
    <n v="1"/>
    <n v="2"/>
    <x v="0"/>
    <s v="TRANSLINK"/>
    <x v="5"/>
    <s v="VARIOS"/>
    <m/>
    <m/>
    <m/>
    <m/>
    <n v="20"/>
    <s v="Miguel M."/>
    <x v="70"/>
    <d v="1899-12-30T17:00:00"/>
    <m/>
    <n v="0"/>
    <x v="0"/>
    <n v="1"/>
    <s v="SI"/>
    <x v="0"/>
    <n v="0"/>
    <n v="0"/>
    <n v="1"/>
    <x v="13"/>
    <x v="3"/>
    <n v="468"/>
    <n v="18"/>
    <n v="0.2"/>
    <n v="0.18"/>
  </r>
  <r>
    <d v="2019-04-03T00:00:00"/>
    <d v="1899-12-30T17:30:00"/>
    <d v="1899-12-30T17:30:00"/>
    <m/>
    <x v="1"/>
    <s v="JAR"/>
    <d v="2019-04-03T17:30:00"/>
    <n v="26732"/>
    <s v="JOSE REY"/>
    <s v="Carga"/>
    <s v="SI"/>
    <n v="13.5"/>
    <n v="26"/>
    <x v="0"/>
    <s v="VALLE DE SAN JUAN"/>
    <x v="7"/>
    <s v="Palencia"/>
    <m/>
    <m/>
    <m/>
    <m/>
    <n v="40"/>
    <s v="Jesús"/>
    <x v="70"/>
    <d v="1899-12-30T17:3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8:30:00"/>
    <d v="1899-12-30T18:30:00"/>
    <m/>
    <x v="1"/>
    <s v="JAR"/>
    <d v="2019-04-03T18:30:00"/>
    <m/>
    <s v="SUS MEDIOS"/>
    <s v="Carga"/>
    <s v="SI"/>
    <n v="13.5"/>
    <n v="26"/>
    <x v="0"/>
    <s v="CHEP"/>
    <x v="1"/>
    <s v="VARIOS"/>
    <n v="3680313295"/>
    <m/>
    <m/>
    <m/>
    <n v="60"/>
    <s v="Miguel M."/>
    <x v="70"/>
    <d v="1899-12-30T18:3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19:00:00"/>
    <d v="1899-12-30T19:00:00"/>
    <m/>
    <x v="1"/>
    <s v="JAR"/>
    <d v="2019-04-03T19:00:00"/>
    <n v="27088"/>
    <s v="EL MOSCA"/>
    <s v="Carga"/>
    <s v="SI"/>
    <n v="13.5"/>
    <n v="26"/>
    <x v="2"/>
    <s v="AGRONATIVA"/>
    <x v="7"/>
    <s v="MURCIA"/>
    <m/>
    <m/>
    <m/>
    <m/>
    <n v="45"/>
    <s v="Miguel M."/>
    <x v="70"/>
    <d v="1899-12-30T19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20:30:00"/>
    <d v="1899-12-30T20:30:00"/>
    <m/>
    <x v="1"/>
    <s v="JAR"/>
    <d v="2019-04-03T20:30:00"/>
    <m/>
    <s v="SUS MEDIOS"/>
    <s v="Carga"/>
    <s v="SI"/>
    <n v="13.5"/>
    <n v="26"/>
    <x v="0"/>
    <s v="CHEP"/>
    <x v="1"/>
    <s v="VARIOS"/>
    <n v="3680314550"/>
    <m/>
    <m/>
    <m/>
    <n v="60"/>
    <s v="Miguel Ángel"/>
    <x v="70"/>
    <d v="1899-12-30T13:00:00"/>
    <m/>
    <n v="1"/>
    <x v="0"/>
    <n v="1"/>
    <s v="SI"/>
    <x v="0"/>
    <n v="1"/>
    <n v="1"/>
    <n v="0"/>
    <x v="13"/>
    <x v="3"/>
    <n v="468"/>
    <n v="18"/>
    <n v="0.2"/>
    <n v="0.18"/>
  </r>
  <r>
    <d v="2019-04-03T00:00:00"/>
    <d v="1899-12-30T21:00:00"/>
    <d v="1899-12-30T21:00:00"/>
    <m/>
    <x v="1"/>
    <s v="JAR"/>
    <d v="2019-04-03T21:00:00"/>
    <m/>
    <s v="SUS MEDIOS"/>
    <s v="Carga"/>
    <s v="SI"/>
    <n v="13.5"/>
    <n v="26"/>
    <x v="0"/>
    <s v="CHEP"/>
    <x v="1"/>
    <s v="VARIOS"/>
    <n v="3680313298"/>
    <m/>
    <m/>
    <m/>
    <n v="60"/>
    <s v="Miguel M."/>
    <x v="70"/>
    <d v="1899-12-30T21:00:00"/>
    <m/>
    <n v="1"/>
    <x v="0"/>
    <n v="1"/>
    <s v="SI"/>
    <x v="0"/>
    <n v="0"/>
    <n v="0"/>
    <n v="1"/>
    <x v="13"/>
    <x v="3"/>
    <n v="468"/>
    <n v="18"/>
    <n v="0.2"/>
    <n v="0.18"/>
  </r>
  <r>
    <d v="2019-04-03T00:00:00"/>
    <d v="1899-12-30T21:30:00"/>
    <d v="1899-12-30T21:30:00"/>
    <m/>
    <x v="1"/>
    <s v="JAR"/>
    <d v="2019-04-03T21:30:00"/>
    <m/>
    <s v="SUS MEDIOS"/>
    <s v="Carga"/>
    <s v="SI"/>
    <n v="13.5"/>
    <n v="26"/>
    <x v="0"/>
    <s v="CHEP"/>
    <x v="1"/>
    <s v="VARIOS"/>
    <n v="3680313297"/>
    <m/>
    <m/>
    <m/>
    <n v="60"/>
    <s v="Miguel Ángel"/>
    <x v="70"/>
    <d v="1899-12-30T07:30:00"/>
    <m/>
    <n v="1"/>
    <x v="0"/>
    <n v="1"/>
    <s v="SI"/>
    <x v="0"/>
    <n v="1"/>
    <n v="1"/>
    <n v="0"/>
    <x v="13"/>
    <x v="3"/>
    <n v="468"/>
    <n v="18"/>
    <n v="0.2"/>
    <n v="0.18"/>
  </r>
  <r>
    <d v="2019-04-04T00:00:00"/>
    <d v="1899-12-30T06:00:00"/>
    <d v="1899-12-30T06:00:00"/>
    <m/>
    <x v="1"/>
    <s v="JAR"/>
    <d v="2019-04-04T06:00:00"/>
    <n v="27172"/>
    <s v="EL MOSCA"/>
    <s v="Carga"/>
    <s v="SI"/>
    <n v="13.5"/>
    <n v="26"/>
    <x v="2"/>
    <s v="THADER"/>
    <x v="7"/>
    <s v="Murcia"/>
    <m/>
    <m/>
    <m/>
    <m/>
    <n v="45"/>
    <s v="Juan Carlos"/>
    <x v="68"/>
    <d v="1899-12-30T06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08:00:00"/>
    <d v="1899-12-30T08:00:00"/>
    <m/>
    <x v="1"/>
    <s v="JAR"/>
    <d v="2019-04-04T08:00:00"/>
    <s v="DAVID "/>
    <s v="DAVID BERTRAN"/>
    <s v="Carga"/>
    <s v="NO"/>
    <n v="4"/>
    <n v="6"/>
    <x v="0"/>
    <s v="DAVID BERTRAN"/>
    <x v="7"/>
    <s v="varios"/>
    <s v="Recogida en varios proveedores"/>
    <m/>
    <m/>
    <m/>
    <n v="1"/>
    <s v="Reyes"/>
    <x v="68"/>
    <d v="1899-12-30T08:0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08:30:00"/>
    <d v="1899-12-30T08:30:00"/>
    <m/>
    <x v="1"/>
    <s v="JAR"/>
    <d v="2019-04-04T08:30:00"/>
    <n v="27172"/>
    <s v="EL MOSCA"/>
    <s v="Carga"/>
    <s v="SI"/>
    <n v="13.5"/>
    <n v="26"/>
    <x v="2"/>
    <s v="THADER"/>
    <x v="7"/>
    <s v="Murcia"/>
    <m/>
    <m/>
    <m/>
    <m/>
    <n v="45"/>
    <s v="Juan Carlos"/>
    <x v="68"/>
    <d v="1899-12-30T08:3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09:00:00"/>
    <d v="1899-12-30T09:00:00"/>
    <m/>
    <x v="1"/>
    <s v="JAR"/>
    <d v="2019-04-04T09:00:00"/>
    <n v="25840"/>
    <s v="SESE"/>
    <s v="Carga"/>
    <s v="SI"/>
    <n v="13.5"/>
    <n v="26"/>
    <x v="0"/>
    <s v="VALEO MARRUECOS"/>
    <x v="1"/>
    <s v="Marruecos"/>
    <m/>
    <m/>
    <m/>
    <m/>
    <n v="60"/>
    <s v="Juan Carlos"/>
    <x v="68"/>
    <d v="1899-12-30T09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0:00:00"/>
    <d v="1899-12-30T10:00:00"/>
    <m/>
    <x v="1"/>
    <s v="JAR"/>
    <d v="2019-04-04T10:00:00"/>
    <m/>
    <s v="SUS MEDIOS"/>
    <s v="Carga"/>
    <s v="NO"/>
    <n v="2"/>
    <n v="3"/>
    <x v="0"/>
    <s v="PALETPLASTIC"/>
    <x v="1"/>
    <s v="Murcia"/>
    <s v="27246-27194-27077"/>
    <m/>
    <m/>
    <m/>
    <n v="30"/>
    <s v="Miguel M."/>
    <x v="68"/>
    <d v="1899-12-30T18:00:00"/>
    <m/>
    <n v="0"/>
    <x v="0"/>
    <n v="1"/>
    <s v="SI"/>
    <x v="0"/>
    <n v="1"/>
    <n v="1"/>
    <n v="0"/>
    <x v="13"/>
    <x v="3"/>
    <n v="468"/>
    <n v="18"/>
    <n v="0.2"/>
    <n v="0.18"/>
  </r>
  <r>
    <d v="2019-04-04T00:00:00"/>
    <d v="1899-12-30T10:30:00"/>
    <d v="1899-12-30T10:30:00"/>
    <m/>
    <x v="1"/>
    <s v="JAR"/>
    <d v="2019-04-04T10:30:00"/>
    <m/>
    <s v="DAVID BERTRAN"/>
    <s v="Carga"/>
    <s v="NO"/>
    <n v="4"/>
    <n v="6"/>
    <x v="0"/>
    <s v="DAVID BERTRAN"/>
    <x v="7"/>
    <s v="Hospitalet"/>
    <s v="27412-27378"/>
    <m/>
    <m/>
    <m/>
    <n v="10"/>
    <s v="Reyes"/>
    <x v="68"/>
    <d v="1899-12-30T10:3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1:00:00"/>
    <d v="1899-12-30T11:00:00"/>
    <m/>
    <x v="1"/>
    <s v="JAR"/>
    <d v="2019-04-04T11:00:00"/>
    <n v="27088"/>
    <s v="EL MOSCA"/>
    <s v="Carga"/>
    <s v="SI"/>
    <n v="13.5"/>
    <n v="26"/>
    <x v="2"/>
    <s v="AGRONATIVA"/>
    <x v="7"/>
    <s v="MURCIA"/>
    <m/>
    <m/>
    <m/>
    <m/>
    <n v="45"/>
    <s v="Jesús"/>
    <x v="68"/>
    <d v="1899-12-30T14:00:00"/>
    <m/>
    <n v="1"/>
    <x v="0"/>
    <n v="1"/>
    <s v="SI"/>
    <x v="0"/>
    <n v="1"/>
    <n v="1"/>
    <n v="0"/>
    <x v="13"/>
    <x v="3"/>
    <n v="468"/>
    <n v="18"/>
    <n v="0.2"/>
    <n v="0.18"/>
  </r>
  <r>
    <d v="2019-04-04T00:00:00"/>
    <d v="1899-12-30T11:15:00"/>
    <d v="1899-12-30T11:15:00"/>
    <m/>
    <x v="1"/>
    <s v="JAR"/>
    <d v="2019-04-04T11:30:00"/>
    <m/>
    <s v="SUS MEDIOS"/>
    <s v="Carga"/>
    <s v="SI"/>
    <n v="13.5"/>
    <n v="26"/>
    <x v="0"/>
    <s v="IMA ACUICULTURA"/>
    <x v="3"/>
    <s v="varios"/>
    <m/>
    <m/>
    <m/>
    <m/>
    <n v="40"/>
    <s v="Miguel Ángel"/>
    <x v="68"/>
    <d v="1899-12-30T11:15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1:30:00"/>
    <d v="1899-12-30T11:30:00"/>
    <m/>
    <x v="1"/>
    <s v="JAR"/>
    <d v="2019-04-04T11:30:00"/>
    <n v="27172"/>
    <s v="EL MOSCA"/>
    <s v="Carga"/>
    <s v="SI"/>
    <n v="13.5"/>
    <n v="26"/>
    <x v="2"/>
    <s v="THADER"/>
    <x v="7"/>
    <s v="Murcia"/>
    <m/>
    <m/>
    <m/>
    <m/>
    <n v="45"/>
    <s v="Juan Carlos"/>
    <x v="68"/>
    <d v="1899-12-30T11:3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2:00:00"/>
    <d v="1899-12-30T12:00:00"/>
    <m/>
    <x v="1"/>
    <s v="JAR"/>
    <d v="2019-04-04T12:00:00"/>
    <n v="27088"/>
    <s v="EL MOSCA"/>
    <s v="Carga"/>
    <s v="SI"/>
    <n v="13.5"/>
    <n v="26"/>
    <x v="2"/>
    <s v="AGRONATIVA"/>
    <x v="7"/>
    <s v="MURCIA"/>
    <m/>
    <m/>
    <m/>
    <m/>
    <n v="45"/>
    <s v="Jesús"/>
    <x v="68"/>
    <d v="1899-12-30T15:00:00"/>
    <m/>
    <n v="1"/>
    <x v="0"/>
    <n v="1"/>
    <s v="SI"/>
    <x v="0"/>
    <n v="1"/>
    <n v="1"/>
    <n v="0"/>
    <x v="13"/>
    <x v="3"/>
    <n v="468"/>
    <n v="18"/>
    <n v="0.2"/>
    <n v="0.18"/>
  </r>
  <r>
    <d v="2019-04-04T00:00:00"/>
    <d v="1899-12-30T12:15:00"/>
    <d v="1899-12-30T12:15:00"/>
    <m/>
    <x v="1"/>
    <s v="JAR"/>
    <d v="2019-04-04T12:30:00"/>
    <n v="27242"/>
    <s v="SUS MEDIOS"/>
    <s v="Carga"/>
    <s v="NO"/>
    <n v="1"/>
    <n v="2"/>
    <x v="0"/>
    <s v="STORE &amp; GO "/>
    <x v="1"/>
    <s v="portugal"/>
    <m/>
    <m/>
    <m/>
    <m/>
    <n v="10"/>
    <s v="Reyes"/>
    <x v="68"/>
    <d v="1899-12-30T12:15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2:30:00"/>
    <d v="1899-12-30T12:30:00"/>
    <m/>
    <x v="1"/>
    <s v="JAR"/>
    <d v="2019-04-04T12:30:00"/>
    <n v="27172"/>
    <s v="EL MOSCA"/>
    <s v="Carga"/>
    <s v="SI"/>
    <n v="13.5"/>
    <n v="26"/>
    <x v="2"/>
    <s v="THADER"/>
    <x v="7"/>
    <s v="Murcia"/>
    <m/>
    <m/>
    <m/>
    <m/>
    <n v="45"/>
    <s v="Miguel Ángel"/>
    <x v="68"/>
    <d v="1899-12-30T12:3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2:31:00"/>
    <d v="1899-12-30T12:31:00"/>
    <m/>
    <x v="1"/>
    <s v="MR"/>
    <d v="2019-04-04T12:30:00"/>
    <n v="27381"/>
    <s v="GONZATRANS"/>
    <s v="Carga"/>
    <s v="NO"/>
    <n v="2"/>
    <n v="4"/>
    <x v="0"/>
    <s v="GONZATRANS"/>
    <x v="7"/>
    <s v="VALENCIA"/>
    <m/>
    <m/>
    <m/>
    <m/>
    <n v="10"/>
    <s v="Reyes"/>
    <x v="68"/>
    <d v="1899-12-30T12:31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3:00:00"/>
    <d v="1899-12-30T13:00:00"/>
    <m/>
    <x v="1"/>
    <s v="JAR"/>
    <d v="2019-04-04T13:00:00"/>
    <n v="27088"/>
    <s v="EL MOSCA"/>
    <s v="Carga"/>
    <s v="SI"/>
    <n v="13.5"/>
    <n v="26"/>
    <x v="2"/>
    <s v="AGRONATIVA"/>
    <x v="7"/>
    <s v="MURCIA"/>
    <m/>
    <m/>
    <m/>
    <m/>
    <n v="45"/>
    <s v="Juan Carlos"/>
    <x v="68"/>
    <d v="1899-12-30T13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3:30:00"/>
    <d v="1899-12-30T13:30:00"/>
    <m/>
    <x v="1"/>
    <s v="JAR"/>
    <d v="2019-04-04T13:30:00"/>
    <n v="27172"/>
    <s v="EL MOSCA"/>
    <s v="Carga"/>
    <s v="SI"/>
    <n v="13.5"/>
    <n v="26"/>
    <x v="2"/>
    <s v="THADER"/>
    <x v="7"/>
    <s v="Murcia"/>
    <m/>
    <m/>
    <m/>
    <m/>
    <n v="45"/>
    <s v="Miguel Ángel"/>
    <x v="68"/>
    <d v="1899-12-30T13:3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4:00:00"/>
    <d v="1899-12-30T14:00:00"/>
    <m/>
    <x v="1"/>
    <s v="JAR"/>
    <d v="2019-04-04T14:00:00"/>
    <m/>
    <s v="GIMARCO"/>
    <s v="Descarga"/>
    <s v="SI"/>
    <n v="13.5"/>
    <n v="26"/>
    <x v="0"/>
    <s v="SCHOELLER FRANCE"/>
    <x v="6"/>
    <s v="Gaillon"/>
    <s v="CB1178 – Gaillon” "/>
    <m/>
    <m/>
    <m/>
    <n v="60"/>
    <s v="Miguel Ángel"/>
    <x v="68"/>
    <d v="1899-12-30T14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4:30:00"/>
    <d v="1899-12-30T14:30:00"/>
    <m/>
    <x v="1"/>
    <s v="JAR"/>
    <d v="2019-04-04T14:30:00"/>
    <n v="26903"/>
    <s v="SUS MEDIOS"/>
    <s v="Carga"/>
    <s v="NO"/>
    <n v="1"/>
    <n v="1"/>
    <x v="0"/>
    <s v="VARIOS"/>
    <x v="1"/>
    <s v="Alicante"/>
    <m/>
    <m/>
    <m/>
    <m/>
    <n v="10"/>
    <s v="Miguel M."/>
    <x v="68"/>
    <d v="1899-12-30T14:3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5:00:00"/>
    <d v="1899-12-30T15:00:00"/>
    <m/>
    <x v="1"/>
    <s v="JAR"/>
    <d v="2019-04-04T15:00:00"/>
    <n v="27088"/>
    <s v="EL MOSCA"/>
    <s v="Carga"/>
    <s v="SI"/>
    <n v="13.5"/>
    <n v="26"/>
    <x v="2"/>
    <s v="AGRONATIVA"/>
    <x v="7"/>
    <s v="MURCIA"/>
    <m/>
    <m/>
    <m/>
    <m/>
    <n v="45"/>
    <s v="Sandra"/>
    <x v="68"/>
    <d v="1899-12-30T15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5:30:00"/>
    <d v="1899-12-30T15:30:00"/>
    <m/>
    <x v="1"/>
    <s v="MR"/>
    <d v="2019-04-04T15:30:00"/>
    <n v="26852"/>
    <s v="GONZATRANS"/>
    <s v="Carga"/>
    <s v="NO"/>
    <n v="2.5"/>
    <n v="5"/>
    <x v="0"/>
    <s v="GONZATRANS"/>
    <x v="7"/>
    <s v="MADRID"/>
    <s v="llegará a las 15:00h cargar lo antes posible"/>
    <m/>
    <m/>
    <m/>
    <n v="10"/>
    <s v="Reyes"/>
    <x v="68"/>
    <d v="1899-12-30T15:3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6:00:00"/>
    <d v="1899-12-30T16:00:00"/>
    <m/>
    <x v="1"/>
    <s v="JAR"/>
    <d v="2019-04-04T16:00:00"/>
    <n v="27088"/>
    <s v="EL MOSCA"/>
    <s v="Carga"/>
    <s v="SI"/>
    <n v="13.5"/>
    <n v="26"/>
    <x v="2"/>
    <s v="AGRONATIVA"/>
    <x v="7"/>
    <s v="MURCIA"/>
    <m/>
    <m/>
    <m/>
    <m/>
    <n v="45"/>
    <s v="Jesús"/>
    <x v="68"/>
    <d v="1899-12-30T16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6:01:00"/>
    <d v="1899-12-30T16:01:00"/>
    <m/>
    <x v="1"/>
    <s v="MR"/>
    <d v="2019-04-04T16:00:00"/>
    <m/>
    <s v="SUS MEDIOS"/>
    <s v="Descarga"/>
    <s v="NO"/>
    <n v="1.5"/>
    <n v="3"/>
    <x v="0"/>
    <s v="TRANSFOR-PACKAGING"/>
    <x v="2"/>
    <s v="PALAU"/>
    <m/>
    <m/>
    <m/>
    <m/>
    <n v="20"/>
    <s v="Miguel M."/>
    <x v="68"/>
    <d v="1899-12-30T16:01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6:30:00"/>
    <d v="1899-12-30T16:30:00"/>
    <m/>
    <x v="1"/>
    <s v="JAR"/>
    <d v="2019-04-04T16:30:00"/>
    <m/>
    <s v="SUS MEDIOS"/>
    <s v="Carga"/>
    <s v="NO"/>
    <n v="5"/>
    <n v="10"/>
    <x v="0"/>
    <s v="AQUA AMBIENT"/>
    <x v="3"/>
    <s v="VARIOS"/>
    <m/>
    <m/>
    <m/>
    <m/>
    <n v="30"/>
    <s v="Jesús"/>
    <x v="68"/>
    <d v="1899-12-30T16:3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7:00:00"/>
    <d v="1899-12-30T17:00:00"/>
    <m/>
    <x v="1"/>
    <s v="MR"/>
    <d v="2019-04-04T17:00:00"/>
    <m/>
    <s v="TRANSLINK"/>
    <s v="Carga"/>
    <s v="NO"/>
    <n v="1.5"/>
    <n v="3"/>
    <x v="0"/>
    <s v="TRANSLINK"/>
    <x v="5"/>
    <s v="VARIOS"/>
    <m/>
    <m/>
    <m/>
    <m/>
    <n v="15"/>
    <s v="Miguel M."/>
    <x v="68"/>
    <d v="1899-12-30T17:0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17:30:00"/>
    <d v="1899-12-30T17:30:00"/>
    <m/>
    <x v="1"/>
    <s v="JAR"/>
    <d v="2019-04-04T17:30:00"/>
    <n v="26732"/>
    <s v="JOSE REY"/>
    <s v="Carga"/>
    <s v="SI"/>
    <n v="13.5"/>
    <n v="26"/>
    <x v="0"/>
    <s v="VALLE DE SAN JUAN"/>
    <x v="7"/>
    <s v="Palencia"/>
    <m/>
    <m/>
    <m/>
    <m/>
    <n v="60"/>
    <s v="Miguel M."/>
    <x v="68"/>
    <d v="1899-12-30T17:3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8:00:00"/>
    <d v="1899-12-30T18:00:00"/>
    <m/>
    <x v="1"/>
    <s v="JAR"/>
    <d v="2019-04-04T18:00:00"/>
    <n v="27145"/>
    <s v="SESE"/>
    <s v="Carga"/>
    <s v="SI"/>
    <n v="13.5"/>
    <n v="26"/>
    <x v="0"/>
    <s v="VALEO"/>
    <x v="1"/>
    <s v="Jaén"/>
    <m/>
    <m/>
    <m/>
    <m/>
    <n v="60"/>
    <s v="Miguel M."/>
    <x v="68"/>
    <d v="1899-12-30T18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8:30:00"/>
    <d v="1899-12-30T18:30:00"/>
    <m/>
    <x v="1"/>
    <s v="JAR"/>
    <d v="2019-04-04T18:30:00"/>
    <n v="27343"/>
    <s v="GONZATRANS"/>
    <s v="Carga"/>
    <s v="SI"/>
    <n v="13.5"/>
    <n v="26"/>
    <x v="0"/>
    <s v="FLUIDRA"/>
    <x v="9"/>
    <s v="Almeria"/>
    <m/>
    <m/>
    <m/>
    <m/>
    <n v="30"/>
    <s v="Jesús"/>
    <x v="68"/>
    <d v="1899-12-30T18:3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9:00:00"/>
    <d v="1899-12-30T19:00:00"/>
    <m/>
    <x v="1"/>
    <s v="MR"/>
    <d v="2019-04-04T19:00:00"/>
    <m/>
    <s v="J G H"/>
    <s v="Carga"/>
    <s v="SI"/>
    <n v="13.5"/>
    <n v="26"/>
    <x v="2"/>
    <s v="RENTA BOX"/>
    <x v="1"/>
    <s v="LORQUI"/>
    <n v="6007071"/>
    <m/>
    <m/>
    <m/>
    <n v="45"/>
    <s v="Jesús"/>
    <x v="68"/>
    <d v="1899-12-30T19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19:30:00"/>
    <d v="1899-12-30T19:30:00"/>
    <m/>
    <x v="1"/>
    <s v="JAR"/>
    <d v="2019-04-04T19:30:00"/>
    <m/>
    <s v="SUS MEDIOS"/>
    <s v="Descarga"/>
    <s v="NO"/>
    <n v="7"/>
    <n v="13"/>
    <x v="0"/>
    <s v="PLASTICOS GUELL"/>
    <x v="0"/>
    <s v="Palau"/>
    <m/>
    <m/>
    <m/>
    <m/>
    <n v="40"/>
    <s v="Jesús"/>
    <x v="68"/>
    <d v="1899-12-30T19:30:00"/>
    <m/>
    <n v="0"/>
    <x v="0"/>
    <n v="1"/>
    <s v="SI"/>
    <x v="0"/>
    <n v="0"/>
    <n v="0"/>
    <n v="1"/>
    <x v="13"/>
    <x v="3"/>
    <n v="468"/>
    <n v="18"/>
    <n v="0.2"/>
    <n v="0.18"/>
  </r>
  <r>
    <d v="2019-04-04T00:00:00"/>
    <d v="1899-12-30T20:00:00"/>
    <d v="1899-12-30T20:00:00"/>
    <m/>
    <x v="1"/>
    <s v="MR"/>
    <d v="2019-04-04T20:00:00"/>
    <m/>
    <s v="J G H"/>
    <s v="Carga"/>
    <s v="SI"/>
    <n v="13.5"/>
    <n v="26"/>
    <x v="2"/>
    <s v="RENTA BOX"/>
    <x v="1"/>
    <s v="LORQUI"/>
    <n v="6007071"/>
    <m/>
    <m/>
    <m/>
    <n v="45"/>
    <s v="Jesús"/>
    <x v="68"/>
    <d v="1899-12-30T20:00:00"/>
    <m/>
    <n v="1"/>
    <x v="0"/>
    <n v="1"/>
    <s v="SI"/>
    <x v="0"/>
    <n v="0"/>
    <n v="0"/>
    <n v="1"/>
    <x v="13"/>
    <x v="3"/>
    <n v="468"/>
    <n v="18"/>
    <n v="0.2"/>
    <n v="0.18"/>
  </r>
  <r>
    <d v="2019-04-04T00:00:00"/>
    <d v="1899-12-30T20:30:00"/>
    <d v="1899-12-30T20:30:00"/>
    <m/>
    <x v="1"/>
    <s v="JAR"/>
    <d v="2019-04-04T20:30:00"/>
    <m/>
    <s v="SUS MEDIOS"/>
    <s v="Carga"/>
    <s v="SI"/>
    <n v="13.5"/>
    <n v="26"/>
    <x v="0"/>
    <s v="CHEP"/>
    <x v="1"/>
    <s v="VARIOS"/>
    <n v="3680314551"/>
    <m/>
    <m/>
    <m/>
    <n v="60"/>
    <s v="Miguel M."/>
    <x v="68"/>
    <d v="1899-12-30T14:00:00"/>
    <m/>
    <n v="1"/>
    <x v="0"/>
    <n v="1"/>
    <s v="SI"/>
    <x v="0"/>
    <n v="1"/>
    <n v="1"/>
    <n v="0"/>
    <x v="13"/>
    <x v="3"/>
    <n v="468"/>
    <n v="18"/>
    <n v="0.2"/>
    <n v="0.18"/>
  </r>
  <r>
    <d v="2019-04-05T00:00:00"/>
    <d v="1899-12-30T07:00:00"/>
    <d v="1899-12-30T07:00:00"/>
    <m/>
    <x v="1"/>
    <s v="JAR"/>
    <d v="2019-04-05T07:00:00"/>
    <m/>
    <s v="SUS MEDIOS"/>
    <s v="Carga"/>
    <s v="SI"/>
    <n v="13.5"/>
    <n v="26"/>
    <x v="0"/>
    <s v="CHEP"/>
    <x v="1"/>
    <s v="VARIOS"/>
    <n v="3680313300"/>
    <m/>
    <m/>
    <m/>
    <n v="60"/>
    <s v="Juan Carlos"/>
    <x v="71"/>
    <d v="1899-12-30T07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07:30:00"/>
    <d v="1899-12-30T07:30:00"/>
    <m/>
    <x v="1"/>
    <s v="JAR"/>
    <d v="2019-04-05T07:30:00"/>
    <m/>
    <s v="ALGAITRUCK"/>
    <s v="Descarga"/>
    <s v="SI"/>
    <n v="13.5"/>
    <n v="26"/>
    <x v="0"/>
    <s v="SCHOELLER LORQUI"/>
    <x v="8"/>
    <s v="Palau"/>
    <m/>
    <m/>
    <m/>
    <m/>
    <n v="45"/>
    <s v="Miguel Ángel"/>
    <x v="71"/>
    <d v="1899-12-30T07:3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08:00:00"/>
    <d v="1899-12-30T08:00:00"/>
    <m/>
    <x v="1"/>
    <s v="JAR"/>
    <d v="2019-04-05T08:00:00"/>
    <s v="DAVID "/>
    <s v="DAVID BERTRAN"/>
    <s v="Carga"/>
    <s v="NO"/>
    <n v="4"/>
    <n v="6"/>
    <x v="0"/>
    <s v="DAVID BERTRAN"/>
    <x v="7"/>
    <s v="varios"/>
    <s v="Simar- Igualada"/>
    <m/>
    <m/>
    <m/>
    <n v="30"/>
    <s v="Juan Carlos"/>
    <x v="71"/>
    <d v="1899-12-30T08:0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08:30:00"/>
    <d v="1899-12-30T08:30:00"/>
    <m/>
    <x v="1"/>
    <s v="JAR"/>
    <d v="2019-04-05T08:30:00"/>
    <m/>
    <s v="SUS MEDIOS"/>
    <s v="Carga"/>
    <s v="SI"/>
    <n v="13.5"/>
    <n v="26"/>
    <x v="0"/>
    <s v="AQUA AMBIENT"/>
    <x v="3"/>
    <s v="Bernis"/>
    <m/>
    <m/>
    <m/>
    <m/>
    <n v="30"/>
    <s v="Juan Carlos"/>
    <x v="71"/>
    <d v="1899-12-30T08:3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09:00:00"/>
    <d v="1899-12-30T09:00:00"/>
    <m/>
    <x v="1"/>
    <s v="JAR"/>
    <d v="2019-04-05T09:00:00"/>
    <n v="25840"/>
    <s v="SESE"/>
    <s v="Carga"/>
    <s v="SI"/>
    <n v="13.5"/>
    <n v="26"/>
    <x v="0"/>
    <s v="VALEO MARRUECOS"/>
    <x v="1"/>
    <s v="Marruecos"/>
    <s v="5536-07  38445-A-34"/>
    <m/>
    <m/>
    <m/>
    <n v="60"/>
    <s v="Juan Carlos"/>
    <x v="71"/>
    <d v="1899-12-30T10:30:00"/>
    <m/>
    <n v="1"/>
    <x v="0"/>
    <n v="1"/>
    <s v="SI"/>
    <x v="0"/>
    <n v="1"/>
    <n v="1"/>
    <n v="0"/>
    <x v="13"/>
    <x v="3"/>
    <n v="468"/>
    <n v="18"/>
    <n v="0.2"/>
    <n v="0.18"/>
  </r>
  <r>
    <d v="2019-04-05T00:00:00"/>
    <d v="1899-12-30T09:15:00"/>
    <d v="1899-12-30T09:15:00"/>
    <m/>
    <x v="1"/>
    <s v="JAR"/>
    <d v="2019-04-05T09:30:00"/>
    <m/>
    <s v="ALGAITRUCK"/>
    <s v="Descarga"/>
    <s v="SI"/>
    <n v="13.5"/>
    <n v="26"/>
    <x v="0"/>
    <s v="SCHOELLER LORQUI"/>
    <x v="8"/>
    <s v="Palau"/>
    <m/>
    <m/>
    <m/>
    <m/>
    <n v="45"/>
    <s v="Miguel Ángel"/>
    <x v="71"/>
    <d v="1899-12-30T09:15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09:30:00"/>
    <d v="1899-12-30T09:30:00"/>
    <m/>
    <x v="1"/>
    <s v="JAR"/>
    <d v="2019-04-05T09:30:00"/>
    <m/>
    <s v="SUS MEDIOS"/>
    <s v="Carga"/>
    <s v="NO"/>
    <n v="1"/>
    <n v="2"/>
    <x v="0"/>
    <s v="MULTIPLASTIC"/>
    <x v="1"/>
    <s v="Granollers"/>
    <s v="27450-27336"/>
    <m/>
    <m/>
    <m/>
    <n v="10"/>
    <s v="Miguel Ángel"/>
    <x v="71"/>
    <d v="1899-12-30T09:3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0:00:00"/>
    <d v="1899-12-30T10:00:00"/>
    <m/>
    <x v="1"/>
    <s v="JAR"/>
    <d v="2019-04-05T10:00:00"/>
    <m/>
    <s v="NIKA"/>
    <s v="Descarga"/>
    <s v="NO"/>
    <n v="3"/>
    <n v="5"/>
    <x v="0"/>
    <s v="POWDER"/>
    <x v="0"/>
    <s v="Palau"/>
    <m/>
    <m/>
    <m/>
    <m/>
    <n v="30"/>
    <s v="Juan Carlos"/>
    <x v="71"/>
    <d v="1899-12-30T10:0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0:15:00"/>
    <d v="1899-12-30T10:15:00"/>
    <m/>
    <x v="1"/>
    <s v="JAR"/>
    <d v="2019-04-05T10:30:00"/>
    <n v="27257"/>
    <s v="XPOLOGISTIC"/>
    <s v="Carga"/>
    <s v="NO"/>
    <n v="1"/>
    <n v="1"/>
    <x v="0"/>
    <s v="PLASTICOS GALPLAST"/>
    <x v="1"/>
    <s v="Coruña"/>
    <m/>
    <m/>
    <m/>
    <m/>
    <n v="10"/>
    <s v="Reyes"/>
    <x v="71"/>
    <d v="1899-12-30T09:00:00"/>
    <m/>
    <n v="0"/>
    <x v="0"/>
    <n v="1"/>
    <s v="SI"/>
    <x v="0"/>
    <n v="1"/>
    <n v="1"/>
    <n v="0"/>
    <x v="13"/>
    <x v="3"/>
    <n v="468"/>
    <n v="18"/>
    <n v="0.2"/>
    <n v="0.18"/>
  </r>
  <r>
    <d v="2019-04-05T00:00:00"/>
    <d v="1899-12-30T10:30:00"/>
    <d v="1899-12-30T10:30:00"/>
    <m/>
    <x v="1"/>
    <s v="JAR"/>
    <d v="2019-04-05T10:30:00"/>
    <m/>
    <s v="ALGAITRUCK"/>
    <s v="Descarga"/>
    <s v="SI"/>
    <n v="13.5"/>
    <n v="26"/>
    <x v="0"/>
    <s v="SCHOELLER LORQUI"/>
    <x v="8"/>
    <s v="Palau"/>
    <m/>
    <m/>
    <m/>
    <m/>
    <n v="60"/>
    <s v="Miguel Ángel"/>
    <x v="71"/>
    <d v="1899-12-30T10:3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1:00:00"/>
    <d v="1899-12-30T11:00:00"/>
    <m/>
    <x v="1"/>
    <s v="JAR"/>
    <d v="2019-04-05T11:00:00"/>
    <m/>
    <s v="NOUTRANSPORT"/>
    <s v="Descarga"/>
    <s v="SI"/>
    <n v="13.5"/>
    <n v="26"/>
    <x v="0"/>
    <s v="SCHOELLER SCHWERIN"/>
    <x v="6"/>
    <s v="Palau"/>
    <m/>
    <m/>
    <m/>
    <m/>
    <n v="60"/>
    <s v="Miguel Ángel"/>
    <x v="71"/>
    <d v="1899-12-30T11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1:15:00"/>
    <d v="1899-12-30T11:15:00"/>
    <m/>
    <x v="1"/>
    <s v="JAR"/>
    <d v="2019-04-05T11:30:00"/>
    <n v="27308"/>
    <s v="SUS MEDIOS"/>
    <s v="Carga"/>
    <s v="NO"/>
    <n v="1"/>
    <n v="2"/>
    <x v="0"/>
    <s v="REDELPLAST"/>
    <x v="1"/>
    <s v="Sevilla"/>
    <m/>
    <m/>
    <m/>
    <m/>
    <n v="10"/>
    <s v="Miguel Ángel"/>
    <x v="72"/>
    <d v="1899-12-30T15:15:00"/>
    <m/>
    <n v="0"/>
    <x v="0"/>
    <n v="1"/>
    <s v="NO"/>
    <x v="0"/>
    <n v="1"/>
    <n v="1"/>
    <n v="0"/>
    <x v="13"/>
    <x v="3"/>
    <n v="468"/>
    <n v="18"/>
    <n v="0.2"/>
    <n v="0.18"/>
  </r>
  <r>
    <d v="2019-04-05T00:00:00"/>
    <d v="1899-12-30T11:30:00"/>
    <d v="1899-12-30T11:30:00"/>
    <m/>
    <x v="1"/>
    <s v="JAR"/>
    <d v="2019-04-05T11:30:00"/>
    <m/>
    <s v="J H L"/>
    <s v="Carga"/>
    <s v="NO"/>
    <n v="2"/>
    <n v="3"/>
    <x v="0"/>
    <s v="DS SMITH CARTON PLASTICOS"/>
    <x v="7"/>
    <s v="Portugal"/>
    <m/>
    <m/>
    <m/>
    <m/>
    <m/>
    <s v="Reyes"/>
    <x v="71"/>
    <d v="1899-12-30T11:3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2:00:00"/>
    <d v="1899-12-30T12:00:00"/>
    <m/>
    <x v="1"/>
    <s v="MR"/>
    <d v="2019-04-05T12:00:00"/>
    <m/>
    <s v="Ruta Dura"/>
    <s v="Carga"/>
    <s v="SI"/>
    <n v="13.5"/>
    <n v="26"/>
    <x v="2"/>
    <s v="RENTA BOX"/>
    <x v="1"/>
    <s v="LORQUI"/>
    <s v="Agencia; Ruta Dura"/>
    <s v="7857-JLW y R-8791-BBL"/>
    <m/>
    <m/>
    <m/>
    <s v="Miguel Ángel"/>
    <x v="71"/>
    <d v="1899-12-30T12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2:15:00"/>
    <d v="1899-12-30T12:15:00"/>
    <m/>
    <x v="1"/>
    <s v="JAR"/>
    <d v="2019-04-05T12:30:00"/>
    <n v="26732"/>
    <s v="JOSE REY"/>
    <s v="Carga"/>
    <s v="SI"/>
    <n v="13.5"/>
    <n v="26"/>
    <x v="0"/>
    <s v="VALLE DE SAN JUAN"/>
    <x v="7"/>
    <s v="Palencia"/>
    <m/>
    <m/>
    <m/>
    <m/>
    <n v="60"/>
    <s v="Juan Carlos"/>
    <x v="71"/>
    <d v="1899-12-30T12:15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2:30:00"/>
    <d v="1899-12-30T12:30:00"/>
    <m/>
    <x v="1"/>
    <s v="JAR"/>
    <d v="2019-04-05T12:30:00"/>
    <n v="6006795"/>
    <s v="BREGER"/>
    <s v="Carga"/>
    <s v="SI"/>
    <n v="13.5"/>
    <n v="26"/>
    <x v="0"/>
    <s v="SCHOELLER FRANCE"/>
    <x v="4"/>
    <s v="Francia"/>
    <m/>
    <m/>
    <m/>
    <m/>
    <m/>
    <s v="Jesús"/>
    <x v="71"/>
    <d v="1899-12-30T18:15:00"/>
    <m/>
    <n v="1"/>
    <x v="0"/>
    <n v="1"/>
    <s v="SI"/>
    <x v="0"/>
    <n v="1"/>
    <n v="1"/>
    <n v="0"/>
    <x v="13"/>
    <x v="3"/>
    <n v="468"/>
    <n v="18"/>
    <n v="0.2"/>
    <n v="0.18"/>
  </r>
  <r>
    <d v="2019-04-05T00:00:00"/>
    <d v="1899-12-30T13:30:00"/>
    <d v="1899-12-30T13:30:00"/>
    <m/>
    <x v="1"/>
    <s v="JAR"/>
    <d v="2019-04-05T13:30:00"/>
    <m/>
    <s v="SUS MEDIOS"/>
    <s v="Carga"/>
    <s v="SI"/>
    <n v="13.5"/>
    <n v="26"/>
    <x v="0"/>
    <s v="CHEP"/>
    <x v="1"/>
    <s v="VARIOS"/>
    <s v="3680314552 - Reservada"/>
    <m/>
    <m/>
    <m/>
    <m/>
    <s v="Miguel M."/>
    <x v="71"/>
    <d v="1899-12-30T20:45:00"/>
    <m/>
    <n v="1"/>
    <x v="0"/>
    <n v="1"/>
    <s v="SI"/>
    <x v="0"/>
    <n v="1"/>
    <n v="1"/>
    <n v="0"/>
    <x v="13"/>
    <x v="3"/>
    <n v="468"/>
    <n v="18"/>
    <n v="0.2"/>
    <n v="0.18"/>
  </r>
  <r>
    <d v="2019-04-05T00:00:00"/>
    <d v="1899-12-30T14:00:00"/>
    <d v="1899-12-30T14:00:00"/>
    <m/>
    <x v="1"/>
    <s v="MR"/>
    <d v="2019-04-05T14:00:00"/>
    <m/>
    <s v="J G H"/>
    <s v="Carga"/>
    <s v="SI"/>
    <n v="13.5"/>
    <n v="26"/>
    <x v="2"/>
    <s v="RENTA BOX"/>
    <x v="1"/>
    <s v="LORQUI"/>
    <n v="6007071"/>
    <m/>
    <m/>
    <m/>
    <n v="45"/>
    <s v="Miguel Ángel"/>
    <x v="71"/>
    <d v="1899-12-30T14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4:30:00"/>
    <d v="1899-12-30T14:30:00"/>
    <m/>
    <x v="1"/>
    <s v="JAR"/>
    <d v="2019-04-05T14:30:00"/>
    <m/>
    <s v="ALGAITRUCK"/>
    <s v="Descarga"/>
    <s v="SI"/>
    <n v="13.5"/>
    <n v="26"/>
    <x v="0"/>
    <s v="SCHOELLER LORQUI"/>
    <x v="8"/>
    <s v="Palau"/>
    <m/>
    <s v="2611-JXG   R-2677-BCY     "/>
    <m/>
    <m/>
    <n v="30"/>
    <s v="Juan Carlos"/>
    <x v="71"/>
    <d v="1899-12-30T14:3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5:00:00"/>
    <d v="1899-12-30T15:00:00"/>
    <m/>
    <x v="1"/>
    <s v="MR"/>
    <d v="2019-04-05T15:00:00"/>
    <m/>
    <s v="J G H"/>
    <s v="Carga"/>
    <s v="SI"/>
    <n v="13.5"/>
    <n v="26"/>
    <x v="2"/>
    <s v="RENTA BOX"/>
    <x v="1"/>
    <s v="LORQUI"/>
    <n v="6007071"/>
    <m/>
    <m/>
    <m/>
    <m/>
    <s v="Jesús"/>
    <x v="71"/>
    <d v="1899-12-30T15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5:30:00"/>
    <d v="1899-12-30T15:30:00"/>
    <m/>
    <x v="1"/>
    <s v="JAR"/>
    <d v="2019-04-05T15:30:00"/>
    <m/>
    <s v="ALGAITRUCK"/>
    <s v="Carga"/>
    <s v="SI"/>
    <n v="13.5"/>
    <n v="26"/>
    <x v="0"/>
    <s v="SCHOELLER LORQUI"/>
    <x v="8"/>
    <s v="Palau"/>
    <s v="Agrilog rotos y pedidos"/>
    <s v="2611-JXG   R-2677-BCY     "/>
    <m/>
    <m/>
    <m/>
    <s v="Miguel M."/>
    <x v="71"/>
    <d v="1899-12-30T15:3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6:00:00"/>
    <d v="1899-12-30T16:00:00"/>
    <m/>
    <x v="1"/>
    <s v="MR"/>
    <d v="2019-04-05T16:00:00"/>
    <m/>
    <s v="J G H"/>
    <s v="Carga"/>
    <s v="SI"/>
    <n v="13.5"/>
    <n v="26"/>
    <x v="2"/>
    <s v="RENTA BOX"/>
    <x v="1"/>
    <s v="LORQUI"/>
    <n v="6007071"/>
    <m/>
    <m/>
    <m/>
    <m/>
    <s v="Jesús"/>
    <x v="71"/>
    <d v="1899-12-30T16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6:20:00"/>
    <d v="1899-12-30T16:20:00"/>
    <m/>
    <x v="1"/>
    <s v="JAR"/>
    <d v="2019-04-05T16:30:00"/>
    <m/>
    <s v="SUS MEDIOS"/>
    <s v="Carga"/>
    <s v="SI"/>
    <n v="13.5"/>
    <n v="26"/>
    <x v="0"/>
    <s v="VALEO"/>
    <x v="1"/>
    <s v="MARTOS"/>
    <s v="27193  27145"/>
    <m/>
    <m/>
    <m/>
    <m/>
    <s v="Miguel M."/>
    <x v="71"/>
    <d v="1899-12-30T16:2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6:30:00"/>
    <d v="1899-12-30T16:30:00"/>
    <m/>
    <x v="1"/>
    <s v="JAR"/>
    <d v="2019-04-05T16:30:00"/>
    <m/>
    <s v="SUS MEDIOS"/>
    <s v="Carga"/>
    <s v="NO"/>
    <n v="5"/>
    <n v="10"/>
    <x v="0"/>
    <s v="AQUA AMBIENT"/>
    <x v="3"/>
    <s v="VARIOS"/>
    <m/>
    <m/>
    <m/>
    <m/>
    <n v="20"/>
    <s v="Sandra"/>
    <x v="71"/>
    <d v="1899-12-30T16:3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7:00:00"/>
    <d v="1899-12-30T17:00:00"/>
    <m/>
    <x v="1"/>
    <s v="MR"/>
    <d v="2019-04-05T17:00:00"/>
    <m/>
    <s v="TRANSLINK"/>
    <s v="Carga"/>
    <s v="NO"/>
    <n v="1"/>
    <n v="2"/>
    <x v="0"/>
    <s v="TRANSLINK"/>
    <x v="5"/>
    <s v="VARIOS"/>
    <m/>
    <m/>
    <m/>
    <m/>
    <m/>
    <s v="Miguel M."/>
    <x v="71"/>
    <d v="1899-12-30T17:0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7:15:00"/>
    <d v="1899-12-30T17:15:00"/>
    <m/>
    <x v="1"/>
    <s v="JAR"/>
    <d v="2019-04-05T17:30:00"/>
    <n v="27535"/>
    <s v="SZENDEX"/>
    <s v="Carga"/>
    <s v="NO"/>
    <n v="1"/>
    <n v="1"/>
    <x v="0"/>
    <s v="VARIOS"/>
    <x v="7"/>
    <s v="madrid"/>
    <m/>
    <m/>
    <m/>
    <m/>
    <m/>
    <s v="Miguel M."/>
    <x v="71"/>
    <d v="1899-12-30T17:15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7:30:00"/>
    <d v="1899-12-30T17:30:00"/>
    <m/>
    <x v="1"/>
    <s v="JAR"/>
    <d v="2019-04-05T17:30:00"/>
    <n v="26495"/>
    <s v="SUS MEDIOS"/>
    <s v="Carga"/>
    <s v="NO"/>
    <n v="9"/>
    <n v="18"/>
    <x v="0"/>
    <s v="VARIOS"/>
    <x v="1"/>
    <s v="Pontevedra"/>
    <m/>
    <m/>
    <m/>
    <m/>
    <m/>
    <s v="Miguel M."/>
    <x v="71"/>
    <d v="1899-12-30T17:30:00"/>
    <m/>
    <n v="0"/>
    <x v="0"/>
    <n v="1"/>
    <s v="SI"/>
    <x v="0"/>
    <n v="0"/>
    <n v="0"/>
    <n v="1"/>
    <x v="13"/>
    <x v="3"/>
    <n v="468"/>
    <n v="18"/>
    <n v="0.2"/>
    <n v="0.18"/>
  </r>
  <r>
    <d v="2019-04-05T00:00:00"/>
    <d v="1899-12-30T18:00:00"/>
    <d v="1899-12-30T18:00:00"/>
    <m/>
    <x v="1"/>
    <s v="MR"/>
    <d v="2019-04-05T18:00:00"/>
    <m/>
    <s v="J G H"/>
    <s v="Carga"/>
    <s v="SI"/>
    <n v="13.5"/>
    <n v="26"/>
    <x v="2"/>
    <s v="RENTA BOX"/>
    <x v="1"/>
    <s v="LORQUI"/>
    <n v="6007071"/>
    <m/>
    <m/>
    <m/>
    <m/>
    <s v="Miguel M."/>
    <x v="71"/>
    <d v="1899-12-30T18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9:00:00"/>
    <d v="1899-12-30T19:00:00"/>
    <m/>
    <x v="1"/>
    <s v="MR"/>
    <d v="2019-04-05T19:00:00"/>
    <m/>
    <s v="J G H"/>
    <s v="Carga"/>
    <s v="SI"/>
    <n v="13.5"/>
    <n v="26"/>
    <x v="2"/>
    <s v="RENTA BOX"/>
    <x v="1"/>
    <s v="LORQUI"/>
    <n v="6007071"/>
    <m/>
    <m/>
    <m/>
    <m/>
    <s v="Jesús"/>
    <x v="71"/>
    <d v="1899-12-30T19:00:00"/>
    <m/>
    <n v="1"/>
    <x v="0"/>
    <n v="1"/>
    <s v="SI"/>
    <x v="0"/>
    <n v="0"/>
    <n v="0"/>
    <n v="1"/>
    <x v="13"/>
    <x v="3"/>
    <n v="468"/>
    <n v="18"/>
    <n v="0.2"/>
    <n v="0.18"/>
  </r>
  <r>
    <d v="2019-04-05T00:00:00"/>
    <d v="1899-12-30T19:30:00"/>
    <d v="1899-12-30T19:30:00"/>
    <m/>
    <x v="1"/>
    <s v="JAR"/>
    <d v="2019-04-05T19:30:00"/>
    <n v="6006795"/>
    <s v="BREGER"/>
    <s v="Carga"/>
    <s v="NO"/>
    <n v="2"/>
    <n v="4"/>
    <x v="0"/>
    <s v="SCHOELLER GAILLON"/>
    <x v="4"/>
    <s v="Gaillon"/>
    <s v="pd. 6006795"/>
    <m/>
    <m/>
    <m/>
    <m/>
    <s v="Jesús"/>
    <x v="71"/>
    <d v="1899-12-30T19:30:00"/>
    <m/>
    <n v="0"/>
    <x v="0"/>
    <n v="1"/>
    <s v="SI"/>
    <x v="0"/>
    <n v="0"/>
    <n v="0"/>
    <n v="1"/>
    <x v="13"/>
    <x v="3"/>
    <n v="468"/>
    <n v="18"/>
    <n v="0.2"/>
    <n v="0.18"/>
  </r>
  <r>
    <d v="2019-04-06T00:00:00"/>
    <d v="1899-12-30T07:00:00"/>
    <d v="1899-12-30T07:00:00"/>
    <m/>
    <x v="1"/>
    <s v="JAR"/>
    <d v="2019-04-06T07:00:00"/>
    <m/>
    <s v="SUS MEDIOS"/>
    <s v="Descarga"/>
    <s v="SI"/>
    <n v="13.5"/>
    <n v="26"/>
    <x v="0"/>
    <s v="MORSSINKHOF"/>
    <x v="2"/>
    <s v="Palau"/>
    <m/>
    <m/>
    <m/>
    <m/>
    <m/>
    <s v="Sandra"/>
    <x v="73"/>
    <d v="1899-12-30T07:00:00"/>
    <m/>
    <n v="1"/>
    <x v="0"/>
    <n v="1"/>
    <s v="SI"/>
    <x v="0"/>
    <n v="0"/>
    <n v="0"/>
    <n v="1"/>
    <x v="13"/>
    <x v="3"/>
    <n v="468"/>
    <n v="18"/>
    <n v="0.2"/>
    <n v="0.18"/>
  </r>
  <r>
    <d v="2019-04-06T00:00:00"/>
    <d v="1899-12-30T12:00:00"/>
    <d v="1899-12-30T12:00:00"/>
    <m/>
    <x v="1"/>
    <s v="MR"/>
    <d v="2019-04-06T12:00:00"/>
    <m/>
    <s v="J G H"/>
    <s v="Carga"/>
    <s v="SI"/>
    <n v="13.5"/>
    <n v="26"/>
    <x v="2"/>
    <s v="RENTA BOX"/>
    <x v="1"/>
    <s v="LORQUI"/>
    <m/>
    <s v="2450KRP r-0611BCX"/>
    <m/>
    <m/>
    <m/>
    <s v="Jesús"/>
    <x v="73"/>
    <d v="1899-12-30T12:00:00"/>
    <m/>
    <n v="1"/>
    <x v="0"/>
    <n v="1"/>
    <s v="SI"/>
    <x v="0"/>
    <n v="0"/>
    <n v="0"/>
    <n v="1"/>
    <x v="13"/>
    <x v="3"/>
    <n v="468"/>
    <n v="18"/>
    <n v="0.2"/>
    <n v="0.18"/>
  </r>
  <r>
    <d v="2019-04-08T00:00:00"/>
    <d v="1899-12-30T06:00:00"/>
    <d v="1899-12-30T06:00:00"/>
    <m/>
    <x v="1"/>
    <s v="JAR"/>
    <d v="2019-04-08T06:00:00"/>
    <m/>
    <s v="SUS MEDIOS"/>
    <s v="Descarga"/>
    <s v="SI"/>
    <n v="13.5"/>
    <n v="26"/>
    <x v="0"/>
    <s v="MORSSINKHOF"/>
    <x v="2"/>
    <s v="Palau"/>
    <m/>
    <m/>
    <m/>
    <m/>
    <n v="60"/>
    <s v="Jesús"/>
    <x v="74"/>
    <d v="1899-12-30T11:00:00"/>
    <m/>
    <n v="1"/>
    <x v="0"/>
    <n v="1"/>
    <s v="SI"/>
    <x v="0"/>
    <n v="1"/>
    <n v="1"/>
    <n v="0"/>
    <x v="14"/>
    <x v="3"/>
    <n v="468"/>
    <n v="18"/>
    <m/>
    <m/>
  </r>
  <r>
    <d v="2019-04-08T00:00:00"/>
    <d v="1899-12-30T07:00:00"/>
    <d v="1899-12-30T07:00:00"/>
    <m/>
    <x v="1"/>
    <s v="JAR"/>
    <d v="2019-04-08T07:00:00"/>
    <m/>
    <s v="ALGAITRUCK"/>
    <s v="Descarga"/>
    <s v="SI"/>
    <n v="13.5"/>
    <n v="26"/>
    <x v="0"/>
    <s v="SCHOELLER LORQUI"/>
    <x v="8"/>
    <s v="Palau"/>
    <m/>
    <m/>
    <m/>
    <m/>
    <m/>
    <s v="Jesús"/>
    <x v="74"/>
    <d v="1899-12-30T07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07:30:00"/>
    <d v="1899-12-30T07:30:00"/>
    <m/>
    <x v="1"/>
    <s v="MR"/>
    <d v="2019-04-08T07:30:00"/>
    <m/>
    <s v="GONZATRANS"/>
    <s v="Carga"/>
    <s v="SI"/>
    <n v="13.5"/>
    <n v="26"/>
    <x v="0"/>
    <s v="GONZATRANS"/>
    <x v="5"/>
    <s v="VARIOS"/>
    <m/>
    <m/>
    <m/>
    <m/>
    <m/>
    <s v="Miguel M."/>
    <x v="74"/>
    <d v="1899-12-30T07:3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08:00:00"/>
    <d v="1899-12-30T08:00:00"/>
    <m/>
    <x v="1"/>
    <s v="JAR"/>
    <d v="2019-04-08T08:00:00"/>
    <m/>
    <s v="DAVID BERTRAN"/>
    <s v="Carga"/>
    <s v="NO"/>
    <n v="4"/>
    <n v="6"/>
    <x v="0"/>
    <s v="RESIDUOS "/>
    <x v="5"/>
    <s v="La llagosta"/>
    <m/>
    <m/>
    <m/>
    <m/>
    <n v="20"/>
    <s v="Jesús"/>
    <x v="74"/>
    <d v="1899-12-30T08:00:00"/>
    <m/>
    <n v="0"/>
    <x v="0"/>
    <n v="1"/>
    <s v="SI"/>
    <x v="0"/>
    <n v="0"/>
    <n v="0"/>
    <n v="1"/>
    <x v="14"/>
    <x v="3"/>
    <n v="468"/>
    <n v="18"/>
    <n v="0.2"/>
    <n v="0.18"/>
  </r>
  <r>
    <d v="2019-04-08T00:00:00"/>
    <d v="1899-12-30T09:00:00"/>
    <d v="1899-12-30T09:00:00"/>
    <m/>
    <x v="1"/>
    <s v="JAR"/>
    <d v="2019-04-08T09:00:00"/>
    <m/>
    <s v="GIMARCO"/>
    <s v="Descarga"/>
    <s v="SI"/>
    <n v="13.5"/>
    <n v="26"/>
    <x v="0"/>
    <s v="SCHOELLER NUREIUX"/>
    <x v="6"/>
    <s v="Nurieux"/>
    <s v="Palau ref. facturación CB-1185"/>
    <m/>
    <m/>
    <m/>
    <m/>
    <s v="Miguel M."/>
    <x v="74"/>
    <d v="1899-12-30T09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09:30:00"/>
    <d v="1899-12-30T09:30:00"/>
    <m/>
    <x v="1"/>
    <s v="MR"/>
    <d v="2019-04-08T09:30:00"/>
    <m/>
    <s v="SUS MEDIOS"/>
    <s v="Descarga"/>
    <s v="SI"/>
    <n v="13.5"/>
    <n v="26"/>
    <x v="0"/>
    <s v="CHEP"/>
    <x v="2"/>
    <s v="PALAU"/>
    <s v="Reservada - 3680311493"/>
    <m/>
    <m/>
    <m/>
    <m/>
    <s v="Jesús"/>
    <x v="74"/>
    <d v="1899-12-30T09:3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09:45:00"/>
    <d v="1899-12-30T09:45:00"/>
    <m/>
    <x v="1"/>
    <s v="JAR"/>
    <d v="2019-04-08T10:00:00"/>
    <n v="27334"/>
    <s v="DAVID BERTRAN"/>
    <s v="Carga"/>
    <s v="NO"/>
    <n v="3"/>
    <n v="3"/>
    <x v="0"/>
    <s v="VARIOS"/>
    <x v="7"/>
    <s v="Badalona"/>
    <m/>
    <m/>
    <m/>
    <m/>
    <n v="10"/>
    <s v="Reyes"/>
    <x v="74"/>
    <d v="1899-12-30T09:45:00"/>
    <m/>
    <n v="0"/>
    <x v="0"/>
    <n v="1"/>
    <s v="SI"/>
    <x v="0"/>
    <n v="0"/>
    <n v="0"/>
    <n v="1"/>
    <x v="14"/>
    <x v="3"/>
    <n v="468"/>
    <n v="18"/>
    <n v="0.2"/>
    <n v="0.18"/>
  </r>
  <r>
    <d v="2019-04-08T00:00:00"/>
    <d v="1899-12-30T10:00:00"/>
    <d v="1899-12-30T10:00:00"/>
    <m/>
    <x v="1"/>
    <s v="MR"/>
    <d v="2019-04-08T10:00:00"/>
    <m/>
    <s v="J G H"/>
    <s v="Carga"/>
    <s v="SI"/>
    <n v="13.5"/>
    <n v="26"/>
    <x v="2"/>
    <s v="RENTA BOX"/>
    <x v="1"/>
    <s v="LORQUI"/>
    <n v="6007071"/>
    <m/>
    <m/>
    <m/>
    <n v="45"/>
    <s v="Jesús"/>
    <x v="74"/>
    <d v="1899-12-30T10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1:00:00"/>
    <d v="1899-12-30T11:00:00"/>
    <m/>
    <x v="1"/>
    <s v="MR"/>
    <d v="2019-04-08T11:00:00"/>
    <m/>
    <s v="J G H"/>
    <s v="Carga"/>
    <s v="SI"/>
    <n v="13.5"/>
    <n v="26"/>
    <x v="2"/>
    <s v="RENTA BOX"/>
    <x v="1"/>
    <s v="LORQUI"/>
    <n v="6007071"/>
    <m/>
    <m/>
    <m/>
    <n v="45"/>
    <s v="Miguel M."/>
    <x v="74"/>
    <d v="1899-12-30T11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1:15:00"/>
    <d v="1899-12-30T11:15:00"/>
    <m/>
    <x v="1"/>
    <s v="JAR"/>
    <d v="2019-04-08T11:30:00"/>
    <n v="27364"/>
    <s v="PALLET WAY"/>
    <s v="Carga"/>
    <s v="NO"/>
    <n v="1"/>
    <n v="2"/>
    <x v="0"/>
    <s v="STORE &amp; GO "/>
    <x v="1"/>
    <s v="Portugal"/>
    <m/>
    <m/>
    <m/>
    <m/>
    <n v="10"/>
    <s v="Reyes"/>
    <x v="74"/>
    <d v="1899-12-30T11:15:00"/>
    <m/>
    <n v="0"/>
    <x v="0"/>
    <n v="1"/>
    <s v="SI"/>
    <x v="0"/>
    <n v="0"/>
    <n v="0"/>
    <n v="1"/>
    <x v="14"/>
    <x v="3"/>
    <n v="468"/>
    <n v="18"/>
    <n v="0.2"/>
    <n v="0.18"/>
  </r>
  <r>
    <d v="2019-04-08T00:00:00"/>
    <d v="1899-12-30T11:30:00"/>
    <d v="1899-12-30T11:30:00"/>
    <m/>
    <x v="1"/>
    <s v="JAR"/>
    <d v="2019-04-08T11:30:00"/>
    <m/>
    <s v="COBARPLAS"/>
    <s v="Descarga"/>
    <s v="SI"/>
    <n v="13.5"/>
    <n v="26"/>
    <x v="0"/>
    <s v="PLASTICOS GUELL"/>
    <x v="0"/>
    <s v="palau"/>
    <m/>
    <m/>
    <m/>
    <m/>
    <n v="45"/>
    <s v="Jesús"/>
    <x v="74"/>
    <d v="1899-12-30T11:3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2:00:00"/>
    <d v="1899-12-30T12:00:00"/>
    <m/>
    <x v="1"/>
    <s v="MR"/>
    <d v="2019-04-08T12:00:00"/>
    <m/>
    <s v="J G H"/>
    <s v="Carga"/>
    <s v="SI"/>
    <n v="13.5"/>
    <n v="26"/>
    <x v="2"/>
    <s v="RENTA BOX"/>
    <x v="1"/>
    <s v="LORQUI"/>
    <n v="6007071"/>
    <m/>
    <m/>
    <m/>
    <n v="45"/>
    <s v="Miguel M."/>
    <x v="74"/>
    <d v="1899-12-30T12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2:30:00"/>
    <d v="1899-12-30T12:30:00"/>
    <m/>
    <x v="1"/>
    <s v="JAR"/>
    <d v="2019-04-08T12:30:00"/>
    <n v="26732"/>
    <s v="JOSE REY"/>
    <s v="Carga"/>
    <s v="SI"/>
    <n v="13.5"/>
    <n v="26"/>
    <x v="0"/>
    <s v="VALLE DE SAN JUAN"/>
    <x v="7"/>
    <s v="Palencia"/>
    <m/>
    <m/>
    <m/>
    <m/>
    <n v="45"/>
    <s v="Miguel M."/>
    <x v="74"/>
    <d v="1899-12-30T12:3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3:00:00"/>
    <d v="1899-12-30T13:00:00"/>
    <m/>
    <x v="1"/>
    <s v="MR"/>
    <d v="2019-04-08T13:00:00"/>
    <m/>
    <s v="J G H"/>
    <s v="Carga"/>
    <s v="SI"/>
    <n v="13.5"/>
    <n v="26"/>
    <x v="2"/>
    <s v="RENTA BOX"/>
    <x v="1"/>
    <s v="LORQUI"/>
    <n v="6007071"/>
    <m/>
    <m/>
    <m/>
    <n v="45"/>
    <s v="Juan Carlos"/>
    <x v="74"/>
    <d v="1899-12-30T13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4:00:00"/>
    <d v="1899-12-30T14:00:00"/>
    <m/>
    <x v="1"/>
    <s v="MR"/>
    <d v="2019-04-08T14:00:00"/>
    <m/>
    <s v="J G H"/>
    <s v="Carga"/>
    <s v="SI"/>
    <n v="13.5"/>
    <n v="26"/>
    <x v="2"/>
    <s v="RENTA BOX"/>
    <x v="1"/>
    <s v="LORQUI"/>
    <n v="6007071"/>
    <m/>
    <m/>
    <m/>
    <n v="45"/>
    <s v="Juan Carlos"/>
    <x v="74"/>
    <d v="1899-12-30T14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5:00:00"/>
    <d v="1899-12-30T15:00:00"/>
    <m/>
    <x v="1"/>
    <s v="MR"/>
    <d v="2019-04-08T15:00:00"/>
    <m/>
    <s v="J G H"/>
    <s v="Carga"/>
    <s v="SI"/>
    <n v="13.5"/>
    <n v="26"/>
    <x v="2"/>
    <s v="RENTA BOX"/>
    <x v="1"/>
    <s v="LORQUI"/>
    <n v="6007071"/>
    <m/>
    <m/>
    <m/>
    <n v="45"/>
    <s v="Juan Carlos"/>
    <x v="74"/>
    <d v="1899-12-30T15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5:30:00"/>
    <d v="1899-12-30T15:30:00"/>
    <m/>
    <x v="1"/>
    <s v="JAR"/>
    <d v="2019-04-08T15:30:00"/>
    <n v="27047"/>
    <s v="SUS MEDIOS"/>
    <s v="Carga"/>
    <s v="NO"/>
    <n v="1"/>
    <n v="1"/>
    <x v="0"/>
    <s v="FIJAPLAST"/>
    <x v="1"/>
    <s v="Granada"/>
    <m/>
    <m/>
    <m/>
    <m/>
    <n v="10"/>
    <s v="Miguel Ángel"/>
    <x v="74"/>
    <d v="1899-12-30T15:30:00"/>
    <m/>
    <n v="0"/>
    <x v="0"/>
    <n v="1"/>
    <s v="SI"/>
    <x v="0"/>
    <n v="0"/>
    <n v="0"/>
    <n v="1"/>
    <x v="14"/>
    <x v="3"/>
    <n v="468"/>
    <n v="18"/>
    <n v="0.2"/>
    <n v="0.18"/>
  </r>
  <r>
    <d v="2019-04-08T00:00:00"/>
    <d v="1899-12-30T16:00:00"/>
    <d v="1899-12-30T16:00:00"/>
    <m/>
    <x v="1"/>
    <s v="MR"/>
    <d v="2019-04-08T16:00:00"/>
    <m/>
    <s v="J G H"/>
    <s v="Carga"/>
    <s v="SI"/>
    <n v="13.5"/>
    <n v="26"/>
    <x v="2"/>
    <s v="RENTA BOX"/>
    <x v="1"/>
    <s v="LORQUI"/>
    <n v="6007071"/>
    <m/>
    <m/>
    <m/>
    <n v="45"/>
    <s v="Juan Carlos"/>
    <x v="74"/>
    <d v="1899-12-30T16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17:15:00"/>
    <d v="1899-12-30T17:15:00"/>
    <m/>
    <x v="1"/>
    <s v="MR"/>
    <d v="2019-04-08T17:30:00"/>
    <m/>
    <s v="TRANSLINK"/>
    <s v="Carga"/>
    <s v="NO"/>
    <n v="1"/>
    <n v="2"/>
    <x v="0"/>
    <s v="TRANSLINK"/>
    <x v="5"/>
    <s v="VARIOS"/>
    <m/>
    <m/>
    <m/>
    <m/>
    <n v="10"/>
    <s v="Miguel Ángel"/>
    <x v="74"/>
    <d v="1899-12-30T17:15:00"/>
    <m/>
    <n v="0"/>
    <x v="0"/>
    <n v="1"/>
    <s v="SI"/>
    <x v="0"/>
    <n v="0"/>
    <n v="0"/>
    <n v="1"/>
    <x v="14"/>
    <x v="3"/>
    <n v="468"/>
    <n v="18"/>
    <n v="0.2"/>
    <n v="0.18"/>
  </r>
  <r>
    <d v="2019-04-08T00:00:00"/>
    <d v="1899-12-30T20:00:00"/>
    <d v="1899-12-30T20:00:00"/>
    <m/>
    <x v="1"/>
    <s v="JAR"/>
    <d v="2019-04-08T20:00:00"/>
    <m/>
    <s v="SUS MEDIOS"/>
    <s v="Descarga"/>
    <s v="SI"/>
    <n v="13.5"/>
    <n v="26"/>
    <x v="0"/>
    <s v="MORSSINKHOF"/>
    <x v="2"/>
    <s v="Palau"/>
    <m/>
    <m/>
    <m/>
    <m/>
    <n v="60"/>
    <s v="Juan Carlos"/>
    <x v="74"/>
    <d v="1899-12-30T20:00:00"/>
    <m/>
    <n v="1"/>
    <x v="0"/>
    <n v="1"/>
    <s v="SI"/>
    <x v="0"/>
    <n v="0"/>
    <n v="0"/>
    <n v="1"/>
    <x v="14"/>
    <x v="3"/>
    <n v="468"/>
    <n v="18"/>
    <n v="0.2"/>
    <n v="0.18"/>
  </r>
  <r>
    <d v="2019-04-08T00:00:00"/>
    <d v="1899-12-30T21:30:00"/>
    <d v="1899-12-30T21:30:00"/>
    <m/>
    <x v="1"/>
    <s v="JAR"/>
    <d v="2019-04-08T21:30:00"/>
    <m/>
    <s v="SUS MEDIOS"/>
    <s v="Carga"/>
    <s v="SI"/>
    <n v="13.5"/>
    <n v="26"/>
    <x v="0"/>
    <s v="CHEP"/>
    <x v="1"/>
    <s v="varios"/>
    <n v="3680322648"/>
    <m/>
    <m/>
    <m/>
    <n v="60"/>
    <s v="Miguel Ángel"/>
    <x v="74"/>
    <d v="1899-12-30T15:00:00"/>
    <m/>
    <n v="1"/>
    <x v="0"/>
    <n v="1"/>
    <s v="SI"/>
    <x v="0"/>
    <n v="1"/>
    <n v="1"/>
    <n v="0"/>
    <x v="14"/>
    <x v="3"/>
    <n v="468"/>
    <n v="18"/>
    <n v="0.2"/>
    <n v="0.18"/>
  </r>
  <r>
    <d v="2019-04-09T00:00:00"/>
    <d v="1899-12-30T07:30:00"/>
    <d v="1899-12-30T07:30:00"/>
    <m/>
    <x v="1"/>
    <s v="MR"/>
    <d v="2019-04-09T07:30:00"/>
    <m/>
    <s v="GONZATRANS"/>
    <s v="Carga"/>
    <s v="NO"/>
    <n v="6"/>
    <n v="11"/>
    <x v="0"/>
    <s v="GONZATRANS"/>
    <x v="5"/>
    <s v="VARIOS"/>
    <m/>
    <m/>
    <m/>
    <m/>
    <n v="40"/>
    <s v="Miguel M."/>
    <x v="72"/>
    <d v="1899-12-30T07:30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08:00:00"/>
    <d v="1899-12-30T08:00:00"/>
    <m/>
    <x v="1"/>
    <s v="MR"/>
    <d v="2019-04-09T08:00:00"/>
    <m/>
    <s v="TRANSPARETS"/>
    <s v="Carga"/>
    <s v="SI"/>
    <n v="13.5"/>
    <n v="26"/>
    <x v="0"/>
    <s v="AQUA AMBIENT"/>
    <x v="3"/>
    <s v="CASTELLBISBAL"/>
    <s v="9AL/19000373"/>
    <m/>
    <m/>
    <m/>
    <n v="30"/>
    <s v="Jesús"/>
    <x v="72"/>
    <d v="1899-12-30T11:45:00"/>
    <m/>
    <n v="1"/>
    <x v="0"/>
    <n v="1"/>
    <s v="SI"/>
    <x v="0"/>
    <n v="1"/>
    <n v="1"/>
    <n v="0"/>
    <x v="14"/>
    <x v="3"/>
    <n v="468"/>
    <n v="18"/>
    <n v="0.2"/>
    <n v="0.18"/>
  </r>
  <r>
    <d v="2019-04-09T00:00:00"/>
    <d v="1899-12-30T08:15:00"/>
    <d v="1899-12-30T08:15:00"/>
    <m/>
    <x v="1"/>
    <s v="JAR"/>
    <d v="2019-04-09T08:30:00"/>
    <s v="DAVID "/>
    <s v="DAVID BERTRAN"/>
    <s v="Carga"/>
    <s v="NO"/>
    <n v="4"/>
    <n v="6"/>
    <x v="0"/>
    <s v="DAVID BERTRAN"/>
    <x v="7"/>
    <s v="varios"/>
    <m/>
    <m/>
    <m/>
    <m/>
    <n v="20"/>
    <s v="Jesús"/>
    <x v="72"/>
    <d v="1899-12-30T08:15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08:30:00"/>
    <d v="1899-12-30T08:30:00"/>
    <m/>
    <x v="1"/>
    <s v="JAR"/>
    <d v="2019-04-09T08:30:00"/>
    <n v="27047"/>
    <s v="SUS MEDIOS"/>
    <s v="Carga"/>
    <s v="NO"/>
    <n v="1"/>
    <n v="1"/>
    <x v="0"/>
    <s v="FIJAPLAST"/>
    <x v="1"/>
    <s v="Granada"/>
    <m/>
    <m/>
    <m/>
    <m/>
    <n v="20"/>
    <s v="Miguel Ángel"/>
    <x v="72"/>
    <d v="1899-12-30T15:30:00"/>
    <m/>
    <n v="0"/>
    <x v="0"/>
    <n v="1"/>
    <s v="SI"/>
    <x v="0"/>
    <n v="1"/>
    <n v="1"/>
    <n v="0"/>
    <x v="14"/>
    <x v="3"/>
    <n v="468"/>
    <n v="18"/>
    <n v="0.2"/>
    <n v="0.18"/>
  </r>
  <r>
    <d v="2019-04-09T00:00:00"/>
    <d v="1899-12-30T09:00:00"/>
    <d v="1899-12-30T09:00:00"/>
    <m/>
    <x v="1"/>
    <s v="JAR"/>
    <d v="2019-04-09T09:00:00"/>
    <m/>
    <s v="SUS MEDIOS"/>
    <s v="Descarga"/>
    <s v="NO"/>
    <n v="7"/>
    <n v="14"/>
    <x v="0"/>
    <s v="OSONA IND. PLASTIC"/>
    <x v="2"/>
    <s v="Palau"/>
    <s v="pedidos 0113006546-1 y 0133006550-1 "/>
    <m/>
    <m/>
    <m/>
    <n v="30"/>
    <s v="Jesús"/>
    <x v="72"/>
    <d v="1899-12-30T09:00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09:30:00"/>
    <d v="1899-12-30T09:30:00"/>
    <m/>
    <x v="1"/>
    <s v="JAR"/>
    <d v="2019-04-09T09:30:00"/>
    <m/>
    <s v="GIMARCO"/>
    <s v="Descarga"/>
    <s v="SI"/>
    <n v="13.5"/>
    <n v="26"/>
    <x v="0"/>
    <s v="SCHOELLER GAILLON"/>
    <x v="6"/>
    <s v="Gaillon"/>
    <m/>
    <m/>
    <m/>
    <m/>
    <n v="60"/>
    <s v="Miguel M."/>
    <x v="72"/>
    <d v="1899-12-30T09:3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09:45:00"/>
    <d v="1899-12-30T09:45:00"/>
    <m/>
    <x v="1"/>
    <s v="JAR"/>
    <d v="2019-04-09T10:00:00"/>
    <s v="DAVID "/>
    <s v="DAVID BERTRAN"/>
    <s v="Carga"/>
    <s v="NO"/>
    <n v="4"/>
    <n v="6"/>
    <x v="0"/>
    <s v="DAVID BERTRAN"/>
    <x v="7"/>
    <s v="varios"/>
    <s v="Sant Saduni de noia"/>
    <m/>
    <m/>
    <m/>
    <n v="15"/>
    <s v="Reyes"/>
    <x v="72"/>
    <d v="1899-12-30T09:45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10:00:00"/>
    <d v="1899-12-30T10:00:00"/>
    <m/>
    <x v="1"/>
    <s v="JAR"/>
    <d v="2019-04-09T10:00:00"/>
    <n v="27288"/>
    <s v="DASCHER"/>
    <s v="Carga"/>
    <s v="NO"/>
    <n v="4"/>
    <n v="7"/>
    <x v="0"/>
    <s v="LEAR CORPORATION"/>
    <x v="1"/>
    <s v="Pontevedra"/>
    <m/>
    <m/>
    <m/>
    <m/>
    <n v="20"/>
    <s v="Miguel M."/>
    <x v="72"/>
    <d v="1899-12-30T10:00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10:30:00"/>
    <m/>
    <m/>
    <x v="0"/>
    <s v="JAR"/>
    <d v="2019-04-09T10:30:00"/>
    <m/>
    <s v="MOLDTRANS"/>
    <s v="Descarga"/>
    <s v="NO"/>
    <n v="3"/>
    <n v="2"/>
    <x v="0"/>
    <s v="BEKUPLAST"/>
    <x v="2"/>
    <s v="palau"/>
    <m/>
    <m/>
    <m/>
    <m/>
    <n v="10"/>
    <s v="Reyes"/>
    <x v="72"/>
    <d v="1899-12-30T10:30:00"/>
    <m/>
    <n v="0"/>
    <x v="0"/>
    <n v="0"/>
    <s v="SI"/>
    <x v="0"/>
    <n v="1"/>
    <n v="0"/>
    <n v="1"/>
    <x v="14"/>
    <x v="3"/>
    <n v="468"/>
    <n v="18"/>
    <n v="0.2"/>
    <n v="0.18"/>
  </r>
  <r>
    <d v="2019-04-09T00:00:00"/>
    <d v="1899-12-30T11:00:00"/>
    <d v="1899-12-30T11:00:00"/>
    <m/>
    <x v="1"/>
    <s v="JAR"/>
    <d v="2019-04-09T11:00:00"/>
    <n v="26435"/>
    <s v="SUS MEDIOS"/>
    <s v="Carga"/>
    <s v="SI"/>
    <n v="13.5"/>
    <n v="26"/>
    <x v="2"/>
    <s v="BENIHORT"/>
    <x v="1"/>
    <s v="Castellon"/>
    <m/>
    <m/>
    <m/>
    <m/>
    <n v="45"/>
    <s v="Juan Carlos"/>
    <x v="72"/>
    <d v="1899-12-30T16:00:00"/>
    <m/>
    <n v="1"/>
    <x v="0"/>
    <n v="1"/>
    <s v="SI"/>
    <x v="0"/>
    <n v="1"/>
    <n v="1"/>
    <n v="0"/>
    <x v="14"/>
    <x v="3"/>
    <n v="468"/>
    <n v="18"/>
    <n v="0.2"/>
    <n v="0.18"/>
  </r>
  <r>
    <d v="2019-04-09T00:00:00"/>
    <d v="1899-12-30T11:30:00"/>
    <d v="1899-12-30T11:30:00"/>
    <m/>
    <x v="1"/>
    <s v="JAR"/>
    <d v="2019-04-09T11:30:00"/>
    <n v="27475"/>
    <s v="SUS MEDIOS"/>
    <s v="Carga"/>
    <s v="NO"/>
    <n v="2"/>
    <n v="3"/>
    <x v="0"/>
    <s v="PDR CANARIAS"/>
    <x v="1"/>
    <s v="Las Palmas"/>
    <m/>
    <m/>
    <m/>
    <m/>
    <n v="10"/>
    <s v="Jesús"/>
    <x v="75"/>
    <d v="1899-12-30T13:15:00"/>
    <m/>
    <n v="0"/>
    <x v="0"/>
    <n v="1"/>
    <s v="NO"/>
    <x v="0"/>
    <n v="1"/>
    <n v="1"/>
    <n v="0"/>
    <x v="14"/>
    <x v="3"/>
    <n v="468"/>
    <n v="18"/>
    <n v="0.2"/>
    <n v="0.18"/>
  </r>
  <r>
    <d v="2019-04-09T00:00:00"/>
    <d v="1899-12-30T12:00:00"/>
    <d v="1899-12-30T12:00:00"/>
    <m/>
    <x v="1"/>
    <s v="MR"/>
    <d v="2019-04-09T12:00:00"/>
    <m/>
    <s v="J G H"/>
    <s v="Carga"/>
    <s v="SI"/>
    <n v="13.5"/>
    <n v="26"/>
    <x v="2"/>
    <s v="RENTA BOX"/>
    <x v="1"/>
    <s v="LORQUI"/>
    <n v="6007071"/>
    <s v="5055KRB R5765BCW"/>
    <m/>
    <m/>
    <n v="45"/>
    <s v="Miguel M."/>
    <x v="72"/>
    <d v="1899-12-30T12:0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12:20:00"/>
    <d v="1899-12-30T12:20:00"/>
    <m/>
    <x v="1"/>
    <s v="JAR"/>
    <d v="2019-04-09T12:30:00"/>
    <n v="6007009"/>
    <s v="BREGER"/>
    <s v="Carga"/>
    <s v="NO"/>
    <n v="1"/>
    <n v="1"/>
    <x v="1"/>
    <s v="SCHOELLER FRANCE"/>
    <x v="4"/>
    <s v="France"/>
    <m/>
    <m/>
    <m/>
    <m/>
    <n v="10"/>
    <s v="Reyes"/>
    <x v="72"/>
    <d v="1899-12-30T12:20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12:30:00"/>
    <d v="1899-12-30T12:30:00"/>
    <m/>
    <x v="1"/>
    <s v="JAR"/>
    <d v="2019-04-09T12:30:00"/>
    <n v="26732"/>
    <s v="JOSE REY"/>
    <s v="Carga"/>
    <s v="SI"/>
    <n v="13.5"/>
    <n v="26"/>
    <x v="0"/>
    <s v="VALLE DE SAN JUAN"/>
    <x v="7"/>
    <s v="Palencia"/>
    <m/>
    <m/>
    <m/>
    <m/>
    <n v="60"/>
    <s v="Jesús"/>
    <x v="72"/>
    <d v="1899-12-30T12:3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13:00:00"/>
    <d v="1899-12-30T13:00:00"/>
    <m/>
    <x v="1"/>
    <s v="MR"/>
    <d v="2019-04-09T13:00:00"/>
    <m/>
    <s v="J G H"/>
    <s v="Carga"/>
    <s v="SI"/>
    <n v="13.5"/>
    <n v="26"/>
    <x v="2"/>
    <s v="RENTA BOX"/>
    <x v="1"/>
    <s v="LORQUI"/>
    <n v="6007071"/>
    <s v="6048HKS R0770BCH"/>
    <m/>
    <m/>
    <n v="45"/>
    <s v="Juan Carlos"/>
    <x v="72"/>
    <d v="1899-12-30T13:0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13:30:00"/>
    <m/>
    <m/>
    <x v="0"/>
    <s v="MR"/>
    <d v="2019-04-09T13:30:00"/>
    <m/>
    <s v="CBL"/>
    <s v="Carga"/>
    <s v="NO"/>
    <n v="1.5"/>
    <n v="3"/>
    <x v="0"/>
    <s v="VARIOS"/>
    <x v="1"/>
    <s v="PALAU"/>
    <s v="CARGA 27433 Y 27308  Y DESCARGA PDO 713014972 ALB. 908563152"/>
    <m/>
    <m/>
    <m/>
    <n v="20"/>
    <s v="Miguel Ángel"/>
    <x v="72"/>
    <d v="1899-12-30T13:30:00"/>
    <m/>
    <n v="0"/>
    <x v="0"/>
    <n v="0"/>
    <s v="SI"/>
    <x v="0"/>
    <n v="1"/>
    <n v="0"/>
    <n v="1"/>
    <x v="14"/>
    <x v="3"/>
    <n v="468"/>
    <n v="18"/>
    <n v="0.2"/>
    <n v="0.18"/>
  </r>
  <r>
    <d v="2019-04-09T00:00:00"/>
    <d v="1899-12-30T14:00:00"/>
    <d v="1899-12-30T14:00:00"/>
    <m/>
    <x v="1"/>
    <s v="MR"/>
    <d v="2019-04-09T14:00:00"/>
    <m/>
    <s v="J G H"/>
    <s v="Carga"/>
    <s v="SI"/>
    <n v="13.5"/>
    <n v="26"/>
    <x v="2"/>
    <s v="RENTA BOX"/>
    <x v="1"/>
    <s v="LORQUI"/>
    <n v="6007071"/>
    <m/>
    <m/>
    <m/>
    <n v="45"/>
    <s v="Juan Carlos"/>
    <x v="72"/>
    <d v="1899-12-30T14:0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14:30:00"/>
    <d v="1899-12-30T14:30:00"/>
    <m/>
    <x v="1"/>
    <s v="JAR"/>
    <d v="2019-04-09T14:30:00"/>
    <n v="27389"/>
    <s v="SUS MEDIOS"/>
    <s v="Carga"/>
    <s v="SI"/>
    <n v="13.5"/>
    <n v="26"/>
    <x v="0"/>
    <s v="AQUA AMBIENT"/>
    <x v="3"/>
    <s v="BERNIS"/>
    <m/>
    <m/>
    <m/>
    <m/>
    <n v="30"/>
    <s v="Juan Carlos"/>
    <x v="72"/>
    <d v="1899-12-30T14:3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15:00:00"/>
    <d v="1899-12-30T15:00:00"/>
    <m/>
    <x v="1"/>
    <s v="MR"/>
    <d v="2019-04-09T15:00:00"/>
    <m/>
    <s v="J G H"/>
    <s v="Carga"/>
    <s v="SI"/>
    <n v="13.5"/>
    <n v="26"/>
    <x v="2"/>
    <s v="RENTA BOX"/>
    <x v="1"/>
    <s v="LORQUI"/>
    <n v="6007071"/>
    <s v="2680KRW R8914BCN"/>
    <m/>
    <m/>
    <n v="45"/>
    <s v="Juan Carlos"/>
    <x v="72"/>
    <d v="1899-12-30T19:00:00"/>
    <m/>
    <n v="1"/>
    <x v="0"/>
    <n v="1"/>
    <s v="SI"/>
    <x v="0"/>
    <n v="1"/>
    <n v="1"/>
    <n v="0"/>
    <x v="14"/>
    <x v="3"/>
    <n v="468"/>
    <n v="18"/>
    <n v="0.2"/>
    <n v="0.18"/>
  </r>
  <r>
    <d v="2019-04-09T00:00:00"/>
    <d v="1899-12-30T15:15:00"/>
    <d v="1899-12-30T15:15:00"/>
    <m/>
    <x v="1"/>
    <s v="JAR"/>
    <d v="2019-04-09T15:30:00"/>
    <n v="27391"/>
    <s v="SUS MEDIOS"/>
    <s v="Carga"/>
    <s v="NO"/>
    <n v="1"/>
    <n v="1"/>
    <x v="0"/>
    <s v="APLICOR WATER SOLUTIONS"/>
    <x v="3"/>
    <s v="barcelona"/>
    <m/>
    <m/>
    <m/>
    <m/>
    <n v="15"/>
    <s v="Miguel Ángel"/>
    <x v="72"/>
    <d v="1899-12-30T15:15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15:30:00"/>
    <m/>
    <m/>
    <x v="0"/>
    <s v="JAR"/>
    <d v="2019-04-09T15:30:00"/>
    <n v="27416"/>
    <s v="VARIOS"/>
    <s v="Carga"/>
    <s v="NO"/>
    <n v="1"/>
    <n v="2"/>
    <x v="0"/>
    <s v="COMEXI GROUP"/>
    <x v="1"/>
    <s v="GIRONA"/>
    <m/>
    <m/>
    <m/>
    <m/>
    <n v="10"/>
    <s v="Miguel Ángel"/>
    <x v="72"/>
    <d v="1899-12-30T15:30:00"/>
    <m/>
    <n v="0"/>
    <x v="0"/>
    <n v="0"/>
    <s v="SI"/>
    <x v="0"/>
    <n v="1"/>
    <n v="0"/>
    <n v="1"/>
    <x v="14"/>
    <x v="3"/>
    <n v="468"/>
    <n v="18"/>
    <n v="0.2"/>
    <n v="0.18"/>
  </r>
  <r>
    <d v="2019-04-09T00:00:00"/>
    <d v="1899-12-30T16:00:00"/>
    <d v="1899-12-30T16:00:00"/>
    <m/>
    <x v="1"/>
    <s v="JAR"/>
    <d v="2019-04-09T16:00:00"/>
    <m/>
    <s v="SUS MEDIOS"/>
    <s v="Carga"/>
    <s v="SI"/>
    <n v="13.5"/>
    <n v="26"/>
    <x v="0"/>
    <s v="CHEP"/>
    <x v="1"/>
    <s v="VARIOS"/>
    <s v="3680322649 - Reservada"/>
    <m/>
    <m/>
    <m/>
    <n v="60"/>
    <s v="Miguel Ángel"/>
    <x v="72"/>
    <d v="1899-12-30T16:00:00"/>
    <m/>
    <n v="1"/>
    <x v="0"/>
    <n v="1"/>
    <s v="SI"/>
    <x v="0"/>
    <n v="0"/>
    <n v="0"/>
    <n v="1"/>
    <x v="14"/>
    <x v="3"/>
    <n v="468"/>
    <n v="18"/>
    <n v="0.2"/>
    <n v="0.18"/>
  </r>
  <r>
    <d v="2019-04-09T00:00:00"/>
    <d v="1899-12-30T16:30:00"/>
    <d v="1899-12-30T16:30:00"/>
    <m/>
    <x v="1"/>
    <s v="JAR"/>
    <d v="2019-04-09T16:30:00"/>
    <m/>
    <s v="SUS MEDIOS"/>
    <s v="Carga"/>
    <s v="NO"/>
    <n v="5"/>
    <n v="10"/>
    <x v="0"/>
    <s v="AQUA AMBIENT"/>
    <x v="3"/>
    <s v="VARIOS"/>
    <m/>
    <m/>
    <m/>
    <m/>
    <n v="10"/>
    <s v="Juan Carlos"/>
    <x v="72"/>
    <d v="1899-12-30T16:30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17:00:00"/>
    <d v="1899-12-30T17:00:00"/>
    <m/>
    <x v="1"/>
    <s v="MR"/>
    <d v="2019-04-09T17:00:00"/>
    <n v="27525"/>
    <s v="SUS MEDIOS"/>
    <s v="Carga"/>
    <s v="NO"/>
    <n v="0.5"/>
    <n v="1"/>
    <x v="0"/>
    <s v="AITECSA"/>
    <x v="1"/>
    <s v="MATARO"/>
    <m/>
    <m/>
    <m/>
    <m/>
    <n v="10"/>
    <s v="Miguel Ángel"/>
    <x v="72"/>
    <d v="1899-12-30T17:00:00"/>
    <m/>
    <n v="0"/>
    <x v="0"/>
    <n v="1"/>
    <s v="SI"/>
    <x v="0"/>
    <n v="0"/>
    <n v="0"/>
    <n v="1"/>
    <x v="14"/>
    <x v="3"/>
    <n v="468"/>
    <n v="18"/>
    <n v="0.2"/>
    <n v="0.18"/>
  </r>
  <r>
    <d v="2019-04-09T00:00:00"/>
    <d v="1899-12-30T18:00:00"/>
    <d v="1899-12-30T18:00:00"/>
    <m/>
    <x v="1"/>
    <s v="MR"/>
    <d v="2019-04-09T18:00:00"/>
    <m/>
    <s v="J G H"/>
    <s v="Carga"/>
    <s v="SI"/>
    <n v="13.5"/>
    <n v="26"/>
    <x v="2"/>
    <s v="RENTA BOX"/>
    <x v="1"/>
    <s v="LORQUI"/>
    <n v="6007071"/>
    <s v="6547JVL R1604BCW"/>
    <m/>
    <m/>
    <n v="45"/>
    <s v="Juan Carlos"/>
    <x v="72"/>
    <d v="1899-12-30T20:00:00"/>
    <m/>
    <n v="1"/>
    <x v="0"/>
    <n v="1"/>
    <s v="SI"/>
    <x v="0"/>
    <n v="1"/>
    <n v="1"/>
    <n v="0"/>
    <x v="14"/>
    <x v="3"/>
    <n v="468"/>
    <n v="18"/>
    <n v="0.2"/>
    <n v="0.18"/>
  </r>
  <r>
    <d v="2019-04-10T00:00:00"/>
    <d v="1899-12-30T06:00:00"/>
    <d v="1899-12-30T06:00:00"/>
    <m/>
    <x v="1"/>
    <s v="JAR"/>
    <d v="2019-04-10T06:00:00"/>
    <m/>
    <s v="JOSE REY"/>
    <s v="Carga"/>
    <s v="SI"/>
    <n v="13.5"/>
    <n v="26"/>
    <x v="0"/>
    <s v="FLUIDRA"/>
    <x v="9"/>
    <s v="Maçanet de la Selva"/>
    <m/>
    <m/>
    <m/>
    <m/>
    <n v="60"/>
    <s v="Jesús"/>
    <x v="75"/>
    <d v="1899-12-30T06:0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07:30:00"/>
    <d v="1899-12-30T07:30:00"/>
    <m/>
    <x v="1"/>
    <s v="JAR"/>
    <d v="2019-04-10T07:30:00"/>
    <n v="27462"/>
    <s v="DAVID BERTRAN"/>
    <s v="Carga"/>
    <s v="NO"/>
    <n v="4"/>
    <n v="5"/>
    <x v="0"/>
    <s v="VARIOS"/>
    <x v="7"/>
    <s v="polinya"/>
    <m/>
    <m/>
    <m/>
    <m/>
    <n v="20"/>
    <s v="Miguel M."/>
    <x v="75"/>
    <d v="1899-12-30T07:30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08:15:00"/>
    <d v="1899-12-30T08:15:00"/>
    <m/>
    <x v="1"/>
    <s v="JAR"/>
    <d v="2019-04-10T08:30:00"/>
    <m/>
    <s v="DAVID BERTRAN"/>
    <s v="Carga"/>
    <s v="NO"/>
    <n v="4"/>
    <n v="6"/>
    <x v="0"/>
    <s v="DAVID BERTRAN"/>
    <x v="7"/>
    <s v="varios"/>
    <s v="lliça de Valls"/>
    <m/>
    <m/>
    <m/>
    <n v="10"/>
    <s v="Miguel M."/>
    <x v="75"/>
    <d v="1899-12-30T08:15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09:15:00"/>
    <d v="1899-12-30T09:15:00"/>
    <m/>
    <x v="1"/>
    <s v="JAR"/>
    <d v="2019-04-10T09:30:00"/>
    <n v="27443"/>
    <s v="SUS MEDIOS"/>
    <s v="Carga"/>
    <s v="NO"/>
    <n v="1"/>
    <n v="1"/>
    <x v="0"/>
    <s v="VARIOS"/>
    <x v="3"/>
    <s v="Barcelona"/>
    <m/>
    <m/>
    <m/>
    <m/>
    <n v="10"/>
    <s v="Reyes"/>
    <x v="75"/>
    <d v="1899-12-30T09:15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09:30:00"/>
    <d v="1899-12-30T09:30:00"/>
    <m/>
    <x v="1"/>
    <s v="JAR"/>
    <d v="2019-04-10T09:30:00"/>
    <s v="DAVID "/>
    <s v="DAVID BERTRAN"/>
    <s v="Carga"/>
    <s v="NO"/>
    <n v="4"/>
    <n v="6"/>
    <x v="0"/>
    <s v="DAVID BERTRAN"/>
    <x v="7"/>
    <s v="varios"/>
    <s v="Residuos"/>
    <m/>
    <m/>
    <m/>
    <n v="10"/>
    <s v="Miguel M."/>
    <x v="75"/>
    <d v="1899-12-30T09:30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10:00:00"/>
    <d v="1899-12-30T10:00:00"/>
    <m/>
    <x v="1"/>
    <s v="JAR"/>
    <d v="2019-04-10T10:00:00"/>
    <n v="27400"/>
    <s v="EL MOSCA"/>
    <s v="Carga"/>
    <s v="SI"/>
    <n v="13.5"/>
    <n v="26"/>
    <x v="0"/>
    <s v="FLUIDRA"/>
    <x v="9"/>
    <s v="Murcia"/>
    <m/>
    <m/>
    <m/>
    <m/>
    <n v="60"/>
    <s v="Jesús"/>
    <x v="75"/>
    <d v="1899-12-30T10:0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10:15:00"/>
    <d v="1899-12-30T10:15:00"/>
    <m/>
    <x v="1"/>
    <s v="JAR"/>
    <d v="2019-04-10T10:30:00"/>
    <s v="DAVID "/>
    <s v="DAVID BERTRAN"/>
    <s v="Carga"/>
    <s v="NO"/>
    <n v="4"/>
    <n v="6"/>
    <x v="0"/>
    <s v="DAVID BERTRAN"/>
    <x v="7"/>
    <s v="varios"/>
    <s v="Parets del Valles"/>
    <m/>
    <m/>
    <m/>
    <n v="10"/>
    <s v="Miguel M."/>
    <x v="75"/>
    <d v="1899-12-30T10:15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10:30:00"/>
    <d v="1899-12-30T10:30:00"/>
    <m/>
    <x v="1"/>
    <s v="MR"/>
    <d v="2019-04-10T10:30:00"/>
    <m/>
    <s v="SUS MEDIOS"/>
    <s v="Carga"/>
    <s v="SI"/>
    <n v="13.5"/>
    <n v="26"/>
    <x v="0"/>
    <s v="CHEP"/>
    <x v="1"/>
    <s v="VARIOS"/>
    <n v="3680324859"/>
    <m/>
    <m/>
    <m/>
    <n v="60"/>
    <s v="Miguel M."/>
    <x v="75"/>
    <d v="1899-12-30T10:3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11:15:00"/>
    <d v="1899-12-30T11:15:00"/>
    <m/>
    <x v="1"/>
    <s v="JAR"/>
    <d v="2019-04-10T11:30:00"/>
    <n v="6007059"/>
    <s v="DHL"/>
    <s v="Carga"/>
    <s v="NO"/>
    <n v="1"/>
    <n v="1"/>
    <x v="0"/>
    <s v="SCHOELLER ALEMANIA"/>
    <x v="4"/>
    <s v="Alemania"/>
    <m/>
    <m/>
    <m/>
    <m/>
    <n v="10"/>
    <s v="Jesús"/>
    <x v="75"/>
    <d v="1899-12-30T13:15:00"/>
    <m/>
    <n v="0"/>
    <x v="0"/>
    <n v="1"/>
    <s v="SI"/>
    <x v="0"/>
    <n v="1"/>
    <n v="1"/>
    <n v="0"/>
    <x v="14"/>
    <x v="3"/>
    <n v="468"/>
    <n v="18"/>
    <n v="0.2"/>
    <n v="0.18"/>
  </r>
  <r>
    <d v="2019-04-10T00:00:00"/>
    <d v="1899-12-30T11:30:00"/>
    <d v="1899-12-30T11:30:00"/>
    <m/>
    <x v="1"/>
    <s v="MR"/>
    <d v="2019-04-10T11:30:00"/>
    <m/>
    <s v="CODINA"/>
    <s v="Carga"/>
    <s v="SI"/>
    <n v="13.5"/>
    <n v="26"/>
    <x v="0"/>
    <s v="MAYDISA"/>
    <x v="3"/>
    <s v="PALAU"/>
    <m/>
    <m/>
    <m/>
    <m/>
    <n v="60"/>
    <s v="Jesús"/>
    <x v="75"/>
    <d v="1899-12-30T11:3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12:30:00"/>
    <d v="1899-12-30T12:30:00"/>
    <m/>
    <x v="1"/>
    <s v="JAR"/>
    <d v="2019-04-10T12:30:00"/>
    <n v="26732"/>
    <s v="JOSE REY"/>
    <s v="Carga"/>
    <s v="SI"/>
    <n v="13.5"/>
    <n v="26"/>
    <x v="0"/>
    <s v="VALLE DE SAN JUAN"/>
    <x v="7"/>
    <s v="Palencia"/>
    <m/>
    <m/>
    <m/>
    <m/>
    <n v="60"/>
    <s v="Jesús"/>
    <x v="75"/>
    <d v="1899-12-30T12:3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13:30:00"/>
    <d v="1899-12-30T13:30:00"/>
    <m/>
    <x v="1"/>
    <s v="JAR"/>
    <d v="2019-04-10T13:30:00"/>
    <n v="26435"/>
    <s v="SUS MEDIOS"/>
    <s v="Carga"/>
    <s v="SI"/>
    <n v="13.5"/>
    <n v="26"/>
    <x v="2"/>
    <s v="BENIHORT"/>
    <x v="1"/>
    <s v="Castellon"/>
    <m/>
    <m/>
    <m/>
    <m/>
    <n v="45"/>
    <s v="Miguel M."/>
    <x v="75"/>
    <d v="1899-12-30T13:3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13:45:00"/>
    <m/>
    <m/>
    <x v="0"/>
    <s v="JAR"/>
    <d v="2019-04-10T14:00:00"/>
    <n v="27431"/>
    <s v="J H L"/>
    <s v="Carga"/>
    <s v="NO"/>
    <n v="1"/>
    <n v="1"/>
    <x v="0"/>
    <s v="VARIOS"/>
    <x v="9"/>
    <s v="Potugal"/>
    <m/>
    <m/>
    <m/>
    <m/>
    <n v="10"/>
    <s v="Jesús"/>
    <x v="75"/>
    <d v="1899-12-30T13:45:00"/>
    <m/>
    <n v="0"/>
    <x v="0"/>
    <n v="0"/>
    <s v="SI"/>
    <x v="0"/>
    <n v="1"/>
    <n v="0"/>
    <n v="1"/>
    <x v="14"/>
    <x v="3"/>
    <n v="468"/>
    <n v="18"/>
    <n v="0.2"/>
    <n v="0.18"/>
  </r>
  <r>
    <d v="2019-04-10T00:00:00"/>
    <d v="1899-12-30T16:00:00"/>
    <d v="1899-12-30T16:00:00"/>
    <m/>
    <x v="1"/>
    <s v="JAR"/>
    <d v="2019-04-10T16:00:00"/>
    <n v="27523"/>
    <s v="TROTA"/>
    <s v="Carga"/>
    <s v="SI"/>
    <n v="13.5"/>
    <n v="26"/>
    <x v="0"/>
    <s v="FLUIDRA"/>
    <x v="9"/>
    <s v="Sevilla"/>
    <m/>
    <m/>
    <m/>
    <m/>
    <n v="30"/>
    <s v="Juan Carlos"/>
    <x v="75"/>
    <d v="1899-12-30T16:00:00"/>
    <m/>
    <n v="1"/>
    <x v="0"/>
    <n v="1"/>
    <s v="SI"/>
    <x v="0"/>
    <n v="0"/>
    <n v="0"/>
    <n v="1"/>
    <x v="14"/>
    <x v="3"/>
    <n v="468"/>
    <n v="18"/>
    <n v="0.2"/>
    <n v="0.18"/>
  </r>
  <r>
    <d v="2019-04-10T00:00:00"/>
    <d v="1899-12-30T16:30:00"/>
    <d v="1899-12-30T16:30:00"/>
    <m/>
    <x v="1"/>
    <s v="JAR"/>
    <d v="2019-04-10T16:30:00"/>
    <m/>
    <s v="SUS MEDIOS"/>
    <s v="Carga"/>
    <s v="NO"/>
    <n v="5"/>
    <n v="10"/>
    <x v="0"/>
    <s v="AQUA AMBIENT"/>
    <x v="3"/>
    <s v="VARIOS"/>
    <m/>
    <m/>
    <m/>
    <m/>
    <n v="30"/>
    <s v="Juan Carlos"/>
    <x v="75"/>
    <d v="1899-12-30T16:30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17:00:00"/>
    <d v="1899-12-30T17:00:00"/>
    <m/>
    <x v="1"/>
    <s v="JAR"/>
    <d v="2019-04-10T17:00:00"/>
    <m/>
    <s v="BREGER"/>
    <s v="Carga"/>
    <s v="NO"/>
    <n v="8"/>
    <n v="16"/>
    <x v="0"/>
    <s v="SCHOELLER GAILLON"/>
    <x v="4"/>
    <s v="Gaillon"/>
    <m/>
    <m/>
    <m/>
    <m/>
    <n v="40"/>
    <s v="Miguel Ángel"/>
    <x v="75"/>
    <d v="1899-12-30T17:00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17:30:00"/>
    <d v="1899-12-30T17:30:00"/>
    <m/>
    <x v="1"/>
    <s v="JAR"/>
    <d v="2019-04-10T17:30:00"/>
    <n v="27457"/>
    <s v="SUS MEDIOS"/>
    <s v="Carga"/>
    <s v="NO"/>
    <n v="5"/>
    <n v="10"/>
    <x v="0"/>
    <s v="STORE &amp; GO "/>
    <x v="1"/>
    <s v="Portugal"/>
    <m/>
    <m/>
    <m/>
    <m/>
    <n v="30"/>
    <s v="Miguel Ángel"/>
    <x v="75"/>
    <d v="1899-12-30T17:30:00"/>
    <m/>
    <n v="0"/>
    <x v="0"/>
    <n v="1"/>
    <s v="SI"/>
    <x v="0"/>
    <n v="0"/>
    <n v="0"/>
    <n v="1"/>
    <x v="14"/>
    <x v="3"/>
    <n v="468"/>
    <n v="18"/>
    <n v="0.2"/>
    <n v="0.18"/>
  </r>
  <r>
    <d v="2019-04-10T00:00:00"/>
    <d v="1899-12-30T19:00:00"/>
    <d v="1899-12-30T19:00:00"/>
    <m/>
    <x v="1"/>
    <s v="JAR"/>
    <d v="2019-04-10T19:00:00"/>
    <m/>
    <s v="SUS MEDIOS"/>
    <s v="Carga"/>
    <s v="NO"/>
    <n v="6"/>
    <n v="8"/>
    <x v="0"/>
    <s v="SCHOELLER UK"/>
    <x v="4"/>
    <s v="uk"/>
    <s v=" pedidos, 6006943,6007060,6007067"/>
    <s v="TM17 NDH  "/>
    <m/>
    <m/>
    <n v="60"/>
    <s v="Miguel Ángel"/>
    <x v="75"/>
    <d v="1899-12-30T19:0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08:00:00"/>
    <d v="1899-12-30T08:00:00"/>
    <m/>
    <x v="1"/>
    <s v="JAR"/>
    <d v="2019-04-11T08:00:00"/>
    <m/>
    <s v="SUS MEDIOS"/>
    <s v="Carga"/>
    <s v="SI"/>
    <n v="13.5"/>
    <n v="26"/>
    <x v="0"/>
    <s v="AQUA AMBIENT"/>
    <x v="3"/>
    <s v="Bernis"/>
    <m/>
    <m/>
    <m/>
    <m/>
    <n v="30"/>
    <s v="Jesús"/>
    <x v="76"/>
    <d v="1899-12-30T08:0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08:15:00"/>
    <d v="1899-12-30T08:15:00"/>
    <m/>
    <x v="1"/>
    <s v="JAR"/>
    <d v="2019-04-11T08:30:00"/>
    <m/>
    <s v="DAVID BERTRAN"/>
    <s v="Carga"/>
    <s v="NO"/>
    <n v="4"/>
    <n v="6"/>
    <x v="0"/>
    <s v="RESIDUOS "/>
    <x v="5"/>
    <s v="La llagosta"/>
    <m/>
    <m/>
    <m/>
    <m/>
    <n v="10"/>
    <s v="Jesús"/>
    <x v="76"/>
    <d v="1899-12-30T08:15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08:30:00"/>
    <d v="1899-12-30T08:30:00"/>
    <m/>
    <x v="1"/>
    <s v="JAR"/>
    <d v="2019-04-11T08:30:00"/>
    <m/>
    <s v="ALGAITRUCK"/>
    <s v="Descarga"/>
    <s v="SI"/>
    <n v="13.5"/>
    <n v="26"/>
    <x v="0"/>
    <s v="SCHOELLER LORQUI"/>
    <x v="8"/>
    <s v="Palau"/>
    <m/>
    <m/>
    <m/>
    <m/>
    <n v="60"/>
    <s v="Miguel M."/>
    <x v="76"/>
    <d v="1899-12-30T08:3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09:00:00"/>
    <d v="1899-12-30T09:00:00"/>
    <m/>
    <x v="1"/>
    <s v="JAR"/>
    <d v="2019-04-11T09:00:00"/>
    <m/>
    <s v="GIMARCO"/>
    <s v="Descarga"/>
    <s v="SI"/>
    <n v="13.5"/>
    <n v="26"/>
    <x v="0"/>
    <s v="SCHOELLER GAILLON"/>
    <x v="6"/>
    <s v="Palau"/>
    <s v="TM-1188"/>
    <m/>
    <m/>
    <m/>
    <n v="60"/>
    <s v="Miguel M."/>
    <x v="76"/>
    <d v="1899-12-30T09:0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10:00:00"/>
    <d v="1899-12-30T10:00:00"/>
    <m/>
    <x v="1"/>
    <s v="MR"/>
    <d v="2019-04-11T10:00:00"/>
    <m/>
    <s v="VARIOS"/>
    <s v="Carga"/>
    <s v="NO"/>
    <n v="2.5"/>
    <n v="5"/>
    <x v="0"/>
    <s v="MULTIPLASTIC"/>
    <x v="1"/>
    <s v="GRANOLLERS"/>
    <m/>
    <m/>
    <m/>
    <m/>
    <n v="20"/>
    <s v="Jesús"/>
    <x v="76"/>
    <d v="1899-12-30T10:0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0:10:00"/>
    <d v="1899-12-30T10:10:00"/>
    <m/>
    <x v="1"/>
    <s v="JAR"/>
    <d v="2019-04-11T10:00:00"/>
    <m/>
    <s v="DAVID BERTRAN"/>
    <s v="Carga"/>
    <s v="NO"/>
    <n v="4"/>
    <n v="6"/>
    <x v="0"/>
    <s v="RESIDUOS "/>
    <x v="5"/>
    <s v="La llagosta"/>
    <m/>
    <m/>
    <m/>
    <m/>
    <n v="20"/>
    <s v="Jesús"/>
    <x v="76"/>
    <d v="1899-12-30T10:1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0:30:00"/>
    <d v="1899-12-30T10:30:00"/>
    <m/>
    <x v="1"/>
    <s v="JAR"/>
    <d v="2019-04-11T10:30:00"/>
    <n v="27454"/>
    <s v="SUS MEDIOS"/>
    <s v="Carga"/>
    <s v="NO"/>
    <n v="1"/>
    <n v="1"/>
    <x v="0"/>
    <s v="VARIOS"/>
    <x v="1"/>
    <s v="Barcelona"/>
    <m/>
    <m/>
    <m/>
    <m/>
    <n v="10"/>
    <s v="Reyes"/>
    <x v="76"/>
    <d v="1899-12-30T10:3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1:00:00"/>
    <d v="1899-12-30T11:00:00"/>
    <m/>
    <x v="1"/>
    <s v="JAR"/>
    <d v="2019-04-11T11:00:00"/>
    <n v="26976"/>
    <s v="SUS MEDIOS"/>
    <s v="Carga"/>
    <s v="NO"/>
    <n v="4"/>
    <n v="7"/>
    <x v="0"/>
    <s v="VARIOS"/>
    <x v="1"/>
    <s v="Madrid"/>
    <s v="y 26975"/>
    <m/>
    <m/>
    <m/>
    <n v="20"/>
    <s v="Reyes"/>
    <x v="76"/>
    <d v="1899-12-30T11:0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1:15:00"/>
    <d v="1899-12-30T11:15:00"/>
    <m/>
    <x v="1"/>
    <s v="JAR"/>
    <d v="2019-04-11T11:30:00"/>
    <m/>
    <s v="SUS MEDIOS"/>
    <s v="Descarga"/>
    <s v="NO"/>
    <n v="1"/>
    <n v="1"/>
    <x v="1"/>
    <s v="PUROMASTER"/>
    <x v="2"/>
    <s v="palau"/>
    <m/>
    <m/>
    <m/>
    <m/>
    <n v="20"/>
    <s v="Sandra"/>
    <x v="76"/>
    <d v="1899-12-30T11:15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1:30:00"/>
    <d v="1899-12-30T11:30:00"/>
    <m/>
    <x v="1"/>
    <s v="JAR"/>
    <d v="2019-04-11T11:30:00"/>
    <m/>
    <s v="ALGAITRUCK"/>
    <s v="Carga"/>
    <s v="SI"/>
    <n v="13.5"/>
    <n v="26"/>
    <x v="0"/>
    <s v="SCHOELLER LORQUI"/>
    <x v="8"/>
    <s v="Palau"/>
    <m/>
    <m/>
    <m/>
    <m/>
    <n v="60"/>
    <s v="Miguel M."/>
    <x v="76"/>
    <d v="1899-12-30T11:3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12:00:00"/>
    <d v="1899-12-30T12:00:00"/>
    <m/>
    <x v="1"/>
    <s v="JAR"/>
    <d v="2019-04-11T12:00:00"/>
    <n v="26699"/>
    <s v="PRIMAFRIO"/>
    <s v="Carga"/>
    <s v="SI"/>
    <n v="13.5"/>
    <n v="26"/>
    <x v="2"/>
    <s v="SERMUCO"/>
    <x v="7"/>
    <s v="Murcia"/>
    <m/>
    <m/>
    <m/>
    <m/>
    <n v="45"/>
    <s v="Jesús"/>
    <x v="76"/>
    <d v="1899-12-30T12:0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12:15:00"/>
    <d v="1899-12-30T12:15:00"/>
    <m/>
    <x v="1"/>
    <s v="JAR"/>
    <d v="2019-04-11T12:30:00"/>
    <m/>
    <s v="DAVID BERTRAN"/>
    <s v="Carga"/>
    <s v="NO"/>
    <n v="4"/>
    <n v="6"/>
    <x v="0"/>
    <s v="RESIDUOS "/>
    <x v="5"/>
    <s v="La llagosta"/>
    <m/>
    <m/>
    <m/>
    <m/>
    <n v="20"/>
    <s v="Jesús"/>
    <x v="76"/>
    <d v="1899-12-30T12:15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2:30:00"/>
    <d v="1899-12-30T12:30:00"/>
    <m/>
    <x v="1"/>
    <s v="JAR"/>
    <d v="2019-04-11T12:30:00"/>
    <n v="26732"/>
    <s v="JOSE REY"/>
    <s v="Carga"/>
    <s v="SI"/>
    <n v="13.5"/>
    <n v="26"/>
    <x v="0"/>
    <s v="VALLE DE SAN JUAN"/>
    <x v="7"/>
    <s v="Palencia"/>
    <m/>
    <m/>
    <m/>
    <m/>
    <n v="60"/>
    <s v="Jesús"/>
    <x v="76"/>
    <d v="1899-12-30T12:3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13:00:00"/>
    <d v="1899-12-30T13:00:00"/>
    <m/>
    <x v="1"/>
    <s v="JAR"/>
    <d v="2019-04-11T13:00:00"/>
    <n v="26699"/>
    <s v="PRIMAFRIO"/>
    <s v="Carga"/>
    <s v="SI"/>
    <n v="13.5"/>
    <n v="26"/>
    <x v="2"/>
    <s v="SERMUCO"/>
    <x v="7"/>
    <s v="Murcia"/>
    <m/>
    <m/>
    <m/>
    <m/>
    <n v="45"/>
    <s v="Jesús"/>
    <x v="76"/>
    <d v="1899-12-30T13:0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13:15:00"/>
    <d v="1899-12-30T13:15:00"/>
    <m/>
    <x v="1"/>
    <s v="JAR"/>
    <d v="2019-04-11T13:30:00"/>
    <n v="26435"/>
    <s v="SUS MEDIOS"/>
    <s v="Carga"/>
    <s v="SI"/>
    <n v="13.5"/>
    <n v="26"/>
    <x v="2"/>
    <s v="BENIHORT"/>
    <x v="1"/>
    <s v="Castellon"/>
    <m/>
    <m/>
    <m/>
    <m/>
    <n v="45"/>
    <s v="Jesús"/>
    <x v="76"/>
    <d v="1899-12-30T13:15:00"/>
    <m/>
    <n v="1"/>
    <x v="0"/>
    <n v="1"/>
    <s v="SI"/>
    <x v="0"/>
    <n v="0"/>
    <n v="0"/>
    <n v="1"/>
    <x v="14"/>
    <x v="3"/>
    <m/>
    <m/>
    <n v="0.2"/>
    <n v="0.18"/>
  </r>
  <r>
    <d v="2019-04-11T00:00:00"/>
    <d v="1899-12-30T13:30:00"/>
    <d v="1899-12-30T13:30:00"/>
    <m/>
    <x v="1"/>
    <s v="JAR"/>
    <d v="2019-04-11T13:30:00"/>
    <n v="6007003"/>
    <s v="SUS MEDIOS"/>
    <s v="Carga"/>
    <s v="NO"/>
    <n v="9"/>
    <n v="16"/>
    <x v="0"/>
    <s v="SCHOELLER UK"/>
    <x v="4"/>
    <s v="uk"/>
    <m/>
    <m/>
    <m/>
    <m/>
    <n v="40"/>
    <s v="Juan Carlos"/>
    <x v="76"/>
    <d v="1899-12-30T13:3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4:00:00"/>
    <d v="1899-12-30T14:00:00"/>
    <m/>
    <x v="1"/>
    <s v="JAR"/>
    <d v="2019-04-11T14:00:00"/>
    <n v="26699"/>
    <s v="PRIMAFRIO"/>
    <s v="Carga"/>
    <s v="SI"/>
    <n v="13.5"/>
    <n v="26"/>
    <x v="2"/>
    <s v="SERMUCO"/>
    <x v="7"/>
    <s v="Murcia"/>
    <m/>
    <m/>
    <m/>
    <m/>
    <n v="45"/>
    <s v="Juan Carlos"/>
    <x v="76"/>
    <d v="1899-12-30T18:00:00"/>
    <m/>
    <n v="1"/>
    <x v="0"/>
    <n v="1"/>
    <s v="SI"/>
    <x v="0"/>
    <n v="1"/>
    <n v="1"/>
    <n v="0"/>
    <x v="14"/>
    <x v="3"/>
    <n v="468"/>
    <n v="18"/>
    <n v="0.2"/>
    <n v="0.18"/>
  </r>
  <r>
    <d v="2019-04-11T00:00:00"/>
    <d v="1899-12-30T14:30:00"/>
    <d v="1899-12-30T14:30:00"/>
    <m/>
    <x v="1"/>
    <s v="JAR"/>
    <d v="2019-04-11T14:30:00"/>
    <n v="27390"/>
    <s v="SUS MEDIOS"/>
    <s v="Carga"/>
    <s v="NO"/>
    <n v="1"/>
    <n v="1"/>
    <x v="0"/>
    <s v="VARIOS"/>
    <x v="3"/>
    <s v="Barcelona"/>
    <m/>
    <m/>
    <m/>
    <m/>
    <n v="10"/>
    <s v="Reyes"/>
    <x v="76"/>
    <d v="1899-12-30T14:3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5:00:00"/>
    <d v="1899-12-30T15:00:00"/>
    <m/>
    <x v="1"/>
    <s v="JAR"/>
    <d v="2019-04-11T15:00:00"/>
    <n v="26699"/>
    <s v="PRIMAFRIO"/>
    <s v="Carga"/>
    <s v="SI"/>
    <n v="13.5"/>
    <n v="26"/>
    <x v="2"/>
    <s v="SERMUCO"/>
    <x v="7"/>
    <s v="Murcia"/>
    <m/>
    <m/>
    <m/>
    <m/>
    <n v="45"/>
    <s v="Miguel Ángel"/>
    <x v="76"/>
    <d v="1899-12-30T20:00:00"/>
    <m/>
    <n v="1"/>
    <x v="0"/>
    <n v="1"/>
    <s v="SI"/>
    <x v="0"/>
    <n v="1"/>
    <n v="1"/>
    <n v="0"/>
    <x v="14"/>
    <x v="3"/>
    <n v="468"/>
    <n v="18"/>
    <n v="0.2"/>
    <n v="0.18"/>
  </r>
  <r>
    <d v="2019-04-11T00:00:00"/>
    <d v="1899-12-30T15:10:00"/>
    <m/>
    <m/>
    <x v="0"/>
    <s v="JAR"/>
    <d v="2019-04-11T15:00:00"/>
    <n v="145093"/>
    <s v="DHL"/>
    <s v="Carga"/>
    <s v="NO"/>
    <n v="1"/>
    <n v="1"/>
    <x v="1"/>
    <s v="CHEP"/>
    <x v="1"/>
    <s v="Holanda"/>
    <m/>
    <m/>
    <m/>
    <m/>
    <n v="10"/>
    <s v="Reyes"/>
    <x v="76"/>
    <d v="1899-12-30T15:10:00"/>
    <m/>
    <n v="0"/>
    <x v="0"/>
    <n v="0"/>
    <s v="SI"/>
    <x v="0"/>
    <n v="1"/>
    <n v="0"/>
    <n v="1"/>
    <x v="14"/>
    <x v="3"/>
    <n v="468"/>
    <n v="18"/>
    <n v="0.2"/>
    <n v="0.18"/>
  </r>
  <r>
    <d v="2019-04-11T00:00:00"/>
    <d v="1899-12-30T16:00:00"/>
    <d v="1899-12-30T16:00:00"/>
    <m/>
    <x v="1"/>
    <s v="JAR"/>
    <d v="2019-04-11T16:00:00"/>
    <m/>
    <s v="COBARPLAS"/>
    <s v="Descarga"/>
    <s v="NO"/>
    <n v="6"/>
    <n v="10"/>
    <x v="0"/>
    <s v="PLASTICOS GUELL"/>
    <x v="0"/>
    <s v="Palau"/>
    <m/>
    <m/>
    <m/>
    <m/>
    <n v="60"/>
    <s v="Juan Carlos"/>
    <x v="76"/>
    <d v="1899-12-30T16:0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6:30:00"/>
    <d v="1899-12-30T16:30:00"/>
    <m/>
    <x v="1"/>
    <s v="JAR"/>
    <d v="2019-04-11T16:30:00"/>
    <m/>
    <s v="SUS MEDIOS"/>
    <s v="Carga"/>
    <s v="NO"/>
    <n v="5"/>
    <n v="10"/>
    <x v="0"/>
    <s v="AQUA AMBIENT"/>
    <x v="3"/>
    <s v="VARIOS"/>
    <m/>
    <m/>
    <m/>
    <m/>
    <n v="20"/>
    <s v="Juan Carlos"/>
    <x v="76"/>
    <d v="1899-12-30T16:3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7:00:00"/>
    <d v="1899-12-30T17:00:00"/>
    <m/>
    <x v="1"/>
    <s v="JAR"/>
    <d v="2019-04-11T17:00:00"/>
    <m/>
    <s v="SESE"/>
    <s v="Carga"/>
    <s v="SI"/>
    <n v="13.5"/>
    <n v="26"/>
    <x v="0"/>
    <s v="VALEO"/>
    <x v="1"/>
    <s v="Jaén"/>
    <n v="27107"/>
    <m/>
    <m/>
    <m/>
    <n v="60"/>
    <s v="Juan Carlos"/>
    <x v="76"/>
    <d v="1899-12-30T19:00:00"/>
    <m/>
    <n v="1"/>
    <x v="0"/>
    <n v="1"/>
    <s v="SI"/>
    <x v="0"/>
    <n v="1"/>
    <n v="1"/>
    <n v="0"/>
    <x v="14"/>
    <x v="3"/>
    <n v="468"/>
    <n v="18"/>
    <n v="0.2"/>
    <n v="0.18"/>
  </r>
  <r>
    <d v="2019-04-11T00:00:00"/>
    <d v="1899-12-30T17:15:00"/>
    <d v="1899-12-30T17:15:00"/>
    <m/>
    <x v="1"/>
    <s v="MR"/>
    <d v="2019-04-11T17:30:00"/>
    <m/>
    <s v="TRANSLINK"/>
    <s v="Carga"/>
    <s v="NO"/>
    <n v="1"/>
    <n v="2"/>
    <x v="0"/>
    <s v="TRANSLINK"/>
    <x v="5"/>
    <s v="VARIOS"/>
    <m/>
    <m/>
    <m/>
    <m/>
    <n v="10"/>
    <s v="Miguel Ángel"/>
    <x v="76"/>
    <d v="1899-12-30T17:15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7:30:00"/>
    <d v="1899-12-30T17:30:00"/>
    <m/>
    <x v="1"/>
    <s v="JAR"/>
    <d v="2019-04-11T17:30:00"/>
    <n v="27194"/>
    <s v="SUS MEDIOS"/>
    <s v="Carga"/>
    <s v="NO"/>
    <n v="1"/>
    <n v="2"/>
    <x v="0"/>
    <s v="PALETPLASTIC"/>
    <x v="1"/>
    <s v="murcia"/>
    <m/>
    <m/>
    <m/>
    <m/>
    <n v="10"/>
    <s v="Reyes"/>
    <x v="76"/>
    <d v="1899-12-30T17:30:00"/>
    <m/>
    <n v="0"/>
    <x v="0"/>
    <n v="1"/>
    <s v="SI"/>
    <x v="0"/>
    <n v="0"/>
    <n v="0"/>
    <n v="1"/>
    <x v="14"/>
    <x v="3"/>
    <n v="468"/>
    <n v="18"/>
    <n v="0.2"/>
    <n v="0.18"/>
  </r>
  <r>
    <d v="2019-04-11T00:00:00"/>
    <d v="1899-12-30T18:00:00"/>
    <d v="1899-12-30T18:00:00"/>
    <m/>
    <x v="1"/>
    <s v="MR"/>
    <d v="2019-04-11T18:00:00"/>
    <m/>
    <s v="SUS MEDIOS"/>
    <s v="Carga"/>
    <s v="SI"/>
    <n v="13.5"/>
    <n v="26"/>
    <x v="0"/>
    <s v="CHEP"/>
    <x v="1"/>
    <s v="VARIOS"/>
    <n v="3680324857"/>
    <m/>
    <m/>
    <m/>
    <n v="60"/>
    <s v="Miguel Ángel"/>
    <x v="76"/>
    <d v="1899-12-30T18:0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20:00:00"/>
    <d v="1899-12-30T20:00:00"/>
    <m/>
    <x v="1"/>
    <s v="JAR"/>
    <d v="2019-04-11T20:00:00"/>
    <n v="26699"/>
    <s v="PRIMAFRIO"/>
    <s v="Carga"/>
    <s v="SI"/>
    <n v="13.5"/>
    <n v="26"/>
    <x v="2"/>
    <s v="SERMUCO"/>
    <x v="7"/>
    <s v="Murcia"/>
    <m/>
    <m/>
    <m/>
    <m/>
    <n v="45"/>
    <s v="Juan Carlos"/>
    <x v="76"/>
    <d v="1899-12-30T20:00:00"/>
    <m/>
    <n v="1"/>
    <x v="0"/>
    <n v="1"/>
    <s v="SI"/>
    <x v="0"/>
    <n v="0"/>
    <n v="0"/>
    <n v="1"/>
    <x v="14"/>
    <x v="3"/>
    <n v="468"/>
    <n v="18"/>
    <n v="0.2"/>
    <n v="0.18"/>
  </r>
  <r>
    <d v="2019-04-11T00:00:00"/>
    <d v="1899-12-30T21:00:00"/>
    <d v="1899-12-30T21:00:00"/>
    <m/>
    <x v="1"/>
    <s v="MR"/>
    <d v="2019-04-11T21:00:00"/>
    <m/>
    <s v="SUS MEDIOS"/>
    <s v="Carga"/>
    <s v="SI"/>
    <n v="13.5"/>
    <n v="26"/>
    <x v="0"/>
    <s v="CHEP"/>
    <x v="1"/>
    <s v="VARIOS"/>
    <n v="3680324861"/>
    <m/>
    <m/>
    <m/>
    <n v="60"/>
    <s v="Miguel Ángel"/>
    <x v="76"/>
    <d v="1899-12-30T14:00:00"/>
    <m/>
    <n v="1"/>
    <x v="0"/>
    <n v="1"/>
    <s v="SI"/>
    <x v="0"/>
    <n v="1"/>
    <n v="1"/>
    <n v="0"/>
    <x v="14"/>
    <x v="3"/>
    <n v="468"/>
    <n v="18"/>
    <n v="0.2"/>
    <n v="0.18"/>
  </r>
  <r>
    <d v="2019-04-12T00:00:00"/>
    <d v="1899-12-30T06:00:00"/>
    <d v="1899-12-30T06:00:00"/>
    <m/>
    <x v="1"/>
    <s v="JAR"/>
    <d v="2019-04-12T06:00:00"/>
    <m/>
    <s v="ALGAITRUCK"/>
    <s v="Descarga"/>
    <s v="SI"/>
    <n v="13.5"/>
    <n v="26"/>
    <x v="0"/>
    <s v="SCHOELLER LORQUI"/>
    <x v="8"/>
    <s v="Palau"/>
    <m/>
    <m/>
    <m/>
    <m/>
    <n v="60"/>
    <s v="Jesús"/>
    <x v="77"/>
    <d v="1899-12-30T06:0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06:30:00"/>
    <d v="1899-12-30T06:30:00"/>
    <m/>
    <x v="1"/>
    <s v="JAR"/>
    <d v="2019-04-12T06:30:00"/>
    <n v="6007099"/>
    <s v="SUS MEDIOS"/>
    <s v="Carga"/>
    <s v="NO"/>
    <n v="10"/>
    <n v="20"/>
    <x v="0"/>
    <s v="SCHOELLER ALLIBERT (HOLANDA)"/>
    <x v="4"/>
    <s v="Holanda"/>
    <m/>
    <m/>
    <m/>
    <m/>
    <n v="45"/>
    <s v="Miguel M."/>
    <x v="77"/>
    <d v="1899-12-30T06:30:00"/>
    <m/>
    <n v="0"/>
    <x v="0"/>
    <n v="1"/>
    <s v="SI"/>
    <x v="0"/>
    <n v="0"/>
    <n v="0"/>
    <n v="1"/>
    <x v="14"/>
    <x v="3"/>
    <m/>
    <m/>
    <n v="0.2"/>
    <n v="0.18"/>
  </r>
  <r>
    <d v="2019-04-12T00:00:00"/>
    <d v="1899-12-30T07:30:00"/>
    <d v="1899-12-30T07:30:00"/>
    <m/>
    <x v="1"/>
    <s v="MR"/>
    <d v="2019-04-12T07:30:00"/>
    <m/>
    <s v="GONZATRANS"/>
    <s v="Carga"/>
    <s v="SI"/>
    <n v="13.5"/>
    <n v="26"/>
    <x v="0"/>
    <s v="GONZATRANS"/>
    <x v="5"/>
    <s v="VARIOS"/>
    <m/>
    <m/>
    <m/>
    <m/>
    <n v="45"/>
    <s v="Miguel M."/>
    <x v="77"/>
    <d v="1899-12-30T07:3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08:15:00"/>
    <d v="1899-12-30T08:15:00"/>
    <m/>
    <x v="1"/>
    <s v="JAR"/>
    <d v="2019-04-12T08:30:00"/>
    <s v="DAVID "/>
    <s v="DAVID BERTRAN"/>
    <s v="Carga"/>
    <s v="NO"/>
    <n v="4"/>
    <n v="6"/>
    <x v="0"/>
    <s v="DAVID BERTRAN"/>
    <x v="7"/>
    <s v="varios"/>
    <s v="Vilassar-Sabadell-Sta.Perp."/>
    <m/>
    <m/>
    <m/>
    <n v="20"/>
    <s v="Jesús"/>
    <x v="77"/>
    <d v="1899-12-30T08:15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08:30:00"/>
    <d v="1899-12-30T08:30:00"/>
    <m/>
    <x v="1"/>
    <s v="JAR"/>
    <d v="2019-04-12T08:30:00"/>
    <n v="26891"/>
    <s v="SUS MEDIOS"/>
    <s v="Carga"/>
    <s v="NO"/>
    <n v="1"/>
    <n v="1"/>
    <x v="0"/>
    <s v="VARIOS"/>
    <x v="1"/>
    <s v="Barcelona"/>
    <m/>
    <m/>
    <m/>
    <m/>
    <m/>
    <s v="Miguel M."/>
    <x v="77"/>
    <d v="1899-12-30T10:30:00"/>
    <m/>
    <n v="0"/>
    <x v="0"/>
    <n v="1"/>
    <s v="SI"/>
    <x v="0"/>
    <n v="1"/>
    <n v="1"/>
    <n v="0"/>
    <x v="14"/>
    <x v="3"/>
    <n v="468"/>
    <n v="18"/>
    <n v="0.2"/>
    <n v="0.18"/>
  </r>
  <r>
    <d v="2019-04-12T00:00:00"/>
    <d v="1899-12-30T09:00:00"/>
    <m/>
    <m/>
    <x v="0"/>
    <s v="MR"/>
    <d v="2019-04-12T09:00:00"/>
    <n v="27476"/>
    <s v="SUS MEDIOS"/>
    <s v="Carga"/>
    <s v="NO"/>
    <n v="0.5"/>
    <n v="1"/>
    <x v="0"/>
    <s v="CTRA SA - Andorra"/>
    <x v="1"/>
    <s v="ANDORRA"/>
    <m/>
    <m/>
    <m/>
    <m/>
    <m/>
    <s v="Miguel M."/>
    <x v="77"/>
    <d v="1899-12-30T09:00:00"/>
    <m/>
    <n v="0"/>
    <x v="0"/>
    <n v="0"/>
    <s v="SI"/>
    <x v="0"/>
    <n v="1"/>
    <n v="0"/>
    <n v="1"/>
    <x v="14"/>
    <x v="3"/>
    <n v="468"/>
    <n v="18"/>
    <n v="0.2"/>
    <n v="0.18"/>
  </r>
  <r>
    <d v="2019-04-12T00:00:00"/>
    <d v="1899-12-30T10:00:00"/>
    <d v="1899-12-30T10:00:00"/>
    <m/>
    <x v="1"/>
    <s v="JAR"/>
    <d v="2019-04-12T10:00:00"/>
    <n v="27051"/>
    <s v="TROTA"/>
    <s v="Carga"/>
    <s v="NO"/>
    <n v="12.5"/>
    <n v="26"/>
    <x v="2"/>
    <s v="SAT SINTESIS"/>
    <x v="7"/>
    <s v="Sevilla"/>
    <m/>
    <m/>
    <m/>
    <m/>
    <m/>
    <s v="Jesús"/>
    <x v="77"/>
    <d v="1899-12-30T10:00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11:00:00"/>
    <d v="1899-12-30T11:00:00"/>
    <m/>
    <x v="1"/>
    <s v="JAR"/>
    <d v="2019-04-12T11:00:00"/>
    <n v="27051"/>
    <s v="TROTA"/>
    <s v="Carga"/>
    <s v="NO"/>
    <n v="12.5"/>
    <n v="26"/>
    <x v="2"/>
    <s v="SAT SINTESIS"/>
    <x v="7"/>
    <s v="Sevilla"/>
    <m/>
    <m/>
    <m/>
    <m/>
    <n v="45"/>
    <s v="Jesús"/>
    <x v="77"/>
    <d v="1899-12-30T11:00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11:25:00"/>
    <m/>
    <m/>
    <x v="0"/>
    <s v="MR"/>
    <d v="2019-04-12T11:30:00"/>
    <n v="26878"/>
    <s v="TGV"/>
    <s v="Carga"/>
    <s v="NO"/>
    <n v="6"/>
    <n v="13"/>
    <x v="0"/>
    <s v="LUIS MARQUES PINHEIRO"/>
    <x v="1"/>
    <s v="PORTUGAL"/>
    <m/>
    <m/>
    <m/>
    <m/>
    <m/>
    <s v="Miguel M."/>
    <x v="77"/>
    <d v="1899-12-30T11:25:00"/>
    <m/>
    <n v="0"/>
    <x v="0"/>
    <n v="0"/>
    <s v="SI"/>
    <x v="0"/>
    <n v="1"/>
    <n v="0"/>
    <n v="1"/>
    <x v="14"/>
    <x v="3"/>
    <n v="468"/>
    <n v="18"/>
    <n v="0.2"/>
    <n v="0.18"/>
  </r>
  <r>
    <d v="2019-04-12T00:00:00"/>
    <d v="1899-12-30T11:30:00"/>
    <d v="1899-12-30T11:30:00"/>
    <m/>
    <x v="1"/>
    <s v="JAR"/>
    <d v="2019-04-12T11:30:00"/>
    <n v="27132"/>
    <s v="NADAL-FORWARDING"/>
    <s v="Carga"/>
    <s v="SI"/>
    <n v="13.5"/>
    <n v="26"/>
    <x v="0"/>
    <s v="CAVAS CATALANAS"/>
    <x v="1"/>
    <s v="Canarias"/>
    <m/>
    <m/>
    <m/>
    <m/>
    <n v="60"/>
    <s v="Miguel M."/>
    <x v="77"/>
    <d v="1899-12-30T11:3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1:45:00"/>
    <d v="1899-12-30T11:45:00"/>
    <m/>
    <x v="1"/>
    <s v="JAR"/>
    <d v="2019-04-12T12:00:00"/>
    <n v="6007106"/>
    <s v="SUS MEDIOS"/>
    <s v="Carga"/>
    <s v="NO"/>
    <n v="1"/>
    <n v="1"/>
    <x v="0"/>
    <s v="SCHOELLER ITALIA"/>
    <x v="4"/>
    <s v="Italia"/>
    <m/>
    <m/>
    <m/>
    <m/>
    <n v="10"/>
    <s v="Miguel M."/>
    <x v="77"/>
    <d v="1899-12-30T11:45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12:00:00"/>
    <d v="1899-12-30T12:00:00"/>
    <m/>
    <x v="1"/>
    <s v="JAR"/>
    <d v="2019-04-12T12:00:00"/>
    <n v="26699"/>
    <s v="PRIMAFRIO"/>
    <s v="Carga"/>
    <s v="SI"/>
    <n v="13.5"/>
    <n v="26"/>
    <x v="2"/>
    <s v="SERMUCO"/>
    <x v="7"/>
    <s v="Murcia"/>
    <m/>
    <m/>
    <m/>
    <m/>
    <n v="45"/>
    <s v="Jesús"/>
    <x v="77"/>
    <d v="1899-12-30T12:0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2:15:00"/>
    <m/>
    <m/>
    <x v="0"/>
    <s v="MR"/>
    <d v="2019-04-12T12:30:00"/>
    <n v="6007113"/>
    <s v="BCN EXPRESS"/>
    <s v="Carga"/>
    <s v="NO"/>
    <n v="0.5"/>
    <n v="1"/>
    <x v="0"/>
    <s v="SCHOELLER HOLANDA"/>
    <x v="4"/>
    <s v="HOLANDA"/>
    <m/>
    <m/>
    <m/>
    <m/>
    <m/>
    <s v="Miguel M."/>
    <x v="77"/>
    <d v="1899-12-30T12:15:00"/>
    <m/>
    <n v="0"/>
    <x v="0"/>
    <n v="0"/>
    <s v="SI"/>
    <x v="0"/>
    <n v="1"/>
    <n v="0"/>
    <n v="1"/>
    <x v="14"/>
    <x v="3"/>
    <n v="468"/>
    <n v="18"/>
    <n v="0.2"/>
    <n v="0.18"/>
  </r>
  <r>
    <d v="2019-04-12T00:00:00"/>
    <d v="1899-12-30T12:30:00"/>
    <d v="1899-12-30T12:30:00"/>
    <m/>
    <x v="1"/>
    <s v="JAR"/>
    <d v="2019-04-12T12:30:00"/>
    <m/>
    <s v="NIKA"/>
    <s v="Descarga"/>
    <s v="NO"/>
    <n v="4"/>
    <n v="6"/>
    <x v="0"/>
    <s v="VARIOS"/>
    <x v="3"/>
    <s v="tarragona"/>
    <s v="PRS"/>
    <m/>
    <m/>
    <m/>
    <n v="20"/>
    <s v="Miguel M."/>
    <x v="77"/>
    <d v="1899-12-30T12:30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13:30:00"/>
    <d v="1899-12-30T13:30:00"/>
    <m/>
    <x v="1"/>
    <s v="JAR"/>
    <d v="2019-04-12T13:30:00"/>
    <n v="27505"/>
    <s v="J H L"/>
    <s v="Carga"/>
    <s v="SI"/>
    <n v="13.5"/>
    <n v="26"/>
    <x v="0"/>
    <s v="FLUIDRA"/>
    <x v="9"/>
    <s v="Portugal"/>
    <m/>
    <m/>
    <m/>
    <m/>
    <m/>
    <s v="Juan Carlos"/>
    <x v="77"/>
    <d v="1899-12-30T20:15:00"/>
    <m/>
    <n v="1"/>
    <x v="0"/>
    <n v="1"/>
    <s v="SI"/>
    <x v="0"/>
    <n v="1"/>
    <n v="1"/>
    <n v="0"/>
    <x v="14"/>
    <x v="3"/>
    <n v="468"/>
    <n v="18"/>
    <n v="0.2"/>
    <n v="0.18"/>
  </r>
  <r>
    <d v="2019-04-12T00:00:00"/>
    <d v="1899-12-30T14:00:00"/>
    <d v="1899-12-30T14:00:00"/>
    <m/>
    <x v="1"/>
    <s v="JAR"/>
    <d v="2019-04-12T14:00:00"/>
    <n v="26699"/>
    <s v="PRIMAFRIO"/>
    <s v="Carga"/>
    <s v="SI"/>
    <n v="13.5"/>
    <n v="26"/>
    <x v="2"/>
    <s v="SERMUCO"/>
    <x v="7"/>
    <s v="Murcia"/>
    <m/>
    <m/>
    <m/>
    <m/>
    <m/>
    <s v="Miguel Ángel"/>
    <x v="77"/>
    <d v="1899-12-30T14:0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5:00:00"/>
    <d v="1899-12-30T15:00:00"/>
    <m/>
    <x v="1"/>
    <s v="JAR"/>
    <d v="2019-04-12T15:00:00"/>
    <n v="26699"/>
    <s v="PRIMAFRIO"/>
    <s v="Carga"/>
    <s v="SI"/>
    <n v="13.5"/>
    <n v="26"/>
    <x v="2"/>
    <s v="SERMUCO"/>
    <x v="7"/>
    <s v="Murcia"/>
    <m/>
    <m/>
    <m/>
    <m/>
    <m/>
    <s v="Juan Carlos"/>
    <x v="77"/>
    <d v="1899-12-30T15:0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5:30:00"/>
    <d v="1899-12-30T15:30:00"/>
    <m/>
    <x v="1"/>
    <s v="JAR"/>
    <d v="2019-04-12T15:30:00"/>
    <n v="26435"/>
    <s v="SUS MEDIOS"/>
    <s v="Carga"/>
    <s v="SI"/>
    <n v="13.5"/>
    <n v="26"/>
    <x v="2"/>
    <s v="BENIHORT"/>
    <x v="1"/>
    <s v="Castellon"/>
    <m/>
    <m/>
    <m/>
    <m/>
    <m/>
    <s v="Miguel Ángel"/>
    <x v="77"/>
    <d v="1899-12-30T15:3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6:30:00"/>
    <d v="1899-12-30T16:30:00"/>
    <m/>
    <x v="1"/>
    <s v="JAR"/>
    <d v="2019-04-12T16:30:00"/>
    <m/>
    <s v="SUS MEDIOS"/>
    <s v="Carga"/>
    <s v="NO"/>
    <n v="5"/>
    <n v="10"/>
    <x v="0"/>
    <s v="AQUA AMBIENT"/>
    <x v="3"/>
    <s v="VARIOS"/>
    <m/>
    <m/>
    <m/>
    <m/>
    <m/>
    <s v="Juan Carlos"/>
    <x v="77"/>
    <d v="1899-12-30T16:30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17:00:00"/>
    <d v="1899-12-30T17:00:00"/>
    <m/>
    <x v="1"/>
    <s v="JAR"/>
    <d v="2019-04-12T17:00:00"/>
    <n v="26699"/>
    <s v="PRIMAFRIO"/>
    <s v="Carga"/>
    <s v="SI"/>
    <n v="13.5"/>
    <n v="26"/>
    <x v="2"/>
    <s v="SERMUCO"/>
    <x v="7"/>
    <s v="Murcia"/>
    <m/>
    <m/>
    <m/>
    <m/>
    <m/>
    <s v="Juan Carlos"/>
    <x v="77"/>
    <d v="1899-12-30T17:0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7:30:00"/>
    <d v="1899-12-30T17:30:00"/>
    <m/>
    <x v="1"/>
    <s v="JAR"/>
    <d v="2019-04-12T17:30:00"/>
    <n v="27051"/>
    <s v="TROTA"/>
    <s v="Carga"/>
    <s v="NO"/>
    <n v="12.5"/>
    <n v="26"/>
    <x v="2"/>
    <s v="SAT SINTESIS"/>
    <x v="7"/>
    <s v="Sevilla"/>
    <m/>
    <m/>
    <m/>
    <m/>
    <m/>
    <s v="Juan Carlos"/>
    <x v="77"/>
    <d v="1899-12-30T17:30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18:00:00"/>
    <d v="1899-12-30T18:00:00"/>
    <m/>
    <x v="1"/>
    <s v="JAR"/>
    <d v="2019-04-12T18:00:00"/>
    <n v="26699"/>
    <s v="PRIMAFRIO"/>
    <s v="Carga"/>
    <s v="SI"/>
    <n v="13.5"/>
    <n v="26"/>
    <x v="2"/>
    <s v="SERMUCO"/>
    <x v="7"/>
    <s v="Murcia"/>
    <m/>
    <m/>
    <m/>
    <m/>
    <m/>
    <s v="Miguel Ángel"/>
    <x v="77"/>
    <d v="1899-12-30T18:00:00"/>
    <m/>
    <n v="1"/>
    <x v="0"/>
    <n v="1"/>
    <s v="SI"/>
    <x v="0"/>
    <n v="0"/>
    <n v="0"/>
    <n v="1"/>
    <x v="14"/>
    <x v="3"/>
    <n v="468"/>
    <n v="18"/>
    <n v="0.2"/>
    <n v="0.18"/>
  </r>
  <r>
    <d v="2019-04-12T00:00:00"/>
    <d v="1899-12-30T19:00:00"/>
    <d v="1899-12-30T19:00:00"/>
    <m/>
    <x v="1"/>
    <s v="MR"/>
    <d v="2019-04-12T19:00:00"/>
    <m/>
    <s v="GONZATRANS"/>
    <s v="Carga"/>
    <s v="NO"/>
    <n v="8"/>
    <n v="16"/>
    <x v="0"/>
    <s v="GONZATRANS"/>
    <x v="5"/>
    <s v="VARIOS"/>
    <m/>
    <m/>
    <m/>
    <m/>
    <m/>
    <s v="Miguel Ángel"/>
    <x v="77"/>
    <d v="1899-12-30T19:00:00"/>
    <m/>
    <n v="0"/>
    <x v="0"/>
    <n v="1"/>
    <s v="SI"/>
    <x v="0"/>
    <n v="0"/>
    <n v="0"/>
    <n v="1"/>
    <x v="14"/>
    <x v="3"/>
    <n v="468"/>
    <n v="18"/>
    <n v="0.2"/>
    <n v="0.18"/>
  </r>
  <r>
    <d v="2019-04-12T00:00:00"/>
    <d v="1899-12-30T20:00:00"/>
    <d v="1899-12-30T20:00:00"/>
    <m/>
    <x v="1"/>
    <s v="JAR"/>
    <d v="2019-04-12T20:00:00"/>
    <m/>
    <s v="ALGAITRUCK"/>
    <s v="Descarga"/>
    <s v="SI"/>
    <n v="13.5"/>
    <n v="26"/>
    <x v="0"/>
    <s v="SCHOELLER LORQUI"/>
    <x v="8"/>
    <s v="Palau"/>
    <m/>
    <m/>
    <m/>
    <m/>
    <m/>
    <s v="Miguel Ángel"/>
    <x v="77"/>
    <d v="1899-12-30T20:00:00"/>
    <m/>
    <n v="1"/>
    <x v="0"/>
    <n v="1"/>
    <s v="SI"/>
    <x v="0"/>
    <n v="0"/>
    <n v="0"/>
    <n v="1"/>
    <x v="14"/>
    <x v="3"/>
    <n v="468"/>
    <n v="18"/>
    <n v="0.2"/>
    <n v="0.18"/>
  </r>
  <r>
    <d v="2019-04-15T00:00:00"/>
    <d v="1899-12-30T06:00:00"/>
    <d v="1899-12-30T06:00:00"/>
    <m/>
    <x v="1"/>
    <s v="JAR"/>
    <d v="2019-04-15T06:00:00"/>
    <m/>
    <s v="ALGAITRUCK"/>
    <s v="Descarga"/>
    <s v="SI"/>
    <n v="13.5"/>
    <n v="26"/>
    <x v="0"/>
    <s v="SCHOELLER LORQUI"/>
    <x v="8"/>
    <s v="Palau"/>
    <m/>
    <m/>
    <m/>
    <m/>
    <m/>
    <s v="Jesús"/>
    <x v="78"/>
    <d v="1899-12-30T06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6:30:00"/>
    <d v="1899-12-30T06:30:00"/>
    <m/>
    <x v="1"/>
    <s v="JAR"/>
    <d v="2019-04-15T06:30:00"/>
    <n v="27427"/>
    <s v="EL MOSCA"/>
    <s v="Carga"/>
    <s v="SI"/>
    <n v="13.5"/>
    <n v="26"/>
    <x v="2"/>
    <s v="GREGAL"/>
    <x v="7"/>
    <s v="Murcia"/>
    <m/>
    <m/>
    <m/>
    <m/>
    <m/>
    <s v="Jesús"/>
    <x v="78"/>
    <d v="1899-12-30T06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7:00:00"/>
    <d v="1899-12-30T07:00:00"/>
    <m/>
    <x v="1"/>
    <s v="JAR"/>
    <d v="2019-04-15T07:00:00"/>
    <n v="27427"/>
    <s v="EL MOSCA"/>
    <s v="Carga"/>
    <s v="SI"/>
    <n v="13.5"/>
    <n v="26"/>
    <x v="2"/>
    <s v="GREGAL"/>
    <x v="7"/>
    <s v="Murcia"/>
    <m/>
    <m/>
    <m/>
    <m/>
    <m/>
    <s v="Miguel M."/>
    <x v="78"/>
    <d v="1899-12-30T07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7:30:00"/>
    <d v="1899-12-30T07:30:00"/>
    <m/>
    <x v="1"/>
    <s v="MR"/>
    <d v="2019-04-15T07:30:00"/>
    <m/>
    <s v="GONZATRANS"/>
    <s v="Carga"/>
    <s v="SI"/>
    <n v="13.5"/>
    <n v="26"/>
    <x v="0"/>
    <s v="GONZATRANS"/>
    <x v="5"/>
    <s v="VARIOS"/>
    <s v="Envio 8532 - ped.27082"/>
    <m/>
    <m/>
    <m/>
    <m/>
    <s v="Jesús"/>
    <x v="78"/>
    <d v="1899-12-30T07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8:00:00"/>
    <d v="1899-12-30T08:00:00"/>
    <m/>
    <x v="1"/>
    <s v="JAR"/>
    <d v="2019-04-15T08:00:00"/>
    <n v="27427"/>
    <s v="EL MOSCA"/>
    <s v="Carga"/>
    <s v="SI"/>
    <n v="13.5"/>
    <n v="26"/>
    <x v="2"/>
    <s v="GREGAL"/>
    <x v="7"/>
    <s v="Murcia"/>
    <m/>
    <m/>
    <m/>
    <m/>
    <m/>
    <s v="Miguel M."/>
    <x v="78"/>
    <d v="1899-12-30T08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8:30:00"/>
    <d v="1899-12-30T08:30:00"/>
    <m/>
    <x v="1"/>
    <s v="JAR"/>
    <d v="2019-04-15T08:30:00"/>
    <m/>
    <s v="ALGAITRUCK"/>
    <s v="Descarga"/>
    <s v="SI"/>
    <n v="13.5"/>
    <n v="26"/>
    <x v="0"/>
    <s v="SCHOELLER LORQUI"/>
    <x v="8"/>
    <s v="Palau"/>
    <m/>
    <m/>
    <m/>
    <m/>
    <m/>
    <s v="Miguel M."/>
    <x v="78"/>
    <d v="1899-12-30T08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9:00:00"/>
    <d v="1899-12-30T09:00:00"/>
    <m/>
    <x v="1"/>
    <s v="JAR"/>
    <d v="2019-04-15T09:00:00"/>
    <n v="26699"/>
    <s v="PRIMAFRIO"/>
    <s v="Carga"/>
    <s v="SI"/>
    <n v="13.5"/>
    <n v="26"/>
    <x v="2"/>
    <s v="SERMUCO"/>
    <x v="7"/>
    <s v="Murcia"/>
    <m/>
    <m/>
    <m/>
    <m/>
    <m/>
    <s v="Jesús"/>
    <x v="78"/>
    <d v="1899-12-30T09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09:15:00"/>
    <d v="1899-12-30T09:15:00"/>
    <m/>
    <x v="1"/>
    <s v="JAR"/>
    <d v="2019-04-15T09:30:00"/>
    <m/>
    <s v="SUS MEDIOS"/>
    <s v="Descarga"/>
    <s v="NO"/>
    <n v="4"/>
    <n v="4"/>
    <x v="0"/>
    <s v="SUTEIN "/>
    <x v="0"/>
    <s v="Palau"/>
    <s v="0213004492-1 "/>
    <m/>
    <m/>
    <m/>
    <m/>
    <s v="Jesús"/>
    <x v="78"/>
    <d v="1899-12-30T09:15:00"/>
    <m/>
    <n v="0"/>
    <x v="0"/>
    <n v="1"/>
    <s v="SI"/>
    <x v="0"/>
    <n v="0"/>
    <n v="0"/>
    <n v="1"/>
    <x v="15"/>
    <x v="3"/>
    <n v="468"/>
    <n v="18"/>
    <n v="0.2"/>
    <n v="0.18"/>
  </r>
  <r>
    <d v="2019-04-15T00:00:00"/>
    <d v="1899-12-30T09:30:00"/>
    <d v="1899-12-30T09:30:00"/>
    <m/>
    <x v="1"/>
    <s v="JAR"/>
    <d v="2019-04-15T09:30:00"/>
    <m/>
    <s v="GIMARCO"/>
    <s v="Descarga"/>
    <s v="SI"/>
    <n v="13.5"/>
    <n v="26"/>
    <x v="0"/>
    <s v="SCHOELLER GAILLON"/>
    <x v="6"/>
    <s v="Palau"/>
    <s v="CB-1194"/>
    <m/>
    <m/>
    <m/>
    <m/>
    <s v="Miguel M."/>
    <x v="78"/>
    <d v="1899-12-30T12:00:00"/>
    <m/>
    <n v="1"/>
    <x v="0"/>
    <n v="1"/>
    <s v="SI"/>
    <x v="0"/>
    <n v="1"/>
    <n v="1"/>
    <n v="0"/>
    <x v="15"/>
    <x v="3"/>
    <n v="468"/>
    <n v="18"/>
    <n v="0.2"/>
    <n v="0.18"/>
  </r>
  <r>
    <d v="2019-04-15T00:00:00"/>
    <d v="1899-12-30T09:35:00"/>
    <m/>
    <m/>
    <x v="0"/>
    <s v="MR"/>
    <d v="2019-04-15T09:30:00"/>
    <m/>
    <s v="VARIOS"/>
    <s v="Descarga"/>
    <s v="NO"/>
    <n v="0.5"/>
    <n v="1"/>
    <x v="0"/>
    <s v="EUROMASTER"/>
    <x v="1"/>
    <s v="PALAU"/>
    <s v="ALB 0A19001517 PDO 113006621"/>
    <m/>
    <m/>
    <m/>
    <m/>
    <s v="Sandra"/>
    <x v="78"/>
    <d v="1899-12-30T09:35:00"/>
    <m/>
    <n v="0"/>
    <x v="0"/>
    <n v="0"/>
    <s v="SI"/>
    <x v="0"/>
    <n v="1"/>
    <n v="0"/>
    <n v="1"/>
    <x v="15"/>
    <x v="3"/>
    <n v="468"/>
    <n v="18"/>
    <n v="0.2"/>
    <n v="0.18"/>
  </r>
  <r>
    <d v="2019-04-15T00:00:00"/>
    <d v="1899-12-30T10:00:00"/>
    <d v="1899-12-30T10:00:00"/>
    <m/>
    <x v="1"/>
    <s v="JAR"/>
    <d v="2019-04-15T10:00:00"/>
    <n v="27051"/>
    <s v="TROTA"/>
    <s v="Carga"/>
    <s v="NO"/>
    <n v="12.5"/>
    <n v="26"/>
    <x v="2"/>
    <s v="SAT SINTESIS"/>
    <x v="7"/>
    <s v="Sevilla"/>
    <m/>
    <m/>
    <m/>
    <m/>
    <m/>
    <s v="Juan Carlos"/>
    <x v="78"/>
    <d v="1899-12-30T13:40:00"/>
    <m/>
    <n v="0"/>
    <x v="0"/>
    <n v="1"/>
    <s v="SI"/>
    <x v="0"/>
    <n v="1"/>
    <n v="1"/>
    <n v="0"/>
    <x v="15"/>
    <x v="3"/>
    <n v="468"/>
    <n v="18"/>
    <n v="0.2"/>
    <n v="0.18"/>
  </r>
  <r>
    <d v="2019-04-15T00:00:00"/>
    <d v="1899-12-30T10:12:00"/>
    <m/>
    <m/>
    <x v="0"/>
    <s v="MR"/>
    <d v="2019-04-15T10:00:00"/>
    <m/>
    <s v="PALLET WAY"/>
    <s v="Descarga"/>
    <s v="NO"/>
    <n v="0.5"/>
    <n v="1"/>
    <x v="0"/>
    <s v="VARIOS"/>
    <x v="2"/>
    <s v="LERIDA"/>
    <s v="NUFRI DEVOLUCION 27316"/>
    <m/>
    <m/>
    <m/>
    <m/>
    <s v="Jesús"/>
    <x v="78"/>
    <d v="1899-12-30T10:12:00"/>
    <m/>
    <n v="0"/>
    <x v="0"/>
    <n v="0"/>
    <s v="SI"/>
    <x v="0"/>
    <n v="1"/>
    <n v="0"/>
    <n v="1"/>
    <x v="15"/>
    <x v="3"/>
    <n v="468"/>
    <n v="18"/>
    <n v="0.2"/>
    <n v="0.18"/>
  </r>
  <r>
    <d v="2019-04-15T00:00:00"/>
    <d v="1899-12-30T10:15:00"/>
    <d v="1899-12-30T10:15:00"/>
    <m/>
    <x v="1"/>
    <s v="JAR"/>
    <d v="2019-04-15T10:30:00"/>
    <m/>
    <s v="SUS MEDIOS"/>
    <s v="Descarga"/>
    <s v="NO"/>
    <n v="1"/>
    <n v="2"/>
    <x v="0"/>
    <s v="COMERCIAL QUIMICA MASSÓ"/>
    <x v="2"/>
    <s v="Palau"/>
    <s v="2 palets, 2000 kg."/>
    <m/>
    <m/>
    <m/>
    <m/>
    <s v="Jesús"/>
    <x v="78"/>
    <d v="1899-12-30T10:15:00"/>
    <m/>
    <n v="0"/>
    <x v="0"/>
    <n v="1"/>
    <s v="SI"/>
    <x v="0"/>
    <n v="0"/>
    <n v="0"/>
    <n v="1"/>
    <x v="15"/>
    <x v="3"/>
    <n v="468"/>
    <n v="18"/>
    <n v="0.2"/>
    <n v="0.18"/>
  </r>
  <r>
    <d v="2019-04-15T00:00:00"/>
    <d v="1899-12-30T10:30:00"/>
    <d v="1899-12-30T10:30:00"/>
    <m/>
    <x v="1"/>
    <s v="MR"/>
    <d v="2019-04-15T10:30:00"/>
    <n v="6007109"/>
    <s v="ALGAITRUCK"/>
    <s v="Carga"/>
    <s v="SI"/>
    <n v="13.5"/>
    <n v="26"/>
    <x v="2"/>
    <s v="RENTA BOX"/>
    <x v="1"/>
    <s v="LORQUI"/>
    <s v="PDO. 6007109 SE CARGAR CON COLORES MIXTOS"/>
    <m/>
    <m/>
    <m/>
    <m/>
    <s v="Miguel M."/>
    <x v="78"/>
    <d v="1899-12-30T10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0:40:00"/>
    <m/>
    <m/>
    <x v="0"/>
    <s v="MR"/>
    <d v="2019-04-15T10:30:00"/>
    <n v="27449"/>
    <s v="TXT"/>
    <s v="Carga"/>
    <s v="NO"/>
    <n v="0.5"/>
    <n v="1"/>
    <x v="0"/>
    <s v="SERMASA"/>
    <x v="1"/>
    <s v="TOLEDO"/>
    <s v="SIN CITA"/>
    <m/>
    <m/>
    <m/>
    <m/>
    <s v="Sandra"/>
    <x v="78"/>
    <d v="1899-12-30T10:40:00"/>
    <m/>
    <n v="0"/>
    <x v="0"/>
    <n v="0"/>
    <s v="SI"/>
    <x v="0"/>
    <n v="1"/>
    <n v="0"/>
    <n v="1"/>
    <x v="15"/>
    <x v="3"/>
    <n v="468"/>
    <n v="18"/>
    <n v="0.2"/>
    <n v="0.18"/>
  </r>
  <r>
    <d v="2019-04-15T00:00:00"/>
    <d v="1899-12-30T11:00:00"/>
    <d v="1899-12-30T11:00:00"/>
    <m/>
    <x v="1"/>
    <s v="JAR"/>
    <d v="2019-04-15T11:00:00"/>
    <n v="27051"/>
    <s v="TROTA"/>
    <s v="Carga"/>
    <s v="NO"/>
    <n v="12.5"/>
    <n v="26"/>
    <x v="2"/>
    <s v="SAT SINTESIS"/>
    <x v="7"/>
    <s v="Sevilla"/>
    <m/>
    <m/>
    <m/>
    <m/>
    <n v="45"/>
    <s v="Miguel Ángel"/>
    <x v="78"/>
    <d v="1899-12-30T20:00:00"/>
    <m/>
    <n v="0"/>
    <x v="0"/>
    <n v="1"/>
    <s v="SI"/>
    <x v="0"/>
    <n v="1"/>
    <n v="1"/>
    <n v="0"/>
    <x v="15"/>
    <x v="3"/>
    <n v="468"/>
    <n v="18"/>
    <n v="0.2"/>
    <n v="0.18"/>
  </r>
  <r>
    <d v="2019-04-15T00:00:00"/>
    <d v="1899-12-30T11:15:00"/>
    <m/>
    <m/>
    <x v="0"/>
    <s v="MR"/>
    <d v="2019-04-15T11:30:00"/>
    <m/>
    <s v="SUS MEDIOS"/>
    <s v="Descarga"/>
    <s v="NO"/>
    <n v="0.5"/>
    <n v="1"/>
    <x v="0"/>
    <s v="CARTERBOX"/>
    <x v="2"/>
    <s v="CALDES"/>
    <s v="ALB. 191043 PDO 113006622"/>
    <m/>
    <m/>
    <m/>
    <m/>
    <s v="Sandra"/>
    <x v="78"/>
    <d v="1899-12-30T11:15:00"/>
    <m/>
    <n v="0"/>
    <x v="0"/>
    <n v="0"/>
    <s v="SI"/>
    <x v="0"/>
    <n v="1"/>
    <n v="0"/>
    <n v="1"/>
    <x v="15"/>
    <x v="3"/>
    <n v="468"/>
    <n v="18"/>
    <n v="0.2"/>
    <n v="0.18"/>
  </r>
  <r>
    <d v="2019-04-15T00:00:00"/>
    <d v="1899-12-30T12:00:00"/>
    <d v="1899-12-30T12:00:00"/>
    <m/>
    <x v="1"/>
    <s v="JAR"/>
    <d v="2019-04-15T12:00:00"/>
    <n v="26699"/>
    <s v="PRIMAFRIO"/>
    <s v="Carga"/>
    <s v="SI"/>
    <n v="13.5"/>
    <n v="26"/>
    <x v="2"/>
    <s v="SERMUCO"/>
    <x v="7"/>
    <s v="Murcia"/>
    <m/>
    <m/>
    <m/>
    <m/>
    <m/>
    <s v="Jesús"/>
    <x v="78"/>
    <d v="1899-12-30T12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2:15:00"/>
    <d v="1899-12-30T12:15:00"/>
    <m/>
    <x v="1"/>
    <s v="JAR"/>
    <d v="2019-04-15T12:30:00"/>
    <m/>
    <s v="SUS MEDIOS"/>
    <s v="Descarga"/>
    <s v="NO"/>
    <n v="1"/>
    <n v="1"/>
    <x v="0"/>
    <s v="PUROMASTER"/>
    <x v="2"/>
    <s v="palau"/>
    <m/>
    <m/>
    <m/>
    <m/>
    <m/>
    <s v="Sandra"/>
    <x v="78"/>
    <d v="1899-12-30T10:42:00"/>
    <m/>
    <n v="0"/>
    <x v="0"/>
    <n v="1"/>
    <s v="SI"/>
    <x v="0"/>
    <n v="1"/>
    <n v="1"/>
    <n v="0"/>
    <x v="15"/>
    <x v="3"/>
    <n v="468"/>
    <n v="18"/>
    <n v="0.2"/>
    <n v="0.18"/>
  </r>
  <r>
    <d v="2019-04-15T00:00:00"/>
    <d v="1899-12-30T12:30:00"/>
    <d v="1899-12-30T12:30:00"/>
    <m/>
    <x v="1"/>
    <s v="MR"/>
    <d v="2019-04-15T12:30:00"/>
    <m/>
    <s v="BREGER"/>
    <s v="Carga"/>
    <s v="SI"/>
    <n v="13.5"/>
    <n v="26"/>
    <x v="0"/>
    <s v="SCHOELLER GAILLON"/>
    <x v="2"/>
    <s v="GAILLON"/>
    <s v="MOLDE + DOS PEDIDOS 6007120Y 6006979"/>
    <m/>
    <m/>
    <m/>
    <m/>
    <s v="Miguel M."/>
    <x v="78"/>
    <d v="1899-12-30T12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3:00:00"/>
    <d v="1899-12-30T13:00:00"/>
    <m/>
    <x v="1"/>
    <s v="JAR"/>
    <d v="2019-04-15T13:00:00"/>
    <n v="26699"/>
    <s v="PRIMAFRIO"/>
    <s v="Carga"/>
    <s v="SI"/>
    <n v="13.5"/>
    <n v="26"/>
    <x v="2"/>
    <s v="SERMUCO"/>
    <x v="7"/>
    <s v="Murcia"/>
    <m/>
    <m/>
    <m/>
    <m/>
    <m/>
    <s v="Miguel Ángel"/>
    <x v="78"/>
    <d v="1899-12-30T13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3:30:00"/>
    <d v="1899-12-30T13:30:00"/>
    <m/>
    <x v="1"/>
    <s v="JAR"/>
    <d v="2019-04-15T13:30:00"/>
    <n v="26435"/>
    <s v="SUS MEDIOS"/>
    <s v="Carga"/>
    <s v="SI"/>
    <n v="13.5"/>
    <n v="26"/>
    <x v="2"/>
    <s v="BENIHORT"/>
    <x v="1"/>
    <s v="Castellon"/>
    <m/>
    <m/>
    <m/>
    <m/>
    <m/>
    <s v="Juan Carlos"/>
    <x v="78"/>
    <d v="1899-12-30T13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4:30:00"/>
    <d v="1899-12-30T14:30:00"/>
    <m/>
    <x v="1"/>
    <s v="JAR"/>
    <d v="2019-04-15T14:30:00"/>
    <n v="26435"/>
    <s v="SUS MEDIOS"/>
    <s v="Carga"/>
    <s v="SI"/>
    <n v="13.5"/>
    <n v="26"/>
    <x v="2"/>
    <s v="BENIHORT"/>
    <x v="1"/>
    <s v="Castellon"/>
    <m/>
    <m/>
    <m/>
    <m/>
    <m/>
    <s v="Juan Carlos"/>
    <x v="78"/>
    <d v="1899-12-30T14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5:00:00"/>
    <d v="1899-12-30T15:00:00"/>
    <m/>
    <x v="1"/>
    <s v="JAR"/>
    <d v="2019-04-15T15:00:00"/>
    <n v="27427"/>
    <s v="EL MOSCA"/>
    <s v="Carga"/>
    <s v="SI"/>
    <n v="13.5"/>
    <n v="26"/>
    <x v="2"/>
    <s v="GREGAL"/>
    <x v="7"/>
    <s v="Murcia"/>
    <m/>
    <m/>
    <m/>
    <m/>
    <m/>
    <s v="Jesús"/>
    <x v="78"/>
    <d v="1899-12-30T15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5:01:00"/>
    <d v="1899-12-30T15:01:00"/>
    <m/>
    <x v="1"/>
    <s v="MR"/>
    <d v="2019-04-15T15:00:00"/>
    <n v="6007002"/>
    <s v="NOUTRANSPORT"/>
    <s v="Carga"/>
    <s v="SI"/>
    <n v="13.5"/>
    <n v="26"/>
    <x v="0"/>
    <s v="SCHOELLER ALEMANIA"/>
    <x v="4"/>
    <s v="ALEMANIA"/>
    <m/>
    <m/>
    <m/>
    <m/>
    <m/>
    <s v="Miguel Ángel"/>
    <x v="78"/>
    <d v="1899-12-30T15:01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5:02:00"/>
    <m/>
    <m/>
    <x v="0"/>
    <s v="MR"/>
    <d v="2019-04-15T15:00:00"/>
    <n v="6007015"/>
    <s v="BREGER"/>
    <s v="Carga"/>
    <s v="SI"/>
    <n v="13.5"/>
    <n v="26"/>
    <x v="0"/>
    <s v="SCHOELLER FRANCE"/>
    <x v="4"/>
    <s v="FRANCIA"/>
    <m/>
    <m/>
    <m/>
    <m/>
    <m/>
    <s v="Juan Carlos"/>
    <x v="78"/>
    <d v="1899-12-30T15:02:00"/>
    <m/>
    <n v="1"/>
    <x v="0"/>
    <n v="0"/>
    <s v="SI"/>
    <x v="0"/>
    <n v="1"/>
    <n v="0"/>
    <n v="1"/>
    <x v="15"/>
    <x v="3"/>
    <n v="468"/>
    <n v="18"/>
    <n v="0.2"/>
    <n v="0.18"/>
  </r>
  <r>
    <d v="2019-04-15T00:00:00"/>
    <d v="1899-12-30T16:00:00"/>
    <d v="1899-12-30T16:00:00"/>
    <m/>
    <x v="1"/>
    <s v="JAR"/>
    <d v="2019-04-15T16:00:00"/>
    <n v="27427"/>
    <s v="EL MOSCA"/>
    <s v="Carga"/>
    <s v="SI"/>
    <n v="13.5"/>
    <n v="26"/>
    <x v="2"/>
    <s v="GREGAL"/>
    <x v="7"/>
    <s v="Murcia"/>
    <s v="pdte. confirme el MOSCA QUE CARGA"/>
    <m/>
    <m/>
    <m/>
    <m/>
    <s v="Pdte."/>
    <x v="78"/>
    <d v="1899-12-30T16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6:30:00"/>
    <d v="1899-12-30T16:30:00"/>
    <m/>
    <x v="1"/>
    <s v="JAR"/>
    <d v="2019-04-15T16:30:00"/>
    <m/>
    <s v="SUS MEDIOS"/>
    <s v="Carga"/>
    <s v="SI"/>
    <n v="13.5"/>
    <n v="26"/>
    <x v="0"/>
    <s v="AQUA AMBIENT"/>
    <x v="3"/>
    <s v="VARIOS"/>
    <m/>
    <m/>
    <m/>
    <m/>
    <m/>
    <s v="Juan Carlos"/>
    <x v="78"/>
    <d v="1899-12-30T16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7:00:00"/>
    <d v="1899-12-30T17:00:00"/>
    <m/>
    <x v="1"/>
    <s v="JAR"/>
    <d v="2019-04-15T17:00:00"/>
    <m/>
    <s v="SESE"/>
    <s v="Carga"/>
    <s v="SI"/>
    <n v="13.5"/>
    <n v="26"/>
    <x v="0"/>
    <s v="VALEO"/>
    <x v="1"/>
    <s v="Jaén"/>
    <n v="27106"/>
    <s v="9934JJH - R4247BDB"/>
    <m/>
    <m/>
    <s v="60_x0009_"/>
    <s v="Juan Carlos"/>
    <x v="78"/>
    <d v="1899-12-30T20:00:00"/>
    <m/>
    <n v="1"/>
    <x v="0"/>
    <n v="1"/>
    <s v="SI"/>
    <x v="0"/>
    <n v="1"/>
    <n v="1"/>
    <n v="0"/>
    <x v="15"/>
    <x v="3"/>
    <n v="468"/>
    <n v="18"/>
    <n v="0.2"/>
    <n v="0.18"/>
  </r>
  <r>
    <d v="2019-04-15T00:00:00"/>
    <d v="1899-12-30T18:00:00"/>
    <d v="1899-12-30T18:00:00"/>
    <m/>
    <x v="1"/>
    <s v="JAR"/>
    <d v="2019-04-15T18:00:00"/>
    <n v="27427"/>
    <s v="EL MOSCA"/>
    <s v="Carga"/>
    <s v="SI"/>
    <n v="13.5"/>
    <n v="26"/>
    <x v="2"/>
    <s v="GREGAL"/>
    <x v="7"/>
    <s v="Murcia"/>
    <s v="pdte. confirme el MOSCA QUE CARGA"/>
    <m/>
    <m/>
    <m/>
    <n v="45"/>
    <s v="Juan Carlos"/>
    <x v="78"/>
    <d v="1899-12-30T18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18:30:00"/>
    <d v="1899-12-30T18:30:00"/>
    <m/>
    <x v="1"/>
    <s v="JAR"/>
    <d v="2019-04-15T18:30:00"/>
    <n v="27427"/>
    <s v="EL MOSCA"/>
    <s v="Carga"/>
    <s v="SI"/>
    <n v="13.5"/>
    <n v="26"/>
    <x v="2"/>
    <s v="GREGAL"/>
    <x v="7"/>
    <s v="Murcia"/>
    <m/>
    <m/>
    <m/>
    <m/>
    <m/>
    <s v="Miguel Ángel"/>
    <x v="78"/>
    <d v="1899-12-30T18:3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20:00:00"/>
    <d v="1899-12-30T20:00:00"/>
    <m/>
    <x v="1"/>
    <s v="MR"/>
    <d v="2019-04-15T20:00:00"/>
    <m/>
    <s v="SUS MEDIOS"/>
    <s v="Carga"/>
    <s v="SI"/>
    <n v="13.5"/>
    <n v="26"/>
    <x v="0"/>
    <s v="CHEP"/>
    <x v="1"/>
    <s v="VARIOS"/>
    <n v="3680331612"/>
    <m/>
    <m/>
    <m/>
    <n v="60"/>
    <s v="Miguel Ángel"/>
    <x v="78"/>
    <d v="1899-12-30T20:00:00"/>
    <m/>
    <n v="1"/>
    <x v="0"/>
    <n v="1"/>
    <s v="SI"/>
    <x v="0"/>
    <n v="0"/>
    <n v="0"/>
    <n v="1"/>
    <x v="15"/>
    <x v="3"/>
    <n v="468"/>
    <n v="18"/>
    <n v="0.2"/>
    <n v="0.18"/>
  </r>
  <r>
    <d v="2019-04-15T00:00:00"/>
    <d v="1899-12-30T21:00:00"/>
    <d v="1899-12-30T21:00:00"/>
    <m/>
    <x v="1"/>
    <s v="MR"/>
    <d v="2019-04-15T21:00:00"/>
    <m/>
    <s v="SUS MEDIOS"/>
    <s v="Carga"/>
    <s v="SI"/>
    <n v="13.5"/>
    <n v="26"/>
    <x v="0"/>
    <s v="CHEP"/>
    <x v="1"/>
    <s v="VARIOS"/>
    <n v="3680322650"/>
    <m/>
    <m/>
    <m/>
    <m/>
    <s v="Miguel Ángel"/>
    <x v="78"/>
    <d v="1899-12-30T14:20:00"/>
    <m/>
    <n v="1"/>
    <x v="0"/>
    <n v="1"/>
    <s v="SI"/>
    <x v="0"/>
    <n v="1"/>
    <n v="1"/>
    <n v="0"/>
    <x v="15"/>
    <x v="3"/>
    <n v="468"/>
    <n v="18"/>
    <n v="0.2"/>
    <n v="0.18"/>
  </r>
  <r>
    <d v="2019-04-16T00:00:00"/>
    <d v="1899-12-30T07:30:00"/>
    <d v="1899-12-30T07:30:00"/>
    <m/>
    <x v="1"/>
    <s v="MR"/>
    <d v="2019-04-16T07:30:00"/>
    <m/>
    <s v="GONZATRANS"/>
    <s v="Carga"/>
    <s v="NO"/>
    <n v="8"/>
    <n v="16"/>
    <x v="0"/>
    <s v="GONZATRANS"/>
    <x v="5"/>
    <s v="VARIOS"/>
    <m/>
    <m/>
    <m/>
    <m/>
    <n v="40"/>
    <s v="Miguel M."/>
    <x v="79"/>
    <d v="1899-12-30T07:30:00"/>
    <m/>
    <n v="0"/>
    <x v="0"/>
    <n v="1"/>
    <s v="SI"/>
    <x v="0"/>
    <n v="0"/>
    <n v="0"/>
    <n v="1"/>
    <x v="15"/>
    <x v="3"/>
    <m/>
    <m/>
    <n v="0.2"/>
    <n v="0.18"/>
  </r>
  <r>
    <d v="2019-04-16T00:00:00"/>
    <d v="1899-12-30T08:00:00"/>
    <d v="1899-12-30T08:00:00"/>
    <m/>
    <x v="1"/>
    <s v="JAR"/>
    <d v="2019-04-16T08:00:00"/>
    <s v="david Bertran"/>
    <s v="DAVID BERTRAN"/>
    <s v="Carga"/>
    <s v="NO"/>
    <n v="4"/>
    <n v="6"/>
    <x v="0"/>
    <s v="RESIDUOS "/>
    <x v="5"/>
    <s v="La llagosta"/>
    <m/>
    <m/>
    <m/>
    <m/>
    <n v="30"/>
    <s v="Jesús"/>
    <x v="79"/>
    <d v="1899-12-30T08:00:00"/>
    <m/>
    <n v="0"/>
    <x v="0"/>
    <n v="1"/>
    <s v="SI"/>
    <x v="0"/>
    <n v="0"/>
    <n v="0"/>
    <n v="1"/>
    <x v="15"/>
    <x v="3"/>
    <n v="468"/>
    <n v="18"/>
    <n v="0.2"/>
    <n v="0.18"/>
  </r>
  <r>
    <d v="2019-04-16T00:00:00"/>
    <d v="1899-12-30T09:00:00"/>
    <d v="1899-12-30T09:00:00"/>
    <m/>
    <x v="1"/>
    <s v="JAR"/>
    <d v="2019-04-16T09:00:00"/>
    <n v="27427"/>
    <s v="EL MOSCA"/>
    <s v="Carga"/>
    <s v="SI"/>
    <n v="13.5"/>
    <n v="26"/>
    <x v="2"/>
    <s v="GREGAL"/>
    <x v="7"/>
    <s v="Murcia"/>
    <m/>
    <m/>
    <m/>
    <m/>
    <n v="45"/>
    <s v="Miguel M."/>
    <x v="79"/>
    <d v="1899-12-30T09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09:15:00"/>
    <d v="1899-12-30T09:15:00"/>
    <m/>
    <x v="1"/>
    <s v="JAR"/>
    <d v="2019-04-16T09:30:00"/>
    <s v="david Bertran"/>
    <s v="DAVID BERTRAN"/>
    <s v="Carga"/>
    <s v="NO"/>
    <n v="4"/>
    <n v="6"/>
    <x v="0"/>
    <s v="RESIDUOS "/>
    <x v="5"/>
    <s v="La llagosta"/>
    <m/>
    <m/>
    <m/>
    <m/>
    <n v="15"/>
    <s v="Jesús"/>
    <x v="79"/>
    <d v="1899-12-30T09:15:00"/>
    <m/>
    <n v="0"/>
    <x v="0"/>
    <n v="1"/>
    <s v="SI"/>
    <x v="0"/>
    <n v="0"/>
    <n v="0"/>
    <n v="1"/>
    <x v="15"/>
    <x v="3"/>
    <n v="468"/>
    <n v="18"/>
    <n v="0.2"/>
    <n v="0.18"/>
  </r>
  <r>
    <d v="2019-04-16T00:00:00"/>
    <d v="1899-12-30T09:30:00"/>
    <d v="1899-12-30T09:30:00"/>
    <m/>
    <x v="1"/>
    <s v="JAR"/>
    <d v="2019-04-16T09:30:00"/>
    <n v="26699"/>
    <s v="PRIMAFRIO"/>
    <s v="Carga"/>
    <s v="SI"/>
    <n v="13.5"/>
    <n v="26"/>
    <x v="2"/>
    <s v="SERMUCO"/>
    <x v="7"/>
    <s v="Murcia"/>
    <m/>
    <m/>
    <m/>
    <m/>
    <n v="45"/>
    <s v="Jesús"/>
    <x v="79"/>
    <d v="1899-12-30T09:3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0:00:00"/>
    <d v="1899-12-30T10:00:00"/>
    <m/>
    <x v="1"/>
    <s v="JAR"/>
    <d v="2019-04-16T10:00:00"/>
    <n v="27427"/>
    <s v="EL MOSCA"/>
    <s v="Carga"/>
    <s v="SI"/>
    <n v="13.5"/>
    <n v="26"/>
    <x v="2"/>
    <s v="GREGAL"/>
    <x v="7"/>
    <s v="Murcia"/>
    <m/>
    <m/>
    <m/>
    <m/>
    <n v="45"/>
    <s v="Jesús"/>
    <x v="79"/>
    <d v="1899-12-30T12:00:00"/>
    <m/>
    <n v="1"/>
    <x v="0"/>
    <n v="1"/>
    <s v="SI"/>
    <x v="0"/>
    <n v="1"/>
    <n v="1"/>
    <n v="0"/>
    <x v="15"/>
    <x v="3"/>
    <n v="468"/>
    <n v="18"/>
    <n v="0.2"/>
    <n v="0.18"/>
  </r>
  <r>
    <d v="2019-04-16T00:00:00"/>
    <d v="1899-12-30T10:30:00"/>
    <d v="1899-12-30T10:30:00"/>
    <m/>
    <x v="1"/>
    <s v="JAR"/>
    <d v="2019-04-16T10:30:00"/>
    <n v="26699"/>
    <s v="PRIMAFRIO"/>
    <s v="Carga"/>
    <s v="SI"/>
    <n v="13.5"/>
    <n v="26"/>
    <x v="2"/>
    <s v="SERMUCO"/>
    <x v="7"/>
    <s v="Murcia"/>
    <m/>
    <m/>
    <m/>
    <m/>
    <n v="45"/>
    <s v="Miguel Ángel"/>
    <x v="79"/>
    <d v="1899-12-30T14:00:00"/>
    <m/>
    <n v="1"/>
    <x v="0"/>
    <n v="1"/>
    <s v="SI"/>
    <x v="0"/>
    <n v="1"/>
    <n v="1"/>
    <n v="0"/>
    <x v="15"/>
    <x v="3"/>
    <n v="468"/>
    <n v="18"/>
    <n v="0.2"/>
    <n v="0.18"/>
  </r>
  <r>
    <d v="2019-04-16T00:00:00"/>
    <d v="1899-12-30T10:40:00"/>
    <m/>
    <m/>
    <x v="0"/>
    <s v="JAR"/>
    <d v="2019-04-16T10:30:00"/>
    <m/>
    <s v="TSB"/>
    <s v="Descarga"/>
    <s v="NO"/>
    <n v="5"/>
    <n v="9"/>
    <x v="0"/>
    <s v="ZFOAM ESPAÑA"/>
    <x v="2"/>
    <s v="Alfajarin"/>
    <m/>
    <m/>
    <m/>
    <m/>
    <n v="20"/>
    <s v="Miguel M."/>
    <x v="79"/>
    <d v="1899-12-30T10:40:00"/>
    <m/>
    <n v="0"/>
    <x v="0"/>
    <n v="0"/>
    <s v="SI"/>
    <x v="0"/>
    <n v="1"/>
    <n v="0"/>
    <n v="1"/>
    <x v="15"/>
    <x v="3"/>
    <n v="468"/>
    <n v="18"/>
    <n v="0.2"/>
    <n v="0.18"/>
  </r>
  <r>
    <d v="2019-04-16T00:00:00"/>
    <d v="1899-12-30T11:00:00"/>
    <d v="1899-12-30T11:00:00"/>
    <m/>
    <x v="1"/>
    <s v="JAR"/>
    <d v="2019-04-16T11:00:00"/>
    <n v="27427"/>
    <s v="EL MOSCA"/>
    <s v="Carga"/>
    <s v="SI"/>
    <n v="13.5"/>
    <n v="26"/>
    <x v="2"/>
    <s v="GREGAL"/>
    <x v="7"/>
    <s v="Murcia"/>
    <m/>
    <m/>
    <m/>
    <m/>
    <n v="45"/>
    <s v="Miguel M."/>
    <x v="79"/>
    <d v="1899-12-30T11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1:15:00"/>
    <d v="1899-12-30T11:15:00"/>
    <m/>
    <x v="1"/>
    <s v="JAR"/>
    <d v="2019-04-16T11:30:00"/>
    <s v="david Bertran"/>
    <s v="DAVID BERTRAN"/>
    <s v="Carga"/>
    <s v="NO"/>
    <n v="4"/>
    <n v="6"/>
    <x v="0"/>
    <s v="RESIDUOS "/>
    <x v="5"/>
    <s v="MATARO"/>
    <s v="MATARO E IGUALADA"/>
    <m/>
    <m/>
    <m/>
    <n v="10"/>
    <s v="Miguel M."/>
    <x v="79"/>
    <d v="1899-12-30T11:15:00"/>
    <m/>
    <n v="0"/>
    <x v="0"/>
    <n v="1"/>
    <s v="SI"/>
    <x v="0"/>
    <n v="0"/>
    <n v="0"/>
    <n v="1"/>
    <x v="15"/>
    <x v="3"/>
    <n v="468"/>
    <n v="18"/>
    <n v="0.2"/>
    <n v="0.18"/>
  </r>
  <r>
    <d v="2019-04-16T00:00:00"/>
    <d v="1899-12-30T11:30:00"/>
    <d v="1899-12-30T11:30:00"/>
    <m/>
    <x v="1"/>
    <s v="VG"/>
    <d v="2019-04-16T11:30:00"/>
    <m/>
    <s v="BCN EXPRESS"/>
    <s v="Carga"/>
    <s v="NO"/>
    <n v="1"/>
    <n v="2"/>
    <x v="0"/>
    <s v="SCHOELLER ALEMANIA"/>
    <x v="4"/>
    <s v="ALEMANIA"/>
    <s v="6007115 Y 6007123"/>
    <m/>
    <m/>
    <m/>
    <n v="15"/>
    <s v="Reyes"/>
    <x v="80"/>
    <d v="1899-12-30T11:30:00"/>
    <m/>
    <n v="0"/>
    <x v="0"/>
    <n v="1"/>
    <s v="NO"/>
    <x v="0"/>
    <n v="0"/>
    <n v="0"/>
    <n v="1"/>
    <x v="15"/>
    <x v="3"/>
    <n v="468"/>
    <n v="18"/>
    <n v="0.2"/>
    <n v="0.18"/>
  </r>
  <r>
    <d v="2019-04-16T00:00:00"/>
    <d v="1899-12-30T12:00:00"/>
    <d v="1899-12-30T12:00:00"/>
    <m/>
    <x v="1"/>
    <s v="JAR"/>
    <d v="2019-04-16T12:00:00"/>
    <m/>
    <s v="J G H"/>
    <s v="Carga"/>
    <s v="SI"/>
    <n v="13.5"/>
    <n v="26"/>
    <x v="2"/>
    <s v="RENTA BOX"/>
    <x v="1"/>
    <s v="Murcia"/>
    <m/>
    <m/>
    <m/>
    <m/>
    <n v="45"/>
    <s v="Jesús"/>
    <x v="79"/>
    <d v="1899-12-30T12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3:00:00"/>
    <d v="1899-12-30T13:00:00"/>
    <m/>
    <x v="1"/>
    <s v="JAR"/>
    <d v="2019-04-16T13:00:00"/>
    <m/>
    <s v="J G H"/>
    <s v="Carga"/>
    <s v="SI"/>
    <n v="13.5"/>
    <n v="26"/>
    <x v="2"/>
    <s v="RENTA BOX"/>
    <x v="1"/>
    <s v="Murcia"/>
    <m/>
    <m/>
    <m/>
    <m/>
    <n v="45"/>
    <s v="Jesús"/>
    <x v="79"/>
    <d v="1899-12-30T13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3:30:00"/>
    <m/>
    <m/>
    <x v="0"/>
    <s v="JAR"/>
    <d v="2019-04-16T13:30:00"/>
    <m/>
    <s v="SUS MEDIOS"/>
    <s v="Carga"/>
    <s v="NO"/>
    <n v="2"/>
    <n v="4"/>
    <x v="0"/>
    <s v="SCHOELLER ITALIA"/>
    <x v="4"/>
    <s v="Italy"/>
    <s v="6007097-6007111-6007131"/>
    <m/>
    <m/>
    <m/>
    <n v="15"/>
    <s v="Miguel M."/>
    <x v="79"/>
    <d v="1899-12-30T13:30:00"/>
    <m/>
    <n v="0"/>
    <x v="0"/>
    <n v="0"/>
    <s v="SI"/>
    <x v="0"/>
    <n v="1"/>
    <n v="0"/>
    <n v="1"/>
    <x v="15"/>
    <x v="3"/>
    <n v="468"/>
    <n v="18"/>
    <n v="0.2"/>
    <n v="0.18"/>
  </r>
  <r>
    <d v="2019-04-16T00:00:00"/>
    <d v="1899-12-30T14:00:00"/>
    <d v="1899-12-30T14:00:00"/>
    <m/>
    <x v="1"/>
    <s v="JAR"/>
    <d v="2019-04-16T14:00:00"/>
    <m/>
    <s v="J G H"/>
    <s v="Carga"/>
    <s v="SI"/>
    <n v="13.5"/>
    <n v="26"/>
    <x v="2"/>
    <s v="RENTA BOX"/>
    <x v="1"/>
    <s v="Murcia"/>
    <m/>
    <m/>
    <m/>
    <m/>
    <n v="45"/>
    <s v="Miguel M."/>
    <x v="79"/>
    <d v="1899-12-30T14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4:30:00"/>
    <d v="1899-12-30T14:30:00"/>
    <m/>
    <x v="1"/>
    <s v="JAR"/>
    <d v="2019-04-16T14:30:00"/>
    <n v="26435"/>
    <s v="SUS MEDIOS"/>
    <s v="Carga"/>
    <s v="SI"/>
    <n v="13.5"/>
    <n v="26"/>
    <x v="2"/>
    <s v="BENIHORT"/>
    <x v="1"/>
    <s v="Castellon"/>
    <m/>
    <m/>
    <m/>
    <m/>
    <n v="45"/>
    <s v="Miguel M."/>
    <x v="79"/>
    <d v="1899-12-30T14:3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5:00:00"/>
    <d v="1899-12-30T15:00:00"/>
    <m/>
    <x v="1"/>
    <s v="JAR"/>
    <d v="2019-04-16T15:00:00"/>
    <n v="27427"/>
    <s v="EL MOSCA"/>
    <s v="Carga"/>
    <s v="SI"/>
    <n v="13.5"/>
    <n v="26"/>
    <x v="2"/>
    <s v="GREGAL"/>
    <x v="7"/>
    <s v="Murcia"/>
    <m/>
    <m/>
    <m/>
    <m/>
    <n v="45"/>
    <s v="Jesús"/>
    <x v="79"/>
    <d v="1899-12-30T15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5:01:00"/>
    <d v="1899-12-30T15:01:00"/>
    <m/>
    <x v="1"/>
    <s v="VG"/>
    <d v="2019-04-16T15:00:00"/>
    <m/>
    <s v="GIMARCO"/>
    <s v="Descarga"/>
    <s v="SI"/>
    <n v="13.5"/>
    <n v="26"/>
    <x v="0"/>
    <s v="SCHOELLER NUREIUX"/>
    <x v="6"/>
    <s v="NURIEUX"/>
    <s v="CB-1197 - BOOKING 16/04 A LAS 15H"/>
    <m/>
    <m/>
    <m/>
    <n v="60"/>
    <s v="Miguel Ángel"/>
    <x v="79"/>
    <d v="1899-12-30T15:01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5:30:00"/>
    <d v="1899-12-30T15:30:00"/>
    <m/>
    <x v="1"/>
    <s v="JAR"/>
    <d v="2019-04-16T15:30:00"/>
    <m/>
    <s v="J G H"/>
    <s v="Carga"/>
    <s v="SI"/>
    <n v="13.5"/>
    <n v="26"/>
    <x v="2"/>
    <s v="RENTA BOX"/>
    <x v="1"/>
    <s v="Murcia"/>
    <m/>
    <m/>
    <m/>
    <m/>
    <n v="45"/>
    <s v="Juan Carlos"/>
    <x v="79"/>
    <d v="1899-12-30T15:3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6:00:00"/>
    <d v="1899-12-30T16:00:00"/>
    <m/>
    <x v="1"/>
    <s v="JAR"/>
    <d v="2019-04-16T16:00:00"/>
    <n v="26435"/>
    <s v="SUS MEDIOS"/>
    <s v="Carga"/>
    <s v="SI"/>
    <n v="13.5"/>
    <n v="26"/>
    <x v="2"/>
    <s v="BENIHORT"/>
    <x v="1"/>
    <s v="Castellon"/>
    <m/>
    <m/>
    <m/>
    <m/>
    <n v="45"/>
    <s v="Juan Carlos"/>
    <x v="79"/>
    <d v="1899-12-30T16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6:10:00"/>
    <m/>
    <m/>
    <x v="0"/>
    <s v="JAR"/>
    <d v="2019-04-16T16:00:00"/>
    <n v="6007069"/>
    <s v="SCHENKER"/>
    <s v="Carga"/>
    <s v="NO"/>
    <n v="1"/>
    <n v="1"/>
    <x v="1"/>
    <s v="SCHOELLER - SWEDEN"/>
    <x v="4"/>
    <s v="Sweden"/>
    <m/>
    <m/>
    <m/>
    <m/>
    <n v="10"/>
    <s v="Reyes"/>
    <x v="79"/>
    <d v="1899-12-30T16:10:00"/>
    <m/>
    <n v="0"/>
    <x v="0"/>
    <n v="0"/>
    <s v="SI"/>
    <x v="0"/>
    <n v="1"/>
    <n v="0"/>
    <n v="1"/>
    <x v="15"/>
    <x v="3"/>
    <n v="468"/>
    <n v="18"/>
    <n v="0.2"/>
    <n v="0.18"/>
  </r>
  <r>
    <d v="2019-04-16T00:00:00"/>
    <d v="1899-12-30T16:20:00"/>
    <m/>
    <m/>
    <x v="0"/>
    <s v="JAR"/>
    <d v="2019-04-16T16:30:00"/>
    <n v="27514"/>
    <s v="SUS MEDIOS"/>
    <s v="Carga"/>
    <s v="NO"/>
    <n v="1"/>
    <n v="1"/>
    <x v="1"/>
    <s v="ARTIPLAS"/>
    <x v="1"/>
    <s v="Vizcaya"/>
    <m/>
    <m/>
    <m/>
    <m/>
    <n v="10"/>
    <s v="Reyes"/>
    <x v="79"/>
    <d v="1899-12-30T16:20:00"/>
    <m/>
    <n v="0"/>
    <x v="0"/>
    <n v="0"/>
    <s v="SI"/>
    <x v="0"/>
    <n v="1"/>
    <n v="0"/>
    <n v="1"/>
    <x v="15"/>
    <x v="3"/>
    <n v="468"/>
    <n v="18"/>
    <n v="0.2"/>
    <n v="0.18"/>
  </r>
  <r>
    <d v="2019-04-16T00:00:00"/>
    <d v="1899-12-30T16:30:00"/>
    <d v="1899-12-30T16:30:00"/>
    <m/>
    <x v="1"/>
    <s v="JAR"/>
    <d v="2019-04-16T16:30:00"/>
    <m/>
    <s v="J G H"/>
    <s v="Carga"/>
    <s v="SI"/>
    <n v="13.5"/>
    <n v="26"/>
    <x v="2"/>
    <s v="RENTA BOX"/>
    <x v="1"/>
    <s v="Murcia"/>
    <m/>
    <m/>
    <m/>
    <m/>
    <n v="45"/>
    <s v="Miguel Ángel"/>
    <x v="79"/>
    <d v="1899-12-30T16:3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6:31:00"/>
    <d v="1899-12-30T16:31:00"/>
    <m/>
    <x v="1"/>
    <s v="JAR"/>
    <d v="2019-04-16T16:30:00"/>
    <m/>
    <s v="SUS MEDIOS"/>
    <s v="Carga"/>
    <s v="SI"/>
    <n v="13.5"/>
    <n v="26"/>
    <x v="0"/>
    <s v="TRANSLINK"/>
    <x v="7"/>
    <s v="VARIOS"/>
    <m/>
    <m/>
    <m/>
    <m/>
    <n v="15"/>
    <s v="Miguel Ángel"/>
    <x v="79"/>
    <d v="1899-12-30T16:31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7:00:00"/>
    <d v="1899-12-30T17:00:00"/>
    <m/>
    <x v="1"/>
    <s v="JAR"/>
    <d v="2019-04-16T17:00:00"/>
    <n v="27427"/>
    <s v="EL MOSCA"/>
    <s v="Carga"/>
    <s v="SI"/>
    <n v="13.5"/>
    <n v="26"/>
    <x v="2"/>
    <s v="GREGAL"/>
    <x v="7"/>
    <s v="Murcia"/>
    <m/>
    <m/>
    <m/>
    <m/>
    <n v="45"/>
    <s v="Juan Carlos"/>
    <x v="79"/>
    <d v="1899-12-30T17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7:30:00"/>
    <d v="1899-12-30T17:30:00"/>
    <m/>
    <x v="1"/>
    <s v="MR"/>
    <d v="2019-04-16T17:30:00"/>
    <m/>
    <s v="COBARPLAS"/>
    <s v="Descarga"/>
    <s v="NO"/>
    <n v="5"/>
    <n v="10"/>
    <x v="0"/>
    <s v="PLASTICOS GUELL"/>
    <x v="2"/>
    <s v="PALAU"/>
    <m/>
    <m/>
    <m/>
    <m/>
    <n v="30"/>
    <s v="Juan Carlos"/>
    <x v="79"/>
    <d v="1899-12-30T17:30:00"/>
    <m/>
    <n v="0"/>
    <x v="0"/>
    <n v="1"/>
    <s v="SI"/>
    <x v="0"/>
    <n v="0"/>
    <n v="0"/>
    <n v="1"/>
    <x v="15"/>
    <x v="3"/>
    <n v="468"/>
    <n v="18"/>
    <n v="0.2"/>
    <n v="0.18"/>
  </r>
  <r>
    <d v="2019-04-16T00:00:00"/>
    <d v="1899-12-30T18:00:00"/>
    <d v="1899-12-30T18:00:00"/>
    <m/>
    <x v="1"/>
    <s v="JAR"/>
    <d v="2019-04-16T18:00:00"/>
    <m/>
    <s v="GARVI"/>
    <s v="Descarga"/>
    <s v="NO"/>
    <n v="1"/>
    <n v="2"/>
    <x v="0"/>
    <s v="POLIURETANOS RIVAS"/>
    <x v="0"/>
    <s v="Zaragoza"/>
    <m/>
    <m/>
    <m/>
    <m/>
    <n v="10"/>
    <s v="Miguel Ángel"/>
    <x v="79"/>
    <d v="1899-12-30T18:00:00"/>
    <m/>
    <n v="0"/>
    <x v="0"/>
    <n v="1"/>
    <s v="SI"/>
    <x v="0"/>
    <n v="0"/>
    <n v="0"/>
    <n v="1"/>
    <x v="15"/>
    <x v="3"/>
    <n v="468"/>
    <n v="18"/>
    <n v="0.2"/>
    <n v="0.18"/>
  </r>
  <r>
    <d v="2019-04-16T00:00:00"/>
    <d v="1899-12-30T18:30:00"/>
    <d v="1899-12-30T18:30:00"/>
    <m/>
    <x v="1"/>
    <s v="JAR"/>
    <d v="2019-04-16T18:30:00"/>
    <n v="27620"/>
    <s v="GONZATRANS"/>
    <s v="Carga"/>
    <s v="SI"/>
    <n v="13.5"/>
    <n v="26"/>
    <x v="0"/>
    <s v="TORRECID"/>
    <x v="9"/>
    <s v="castellon"/>
    <m/>
    <m/>
    <m/>
    <m/>
    <n v="60"/>
    <s v="Juan Carlos"/>
    <x v="79"/>
    <d v="1899-12-30T18:3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19:00:00"/>
    <d v="1899-12-30T19:00:00"/>
    <m/>
    <x v="1"/>
    <s v="JAR"/>
    <d v="2019-04-16T19:00:00"/>
    <m/>
    <s v="J G H"/>
    <s v="Carga"/>
    <s v="SI"/>
    <n v="13.5"/>
    <n v="26"/>
    <x v="2"/>
    <s v="RENTA BOX"/>
    <x v="1"/>
    <s v="Murcia"/>
    <m/>
    <m/>
    <m/>
    <m/>
    <n v="45"/>
    <s v="Juan Carlos"/>
    <x v="79"/>
    <d v="1899-12-30T19:00:00"/>
    <m/>
    <n v="1"/>
    <x v="0"/>
    <n v="1"/>
    <s v="SI"/>
    <x v="0"/>
    <n v="0"/>
    <n v="0"/>
    <n v="1"/>
    <x v="15"/>
    <x v="3"/>
    <n v="468"/>
    <n v="18"/>
    <n v="0.2"/>
    <n v="0.18"/>
  </r>
  <r>
    <d v="2019-04-16T00:00:00"/>
    <d v="1899-12-30T20:00:00"/>
    <d v="1899-12-30T20:00:00"/>
    <m/>
    <x v="1"/>
    <s v="JAR"/>
    <d v="2019-04-16T20:00:00"/>
    <m/>
    <s v="J G H"/>
    <s v="Carga"/>
    <s v="SI"/>
    <n v="13.5"/>
    <n v="26"/>
    <x v="2"/>
    <s v="RENTA BOX"/>
    <x v="1"/>
    <s v="Murcia"/>
    <m/>
    <m/>
    <m/>
    <m/>
    <n v="45"/>
    <s v="Miguel Ángel"/>
    <x v="79"/>
    <d v="1899-12-30T20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07:00:00"/>
    <d v="1899-12-30T07:00:00"/>
    <m/>
    <x v="1"/>
    <s v="JAR"/>
    <d v="2019-04-17T07:00:00"/>
    <m/>
    <s v="SUS MEDIOS"/>
    <s v="Descarga"/>
    <s v="NO"/>
    <n v="6"/>
    <n v="12"/>
    <x v="0"/>
    <s v="SERRADORA DOMENECH"/>
    <x v="2"/>
    <s v="palau"/>
    <m/>
    <m/>
    <m/>
    <m/>
    <n v="15"/>
    <s v="Jesús"/>
    <x v="80"/>
    <d v="1899-12-30T07:00:00"/>
    <m/>
    <n v="0"/>
    <x v="0"/>
    <n v="1"/>
    <s v="SI"/>
    <x v="0"/>
    <n v="0"/>
    <n v="0"/>
    <n v="1"/>
    <x v="15"/>
    <x v="3"/>
    <m/>
    <m/>
    <n v="0.2"/>
    <n v="0.18"/>
  </r>
  <r>
    <d v="2019-04-17T00:00:00"/>
    <d v="1899-12-30T07:30:00"/>
    <d v="1899-12-30T07:30:00"/>
    <m/>
    <x v="1"/>
    <s v="MR"/>
    <d v="2019-04-17T07:30:00"/>
    <m/>
    <s v="GONZATRANS"/>
    <s v="Carga"/>
    <s v="NO"/>
    <n v="4"/>
    <n v="7"/>
    <x v="0"/>
    <s v="GONZATRANS"/>
    <x v="5"/>
    <s v="VARIOS"/>
    <m/>
    <m/>
    <m/>
    <m/>
    <n v="30"/>
    <s v="Miguel M."/>
    <x v="80"/>
    <d v="1899-12-30T07:30:00"/>
    <m/>
    <n v="0"/>
    <x v="0"/>
    <n v="1"/>
    <s v="SI"/>
    <x v="0"/>
    <n v="0"/>
    <n v="0"/>
    <n v="1"/>
    <x v="15"/>
    <x v="3"/>
    <n v="468"/>
    <n v="18"/>
    <n v="0.2"/>
    <n v="0.18"/>
  </r>
  <r>
    <d v="2019-04-17T00:00:00"/>
    <d v="1899-12-30T08:00:00"/>
    <d v="1899-12-30T08:00:00"/>
    <m/>
    <x v="1"/>
    <s v="JAR"/>
    <d v="2019-04-17T08:00:00"/>
    <m/>
    <s v="SUS MEDIOS"/>
    <s v="Descarga"/>
    <s v="SI"/>
    <n v="13.5"/>
    <n v="26"/>
    <x v="0"/>
    <s v="MORSSINKHOF"/>
    <x v="2"/>
    <s v="Palau"/>
    <m/>
    <m/>
    <m/>
    <m/>
    <n v="60"/>
    <s v="Jesús"/>
    <x v="80"/>
    <d v="1899-12-30T08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08:30:00"/>
    <d v="1899-12-30T08:30:00"/>
    <m/>
    <x v="1"/>
    <s v="JAR"/>
    <d v="2019-04-17T08:30:00"/>
    <m/>
    <s v="ALGAITRUCK"/>
    <s v="Descarga"/>
    <s v="SI"/>
    <n v="13.5"/>
    <n v="26"/>
    <x v="0"/>
    <s v="SCHOELLER LORQUI"/>
    <x v="8"/>
    <s v="Palau"/>
    <m/>
    <m/>
    <m/>
    <m/>
    <n v="60"/>
    <s v="Jesús"/>
    <x v="80"/>
    <d v="1899-12-30T08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09:00:00"/>
    <d v="1899-12-30T09:00:00"/>
    <m/>
    <x v="1"/>
    <s v="JAR"/>
    <d v="2019-04-17T09:00:00"/>
    <n v="27427"/>
    <s v="EL MOSCA"/>
    <s v="Carga"/>
    <s v="SI"/>
    <n v="13.5"/>
    <n v="26"/>
    <x v="2"/>
    <s v="GREGAL"/>
    <x v="7"/>
    <s v="Murcia"/>
    <m/>
    <m/>
    <m/>
    <m/>
    <n v="45"/>
    <s v="Juan Carlos"/>
    <x v="79"/>
    <d v="1899-12-30T20:00:00"/>
    <m/>
    <n v="1"/>
    <x v="0"/>
    <n v="1"/>
    <s v="NO"/>
    <x v="0"/>
    <n v="1"/>
    <n v="1"/>
    <n v="0"/>
    <x v="15"/>
    <x v="3"/>
    <n v="468"/>
    <n v="18"/>
    <n v="0.2"/>
    <n v="0.18"/>
  </r>
  <r>
    <d v="2019-04-17T00:00:00"/>
    <d v="1899-12-30T10:00:00"/>
    <d v="1899-12-30T10:00:00"/>
    <m/>
    <x v="1"/>
    <s v="JAR"/>
    <d v="2019-04-17T10:00:00"/>
    <n v="27427"/>
    <s v="EL MOSCA"/>
    <s v="Carga"/>
    <s v="SI"/>
    <n v="13.5"/>
    <n v="26"/>
    <x v="2"/>
    <s v="GREGAL"/>
    <x v="7"/>
    <s v="Murcia"/>
    <m/>
    <m/>
    <m/>
    <m/>
    <n v="45"/>
    <s v="Miguel M."/>
    <x v="80"/>
    <d v="1899-12-30T10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0:30:00"/>
    <d v="1899-12-30T10:30:00"/>
    <m/>
    <x v="1"/>
    <s v="JAR"/>
    <d v="2019-04-17T10:30:00"/>
    <m/>
    <s v="VARIOS"/>
    <s v="Carga"/>
    <s v="SI"/>
    <n v="13.5"/>
    <n v="26"/>
    <x v="2"/>
    <s v="RENTA BOX"/>
    <x v="1"/>
    <s v="Murcia"/>
    <s v="6007071 - 4404-GRN // R-1131-BBZ"/>
    <m/>
    <m/>
    <m/>
    <n v="45"/>
    <s v="Miguel M."/>
    <x v="80"/>
    <d v="1899-12-30T10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0:31:00"/>
    <d v="1899-12-30T10:31:00"/>
    <m/>
    <x v="1"/>
    <s v="MR"/>
    <d v="2019-04-17T10:30:00"/>
    <m/>
    <s v="SUS MEDIOS"/>
    <s v="Descarga"/>
    <s v="NO"/>
    <n v="0.5"/>
    <n v="1"/>
    <x v="0"/>
    <s v="EUROGRATE"/>
    <x v="0"/>
    <s v="PALAU"/>
    <m/>
    <m/>
    <m/>
    <m/>
    <n v="10"/>
    <s v="Alfredo"/>
    <x v="80"/>
    <d v="1899-12-30T13:31:00"/>
    <m/>
    <n v="0"/>
    <x v="0"/>
    <n v="1"/>
    <s v="SI"/>
    <x v="0"/>
    <n v="1"/>
    <n v="1"/>
    <n v="0"/>
    <x v="15"/>
    <x v="3"/>
    <n v="468"/>
    <n v="18"/>
    <n v="0.2"/>
    <n v="0.18"/>
  </r>
  <r>
    <d v="2019-04-17T00:00:00"/>
    <d v="1899-12-30T11:00:00"/>
    <d v="1899-12-30T11:00:00"/>
    <m/>
    <x v="1"/>
    <s v="JAR"/>
    <d v="2019-04-17T11:00:00"/>
    <n v="27427"/>
    <s v="EL MOSCA"/>
    <s v="Carga"/>
    <s v="SI"/>
    <n v="13.5"/>
    <n v="26"/>
    <x v="2"/>
    <s v="GREGAL"/>
    <x v="7"/>
    <s v="Murcia"/>
    <m/>
    <m/>
    <m/>
    <m/>
    <m/>
    <s v="Jesús"/>
    <x v="80"/>
    <d v="1899-12-30T11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2:00:00"/>
    <d v="1899-12-30T12:00:00"/>
    <m/>
    <x v="1"/>
    <s v="JAR"/>
    <d v="2019-04-17T12:00:00"/>
    <m/>
    <s v="ALGAITRUCK"/>
    <s v="Carga"/>
    <s v="SI"/>
    <n v="13.5"/>
    <n v="26"/>
    <x v="2"/>
    <s v="RENTA BOX"/>
    <x v="1"/>
    <s v="Murcia"/>
    <s v="Retorno"/>
    <m/>
    <m/>
    <m/>
    <n v="45"/>
    <s v="Jesús"/>
    <x v="80"/>
    <d v="1899-12-30T12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2:15:00"/>
    <d v="1899-12-30T12:15:00"/>
    <m/>
    <x v="1"/>
    <s v="JAR"/>
    <d v="2019-04-17T12:30:00"/>
    <m/>
    <s v="CBL"/>
    <s v="Carga"/>
    <s v="NO"/>
    <n v="1"/>
    <n v="2"/>
    <x v="0"/>
    <s v="ESTABLECIMIENTOS ALVAREZ"/>
    <x v="1"/>
    <s v="Madrid"/>
    <s v="27326-27527"/>
    <m/>
    <m/>
    <m/>
    <n v="20"/>
    <s v="Jesús"/>
    <x v="80"/>
    <d v="1899-12-30T13:15:00"/>
    <m/>
    <n v="0"/>
    <x v="0"/>
    <n v="1"/>
    <s v="SI"/>
    <x v="0"/>
    <n v="1"/>
    <n v="1"/>
    <n v="0"/>
    <x v="15"/>
    <x v="3"/>
    <m/>
    <m/>
    <n v="0.2"/>
    <n v="0.18"/>
  </r>
  <r>
    <d v="2019-04-17T00:00:00"/>
    <d v="1899-12-30T13:00:00"/>
    <d v="1899-12-30T13:00:00"/>
    <m/>
    <x v="1"/>
    <s v="JAR"/>
    <d v="2019-04-17T13:00:00"/>
    <m/>
    <s v="J G H"/>
    <s v="Carga"/>
    <s v="SI"/>
    <n v="13.5"/>
    <n v="26"/>
    <x v="2"/>
    <s v="RENTA BOX"/>
    <x v="1"/>
    <s v="Murcia"/>
    <m/>
    <m/>
    <m/>
    <m/>
    <n v="45"/>
    <s v="Miguel M."/>
    <x v="80"/>
    <d v="1899-12-30T13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3:30:00"/>
    <d v="1899-12-30T13:30:00"/>
    <m/>
    <x v="1"/>
    <s v="JAR"/>
    <d v="2019-04-17T13:30:00"/>
    <n v="27647"/>
    <s v="JOSE REY"/>
    <s v="Carga"/>
    <s v="SI"/>
    <n v="13.5"/>
    <n v="26"/>
    <x v="0"/>
    <s v="BRENNTAG QUÍMICA"/>
    <x v="9"/>
    <s v="Asturias"/>
    <m/>
    <m/>
    <m/>
    <m/>
    <n v="60"/>
    <s v="Miguel M."/>
    <x v="80"/>
    <d v="1899-12-30T13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4:00:00"/>
    <d v="1899-12-30T14:00:00"/>
    <m/>
    <x v="1"/>
    <s v="JAR"/>
    <d v="2019-04-17T14:00:00"/>
    <m/>
    <s v="J G H"/>
    <s v="Carga"/>
    <s v="SI"/>
    <n v="13.5"/>
    <n v="26"/>
    <x v="2"/>
    <s v="RENTA BOX"/>
    <x v="1"/>
    <s v="Murcia"/>
    <m/>
    <m/>
    <m/>
    <m/>
    <n v="45"/>
    <s v="Juan Carlos"/>
    <x v="80"/>
    <d v="1899-12-30T14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4:30:00"/>
    <d v="1899-12-30T14:30:00"/>
    <m/>
    <x v="1"/>
    <s v="JAR"/>
    <d v="2019-04-17T14:30:00"/>
    <n v="6007040"/>
    <s v="MORARTE"/>
    <s v="Carga"/>
    <s v="SI"/>
    <n v="13.5"/>
    <n v="26"/>
    <x v="0"/>
    <s v="SCHOELLER FRANCE"/>
    <x v="4"/>
    <s v="FRANCIA"/>
    <m/>
    <s v="GL29MDT / OP13XS"/>
    <m/>
    <m/>
    <n v="60"/>
    <s v="Jesús"/>
    <x v="80"/>
    <d v="1899-12-30T14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5:00:00"/>
    <d v="1899-12-30T15:00:00"/>
    <m/>
    <x v="1"/>
    <s v="JAR"/>
    <d v="2019-04-17T15:00:00"/>
    <n v="27427"/>
    <s v="EL MOSCA"/>
    <s v="Carga"/>
    <s v="SI"/>
    <n v="13.5"/>
    <n v="26"/>
    <x v="2"/>
    <s v="GREGAL"/>
    <x v="7"/>
    <s v="Murcia"/>
    <m/>
    <m/>
    <m/>
    <m/>
    <n v="45"/>
    <s v="Miguel M."/>
    <x v="80"/>
    <d v="1899-12-30T15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5:30:00"/>
    <d v="1899-12-30T15:30:00"/>
    <m/>
    <x v="1"/>
    <s v="JAR"/>
    <d v="2019-04-17T15:30:00"/>
    <m/>
    <s v="J G H"/>
    <s v="Carga"/>
    <s v="SI"/>
    <n v="13.5"/>
    <n v="26"/>
    <x v="2"/>
    <s v="RENTA BOX"/>
    <x v="1"/>
    <s v="Murcia"/>
    <m/>
    <m/>
    <m/>
    <m/>
    <n v="45"/>
    <s v="Juan Carlos"/>
    <x v="80"/>
    <d v="1899-12-30T15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6:30:00"/>
    <d v="1899-12-30T16:30:00"/>
    <m/>
    <x v="1"/>
    <s v="JAR"/>
    <d v="2019-04-17T16:30:00"/>
    <m/>
    <s v="J G H"/>
    <s v="Carga"/>
    <s v="SI"/>
    <n v="13.5"/>
    <n v="26"/>
    <x v="2"/>
    <s v="RENTA BOX"/>
    <x v="1"/>
    <s v="Murcia"/>
    <m/>
    <m/>
    <m/>
    <m/>
    <n v="45"/>
    <s v="Juan Carlos"/>
    <x v="80"/>
    <d v="1899-12-30T16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7:00:00"/>
    <d v="1899-12-30T17:00:00"/>
    <m/>
    <x v="1"/>
    <s v="JAR"/>
    <d v="2019-04-17T17:00:00"/>
    <n v="27427"/>
    <s v="EL MOSCA"/>
    <s v="Carga"/>
    <s v="SI"/>
    <n v="13.5"/>
    <n v="26"/>
    <x v="2"/>
    <s v="GREGAL"/>
    <x v="7"/>
    <s v="Murcia"/>
    <m/>
    <m/>
    <m/>
    <m/>
    <n v="45"/>
    <s v="FALLO"/>
    <x v="80"/>
    <d v="1899-12-30T17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7:15:00"/>
    <d v="1899-12-30T17:15:00"/>
    <m/>
    <x v="1"/>
    <s v="MR"/>
    <d v="2019-04-17T17:30:00"/>
    <m/>
    <s v="TRANSLINK"/>
    <s v="Carga"/>
    <s v="NO"/>
    <n v="1"/>
    <n v="2"/>
    <x v="0"/>
    <s v="TRANSLINK"/>
    <x v="5"/>
    <s v="VARIOS"/>
    <m/>
    <m/>
    <m/>
    <m/>
    <n v="10"/>
    <s v="Miguel Ángel"/>
    <x v="80"/>
    <d v="1899-12-30T17:15:00"/>
    <m/>
    <n v="0"/>
    <x v="0"/>
    <n v="1"/>
    <s v="SI"/>
    <x v="0"/>
    <n v="0"/>
    <n v="0"/>
    <n v="1"/>
    <x v="15"/>
    <x v="3"/>
    <n v="468"/>
    <n v="18"/>
    <n v="0.2"/>
    <n v="0.18"/>
  </r>
  <r>
    <d v="2019-04-17T00:00:00"/>
    <d v="1899-12-30T18:00:00"/>
    <d v="1899-12-30T18:00:00"/>
    <m/>
    <x v="1"/>
    <s v="JAR"/>
    <d v="2019-04-17T18:00:00"/>
    <m/>
    <s v="SESE"/>
    <s v="Carga"/>
    <s v="SI"/>
    <n v="13.5"/>
    <n v="26"/>
    <x v="0"/>
    <s v="VALEO"/>
    <x v="1"/>
    <s v="Jaén"/>
    <m/>
    <m/>
    <m/>
    <m/>
    <n v="60"/>
    <s v="Miguel Ángel"/>
    <x v="80"/>
    <d v="1899-12-30T20:00:00"/>
    <m/>
    <n v="1"/>
    <x v="0"/>
    <n v="1"/>
    <s v="SI"/>
    <x v="0"/>
    <n v="1"/>
    <n v="1"/>
    <n v="0"/>
    <x v="15"/>
    <x v="3"/>
    <n v="468"/>
    <n v="18"/>
    <n v="0.2"/>
    <n v="0.18"/>
  </r>
  <r>
    <d v="2019-04-17T00:00:00"/>
    <d v="1899-12-30T18:30:00"/>
    <d v="1899-12-30T18:30:00"/>
    <m/>
    <x v="1"/>
    <s v="JAR"/>
    <d v="2019-04-17T18:30:00"/>
    <m/>
    <s v="GONZATRANS"/>
    <s v="Carga"/>
    <s v="NO"/>
    <n v="8"/>
    <n v="15"/>
    <x v="0"/>
    <s v="VARIOS"/>
    <x v="7"/>
    <s v="varios"/>
    <m/>
    <m/>
    <m/>
    <m/>
    <n v="20"/>
    <s v="Miguel Ángel"/>
    <x v="80"/>
    <d v="1899-12-30T18:30:00"/>
    <m/>
    <n v="0"/>
    <x v="0"/>
    <n v="1"/>
    <s v="SI"/>
    <x v="0"/>
    <n v="0"/>
    <n v="0"/>
    <n v="1"/>
    <x v="15"/>
    <x v="3"/>
    <n v="468"/>
    <n v="18"/>
    <n v="0.2"/>
    <n v="0.18"/>
  </r>
  <r>
    <d v="2019-04-17T00:00:00"/>
    <d v="1899-12-30T19:00:00"/>
    <d v="1899-12-30T19:00:00"/>
    <m/>
    <x v="1"/>
    <s v="JAR"/>
    <d v="2019-04-17T19:00:00"/>
    <m/>
    <s v="J G H"/>
    <s v="Carga"/>
    <s v="SI"/>
    <n v="13.5"/>
    <n v="26"/>
    <x v="2"/>
    <s v="RENTA BOX"/>
    <x v="1"/>
    <s v="Murcia"/>
    <m/>
    <m/>
    <m/>
    <m/>
    <n v="45"/>
    <s v="Juan Carlos"/>
    <x v="80"/>
    <d v="1899-12-30T19:0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19:30:00"/>
    <d v="1899-12-30T19:30:00"/>
    <m/>
    <x v="1"/>
    <s v="JAR"/>
    <d v="2019-04-17T19:30:00"/>
    <n v="6006868"/>
    <s v="SUS MEDIOS"/>
    <s v="Carga"/>
    <s v="SI"/>
    <n v="13.5"/>
    <n v="26"/>
    <x v="0"/>
    <s v="SCHOELLER UK"/>
    <x v="4"/>
    <s v="uk"/>
    <m/>
    <m/>
    <m/>
    <m/>
    <n v="60"/>
    <s v="Juan Carlos"/>
    <x v="80"/>
    <d v="1899-12-30T19:30:00"/>
    <m/>
    <n v="1"/>
    <x v="0"/>
    <n v="1"/>
    <s v="SI"/>
    <x v="0"/>
    <n v="0"/>
    <n v="0"/>
    <n v="1"/>
    <x v="15"/>
    <x v="3"/>
    <n v="468"/>
    <n v="18"/>
    <n v="0.2"/>
    <n v="0.18"/>
  </r>
  <r>
    <d v="2019-04-17T00:00:00"/>
    <d v="1899-12-30T20:00:00"/>
    <d v="1899-12-30T20:00:00"/>
    <m/>
    <x v="1"/>
    <s v="JAR"/>
    <d v="2019-04-17T20:00:00"/>
    <m/>
    <s v="J G H"/>
    <s v="Carga"/>
    <s v="SI"/>
    <n v="13.5"/>
    <n v="26"/>
    <x v="2"/>
    <s v="RENTA BOX"/>
    <x v="1"/>
    <s v="Murcia"/>
    <m/>
    <m/>
    <m/>
    <m/>
    <n v="45"/>
    <s v="Miguel Ángel"/>
    <x v="80"/>
    <d v="1899-12-30T20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07:30:00"/>
    <d v="1899-12-30T07:30:00"/>
    <m/>
    <x v="1"/>
    <s v="MR"/>
    <d v="2019-04-18T07:30:00"/>
    <m/>
    <s v="GONZATRANS"/>
    <s v="Carga"/>
    <s v="NO"/>
    <n v="8"/>
    <n v="16"/>
    <x v="0"/>
    <s v="GONZATRANS"/>
    <x v="5"/>
    <s v="VARIOS"/>
    <m/>
    <m/>
    <m/>
    <m/>
    <n v="30"/>
    <s v="Miguel M."/>
    <x v="81"/>
    <d v="1899-12-30T07:30:00"/>
    <m/>
    <n v="0"/>
    <x v="0"/>
    <n v="1"/>
    <s v="SI"/>
    <x v="0"/>
    <n v="0"/>
    <n v="0"/>
    <n v="1"/>
    <x v="15"/>
    <x v="3"/>
    <n v="468"/>
    <n v="18"/>
    <n v="0.2"/>
    <n v="0.18"/>
  </r>
  <r>
    <d v="2019-04-18T00:00:00"/>
    <d v="1899-12-30T08:30:00"/>
    <d v="1899-12-30T08:30:00"/>
    <m/>
    <x v="1"/>
    <s v="JAR"/>
    <d v="2019-04-18T08:30:00"/>
    <m/>
    <s v="ALGAITRUCK"/>
    <s v="Descarga"/>
    <s v="SI"/>
    <n v="13.5"/>
    <n v="26"/>
    <x v="0"/>
    <s v="SCHOELLER LORQUI"/>
    <x v="8"/>
    <s v="Palau"/>
    <m/>
    <m/>
    <m/>
    <m/>
    <n v="60"/>
    <s v="Juan Carlos"/>
    <x v="81"/>
    <d v="1899-12-30T16:30:00"/>
    <m/>
    <n v="1"/>
    <x v="0"/>
    <n v="1"/>
    <s v="SI"/>
    <x v="0"/>
    <n v="1"/>
    <n v="1"/>
    <n v="0"/>
    <x v="15"/>
    <x v="3"/>
    <n v="468"/>
    <n v="18"/>
    <n v="0.2"/>
    <n v="0.18"/>
  </r>
  <r>
    <d v="2019-04-18T00:00:00"/>
    <d v="1899-12-30T09:00:00"/>
    <d v="1899-12-30T09:00:00"/>
    <m/>
    <x v="1"/>
    <s v="JAR"/>
    <d v="2019-04-18T09:00:00"/>
    <m/>
    <s v="SESE"/>
    <s v="Carga"/>
    <s v="SI"/>
    <n v="13.5"/>
    <n v="26"/>
    <x v="0"/>
    <s v="VALEO"/>
    <x v="7"/>
    <s v="Jaén"/>
    <m/>
    <m/>
    <m/>
    <m/>
    <n v="60"/>
    <s v="Juan Carlos"/>
    <x v="81"/>
    <d v="1899-12-30T09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09:30:00"/>
    <d v="1899-12-30T09:30:00"/>
    <m/>
    <x v="1"/>
    <s v="JAR"/>
    <d v="2019-04-18T09:30:00"/>
    <m/>
    <s v="SUS MEDIOS"/>
    <s v="Carga"/>
    <s v="NO"/>
    <n v="2"/>
    <n v="4"/>
    <x v="0"/>
    <s v="MULTIPLASTIC"/>
    <x v="1"/>
    <s v="Granollers"/>
    <s v="27681-27396"/>
    <m/>
    <m/>
    <m/>
    <n v="30"/>
    <s v="Miguel M."/>
    <x v="81"/>
    <d v="1899-12-30T09:30:00"/>
    <m/>
    <n v="0"/>
    <x v="0"/>
    <n v="1"/>
    <s v="SI"/>
    <x v="0"/>
    <n v="0"/>
    <n v="0"/>
    <n v="1"/>
    <x v="15"/>
    <x v="3"/>
    <n v="468"/>
    <n v="18"/>
    <n v="0.2"/>
    <n v="0.18"/>
  </r>
  <r>
    <d v="2019-04-18T00:00:00"/>
    <d v="1899-12-30T10:00:00"/>
    <d v="1899-12-30T10:00:00"/>
    <m/>
    <x v="1"/>
    <s v="JAR"/>
    <d v="2019-04-18T10:00:00"/>
    <m/>
    <s v="J G H"/>
    <s v="Carga"/>
    <s v="SI"/>
    <n v="13.5"/>
    <n v="26"/>
    <x v="2"/>
    <s v="RENTA BOX"/>
    <x v="1"/>
    <s v="Murcia"/>
    <s v="alb.Rentabox"/>
    <m/>
    <m/>
    <m/>
    <n v="45"/>
    <s v="Miguel M."/>
    <x v="81"/>
    <d v="1899-12-30T10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11:00:00"/>
    <d v="1899-12-30T11:00:00"/>
    <m/>
    <x v="1"/>
    <s v="JAR"/>
    <d v="2019-04-18T11:00:00"/>
    <m/>
    <s v="J G H"/>
    <s v="Carga"/>
    <s v="SI"/>
    <n v="13.5"/>
    <n v="26"/>
    <x v="2"/>
    <s v="RENTA BOX"/>
    <x v="1"/>
    <s v="Murcia"/>
    <s v="alb.Rentabox"/>
    <m/>
    <m/>
    <m/>
    <n v="45"/>
    <s v="Miguel M."/>
    <x v="81"/>
    <d v="1899-12-30T11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12:00:00"/>
    <d v="1899-12-30T12:00:00"/>
    <m/>
    <x v="1"/>
    <s v="JAR"/>
    <d v="2019-04-18T12:00:00"/>
    <m/>
    <s v="ALGAITRUCK"/>
    <s v="Carga"/>
    <s v="SI"/>
    <n v="13.5"/>
    <n v="26"/>
    <x v="2"/>
    <s v="RENTA BOX"/>
    <x v="1"/>
    <s v="Murcia"/>
    <s v="Alb. Schoeller"/>
    <m/>
    <m/>
    <m/>
    <n v="45"/>
    <s v="Juan Carlos"/>
    <x v="81"/>
    <d v="1899-12-30T17:30:00"/>
    <m/>
    <n v="1"/>
    <x v="0"/>
    <n v="1"/>
    <s v="SI"/>
    <x v="0"/>
    <n v="1"/>
    <n v="1"/>
    <n v="0"/>
    <x v="15"/>
    <x v="3"/>
    <n v="468"/>
    <n v="18"/>
    <n v="0.2"/>
    <n v="0.18"/>
  </r>
  <r>
    <d v="2019-04-18T00:00:00"/>
    <d v="1899-12-30T12:30:00"/>
    <d v="1899-12-30T12:30:00"/>
    <m/>
    <x v="1"/>
    <s v="JAR"/>
    <d v="2019-04-18T12:30:00"/>
    <n v="27649"/>
    <s v="SUS MEDIOS"/>
    <s v="Carga"/>
    <s v="NO"/>
    <n v="1"/>
    <n v="1"/>
    <x v="0"/>
    <s v="BWT IBERICA"/>
    <x v="3"/>
    <s v="Cornella"/>
    <m/>
    <m/>
    <m/>
    <m/>
    <n v="10"/>
    <s v="Miguel Ángel"/>
    <x v="81"/>
    <d v="1899-12-30T12:30:00"/>
    <m/>
    <n v="0"/>
    <x v="0"/>
    <n v="1"/>
    <s v="SI"/>
    <x v="0"/>
    <n v="0"/>
    <n v="0"/>
    <n v="1"/>
    <x v="15"/>
    <x v="3"/>
    <n v="468"/>
    <n v="18"/>
    <n v="0.2"/>
    <n v="0.18"/>
  </r>
  <r>
    <d v="2019-04-18T00:00:00"/>
    <d v="1899-12-30T14:00:00"/>
    <d v="1899-12-30T14:00:00"/>
    <m/>
    <x v="1"/>
    <s v="JAR"/>
    <d v="2019-04-18T14:00:00"/>
    <m/>
    <s v="SUS MEDIOS"/>
    <s v="Descarga"/>
    <s v="NO"/>
    <n v="3"/>
    <n v="5"/>
    <x v="0"/>
    <s v="SCHOELLER UK"/>
    <x v="6"/>
    <s v="Palau"/>
    <m/>
    <m/>
    <m/>
    <m/>
    <n v="60"/>
    <s v="Miguel Ángel"/>
    <x v="81"/>
    <d v="1899-12-30T14:00:00"/>
    <m/>
    <n v="0"/>
    <x v="0"/>
    <n v="1"/>
    <s v="SI"/>
    <x v="0"/>
    <n v="0"/>
    <n v="0"/>
    <n v="1"/>
    <x v="15"/>
    <x v="3"/>
    <n v="468"/>
    <n v="18"/>
    <n v="0.2"/>
    <n v="0.18"/>
  </r>
  <r>
    <d v="2019-04-18T00:00:00"/>
    <d v="1899-12-30T15:00:00"/>
    <d v="1899-12-30T15:00:00"/>
    <m/>
    <x v="1"/>
    <s v="JAR"/>
    <d v="2019-04-18T15:00:00"/>
    <m/>
    <s v="J G H"/>
    <s v="Carga"/>
    <s v="SI"/>
    <n v="13.5"/>
    <n v="26"/>
    <x v="2"/>
    <s v="RENTA BOX"/>
    <x v="1"/>
    <s v="Murcia"/>
    <s v="alb.Rentabox"/>
    <m/>
    <m/>
    <m/>
    <n v="45"/>
    <s v="Juan Carlos"/>
    <x v="81"/>
    <d v="1899-12-30T15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16:00:00"/>
    <d v="1899-12-30T16:00:00"/>
    <m/>
    <x v="1"/>
    <s v="JAR"/>
    <d v="2019-04-18T16:00:00"/>
    <m/>
    <s v="J G H"/>
    <s v="Carga"/>
    <s v="SI"/>
    <n v="13.5"/>
    <n v="26"/>
    <x v="2"/>
    <s v="RENTA BOX"/>
    <x v="1"/>
    <s v="Murcia"/>
    <s v="alb.Rentabox"/>
    <m/>
    <m/>
    <m/>
    <n v="45"/>
    <s v="Miguel M."/>
    <x v="81"/>
    <d v="1899-12-30T16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17:00:00"/>
    <d v="1899-12-30T17:00:00"/>
    <m/>
    <x v="1"/>
    <s v="JAR"/>
    <d v="2019-04-18T17:00:00"/>
    <m/>
    <s v="J G H"/>
    <s v="Carga"/>
    <s v="SI"/>
    <n v="13.5"/>
    <n v="26"/>
    <x v="2"/>
    <s v="RENTA BOX"/>
    <x v="1"/>
    <s v="Murcia"/>
    <s v="Alb. Schoeller"/>
    <m/>
    <m/>
    <m/>
    <n v="45"/>
    <s v="Miguel M."/>
    <x v="81"/>
    <d v="1899-12-30T17:00:00"/>
    <m/>
    <n v="1"/>
    <x v="0"/>
    <n v="1"/>
    <s v="SI"/>
    <x v="0"/>
    <n v="0"/>
    <n v="0"/>
    <n v="1"/>
    <x v="15"/>
    <x v="3"/>
    <n v="468"/>
    <n v="18"/>
    <n v="0.2"/>
    <n v="0.18"/>
  </r>
  <r>
    <d v="2019-04-18T00:00:00"/>
    <d v="1899-12-30T18:00:00"/>
    <d v="1899-12-30T18:00:00"/>
    <m/>
    <x v="1"/>
    <s v="JAR"/>
    <d v="2019-04-18T18:00:00"/>
    <m/>
    <s v="J G H"/>
    <s v="Carga"/>
    <s v="SI"/>
    <n v="13.5"/>
    <n v="26"/>
    <x v="2"/>
    <s v="RENTA BOX"/>
    <x v="1"/>
    <s v="Murcia"/>
    <s v="Alb. Schoeller"/>
    <m/>
    <m/>
    <m/>
    <n v="45"/>
    <s v="Miguel M."/>
    <x v="81"/>
    <d v="1899-12-30T09:00:00"/>
    <m/>
    <n v="1"/>
    <x v="0"/>
    <n v="1"/>
    <s v="SI"/>
    <x v="0"/>
    <n v="1"/>
    <n v="1"/>
    <n v="0"/>
    <x v="15"/>
    <x v="3"/>
    <n v="468"/>
    <n v="18"/>
    <n v="0.2"/>
    <n v="0.18"/>
  </r>
  <r>
    <d v="2019-04-19T00:00:00"/>
    <d v="1899-12-30T08:30:00"/>
    <d v="1899-12-30T08:30:00"/>
    <m/>
    <x v="1"/>
    <s v="JAR"/>
    <d v="2019-04-19T08:30:00"/>
    <m/>
    <s v="ALGAITRUCK"/>
    <s v="Descarga"/>
    <s v="SI"/>
    <n v="13.5"/>
    <n v="26"/>
    <x v="0"/>
    <s v="SCHOELLER LORQUI"/>
    <x v="8"/>
    <s v="Palau"/>
    <m/>
    <m/>
    <m/>
    <m/>
    <n v="45"/>
    <s v="Juan Carlos"/>
    <x v="82"/>
    <d v="1899-12-30T08:30:00"/>
    <m/>
    <n v="1"/>
    <x v="0"/>
    <n v="1"/>
    <s v="SI"/>
    <x v="0"/>
    <n v="0"/>
    <n v="0"/>
    <n v="1"/>
    <x v="15"/>
    <x v="3"/>
    <n v="468"/>
    <n v="18"/>
    <n v="0.2"/>
    <n v="0.18"/>
  </r>
  <r>
    <d v="2019-04-19T00:00:00"/>
    <d v="1899-12-30T10:00:00"/>
    <d v="1899-12-30T10:00:00"/>
    <m/>
    <x v="1"/>
    <s v="JAR"/>
    <d v="2019-04-19T10:00:00"/>
    <m/>
    <s v="ALGAITRUCK"/>
    <s v="Carga"/>
    <s v="SI"/>
    <n v="13.5"/>
    <n v="26"/>
    <x v="2"/>
    <s v="RENTA BOX"/>
    <x v="1"/>
    <s v="Murcia"/>
    <s v="Retorno- Alb. Schoeller"/>
    <m/>
    <m/>
    <m/>
    <n v="45"/>
    <s v="Juan Carlos"/>
    <x v="82"/>
    <d v="1899-12-30T10:00:00"/>
    <m/>
    <n v="1"/>
    <x v="0"/>
    <n v="1"/>
    <s v="SI"/>
    <x v="0"/>
    <n v="0"/>
    <n v="0"/>
    <n v="1"/>
    <x v="15"/>
    <x v="3"/>
    <n v="468"/>
    <n v="18"/>
    <n v="0.2"/>
    <n v="0.18"/>
  </r>
  <r>
    <d v="2019-04-19T00:00:00"/>
    <d v="1899-12-30T11:00:00"/>
    <d v="1899-12-30T11:00:00"/>
    <m/>
    <x v="1"/>
    <s v="JAR"/>
    <d v="2019-04-19T11:00:00"/>
    <m/>
    <s v="J G H"/>
    <s v="Carga"/>
    <s v="SI"/>
    <n v="13.5"/>
    <n v="26"/>
    <x v="2"/>
    <s v="RENTA BOX"/>
    <x v="1"/>
    <s v="Murcia"/>
    <s v="alb.Rentabox"/>
    <m/>
    <m/>
    <m/>
    <n v="45"/>
    <s v="Alfredo"/>
    <x v="82"/>
    <d v="1899-12-30T11:00:00"/>
    <m/>
    <n v="1"/>
    <x v="0"/>
    <n v="1"/>
    <s v="SI"/>
    <x v="0"/>
    <n v="0"/>
    <n v="0"/>
    <n v="1"/>
    <x v="15"/>
    <x v="3"/>
    <n v="468"/>
    <n v="18"/>
    <n v="0.2"/>
    <n v="0.18"/>
  </r>
  <r>
    <d v="2019-04-19T00:00:00"/>
    <d v="1899-12-30T12:00:00"/>
    <d v="1899-12-30T12:00:00"/>
    <m/>
    <x v="1"/>
    <s v="JAR"/>
    <d v="2019-04-19T12:00:00"/>
    <m/>
    <s v="J G H"/>
    <s v="Carga"/>
    <s v="SI"/>
    <n v="13.5"/>
    <n v="26"/>
    <x v="2"/>
    <s v="RENTA BOX"/>
    <x v="1"/>
    <s v="Murcia"/>
    <s v="alb.Rentabox"/>
    <m/>
    <m/>
    <m/>
    <n v="45"/>
    <s v="Sandra"/>
    <x v="82"/>
    <d v="1899-12-30T12:00:00"/>
    <m/>
    <n v="1"/>
    <x v="0"/>
    <n v="1"/>
    <s v="SI"/>
    <x v="0"/>
    <n v="0"/>
    <n v="0"/>
    <n v="1"/>
    <x v="15"/>
    <x v="3"/>
    <n v="468"/>
    <n v="18"/>
    <n v="0.2"/>
    <n v="0.18"/>
  </r>
  <r>
    <d v="2019-04-19T00:00:00"/>
    <d v="1899-12-30T15:00:00"/>
    <d v="1899-12-30T15:00:00"/>
    <m/>
    <x v="1"/>
    <s v="JAR"/>
    <d v="2019-04-19T15:00:00"/>
    <m/>
    <s v="J G H"/>
    <s v="Carga"/>
    <s v="SI"/>
    <n v="13.5"/>
    <n v="26"/>
    <x v="2"/>
    <s v="RENTA BOX"/>
    <x v="1"/>
    <s v="Murcia"/>
    <s v="alb.Rentabox"/>
    <m/>
    <m/>
    <m/>
    <n v="45"/>
    <s v="Alfredo"/>
    <x v="82"/>
    <d v="1899-12-30T10:00:00"/>
    <m/>
    <n v="1"/>
    <x v="0"/>
    <n v="1"/>
    <s v="SI"/>
    <x v="0"/>
    <n v="1"/>
    <n v="1"/>
    <n v="0"/>
    <x v="15"/>
    <x v="3"/>
    <n v="468"/>
    <n v="18"/>
    <n v="0.2"/>
    <n v="0.18"/>
  </r>
  <r>
    <d v="2019-04-19T00:00:00"/>
    <d v="1899-12-30T16:00:00"/>
    <d v="1899-12-30T16:00:00"/>
    <m/>
    <x v="1"/>
    <s v="JAR"/>
    <d v="2019-04-19T16:00:00"/>
    <m/>
    <s v="J G H"/>
    <s v="Carga"/>
    <s v="SI"/>
    <n v="13.5"/>
    <n v="26"/>
    <x v="2"/>
    <s v="RENTA BOX"/>
    <x v="1"/>
    <s v="Murcia"/>
    <s v="alb.Rentabox"/>
    <m/>
    <m/>
    <m/>
    <n v="45"/>
    <s v="Sandra"/>
    <x v="82"/>
    <d v="1899-12-30T08:00:00"/>
    <m/>
    <n v="1"/>
    <x v="0"/>
    <n v="1"/>
    <s v="SI"/>
    <x v="0"/>
    <n v="1"/>
    <n v="1"/>
    <n v="0"/>
    <x v="15"/>
    <x v="3"/>
    <n v="468"/>
    <n v="18"/>
    <n v="0.2"/>
    <n v="0.18"/>
  </r>
  <r>
    <d v="2019-04-19T00:00:00"/>
    <d v="1899-12-30T17:00:00"/>
    <d v="1899-12-30T17:00:00"/>
    <m/>
    <x v="1"/>
    <s v="JAR"/>
    <d v="2019-04-19T17:00:00"/>
    <m/>
    <s v="J G H"/>
    <s v="Carga"/>
    <s v="SI"/>
    <n v="13.5"/>
    <n v="26"/>
    <x v="2"/>
    <s v="RENTA BOX"/>
    <x v="1"/>
    <s v="Murcia"/>
    <s v="alb.Rentabox"/>
    <m/>
    <m/>
    <m/>
    <n v="45"/>
    <s v="Alfredo"/>
    <x v="82"/>
    <d v="1899-12-30T07:00:00"/>
    <m/>
    <n v="1"/>
    <x v="0"/>
    <n v="1"/>
    <s v="SI"/>
    <x v="0"/>
    <n v="1"/>
    <n v="1"/>
    <n v="0"/>
    <x v="15"/>
    <x v="3"/>
    <n v="468"/>
    <n v="18"/>
    <n v="0.2"/>
    <n v="0.18"/>
  </r>
  <r>
    <d v="2019-04-19T00:00:00"/>
    <d v="1899-12-30T18:00:00"/>
    <d v="1899-12-30T18:00:00"/>
    <m/>
    <x v="1"/>
    <s v="JAR"/>
    <d v="2019-04-19T18:00:00"/>
    <m/>
    <s v="J G H"/>
    <s v="Carga"/>
    <s v="SI"/>
    <n v="13.5"/>
    <n v="26"/>
    <x v="2"/>
    <s v="RENTA BOX"/>
    <x v="1"/>
    <s v="Murcia"/>
    <s v="alb.Rentabox"/>
    <m/>
    <m/>
    <m/>
    <n v="45"/>
    <s v="Sandra"/>
    <x v="81"/>
    <d v="1899-12-30T12:30:00"/>
    <m/>
    <n v="1"/>
    <x v="0"/>
    <n v="1"/>
    <s v="NO"/>
    <x v="0"/>
    <n v="1"/>
    <n v="1"/>
    <n v="0"/>
    <x v="15"/>
    <x v="3"/>
    <n v="468"/>
    <n v="18"/>
    <n v="0.2"/>
    <n v="0.18"/>
  </r>
  <r>
    <d v="2019-04-20T00:00:00"/>
    <d v="1899-12-30T08:00:00"/>
    <d v="1899-12-30T08:00:00"/>
    <m/>
    <x v="1"/>
    <s v="JAR"/>
    <d v="2019-04-20T08:00:00"/>
    <m/>
    <s v="EL MOSCA"/>
    <s v="Carga"/>
    <s v="SI"/>
    <n v="13.5"/>
    <n v="26"/>
    <x v="2"/>
    <s v="RENTA BOX"/>
    <x v="1"/>
    <s v="Almeria"/>
    <s v="Alb.Rentabox - 6007110"/>
    <m/>
    <m/>
    <m/>
    <n v="45"/>
    <s v="Alfredo"/>
    <x v="83"/>
    <d v="1899-12-30T08:00:00"/>
    <m/>
    <n v="1"/>
    <x v="0"/>
    <n v="1"/>
    <s v="SI"/>
    <x v="0"/>
    <n v="0"/>
    <n v="0"/>
    <n v="1"/>
    <x v="15"/>
    <x v="3"/>
    <n v="468"/>
    <n v="18"/>
    <n v="0.2"/>
    <n v="0.18"/>
  </r>
  <r>
    <d v="2019-04-20T00:00:00"/>
    <d v="1899-12-30T09:00:00"/>
    <d v="1899-12-30T09:00:00"/>
    <m/>
    <x v="1"/>
    <s v="JAR"/>
    <d v="2019-04-20T09:00:00"/>
    <m/>
    <s v="EL MOSCA"/>
    <s v="Carga"/>
    <s v="SI"/>
    <n v="13.5"/>
    <n v="26"/>
    <x v="2"/>
    <s v="RENTA BOX"/>
    <x v="1"/>
    <s v="Almeria"/>
    <s v="Alb.Rentabox - 6007110"/>
    <m/>
    <m/>
    <m/>
    <n v="45"/>
    <s v="Alfredo"/>
    <x v="83"/>
    <d v="1899-12-30T09:00:00"/>
    <m/>
    <n v="1"/>
    <x v="0"/>
    <n v="1"/>
    <s v="SI"/>
    <x v="0"/>
    <n v="0"/>
    <n v="0"/>
    <n v="1"/>
    <x v="15"/>
    <x v="3"/>
    <n v="468"/>
    <n v="18"/>
    <n v="0.2"/>
    <n v="0.18"/>
  </r>
  <r>
    <d v="2019-04-20T00:00:00"/>
    <d v="1899-12-30T10:00:00"/>
    <d v="1899-12-30T10:00:00"/>
    <m/>
    <x v="1"/>
    <s v="JAR"/>
    <d v="2019-04-20T10:00:00"/>
    <m/>
    <s v="EL MOSCA"/>
    <s v="Carga"/>
    <s v="SI"/>
    <n v="13.5"/>
    <n v="26"/>
    <x v="2"/>
    <s v="RENTA BOX"/>
    <x v="1"/>
    <s v="Almeria"/>
    <s v="Alb.Rentabox - 6007110"/>
    <m/>
    <m/>
    <m/>
    <n v="45"/>
    <s v="Alfredo"/>
    <x v="83"/>
    <d v="1899-12-30T10:00:00"/>
    <m/>
    <n v="1"/>
    <x v="0"/>
    <n v="1"/>
    <s v="SI"/>
    <x v="0"/>
    <n v="0"/>
    <n v="0"/>
    <n v="1"/>
    <x v="15"/>
    <x v="3"/>
    <n v="468"/>
    <n v="18"/>
    <n v="0.2"/>
    <n v="0.18"/>
  </r>
  <r>
    <d v="2019-04-20T00:00:00"/>
    <d v="1899-12-30T11:00:00"/>
    <d v="1899-12-30T11:00:00"/>
    <m/>
    <x v="1"/>
    <s v="JAR"/>
    <d v="2019-04-20T11:00:00"/>
    <m/>
    <s v="EL MOSCA"/>
    <s v="Carga"/>
    <s v="SI"/>
    <n v="13.5"/>
    <n v="26"/>
    <x v="2"/>
    <s v="RENTA BOX"/>
    <x v="1"/>
    <s v="Almeria"/>
    <s v="Alb.Rentabox - 6007110"/>
    <m/>
    <m/>
    <m/>
    <n v="45"/>
    <s v="Alfredo"/>
    <x v="83"/>
    <d v="1899-12-30T11:00:00"/>
    <m/>
    <n v="1"/>
    <x v="0"/>
    <n v="1"/>
    <s v="SI"/>
    <x v="0"/>
    <n v="0"/>
    <n v="0"/>
    <n v="1"/>
    <x v="15"/>
    <x v="3"/>
    <n v="468"/>
    <n v="18"/>
    <n v="0.2"/>
    <n v="0.18"/>
  </r>
  <r>
    <d v="2019-04-22T00:00:00"/>
    <d v="1899-12-30T06:00:00"/>
    <d v="1899-12-30T06:00:00"/>
    <m/>
    <x v="1"/>
    <s v="JAR"/>
    <d v="2019-04-22T06:00:00"/>
    <m/>
    <s v="J G H"/>
    <s v="Carga"/>
    <s v="SI"/>
    <n v="13.5"/>
    <n v="26"/>
    <x v="2"/>
    <s v="RENTA BOX"/>
    <x v="1"/>
    <s v="Murcia"/>
    <s v="Rentabox - Los Marines"/>
    <m/>
    <m/>
    <m/>
    <n v="45"/>
    <s v="Alfredo"/>
    <x v="84"/>
    <d v="1899-12-30T06:0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07:30:00"/>
    <d v="1899-12-30T07:30:00"/>
    <m/>
    <x v="1"/>
    <s v="JAR"/>
    <d v="2019-04-22T07:30:00"/>
    <m/>
    <s v="J G H"/>
    <s v="Carga"/>
    <s v="SI"/>
    <n v="13.5"/>
    <n v="26"/>
    <x v="2"/>
    <s v="RENTA BOX"/>
    <x v="1"/>
    <s v="Murcia"/>
    <s v="Rentabox - Los Marines"/>
    <m/>
    <m/>
    <m/>
    <n v="45"/>
    <s v="Sandra"/>
    <x v="84"/>
    <d v="1899-12-30T07:3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08:30:00"/>
    <d v="1899-12-30T08:30:00"/>
    <m/>
    <x v="1"/>
    <s v="JAR"/>
    <d v="2019-04-22T08:30:00"/>
    <m/>
    <s v="EL MOSCA"/>
    <s v="Carga"/>
    <s v="SI"/>
    <n v="13.5"/>
    <n v="26"/>
    <x v="2"/>
    <s v="RENTA BOX"/>
    <x v="1"/>
    <s v="Murcia"/>
    <s v="Alb. 03897 Renta box"/>
    <m/>
    <m/>
    <m/>
    <n v="45"/>
    <s v="Alfredo"/>
    <x v="84"/>
    <d v="1899-12-30T08:3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10:30:00"/>
    <d v="1899-12-30T10:30:00"/>
    <m/>
    <x v="1"/>
    <s v="JAR"/>
    <d v="2019-04-22T10:30:00"/>
    <n v="26271"/>
    <s v="EL MOSCA"/>
    <s v="Carga"/>
    <s v="SI"/>
    <n v="13.5"/>
    <n v="26"/>
    <x v="2"/>
    <s v="CAMPOS DE JUMILLA"/>
    <x v="7"/>
    <s v="Murcia"/>
    <m/>
    <m/>
    <m/>
    <m/>
    <n v="45"/>
    <s v="Alfredo"/>
    <x v="84"/>
    <d v="1899-12-30T10:3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11:00:00"/>
    <d v="1899-12-30T11:00:00"/>
    <m/>
    <x v="1"/>
    <s v="JAR"/>
    <d v="2019-04-22T11:00:00"/>
    <m/>
    <s v="J G H"/>
    <s v="Carga"/>
    <s v="SI"/>
    <n v="13.5"/>
    <n v="26"/>
    <x v="2"/>
    <s v="RENTA BOX"/>
    <x v="1"/>
    <s v="Murcia"/>
    <s v="Rentabox - Los Marines"/>
    <m/>
    <m/>
    <m/>
    <n v="45"/>
    <s v="Sandra"/>
    <x v="84"/>
    <d v="1899-12-30T11:0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13:00:00"/>
    <d v="1899-12-30T13:00:00"/>
    <m/>
    <x v="1"/>
    <s v="JAR"/>
    <d v="2019-04-22T13:00:00"/>
    <m/>
    <s v="J G H"/>
    <s v="Carga"/>
    <s v="SI"/>
    <n v="13.5"/>
    <n v="26"/>
    <x v="2"/>
    <s v="RENTA BOX"/>
    <x v="1"/>
    <s v="Murcia"/>
    <s v="Rentabox - Los Marines"/>
    <m/>
    <m/>
    <m/>
    <n v="45"/>
    <s v="Alfredo"/>
    <x v="84"/>
    <d v="1899-12-30T13:0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14:00:00"/>
    <d v="1899-12-30T14:00:00"/>
    <m/>
    <x v="1"/>
    <s v="JAR"/>
    <d v="2019-04-22T14:00:00"/>
    <m/>
    <s v="J G H"/>
    <s v="Carga"/>
    <s v="SI"/>
    <n v="13.5"/>
    <n v="26"/>
    <x v="2"/>
    <s v="RENTA BOX"/>
    <x v="1"/>
    <s v="Murcia"/>
    <s v="Rentabox - Los Marines"/>
    <m/>
    <m/>
    <m/>
    <n v="45"/>
    <s v="Alfredo"/>
    <x v="84"/>
    <d v="1899-12-30T14:0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15:00:00"/>
    <d v="1899-12-30T15:00:00"/>
    <m/>
    <x v="1"/>
    <s v="JAR"/>
    <d v="2019-04-22T15:00:00"/>
    <m/>
    <s v="J G H"/>
    <s v="Carga"/>
    <s v="SI"/>
    <n v="13.5"/>
    <n v="26"/>
    <x v="2"/>
    <s v="RENTA BOX"/>
    <x v="1"/>
    <s v="Murcia"/>
    <s v="Rentabox - Los Marines"/>
    <m/>
    <m/>
    <m/>
    <n v="45"/>
    <s v="Jesús"/>
    <x v="85"/>
    <d v="1899-12-30T08:00:00"/>
    <m/>
    <n v="1"/>
    <x v="0"/>
    <n v="1"/>
    <s v="NO"/>
    <x v="0"/>
    <n v="1"/>
    <n v="1"/>
    <n v="0"/>
    <x v="16"/>
    <x v="3"/>
    <n v="468"/>
    <n v="18"/>
    <n v="0.2"/>
    <n v="0.18"/>
  </r>
  <r>
    <d v="2019-04-22T00:00:00"/>
    <d v="1899-12-30T16:30:00"/>
    <d v="1899-12-30T16:30:00"/>
    <m/>
    <x v="1"/>
    <s v="JAR"/>
    <d v="2019-04-22T16:30:00"/>
    <m/>
    <s v="J G H"/>
    <s v="Carga"/>
    <s v="SI"/>
    <n v="13.5"/>
    <n v="26"/>
    <x v="2"/>
    <s v="RENTA BOX"/>
    <x v="1"/>
    <s v="Murcia"/>
    <s v="Alb. De Schoeller para Lorqui"/>
    <m/>
    <m/>
    <m/>
    <n v="45"/>
    <s v="Juan Carlos"/>
    <x v="85"/>
    <d v="1899-12-30T16:30:00"/>
    <m/>
    <n v="1"/>
    <x v="0"/>
    <n v="1"/>
    <s v="NO"/>
    <x v="0"/>
    <n v="0"/>
    <n v="0"/>
    <n v="1"/>
    <x v="16"/>
    <x v="3"/>
    <n v="468"/>
    <n v="18"/>
    <n v="0.2"/>
    <n v="0.18"/>
  </r>
  <r>
    <d v="2019-04-22T00:00:00"/>
    <d v="1899-12-30T17:30:00"/>
    <d v="1899-12-30T17:30:00"/>
    <m/>
    <x v="1"/>
    <s v="JAR"/>
    <d v="2019-04-22T17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4"/>
    <d v="1899-12-30T17:30:00"/>
    <m/>
    <n v="1"/>
    <x v="0"/>
    <n v="1"/>
    <s v="SI"/>
    <x v="0"/>
    <n v="0"/>
    <n v="0"/>
    <n v="1"/>
    <x v="16"/>
    <x v="3"/>
    <n v="468"/>
    <n v="18"/>
    <n v="0.2"/>
    <n v="0.18"/>
  </r>
  <r>
    <d v="2019-04-22T00:00:00"/>
    <d v="1899-12-30T21:30:00"/>
    <d v="1899-12-30T21:30:00"/>
    <m/>
    <x v="1"/>
    <s v="JAR"/>
    <d v="2019-04-22T21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4"/>
    <d v="1899-12-30T21:3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06:00:00"/>
    <d v="1899-12-30T06:00:00"/>
    <m/>
    <x v="1"/>
    <s v="JAR"/>
    <d v="2019-04-23T06:00:00"/>
    <m/>
    <s v="SUS MEDIOS"/>
    <s v="Descarga"/>
    <s v="SI"/>
    <n v="13.5"/>
    <n v="26"/>
    <x v="0"/>
    <s v="MORSSINKHOF"/>
    <x v="2"/>
    <s v="Palau"/>
    <m/>
    <m/>
    <m/>
    <m/>
    <n v="60"/>
    <s v="Alfredo"/>
    <x v="85"/>
    <d v="1899-12-30T11:00:00"/>
    <m/>
    <n v="1"/>
    <x v="0"/>
    <n v="1"/>
    <s v="SI"/>
    <x v="0"/>
    <n v="1"/>
    <n v="1"/>
    <n v="0"/>
    <x v="16"/>
    <x v="3"/>
    <n v="468"/>
    <n v="18"/>
    <n v="0.2"/>
    <n v="0.18"/>
  </r>
  <r>
    <d v="2019-04-23T00:00:00"/>
    <d v="1899-12-30T07:00:00"/>
    <d v="1899-12-30T07:00:00"/>
    <m/>
    <x v="1"/>
    <s v="JAR"/>
    <d v="2019-04-23T07:00:00"/>
    <m/>
    <s v="SESE"/>
    <s v="Carga"/>
    <s v="SI"/>
    <n v="13.5"/>
    <n v="26"/>
    <x v="0"/>
    <s v="VALEO"/>
    <x v="1"/>
    <s v="Jaén"/>
    <m/>
    <m/>
    <m/>
    <m/>
    <n v="60"/>
    <s v="Miguel Ángel"/>
    <x v="85"/>
    <d v="1899-12-30T14:00:00"/>
    <m/>
    <n v="1"/>
    <x v="0"/>
    <n v="1"/>
    <s v="SI"/>
    <x v="0"/>
    <n v="1"/>
    <n v="1"/>
    <n v="0"/>
    <x v="16"/>
    <x v="3"/>
    <n v="468"/>
    <n v="18"/>
    <n v="0.2"/>
    <n v="0.18"/>
  </r>
  <r>
    <d v="2019-04-23T00:00:00"/>
    <d v="1899-12-30T07:30:00"/>
    <d v="1899-12-30T07:30:00"/>
    <m/>
    <x v="1"/>
    <s v="MR"/>
    <d v="2019-04-23T07:30:00"/>
    <m/>
    <s v="GONZATRANS"/>
    <s v="Carga"/>
    <s v="NO"/>
    <n v="8"/>
    <n v="16"/>
    <x v="0"/>
    <s v="GONZATRANS"/>
    <x v="5"/>
    <s v="VARIOS"/>
    <m/>
    <m/>
    <m/>
    <m/>
    <n v="30"/>
    <s v="Reyes"/>
    <x v="85"/>
    <d v="1899-12-30T07:30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08:15:00"/>
    <d v="1899-12-30T08:15:00"/>
    <m/>
    <x v="1"/>
    <s v="JAR"/>
    <d v="2019-04-23T08:30:00"/>
    <s v="DAVID "/>
    <s v="DAVID BERTRAN"/>
    <s v="Carga"/>
    <s v="NO"/>
    <n v="4"/>
    <n v="6"/>
    <x v="0"/>
    <s v="RESIDUOS "/>
    <x v="5"/>
    <s v="VARIOS"/>
    <m/>
    <m/>
    <m/>
    <m/>
    <n v="10"/>
    <s v="Jesús"/>
    <x v="85"/>
    <d v="1899-12-30T08:15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08:30:00"/>
    <d v="1899-12-30T08:30:00"/>
    <m/>
    <x v="1"/>
    <s v="JAR"/>
    <d v="2019-04-23T08:30:00"/>
    <m/>
    <s v="ALGAITRUCK"/>
    <s v="Descarga"/>
    <s v="SI"/>
    <n v="13.5"/>
    <n v="26"/>
    <x v="0"/>
    <s v="SCHOELLER LORQUI"/>
    <x v="8"/>
    <s v="Palau"/>
    <m/>
    <m/>
    <m/>
    <m/>
    <n v="60"/>
    <s v="Miguel M."/>
    <x v="85"/>
    <d v="1899-12-30T08:3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09:00:00"/>
    <d v="1899-12-30T09:00:00"/>
    <m/>
    <x v="1"/>
    <s v="JAR"/>
    <d v="2019-04-23T09:00:00"/>
    <m/>
    <s v="J G H"/>
    <s v="Carga"/>
    <s v="SI"/>
    <n v="13.5"/>
    <n v="26"/>
    <x v="2"/>
    <s v="RENTA BOX"/>
    <x v="1"/>
    <s v="Murcia"/>
    <s v="Alb. De Rentabox 03904 - Los Marines"/>
    <m/>
    <m/>
    <m/>
    <n v="45"/>
    <s v="Jesús"/>
    <x v="85"/>
    <d v="1899-12-30T09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09:40:00"/>
    <d v="1899-12-30T09:40:00"/>
    <m/>
    <x v="1"/>
    <s v="JAR"/>
    <d v="2019-04-23T09:30:00"/>
    <m/>
    <s v="TRANSPARETS"/>
    <s v="Carga"/>
    <s v="NO"/>
    <n v="11"/>
    <n v="7"/>
    <x v="0"/>
    <s v="AQUA AMBIENT"/>
    <x v="3"/>
    <s v="montmelo"/>
    <m/>
    <m/>
    <m/>
    <m/>
    <n v="30"/>
    <s v="Jesús"/>
    <x v="85"/>
    <d v="1899-12-30T09:40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09:45:00"/>
    <d v="1899-12-30T09:45:00"/>
    <m/>
    <x v="1"/>
    <s v="JAR"/>
    <d v="2019-04-23T10:00:00"/>
    <n v="27141"/>
    <s v="DAVID BERTRAN"/>
    <s v="Carga"/>
    <s v="NO"/>
    <n v="2"/>
    <n v="2"/>
    <x v="0"/>
    <s v="VARIOS"/>
    <x v="9"/>
    <s v="viladecans"/>
    <m/>
    <m/>
    <m/>
    <m/>
    <n v="10"/>
    <s v="Reyes"/>
    <x v="85"/>
    <d v="1899-12-30T09:45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10:00:00"/>
    <d v="1899-12-30T10:00:00"/>
    <m/>
    <x v="1"/>
    <s v="JAR"/>
    <d v="2019-04-23T10:00:00"/>
    <n v="26271"/>
    <s v="EL MOSCA"/>
    <s v="Carga"/>
    <s v="SI"/>
    <n v="13.5"/>
    <n v="26"/>
    <x v="2"/>
    <s v="CAMPOS DE JUMILLA"/>
    <x v="7"/>
    <s v="Murcia"/>
    <m/>
    <m/>
    <m/>
    <m/>
    <n v="45"/>
    <s v="Jesús"/>
    <x v="85"/>
    <d v="1899-12-30T10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0:30:00"/>
    <d v="1899-12-30T10:30:00"/>
    <m/>
    <x v="1"/>
    <s v="JAR"/>
    <d v="2019-04-23T10:30:00"/>
    <m/>
    <s v="SCHENKER"/>
    <s v="Descarga"/>
    <s v="NO"/>
    <n v="2"/>
    <n v="3"/>
    <x v="0"/>
    <s v="VARIOS"/>
    <x v="2"/>
    <s v="palau"/>
    <s v="DOW LDPE 780E NATURAL"/>
    <m/>
    <m/>
    <m/>
    <n v="10"/>
    <s v="Sandra"/>
    <x v="85"/>
    <d v="1899-12-30T10:30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11:00:00"/>
    <d v="1899-12-30T11:00:00"/>
    <m/>
    <x v="1"/>
    <s v="JAR"/>
    <d v="2019-04-23T11:00:00"/>
    <m/>
    <s v="J G H"/>
    <s v="Carga"/>
    <s v="SI"/>
    <n v="13.5"/>
    <n v="26"/>
    <x v="2"/>
    <s v="RENTA BOX"/>
    <x v="1"/>
    <s v="Murcia"/>
    <s v="Alb. De Schoeller para Lorqui"/>
    <m/>
    <m/>
    <m/>
    <n v="45"/>
    <s v="Jesús"/>
    <x v="85"/>
    <d v="1899-12-30T11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1:30:00"/>
    <m/>
    <m/>
    <x v="0"/>
    <s v="JAR"/>
    <d v="2019-04-23T11:30:00"/>
    <m/>
    <s v="NOUTRANSPORT"/>
    <s v="Carga"/>
    <s v="NO"/>
    <n v="3"/>
    <n v="6"/>
    <x v="0"/>
    <s v="SCHOELLER ALLIBERT (HOLANDA)"/>
    <x v="4"/>
    <s v="holanda"/>
    <m/>
    <m/>
    <m/>
    <m/>
    <n v="10"/>
    <s v="Reyes"/>
    <x v="85"/>
    <d v="1899-12-30T11:30:00"/>
    <m/>
    <n v="0"/>
    <x v="0"/>
    <n v="0"/>
    <s v="SI"/>
    <x v="0"/>
    <n v="1"/>
    <n v="0"/>
    <n v="1"/>
    <x v="16"/>
    <x v="3"/>
    <n v="468"/>
    <n v="18"/>
    <n v="0.2"/>
    <n v="0.18"/>
  </r>
  <r>
    <d v="2019-04-23T00:00:00"/>
    <d v="1899-12-30T12:00:00"/>
    <d v="1899-12-30T12:00:00"/>
    <m/>
    <x v="1"/>
    <s v="JAR"/>
    <d v="2019-04-23T12:00:00"/>
    <n v="26271"/>
    <s v="EL MOSCA"/>
    <s v="Carga"/>
    <s v="SI"/>
    <n v="13.5"/>
    <n v="26"/>
    <x v="2"/>
    <s v="CAMPOS DE JUMILLA"/>
    <x v="7"/>
    <s v="Murcia"/>
    <m/>
    <m/>
    <m/>
    <m/>
    <n v="45"/>
    <s v="Jesús"/>
    <x v="85"/>
    <d v="1899-12-30T12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2:30:00"/>
    <m/>
    <m/>
    <x v="0"/>
    <s v="JAR"/>
    <d v="2019-04-23T12:30:00"/>
    <n v="27510"/>
    <s v="SUS MEDIOS"/>
    <s v="Carga"/>
    <s v="NO"/>
    <n v="1"/>
    <n v="1"/>
    <x v="1"/>
    <s v="VARIOS"/>
    <x v="3"/>
    <s v="Mallorca"/>
    <m/>
    <m/>
    <m/>
    <m/>
    <n v="10"/>
    <s v="Sandra"/>
    <x v="85"/>
    <d v="1899-12-30T12:30:00"/>
    <m/>
    <n v="0"/>
    <x v="0"/>
    <n v="0"/>
    <s v="SI"/>
    <x v="0"/>
    <n v="1"/>
    <n v="0"/>
    <n v="1"/>
    <x v="16"/>
    <x v="3"/>
    <n v="468"/>
    <n v="18"/>
    <n v="0.2"/>
    <n v="0.18"/>
  </r>
  <r>
    <d v="2019-04-23T00:00:00"/>
    <d v="1899-12-30T13:00:00"/>
    <d v="1899-12-30T13:00:00"/>
    <m/>
    <x v="1"/>
    <s v="JAR"/>
    <d v="2019-04-23T13:00:00"/>
    <m/>
    <s v="J G H"/>
    <s v="Carga"/>
    <s v="SI"/>
    <n v="13.5"/>
    <n v="26"/>
    <x v="2"/>
    <s v="RENTA BOX"/>
    <x v="1"/>
    <s v="Murcia"/>
    <s v="Alb. De Schoeller para Lorqui"/>
    <m/>
    <m/>
    <m/>
    <n v="45"/>
    <s v="Juan Carlos"/>
    <x v="85"/>
    <d v="1899-12-30T13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3:30:00"/>
    <d v="1899-12-30T13:30:00"/>
    <m/>
    <x v="1"/>
    <s v="JAR"/>
    <d v="2019-04-23T13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5"/>
    <d v="1899-12-30T13:3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4:15:00"/>
    <d v="1899-12-30T14:15:00"/>
    <m/>
    <x v="1"/>
    <s v="JAR"/>
    <d v="2019-04-23T14:30:00"/>
    <m/>
    <s v="NOUTRANSPORT"/>
    <s v="Descarga"/>
    <s v="SI"/>
    <n v="13.5"/>
    <n v="26"/>
    <x v="0"/>
    <s v="NOUTRANSPORT"/>
    <x v="8"/>
    <s v="PALAU"/>
    <s v="Kaiman azul stock."/>
    <m/>
    <m/>
    <m/>
    <n v="60"/>
    <s v="Miguel Ángel"/>
    <x v="85"/>
    <d v="1899-12-30T14:15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4:30:00"/>
    <d v="1899-12-30T14:30:00"/>
    <m/>
    <x v="1"/>
    <s v="JAR"/>
    <d v="2019-04-23T14:30:00"/>
    <m/>
    <s v="J G H"/>
    <s v="Carga"/>
    <s v="SI"/>
    <n v="13.5"/>
    <n v="26"/>
    <x v="2"/>
    <s v="RENTA BOX"/>
    <x v="1"/>
    <s v="Murcia"/>
    <s v="Alb. De Schoeller para Lorqui"/>
    <m/>
    <m/>
    <m/>
    <n v="45"/>
    <s v="Juan Carlos"/>
    <x v="85"/>
    <d v="1899-12-30T14:3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5:00:00"/>
    <d v="1899-12-30T15:00:00"/>
    <m/>
    <x v="1"/>
    <s v="JAR"/>
    <d v="2019-04-23T15:00:00"/>
    <m/>
    <s v="J G H"/>
    <s v="Carga"/>
    <s v="SI"/>
    <n v="13.5"/>
    <n v="26"/>
    <x v="2"/>
    <s v="RENTA BOX"/>
    <x v="1"/>
    <s v="Murcia"/>
    <s v="Alb. De Schoeller para Lorqui"/>
    <m/>
    <m/>
    <m/>
    <n v="45"/>
    <s v="Juan Carlos"/>
    <x v="85"/>
    <d v="1899-12-30T15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5:30:00"/>
    <d v="1899-12-30T15:30:00"/>
    <m/>
    <x v="1"/>
    <s v="JAR"/>
    <d v="2019-04-23T15:30:00"/>
    <m/>
    <s v="SUS MEDIOS"/>
    <s v="Carga"/>
    <s v="SI"/>
    <n v="13.5"/>
    <n v="26"/>
    <x v="0"/>
    <s v="CHEP"/>
    <x v="1"/>
    <s v="varios"/>
    <n v="3680334240"/>
    <m/>
    <m/>
    <m/>
    <n v="60"/>
    <s v="Miguel M."/>
    <x v="85"/>
    <d v="1899-12-30T09:30:00"/>
    <m/>
    <n v="1"/>
    <x v="0"/>
    <n v="1"/>
    <s v="SI"/>
    <x v="0"/>
    <n v="1"/>
    <n v="1"/>
    <n v="0"/>
    <x v="16"/>
    <x v="3"/>
    <n v="468"/>
    <n v="18"/>
    <n v="0.2"/>
    <n v="0.18"/>
  </r>
  <r>
    <d v="2019-04-23T00:00:00"/>
    <d v="1899-12-30T16:00:00"/>
    <d v="1899-12-30T16:00:00"/>
    <m/>
    <x v="1"/>
    <s v="JAR"/>
    <d v="2019-04-23T16:00:00"/>
    <m/>
    <s v="SESE"/>
    <s v="Carga"/>
    <s v="SI"/>
    <n v="13.5"/>
    <n v="26"/>
    <x v="0"/>
    <s v="VALEO"/>
    <x v="1"/>
    <s v="Jaén"/>
    <m/>
    <m/>
    <m/>
    <m/>
    <n v="60"/>
    <s v="Miguel Ángel"/>
    <x v="85"/>
    <d v="1899-12-30T16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6:30:00"/>
    <m/>
    <m/>
    <x v="0"/>
    <s v="JAR"/>
    <d v="2019-04-23T16:30:00"/>
    <m/>
    <s v="SUS MEDIOS"/>
    <s v="Carga"/>
    <s v="SI"/>
    <n v="13.5"/>
    <n v="26"/>
    <x v="0"/>
    <s v="SCHOELLER ZABRZE"/>
    <x v="4"/>
    <s v="Polonia"/>
    <m/>
    <m/>
    <m/>
    <m/>
    <n v="60"/>
    <s v="Sus medios"/>
    <x v="85"/>
    <d v="1899-12-30T16:30:00"/>
    <m/>
    <n v="1"/>
    <x v="0"/>
    <n v="0"/>
    <s v="SI"/>
    <x v="0"/>
    <n v="1"/>
    <n v="0"/>
    <n v="1"/>
    <x v="16"/>
    <x v="3"/>
    <n v="468"/>
    <n v="18"/>
    <n v="0.2"/>
    <n v="0.18"/>
  </r>
  <r>
    <d v="2019-04-23T00:00:00"/>
    <d v="1899-12-30T16:40:00"/>
    <d v="1899-12-30T16:40:00"/>
    <m/>
    <x v="1"/>
    <s v="JAR"/>
    <d v="2019-04-23T16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5"/>
    <d v="1899-12-30T16:4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6:45:00"/>
    <d v="1899-12-30T16:45:00"/>
    <m/>
    <x v="1"/>
    <s v="JAR"/>
    <d v="2019-04-23T17:00:00"/>
    <m/>
    <s v="SUS MEDIOS"/>
    <s v="Carga"/>
    <s v="SI"/>
    <n v="13.5"/>
    <n v="26"/>
    <x v="0"/>
    <s v="AQUA AMBIENT"/>
    <x v="3"/>
    <s v="VARIOS"/>
    <m/>
    <m/>
    <m/>
    <m/>
    <n v="10"/>
    <s v="Juan Carlos"/>
    <x v="85"/>
    <d v="1899-12-30T16:45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8:00:00"/>
    <d v="1899-12-30T18:00:00"/>
    <m/>
    <x v="1"/>
    <s v="JAR"/>
    <d v="2019-04-23T18:00:00"/>
    <m/>
    <s v="SESE"/>
    <s v="Carga"/>
    <s v="SI"/>
    <n v="13.5"/>
    <n v="26"/>
    <x v="0"/>
    <s v="VALEO"/>
    <x v="1"/>
    <s v="Jaén"/>
    <m/>
    <m/>
    <m/>
    <m/>
    <n v="60"/>
    <s v="Miguel Ángel"/>
    <x v="85"/>
    <d v="1899-12-30T18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8:30:00"/>
    <d v="1899-12-30T18:30:00"/>
    <m/>
    <x v="1"/>
    <s v="JAR"/>
    <d v="2019-04-23T18:30:00"/>
    <n v="6007126"/>
    <s v="SUS MEDIOS"/>
    <s v="Carga"/>
    <s v="NO"/>
    <n v="1"/>
    <n v="2"/>
    <x v="0"/>
    <s v="SCHOELLER NUREIUX"/>
    <x v="4"/>
    <s v="France"/>
    <m/>
    <m/>
    <m/>
    <m/>
    <n v="10"/>
    <s v="Juan Carlos"/>
    <x v="85"/>
    <d v="1899-12-30T18:30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18:40:00"/>
    <d v="1899-12-30T18:40:00"/>
    <m/>
    <x v="1"/>
    <s v="JAR"/>
    <d v="2019-04-23T18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5"/>
    <d v="1899-12-30T18:4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19:00:00"/>
    <d v="1899-12-30T19:00:00"/>
    <m/>
    <x v="1"/>
    <s v="JAR"/>
    <d v="2019-04-23T19:00:00"/>
    <m/>
    <s v="NOUTRANSPORT"/>
    <s v="Descarga"/>
    <s v="NO"/>
    <n v="5"/>
    <n v="10"/>
    <x v="0"/>
    <s v="SCHOELLER SCHWERIN"/>
    <x v="6"/>
    <s v="Palau"/>
    <s v="CB 1196 // 19 SCHWERIN"/>
    <m/>
    <m/>
    <m/>
    <n v="60"/>
    <s v="Miguel Ángel"/>
    <x v="85"/>
    <d v="1899-12-30T19:00:00"/>
    <m/>
    <n v="0"/>
    <x v="0"/>
    <n v="1"/>
    <s v="SI"/>
    <x v="0"/>
    <n v="0"/>
    <n v="0"/>
    <n v="1"/>
    <x v="16"/>
    <x v="3"/>
    <n v="468"/>
    <n v="18"/>
    <n v="0.2"/>
    <n v="0.18"/>
  </r>
  <r>
    <d v="2019-04-23T00:00:00"/>
    <d v="1899-12-30T19:30:00"/>
    <d v="1899-12-30T19:30:00"/>
    <m/>
    <x v="1"/>
    <s v="JAR"/>
    <d v="2019-04-23T19:30:00"/>
    <m/>
    <s v="SUS MEDIOS"/>
    <s v="Carga"/>
    <s v="SI"/>
    <n v="13.5"/>
    <n v="26"/>
    <x v="0"/>
    <s v="CHEP"/>
    <x v="1"/>
    <s v="varios"/>
    <n v="3680322651"/>
    <m/>
    <m/>
    <m/>
    <n v="60"/>
    <s v="Miguel Ángel"/>
    <x v="85"/>
    <d v="1899-12-30T15:30:00"/>
    <m/>
    <n v="1"/>
    <x v="0"/>
    <n v="1"/>
    <s v="SI"/>
    <x v="0"/>
    <n v="1"/>
    <n v="1"/>
    <n v="0"/>
    <x v="16"/>
    <x v="3"/>
    <n v="468"/>
    <n v="18"/>
    <n v="0.2"/>
    <n v="0.18"/>
  </r>
  <r>
    <d v="2019-04-23T00:00:00"/>
    <d v="1899-12-30T20:00:00"/>
    <d v="1899-12-30T20:00:00"/>
    <m/>
    <x v="1"/>
    <s v="JAR"/>
    <d v="2019-04-23T20:00:00"/>
    <n v="6006929"/>
    <s v="BREGER"/>
    <s v="Carga"/>
    <s v="SI"/>
    <n v="13.5"/>
    <n v="26"/>
    <x v="0"/>
    <s v="SCHOELLER FRANCE"/>
    <x v="4"/>
    <s v="france"/>
    <m/>
    <m/>
    <m/>
    <m/>
    <n v="45"/>
    <s v="Juan Carlos"/>
    <x v="85"/>
    <d v="1899-12-30T20:00:00"/>
    <m/>
    <n v="1"/>
    <x v="0"/>
    <n v="1"/>
    <s v="SI"/>
    <x v="0"/>
    <n v="0"/>
    <n v="0"/>
    <n v="1"/>
    <x v="16"/>
    <x v="3"/>
    <n v="468"/>
    <n v="18"/>
    <n v="0.2"/>
    <n v="0.18"/>
  </r>
  <r>
    <d v="2019-04-23T00:00:00"/>
    <d v="1899-12-30T20:30:00"/>
    <d v="1899-12-30T20:30:00"/>
    <m/>
    <x v="1"/>
    <s v="JAR"/>
    <d v="2019-04-23T20:30:00"/>
    <m/>
    <s v="SUS MEDIOS"/>
    <s v="Carga"/>
    <s v="SI"/>
    <n v="13.5"/>
    <n v="26"/>
    <x v="0"/>
    <s v="CHEP"/>
    <x v="1"/>
    <s v="varios"/>
    <n v="3680334230"/>
    <m/>
    <m/>
    <m/>
    <n v="60"/>
    <s v="Miguel M."/>
    <x v="85"/>
    <d v="1899-12-30T12:30:00"/>
    <m/>
    <n v="1"/>
    <x v="0"/>
    <n v="1"/>
    <s v="SI"/>
    <x v="0"/>
    <n v="1"/>
    <n v="1"/>
    <n v="0"/>
    <x v="16"/>
    <x v="3"/>
    <n v="468"/>
    <n v="18"/>
    <n v="0.2"/>
    <n v="0.18"/>
  </r>
  <r>
    <d v="2019-04-23T00:00:00"/>
    <d v="1899-12-30T21:30:00"/>
    <d v="1899-12-30T21:30:00"/>
    <m/>
    <x v="1"/>
    <s v="JAR"/>
    <d v="2019-04-23T21:30:00"/>
    <m/>
    <s v="SUS MEDIOS"/>
    <s v="Carga"/>
    <s v="SI"/>
    <n v="13.5"/>
    <n v="26"/>
    <x v="0"/>
    <s v="CHEP"/>
    <x v="1"/>
    <s v="varios"/>
    <n v="3680334237"/>
    <m/>
    <m/>
    <m/>
    <n v="60"/>
    <s v="Miguel Ángel"/>
    <x v="85"/>
    <d v="1899-12-30T17:30:00"/>
    <m/>
    <n v="1"/>
    <x v="0"/>
    <n v="1"/>
    <s v="SI"/>
    <x v="0"/>
    <n v="1"/>
    <n v="1"/>
    <n v="0"/>
    <x v="16"/>
    <x v="3"/>
    <n v="468"/>
    <n v="18"/>
    <n v="0.2"/>
    <n v="0.18"/>
  </r>
  <r>
    <d v="2019-04-24T00:00:00"/>
    <d v="1899-12-30T07:30:00"/>
    <d v="1899-12-30T07:30:00"/>
    <m/>
    <x v="1"/>
    <s v="MR"/>
    <d v="2019-04-24T07:30:00"/>
    <m/>
    <s v="GONZATRANS"/>
    <s v="Carga"/>
    <s v="NO"/>
    <n v="8"/>
    <n v="16"/>
    <x v="0"/>
    <s v="GONZATRANS"/>
    <x v="5"/>
    <s v="VARIOS"/>
    <m/>
    <m/>
    <m/>
    <m/>
    <n v="30"/>
    <s v="Miguel M."/>
    <x v="86"/>
    <d v="1899-12-30T07:30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08:00:00"/>
    <d v="1899-12-30T08:00:00"/>
    <m/>
    <x v="1"/>
    <s v="JAR"/>
    <d v="2019-04-24T08:00:00"/>
    <n v="27211"/>
    <s v="EL MOSCA"/>
    <s v="Carga"/>
    <s v="SI"/>
    <n v="13.5"/>
    <n v="26"/>
    <x v="0"/>
    <s v="SAT 8275 QUESOS FLOR VALSEQUILLO"/>
    <x v="7"/>
    <s v="Las Palmas"/>
    <m/>
    <m/>
    <m/>
    <m/>
    <m/>
    <s v="FALLO"/>
    <x v="23"/>
    <m/>
    <m/>
    <n v="1"/>
    <x v="1"/>
    <n v="1"/>
    <s v="NO"/>
    <x v="1"/>
    <n v="1"/>
    <n v="1"/>
    <n v="0"/>
    <x v="16"/>
    <x v="3"/>
    <n v="468"/>
    <n v="18"/>
    <n v="0.2"/>
    <n v="0.18"/>
  </r>
  <r>
    <d v="2019-04-24T00:00:00"/>
    <d v="1899-12-30T08:15:00"/>
    <d v="1899-12-30T08:15:00"/>
    <m/>
    <x v="1"/>
    <s v="JAR"/>
    <d v="2019-04-24T08:30:00"/>
    <n v="27487"/>
    <s v="DAVID BERTRAN"/>
    <s v="Carga"/>
    <s v="NO"/>
    <n v="4"/>
    <n v="6"/>
    <x v="0"/>
    <s v="VARIOS"/>
    <x v="7"/>
    <s v="Hospitalet"/>
    <m/>
    <m/>
    <m/>
    <m/>
    <n v="20"/>
    <s v="Jesús"/>
    <x v="86"/>
    <d v="1899-12-30T08:15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08:30:00"/>
    <d v="1899-12-30T08:30:00"/>
    <m/>
    <x v="1"/>
    <s v="JAR"/>
    <d v="2019-04-24T08:30:00"/>
    <m/>
    <s v="SUS MEDIOS"/>
    <s v="Descarga"/>
    <s v="SI"/>
    <n v="13.5"/>
    <n v="26"/>
    <x v="0"/>
    <s v="CHEP"/>
    <x v="2"/>
    <s v="PALAU"/>
    <m/>
    <m/>
    <m/>
    <m/>
    <n v="60"/>
    <s v="Miguel M."/>
    <x v="86"/>
    <d v="1899-12-30T08:3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09:00:00"/>
    <d v="1899-12-30T09:00:00"/>
    <m/>
    <x v="1"/>
    <s v="JAR"/>
    <d v="2019-04-24T09:00:00"/>
    <n v="6007015"/>
    <s v="BREGER"/>
    <s v="Carga"/>
    <s v="SI"/>
    <n v="13.5"/>
    <n v="26"/>
    <x v="0"/>
    <s v="SCHOELLER FRANCE"/>
    <x v="4"/>
    <s v="France"/>
    <m/>
    <m/>
    <m/>
    <m/>
    <n v="45"/>
    <s v="Jesús"/>
    <x v="86"/>
    <d v="1899-12-30T09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09:30:00"/>
    <d v="1899-12-30T09:30:00"/>
    <m/>
    <x v="1"/>
    <s v="JAR"/>
    <d v="2019-04-24T09:30:00"/>
    <n v="27628"/>
    <s v="SUS MEDIOS"/>
    <s v="Carga"/>
    <s v="NO"/>
    <n v="1"/>
    <n v="2"/>
    <x v="1"/>
    <s v="PROQUIMIA"/>
    <x v="3"/>
    <s v="Vic"/>
    <n v="27595"/>
    <m/>
    <m/>
    <m/>
    <n v="10"/>
    <s v="Reyes"/>
    <x v="86"/>
    <d v="1899-12-30T09:30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0:00:00"/>
    <d v="1899-12-30T10:00:00"/>
    <m/>
    <x v="1"/>
    <s v="JAR"/>
    <d v="2019-04-24T10:00:00"/>
    <n v="26271"/>
    <s v="EL MOSCA"/>
    <s v="Carga"/>
    <s v="SI"/>
    <n v="13.5"/>
    <n v="26"/>
    <x v="2"/>
    <s v="CAMPOS DE JUMILLA"/>
    <x v="7"/>
    <s v="Murcia"/>
    <m/>
    <m/>
    <m/>
    <m/>
    <n v="45"/>
    <s v="Miguel M."/>
    <x v="86"/>
    <d v="1899-12-30T10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1:00:00"/>
    <m/>
    <m/>
    <x v="0"/>
    <s v="JAR"/>
    <d v="2019-04-24T11:00:00"/>
    <n v="27408"/>
    <s v="SUS MEDIOS"/>
    <s v="Carga"/>
    <s v="NO"/>
    <n v="6"/>
    <n v="11"/>
    <x v="0"/>
    <s v="HEROGRA FERT."/>
    <x v="3"/>
    <s v="Granada"/>
    <m/>
    <m/>
    <m/>
    <m/>
    <n v="30"/>
    <s v="Jesús"/>
    <x v="86"/>
    <d v="1899-12-30T11:00:00"/>
    <m/>
    <n v="0"/>
    <x v="0"/>
    <n v="0"/>
    <s v="SI"/>
    <x v="0"/>
    <n v="1"/>
    <n v="0"/>
    <n v="1"/>
    <x v="16"/>
    <x v="3"/>
    <n v="468"/>
    <n v="18"/>
    <n v="0.2"/>
    <n v="0.18"/>
  </r>
  <r>
    <d v="2019-04-24T00:00:00"/>
    <d v="1899-12-30T11:15:00"/>
    <d v="1899-12-30T11:15:00"/>
    <m/>
    <x v="1"/>
    <s v="JAR"/>
    <d v="2019-04-24T11:30:00"/>
    <n v="27487"/>
    <s v="DAVID BERTRAN"/>
    <s v="Carga"/>
    <s v="NO"/>
    <n v="4"/>
    <n v="6"/>
    <x v="0"/>
    <s v="VARIOS"/>
    <x v="7"/>
    <s v="Hospitalet"/>
    <m/>
    <m/>
    <m/>
    <m/>
    <n v="20"/>
    <s v="Reyes"/>
    <x v="86"/>
    <d v="1899-12-30T11:15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1:30:00"/>
    <d v="1899-12-30T11:30:00"/>
    <m/>
    <x v="1"/>
    <s v="JAR"/>
    <d v="2019-04-24T11:30:00"/>
    <m/>
    <s v="ALGAITRUCK"/>
    <s v="Descarga"/>
    <s v="SI"/>
    <n v="13.5"/>
    <n v="26"/>
    <x v="0"/>
    <s v="SCHOELLER LORQUI"/>
    <x v="8"/>
    <s v="Palau"/>
    <m/>
    <m/>
    <m/>
    <m/>
    <n v="60"/>
    <s v="Miguel M."/>
    <x v="86"/>
    <d v="1899-12-30T11:3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2:00:00"/>
    <d v="1899-12-30T12:00:00"/>
    <m/>
    <x v="1"/>
    <s v="JAR"/>
    <d v="2019-04-24T12:00:00"/>
    <n v="26271"/>
    <s v="EL MOSCA"/>
    <s v="Carga"/>
    <s v="SI"/>
    <n v="13.5"/>
    <n v="26"/>
    <x v="2"/>
    <s v="CAMPOS DE JUMILLA"/>
    <x v="7"/>
    <s v="Murcia"/>
    <m/>
    <m/>
    <m/>
    <m/>
    <n v="45"/>
    <s v="Jesús"/>
    <x v="86"/>
    <d v="1899-12-30T12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2:15:00"/>
    <d v="1899-12-30T12:15:00"/>
    <m/>
    <x v="1"/>
    <s v="JAR"/>
    <d v="2019-04-24T12:30:00"/>
    <m/>
    <s v="NIKA"/>
    <s v="Descarga"/>
    <s v="NO"/>
    <n v="1"/>
    <n v="2"/>
    <x v="0"/>
    <s v="POWDER"/>
    <x v="0"/>
    <s v="PALAU"/>
    <m/>
    <m/>
    <m/>
    <m/>
    <m/>
    <s v="Jesús"/>
    <x v="86"/>
    <d v="1899-12-30T12:15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2:30:00"/>
    <d v="1899-12-30T12:30:00"/>
    <m/>
    <x v="1"/>
    <s v="JAR"/>
    <d v="2019-04-24T12:30:00"/>
    <m/>
    <s v="ALGAITRUCK"/>
    <s v="Carga"/>
    <s v="SI"/>
    <n v="13.5"/>
    <n v="26"/>
    <x v="0"/>
    <s v="SCHOELLER LORQUI"/>
    <x v="8"/>
    <s v="Palau"/>
    <m/>
    <m/>
    <m/>
    <m/>
    <n v="60"/>
    <s v="Jesús"/>
    <x v="86"/>
    <d v="1899-12-30T12:3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3:15:00"/>
    <d v="1899-12-30T13:15:00"/>
    <m/>
    <x v="1"/>
    <s v="JAR"/>
    <d v="2019-04-24T13:30:00"/>
    <m/>
    <s v="SUS MEDIOS"/>
    <s v="Carga"/>
    <s v="SI"/>
    <n v="13.5"/>
    <n v="26"/>
    <x v="0"/>
    <s v="AQUA AMBIENT"/>
    <x v="3"/>
    <s v="VARIOS"/>
    <m/>
    <m/>
    <m/>
    <m/>
    <n v="10"/>
    <s v="Jesús"/>
    <x v="86"/>
    <d v="1899-12-30T13:15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3:30:00"/>
    <d v="1899-12-30T13:30:00"/>
    <m/>
    <x v="1"/>
    <s v="JAR"/>
    <d v="2019-04-24T13:30:00"/>
    <n v="27646"/>
    <s v="PALLET WAY"/>
    <s v="Carga"/>
    <s v="NO"/>
    <n v="1"/>
    <n v="1"/>
    <x v="1"/>
    <s v="STORE &amp; GO "/>
    <x v="1"/>
    <s v="Portugal"/>
    <m/>
    <m/>
    <m/>
    <m/>
    <n v="10"/>
    <s v="Reyes"/>
    <x v="86"/>
    <d v="1899-12-30T13:30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4:00:00"/>
    <d v="1899-12-30T14:00:00"/>
    <m/>
    <x v="1"/>
    <s v="JAR"/>
    <d v="2019-04-24T14:00:00"/>
    <n v="26271"/>
    <s v="EL MOSCA"/>
    <s v="Carga"/>
    <s v="SI"/>
    <n v="13.5"/>
    <n v="26"/>
    <x v="2"/>
    <s v="CAMPOS DE JUMILLA"/>
    <x v="7"/>
    <s v="Murcia"/>
    <m/>
    <m/>
    <m/>
    <m/>
    <n v="45"/>
    <s v="Miguel M."/>
    <x v="86"/>
    <d v="1899-12-30T14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4:01:00"/>
    <m/>
    <m/>
    <x v="0"/>
    <s v="MR"/>
    <d v="2019-04-24T14:00:00"/>
    <s v="6007061 Y 6006956"/>
    <s v="SUS MEDIOS"/>
    <s v="Carga"/>
    <s v="NO"/>
    <n v="2"/>
    <n v="1"/>
    <x v="0"/>
    <s v="SCHOELLER BERINGER"/>
    <x v="1"/>
    <s v="BELGICA"/>
    <s v="NO LE CABE SE MARCHA SIN CARGAR"/>
    <m/>
    <m/>
    <m/>
    <n v="15"/>
    <s v="Juan Carlos"/>
    <x v="86"/>
    <d v="1899-12-30T16:10:00"/>
    <m/>
    <n v="0"/>
    <x v="0"/>
    <n v="0"/>
    <s v="SI"/>
    <x v="0"/>
    <n v="1"/>
    <n v="1"/>
    <n v="0"/>
    <x v="16"/>
    <x v="3"/>
    <n v="468"/>
    <n v="18"/>
    <n v="0.2"/>
    <n v="0.18"/>
  </r>
  <r>
    <d v="2019-04-24T00:00:00"/>
    <d v="1899-12-30T14:30:00"/>
    <d v="1899-12-30T14:30:00"/>
    <m/>
    <x v="1"/>
    <s v="MR"/>
    <d v="2019-04-24T14:30:00"/>
    <n v="27596"/>
    <s v="XPOLOGISTIC"/>
    <s v="Carga"/>
    <s v="NO"/>
    <n v="7"/>
    <n v="13"/>
    <x v="0"/>
    <s v="FIJAPLAST"/>
    <x v="1"/>
    <s v="GRANADA"/>
    <m/>
    <m/>
    <m/>
    <m/>
    <n v="30"/>
    <s v="Juan Carlos"/>
    <x v="86"/>
    <d v="1899-12-30T14:30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5:00:00"/>
    <d v="1899-12-30T15:00:00"/>
    <m/>
    <x v="1"/>
    <s v="JAR"/>
    <d v="2019-04-24T15:00:00"/>
    <m/>
    <s v="DAVID BERTRAN"/>
    <s v="Carga"/>
    <s v="NO"/>
    <n v="4"/>
    <n v="6"/>
    <x v="0"/>
    <s v="RESIDUOS "/>
    <x v="5"/>
    <s v="La Llagosta"/>
    <m/>
    <m/>
    <m/>
    <m/>
    <n v="20"/>
    <s v="Juan Carlos"/>
    <x v="86"/>
    <d v="1899-12-30T15:00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6:00:00"/>
    <d v="1899-12-30T16:00:00"/>
    <m/>
    <x v="1"/>
    <s v="JAR"/>
    <d v="2019-04-24T16:00:00"/>
    <m/>
    <s v="SESE"/>
    <s v="Carga"/>
    <s v="SI"/>
    <n v="13.5"/>
    <n v="26"/>
    <x v="0"/>
    <s v="VALEO"/>
    <x v="1"/>
    <s v="Jaén"/>
    <m/>
    <s v="0486KCL  -  R9458BCS"/>
    <m/>
    <m/>
    <n v="60"/>
    <s v="Juan Carlos"/>
    <x v="86"/>
    <d v="1899-12-30T16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6:30:00"/>
    <d v="1899-12-30T16:30:00"/>
    <m/>
    <x v="1"/>
    <s v="JAR"/>
    <d v="2019-04-24T16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6"/>
    <d v="1899-12-30T16:3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6:45:00"/>
    <d v="1899-12-30T16:45:00"/>
    <m/>
    <x v="1"/>
    <s v="JAR"/>
    <d v="2019-04-24T17:00:00"/>
    <m/>
    <s v="SUS MEDIOS"/>
    <s v="Carga"/>
    <s v="SI"/>
    <n v="13.5"/>
    <n v="26"/>
    <x v="0"/>
    <s v="AQUA AMBIENT"/>
    <x v="3"/>
    <s v="VARIOS"/>
    <m/>
    <m/>
    <m/>
    <m/>
    <n v="10"/>
    <s v="Juan Carlos"/>
    <x v="86"/>
    <d v="1899-12-30T16:45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7:00:00"/>
    <d v="1899-12-30T17:00:00"/>
    <m/>
    <x v="1"/>
    <s v="JAR"/>
    <d v="2019-04-24T17:00:00"/>
    <n v="6006945"/>
    <s v="BREGER"/>
    <s v="Carga"/>
    <s v="NO"/>
    <n v="4"/>
    <n v="3"/>
    <x v="0"/>
    <s v="SCHOELLER FRANCE"/>
    <x v="4"/>
    <s v="france"/>
    <m/>
    <m/>
    <m/>
    <m/>
    <m/>
    <s v="FALLO"/>
    <x v="23"/>
    <m/>
    <m/>
    <n v="0"/>
    <x v="1"/>
    <n v="1"/>
    <s v="NO"/>
    <x v="1"/>
    <n v="1"/>
    <n v="1"/>
    <n v="0"/>
    <x v="16"/>
    <x v="3"/>
    <n v="468"/>
    <n v="18"/>
    <n v="0.2"/>
    <n v="0.18"/>
  </r>
  <r>
    <d v="2019-04-24T00:00:00"/>
    <d v="1899-12-30T17:15:00"/>
    <d v="1899-12-30T17:15:00"/>
    <m/>
    <x v="1"/>
    <s v="MR"/>
    <d v="2019-04-24T17:30:00"/>
    <m/>
    <s v="TRANSLINK"/>
    <s v="Carga"/>
    <s v="NO"/>
    <n v="1"/>
    <n v="2"/>
    <x v="0"/>
    <s v="TRANSLINK"/>
    <x v="5"/>
    <s v="VARIOS"/>
    <m/>
    <m/>
    <m/>
    <m/>
    <n v="10"/>
    <s v="Juan Carlos"/>
    <x v="86"/>
    <d v="1899-12-30T17:15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7:30:00"/>
    <d v="1899-12-30T17:30:00"/>
    <m/>
    <x v="1"/>
    <s v="MR"/>
    <d v="2019-04-24T17:30:00"/>
    <s v="27606 Y 27488"/>
    <s v="SUS MEDIOS"/>
    <s v="Carga"/>
    <s v="NO"/>
    <n v="2"/>
    <n v="1"/>
    <x v="0"/>
    <s v="LUIS MARQUES PINHEIRO"/>
    <x v="3"/>
    <s v="PORTUGAL"/>
    <m/>
    <m/>
    <m/>
    <m/>
    <n v="10"/>
    <s v="Reyes"/>
    <x v="86"/>
    <d v="1899-12-30T17:30:00"/>
    <m/>
    <n v="0"/>
    <x v="0"/>
    <n v="1"/>
    <s v="SI"/>
    <x v="0"/>
    <n v="0"/>
    <n v="0"/>
    <n v="1"/>
    <x v="16"/>
    <x v="3"/>
    <n v="468"/>
    <n v="18"/>
    <n v="0.2"/>
    <n v="0.18"/>
  </r>
  <r>
    <d v="2019-04-24T00:00:00"/>
    <d v="1899-12-30T18:00:00"/>
    <d v="1899-12-30T18:00:00"/>
    <m/>
    <x v="1"/>
    <s v="JAR"/>
    <d v="2019-04-24T18:00:00"/>
    <m/>
    <s v="SESE"/>
    <s v="Carga"/>
    <s v="SI"/>
    <n v="13.5"/>
    <n v="26"/>
    <x v="0"/>
    <s v="VALEO"/>
    <x v="1"/>
    <s v="Jaén"/>
    <m/>
    <s v="7384HTY - R5348BBZ"/>
    <m/>
    <m/>
    <n v="60"/>
    <s v="Juan Carlos"/>
    <x v="86"/>
    <d v="1899-12-30T18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18:30:00"/>
    <d v="1899-12-30T18:30:00"/>
    <m/>
    <x v="1"/>
    <s v="JAR"/>
    <d v="2019-04-24T18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6"/>
    <d v="1899-12-30T18:3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20:00:00"/>
    <d v="1899-12-30T20:00:00"/>
    <m/>
    <x v="1"/>
    <s v="JAR"/>
    <d v="2019-04-24T20:00:00"/>
    <m/>
    <s v="MORARTE"/>
    <s v="Descarga"/>
    <s v="SI"/>
    <n v="13.5"/>
    <n v="26"/>
    <x v="0"/>
    <s v="SCHOELLER POLONIA"/>
    <x v="6"/>
    <s v="PALAU"/>
    <s v="CB-1198"/>
    <m/>
    <m/>
    <m/>
    <n v="60"/>
    <s v="Juan Carlos"/>
    <x v="86"/>
    <d v="1899-12-30T20:00:00"/>
    <m/>
    <n v="1"/>
    <x v="0"/>
    <n v="1"/>
    <s v="SI"/>
    <x v="0"/>
    <n v="0"/>
    <n v="0"/>
    <n v="1"/>
    <x v="16"/>
    <x v="3"/>
    <n v="468"/>
    <n v="18"/>
    <n v="0.2"/>
    <n v="0.18"/>
  </r>
  <r>
    <d v="2019-04-24T00:00:00"/>
    <d v="1899-12-30T21:30:00"/>
    <d v="1899-12-30T21:30:00"/>
    <m/>
    <x v="1"/>
    <s v="JAR"/>
    <d v="2019-04-24T21:30:00"/>
    <m/>
    <s v="SUS MEDIOS"/>
    <s v="Carga"/>
    <s v="SI"/>
    <n v="13.5"/>
    <n v="26"/>
    <x v="0"/>
    <s v="CHEP"/>
    <x v="1"/>
    <s v="varios"/>
    <n v="3680334245"/>
    <m/>
    <m/>
    <m/>
    <n v="60"/>
    <s v="Miguel M."/>
    <x v="86"/>
    <d v="1899-12-30T12:30:00"/>
    <m/>
    <n v="1"/>
    <x v="0"/>
    <n v="1"/>
    <s v="SI"/>
    <x v="0"/>
    <n v="1"/>
    <n v="1"/>
    <n v="0"/>
    <x v="16"/>
    <x v="3"/>
    <n v="468"/>
    <n v="18"/>
    <n v="0.2"/>
    <n v="0.18"/>
  </r>
  <r>
    <d v="2019-04-25T00:00:00"/>
    <d v="1899-12-30T07:00:00"/>
    <d v="1899-12-30T07:00:00"/>
    <m/>
    <x v="1"/>
    <s v="JAR"/>
    <d v="2019-04-25T07:00:00"/>
    <m/>
    <s v="JOSE REY"/>
    <s v="Carga"/>
    <s v="SI"/>
    <n v="13.5"/>
    <n v="26"/>
    <x v="0"/>
    <s v="FLUIDRA"/>
    <x v="9"/>
    <s v="Maçanet de la selva"/>
    <m/>
    <m/>
    <m/>
    <m/>
    <n v="60"/>
    <s v="Jesús"/>
    <x v="87"/>
    <d v="1899-12-30T07:0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07:30:00"/>
    <d v="1899-12-30T07:30:00"/>
    <m/>
    <x v="1"/>
    <s v="MR"/>
    <d v="2019-04-25T07:30:00"/>
    <m/>
    <s v="GONZATRANS"/>
    <s v="Carga"/>
    <s v="NO"/>
    <n v="8"/>
    <n v="16"/>
    <x v="0"/>
    <s v="GONZATRANS"/>
    <x v="5"/>
    <s v="VARIOS"/>
    <m/>
    <m/>
    <m/>
    <m/>
    <n v="90"/>
    <s v="Miguel M."/>
    <x v="87"/>
    <d v="1899-12-30T07:3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08:00:00"/>
    <d v="1899-12-30T08:00:00"/>
    <m/>
    <x v="1"/>
    <s v="JAR"/>
    <d v="2019-04-25T08:00:00"/>
    <n v="27626"/>
    <s v="DAVID BERTRAN"/>
    <s v="Carga"/>
    <s v="NO"/>
    <n v="2"/>
    <n v="3"/>
    <x v="1"/>
    <s v="BARCELONESA DE DROGAS"/>
    <x v="7"/>
    <s v="Polinya"/>
    <m/>
    <m/>
    <m/>
    <m/>
    <n v="10"/>
    <s v="Reyes"/>
    <x v="87"/>
    <d v="1899-12-30T08:0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08:15:00"/>
    <d v="1899-12-30T08:15:00"/>
    <m/>
    <x v="1"/>
    <s v="JAR"/>
    <d v="2019-04-25T08:30:00"/>
    <n v="27642"/>
    <s v="SUS MEDIOS"/>
    <s v="Carga"/>
    <s v="NO"/>
    <n v="1"/>
    <n v="1"/>
    <x v="0"/>
    <s v="ASPRODES"/>
    <x v="1"/>
    <s v="Murcia"/>
    <m/>
    <m/>
    <m/>
    <m/>
    <n v="10"/>
    <s v="Juan Carlos"/>
    <x v="86"/>
    <d v="1899-12-30T19:15:00"/>
    <m/>
    <n v="0"/>
    <x v="0"/>
    <n v="1"/>
    <s v="NO"/>
    <x v="0"/>
    <n v="1"/>
    <n v="1"/>
    <n v="0"/>
    <x v="16"/>
    <x v="3"/>
    <n v="468"/>
    <n v="18"/>
    <n v="0.2"/>
    <n v="0.18"/>
  </r>
  <r>
    <d v="2019-04-25T00:00:00"/>
    <d v="1899-12-30T08:30:00"/>
    <d v="1899-12-30T08:30:00"/>
    <m/>
    <x v="1"/>
    <s v="JAR"/>
    <d v="2019-04-25T08:30:00"/>
    <m/>
    <s v="ALGAITRUCK"/>
    <s v="Descarga"/>
    <s v="SI"/>
    <n v="13.5"/>
    <n v="26"/>
    <x v="0"/>
    <s v="SCHOELLER LORQUI"/>
    <x v="8"/>
    <s v="Palau"/>
    <m/>
    <m/>
    <m/>
    <m/>
    <n v="60"/>
    <s v="Jesús"/>
    <x v="87"/>
    <d v="1899-12-30T08:3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09:00:00"/>
    <d v="1899-12-30T09:00:00"/>
    <m/>
    <x v="1"/>
    <s v="JAR"/>
    <d v="2019-04-25T09:00:00"/>
    <n v="27168"/>
    <s v="SUS MEDIOS"/>
    <s v="Carga"/>
    <s v="SI"/>
    <n v="13.5"/>
    <n v="26"/>
    <x v="0"/>
    <s v="IMA ACUICULTURA"/>
    <x v="3"/>
    <s v="coruña"/>
    <m/>
    <s v="9756FHY"/>
    <m/>
    <m/>
    <n v="60"/>
    <s v="Jesús"/>
    <x v="87"/>
    <d v="1899-12-30T09:0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09:30:00"/>
    <d v="1899-12-30T09:30:00"/>
    <m/>
    <x v="1"/>
    <s v="JAR"/>
    <d v="2019-04-25T09:30:00"/>
    <m/>
    <s v="COBARPLAS"/>
    <s v="Descarga"/>
    <s v="NO"/>
    <n v="3"/>
    <n v="4"/>
    <x v="0"/>
    <s v="COBARPLAST"/>
    <x v="0"/>
    <s v="PALAU"/>
    <m/>
    <m/>
    <m/>
    <m/>
    <n v="20"/>
    <s v="Jesús"/>
    <x v="87"/>
    <d v="1899-12-30T09:3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09:45:00"/>
    <d v="1899-12-30T09:45:00"/>
    <m/>
    <x v="1"/>
    <s v="MR"/>
    <d v="2019-04-25T10:00:00"/>
    <m/>
    <s v="GONZATRANS"/>
    <s v="Carga"/>
    <s v="SI"/>
    <n v="13.5"/>
    <n v="26"/>
    <x v="0"/>
    <s v="GONZATRANS"/>
    <x v="5"/>
    <s v="VARIOS"/>
    <m/>
    <m/>
    <m/>
    <m/>
    <n v="60"/>
    <s v="Miguel M."/>
    <x v="87"/>
    <d v="1899-12-30T09:45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0:00:00"/>
    <d v="1899-12-30T10:00:00"/>
    <m/>
    <x v="1"/>
    <s v="JAR"/>
    <d v="2019-04-25T10:00:00"/>
    <n v="26271"/>
    <s v="EL MOSCA"/>
    <s v="Carga"/>
    <s v="SI"/>
    <n v="13.5"/>
    <n v="26"/>
    <x v="2"/>
    <s v="CAMPOS DE JUMILLA"/>
    <x v="7"/>
    <s v="Murcia"/>
    <m/>
    <m/>
    <m/>
    <m/>
    <n v="45"/>
    <s v="Sandra"/>
    <x v="87"/>
    <d v="1899-12-30T13:00:00"/>
    <m/>
    <n v="1"/>
    <x v="0"/>
    <n v="1"/>
    <s v="SI"/>
    <x v="0"/>
    <n v="1"/>
    <n v="1"/>
    <n v="0"/>
    <x v="16"/>
    <x v="3"/>
    <n v="468"/>
    <n v="18"/>
    <n v="0.2"/>
    <n v="0.18"/>
  </r>
  <r>
    <d v="2019-04-25T00:00:00"/>
    <d v="1899-12-30T10:30:00"/>
    <d v="1899-12-30T10:30:00"/>
    <m/>
    <x v="1"/>
    <s v="JAR"/>
    <d v="2019-04-25T10:30:00"/>
    <m/>
    <s v="ALGAITRUCK"/>
    <s v="Carga"/>
    <s v="SI"/>
    <n v="13.5"/>
    <n v="26"/>
    <x v="0"/>
    <s v="SCHOELLER LORQUI"/>
    <x v="8"/>
    <s v="Palau"/>
    <m/>
    <m/>
    <m/>
    <m/>
    <n v="60"/>
    <s v="Miguel M."/>
    <x v="87"/>
    <d v="1899-12-30T10:3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1:00:00"/>
    <d v="1899-12-30T11:00:00"/>
    <m/>
    <x v="1"/>
    <s v="JAR"/>
    <d v="2019-04-25T11:00:00"/>
    <n v="6007061"/>
    <s v="SUS MEDIOS"/>
    <s v="Carga"/>
    <s v="NO"/>
    <n v="1"/>
    <n v="2"/>
    <x v="1"/>
    <s v="SCHOELLER BELGICA"/>
    <x v="4"/>
    <s v="belgica"/>
    <n v="6006956"/>
    <m/>
    <m/>
    <m/>
    <n v="10"/>
    <s v="Reyes"/>
    <x v="87"/>
    <d v="1899-12-30T11:0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1:15:00"/>
    <d v="1899-12-30T11:15:00"/>
    <m/>
    <x v="1"/>
    <s v="JAR"/>
    <d v="2019-04-25T11:30:00"/>
    <m/>
    <s v="SUS MEDIOS"/>
    <s v="Descarga"/>
    <s v="NO"/>
    <n v="1"/>
    <n v="1"/>
    <x v="0"/>
    <s v="EUROGRATE"/>
    <x v="0"/>
    <s v="PALAU"/>
    <m/>
    <m/>
    <m/>
    <m/>
    <n v="10"/>
    <s v="Jesús"/>
    <x v="87"/>
    <d v="1899-12-30T11:15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1:20:00"/>
    <d v="1899-12-30T11:20:00"/>
    <m/>
    <x v="1"/>
    <s v="JAR"/>
    <d v="2019-04-25T11:30:00"/>
    <n v="27095"/>
    <s v="XPOLOGISTIC"/>
    <s v="Carga"/>
    <s v="NO"/>
    <n v="1"/>
    <n v="1"/>
    <x v="1"/>
    <s v="VARIOS"/>
    <x v="1"/>
    <s v="Ourense"/>
    <m/>
    <m/>
    <m/>
    <m/>
    <n v="5"/>
    <s v="Reyes"/>
    <x v="87"/>
    <d v="1899-12-30T11:2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1:45:00"/>
    <d v="1899-12-30T11:45:00"/>
    <m/>
    <x v="1"/>
    <s v="JAR"/>
    <d v="2019-04-25T12:00:00"/>
    <n v="27341"/>
    <s v="DAVID BERTRAN"/>
    <s v="Carga"/>
    <s v="NO"/>
    <n v="4"/>
    <n v="6"/>
    <x v="0"/>
    <s v="SYSTHESIS COATING"/>
    <x v="7"/>
    <s v="Sta. Perpetua"/>
    <m/>
    <m/>
    <m/>
    <m/>
    <n v="20"/>
    <s v="Miguel M."/>
    <x v="87"/>
    <d v="1899-12-30T11:45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2:00:00"/>
    <d v="1899-12-30T12:00:00"/>
    <m/>
    <x v="1"/>
    <s v="JAR"/>
    <d v="2019-04-25T12:00:00"/>
    <n v="26271"/>
    <s v="EL MOSCA"/>
    <s v="Carga"/>
    <s v="SI"/>
    <n v="13.5"/>
    <n v="26"/>
    <x v="2"/>
    <s v="CAMPOS DE JUMILLA"/>
    <x v="7"/>
    <s v="Murcia"/>
    <m/>
    <m/>
    <m/>
    <m/>
    <n v="45"/>
    <s v="Jesús"/>
    <x v="87"/>
    <d v="1899-12-30T12:0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2:15:00"/>
    <d v="1899-12-30T12:15:00"/>
    <m/>
    <x v="1"/>
    <s v="JAR"/>
    <d v="2019-04-25T12:30:00"/>
    <n v="27482"/>
    <s v="DAVID BERTRAN"/>
    <s v="Carga"/>
    <s v="NO"/>
    <n v="2"/>
    <n v="2"/>
    <x v="1"/>
    <s v="ESPUMAS DEL VALLES"/>
    <x v="7"/>
    <s v="Polinya"/>
    <m/>
    <m/>
    <m/>
    <m/>
    <n v="10"/>
    <s v="Reyes"/>
    <x v="87"/>
    <d v="1899-12-30T12:15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3:00:00"/>
    <d v="1899-12-30T13:00:00"/>
    <m/>
    <x v="1"/>
    <s v="JAR"/>
    <d v="2019-04-25T13:00:00"/>
    <n v="6006947"/>
    <s v="BREGER"/>
    <s v="Carga"/>
    <s v="NO"/>
    <n v="5"/>
    <n v="6"/>
    <x v="0"/>
    <s v="SCHOELLER FRANCE"/>
    <x v="4"/>
    <s v="francia"/>
    <m/>
    <m/>
    <m/>
    <m/>
    <n v="30"/>
    <s v="Miguel M."/>
    <x v="87"/>
    <d v="1899-12-30T13:0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4:00:00"/>
    <d v="1899-12-30T14:00:00"/>
    <m/>
    <x v="1"/>
    <s v="JAR"/>
    <d v="2019-04-25T14:00:00"/>
    <n v="26271"/>
    <s v="EL MOSCA"/>
    <s v="Carga"/>
    <s v="SI"/>
    <n v="13.5"/>
    <n v="26"/>
    <x v="2"/>
    <s v="CAMPOS DE JUMILLA"/>
    <x v="7"/>
    <s v="Murcia"/>
    <m/>
    <m/>
    <m/>
    <m/>
    <m/>
    <s v="Juan Carlos"/>
    <x v="87"/>
    <d v="1899-12-30T14:0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5:00:00"/>
    <d v="1899-12-30T15:00:00"/>
    <m/>
    <x v="1"/>
    <s v="JAR"/>
    <d v="2019-04-25T15:00:00"/>
    <n v="27447"/>
    <s v="SUS MEDIOS"/>
    <s v="Carga"/>
    <s v="NO"/>
    <n v="6"/>
    <n v="12"/>
    <x v="0"/>
    <s v="CABLEADOS Y MONTAJES"/>
    <x v="3"/>
    <s v="Banyoles"/>
    <m/>
    <m/>
    <m/>
    <m/>
    <n v="30"/>
    <s v="Alfredo"/>
    <x v="87"/>
    <d v="1899-12-30T15:00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5:01:00"/>
    <d v="1899-12-30T15:01:00"/>
    <m/>
    <x v="1"/>
    <s v="JAR"/>
    <d v="2019-04-25T15:00:00"/>
    <n v="27211"/>
    <s v="EL MOSCA"/>
    <s v="Carga"/>
    <s v="SI"/>
    <n v="13.5"/>
    <n v="26"/>
    <x v="0"/>
    <s v="SAT 8275 QUESOS FLOR VALSEQUILLO"/>
    <x v="7"/>
    <s v="Las Palmas"/>
    <m/>
    <m/>
    <m/>
    <m/>
    <n v="60"/>
    <s v="Juan Carlos"/>
    <x v="87"/>
    <d v="1899-12-30T15:01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6:00:00"/>
    <d v="1899-12-30T16:00:00"/>
    <m/>
    <x v="1"/>
    <s v="JAR"/>
    <d v="2019-04-25T16:00:00"/>
    <m/>
    <s v="SESE"/>
    <s v="Carga"/>
    <s v="SI"/>
    <n v="13.5"/>
    <n v="26"/>
    <x v="0"/>
    <s v="VALEO"/>
    <x v="1"/>
    <s v="Jaén"/>
    <m/>
    <s v="2995HVK / R8082BCL"/>
    <m/>
    <m/>
    <n v="60"/>
    <s v="Miguel Ángel"/>
    <x v="87"/>
    <d v="1899-12-30T16:0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6:30:00"/>
    <d v="1899-12-30T16:30:00"/>
    <m/>
    <x v="1"/>
    <s v="JAR"/>
    <d v="2019-04-25T16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7"/>
    <d v="1899-12-30T16:3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6:45:00"/>
    <d v="1899-12-30T16:45:00"/>
    <m/>
    <x v="1"/>
    <s v="JAR"/>
    <d v="2019-04-25T17:00:00"/>
    <m/>
    <s v="SUS MEDIOS"/>
    <s v="Carga"/>
    <s v="SI"/>
    <n v="13.5"/>
    <n v="26"/>
    <x v="0"/>
    <s v="AQUA AMBIENT"/>
    <x v="3"/>
    <s v="VARIOS"/>
    <m/>
    <m/>
    <m/>
    <m/>
    <n v="15"/>
    <s v="Juan Carlos"/>
    <x v="87"/>
    <d v="1899-12-30T16:45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7:15:00"/>
    <d v="1899-12-30T17:15:00"/>
    <m/>
    <x v="1"/>
    <s v="MR"/>
    <d v="2019-04-25T17:30:00"/>
    <m/>
    <s v="TRANSLINK"/>
    <s v="Carga"/>
    <s v="NO"/>
    <n v="1"/>
    <n v="2"/>
    <x v="0"/>
    <s v="TRANSLINK"/>
    <x v="5"/>
    <s v="VARIOS"/>
    <m/>
    <m/>
    <m/>
    <m/>
    <n v="10"/>
    <s v="Juan Carlos"/>
    <x v="87"/>
    <d v="1899-12-30T17:15:00"/>
    <m/>
    <n v="0"/>
    <x v="0"/>
    <n v="1"/>
    <s v="SI"/>
    <x v="0"/>
    <n v="0"/>
    <n v="0"/>
    <n v="1"/>
    <x v="16"/>
    <x v="3"/>
    <n v="468"/>
    <n v="18"/>
    <n v="0.2"/>
    <n v="0.18"/>
  </r>
  <r>
    <d v="2019-04-25T00:00:00"/>
    <d v="1899-12-30T18:30:00"/>
    <d v="1899-12-30T18:30:00"/>
    <m/>
    <x v="1"/>
    <s v="JAR"/>
    <d v="2019-04-25T18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7"/>
    <d v="1899-12-30T18:3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19:30:00"/>
    <d v="1899-12-30T19:30:00"/>
    <m/>
    <x v="1"/>
    <s v="JAR"/>
    <d v="2019-04-25T19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7"/>
    <d v="1899-12-30T19:3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20:30:00"/>
    <d v="1899-12-30T20:30:00"/>
    <m/>
    <x v="1"/>
    <s v="JAR"/>
    <d v="2019-04-25T20:30:00"/>
    <n v="26271"/>
    <s v="EL MOSCA"/>
    <s v="Carga"/>
    <s v="SI"/>
    <n v="13.5"/>
    <n v="26"/>
    <x v="2"/>
    <s v="CAMPOS DE JUMILLA"/>
    <x v="7"/>
    <s v="Murcia"/>
    <m/>
    <m/>
    <m/>
    <m/>
    <n v="45"/>
    <s v="Juan Carlos"/>
    <x v="87"/>
    <d v="1899-12-30T20:30:00"/>
    <m/>
    <n v="1"/>
    <x v="0"/>
    <n v="1"/>
    <s v="SI"/>
    <x v="0"/>
    <n v="0"/>
    <n v="0"/>
    <n v="1"/>
    <x v="16"/>
    <x v="3"/>
    <n v="468"/>
    <n v="18"/>
    <n v="0.2"/>
    <n v="0.18"/>
  </r>
  <r>
    <d v="2019-04-25T00:00:00"/>
    <d v="1899-12-30T21:30:00"/>
    <d v="1899-12-30T21:30:00"/>
    <m/>
    <x v="1"/>
    <s v="JAR"/>
    <d v="2019-04-25T21:30:00"/>
    <m/>
    <s v="SUS MEDIOS"/>
    <s v="Carga"/>
    <s v="SI"/>
    <n v="13.5"/>
    <n v="26"/>
    <x v="0"/>
    <s v="CHEP"/>
    <x v="1"/>
    <s v="varios"/>
    <n v="3680334247"/>
    <m/>
    <m/>
    <m/>
    <n v="90"/>
    <s v="Miguel Ángel"/>
    <x v="87"/>
    <d v="1899-12-30T15:30:00"/>
    <m/>
    <n v="1"/>
    <x v="0"/>
    <n v="1"/>
    <s v="SI"/>
    <x v="0"/>
    <n v="1"/>
    <n v="1"/>
    <n v="0"/>
    <x v="16"/>
    <x v="3"/>
    <n v="468"/>
    <n v="18"/>
    <n v="0.2"/>
    <n v="0.18"/>
  </r>
  <r>
    <d v="2019-04-26T00:00:00"/>
    <d v="1899-12-30T06:00:00"/>
    <d v="1899-12-30T06:00:00"/>
    <m/>
    <x v="1"/>
    <s v="JAR"/>
    <d v="2019-04-26T06:00:00"/>
    <m/>
    <s v="SUS MEDIOS"/>
    <s v="Carga"/>
    <s v="SI"/>
    <n v="13.5"/>
    <n v="26"/>
    <x v="0"/>
    <s v="CHEP"/>
    <x v="1"/>
    <s v="varios"/>
    <n v="3680342594"/>
    <m/>
    <m/>
    <m/>
    <n v="90"/>
    <s v="Miguel M."/>
    <x v="88"/>
    <d v="1899-12-30T06:0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07:00:00"/>
    <d v="1899-12-30T07:00:00"/>
    <m/>
    <x v="1"/>
    <s v="JAR"/>
    <d v="2019-04-26T07:00:00"/>
    <m/>
    <s v="GIMARCO"/>
    <s v="Descarga"/>
    <s v="SI"/>
    <n v="13.5"/>
    <n v="26"/>
    <x v="0"/>
    <s v="SCHOELLER GAILLON"/>
    <x v="6"/>
    <s v="PALAU"/>
    <s v="CB-1208"/>
    <m/>
    <m/>
    <m/>
    <n v="60"/>
    <s v="Miguel M."/>
    <x v="88"/>
    <d v="1899-12-30T07:0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07:15:00"/>
    <d v="1899-12-30T07:15:00"/>
    <m/>
    <x v="1"/>
    <s v="MR"/>
    <d v="2019-04-26T07:30:00"/>
    <m/>
    <s v="GONZATRANS"/>
    <s v="Carga"/>
    <s v="NO"/>
    <n v="8"/>
    <n v="16"/>
    <x v="0"/>
    <s v="GONZATRANS"/>
    <x v="5"/>
    <s v="VARIOS"/>
    <m/>
    <m/>
    <m/>
    <m/>
    <n v="30"/>
    <s v="Miguel M."/>
    <x v="88"/>
    <d v="1899-12-30T07:15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07:30:00"/>
    <d v="1899-12-30T07:30:00"/>
    <m/>
    <x v="1"/>
    <s v="JAR"/>
    <d v="2019-04-26T07:30:00"/>
    <m/>
    <s v="SUS MEDIOS"/>
    <s v="Descarga"/>
    <s v="NO"/>
    <n v="6"/>
    <n v="12"/>
    <x v="0"/>
    <s v="SERRADORA DOMENECH"/>
    <x v="2"/>
    <s v="PALAU"/>
    <m/>
    <m/>
    <m/>
    <m/>
    <n v="20"/>
    <s v="Jesús"/>
    <x v="88"/>
    <d v="1899-12-30T07:3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08:00:00"/>
    <d v="1899-12-30T08:00:00"/>
    <m/>
    <x v="1"/>
    <s v="JAR"/>
    <d v="2019-04-26T08:00:00"/>
    <n v="26510"/>
    <s v="EL MOSCA"/>
    <s v="Carga"/>
    <s v="SI"/>
    <n v="13.5"/>
    <n v="26"/>
    <x v="2"/>
    <s v="JUANICA DE LA HUERTA"/>
    <x v="7"/>
    <s v="Murcia"/>
    <m/>
    <m/>
    <m/>
    <m/>
    <n v="45"/>
    <s v="Jesús"/>
    <x v="88"/>
    <d v="1899-12-30T08:0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08:15:00"/>
    <d v="1899-12-30T08:15:00"/>
    <m/>
    <x v="1"/>
    <s v="JAR"/>
    <d v="2019-04-26T08:30:00"/>
    <m/>
    <s v="DAVID BERTRAN"/>
    <s v="Carga"/>
    <s v="NO"/>
    <n v="4"/>
    <n v="6"/>
    <x v="0"/>
    <s v="VARIOS"/>
    <x v="5"/>
    <s v="varios"/>
    <s v="Abrera- Llica- Sta. Perpetua"/>
    <m/>
    <m/>
    <m/>
    <n v="30"/>
    <s v="Jesús"/>
    <x v="88"/>
    <d v="1899-12-30T08:15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08:30:00"/>
    <d v="1899-12-30T08:30:00"/>
    <m/>
    <x v="1"/>
    <s v="JAR"/>
    <d v="2019-04-26T08:30:00"/>
    <m/>
    <s v="ALGAITRUCK"/>
    <s v="Descarga"/>
    <s v="SI"/>
    <n v="13.5"/>
    <n v="26"/>
    <x v="0"/>
    <s v="SCHOELLER LORQUI"/>
    <x v="8"/>
    <s v="Palau"/>
    <m/>
    <m/>
    <m/>
    <m/>
    <n v="60"/>
    <s v="Jesús"/>
    <x v="88"/>
    <d v="1899-12-30T08:3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09:00:00"/>
    <d v="1899-12-30T09:00:00"/>
    <m/>
    <x v="1"/>
    <s v="JAR"/>
    <d v="2019-04-26T09:00:00"/>
    <n v="27404"/>
    <s v="SUS MEDIOS"/>
    <s v="Carga"/>
    <s v="NO"/>
    <n v="5"/>
    <n v="10"/>
    <x v="0"/>
    <s v="SUMAL"/>
    <x v="3"/>
    <s v="Rubi"/>
    <m/>
    <m/>
    <m/>
    <m/>
    <n v="20"/>
    <s v="Reyes"/>
    <x v="88"/>
    <d v="1899-12-30T09:0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09:30:00"/>
    <m/>
    <m/>
    <x v="0"/>
    <s v="JAR"/>
    <d v="2019-04-26T09:30:00"/>
    <n v="26435"/>
    <s v="SUS MEDIOS"/>
    <s v="Carga"/>
    <s v="NO"/>
    <n v="4"/>
    <n v="7"/>
    <x v="2"/>
    <s v="BENIHORT"/>
    <x v="1"/>
    <s v="castellon"/>
    <m/>
    <m/>
    <m/>
    <m/>
    <n v="20"/>
    <s v="Jesús"/>
    <x v="88"/>
    <d v="1899-12-30T09:30:00"/>
    <m/>
    <n v="0"/>
    <x v="0"/>
    <n v="0"/>
    <s v="SI"/>
    <x v="0"/>
    <n v="1"/>
    <n v="0"/>
    <n v="1"/>
    <x v="16"/>
    <x v="3"/>
    <n v="468"/>
    <n v="18"/>
    <n v="0.2"/>
    <n v="0.18"/>
  </r>
  <r>
    <d v="2019-04-26T00:00:00"/>
    <d v="1899-12-30T10:30:00"/>
    <d v="1899-12-30T10:30:00"/>
    <m/>
    <x v="1"/>
    <s v="JAR"/>
    <d v="2019-04-26T10:30:00"/>
    <m/>
    <s v="ALGAITRUCK"/>
    <s v="Carga"/>
    <s v="SI"/>
    <n v="13.5"/>
    <n v="26"/>
    <x v="0"/>
    <s v="SCHOELLER LORQUI"/>
    <x v="8"/>
    <s v="Palau"/>
    <m/>
    <m/>
    <m/>
    <m/>
    <n v="60"/>
    <s v="Jesús"/>
    <x v="88"/>
    <d v="1899-12-30T10:3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11:30:00"/>
    <d v="1899-12-30T11:30:00"/>
    <m/>
    <x v="1"/>
    <s v="JAR"/>
    <d v="2019-04-26T11:30:00"/>
    <n v="27485"/>
    <s v="SUS MEDIOS"/>
    <s v="Carga"/>
    <s v="NO"/>
    <n v="2"/>
    <n v="3"/>
    <x v="0"/>
    <s v="CHASSIS BRAKES"/>
    <x v="1"/>
    <s v="POTUGAL"/>
    <m/>
    <m/>
    <m/>
    <m/>
    <n v="10"/>
    <s v="Miguel M."/>
    <x v="88"/>
    <d v="1899-12-30T11:3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2:00:00"/>
    <d v="1899-12-30T12:00:00"/>
    <m/>
    <x v="1"/>
    <s v="JAR"/>
    <d v="2019-04-26T12:00:00"/>
    <m/>
    <s v="BREGER"/>
    <s v="Carga"/>
    <s v="SI"/>
    <n v="13.5"/>
    <n v="26"/>
    <x v="0"/>
    <s v="SCHOELLER GAILLON"/>
    <x v="4"/>
    <s v="Francia"/>
    <s v="6007101 + 6007133 + 6007135 + 6007147 + 6007026 "/>
    <m/>
    <m/>
    <m/>
    <n v="60"/>
    <s v="Miguel M."/>
    <x v="88"/>
    <d v="1899-12-30T12:0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12:30:00"/>
    <d v="1899-12-30T12:30:00"/>
    <m/>
    <x v="1"/>
    <s v="JAR"/>
    <d v="2019-04-26T12:30:00"/>
    <n v="9000382"/>
    <s v="DAVID BERTRAN"/>
    <s v="Carga"/>
    <s v="NO"/>
    <n v="1"/>
    <n v="2"/>
    <x v="0"/>
    <s v="MAINPLAS"/>
    <x v="7"/>
    <s v="BARBERA DEL VALLES"/>
    <m/>
    <m/>
    <m/>
    <m/>
    <n v="10"/>
    <s v="Reyes"/>
    <x v="88"/>
    <d v="1899-12-30T12:3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5:00:00"/>
    <d v="1899-12-30T15:00:00"/>
    <m/>
    <x v="1"/>
    <s v="JAR"/>
    <d v="2019-04-26T15:00:00"/>
    <n v="27700"/>
    <s v="EL MOSCA"/>
    <s v="Carga"/>
    <s v="SI"/>
    <n v="13.5"/>
    <n v="26"/>
    <x v="0"/>
    <s v="FLUIDRA"/>
    <x v="9"/>
    <s v="Murcia"/>
    <m/>
    <m/>
    <m/>
    <m/>
    <n v="60"/>
    <s v="Juan Carlos"/>
    <x v="88"/>
    <d v="1899-12-30T15:00:00"/>
    <m/>
    <n v="1"/>
    <x v="0"/>
    <n v="1"/>
    <s v="SI"/>
    <x v="0"/>
    <n v="0"/>
    <n v="0"/>
    <n v="1"/>
    <x v="16"/>
    <x v="3"/>
    <n v="468"/>
    <n v="18"/>
    <n v="0.2"/>
    <n v="0.18"/>
  </r>
  <r>
    <d v="2019-04-26T00:00:00"/>
    <d v="1899-12-30T15:30:00"/>
    <d v="1899-12-30T15:30:00"/>
    <m/>
    <x v="1"/>
    <s v="JAR"/>
    <d v="2019-04-26T15:30:00"/>
    <n v="27685"/>
    <s v="PALLET WAY"/>
    <s v="Carga"/>
    <s v="NO"/>
    <s v="13,5"/>
    <n v="1"/>
    <x v="0"/>
    <s v="STORE &amp; GO "/>
    <x v="3"/>
    <s v="portugal"/>
    <m/>
    <m/>
    <m/>
    <m/>
    <n v="10"/>
    <s v="Miguel Ángel"/>
    <x v="88"/>
    <d v="1899-12-30T15:3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6:00:00"/>
    <d v="1899-12-30T16:00:00"/>
    <m/>
    <x v="1"/>
    <s v="JAR"/>
    <d v="2019-04-26T16:00:00"/>
    <n v="26208"/>
    <s v="DHL"/>
    <s v="Carga"/>
    <s v="NO"/>
    <s v="13,5"/>
    <n v="1"/>
    <x v="0"/>
    <s v="LOGROPAL"/>
    <x v="1"/>
    <s v="logroño"/>
    <m/>
    <m/>
    <m/>
    <m/>
    <n v="10"/>
    <s v="Miguel Ángel"/>
    <x v="88"/>
    <d v="1899-12-30T16:0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6:30:00"/>
    <d v="1899-12-30T16:30:00"/>
    <m/>
    <x v="1"/>
    <s v="JAR"/>
    <d v="2019-04-26T16:30:00"/>
    <n v="6006868"/>
    <s v="SUS MEDIOS"/>
    <s v="Descarga"/>
    <s v="NO"/>
    <s v="13,5"/>
    <n v="22"/>
    <x v="0"/>
    <s v="SCHOELLER UK"/>
    <x v="6"/>
    <s v="PALAU"/>
    <m/>
    <m/>
    <m/>
    <m/>
    <n v="60"/>
    <s v="Juan Carlos"/>
    <x v="88"/>
    <d v="1899-12-30T16:3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6:45:00"/>
    <d v="1899-12-30T16:45:00"/>
    <m/>
    <x v="1"/>
    <s v="JAR"/>
    <d v="2019-04-26T17:00:00"/>
    <m/>
    <s v="SUS MEDIOS"/>
    <s v="Carga"/>
    <s v="NO"/>
    <s v="13,5"/>
    <n v="26"/>
    <x v="0"/>
    <s v="AQUA AMBIENT"/>
    <x v="3"/>
    <s v="VARIOS"/>
    <m/>
    <m/>
    <m/>
    <m/>
    <n v="15"/>
    <s v="Jesús"/>
    <x v="88"/>
    <d v="1899-12-30T16:45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7:00:00"/>
    <d v="1899-12-30T17:00:00"/>
    <m/>
    <x v="1"/>
    <s v="MR"/>
    <d v="2019-04-26T17:00:00"/>
    <m/>
    <s v="GONZATRANS"/>
    <s v="Carga"/>
    <s v="NO"/>
    <s v="13,5"/>
    <n v="16"/>
    <x v="0"/>
    <s v="GONZATRANS"/>
    <x v="5"/>
    <s v="VARIOS"/>
    <m/>
    <m/>
    <m/>
    <m/>
    <n v="30"/>
    <s v="Miguel Ángel"/>
    <x v="88"/>
    <d v="1899-12-30T17:00:00"/>
    <m/>
    <n v="0"/>
    <x v="0"/>
    <n v="1"/>
    <s v="SI"/>
    <x v="0"/>
    <n v="0"/>
    <n v="0"/>
    <n v="1"/>
    <x v="16"/>
    <x v="3"/>
    <n v="468"/>
    <n v="18"/>
    <n v="0.2"/>
    <n v="0.18"/>
  </r>
  <r>
    <d v="2019-04-26T00:00:00"/>
    <d v="1899-12-30T18:00:00"/>
    <d v="1899-12-30T18:00:00"/>
    <m/>
    <x v="1"/>
    <s v="JAR"/>
    <d v="2019-04-26T18:00:00"/>
    <m/>
    <s v="SESE"/>
    <s v="Carga"/>
    <s v="NO"/>
    <s v="13,5"/>
    <n v="26"/>
    <x v="0"/>
    <s v="VALEO"/>
    <x v="1"/>
    <s v="Jaén"/>
    <m/>
    <m/>
    <m/>
    <m/>
    <n v="60"/>
    <s v="Miguel Ángel"/>
    <x v="88"/>
    <d v="1899-12-30T18:00:00"/>
    <m/>
    <n v="0"/>
    <x v="0"/>
    <n v="1"/>
    <s v="SI"/>
    <x v="0"/>
    <n v="0"/>
    <n v="0"/>
    <n v="1"/>
    <x v="16"/>
    <x v="3"/>
    <n v="468"/>
    <n v="18"/>
    <n v="0.2"/>
    <n v="0.18"/>
  </r>
  <r>
    <d v="2019-04-29T00:00:00"/>
    <d v="1899-12-30T08:00:00"/>
    <d v="1899-12-30T08:00:00"/>
    <m/>
    <x v="1"/>
    <s v="JAR"/>
    <d v="2019-04-29T08:00:00"/>
    <m/>
    <s v="SUS MEDIOS"/>
    <s v="Descarga"/>
    <s v="SI"/>
    <n v="13.5"/>
    <n v="26"/>
    <x v="0"/>
    <s v="MORSSINKHOF"/>
    <x v="2"/>
    <s v="PALAU"/>
    <m/>
    <m/>
    <m/>
    <m/>
    <n v="60"/>
    <s v="Jesús"/>
    <x v="89"/>
    <d v="1899-12-30T08:0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08:30:00"/>
    <d v="1899-12-30T08:30:00"/>
    <m/>
    <x v="1"/>
    <s v="MR"/>
    <d v="2019-04-29T08:30:00"/>
    <m/>
    <s v="SUS MEDIOS"/>
    <s v="Descarga"/>
    <s v="SI"/>
    <n v="13.5"/>
    <n v="26"/>
    <x v="0"/>
    <s v="CHEP"/>
    <x v="2"/>
    <s v="PALAU"/>
    <m/>
    <m/>
    <m/>
    <m/>
    <n v="60"/>
    <s v="Juan Carlos"/>
    <x v="90"/>
    <d v="1899-12-30T16:00:00"/>
    <m/>
    <n v="1"/>
    <x v="0"/>
    <n v="1"/>
    <s v="NO"/>
    <x v="0"/>
    <n v="1"/>
    <n v="1"/>
    <n v="0"/>
    <x v="17"/>
    <x v="3"/>
    <n v="468"/>
    <n v="18"/>
    <n v="0.2"/>
    <n v="0.18"/>
  </r>
  <r>
    <d v="2019-04-29T00:00:00"/>
    <d v="1899-12-30T09:00:00"/>
    <d v="1899-12-30T09:00:00"/>
    <m/>
    <x v="1"/>
    <s v="JAR"/>
    <d v="2019-04-29T09:00:00"/>
    <m/>
    <s v="DAVID BERTRAN"/>
    <s v="Carga"/>
    <s v="NO"/>
    <n v="4"/>
    <n v="6"/>
    <x v="0"/>
    <s v="RESIDUOS "/>
    <x v="5"/>
    <s v="La llagosta"/>
    <m/>
    <m/>
    <m/>
    <m/>
    <n v="20"/>
    <s v="Jesús"/>
    <x v="89"/>
    <d v="1899-12-30T09:00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09:30:00"/>
    <m/>
    <m/>
    <x v="0"/>
    <s v="JAR"/>
    <d v="2019-04-29T09:30:00"/>
    <n v="27513"/>
    <s v="SUS MEDIOS"/>
    <s v="Descarga"/>
    <s v="NO"/>
    <n v="1"/>
    <n v="1"/>
    <x v="0"/>
    <s v="SUTEIN "/>
    <x v="3"/>
    <s v="PALAU"/>
    <m/>
    <m/>
    <m/>
    <m/>
    <n v="10"/>
    <s v="Jesús"/>
    <x v="89"/>
    <d v="1899-12-30T09:30:00"/>
    <m/>
    <n v="0"/>
    <x v="0"/>
    <n v="0"/>
    <s v="SI"/>
    <x v="0"/>
    <n v="1"/>
    <n v="0"/>
    <n v="1"/>
    <x v="17"/>
    <x v="3"/>
    <n v="468"/>
    <n v="18"/>
    <n v="0.2"/>
    <n v="0.18"/>
  </r>
  <r>
    <d v="2019-04-29T00:00:00"/>
    <d v="1899-12-30T10:15:00"/>
    <d v="1899-12-30T10:15:00"/>
    <m/>
    <x v="1"/>
    <s v="JAR"/>
    <d v="2019-04-29T10:30:00"/>
    <m/>
    <s v="DAVID BERTRAN"/>
    <s v="Carga"/>
    <s v="NO"/>
    <n v="4"/>
    <n v="6"/>
    <x v="0"/>
    <s v="RESIDUOS "/>
    <x v="5"/>
    <s v="La llagosta"/>
    <m/>
    <m/>
    <m/>
    <m/>
    <n v="15"/>
    <s v="Jesús"/>
    <x v="89"/>
    <d v="1899-12-30T10:15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10:30:00"/>
    <d v="1899-12-30T10:30:00"/>
    <m/>
    <x v="1"/>
    <s v="JAR"/>
    <d v="2019-04-29T10:30:00"/>
    <n v="26510"/>
    <s v="EL MOSCA"/>
    <s v="Carga"/>
    <s v="SI"/>
    <n v="13.5"/>
    <n v="26"/>
    <x v="2"/>
    <s v="JUANICA DE LA HUERTA"/>
    <x v="7"/>
    <s v="Murcia"/>
    <m/>
    <m/>
    <m/>
    <m/>
    <n v="45"/>
    <s v="Miguel M."/>
    <x v="89"/>
    <d v="1899-12-30T10:3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2:15:00"/>
    <d v="1899-12-30T12:15:00"/>
    <m/>
    <x v="1"/>
    <s v="JAR"/>
    <d v="2019-04-29T12:30:00"/>
    <m/>
    <s v="DAVID BERTRAN"/>
    <s v="Carga"/>
    <s v="NO"/>
    <n v="4"/>
    <n v="6"/>
    <x v="0"/>
    <s v="RESIDUOS "/>
    <x v="5"/>
    <s v="La llagosta"/>
    <m/>
    <m/>
    <m/>
    <m/>
    <n v="15"/>
    <s v="Jesús"/>
    <x v="89"/>
    <d v="1899-12-30T12:15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12:30:00"/>
    <d v="1899-12-30T12:30:00"/>
    <m/>
    <x v="1"/>
    <s v="JAR"/>
    <d v="2019-04-29T12:30:00"/>
    <n v="26510"/>
    <s v="EL MOSCA"/>
    <s v="Carga"/>
    <s v="SI"/>
    <n v="13.5"/>
    <n v="26"/>
    <x v="2"/>
    <s v="JUANICA DE LA HUERTA"/>
    <x v="7"/>
    <s v="Murcia"/>
    <m/>
    <m/>
    <m/>
    <m/>
    <n v="45"/>
    <s v="Miguel M."/>
    <x v="89"/>
    <d v="1899-12-30T12:3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3:30:00"/>
    <d v="1899-12-30T13:30:00"/>
    <m/>
    <x v="1"/>
    <s v="JAR"/>
    <d v="2019-04-29T13:30:00"/>
    <n v="27425"/>
    <s v="SUS MEDIOS"/>
    <s v="Carga"/>
    <s v="SI"/>
    <n v="13.5"/>
    <n v="26"/>
    <x v="2"/>
    <s v="FRUTICOLA CASTILLO"/>
    <x v="1"/>
    <s v="Badajoz"/>
    <m/>
    <s v="2381-BMP // R-2636-BBM"/>
    <m/>
    <m/>
    <n v="45"/>
    <s v="Juan Carlos"/>
    <x v="89"/>
    <d v="1899-12-30T13:3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4:00:00"/>
    <d v="1899-12-30T14:00:00"/>
    <m/>
    <x v="1"/>
    <s v="JAR"/>
    <d v="2019-04-29T14:00:00"/>
    <n v="27425"/>
    <s v="SUS MEDIOS"/>
    <s v="Carga"/>
    <s v="SI"/>
    <n v="13.5"/>
    <n v="26"/>
    <x v="2"/>
    <s v="FRUTICOLA CASTILLO"/>
    <x v="1"/>
    <s v="Badajoz"/>
    <m/>
    <s v="0709-KPK // R-3808-BCY"/>
    <m/>
    <m/>
    <n v="45"/>
    <s v="Juan Carlos"/>
    <x v="89"/>
    <d v="1899-12-30T14:0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4:01:00"/>
    <m/>
    <m/>
    <x v="0"/>
    <s v="MR"/>
    <d v="2019-04-29T14:00:00"/>
    <n v="113006655"/>
    <s v="VICTRANSA"/>
    <s v="Descarga"/>
    <s v="NO"/>
    <n v="1"/>
    <n v="0.5"/>
    <x v="0"/>
    <s v="IQAP MASTERBATCH"/>
    <x v="0"/>
    <s v="PALAU"/>
    <m/>
    <m/>
    <m/>
    <m/>
    <n v="10"/>
    <s v="Miguel Ángel"/>
    <x v="89"/>
    <d v="1899-12-30T14:01:00"/>
    <m/>
    <n v="0"/>
    <x v="0"/>
    <n v="0"/>
    <s v="SI"/>
    <x v="0"/>
    <n v="1"/>
    <n v="0"/>
    <n v="1"/>
    <x v="17"/>
    <x v="3"/>
    <n v="468"/>
    <n v="18"/>
    <n v="0.2"/>
    <n v="0.18"/>
  </r>
  <r>
    <d v="2019-04-29T00:00:00"/>
    <d v="1899-12-30T14:30:00"/>
    <d v="1899-12-30T14:30:00"/>
    <m/>
    <x v="1"/>
    <s v="JAR"/>
    <d v="2019-04-29T14:30:00"/>
    <n v="26510"/>
    <s v="EL MOSCA"/>
    <s v="Carga"/>
    <s v="SI"/>
    <n v="13.5"/>
    <n v="26"/>
    <x v="2"/>
    <s v="JUANICA DE LA HUERTA"/>
    <x v="7"/>
    <s v="Murcia"/>
    <m/>
    <m/>
    <m/>
    <m/>
    <n v="45"/>
    <s v="Miguel M."/>
    <x v="89"/>
    <d v="1899-12-30T14:3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5:00:00"/>
    <d v="1899-12-30T15:00:00"/>
    <m/>
    <x v="1"/>
    <s v="JAR"/>
    <d v="2019-04-29T15:00:00"/>
    <n v="27425"/>
    <s v="SUS MEDIOS"/>
    <s v="Carga"/>
    <s v="SI"/>
    <n v="13.5"/>
    <n v="26"/>
    <x v="2"/>
    <s v="FRUTICOLA CASTILLO"/>
    <x v="1"/>
    <s v="Badajoz"/>
    <m/>
    <s v="9452-KVM // R-7660-BCR"/>
    <m/>
    <m/>
    <n v="45"/>
    <s v="Miguel Ángel"/>
    <x v="89"/>
    <d v="1899-12-30T15:0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5:15:00"/>
    <d v="1899-12-30T15:15:00"/>
    <m/>
    <x v="1"/>
    <s v="JAR"/>
    <d v="2019-04-29T15:30:00"/>
    <n v="27424"/>
    <s v="SUS MEDIOS"/>
    <s v="Carga"/>
    <s v="SI"/>
    <n v="13.5"/>
    <n v="26"/>
    <x v="2"/>
    <s v="EXPLOTACIONES AGR.PRECIADO"/>
    <x v="1"/>
    <s v="Badajoz"/>
    <m/>
    <m/>
    <m/>
    <m/>
    <n v="45"/>
    <s v="Juan Carlos"/>
    <x v="89"/>
    <d v="1899-12-30T15:15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5:30:00"/>
    <d v="1899-12-30T15:30:00"/>
    <m/>
    <x v="1"/>
    <s v="JAR"/>
    <d v="2019-04-29T15:30:00"/>
    <n v="27725"/>
    <s v="PALLET WAY"/>
    <s v="Carga"/>
    <s v="NO"/>
    <n v="1"/>
    <n v="1"/>
    <x v="0"/>
    <s v="ICOMMERS"/>
    <x v="1"/>
    <s v="castellon"/>
    <m/>
    <m/>
    <m/>
    <m/>
    <n v="10"/>
    <s v="Miguel Ángel"/>
    <x v="90"/>
    <d v="1899-12-30T15:30:00"/>
    <m/>
    <n v="0"/>
    <x v="0"/>
    <n v="1"/>
    <s v="NO"/>
    <x v="0"/>
    <n v="0"/>
    <n v="0"/>
    <n v="1"/>
    <x v="17"/>
    <x v="3"/>
    <n v="468"/>
    <n v="18"/>
    <n v="0.2"/>
    <n v="0.18"/>
  </r>
  <r>
    <d v="2019-04-29T00:00:00"/>
    <d v="1899-12-30T16:00:00"/>
    <d v="1899-12-30T16:00:00"/>
    <m/>
    <x v="1"/>
    <s v="JAR"/>
    <d v="2019-04-29T16:00:00"/>
    <n v="27127"/>
    <s v="SUS MEDIOS"/>
    <s v="Carga"/>
    <s v="SI"/>
    <n v="13.5"/>
    <n v="26"/>
    <x v="2"/>
    <s v="NABERAN SAREAK"/>
    <x v="1"/>
    <s v="Guipuzcoa"/>
    <m/>
    <s v="WGM58500/WGM30877 "/>
    <m/>
    <m/>
    <n v="45"/>
    <s v="Miguel Ángel"/>
    <x v="89"/>
    <d v="1899-12-30T16:0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6:15:00"/>
    <d v="1899-12-30T16:15:00"/>
    <m/>
    <x v="1"/>
    <s v="JAR"/>
    <d v="2019-04-29T16:30:00"/>
    <m/>
    <s v="BCN EXPRESS"/>
    <s v="Carga"/>
    <s v="NO"/>
    <n v="1"/>
    <n v="1"/>
    <x v="0"/>
    <s v="SCHOELLER ALLIBERT (HOLANDA)"/>
    <x v="4"/>
    <s v="HOLANDA"/>
    <m/>
    <m/>
    <m/>
    <m/>
    <n v="30"/>
    <s v="Juan Carlos"/>
    <x v="89"/>
    <d v="1899-12-30T16:15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16:30:00"/>
    <d v="1899-12-30T16:30:00"/>
    <m/>
    <x v="1"/>
    <s v="JAR"/>
    <d v="2019-04-29T16:30:00"/>
    <n v="26510"/>
    <s v="EL MOSCA"/>
    <s v="Carga"/>
    <s v="SI"/>
    <n v="13.5"/>
    <n v="26"/>
    <x v="2"/>
    <s v="JUANICA DE LA HUERTA"/>
    <x v="7"/>
    <s v="Murcia"/>
    <m/>
    <m/>
    <m/>
    <m/>
    <n v="45"/>
    <s v="Miguel Ángel"/>
    <x v="89"/>
    <d v="1899-12-30T16:3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6:45:00"/>
    <d v="1899-12-30T16:45:00"/>
    <m/>
    <x v="1"/>
    <s v="JAR"/>
    <d v="2019-04-29T17:00:00"/>
    <m/>
    <s v="SUS MEDIOS"/>
    <s v="Carga"/>
    <s v="SI"/>
    <n v="13.5"/>
    <n v="26"/>
    <x v="0"/>
    <s v="AQUA AMBIENT"/>
    <x v="3"/>
    <s v="VARIOS"/>
    <m/>
    <m/>
    <m/>
    <m/>
    <n v="20"/>
    <s v="Juan Carlos"/>
    <x v="89"/>
    <d v="1899-12-30T16:45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7:00:00"/>
    <d v="1899-12-30T17:00:00"/>
    <m/>
    <x v="1"/>
    <s v="JAR"/>
    <d v="2019-04-29T17:00:00"/>
    <m/>
    <s v="ALGAITRUCK"/>
    <s v="Descarga"/>
    <s v="SI"/>
    <n v="13.5"/>
    <n v="26"/>
    <x v="0"/>
    <s v="SCHOELLER LORQUI"/>
    <x v="8"/>
    <s v="Palau"/>
    <m/>
    <m/>
    <m/>
    <m/>
    <n v="60"/>
    <s v="Miguel Ángel"/>
    <x v="89"/>
    <d v="1899-12-30T17:0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7:15:00"/>
    <d v="1899-12-30T17:15:00"/>
    <m/>
    <x v="1"/>
    <s v="JAR"/>
    <d v="2019-04-29T17:30:00"/>
    <n v="27424"/>
    <s v="SUS MEDIOS"/>
    <s v="Carga"/>
    <s v="SI"/>
    <n v="13.5"/>
    <n v="26"/>
    <x v="2"/>
    <s v="EXPLOTACIONES AGR.PRECIADO"/>
    <x v="1"/>
    <s v="Badajoz"/>
    <m/>
    <m/>
    <m/>
    <m/>
    <n v="45"/>
    <s v="Miguel Ángel"/>
    <x v="89"/>
    <d v="1899-12-30T19:30:00"/>
    <m/>
    <n v="1"/>
    <x v="0"/>
    <n v="1"/>
    <s v="SI"/>
    <x v="0"/>
    <n v="1"/>
    <n v="1"/>
    <n v="0"/>
    <x v="17"/>
    <x v="3"/>
    <n v="468"/>
    <n v="18"/>
    <n v="0.2"/>
    <n v="0.18"/>
  </r>
  <r>
    <d v="2019-04-29T00:00:00"/>
    <d v="1899-12-30T17:30:00"/>
    <d v="1899-12-30T17:30:00"/>
    <m/>
    <x v="1"/>
    <s v="JAR"/>
    <d v="2019-04-29T17:30:00"/>
    <m/>
    <s v="SUS MEDIOS"/>
    <s v="Carga"/>
    <s v="NO"/>
    <n v="4"/>
    <n v="6"/>
    <x v="0"/>
    <s v="AQUA AMBIENT"/>
    <x v="3"/>
    <s v="LAS PALMAS"/>
    <m/>
    <m/>
    <m/>
    <m/>
    <n v="20"/>
    <s v="Juan Carlos"/>
    <x v="89"/>
    <d v="1899-12-30T17:30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18:00:00"/>
    <d v="1899-12-30T18:00:00"/>
    <m/>
    <x v="1"/>
    <s v="JAR"/>
    <d v="2019-04-29T18:00:00"/>
    <m/>
    <s v="NIKA"/>
    <s v="Carga"/>
    <s v="NO"/>
    <n v="1"/>
    <n v="1"/>
    <x v="0"/>
    <s v="POWDER"/>
    <x v="9"/>
    <s v="VALLS"/>
    <m/>
    <m/>
    <m/>
    <m/>
    <n v="10"/>
    <s v="Reyes"/>
    <x v="89"/>
    <d v="1899-12-30T18:00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18:15:00"/>
    <d v="1899-12-30T18:15:00"/>
    <m/>
    <x v="1"/>
    <s v="JAR"/>
    <d v="2019-04-29T18:30:00"/>
    <n v="27424"/>
    <s v="SUS MEDIOS"/>
    <s v="Carga"/>
    <s v="SI"/>
    <n v="13.5"/>
    <n v="26"/>
    <x v="2"/>
    <s v="EXPLOTACIONES AGR.PRECIADO"/>
    <x v="1"/>
    <s v="Badajoz"/>
    <m/>
    <m/>
    <m/>
    <m/>
    <n v="45"/>
    <s v="Juan Carlos"/>
    <x v="89"/>
    <d v="1899-12-30T18:15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8:30:00"/>
    <d v="1899-12-30T18:30:00"/>
    <m/>
    <x v="1"/>
    <s v="JAR"/>
    <d v="2019-04-29T18:30:00"/>
    <n v="26510"/>
    <s v="EL MOSCA"/>
    <s v="Carga"/>
    <s v="SI"/>
    <n v="13.5"/>
    <n v="26"/>
    <x v="2"/>
    <s v="JUANICA DE LA HUERTA"/>
    <x v="7"/>
    <s v="Murcia"/>
    <m/>
    <m/>
    <m/>
    <m/>
    <n v="45"/>
    <s v="Juan Carlos"/>
    <x v="89"/>
    <d v="1899-12-30T18:30:00"/>
    <m/>
    <n v="1"/>
    <x v="0"/>
    <n v="1"/>
    <s v="SI"/>
    <x v="0"/>
    <n v="0"/>
    <n v="0"/>
    <n v="1"/>
    <x v="17"/>
    <x v="3"/>
    <n v="468"/>
    <n v="18"/>
    <n v="0.2"/>
    <n v="0.18"/>
  </r>
  <r>
    <d v="2019-04-29T00:00:00"/>
    <d v="1899-12-30T19:00:00"/>
    <d v="1899-12-30T19:00:00"/>
    <m/>
    <x v="1"/>
    <s v="JAR"/>
    <d v="2019-04-29T19:00:00"/>
    <m/>
    <s v="BREGER"/>
    <s v="Carga"/>
    <s v="NO"/>
    <n v="7"/>
    <n v="14"/>
    <x v="0"/>
    <s v="SCHOELLER FRANCE"/>
    <x v="4"/>
    <s v="GAILLON"/>
    <s v="6006950 + 6006949 + 6006948 + 6007107 + 6007117 + 6006946"/>
    <m/>
    <m/>
    <m/>
    <n v="60"/>
    <s v="Miguel Ángel"/>
    <x v="89"/>
    <d v="1899-12-30T19:00:00"/>
    <m/>
    <n v="0"/>
    <x v="0"/>
    <n v="1"/>
    <s v="SI"/>
    <x v="0"/>
    <n v="0"/>
    <n v="0"/>
    <n v="1"/>
    <x v="17"/>
    <x v="3"/>
    <n v="468"/>
    <n v="18"/>
    <n v="0.2"/>
    <n v="0.18"/>
  </r>
  <r>
    <d v="2019-04-29T00:00:00"/>
    <d v="1899-12-30T19:30:00"/>
    <d v="1899-12-30T19:30:00"/>
    <m/>
    <x v="1"/>
    <s v="JAR"/>
    <d v="2019-04-29T19:30:00"/>
    <n v="26510"/>
    <s v="EL MOSCA"/>
    <s v="Carga"/>
    <s v="SI"/>
    <n v="13.5"/>
    <n v="26"/>
    <x v="2"/>
    <s v="JUANICA DE LA HUERTA"/>
    <x v="7"/>
    <s v="Murcia"/>
    <m/>
    <m/>
    <m/>
    <m/>
    <n v="45"/>
    <s v="Juan Carlos"/>
    <x v="89"/>
    <d v="1899-12-30T19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07:30:00"/>
    <d v="1899-12-30T07:30:00"/>
    <m/>
    <x v="1"/>
    <s v="MR"/>
    <d v="2019-04-30T07:30:00"/>
    <m/>
    <s v="GONZATRANS"/>
    <s v="Carga"/>
    <s v="NO"/>
    <n v="7"/>
    <n v="14"/>
    <x v="0"/>
    <s v="GONZATRANS"/>
    <x v="5"/>
    <s v="VARIOS"/>
    <m/>
    <m/>
    <m/>
    <m/>
    <m/>
    <s v="Miguel M."/>
    <x v="90"/>
    <d v="1899-12-30T07:3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08:30:00"/>
    <d v="1899-12-30T08:30:00"/>
    <m/>
    <x v="1"/>
    <s v="JAR"/>
    <d v="2019-04-30T08:30:00"/>
    <n v="27424"/>
    <s v="SUS MEDIOS"/>
    <s v="Carga"/>
    <s v="SI"/>
    <n v="13.5"/>
    <n v="26"/>
    <x v="2"/>
    <s v="EXPLOTACIONES AGR.PRECIADO"/>
    <x v="1"/>
    <s v="Badajoz"/>
    <m/>
    <m/>
    <m/>
    <m/>
    <n v="45"/>
    <s v="Miguel M."/>
    <x v="90"/>
    <d v="1899-12-30T08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09:00:00"/>
    <d v="1899-12-30T09:00:00"/>
    <m/>
    <x v="1"/>
    <s v="JAR"/>
    <d v="2019-04-30T09:00:00"/>
    <m/>
    <s v="ALGAITRUCK"/>
    <s v="Descarga"/>
    <s v="SI"/>
    <n v="13.5"/>
    <n v="26"/>
    <x v="0"/>
    <s v="SCHOELLER LORQUI"/>
    <x v="8"/>
    <s v="Palau"/>
    <m/>
    <m/>
    <m/>
    <m/>
    <m/>
    <s v="Jesús"/>
    <x v="90"/>
    <d v="1899-12-30T09:0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09:30:00"/>
    <d v="1899-12-30T09:30:00"/>
    <m/>
    <x v="1"/>
    <s v="JAR"/>
    <d v="2019-04-30T09:30:00"/>
    <n v="27585"/>
    <s v="DAVID BERTRAN"/>
    <s v="Carga"/>
    <s v="NO"/>
    <n v="4"/>
    <n v="6"/>
    <x v="0"/>
    <s v="VARIOS"/>
    <x v="9"/>
    <s v="L`Ametlla"/>
    <m/>
    <m/>
    <m/>
    <m/>
    <n v="20"/>
    <s v="Jesús"/>
    <x v="90"/>
    <d v="1899-12-30T09:3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0:00:00"/>
    <d v="1899-12-30T10:00:00"/>
    <m/>
    <x v="1"/>
    <s v="JAR"/>
    <d v="2019-04-30T10:00:00"/>
    <m/>
    <s v="ALGAITRUCK"/>
    <s v="Carga"/>
    <s v="SI"/>
    <n v="13.5"/>
    <n v="26"/>
    <x v="0"/>
    <s v="SCHOELLER LORQUI"/>
    <x v="8"/>
    <s v="Palau"/>
    <m/>
    <m/>
    <m/>
    <m/>
    <m/>
    <s v="Pdte."/>
    <x v="90"/>
    <d v="1899-12-30T10:0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0:30:00"/>
    <d v="1899-12-30T10:30:00"/>
    <m/>
    <x v="1"/>
    <s v="JAR"/>
    <d v="2019-04-30T10:30:00"/>
    <n v="27424"/>
    <s v="SUS MEDIOS"/>
    <s v="Carga"/>
    <s v="SI"/>
    <n v="13.5"/>
    <n v="26"/>
    <x v="2"/>
    <s v="EXPLOTACIONES AGR.PRECIADO"/>
    <x v="1"/>
    <s v="Badajoz"/>
    <m/>
    <s v="3126-JBG // R-4599-BCD"/>
    <m/>
    <m/>
    <n v="45"/>
    <s v="Jesús"/>
    <x v="90"/>
    <d v="1899-12-30T10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1:00:00"/>
    <d v="1899-12-30T11:00:00"/>
    <m/>
    <x v="1"/>
    <s v="JAR"/>
    <d v="2019-04-30T11:00:00"/>
    <n v="6007146"/>
    <s v="SUS MEDIOS"/>
    <s v="Carga"/>
    <s v="NO"/>
    <n v="7"/>
    <n v="13"/>
    <x v="0"/>
    <s v="SCHOELLER BELGICA"/>
    <x v="4"/>
    <s v="Holanda"/>
    <m/>
    <m/>
    <m/>
    <m/>
    <n v="30"/>
    <s v="Jesús"/>
    <x v="90"/>
    <d v="1899-12-30T11:0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1:10:00"/>
    <d v="1899-12-30T11:10:00"/>
    <m/>
    <x v="1"/>
    <s v="JAR"/>
    <d v="2019-04-30T11:00:00"/>
    <n v="6007139"/>
    <s v="BCN EXPRESS"/>
    <s v="Carga"/>
    <s v="NO"/>
    <n v="1"/>
    <n v="1"/>
    <x v="1"/>
    <s v="VARIOS"/>
    <x v="4"/>
    <s v="Netherlans"/>
    <m/>
    <m/>
    <m/>
    <m/>
    <n v="10"/>
    <s v="Reyes"/>
    <x v="90"/>
    <d v="1899-12-30T11:1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1:30:00"/>
    <d v="1899-12-30T11:30:00"/>
    <m/>
    <x v="1"/>
    <s v="JAR"/>
    <d v="2019-04-30T11:30:00"/>
    <n v="27373"/>
    <s v="NADAL-FORWARDING"/>
    <s v="Carga"/>
    <s v="NO"/>
    <n v="1"/>
    <n v="1"/>
    <x v="0"/>
    <s v="PDR CANARIAS"/>
    <x v="7"/>
    <s v="las Palmas"/>
    <m/>
    <m/>
    <m/>
    <m/>
    <n v="10"/>
    <s v="Miguel Ángel"/>
    <x v="90"/>
    <d v="1899-12-30T11:3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2:30:00"/>
    <d v="1899-12-30T12:30:00"/>
    <m/>
    <x v="1"/>
    <s v="JAR"/>
    <d v="2019-04-30T12:30:00"/>
    <n v="27424"/>
    <s v="SUS MEDIOS"/>
    <s v="Carga"/>
    <s v="SI"/>
    <n v="13.5"/>
    <n v="26"/>
    <x v="2"/>
    <s v="EXPLOTACIONES AGR.PRECIADO"/>
    <x v="1"/>
    <s v="Badajoz"/>
    <m/>
    <s v="R-6250-BDB"/>
    <m/>
    <m/>
    <n v="45"/>
    <s v="Miguel M."/>
    <x v="90"/>
    <d v="1899-12-30T12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3:00:00"/>
    <d v="1899-12-30T13:00:00"/>
    <m/>
    <x v="1"/>
    <s v="JAR"/>
    <d v="2019-04-30T13:00:00"/>
    <n v="27771"/>
    <s v="DAVID BERTRAN"/>
    <s v="Carga"/>
    <s v="NO"/>
    <n v="1"/>
    <n v="1"/>
    <x v="0"/>
    <s v="REGABER"/>
    <x v="9"/>
    <s v="PARETS"/>
    <m/>
    <m/>
    <m/>
    <m/>
    <n v="10"/>
    <s v="Reyes"/>
    <x v="90"/>
    <d v="1899-12-30T13:0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3:30:00"/>
    <d v="1899-12-30T13:30:00"/>
    <m/>
    <x v="1"/>
    <s v="JAR"/>
    <d v="2019-04-30T13:30:00"/>
    <n v="27424"/>
    <s v="SUS MEDIOS"/>
    <s v="Carga"/>
    <s v="SI"/>
    <n v="13.5"/>
    <n v="26"/>
    <x v="2"/>
    <s v="EXPLOTACIONES AGR.PRECIADO"/>
    <x v="1"/>
    <s v="Badajoz"/>
    <m/>
    <m/>
    <m/>
    <m/>
    <n v="45"/>
    <s v="Miguel M."/>
    <x v="90"/>
    <d v="1899-12-30T13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4:00:00"/>
    <d v="1899-12-30T14:00:00"/>
    <m/>
    <x v="1"/>
    <s v="JAR"/>
    <d v="2019-04-30T14:00:00"/>
    <n v="27424"/>
    <s v="SUS MEDIOS"/>
    <s v="Carga"/>
    <s v="SI"/>
    <n v="13.5"/>
    <n v="26"/>
    <x v="2"/>
    <s v="EXPLOTACIONES AGR.PRECIADO"/>
    <x v="1"/>
    <s v="Badajoz"/>
    <m/>
    <m/>
    <m/>
    <m/>
    <n v="45"/>
    <s v="Jesús"/>
    <x v="90"/>
    <d v="1899-12-30T14:0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4:30:00"/>
    <d v="1899-12-30T14:30:00"/>
    <m/>
    <x v="1"/>
    <s v="JAR"/>
    <d v="2019-04-30T14:30:00"/>
    <n v="27809"/>
    <s v="SUS MEDIOS"/>
    <s v="Carga"/>
    <s v="NO"/>
    <n v="1"/>
    <n v="1"/>
    <x v="0"/>
    <s v="AQUA FILTRACIÓN"/>
    <x v="3"/>
    <s v="CASTELLBISBAL"/>
    <m/>
    <m/>
    <m/>
    <m/>
    <n v="10"/>
    <s v="Miguel M."/>
    <x v="90"/>
    <d v="1899-12-30T14:3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5:00:00"/>
    <d v="1899-12-30T15:00:00"/>
    <m/>
    <x v="1"/>
    <s v="MR"/>
    <d v="2019-04-30T15:00:00"/>
    <n v="27592"/>
    <s v="NADAL-FORWARDING"/>
    <s v="Carga"/>
    <s v="NO"/>
    <n v="5"/>
    <n v="2.5"/>
    <x v="0"/>
    <s v="CAVAS CATALANAS"/>
    <x v="7"/>
    <s v="SANTA CRUZ"/>
    <m/>
    <m/>
    <m/>
    <m/>
    <n v="30"/>
    <s v="Miguel Ángel"/>
    <x v="90"/>
    <d v="1899-12-30T15:0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5:30:00"/>
    <d v="1899-12-30T15:30:00"/>
    <m/>
    <x v="1"/>
    <s v="JAR"/>
    <d v="2019-04-30T15:30:00"/>
    <n v="27424"/>
    <s v="SUS MEDIOS"/>
    <s v="Carga"/>
    <s v="SI"/>
    <n v="13.5"/>
    <n v="26"/>
    <x v="2"/>
    <s v="EXPLOTACIONES AGR.PRECIADO"/>
    <x v="1"/>
    <s v="Badajoz"/>
    <m/>
    <m/>
    <m/>
    <m/>
    <n v="45"/>
    <s v="Miguel M."/>
    <x v="90"/>
    <d v="1899-12-30T15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6:00:00"/>
    <d v="1899-12-30T16:00:00"/>
    <m/>
    <x v="1"/>
    <s v="JAR"/>
    <d v="2019-04-30T16:00:00"/>
    <m/>
    <s v="DAVID BERTRAN"/>
    <s v="Descarga"/>
    <s v="NO"/>
    <n v="1"/>
    <n v="1"/>
    <x v="0"/>
    <s v="VARIOS"/>
    <x v="5"/>
    <s v="PALAU"/>
    <s v="Jaulas del pintor"/>
    <m/>
    <m/>
    <m/>
    <n v="10"/>
    <s v="Juan Carlos"/>
    <x v="90"/>
    <d v="1899-12-30T16:0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6:30:00"/>
    <d v="1899-12-30T16:30:00"/>
    <m/>
    <x v="1"/>
    <s v="JAR"/>
    <d v="2019-04-30T16:30:00"/>
    <n v="27424"/>
    <s v="SUS MEDIOS"/>
    <s v="Carga"/>
    <s v="SI"/>
    <n v="13.5"/>
    <n v="26"/>
    <x v="2"/>
    <s v="EXPLOTACIONES AGR.PRECIADO"/>
    <x v="1"/>
    <s v="Badajoz"/>
    <m/>
    <m/>
    <m/>
    <m/>
    <n v="45"/>
    <s v="Jesús"/>
    <x v="90"/>
    <d v="1899-12-30T16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6:45:00"/>
    <d v="1899-12-30T16:45:00"/>
    <m/>
    <x v="1"/>
    <s v="JAR"/>
    <d v="2019-04-30T17:00:00"/>
    <m/>
    <s v="SUS MEDIOS"/>
    <s v="Carga"/>
    <s v="SI"/>
    <n v="13.5"/>
    <n v="26"/>
    <x v="0"/>
    <s v="AQUA AMBIENT"/>
    <x v="3"/>
    <s v="VARIOS"/>
    <m/>
    <m/>
    <m/>
    <m/>
    <n v="10"/>
    <s v="Juan Carlos"/>
    <x v="90"/>
    <d v="1899-12-30T16:45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18:00:00"/>
    <d v="1899-12-30T18:00:00"/>
    <m/>
    <x v="1"/>
    <s v="MR"/>
    <d v="2019-04-30T18:00:00"/>
    <m/>
    <s v="GONZATRANS"/>
    <s v="Carga"/>
    <s v="NO"/>
    <n v="8"/>
    <n v="16"/>
    <x v="0"/>
    <s v="GONZATRANS"/>
    <x v="5"/>
    <s v="VARIOS"/>
    <m/>
    <m/>
    <m/>
    <m/>
    <n v="40"/>
    <s v="Miguel Ángel"/>
    <x v="90"/>
    <d v="1899-12-30T18:00:00"/>
    <m/>
    <n v="0"/>
    <x v="0"/>
    <n v="1"/>
    <s v="SI"/>
    <x v="0"/>
    <n v="0"/>
    <n v="0"/>
    <n v="1"/>
    <x v="17"/>
    <x v="3"/>
    <n v="468"/>
    <n v="18"/>
    <n v="0.2"/>
    <n v="0.18"/>
  </r>
  <r>
    <d v="2019-04-30T00:00:00"/>
    <d v="1899-12-30T18:30:00"/>
    <d v="1899-12-30T18:30:00"/>
    <m/>
    <x v="1"/>
    <s v="JAR"/>
    <d v="2019-04-30T18:30:00"/>
    <n v="27424"/>
    <s v="SUS MEDIOS"/>
    <s v="Carga"/>
    <s v="SI"/>
    <n v="13.5"/>
    <n v="26"/>
    <x v="2"/>
    <s v="EXPLOTACIONES AGR.PRECIADO"/>
    <x v="1"/>
    <s v="Badajoz"/>
    <m/>
    <m/>
    <m/>
    <m/>
    <n v="45"/>
    <s v="Juan Carlos"/>
    <x v="90"/>
    <d v="1899-12-30T18:30:00"/>
    <m/>
    <n v="1"/>
    <x v="0"/>
    <n v="1"/>
    <s v="SI"/>
    <x v="0"/>
    <n v="0"/>
    <n v="0"/>
    <n v="1"/>
    <x v="17"/>
    <x v="3"/>
    <n v="468"/>
    <n v="18"/>
    <n v="0.2"/>
    <n v="0.18"/>
  </r>
  <r>
    <d v="2019-04-30T00:00:00"/>
    <d v="1899-12-30T20:00:00"/>
    <d v="1899-12-30T20:00:00"/>
    <m/>
    <x v="1"/>
    <s v="MR"/>
    <d v="2019-04-30T20:00:00"/>
    <n v="27560"/>
    <s v="SESE"/>
    <s v="Carga"/>
    <s v="SI"/>
    <n v="13.5"/>
    <n v="26"/>
    <x v="0"/>
    <s v="VALEO"/>
    <x v="1"/>
    <s v="MARTOS"/>
    <m/>
    <s v="8686JBT -  R1277BCY"/>
    <m/>
    <m/>
    <n v="60"/>
    <s v="Miguel Ángel"/>
    <x v="90"/>
    <d v="1899-12-30T20:00:00"/>
    <m/>
    <n v="1"/>
    <x v="0"/>
    <n v="1"/>
    <s v="SI"/>
    <x v="0"/>
    <n v="0"/>
    <n v="0"/>
    <n v="1"/>
    <x v="17"/>
    <x v="3"/>
    <n v="468"/>
    <n v="18"/>
    <n v="0.2"/>
    <n v="0.18"/>
  </r>
  <r>
    <d v="2019-05-02T00:00:00"/>
    <d v="1899-12-30T07:00:00"/>
    <d v="1899-12-30T07:00:00"/>
    <m/>
    <x v="1"/>
    <s v="JAR"/>
    <d v="2019-05-02T07:00:00"/>
    <m/>
    <s v="ALGAITRUCK"/>
    <s v="Descarga"/>
    <s v="SI"/>
    <n v="13.5"/>
    <n v="26"/>
    <x v="0"/>
    <s v="SCHOELLER LORQUI"/>
    <x v="8"/>
    <s v="Palau"/>
    <m/>
    <m/>
    <m/>
    <m/>
    <n v="60"/>
    <s v="Jesús"/>
    <x v="91"/>
    <d v="1899-12-30T07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08:00:00"/>
    <d v="1899-12-30T08:00:00"/>
    <m/>
    <x v="1"/>
    <s v="JAR"/>
    <d v="2019-05-02T08:00:00"/>
    <n v="27059"/>
    <s v="DAVID BERTRAN"/>
    <s v="Carga"/>
    <s v="NO"/>
    <n v="4"/>
    <n v="10"/>
    <x v="0"/>
    <s v="SIMAR"/>
    <x v="9"/>
    <s v="Igualada"/>
    <s v="Recogidas en Professió y Inox."/>
    <m/>
    <m/>
    <m/>
    <n v="20"/>
    <s v="Jesús"/>
    <x v="91"/>
    <d v="1899-12-30T08:00:00"/>
    <m/>
    <n v="0"/>
    <x v="0"/>
    <n v="1"/>
    <s v="SI"/>
    <x v="0"/>
    <n v="0"/>
    <n v="0"/>
    <n v="1"/>
    <x v="17"/>
    <x v="4"/>
    <n v="468"/>
    <n v="18"/>
    <n v="0.2"/>
    <n v="0.18"/>
  </r>
  <r>
    <d v="2019-05-02T00:00:00"/>
    <d v="1899-12-30T09:00:00"/>
    <d v="1899-12-30T09:00:00"/>
    <m/>
    <x v="1"/>
    <s v="JAR"/>
    <d v="2019-05-02T09:00:00"/>
    <m/>
    <s v="SUS MEDIOS"/>
    <s v="Carga"/>
    <s v="SI"/>
    <n v="13.5"/>
    <n v="26"/>
    <x v="0"/>
    <s v="VALEO MARRUECOS"/>
    <x v="1"/>
    <s v="Marruecos"/>
    <m/>
    <m/>
    <m/>
    <m/>
    <m/>
    <s v="FALLO"/>
    <x v="23"/>
    <m/>
    <m/>
    <n v="1"/>
    <x v="1"/>
    <n v="1"/>
    <s v="NO"/>
    <x v="1"/>
    <n v="1"/>
    <n v="1"/>
    <n v="0"/>
    <x v="17"/>
    <x v="4"/>
    <n v="468"/>
    <n v="18"/>
    <n v="0.2"/>
    <n v="0.18"/>
  </r>
  <r>
    <d v="2019-05-02T00:00:00"/>
    <d v="1899-12-30T09:30:00"/>
    <d v="1899-12-30T09:30:00"/>
    <m/>
    <x v="1"/>
    <s v="JAR"/>
    <d v="2019-05-02T09:30:00"/>
    <s v="26800-26707"/>
    <s v="DASCHER"/>
    <s v="Carga"/>
    <s v="NO"/>
    <n v="3"/>
    <n v="4"/>
    <x v="0"/>
    <s v="CAVYCAR"/>
    <x v="3"/>
    <s v="Guipuzcoa"/>
    <m/>
    <m/>
    <m/>
    <m/>
    <n v="10"/>
    <s v="Reyes"/>
    <x v="91"/>
    <d v="1899-12-30T11:00:00"/>
    <m/>
    <n v="0"/>
    <x v="0"/>
    <n v="1"/>
    <s v="SI"/>
    <x v="0"/>
    <n v="1"/>
    <n v="1"/>
    <n v="0"/>
    <x v="17"/>
    <x v="4"/>
    <n v="468"/>
    <n v="18"/>
    <n v="0.2"/>
    <n v="0.18"/>
  </r>
  <r>
    <d v="2019-05-02T00:00:00"/>
    <d v="1899-12-30T10:00:00"/>
    <d v="1899-12-30T10:00:00"/>
    <m/>
    <x v="1"/>
    <s v="JAR"/>
    <d v="2019-05-02T10:00:00"/>
    <n v="27349"/>
    <s v="TROTA"/>
    <s v="Carga"/>
    <s v="SI"/>
    <n v="13.5"/>
    <n v="26"/>
    <x v="2"/>
    <s v="ALQUIBOX"/>
    <x v="7"/>
    <s v="SEVILLA"/>
    <m/>
    <s v="6062JTP.- R5385BCR"/>
    <m/>
    <m/>
    <n v="45"/>
    <s v="Miguel Ángel"/>
    <x v="91"/>
    <d v="1899-12-30T16:00:00"/>
    <m/>
    <n v="1"/>
    <x v="0"/>
    <n v="1"/>
    <s v="SI"/>
    <x v="0"/>
    <n v="1"/>
    <n v="1"/>
    <n v="0"/>
    <x v="17"/>
    <x v="4"/>
    <n v="468"/>
    <n v="18"/>
    <n v="0.2"/>
    <n v="0.18"/>
  </r>
  <r>
    <d v="2019-05-02T00:00:00"/>
    <d v="1899-12-30T10:30:00"/>
    <d v="1899-12-30T10:30:00"/>
    <m/>
    <x v="1"/>
    <s v="JAR"/>
    <d v="2019-05-02T10:30:00"/>
    <n v="27444"/>
    <s v="GEFCO"/>
    <s v="Carga"/>
    <s v="NO"/>
    <n v="5"/>
    <n v="9"/>
    <x v="0"/>
    <s v="TARKETT FLOORS"/>
    <x v="7"/>
    <s v="Toledo"/>
    <m/>
    <m/>
    <m/>
    <m/>
    <n v="30"/>
    <s v="Miguel M."/>
    <x v="91"/>
    <d v="1899-12-30T10:30:00"/>
    <m/>
    <n v="0"/>
    <x v="0"/>
    <n v="1"/>
    <s v="SI"/>
    <x v="0"/>
    <n v="0"/>
    <n v="0"/>
    <n v="1"/>
    <x v="17"/>
    <x v="4"/>
    <n v="468"/>
    <n v="18"/>
    <n v="0.2"/>
    <n v="0.18"/>
  </r>
  <r>
    <d v="2019-05-02T00:00:00"/>
    <d v="1899-12-30T11:00:00"/>
    <d v="1899-12-30T11:00:00"/>
    <m/>
    <x v="1"/>
    <s v="JAR"/>
    <d v="2019-05-02T11:00:00"/>
    <m/>
    <s v="GIMARCO"/>
    <s v="Descarga"/>
    <s v="SI"/>
    <n v="13.5"/>
    <n v="26"/>
    <x v="0"/>
    <s v="SCHOELLER GAILLON"/>
    <x v="6"/>
    <s v="PALAU"/>
    <s v="CB-1214"/>
    <m/>
    <m/>
    <m/>
    <n v="45"/>
    <s v="Miguel M."/>
    <x v="91"/>
    <d v="1899-12-30T11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1:15:00"/>
    <d v="1899-12-30T11:15:00"/>
    <m/>
    <x v="1"/>
    <s v="JAR"/>
    <d v="2019-05-02T11:30:00"/>
    <m/>
    <s v="COBARPLAS"/>
    <s v="Descarga"/>
    <s v="NO"/>
    <n v="6"/>
    <n v="10"/>
    <x v="0"/>
    <s v="COBARPLAST"/>
    <x v="0"/>
    <s v="PALAU"/>
    <m/>
    <m/>
    <m/>
    <m/>
    <n v="30"/>
    <s v="Jesús"/>
    <x v="91"/>
    <d v="1899-12-30T11:15:00"/>
    <m/>
    <n v="0"/>
    <x v="0"/>
    <n v="1"/>
    <s v="SI"/>
    <x v="0"/>
    <n v="0"/>
    <n v="0"/>
    <n v="1"/>
    <x v="17"/>
    <x v="4"/>
    <n v="468"/>
    <n v="18"/>
    <n v="0.2"/>
    <n v="0.18"/>
  </r>
  <r>
    <d v="2019-05-02T00:00:00"/>
    <d v="1899-12-30T12:00:00"/>
    <d v="1899-12-30T12:00:00"/>
    <m/>
    <x v="1"/>
    <s v="JAR"/>
    <d v="2019-05-02T12:00:00"/>
    <n v="27349"/>
    <s v="TROTA"/>
    <s v="Carga"/>
    <s v="SI"/>
    <n v="13.5"/>
    <n v="26"/>
    <x v="2"/>
    <s v="ALQUIBOX"/>
    <x v="7"/>
    <s v="SEVILLA"/>
    <m/>
    <m/>
    <m/>
    <m/>
    <n v="45"/>
    <s v="Miguel Ángel"/>
    <x v="91"/>
    <d v="1899-12-30T16:00:00"/>
    <m/>
    <n v="1"/>
    <x v="0"/>
    <n v="1"/>
    <s v="SI"/>
    <x v="0"/>
    <n v="1"/>
    <n v="1"/>
    <n v="0"/>
    <x v="17"/>
    <x v="4"/>
    <n v="468"/>
    <n v="18"/>
    <n v="0.2"/>
    <n v="0.18"/>
  </r>
  <r>
    <d v="2019-05-02T00:00:00"/>
    <d v="1899-12-30T12:30:00"/>
    <d v="1899-12-30T12:30:00"/>
    <m/>
    <x v="1"/>
    <s v="JAR"/>
    <d v="2019-05-02T12:30:00"/>
    <n v="6007162"/>
    <s v="EL MOSCA"/>
    <s v="Carga"/>
    <s v="SI"/>
    <n v="13.5"/>
    <n v="26"/>
    <x v="2"/>
    <s v="RENTA BOX"/>
    <x v="1"/>
    <s v="Murcia"/>
    <m/>
    <m/>
    <m/>
    <m/>
    <n v="45"/>
    <s v="Jesús"/>
    <x v="91"/>
    <d v="1899-12-30T12:3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3:00:00"/>
    <d v="1899-12-30T13:00:00"/>
    <m/>
    <x v="1"/>
    <s v="JAR"/>
    <d v="2019-05-02T13:00:00"/>
    <n v="6007162"/>
    <s v="EL MOSCA"/>
    <s v="Carga"/>
    <s v="SI"/>
    <n v="13.5"/>
    <n v="26"/>
    <x v="2"/>
    <s v="RENTA BOX"/>
    <x v="1"/>
    <s v="Murcia"/>
    <m/>
    <m/>
    <m/>
    <m/>
    <n v="45"/>
    <s v="Jesús"/>
    <x v="91"/>
    <d v="1899-12-30T13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3:30:00"/>
    <d v="1899-12-30T13:30:00"/>
    <m/>
    <x v="1"/>
    <s v="JAR"/>
    <d v="2019-05-02T13:30:00"/>
    <s v="27611-27660"/>
    <s v="PALLET WAY"/>
    <s v="Carga"/>
    <s v="NO"/>
    <n v="1"/>
    <n v="2"/>
    <x v="0"/>
    <s v="STORE &amp; GO "/>
    <x v="1"/>
    <s v="Portugal"/>
    <m/>
    <m/>
    <m/>
    <m/>
    <n v="10"/>
    <s v="Miguel M."/>
    <x v="91"/>
    <d v="1899-12-30T13:30:00"/>
    <m/>
    <n v="0"/>
    <x v="0"/>
    <n v="1"/>
    <s v="SI"/>
    <x v="0"/>
    <n v="0"/>
    <n v="0"/>
    <n v="1"/>
    <x v="17"/>
    <x v="4"/>
    <n v="468"/>
    <n v="18"/>
    <n v="0.2"/>
    <n v="0.18"/>
  </r>
  <r>
    <d v="2019-05-02T00:00:00"/>
    <d v="1899-12-30T14:00:00"/>
    <d v="1899-12-30T14:00:00"/>
    <m/>
    <x v="1"/>
    <s v="JAR"/>
    <d v="2019-05-02T14:00:00"/>
    <n v="27349"/>
    <s v="TROTA"/>
    <s v="Carga"/>
    <s v="SI"/>
    <n v="13.5"/>
    <n v="26"/>
    <x v="2"/>
    <s v="ALQUIBOX"/>
    <x v="7"/>
    <s v="SEVILLA"/>
    <m/>
    <s v="9632JHX- R6679BCW"/>
    <m/>
    <m/>
    <n v="45"/>
    <s v="Miguel Ángel"/>
    <x v="91"/>
    <d v="1899-12-30T17:00:00"/>
    <m/>
    <n v="1"/>
    <x v="0"/>
    <n v="1"/>
    <s v="SI"/>
    <x v="0"/>
    <n v="1"/>
    <n v="1"/>
    <n v="0"/>
    <x v="17"/>
    <x v="4"/>
    <n v="468"/>
    <n v="18"/>
    <n v="0.2"/>
    <n v="0.18"/>
  </r>
  <r>
    <d v="2019-05-02T00:00:00"/>
    <d v="1899-12-30T14:30:00"/>
    <d v="1899-12-30T14:30:00"/>
    <m/>
    <x v="1"/>
    <s v="JAR"/>
    <d v="2019-05-02T14:30:00"/>
    <n v="6007093"/>
    <s v="SUS MEDIOS"/>
    <s v="Carga"/>
    <s v="SI"/>
    <n v="13.5"/>
    <n v="26"/>
    <x v="0"/>
    <s v="SCHOELLER ITALIA"/>
    <x v="4"/>
    <s v="italia"/>
    <m/>
    <m/>
    <m/>
    <m/>
    <n v="60"/>
    <s v="Miguel M."/>
    <x v="91"/>
    <d v="1899-12-30T14:3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5:00:00"/>
    <d v="1899-12-30T15:00:00"/>
    <m/>
    <x v="1"/>
    <s v="JAR"/>
    <d v="2019-05-02T15:0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91"/>
    <d v="1899-12-30T15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5:10:00"/>
    <d v="1899-12-30T15:10:00"/>
    <m/>
    <x v="1"/>
    <s v="JAR"/>
    <d v="2019-05-02T15:00:00"/>
    <n v="27424"/>
    <s v="SUS MEDIOS"/>
    <s v="Carga"/>
    <s v="SI"/>
    <n v="13.5"/>
    <n v="26"/>
    <x v="2"/>
    <s v="EXPLOTACIONES AGR.PRECIADO"/>
    <x v="1"/>
    <s v="Badajoz"/>
    <m/>
    <s v="5391-JTL // R-4179-BBY"/>
    <m/>
    <m/>
    <n v="45"/>
    <s v="Juan Carlos"/>
    <x v="91"/>
    <d v="1899-12-30T15:1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5:15:00"/>
    <d v="1899-12-30T15:15:00"/>
    <m/>
    <x v="1"/>
    <s v="JAR"/>
    <d v="2019-05-02T15:30:00"/>
    <n v="6007121"/>
    <s v="BCN EXPRESS"/>
    <s v="Carga"/>
    <s v="NO"/>
    <n v="1"/>
    <n v="1"/>
    <x v="0"/>
    <s v="SCHOELLER ALEMANIA"/>
    <x v="4"/>
    <s v="ALEMANIA"/>
    <m/>
    <m/>
    <m/>
    <m/>
    <n v="10"/>
    <s v="Reyes"/>
    <x v="91"/>
    <d v="1899-12-30T15:15:00"/>
    <m/>
    <n v="0"/>
    <x v="0"/>
    <n v="1"/>
    <s v="SI"/>
    <x v="0"/>
    <n v="0"/>
    <n v="0"/>
    <n v="1"/>
    <x v="17"/>
    <x v="4"/>
    <n v="468"/>
    <n v="18"/>
    <n v="0.2"/>
    <n v="0.18"/>
  </r>
  <r>
    <d v="2019-05-02T00:00:00"/>
    <d v="1899-12-30T15:30:00"/>
    <d v="1899-12-30T15:30:00"/>
    <m/>
    <x v="1"/>
    <s v="JAR"/>
    <d v="2019-05-02T15:30:00"/>
    <n v="27424"/>
    <s v="SUS MEDIOS"/>
    <s v="Carga"/>
    <s v="SI"/>
    <n v="13.5"/>
    <n v="26"/>
    <x v="2"/>
    <s v="EXPLOTACIONES AGR.PRECIADO"/>
    <x v="1"/>
    <s v="Badajoz"/>
    <m/>
    <m/>
    <m/>
    <m/>
    <n v="45"/>
    <s v="Juan Carlos"/>
    <x v="91"/>
    <d v="1899-12-30T15:3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6:00:00"/>
    <d v="1899-12-30T16:00:00"/>
    <m/>
    <x v="1"/>
    <s v="JAR"/>
    <d v="2019-05-02T16:00:00"/>
    <n v="27349"/>
    <s v="TROTA"/>
    <s v="Carga"/>
    <s v="SI"/>
    <n v="13.5"/>
    <n v="26"/>
    <x v="2"/>
    <s v="ALQUIBOX"/>
    <x v="7"/>
    <s v="SEVILLA"/>
    <m/>
    <s v="9884JTJ- R3549BCK"/>
    <m/>
    <m/>
    <n v="45"/>
    <s v="Miguel Ángel"/>
    <x v="91"/>
    <d v="1899-12-30T16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6:30:00"/>
    <d v="1899-12-30T16:30:00"/>
    <m/>
    <x v="1"/>
    <s v="JAR"/>
    <d v="2019-05-02T16:30:00"/>
    <n v="27424"/>
    <s v="SUS MEDIOS"/>
    <s v="Carga"/>
    <s v="SI"/>
    <n v="13.5"/>
    <n v="26"/>
    <x v="2"/>
    <s v="EXPLOTACIONES AGR.PRECIADO"/>
    <x v="1"/>
    <s v="Badajoz"/>
    <m/>
    <m/>
    <m/>
    <m/>
    <n v="45"/>
    <s v="Juan Carlos"/>
    <x v="91"/>
    <d v="1899-12-30T16:3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6:45:00"/>
    <d v="1899-12-30T16:45:00"/>
    <m/>
    <x v="1"/>
    <s v="JAR"/>
    <d v="2019-05-02T17:00:00"/>
    <m/>
    <s v="SUS MEDIOS"/>
    <s v="Carga"/>
    <s v="SI"/>
    <n v="13.5"/>
    <n v="26"/>
    <x v="0"/>
    <s v="AQUA AMBIENT"/>
    <x v="3"/>
    <s v="VARIOS"/>
    <m/>
    <m/>
    <m/>
    <m/>
    <n v="30"/>
    <s v="Juan Carlos"/>
    <x v="91"/>
    <d v="1899-12-30T16:45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7:00:00"/>
    <d v="1899-12-30T17:00:00"/>
    <m/>
    <x v="1"/>
    <s v="JAR"/>
    <d v="2019-05-02T17:0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91"/>
    <d v="1899-12-30T17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7:15:00"/>
    <d v="1899-12-30T17:15:00"/>
    <m/>
    <x v="1"/>
    <s v="MR"/>
    <d v="2019-05-02T17:30:00"/>
    <m/>
    <s v="TRANSABADELL"/>
    <s v="Carga"/>
    <s v="NO"/>
    <n v="1"/>
    <n v="2"/>
    <x v="0"/>
    <s v="TRANSABADELL"/>
    <x v="5"/>
    <s v="VARIOS"/>
    <m/>
    <m/>
    <m/>
    <m/>
    <n v="10"/>
    <s v="Sandra"/>
    <x v="91"/>
    <d v="1899-12-30T17:15:00"/>
    <m/>
    <n v="0"/>
    <x v="0"/>
    <n v="1"/>
    <s v="SI"/>
    <x v="0"/>
    <n v="0"/>
    <n v="0"/>
    <n v="1"/>
    <x v="17"/>
    <x v="4"/>
    <n v="468"/>
    <n v="18"/>
    <n v="0.2"/>
    <n v="0.18"/>
  </r>
  <r>
    <d v="2019-05-02T00:00:00"/>
    <d v="1899-12-30T17:30:00"/>
    <d v="1899-12-30T17:30:00"/>
    <m/>
    <x v="1"/>
    <s v="JAR"/>
    <d v="2019-05-02T17:30:00"/>
    <n v="27424"/>
    <s v="SUS MEDIOS"/>
    <s v="Carga"/>
    <s v="SI"/>
    <n v="13.5"/>
    <n v="26"/>
    <x v="2"/>
    <s v="EXPLOTACIONES AGR.PRECIADO"/>
    <x v="1"/>
    <s v="Badajoz"/>
    <s v="66-76-VA // CB-283"/>
    <m/>
    <m/>
    <m/>
    <n v="45"/>
    <s v="Juan Carlos"/>
    <x v="91"/>
    <d v="1899-12-30T17:3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18:00:00"/>
    <d v="1899-12-30T18:00:00"/>
    <m/>
    <x v="1"/>
    <s v="JAR"/>
    <d v="2019-05-02T18:00:00"/>
    <n v="27349"/>
    <s v="TROTA"/>
    <s v="Carga"/>
    <s v="SI"/>
    <n v="13.5"/>
    <n v="26"/>
    <x v="2"/>
    <s v="ALQUIBOX"/>
    <x v="7"/>
    <s v="SEVILLA"/>
    <m/>
    <s v="7898HKY- R4232BCS"/>
    <m/>
    <m/>
    <n v="45"/>
    <s v="Juan Carlos"/>
    <x v="91"/>
    <d v="1899-12-30T18:00:00"/>
    <m/>
    <n v="1"/>
    <x v="0"/>
    <n v="1"/>
    <s v="SI"/>
    <x v="0"/>
    <n v="0"/>
    <n v="0"/>
    <n v="1"/>
    <x v="17"/>
    <x v="4"/>
    <n v="468"/>
    <n v="18"/>
    <n v="0.2"/>
    <n v="0.18"/>
  </r>
  <r>
    <d v="2019-05-02T00:00:00"/>
    <d v="1899-12-30T20:00:00"/>
    <d v="1899-12-30T20:00:00"/>
    <m/>
    <x v="1"/>
    <s v="JAR"/>
    <d v="2019-05-02T20:00:00"/>
    <n v="27349"/>
    <s v="TROTA"/>
    <s v="Carga"/>
    <s v="SI"/>
    <n v="13.5"/>
    <n v="26"/>
    <x v="2"/>
    <s v="ALQUIBOX"/>
    <x v="7"/>
    <s v="SEVILLA"/>
    <m/>
    <s v="9397KMG- R7769BCM"/>
    <m/>
    <m/>
    <n v="45"/>
    <s v="Miguel Ángel"/>
    <x v="91"/>
    <d v="1899-12-30T20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06:00:00"/>
    <d v="1899-12-30T06:00:00"/>
    <m/>
    <x v="1"/>
    <s v="JAR"/>
    <d v="2019-05-03T06:00:00"/>
    <n v="6007095"/>
    <s v="SUS MEDIOS"/>
    <s v="Carga"/>
    <s v="SI"/>
    <n v="13.5"/>
    <n v="26"/>
    <x v="0"/>
    <s v="SCHOELLER UK"/>
    <x v="4"/>
    <s v="Liverpool"/>
    <m/>
    <m/>
    <m/>
    <m/>
    <n v="60"/>
    <s v="Miguel M."/>
    <x v="92"/>
    <d v="1899-12-30T06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06:30:00"/>
    <d v="1899-12-30T06:30:00"/>
    <m/>
    <x v="1"/>
    <s v="JAR"/>
    <d v="2019-05-03T06:30:00"/>
    <m/>
    <s v="ALGAITRUCK"/>
    <s v="Descarga"/>
    <s v="SI"/>
    <n v="13.5"/>
    <n v="26"/>
    <x v="0"/>
    <s v="SCHOELLER LORQUI"/>
    <x v="8"/>
    <s v="PALAU"/>
    <m/>
    <m/>
    <m/>
    <m/>
    <n v="60"/>
    <s v="Jesús"/>
    <x v="92"/>
    <d v="1899-12-30T06:3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07:30:00"/>
    <d v="1899-12-30T07:30:00"/>
    <m/>
    <x v="1"/>
    <s v="JAR"/>
    <d v="2019-05-03T07:30:00"/>
    <m/>
    <s v="ALGAITRUCK"/>
    <s v="Descarga"/>
    <s v="SI"/>
    <n v="13.5"/>
    <n v="26"/>
    <x v="0"/>
    <s v="SCHOELLER LORQUI"/>
    <x v="8"/>
    <s v="PALAU"/>
    <m/>
    <m/>
    <m/>
    <m/>
    <n v="60"/>
    <s v="Jesús"/>
    <x v="92"/>
    <d v="1899-12-30T07:3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08:00:00"/>
    <d v="1899-12-30T08:00:00"/>
    <m/>
    <x v="1"/>
    <s v="JAR"/>
    <d v="2019-05-03T08:00:00"/>
    <n v="6007162"/>
    <s v="EL MOSCA"/>
    <s v="Carga"/>
    <s v="SI"/>
    <n v="13.5"/>
    <n v="26"/>
    <x v="2"/>
    <s v="RENTA BOX"/>
    <x v="1"/>
    <s v="Murcia"/>
    <m/>
    <m/>
    <m/>
    <m/>
    <n v="45"/>
    <s v="Jesús"/>
    <x v="92"/>
    <d v="1899-12-30T08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08:30:00"/>
    <d v="1899-12-30T08:30:00"/>
    <m/>
    <x v="1"/>
    <s v="JAR"/>
    <d v="2019-05-03T08:30:00"/>
    <m/>
    <s v="ALGAITRUCK"/>
    <s v="Carga"/>
    <s v="SI"/>
    <n v="13.5"/>
    <n v="26"/>
    <x v="0"/>
    <s v="SCHOELLER LORQUI"/>
    <x v="8"/>
    <s v="Palau"/>
    <m/>
    <m/>
    <m/>
    <m/>
    <n v="60"/>
    <s v="Jesús"/>
    <x v="92"/>
    <d v="1899-12-30T08:3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09:00:00"/>
    <d v="1899-12-30T09:00:00"/>
    <m/>
    <x v="1"/>
    <s v="JAR"/>
    <d v="2019-05-03T09:00:00"/>
    <m/>
    <s v="SUS MEDIOS"/>
    <s v="Carga"/>
    <s v="SI"/>
    <n v="13.5"/>
    <n v="26"/>
    <x v="0"/>
    <s v="VALEO MARRUECOS"/>
    <x v="1"/>
    <s v="Marruecos"/>
    <m/>
    <m/>
    <m/>
    <m/>
    <m/>
    <s v="FALLO"/>
    <x v="23"/>
    <m/>
    <m/>
    <n v="1"/>
    <x v="1"/>
    <n v="1"/>
    <s v="NO"/>
    <x v="1"/>
    <n v="1"/>
    <n v="1"/>
    <n v="0"/>
    <x v="17"/>
    <x v="4"/>
    <n v="468"/>
    <n v="18"/>
    <n v="0.2"/>
    <n v="0.18"/>
  </r>
  <r>
    <d v="2019-05-03T00:00:00"/>
    <d v="1899-12-30T09:30:00"/>
    <d v="1899-12-30T09:30:00"/>
    <m/>
    <x v="1"/>
    <s v="JAR"/>
    <d v="2019-05-03T09:30:00"/>
    <m/>
    <s v="SUS MEDIOS"/>
    <s v="Descarga"/>
    <s v="SI"/>
    <n v="13.5"/>
    <n v="26"/>
    <x v="0"/>
    <s v="MORSSINKHOF"/>
    <x v="2"/>
    <s v="PALAU"/>
    <m/>
    <m/>
    <m/>
    <m/>
    <n v="40"/>
    <s v="Jesús"/>
    <x v="92"/>
    <d v="1899-12-30T09:3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0:00:00"/>
    <d v="1899-12-30T10:00:00"/>
    <m/>
    <x v="1"/>
    <s v="JAR"/>
    <d v="2019-05-03T10:00:00"/>
    <n v="6007162"/>
    <s v="EL MOSCA"/>
    <s v="Carga"/>
    <s v="SI"/>
    <n v="13.5"/>
    <n v="26"/>
    <x v="2"/>
    <s v="RENTA BOX"/>
    <x v="1"/>
    <s v="Murcia"/>
    <m/>
    <m/>
    <m/>
    <m/>
    <n v="45"/>
    <s v="Jesús"/>
    <x v="92"/>
    <d v="1899-12-30T10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0:10:00"/>
    <d v="1899-12-30T10:10:00"/>
    <m/>
    <x v="1"/>
    <s v="JAR"/>
    <d v="2019-05-03T10:00:00"/>
    <m/>
    <s v="DAVID BERTRAN"/>
    <s v="Descarga"/>
    <s v="NO"/>
    <n v="2"/>
    <n v="2"/>
    <x v="0"/>
    <s v="INORPACK"/>
    <x v="2"/>
    <s v="PALAU"/>
    <m/>
    <m/>
    <m/>
    <m/>
    <n v="10"/>
    <s v="Jesús"/>
    <x v="92"/>
    <d v="1899-12-30T10:10:00"/>
    <m/>
    <n v="0"/>
    <x v="0"/>
    <n v="1"/>
    <s v="SI"/>
    <x v="0"/>
    <n v="0"/>
    <n v="0"/>
    <n v="1"/>
    <x v="17"/>
    <x v="4"/>
    <n v="468"/>
    <n v="18"/>
    <n v="0.2"/>
    <n v="0.18"/>
  </r>
  <r>
    <d v="2019-05-03T00:00:00"/>
    <d v="1899-12-30T10:15:00"/>
    <d v="1899-12-30T10:15:00"/>
    <m/>
    <x v="1"/>
    <s v="JAR"/>
    <d v="2019-05-03T10:30:00"/>
    <m/>
    <s v="COBARPLAS"/>
    <s v="Descarga"/>
    <s v="NO"/>
    <n v="1"/>
    <n v="2"/>
    <x v="0"/>
    <s v="COBARPLAST"/>
    <x v="0"/>
    <s v="PALAU"/>
    <m/>
    <m/>
    <m/>
    <m/>
    <n v="15"/>
    <s v="Jesús"/>
    <x v="92"/>
    <d v="1899-12-30T10:15:00"/>
    <m/>
    <n v="0"/>
    <x v="0"/>
    <n v="1"/>
    <s v="SI"/>
    <x v="0"/>
    <n v="0"/>
    <n v="0"/>
    <n v="1"/>
    <x v="17"/>
    <x v="4"/>
    <n v="468"/>
    <n v="18"/>
    <n v="0.2"/>
    <n v="0.18"/>
  </r>
  <r>
    <d v="2019-05-03T00:00:00"/>
    <d v="1899-12-30T11:00:00"/>
    <d v="1899-12-30T11:00:00"/>
    <m/>
    <x v="1"/>
    <s v="JAR"/>
    <d v="2019-05-03T11:00:00"/>
    <n v="6007162"/>
    <s v="EL MOSCA"/>
    <s v="Carga"/>
    <s v="SI"/>
    <n v="13.5"/>
    <n v="26"/>
    <x v="2"/>
    <s v="RENTA BOX"/>
    <x v="1"/>
    <s v="Murcia"/>
    <m/>
    <m/>
    <m/>
    <m/>
    <n v="45"/>
    <s v="Miguel M."/>
    <x v="92"/>
    <d v="1899-12-30T11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1:15:00"/>
    <d v="1899-12-30T11:15:00"/>
    <m/>
    <x v="1"/>
    <s v="JAR"/>
    <d v="2019-05-03T11:30:00"/>
    <m/>
    <s v="NOUTRANSPORT"/>
    <s v="Descarga"/>
    <s v="SI"/>
    <n v="13.5"/>
    <n v="26"/>
    <x v="0"/>
    <s v="SCHOELLER NUREIUX"/>
    <x v="6"/>
    <s v="PALAU"/>
    <s v="CB-1217"/>
    <m/>
    <m/>
    <m/>
    <n v="60"/>
    <s v="Miguel M."/>
    <x v="92"/>
    <d v="1899-12-30T11:15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1:30:00"/>
    <d v="1899-12-30T11:30:00"/>
    <m/>
    <x v="1"/>
    <s v="JAR"/>
    <d v="2019-05-03T11:30:00"/>
    <n v="27692"/>
    <s v="SUS MEDIOS"/>
    <s v="Carga"/>
    <s v="NO"/>
    <n v="2"/>
    <n v="3"/>
    <x v="0"/>
    <s v="AVICOLA DE LLEIDA"/>
    <x v="1"/>
    <s v="lleida"/>
    <m/>
    <m/>
    <m/>
    <m/>
    <n v="10"/>
    <s v="Miguel M."/>
    <x v="92"/>
    <d v="1899-12-30T11:30:00"/>
    <m/>
    <n v="0"/>
    <x v="0"/>
    <n v="1"/>
    <s v="SI"/>
    <x v="0"/>
    <n v="0"/>
    <n v="0"/>
    <n v="1"/>
    <x v="17"/>
    <x v="4"/>
    <n v="468"/>
    <n v="18"/>
    <n v="0.2"/>
    <n v="0.18"/>
  </r>
  <r>
    <d v="2019-05-03T00:00:00"/>
    <d v="1899-12-30T12:00:00"/>
    <d v="1899-12-30T12:00:00"/>
    <m/>
    <x v="1"/>
    <s v="JAR"/>
    <d v="2019-05-03T12:00:00"/>
    <n v="6007162"/>
    <s v="EL MOSCA"/>
    <s v="Carga"/>
    <s v="SI"/>
    <n v="13.5"/>
    <n v="26"/>
    <x v="2"/>
    <s v="RENTA BOX"/>
    <x v="1"/>
    <s v="Murcia"/>
    <m/>
    <m/>
    <m/>
    <m/>
    <n v="45"/>
    <s v="Jesús"/>
    <x v="92"/>
    <d v="1899-12-30T12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2:30:00"/>
    <d v="1899-12-30T12:30:00"/>
    <m/>
    <x v="1"/>
    <s v="JAR"/>
    <d v="2019-05-03T12:30:00"/>
    <m/>
    <s v="BREGER"/>
    <s v="Carga"/>
    <s v="NO"/>
    <n v="5"/>
    <n v="10"/>
    <x v="0"/>
    <s v="SCHOELLER GAILLON"/>
    <x v="4"/>
    <s v="Gaillon"/>
    <s v="6007147 + 6007157 + 6007066 + 6007026 "/>
    <m/>
    <m/>
    <m/>
    <n v="30"/>
    <s v="Miguel Ángel"/>
    <x v="92"/>
    <d v="1899-12-30T12:30:00"/>
    <m/>
    <n v="0"/>
    <x v="0"/>
    <n v="1"/>
    <s v="SI"/>
    <x v="0"/>
    <n v="0"/>
    <n v="0"/>
    <n v="1"/>
    <x v="17"/>
    <x v="4"/>
    <n v="468"/>
    <n v="18"/>
    <n v="0.2"/>
    <n v="0.18"/>
  </r>
  <r>
    <d v="2019-05-03T00:00:00"/>
    <d v="1899-12-30T13:00:00"/>
    <d v="1899-12-30T13:00:00"/>
    <m/>
    <x v="1"/>
    <s v="JAR"/>
    <d v="2019-05-03T13:0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92"/>
    <d v="1899-12-30T13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4:00:00"/>
    <d v="1899-12-30T14:00:00"/>
    <m/>
    <x v="1"/>
    <s v="JAR"/>
    <d v="2019-05-03T14:0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92"/>
    <d v="1899-12-30T14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6:00:00"/>
    <d v="1899-12-30T16:00:00"/>
    <m/>
    <x v="1"/>
    <s v="JAR"/>
    <d v="2019-05-03T16:00:00"/>
    <n v="6007162"/>
    <s v="EL MOSCA"/>
    <s v="Carga"/>
    <s v="SI"/>
    <n v="13.5"/>
    <n v="26"/>
    <x v="2"/>
    <s v="RENTA BOX"/>
    <x v="1"/>
    <s v="Murcia"/>
    <m/>
    <m/>
    <m/>
    <m/>
    <n v="45"/>
    <s v="Miguel Ángel"/>
    <x v="92"/>
    <d v="1899-12-30T16:00:00"/>
    <m/>
    <n v="1"/>
    <x v="0"/>
    <n v="1"/>
    <s v="SI"/>
    <x v="0"/>
    <n v="0"/>
    <n v="0"/>
    <n v="1"/>
    <x v="17"/>
    <x v="4"/>
    <n v="468"/>
    <n v="18"/>
    <n v="0.2"/>
    <n v="0.18"/>
  </r>
  <r>
    <d v="2019-05-03T00:00:00"/>
    <d v="1899-12-30T17:00:00"/>
    <d v="1899-12-30T17:00:00"/>
    <m/>
    <x v="1"/>
    <s v="JAR"/>
    <d v="2019-05-03T17:00:00"/>
    <n v="27424"/>
    <s v="SUS MEDIOS"/>
    <s v="Carga"/>
    <s v="SI"/>
    <n v="13.5"/>
    <n v="26"/>
    <x v="2"/>
    <s v="EXPLOTACIONES AGR.PRECIADO"/>
    <x v="1"/>
    <s v="Badajoz"/>
    <s v="5118-HHM // R-2007-BBG"/>
    <s v="5118-HHM // R-2007-BBG"/>
    <m/>
    <m/>
    <n v="45"/>
    <s v="Juan Carlos"/>
    <x v="92"/>
    <d v="1899-12-30T17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06:00:00"/>
    <d v="1899-12-30T06:00:00"/>
    <m/>
    <x v="1"/>
    <s v="JAR"/>
    <d v="2019-05-04T06:00:00"/>
    <m/>
    <s v="SUS MEDIOS"/>
    <s v="Descarga"/>
    <s v="SI"/>
    <n v="13.5"/>
    <n v="26"/>
    <x v="0"/>
    <s v="MORSSINKHOF"/>
    <x v="2"/>
    <s v="PALAU"/>
    <m/>
    <m/>
    <m/>
    <m/>
    <n v="60"/>
    <s v="Jesús"/>
    <x v="93"/>
    <d v="1899-12-30T06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07:00:00"/>
    <d v="1899-12-30T07:00:00"/>
    <m/>
    <x v="1"/>
    <s v="JAR"/>
    <d v="2019-05-04T07:00:00"/>
    <n v="27789"/>
    <s v="EL MOSCA"/>
    <s v="Carga"/>
    <s v="SI"/>
    <n v="13.5"/>
    <n v="26"/>
    <x v="2"/>
    <s v="SUMINISTROS BOX"/>
    <x v="7"/>
    <s v="Murcia"/>
    <m/>
    <m/>
    <m/>
    <m/>
    <n v="45"/>
    <s v="Jesús"/>
    <x v="93"/>
    <d v="1899-12-30T07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08:00:00"/>
    <d v="1899-12-30T08:00:00"/>
    <m/>
    <x v="1"/>
    <s v="JAR"/>
    <d v="2019-05-04T08:00:00"/>
    <n v="27789"/>
    <s v="EL MOSCA"/>
    <s v="Carga"/>
    <s v="SI"/>
    <n v="13.5"/>
    <n v="26"/>
    <x v="2"/>
    <s v="SUMINISTROS BOX"/>
    <x v="7"/>
    <s v="Murcia"/>
    <m/>
    <m/>
    <m/>
    <m/>
    <n v="45"/>
    <s v="Jesús"/>
    <x v="93"/>
    <d v="1899-12-30T08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09:00:00"/>
    <d v="1899-12-30T09:00:00"/>
    <m/>
    <x v="1"/>
    <s v="JAR"/>
    <d v="2019-05-04T09:00:00"/>
    <n v="27789"/>
    <s v="EL MOSCA"/>
    <s v="Carga"/>
    <s v="SI"/>
    <n v="13.5"/>
    <n v="26"/>
    <x v="2"/>
    <s v="SUMINISTROS BOX"/>
    <x v="7"/>
    <s v="Murcia"/>
    <m/>
    <m/>
    <m/>
    <m/>
    <n v="45"/>
    <s v="Jesús"/>
    <x v="93"/>
    <d v="1899-12-30T09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10:00:00"/>
    <d v="1899-12-30T10:00:00"/>
    <m/>
    <x v="1"/>
    <s v="JAR"/>
    <d v="2019-05-04T10:00:00"/>
    <n v="27789"/>
    <s v="EL MOSCA"/>
    <s v="Carga"/>
    <s v="SI"/>
    <n v="13.5"/>
    <n v="26"/>
    <x v="2"/>
    <s v="SUMINISTROS BOX"/>
    <x v="7"/>
    <s v="Murcia"/>
    <m/>
    <m/>
    <m/>
    <m/>
    <n v="45"/>
    <s v="Jesús"/>
    <x v="93"/>
    <d v="1899-12-30T10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11:00:00"/>
    <d v="1899-12-30T11:00:00"/>
    <m/>
    <x v="1"/>
    <s v="JAR"/>
    <d v="2019-05-04T11:00:00"/>
    <n v="27789"/>
    <s v="EL MOSCA"/>
    <s v="Carga"/>
    <s v="SI"/>
    <n v="13.5"/>
    <n v="26"/>
    <x v="2"/>
    <s v="SUMINISTROS BOX"/>
    <x v="7"/>
    <s v="Murcia"/>
    <m/>
    <m/>
    <m/>
    <m/>
    <n v="45"/>
    <s v="Jesús"/>
    <x v="93"/>
    <d v="1899-12-30T11:00:00"/>
    <m/>
    <n v="1"/>
    <x v="0"/>
    <n v="1"/>
    <s v="SI"/>
    <x v="0"/>
    <n v="0"/>
    <n v="0"/>
    <n v="1"/>
    <x v="17"/>
    <x v="4"/>
    <n v="468"/>
    <n v="18"/>
    <n v="0.2"/>
    <n v="0.18"/>
  </r>
  <r>
    <d v="2019-05-04T00:00:00"/>
    <d v="1899-12-30T12:00:00"/>
    <d v="1899-12-30T12:00:00"/>
    <m/>
    <x v="1"/>
    <s v="JAR"/>
    <d v="2019-05-04T12:00:00"/>
    <n v="27789"/>
    <s v="EL MOSCA"/>
    <s v="Carga"/>
    <s v="SI"/>
    <n v="13.5"/>
    <n v="26"/>
    <x v="2"/>
    <s v="SUMINISTROS BOX"/>
    <x v="7"/>
    <s v="Murcia"/>
    <m/>
    <m/>
    <m/>
    <m/>
    <n v="45"/>
    <s v="Jesús"/>
    <x v="93"/>
    <d v="1899-12-30T12:00:00"/>
    <m/>
    <n v="1"/>
    <x v="0"/>
    <n v="1"/>
    <s v="SI"/>
    <x v="0"/>
    <n v="0"/>
    <n v="0"/>
    <n v="1"/>
    <x v="17"/>
    <x v="4"/>
    <n v="468"/>
    <n v="18"/>
    <n v="0.2"/>
    <n v="0.18"/>
  </r>
  <r>
    <d v="2019-05-06T00:00:00"/>
    <d v="1899-12-30T06:00:00"/>
    <d v="1899-12-30T06:00:00"/>
    <m/>
    <x v="1"/>
    <s v="MR"/>
    <d v="2019-05-06T06:00:00"/>
    <n v="27577"/>
    <s v="EL MOSCA"/>
    <s v="Carga"/>
    <s v="SI"/>
    <n v="13.5"/>
    <n v="26"/>
    <x v="2"/>
    <s v="ZUKAN"/>
    <x v="7"/>
    <s v="MOLINA DE SEGURA"/>
    <m/>
    <m/>
    <m/>
    <m/>
    <n v="30"/>
    <s v="Jesús"/>
    <x v="94"/>
    <d v="1899-12-30T16:00:00"/>
    <m/>
    <n v="1"/>
    <x v="0"/>
    <n v="1"/>
    <s v="SI"/>
    <x v="0"/>
    <n v="1"/>
    <n v="1"/>
    <n v="0"/>
    <x v="18"/>
    <x v="4"/>
    <n v="468"/>
    <n v="18"/>
    <n v="0.2"/>
    <n v="0.18"/>
  </r>
  <r>
    <d v="2019-05-06T00:00:00"/>
    <d v="1899-12-30T07:00:00"/>
    <d v="1899-12-30T07:00:00"/>
    <m/>
    <x v="1"/>
    <s v="JAR"/>
    <d v="2019-05-06T07:00:00"/>
    <n v="6007162"/>
    <s v="EL MOSCA"/>
    <s v="Carga"/>
    <s v="SI"/>
    <n v="13.5"/>
    <n v="26"/>
    <x v="2"/>
    <s v="RENTA BOX"/>
    <x v="1"/>
    <s v="Murcia"/>
    <m/>
    <m/>
    <m/>
    <m/>
    <n v="45"/>
    <s v="Miguel Ángel"/>
    <x v="94"/>
    <d v="1899-12-30T10:00:00"/>
    <m/>
    <n v="1"/>
    <x v="0"/>
    <n v="1"/>
    <s v="SI"/>
    <x v="0"/>
    <n v="1"/>
    <n v="1"/>
    <n v="0"/>
    <x v="18"/>
    <x v="4"/>
    <n v="468"/>
    <n v="18"/>
    <n v="0.2"/>
    <n v="0.18"/>
  </r>
  <r>
    <d v="2019-05-06T00:00:00"/>
    <d v="1899-12-30T07:30:00"/>
    <d v="1899-12-30T07:30:00"/>
    <m/>
    <x v="1"/>
    <s v="MR"/>
    <d v="2019-05-06T07:30:00"/>
    <m/>
    <s v="GONZATRANS"/>
    <s v="Carga"/>
    <s v="NO"/>
    <n v="8"/>
    <n v="16"/>
    <x v="0"/>
    <s v="GONZATRANS"/>
    <x v="5"/>
    <s v="VARIOS"/>
    <m/>
    <m/>
    <m/>
    <m/>
    <n v="40"/>
    <s v="Miguel Ángel"/>
    <x v="94"/>
    <d v="1899-12-30T07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08:00:00"/>
    <d v="1899-12-30T08:00:00"/>
    <m/>
    <x v="1"/>
    <s v="JAR"/>
    <d v="2019-05-06T08:00:00"/>
    <n v="27812"/>
    <s v="TROTA"/>
    <s v="Carga"/>
    <s v="SI"/>
    <n v="13.5"/>
    <n v="26"/>
    <x v="0"/>
    <s v="FLUIDRA"/>
    <x v="9"/>
    <s v="Cordoba"/>
    <m/>
    <m/>
    <m/>
    <m/>
    <n v="40"/>
    <s v="Juan Carlos"/>
    <x v="94"/>
    <d v="1899-12-30T08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08:30:00"/>
    <d v="1899-12-30T08:30:00"/>
    <m/>
    <x v="1"/>
    <s v="JAR"/>
    <d v="2019-05-06T08:3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94"/>
    <d v="1899-12-30T08:3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09:00:00"/>
    <d v="1899-12-30T09:00:00"/>
    <m/>
    <x v="1"/>
    <s v="JAR"/>
    <d v="2019-05-06T09:00:00"/>
    <m/>
    <s v="SUS MEDIOS"/>
    <s v="Carga"/>
    <s v="SI"/>
    <n v="13.5"/>
    <n v="26"/>
    <x v="0"/>
    <s v="VALEO MARRUECOS"/>
    <x v="1"/>
    <s v="Marruecos"/>
    <m/>
    <m/>
    <m/>
    <m/>
    <m/>
    <s v="FALLO"/>
    <x v="23"/>
    <m/>
    <m/>
    <n v="1"/>
    <x v="1"/>
    <n v="1"/>
    <s v="NO"/>
    <x v="1"/>
    <n v="1"/>
    <n v="1"/>
    <n v="0"/>
    <x v="18"/>
    <x v="4"/>
    <n v="468"/>
    <n v="18"/>
    <n v="0.2"/>
    <n v="0.18"/>
  </r>
  <r>
    <d v="2019-05-06T00:00:00"/>
    <d v="1899-12-30T09:15:00"/>
    <d v="1899-12-30T09:15:00"/>
    <m/>
    <x v="1"/>
    <s v="JAR"/>
    <d v="2019-05-06T09:30:00"/>
    <n v="6006796"/>
    <s v="BREGER"/>
    <s v="Carga"/>
    <s v="SI"/>
    <n v="13.5"/>
    <n v="26"/>
    <x v="0"/>
    <s v="BRENNTAG MEDITERRANEE"/>
    <x v="4"/>
    <s v="France"/>
    <m/>
    <m/>
    <m/>
    <m/>
    <n v="60"/>
    <s v="Juan Carlos"/>
    <x v="94"/>
    <d v="1899-12-30T09:15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09:30:00"/>
    <d v="1899-12-30T09:30:00"/>
    <m/>
    <x v="1"/>
    <s v="JAR"/>
    <d v="2019-05-06T09:30:00"/>
    <m/>
    <s v="DAVID BERTRAN"/>
    <s v="Carga"/>
    <s v="NO"/>
    <n v="4"/>
    <n v="6"/>
    <x v="0"/>
    <s v="FLUIDRA"/>
    <x v="9"/>
    <s v="Maçanet de la Selva"/>
    <m/>
    <m/>
    <m/>
    <m/>
    <n v="20"/>
    <s v="Juan Carlos"/>
    <x v="94"/>
    <d v="1899-12-30T09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0:00:00"/>
    <d v="1899-12-30T10:00:00"/>
    <m/>
    <x v="1"/>
    <s v="JAR"/>
    <d v="2019-05-06T10:0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94"/>
    <d v="1899-12-30T10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0:15:00"/>
    <d v="1899-12-30T10:15:00"/>
    <m/>
    <x v="1"/>
    <s v="JAR"/>
    <d v="2019-05-06T10:30:00"/>
    <n v="27801"/>
    <s v="SUS MEDIOS"/>
    <s v="Carga"/>
    <s v="NO"/>
    <n v="1"/>
    <n v="1"/>
    <x v="0"/>
    <s v="VARIOS"/>
    <x v="1"/>
    <s v="Esparraguera"/>
    <m/>
    <m/>
    <m/>
    <m/>
    <n v="10"/>
    <s v="Sandra"/>
    <x v="94"/>
    <d v="1899-12-30T11:45:00"/>
    <m/>
    <n v="0"/>
    <x v="0"/>
    <n v="1"/>
    <s v="SI"/>
    <x v="0"/>
    <n v="1"/>
    <n v="1"/>
    <n v="0"/>
    <x v="18"/>
    <x v="4"/>
    <n v="468"/>
    <n v="18"/>
    <n v="0.2"/>
    <n v="0.18"/>
  </r>
  <r>
    <d v="2019-05-06T00:00:00"/>
    <d v="1899-12-30T11:00:00"/>
    <d v="1899-12-30T11:00:00"/>
    <m/>
    <x v="1"/>
    <s v="JAR"/>
    <d v="2019-05-06T11:00:00"/>
    <n v="6007162"/>
    <s v="EL MOSCA"/>
    <s v="Carga"/>
    <s v="SI"/>
    <n v="13.5"/>
    <n v="26"/>
    <x v="2"/>
    <s v="RENTA BOX"/>
    <x v="1"/>
    <s v="Murcia"/>
    <m/>
    <m/>
    <m/>
    <m/>
    <n v="45"/>
    <s v="Miguel Ángel"/>
    <x v="94"/>
    <d v="1899-12-30T11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1:15:00"/>
    <d v="1899-12-30T11:15:00"/>
    <m/>
    <x v="1"/>
    <s v="JAR"/>
    <d v="2019-05-06T11:30:00"/>
    <n v="27793"/>
    <s v="SUS MEDIOS"/>
    <s v="Carga"/>
    <s v="NO"/>
    <n v="1"/>
    <n v="2"/>
    <x v="0"/>
    <s v="CHASSIS BRAKES"/>
    <x v="1"/>
    <s v="Cantabria"/>
    <m/>
    <m/>
    <m/>
    <m/>
    <n v="10"/>
    <s v="Reyes"/>
    <x v="94"/>
    <d v="1899-12-30T11:15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1:30:00"/>
    <d v="1899-12-30T11:30:00"/>
    <m/>
    <x v="1"/>
    <s v="JAR"/>
    <d v="2019-05-06T11:30:00"/>
    <m/>
    <s v="SUS MEDIOS"/>
    <s v="Carga"/>
    <s v="SI"/>
    <n v="13.5"/>
    <n v="26"/>
    <x v="0"/>
    <s v="CHEP"/>
    <x v="1"/>
    <s v="varios"/>
    <n v="3680357003"/>
    <m/>
    <m/>
    <m/>
    <m/>
    <s v="FALLO"/>
    <x v="23"/>
    <m/>
    <m/>
    <n v="1"/>
    <x v="1"/>
    <n v="1"/>
    <s v="NO"/>
    <x v="1"/>
    <n v="1"/>
    <n v="1"/>
    <n v="0"/>
    <x v="18"/>
    <x v="4"/>
    <n v="468"/>
    <n v="18"/>
    <n v="0.2"/>
    <n v="0.18"/>
  </r>
  <r>
    <d v="2019-05-06T00:00:00"/>
    <d v="1899-12-30T12:00:00"/>
    <d v="1899-12-30T12:00:00"/>
    <m/>
    <x v="1"/>
    <s v="JAR"/>
    <d v="2019-05-06T12:00:00"/>
    <m/>
    <s v="SUS MEDIOS"/>
    <s v="Descarga"/>
    <s v="SI"/>
    <n v="13.5"/>
    <n v="26"/>
    <x v="0"/>
    <s v="MORSSINKHOF"/>
    <x v="2"/>
    <s v="PALAU"/>
    <m/>
    <m/>
    <m/>
    <m/>
    <n v="60"/>
    <s v="Juan Carlos"/>
    <x v="94"/>
    <d v="1899-12-30T12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2:30:00"/>
    <d v="1899-12-30T12:30:00"/>
    <m/>
    <x v="1"/>
    <s v="JAR"/>
    <d v="2019-05-06T12:30:00"/>
    <n v="27561"/>
    <s v="SUS MEDIOS"/>
    <s v="Carga"/>
    <s v="NO"/>
    <n v="1"/>
    <n v="1"/>
    <x v="0"/>
    <s v="VARIOS"/>
    <x v="1"/>
    <s v="Murcia"/>
    <m/>
    <m/>
    <m/>
    <m/>
    <n v="15"/>
    <s v="Miguel Ángel"/>
    <x v="94"/>
    <d v="1899-12-30T12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4:00:00"/>
    <d v="1899-12-30T14:00:00"/>
    <m/>
    <x v="1"/>
    <s v="JAR"/>
    <d v="2019-05-06T14:00:00"/>
    <n v="6007162"/>
    <s v="EL MOSCA"/>
    <s v="Carga"/>
    <s v="SI"/>
    <n v="13.5"/>
    <n v="26"/>
    <x v="2"/>
    <s v="RENTA BOX"/>
    <x v="1"/>
    <s v="Murcia"/>
    <m/>
    <m/>
    <m/>
    <m/>
    <n v="45"/>
    <s v="Miguel Ángel"/>
    <x v="94"/>
    <d v="1899-12-30T14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4:30:00"/>
    <d v="1899-12-30T14:30:00"/>
    <m/>
    <x v="1"/>
    <s v="JAR"/>
    <d v="2019-05-06T14:30:00"/>
    <m/>
    <s v="NOUTRANSPORT"/>
    <s v="Descarga"/>
    <s v="NO"/>
    <n v="8"/>
    <n v="16"/>
    <x v="0"/>
    <s v="SCHOELLER ALEMANIA"/>
    <x v="6"/>
    <s v="PALAU"/>
    <s v=" CB-1213"/>
    <m/>
    <m/>
    <m/>
    <n v="60"/>
    <s v="Miguel M."/>
    <x v="94"/>
    <d v="1899-12-30T14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4:40:00"/>
    <d v="1899-12-30T14:40:00"/>
    <m/>
    <x v="1"/>
    <s v="JAR"/>
    <d v="2019-05-06T14:30:00"/>
    <m/>
    <s v="DAVID BERTRAN"/>
    <s v="Descarga"/>
    <s v="NO"/>
    <n v="4"/>
    <n v="6"/>
    <x v="0"/>
    <s v="SERRADORA DOMENECH"/>
    <x v="2"/>
    <s v="PALAU"/>
    <m/>
    <m/>
    <m/>
    <m/>
    <n v="20"/>
    <s v="Alfredo"/>
    <x v="94"/>
    <d v="1899-12-30T14:4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5:00:00"/>
    <d v="1899-12-30T15:00:00"/>
    <m/>
    <x v="1"/>
    <s v="JAR"/>
    <d v="2019-05-06T15:00:00"/>
    <n v="6007002"/>
    <s v="NOUTRANSPORT"/>
    <s v="Carga"/>
    <s v="SI"/>
    <n v="13.5"/>
    <n v="26"/>
    <x v="0"/>
    <s v="SCHOELLER ALEMANIA"/>
    <x v="4"/>
    <s v="Alemania"/>
    <m/>
    <m/>
    <m/>
    <m/>
    <n v="60"/>
    <s v="Jesús"/>
    <x v="94"/>
    <d v="1899-12-30T15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5:30:00"/>
    <d v="1899-12-30T15:30:00"/>
    <m/>
    <x v="1"/>
    <s v="JAR"/>
    <d v="2019-05-06T15:30:00"/>
    <n v="27860"/>
    <s v="PALLET WAY"/>
    <s v="Carga"/>
    <s v="NO"/>
    <n v="1"/>
    <n v="1"/>
    <x v="1"/>
    <s v="STORE &amp; GO "/>
    <x v="1"/>
    <s v="portugal"/>
    <m/>
    <m/>
    <m/>
    <m/>
    <n v="10"/>
    <s v="Reyes"/>
    <x v="94"/>
    <d v="1899-12-30T15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6:00:00"/>
    <d v="1899-12-30T16:00:00"/>
    <m/>
    <x v="1"/>
    <s v="JAR"/>
    <d v="2019-05-06T16:00:00"/>
    <n v="6007162"/>
    <s v="EL MOSCA"/>
    <s v="Carga"/>
    <s v="SI"/>
    <n v="13.5"/>
    <n v="26"/>
    <x v="2"/>
    <s v="RENTA BOX"/>
    <x v="1"/>
    <s v="Murcia"/>
    <m/>
    <m/>
    <m/>
    <m/>
    <n v="45"/>
    <s v="Jesús"/>
    <x v="94"/>
    <d v="1899-12-30T16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6:45:00"/>
    <d v="1899-12-30T16:45:00"/>
    <m/>
    <x v="1"/>
    <s v="JAR"/>
    <d v="2019-05-06T17:00:00"/>
    <m/>
    <s v="SUS MEDIOS"/>
    <s v="Carga"/>
    <s v="SI"/>
    <n v="13.5"/>
    <n v="26"/>
    <x v="0"/>
    <s v="AQUA AMBIENT"/>
    <x v="3"/>
    <s v="VARIOS"/>
    <m/>
    <m/>
    <m/>
    <m/>
    <n v="20"/>
    <s v="Jesús"/>
    <x v="94"/>
    <d v="1899-12-30T16:45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7:00:00"/>
    <d v="1899-12-30T17:00:00"/>
    <m/>
    <x v="1"/>
    <s v="JAR"/>
    <d v="2019-05-06T17:00:00"/>
    <m/>
    <s v="SUS MEDIOS"/>
    <s v="Carga"/>
    <s v="SI"/>
    <n v="13.5"/>
    <n v="26"/>
    <x v="0"/>
    <s v="CHEP"/>
    <x v="1"/>
    <s v="varios"/>
    <n v="3680348935"/>
    <m/>
    <m/>
    <m/>
    <n v="60"/>
    <s v="Miguel M."/>
    <x v="94"/>
    <d v="1899-12-30T17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7:30:00"/>
    <d v="1899-12-30T17:30:00"/>
    <m/>
    <x v="1"/>
    <s v="JAR"/>
    <d v="2019-05-06T17:30:00"/>
    <m/>
    <s v="SUS MEDIOS"/>
    <s v="Carga"/>
    <s v="NO"/>
    <n v="3"/>
    <n v="5"/>
    <x v="0"/>
    <s v="PALETPLASTIC"/>
    <x v="1"/>
    <s v="Murcia"/>
    <s v="27465-27627-27786"/>
    <m/>
    <m/>
    <m/>
    <n v="30"/>
    <s v="Miguel M."/>
    <x v="94"/>
    <d v="1899-12-30T17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8:00:00"/>
    <d v="1899-12-30T18:00:00"/>
    <m/>
    <x v="1"/>
    <s v="JAR"/>
    <d v="2019-05-06T18:00:00"/>
    <n v="6007162"/>
    <s v="EL MOSCA"/>
    <s v="Carga"/>
    <s v="SI"/>
    <n v="13.5"/>
    <n v="26"/>
    <x v="2"/>
    <s v="RENTA BOX"/>
    <x v="1"/>
    <s v="Murcia"/>
    <m/>
    <m/>
    <m/>
    <m/>
    <n v="45"/>
    <s v="Miguel M."/>
    <x v="94"/>
    <d v="1899-12-30T18:00:00"/>
    <m/>
    <n v="1"/>
    <x v="0"/>
    <n v="1"/>
    <s v="SI"/>
    <x v="0"/>
    <n v="0"/>
    <n v="0"/>
    <n v="1"/>
    <x v="18"/>
    <x v="4"/>
    <n v="468"/>
    <n v="18"/>
    <n v="0.2"/>
    <n v="0.18"/>
  </r>
  <r>
    <d v="2019-05-06T00:00:00"/>
    <d v="1899-12-30T18:30:00"/>
    <d v="1899-12-30T18:30:00"/>
    <m/>
    <x v="1"/>
    <s v="JAR"/>
    <d v="2019-05-06T18:30:00"/>
    <m/>
    <s v="DAVID BERTRAN"/>
    <s v="Descarga"/>
    <s v="NO"/>
    <n v="1"/>
    <n v="2"/>
    <x v="0"/>
    <s v="INORPACK"/>
    <x v="2"/>
    <s v="PALAU"/>
    <m/>
    <m/>
    <m/>
    <m/>
    <n v="10"/>
    <s v="Miguel M."/>
    <x v="94"/>
    <d v="1899-12-30T18:30:00"/>
    <m/>
    <n v="0"/>
    <x v="0"/>
    <n v="1"/>
    <s v="SI"/>
    <x v="0"/>
    <n v="0"/>
    <n v="0"/>
    <n v="1"/>
    <x v="18"/>
    <x v="4"/>
    <n v="468"/>
    <n v="18"/>
    <n v="0.2"/>
    <n v="0.18"/>
  </r>
  <r>
    <d v="2019-05-06T00:00:00"/>
    <d v="1899-12-30T19:00:00"/>
    <m/>
    <m/>
    <x v="0"/>
    <s v="JAR"/>
    <d v="2019-05-06T19:00:00"/>
    <n v="6007152"/>
    <s v="SUS MEDIOS"/>
    <s v="Carga"/>
    <s v="NO"/>
    <n v="1"/>
    <n v="1"/>
    <x v="0"/>
    <s v="SCHOELLER FRANCE"/>
    <x v="4"/>
    <s v="France"/>
    <m/>
    <m/>
    <m/>
    <m/>
    <n v="10"/>
    <s v="Miguel M."/>
    <x v="94"/>
    <d v="1899-12-30T19:00:00"/>
    <m/>
    <n v="0"/>
    <x v="0"/>
    <n v="0"/>
    <s v="SI"/>
    <x v="0"/>
    <n v="1"/>
    <n v="0"/>
    <n v="1"/>
    <x v="18"/>
    <x v="4"/>
    <n v="468"/>
    <n v="18"/>
    <n v="0.2"/>
    <n v="0.18"/>
  </r>
  <r>
    <d v="2019-05-06T00:00:00"/>
    <d v="1899-12-30T19:30:00"/>
    <d v="1899-12-30T19:30:00"/>
    <m/>
    <x v="1"/>
    <s v="JAR"/>
    <d v="2019-05-06T19:30:00"/>
    <n v="27379"/>
    <s v="DASCHER"/>
    <s v="Carga"/>
    <s v="NO"/>
    <n v="8"/>
    <n v="16"/>
    <x v="0"/>
    <s v="LEAR CORPORATION"/>
    <x v="1"/>
    <s v="Portugal"/>
    <m/>
    <m/>
    <m/>
    <m/>
    <n v="45"/>
    <s v="Miguel M."/>
    <x v="94"/>
    <d v="1899-12-30T19:3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07:00:00"/>
    <d v="1899-12-30T07:00:00"/>
    <m/>
    <x v="1"/>
    <s v="JAR"/>
    <d v="2019-05-07T07:00:00"/>
    <m/>
    <s v="SUS MEDIOS"/>
    <s v="Descarga"/>
    <s v="NO"/>
    <n v="6"/>
    <n v="10"/>
    <x v="0"/>
    <s v="SERRADORA DOMENECH"/>
    <x v="2"/>
    <s v="PALAU"/>
    <m/>
    <m/>
    <m/>
    <m/>
    <n v="30"/>
    <s v="Miguel Ángel"/>
    <x v="95"/>
    <d v="1899-12-30T07:0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08:00:00"/>
    <d v="1899-12-30T08:00:00"/>
    <m/>
    <x v="1"/>
    <s v="JAR"/>
    <d v="2019-05-07T08:00:00"/>
    <n v="27789"/>
    <s v="EL MOSCA"/>
    <s v="Carga"/>
    <s v="SI"/>
    <n v="13.5"/>
    <n v="26"/>
    <x v="2"/>
    <s v="SUMINISTROS BOX"/>
    <x v="7"/>
    <s v="Murcia"/>
    <m/>
    <m/>
    <m/>
    <m/>
    <n v="45"/>
    <s v="Miguel Ángel"/>
    <x v="95"/>
    <d v="1899-12-30T08:00:00"/>
    <m/>
    <n v="1"/>
    <x v="0"/>
    <n v="1"/>
    <s v="SI"/>
    <x v="0"/>
    <n v="0"/>
    <n v="0"/>
    <n v="1"/>
    <x v="18"/>
    <x v="4"/>
    <n v="468"/>
    <n v="18"/>
    <n v="0.2"/>
    <n v="0.18"/>
  </r>
  <r>
    <d v="2019-05-07T00:00:00"/>
    <d v="1899-12-30T08:30:00"/>
    <d v="1899-12-30T08:30:00"/>
    <m/>
    <x v="1"/>
    <s v="JAR"/>
    <d v="2019-05-07T08:30:00"/>
    <m/>
    <s v="DAVID BERTRAN"/>
    <s v="Carga"/>
    <s v="NO"/>
    <n v="1"/>
    <n v="2"/>
    <x v="0"/>
    <s v="ITC"/>
    <x v="9"/>
    <s v="Sta.Perpetua"/>
    <m/>
    <m/>
    <m/>
    <m/>
    <n v="10"/>
    <s v="Reyes"/>
    <x v="95"/>
    <d v="1899-12-30T08:3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09:00:00"/>
    <d v="1899-12-30T09:00:00"/>
    <m/>
    <x v="1"/>
    <s v="JAR"/>
    <d v="2019-05-07T09:00:00"/>
    <m/>
    <s v="SUS MEDIOS"/>
    <s v="Carga"/>
    <s v="SI"/>
    <n v="13.5"/>
    <n v="26"/>
    <x v="0"/>
    <s v="VALEO MARRUECOS"/>
    <x v="1"/>
    <s v="Marruecos"/>
    <m/>
    <m/>
    <m/>
    <m/>
    <m/>
    <s v="FALLO"/>
    <x v="23"/>
    <m/>
    <m/>
    <n v="1"/>
    <x v="1"/>
    <n v="1"/>
    <s v="NO"/>
    <x v="1"/>
    <n v="1"/>
    <n v="1"/>
    <n v="0"/>
    <x v="18"/>
    <x v="4"/>
    <n v="468"/>
    <n v="18"/>
    <n v="0.2"/>
    <n v="0.18"/>
  </r>
  <r>
    <d v="2019-05-07T00:00:00"/>
    <d v="1899-12-30T09:30:00"/>
    <d v="1899-12-30T09:30:00"/>
    <m/>
    <x v="1"/>
    <s v="MR"/>
    <d v="2019-05-07T09:30:00"/>
    <n v="27861"/>
    <s v="SUS MEDIOS"/>
    <s v="Carga"/>
    <s v="NO"/>
    <n v="1"/>
    <n v="0.5"/>
    <x v="0"/>
    <s v="CPQ IBERICA "/>
    <x v="1"/>
    <s v="MOLLET"/>
    <m/>
    <m/>
    <m/>
    <m/>
    <m/>
    <s v="Reyes"/>
    <x v="95"/>
    <d v="1899-12-30T09:3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0:00:00"/>
    <d v="1899-12-30T10:00:00"/>
    <m/>
    <x v="1"/>
    <s v="JAR"/>
    <d v="2019-05-07T10:00:00"/>
    <m/>
    <s v="SUS MEDIOS"/>
    <s v="Descarga"/>
    <s v="NO"/>
    <n v="2"/>
    <n v="4"/>
    <x v="0"/>
    <s v="POREXPAN"/>
    <x v="2"/>
    <s v="PALAU"/>
    <m/>
    <m/>
    <m/>
    <m/>
    <n v="20"/>
    <s v="Juan Carlos"/>
    <x v="95"/>
    <d v="1899-12-30T10:0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1:00:00"/>
    <d v="1899-12-30T11:00:00"/>
    <m/>
    <x v="1"/>
    <s v="MR"/>
    <d v="2019-05-07T11:00:00"/>
    <n v="27295"/>
    <s v="GONZATRANS"/>
    <s v="Carga"/>
    <s v="NO"/>
    <n v="3"/>
    <n v="6"/>
    <x v="0"/>
    <s v="GONZATRANS"/>
    <x v="5"/>
    <s v="VARIOS"/>
    <m/>
    <m/>
    <m/>
    <m/>
    <n v="30"/>
    <s v="Juan Carlos"/>
    <x v="95"/>
    <d v="1899-12-30T11:0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1:30:00"/>
    <d v="1899-12-30T11:30:00"/>
    <m/>
    <x v="1"/>
    <s v="MR"/>
    <d v="2019-05-07T11:30:00"/>
    <m/>
    <s v="SUS MEDIOS"/>
    <s v="Descarga"/>
    <s v="SI"/>
    <n v="13.5"/>
    <n v="26"/>
    <x v="0"/>
    <s v="CHEP"/>
    <x v="2"/>
    <s v="PALAU"/>
    <m/>
    <m/>
    <m/>
    <m/>
    <n v="60"/>
    <s v="Juan Carlos"/>
    <x v="95"/>
    <d v="1899-12-30T13:00:00"/>
    <m/>
    <n v="1"/>
    <x v="0"/>
    <n v="1"/>
    <s v="SI"/>
    <x v="0"/>
    <n v="1"/>
    <n v="1"/>
    <n v="0"/>
    <x v="18"/>
    <x v="4"/>
    <n v="468"/>
    <n v="18"/>
    <n v="0.2"/>
    <n v="0.18"/>
  </r>
  <r>
    <d v="2019-05-07T00:00:00"/>
    <d v="1899-12-30T12:15:00"/>
    <d v="1899-12-30T12:15:00"/>
    <m/>
    <x v="1"/>
    <s v="MR"/>
    <d v="2019-05-07T12:30:00"/>
    <s v="27740, 27586 Y 27638"/>
    <s v="PALLET WAY"/>
    <s v="Carga"/>
    <s v="NO"/>
    <n v="3"/>
    <s v="1,5"/>
    <x v="0"/>
    <s v="PALET WAYS"/>
    <x v="7"/>
    <s v="PORTUGAL"/>
    <m/>
    <m/>
    <m/>
    <m/>
    <n v="20"/>
    <s v="Miguel Ángel"/>
    <x v="95"/>
    <d v="1899-12-30T12:15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2:30:00"/>
    <d v="1899-12-30T12:30:00"/>
    <m/>
    <x v="1"/>
    <s v="JAR"/>
    <d v="2019-05-07T12:30:00"/>
    <m/>
    <s v="BREGER"/>
    <s v="Carga"/>
    <s v="NO"/>
    <n v="5"/>
    <n v="10"/>
    <x v="0"/>
    <s v="SCHOELLER FRANCE"/>
    <x v="4"/>
    <s v="Gaillon"/>
    <s v="Pedido 6007026 + 6007171 "/>
    <m/>
    <m/>
    <m/>
    <n v="40"/>
    <s v="Miguel M."/>
    <x v="95"/>
    <d v="1899-12-30T14:00:00"/>
    <m/>
    <n v="0"/>
    <x v="0"/>
    <n v="1"/>
    <s v="SI"/>
    <x v="0"/>
    <n v="1"/>
    <n v="1"/>
    <n v="0"/>
    <x v="18"/>
    <x v="4"/>
    <n v="468"/>
    <n v="18"/>
    <n v="0.2"/>
    <n v="0.18"/>
  </r>
  <r>
    <d v="2019-05-07T00:00:00"/>
    <d v="1899-12-30T13:00:00"/>
    <d v="1899-12-30T13:00:00"/>
    <m/>
    <x v="1"/>
    <s v="JAR"/>
    <d v="2019-05-07T13:00:00"/>
    <n v="27741"/>
    <s v="SUS MEDIOS"/>
    <s v="Carga"/>
    <s v="NO"/>
    <n v="4"/>
    <n v="5"/>
    <x v="0"/>
    <s v="NABERAN SAREAK"/>
    <x v="1"/>
    <s v="Guipuzcoa"/>
    <m/>
    <m/>
    <m/>
    <m/>
    <n v="60"/>
    <s v="Miguel M."/>
    <x v="95"/>
    <d v="1899-12-30T16:00:00"/>
    <m/>
    <n v="0"/>
    <x v="0"/>
    <n v="1"/>
    <s v="SI"/>
    <x v="0"/>
    <n v="1"/>
    <n v="1"/>
    <n v="0"/>
    <x v="18"/>
    <x v="4"/>
    <n v="468"/>
    <n v="18"/>
    <n v="0.2"/>
    <n v="0.18"/>
  </r>
  <r>
    <d v="2019-05-07T00:00:00"/>
    <d v="1899-12-30T15:00:00"/>
    <d v="1899-12-30T15:00:00"/>
    <m/>
    <x v="1"/>
    <s v="JAR"/>
    <d v="2019-05-07T15:00:00"/>
    <n v="27762"/>
    <s v="MASCARO MOREIRA"/>
    <s v="Carga"/>
    <s v="SI"/>
    <n v="13.5"/>
    <n v="27"/>
    <x v="0"/>
    <s v="EXPLOTACIONS PONS MARINS"/>
    <x v="1"/>
    <s v="Menorca"/>
    <m/>
    <m/>
    <m/>
    <m/>
    <n v="45"/>
    <s v="Miguel Ángel"/>
    <x v="96"/>
    <d v="1899-12-30T15:00:00"/>
    <m/>
    <n v="1"/>
    <x v="0"/>
    <n v="1"/>
    <s v="NO"/>
    <x v="0"/>
    <n v="0"/>
    <n v="0"/>
    <n v="1"/>
    <x v="18"/>
    <x v="4"/>
    <n v="468"/>
    <n v="18"/>
    <n v="0.2"/>
    <n v="0.18"/>
  </r>
  <r>
    <d v="2019-05-07T00:00:00"/>
    <d v="1899-12-30T15:30:00"/>
    <d v="1899-12-30T15:30:00"/>
    <m/>
    <x v="1"/>
    <s v="JAR"/>
    <d v="2019-05-07T15:30:00"/>
    <n v="27910"/>
    <s v="SUS MEDIOS"/>
    <s v="Carga"/>
    <s v="NO"/>
    <n v="2"/>
    <n v="2"/>
    <x v="0"/>
    <s v="IRTA - INST."/>
    <x v="1"/>
    <s v="Caldes de M."/>
    <m/>
    <m/>
    <m/>
    <m/>
    <n v="20"/>
    <s v="Miguel M."/>
    <x v="95"/>
    <d v="1899-12-30T15:3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6:00:00"/>
    <d v="1899-12-30T16:00:00"/>
    <m/>
    <x v="1"/>
    <s v="JAR"/>
    <d v="2019-05-07T16:00:00"/>
    <m/>
    <s v="COBARPLAS"/>
    <s v="Descarga"/>
    <s v="NO"/>
    <n v="7"/>
    <n v="11"/>
    <x v="0"/>
    <s v="COBARPLAST"/>
    <x v="0"/>
    <s v="PALAU"/>
    <m/>
    <m/>
    <m/>
    <m/>
    <n v="60"/>
    <s v="Jesús"/>
    <x v="95"/>
    <d v="1899-12-30T16:0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6:30:00"/>
    <d v="1899-12-30T16:30:00"/>
    <m/>
    <x v="1"/>
    <s v="JAR"/>
    <d v="2019-05-07T16:30:00"/>
    <m/>
    <s v="DAVID BERTRAN"/>
    <s v="Descarga"/>
    <s v="NO"/>
    <n v="4"/>
    <n v="6"/>
    <x v="0"/>
    <s v="RESIDUOS "/>
    <x v="5"/>
    <s v="PALAU"/>
    <m/>
    <m/>
    <m/>
    <m/>
    <n v="20"/>
    <s v="Jesús"/>
    <x v="95"/>
    <d v="1899-12-30T16:30:00"/>
    <m/>
    <n v="0"/>
    <x v="0"/>
    <n v="1"/>
    <s v="SI"/>
    <x v="0"/>
    <n v="0"/>
    <n v="0"/>
    <n v="1"/>
    <x v="18"/>
    <x v="4"/>
    <n v="468"/>
    <n v="18"/>
    <n v="0.2"/>
    <n v="0.18"/>
  </r>
  <r>
    <d v="2019-05-07T00:00:00"/>
    <d v="1899-12-30T16:45:00"/>
    <d v="1899-12-30T16:45:00"/>
    <m/>
    <x v="1"/>
    <s v="JAR"/>
    <d v="2019-05-07T17:00:00"/>
    <m/>
    <s v="SUS MEDIOS"/>
    <s v="Carga"/>
    <s v="SI"/>
    <n v="13.5"/>
    <n v="26"/>
    <x v="0"/>
    <s v="AQUA AMBIENT"/>
    <x v="3"/>
    <s v="VARIOS"/>
    <m/>
    <m/>
    <m/>
    <m/>
    <n v="5"/>
    <s v="Reyes"/>
    <x v="95"/>
    <d v="1899-12-30T16:45:00"/>
    <m/>
    <n v="1"/>
    <x v="0"/>
    <n v="1"/>
    <s v="SI"/>
    <x v="0"/>
    <n v="0"/>
    <n v="0"/>
    <n v="1"/>
    <x v="18"/>
    <x v="4"/>
    <n v="468"/>
    <n v="18"/>
    <n v="0.2"/>
    <n v="0.18"/>
  </r>
  <r>
    <d v="2019-05-07T00:00:00"/>
    <d v="1899-12-30T18:00:00"/>
    <d v="1899-12-30T18:00:00"/>
    <m/>
    <x v="1"/>
    <s v="JAR"/>
    <d v="2019-05-07T18:00:00"/>
    <n v="27424"/>
    <s v="SUS MEDIOS"/>
    <s v="Carga"/>
    <s v="SI"/>
    <n v="13.5"/>
    <n v="26"/>
    <x v="2"/>
    <s v="EXPLOTACIONES AGR.PRECIADO"/>
    <x v="1"/>
    <s v="Badajoz"/>
    <s v="0470-HFB // R-8610-BBK"/>
    <s v="0470-HFB // R-8610-BBK"/>
    <m/>
    <m/>
    <n v="45"/>
    <s v="Miguel M."/>
    <x v="95"/>
    <d v="1899-12-30T18:00:00"/>
    <m/>
    <n v="1"/>
    <x v="0"/>
    <n v="1"/>
    <s v="SI"/>
    <x v="0"/>
    <n v="0"/>
    <n v="0"/>
    <n v="1"/>
    <x v="18"/>
    <x v="4"/>
    <n v="468"/>
    <n v="18"/>
    <n v="0.2"/>
    <n v="0.18"/>
  </r>
  <r>
    <d v="2019-05-07T00:00:00"/>
    <d v="1899-12-30T18:30:00"/>
    <d v="1899-12-30T18:30:00"/>
    <m/>
    <x v="1"/>
    <s v="JAR"/>
    <d v="2019-05-07T18:30:00"/>
    <n v="27671"/>
    <s v="SUS MEDIOS"/>
    <s v="Carga"/>
    <s v="NO"/>
    <n v="2"/>
    <n v="4"/>
    <x v="0"/>
    <s v="SOLUPLASTIC"/>
    <x v="1"/>
    <s v="Murcia"/>
    <m/>
    <s v="4257-HJD   R-7453-BCT"/>
    <m/>
    <m/>
    <n v="30"/>
    <s v="Miguel M."/>
    <x v="95"/>
    <d v="1899-12-30T19:30:00"/>
    <m/>
    <n v="0"/>
    <x v="0"/>
    <n v="1"/>
    <s v="SI"/>
    <x v="0"/>
    <n v="1"/>
    <n v="1"/>
    <n v="0"/>
    <x v="18"/>
    <x v="4"/>
    <n v="468"/>
    <n v="18"/>
    <n v="0.2"/>
    <n v="0.18"/>
  </r>
  <r>
    <d v="2019-05-07T00:00:00"/>
    <d v="1899-12-30T19:00:00"/>
    <d v="1899-12-30T19:00:00"/>
    <m/>
    <x v="1"/>
    <s v="JAR"/>
    <d v="2019-05-07T19:00:00"/>
    <n v="27424"/>
    <s v="SUS MEDIOS"/>
    <s v="Carga"/>
    <s v="SI"/>
    <n v="13.5"/>
    <n v="26"/>
    <x v="2"/>
    <s v="EXPLOTACIONES AGR.PRECIADO"/>
    <x v="1"/>
    <s v="Badajoz"/>
    <m/>
    <m/>
    <m/>
    <m/>
    <n v="45"/>
    <s v="Miguel M."/>
    <x v="95"/>
    <d v="1899-12-30T19:00:00"/>
    <m/>
    <n v="1"/>
    <x v="0"/>
    <n v="1"/>
    <s v="SI"/>
    <x v="0"/>
    <n v="0"/>
    <n v="0"/>
    <n v="1"/>
    <x v="18"/>
    <x v="4"/>
    <n v="468"/>
    <n v="18"/>
    <n v="0.2"/>
    <n v="0.18"/>
  </r>
  <r>
    <d v="2019-05-08T00:00:00"/>
    <d v="1899-12-30T07:00:00"/>
    <d v="1899-12-30T07:00:00"/>
    <m/>
    <x v="1"/>
    <s v="JAR"/>
    <d v="2019-05-08T07:00:00"/>
    <m/>
    <s v="SUS MEDIOS"/>
    <s v="Descarga"/>
    <s v="NO"/>
    <n v="6"/>
    <n v="10"/>
    <x v="0"/>
    <s v="SERRADORA DOMENECH"/>
    <x v="2"/>
    <s v="PALAU"/>
    <m/>
    <m/>
    <m/>
    <m/>
    <n v="60"/>
    <s v="Juan Carlos"/>
    <x v="96"/>
    <d v="1899-12-30T07:00:00"/>
    <m/>
    <n v="0"/>
    <x v="0"/>
    <n v="1"/>
    <s v="SI"/>
    <x v="0"/>
    <n v="0"/>
    <n v="0"/>
    <n v="1"/>
    <x v="18"/>
    <x v="4"/>
    <n v="468"/>
    <n v="18"/>
    <n v="0.2"/>
    <n v="0.18"/>
  </r>
  <r>
    <d v="2019-05-08T00:00:00"/>
    <d v="1899-12-30T07:30:00"/>
    <d v="1899-12-30T07:30:00"/>
    <m/>
    <x v="1"/>
    <s v="MR"/>
    <d v="2019-05-08T07:30:00"/>
    <m/>
    <s v="GONZATRANS"/>
    <s v="Carga"/>
    <s v="SI"/>
    <n v="13.5"/>
    <n v="26"/>
    <x v="0"/>
    <s v="GONZATRANS"/>
    <x v="5"/>
    <s v="VARIOS"/>
    <m/>
    <m/>
    <m/>
    <m/>
    <n v="40"/>
    <s v="Miguel Ángel"/>
    <x v="96"/>
    <d v="1899-12-30T10:30:00"/>
    <m/>
    <n v="1"/>
    <x v="0"/>
    <n v="1"/>
    <s v="SI"/>
    <x v="0"/>
    <n v="1"/>
    <n v="1"/>
    <n v="0"/>
    <x v="18"/>
    <x v="4"/>
    <n v="468"/>
    <n v="18"/>
    <n v="0.2"/>
    <n v="0.18"/>
  </r>
  <r>
    <d v="2019-05-08T00:00:00"/>
    <d v="1899-12-30T08:00:00"/>
    <d v="1899-12-30T08:00:00"/>
    <m/>
    <x v="1"/>
    <s v="JAR"/>
    <d v="2019-05-08T08:00:00"/>
    <m/>
    <s v="SUS MEDIOS"/>
    <s v="Descarga"/>
    <s v="NO"/>
    <n v="1"/>
    <n v="1"/>
    <x v="0"/>
    <s v="PLASTIJET"/>
    <x v="2"/>
    <s v="PALAU"/>
    <m/>
    <m/>
    <m/>
    <m/>
    <n v="10"/>
    <s v="Miguel Ángel"/>
    <x v="96"/>
    <d v="1899-12-30T08:00:00"/>
    <m/>
    <n v="0"/>
    <x v="0"/>
    <n v="1"/>
    <s v="SI"/>
    <x v="0"/>
    <n v="0"/>
    <n v="0"/>
    <n v="1"/>
    <x v="18"/>
    <x v="4"/>
    <n v="468"/>
    <n v="18"/>
    <n v="0.2"/>
    <n v="0.18"/>
  </r>
  <r>
    <d v="2019-05-08T00:00:00"/>
    <d v="1899-12-30T08:15:00"/>
    <d v="1899-12-30T08:15:00"/>
    <m/>
    <x v="1"/>
    <s v="JAR"/>
    <d v="2019-05-08T08:30:00"/>
    <m/>
    <s v="SUS MEDIOS"/>
    <s v="Descarga"/>
    <s v="SI"/>
    <n v="13.5"/>
    <n v="26"/>
    <x v="0"/>
    <s v="CHEP"/>
    <x v="2"/>
    <s v="PALAU"/>
    <m/>
    <m/>
    <m/>
    <m/>
    <n v="60"/>
    <s v="Miguel Ángel"/>
    <x v="96"/>
    <d v="1899-12-30T08:15:00"/>
    <m/>
    <n v="1"/>
    <x v="0"/>
    <n v="1"/>
    <s v="SI"/>
    <x v="0"/>
    <n v="0"/>
    <n v="0"/>
    <n v="1"/>
    <x v="18"/>
    <x v="4"/>
    <n v="468"/>
    <n v="18"/>
    <n v="0.2"/>
    <n v="0.18"/>
  </r>
  <r>
    <d v="2019-05-08T00:00:00"/>
    <d v="1899-12-30T08:30:00"/>
    <d v="1899-12-30T08:30:00"/>
    <m/>
    <x v="1"/>
    <s v="JAR"/>
    <d v="2019-05-08T08:30:00"/>
    <m/>
    <s v="ALGAITRUCK"/>
    <s v="Descarga"/>
    <s v="SI"/>
    <n v="13.5"/>
    <n v="26"/>
    <x v="0"/>
    <s v="SCHOELLER LORQUI"/>
    <x v="8"/>
    <s v="PALAU"/>
    <m/>
    <m/>
    <m/>
    <m/>
    <n v="60"/>
    <s v="Juan Carlos"/>
    <x v="96"/>
    <d v="1899-12-30T08:30:00"/>
    <m/>
    <n v="1"/>
    <x v="0"/>
    <n v="1"/>
    <s v="SI"/>
    <x v="0"/>
    <n v="0"/>
    <n v="0"/>
    <n v="1"/>
    <x v="18"/>
    <x v="4"/>
    <n v="468"/>
    <n v="18"/>
    <n v="0.2"/>
    <n v="0.18"/>
  </r>
  <r>
    <d v="2019-05-08T00:00:00"/>
    <d v="1899-12-30T09:00:00"/>
    <d v="1899-12-30T09:00:00"/>
    <m/>
    <x v="1"/>
    <s v="JAR"/>
    <d v="2019-05-08T09:00:00"/>
    <m/>
    <s v="SUS MEDIOS"/>
    <s v="Carga"/>
    <s v="SI"/>
    <n v="13.5"/>
    <n v="26"/>
    <x v="0"/>
    <s v="VALEO MARRUECOS"/>
    <x v="1"/>
    <s v="Marruecos"/>
    <m/>
    <m/>
    <m/>
    <m/>
    <m/>
    <s v="FALLO"/>
    <x v="23"/>
    <m/>
    <m/>
    <n v="1"/>
    <x v="1"/>
    <n v="1"/>
    <s v="NO"/>
    <x v="1"/>
    <n v="1"/>
    <n v="1"/>
    <n v="0"/>
    <x v="18"/>
    <x v="4"/>
    <n v="468"/>
    <n v="18"/>
    <n v="0.2"/>
    <n v="0.18"/>
  </r>
  <r>
    <d v="2019-05-08T00:00:00"/>
    <d v="1899-12-30T10:15:00"/>
    <d v="1899-12-30T10:15:00"/>
    <m/>
    <x v="1"/>
    <s v="JAR"/>
    <d v="2019-05-08T10:30:00"/>
    <s v="27803-27746"/>
    <s v="SUS MEDIOS"/>
    <s v="Carga"/>
    <s v="NO"/>
    <n v="1"/>
    <n v="2"/>
    <x v="0"/>
    <s v="LUIS MARQUES PINHEIRO"/>
    <x v="1"/>
    <s v="Portugal"/>
    <m/>
    <m/>
    <m/>
    <m/>
    <n v="15"/>
    <s v="Miguel Ángel"/>
    <x v="96"/>
    <d v="1899-12-30T12:15:00"/>
    <m/>
    <n v="0"/>
    <x v="0"/>
    <n v="1"/>
    <s v="SI"/>
    <x v="0"/>
    <n v="1"/>
    <n v="1"/>
    <n v="0"/>
    <x v="18"/>
    <x v="4"/>
    <n v="468"/>
    <n v="18"/>
    <n v="0.2"/>
    <n v="0.18"/>
  </r>
  <r>
    <d v="2019-05-08T00:00:00"/>
    <d v="1899-12-30T10:30:00"/>
    <d v="1899-12-30T10:30:00"/>
    <m/>
    <x v="1"/>
    <s v="JAR"/>
    <d v="2019-05-08T10:30:00"/>
    <n v="27218"/>
    <s v="SUS MEDIOS"/>
    <s v="Carga"/>
    <s v="NO"/>
    <n v="1"/>
    <n v="1"/>
    <x v="0"/>
    <s v="ASCANIO QUIMICA"/>
    <x v="3"/>
    <s v="Tenerife"/>
    <m/>
    <m/>
    <m/>
    <m/>
    <n v="20"/>
    <s v="Juan Carlos"/>
    <x v="96"/>
    <d v="1899-12-30T13:10:00"/>
    <m/>
    <n v="0"/>
    <x v="0"/>
    <n v="1"/>
    <s v="SI"/>
    <x v="0"/>
    <n v="1"/>
    <n v="1"/>
    <n v="0"/>
    <x v="18"/>
    <x v="4"/>
    <n v="468"/>
    <n v="18"/>
    <n v="0.2"/>
    <n v="0.18"/>
  </r>
  <r>
    <d v="2019-05-08T00:00:00"/>
    <d v="1899-12-30T11:30:00"/>
    <d v="1899-12-30T11:30:00"/>
    <m/>
    <x v="1"/>
    <s v="JAR"/>
    <d v="2019-05-08T11:30:00"/>
    <m/>
    <s v="DAVID BERTRAN"/>
    <s v="Descarga"/>
    <s v="NO"/>
    <n v="2"/>
    <n v="2"/>
    <x v="0"/>
    <s v="COBARPLAST"/>
    <x v="2"/>
    <s v="PALAU"/>
    <s v="Recogida en APPLUS y Cobarplast."/>
    <m/>
    <m/>
    <m/>
    <n v="10"/>
    <s v="Juan Carlos"/>
    <x v="96"/>
    <d v="1899-12-30T11:30:00"/>
    <m/>
    <n v="0"/>
    <x v="0"/>
    <n v="1"/>
    <s v="SI"/>
    <x v="0"/>
    <n v="0"/>
    <n v="0"/>
    <n v="1"/>
    <x v="18"/>
    <x v="4"/>
    <n v="468"/>
    <n v="18"/>
    <n v="0.2"/>
    <n v="0.18"/>
  </r>
  <r>
    <d v="2019-05-08T00:00:00"/>
    <d v="1899-12-30T12:30:00"/>
    <d v="1899-12-30T12:30:00"/>
    <m/>
    <x v="1"/>
    <s v="JAR"/>
    <d v="2019-05-08T12:30:00"/>
    <m/>
    <s v="PALLET WAY"/>
    <s v="Carga"/>
    <s v="NO"/>
    <n v="2"/>
    <n v="4"/>
    <x v="0"/>
    <s v="PALET WAYS"/>
    <x v="7"/>
    <s v="varios"/>
    <m/>
    <m/>
    <m/>
    <m/>
    <n v="20"/>
    <s v="Miguel Ángel"/>
    <x v="96"/>
    <d v="1899-12-30T12:30:00"/>
    <m/>
    <n v="0"/>
    <x v="0"/>
    <n v="1"/>
    <s v="SI"/>
    <x v="0"/>
    <n v="0"/>
    <n v="0"/>
    <n v="1"/>
    <x v="18"/>
    <x v="4"/>
    <n v="468"/>
    <n v="18"/>
    <n v="0.2"/>
    <n v="0.18"/>
  </r>
  <r>
    <d v="2019-05-08T00:00:00"/>
    <d v="1899-12-30T14:00:00"/>
    <d v="1899-12-30T14:00:00"/>
    <m/>
    <x v="1"/>
    <s v="JAR"/>
    <d v="2019-05-08T14:00:00"/>
    <n v="6007096"/>
    <s v="SUS MEDIOS"/>
    <s v="Carga"/>
    <s v="SI"/>
    <n v="13.5"/>
    <n v="26"/>
    <x v="0"/>
    <s v="SCHOELLER UK"/>
    <x v="4"/>
    <s v="UK"/>
    <m/>
    <m/>
    <m/>
    <m/>
    <n v="60"/>
    <s v="Miguel M."/>
    <x v="96"/>
    <d v="1899-12-30T14:00:00"/>
    <m/>
    <n v="1"/>
    <x v="0"/>
    <n v="1"/>
    <s v="SI"/>
    <x v="0"/>
    <n v="0"/>
    <n v="0"/>
    <n v="1"/>
    <x v="18"/>
    <x v="4"/>
    <n v="468"/>
    <n v="18"/>
    <n v="0.2"/>
    <n v="0.18"/>
  </r>
  <r>
    <d v="2019-05-08T00:00:00"/>
    <d v="1899-12-30T15:00:00"/>
    <d v="1899-12-30T15:00:00"/>
    <m/>
    <x v="1"/>
    <s v="JAR"/>
    <d v="2019-05-08T15:00:00"/>
    <m/>
    <s v="SUS MEDIOS"/>
    <s v="Descarga"/>
    <s v="SI"/>
    <n v="13.5"/>
    <n v="26"/>
    <x v="0"/>
    <s v="CHEP"/>
    <x v="2"/>
    <s v="PALAU"/>
    <s v="PALETS MADERA"/>
    <m/>
    <m/>
    <m/>
    <n v="60"/>
    <s v="Miguel M."/>
    <x v="96"/>
    <d v="1899-12-30T15:00:00"/>
    <m/>
    <n v="1"/>
    <x v="0"/>
    <n v="1"/>
    <s v="SI"/>
    <x v="0"/>
    <n v="0"/>
    <n v="0"/>
    <n v="1"/>
    <x v="18"/>
    <x v="4"/>
    <n v="468"/>
    <n v="18"/>
    <n v="0.2"/>
    <n v="0.18"/>
  </r>
  <r>
    <d v="2019-05-08T00:00:00"/>
    <d v="1899-12-30T16:00:00"/>
    <d v="1899-12-30T16:00:00"/>
    <m/>
    <x v="1"/>
    <s v="JAR"/>
    <d v="2019-05-08T16:00:00"/>
    <m/>
    <s v="NIKA"/>
    <s v="Carga"/>
    <s v="NO"/>
    <n v="3"/>
    <n v="4"/>
    <x v="0"/>
    <s v="RESIDUOS "/>
    <x v="5"/>
    <s v="Valls"/>
    <s v="Palets PRS"/>
    <m/>
    <m/>
    <m/>
    <n v="20"/>
    <s v="Jesús"/>
    <x v="96"/>
    <d v="1899-12-30T16:00:00"/>
    <m/>
    <n v="0"/>
    <x v="0"/>
    <n v="1"/>
    <s v="SI"/>
    <x v="0"/>
    <n v="0"/>
    <n v="0"/>
    <n v="1"/>
    <x v="18"/>
    <x v="4"/>
    <n v="468"/>
    <n v="18"/>
    <n v="0.2"/>
    <n v="0.18"/>
  </r>
  <r>
    <d v="2019-05-08T00:00:00"/>
    <d v="1899-12-30T16:45:00"/>
    <d v="1899-12-30T16:45:00"/>
    <m/>
    <x v="1"/>
    <s v="JAR"/>
    <d v="2019-05-08T17:00:00"/>
    <m/>
    <s v="SUS MEDIOS"/>
    <s v="Carga"/>
    <s v="SI"/>
    <n v="13.5"/>
    <n v="26"/>
    <x v="0"/>
    <s v="AQUA AMBIENT"/>
    <x v="3"/>
    <s v="VARIOS"/>
    <m/>
    <m/>
    <m/>
    <m/>
    <n v="20"/>
    <s v="Jesús"/>
    <x v="96"/>
    <d v="1899-12-30T16:45:00"/>
    <m/>
    <n v="1"/>
    <x v="0"/>
    <n v="1"/>
    <s v="SI"/>
    <x v="0"/>
    <n v="0"/>
    <n v="0"/>
    <n v="1"/>
    <x v="18"/>
    <x v="4"/>
    <n v="468"/>
    <n v="18"/>
    <n v="0.2"/>
    <n v="0.18"/>
  </r>
  <r>
    <d v="2019-05-08T00:00:00"/>
    <d v="1899-12-30T18:00:00"/>
    <d v="1899-12-30T18:00:00"/>
    <m/>
    <x v="1"/>
    <s v="JAR"/>
    <d v="2019-05-08T18:00:00"/>
    <m/>
    <s v="GARVI"/>
    <s v="Carga"/>
    <s v="NO"/>
    <n v="8"/>
    <n v="16"/>
    <x v="0"/>
    <s v="POLIURETANOS RIVAS"/>
    <x v="0"/>
    <s v="zaragoza"/>
    <m/>
    <m/>
    <m/>
    <m/>
    <n v="30"/>
    <s v="Miguel M."/>
    <x v="96"/>
    <d v="1899-12-30T18:00:00"/>
    <m/>
    <n v="0"/>
    <x v="0"/>
    <n v="1"/>
    <s v="SI"/>
    <x v="0"/>
    <n v="0"/>
    <n v="0"/>
    <n v="1"/>
    <x v="18"/>
    <x v="4"/>
    <n v="468"/>
    <n v="18"/>
    <n v="0.2"/>
    <n v="0.18"/>
  </r>
  <r>
    <d v="2019-05-09T00:00:00"/>
    <d v="1899-12-30T08:00:00"/>
    <d v="1899-12-30T08:00:00"/>
    <m/>
    <x v="1"/>
    <s v="JAR"/>
    <d v="2019-05-09T08:00:00"/>
    <n v="27775"/>
    <s v="SUS MEDIOS"/>
    <s v="Carga"/>
    <s v="SI"/>
    <n v="13.5"/>
    <n v="26"/>
    <x v="2"/>
    <s v="FRANCISCONDE"/>
    <x v="1"/>
    <s v="PORTUGAL"/>
    <m/>
    <m/>
    <m/>
    <m/>
    <n v="45"/>
    <s v="Juan Carlos"/>
    <x v="97"/>
    <d v="1899-12-30T10:00:00"/>
    <m/>
    <n v="1"/>
    <x v="0"/>
    <n v="1"/>
    <s v="SI"/>
    <x v="0"/>
    <n v="1"/>
    <n v="1"/>
    <n v="0"/>
    <x v="18"/>
    <x v="4"/>
    <n v="468"/>
    <n v="18"/>
    <n v="0.2"/>
    <n v="0.18"/>
  </r>
  <r>
    <d v="2019-05-09T00:00:00"/>
    <d v="1899-12-30T08:30:00"/>
    <d v="1899-12-30T08:30:00"/>
    <m/>
    <x v="1"/>
    <s v="JAR"/>
    <d v="2019-05-09T08:30:00"/>
    <n v="27619"/>
    <s v="DAVID BERTRAN"/>
    <s v="Carga"/>
    <s v="NO"/>
    <n v="4"/>
    <n v="6"/>
    <x v="0"/>
    <s v="BRENNTAG QUÍMICA"/>
    <x v="9"/>
    <s v="Granollers"/>
    <m/>
    <m/>
    <m/>
    <m/>
    <n v="30"/>
    <s v="Juan Carlos"/>
    <x v="97"/>
    <d v="1899-12-30T08:30:00"/>
    <m/>
    <n v="0"/>
    <x v="0"/>
    <n v="1"/>
    <s v="SI"/>
    <x v="0"/>
    <n v="0"/>
    <n v="0"/>
    <n v="1"/>
    <x v="18"/>
    <x v="4"/>
    <n v="468"/>
    <n v="18"/>
    <n v="0.2"/>
    <n v="0.18"/>
  </r>
  <r>
    <d v="2019-05-09T00:00:00"/>
    <d v="1899-12-30T10:00:00"/>
    <d v="1899-12-30T10:00:00"/>
    <m/>
    <x v="1"/>
    <s v="MR"/>
    <d v="2019-05-09T10:00:00"/>
    <n v="27548"/>
    <s v="GONZATRANS"/>
    <s v="Carga"/>
    <s v="NO"/>
    <n v="8"/>
    <n v="16"/>
    <x v="0"/>
    <s v="GONZATRANS"/>
    <x v="5"/>
    <s v="VARIOS"/>
    <m/>
    <m/>
    <m/>
    <m/>
    <n v="60"/>
    <s v="Juan Carlos"/>
    <x v="97"/>
    <d v="1899-12-30T10:00:00"/>
    <m/>
    <n v="0"/>
    <x v="0"/>
    <n v="1"/>
    <s v="SI"/>
    <x v="0"/>
    <n v="0"/>
    <n v="0"/>
    <n v="1"/>
    <x v="18"/>
    <x v="4"/>
    <n v="468"/>
    <n v="18"/>
    <n v="0.2"/>
    <n v="0.18"/>
  </r>
  <r>
    <d v="2019-05-09T00:00:00"/>
    <d v="1899-12-30T10:15:00"/>
    <d v="1899-12-30T10:15:00"/>
    <m/>
    <x v="1"/>
    <s v="JAR"/>
    <d v="2019-05-09T10:30:00"/>
    <n v="27619"/>
    <s v="DAVID BERTRAN"/>
    <s v="Carga"/>
    <s v="NO"/>
    <n v="4"/>
    <n v="6"/>
    <x v="0"/>
    <s v="BRENNTAG QUÍMICA"/>
    <x v="9"/>
    <s v="Granollers"/>
    <m/>
    <m/>
    <m/>
    <m/>
    <n v="30"/>
    <s v="Miguel Ángel"/>
    <x v="97"/>
    <d v="1899-12-30T10:15:00"/>
    <m/>
    <n v="0"/>
    <x v="0"/>
    <n v="1"/>
    <s v="SI"/>
    <x v="0"/>
    <n v="0"/>
    <n v="0"/>
    <n v="1"/>
    <x v="18"/>
    <x v="4"/>
    <n v="468"/>
    <n v="18"/>
    <n v="0.2"/>
    <n v="0.18"/>
  </r>
  <r>
    <d v="2019-05-09T00:00:00"/>
    <d v="1899-12-30T10:30:00"/>
    <d v="1899-12-30T10:30:00"/>
    <m/>
    <x v="1"/>
    <s v="JAR"/>
    <d v="2019-05-09T10:30:00"/>
    <n v="27775"/>
    <s v="SUS MEDIOS"/>
    <s v="Carga"/>
    <s v="SI"/>
    <n v="13.5"/>
    <n v="26"/>
    <x v="2"/>
    <s v="FRANCISCONDE"/>
    <x v="1"/>
    <s v="PORTUGAL"/>
    <m/>
    <m/>
    <m/>
    <m/>
    <n v="45"/>
    <s v="Juan Carlos"/>
    <x v="97"/>
    <d v="1899-12-30T12:00:00"/>
    <m/>
    <n v="1"/>
    <x v="0"/>
    <n v="1"/>
    <s v="SI"/>
    <x v="0"/>
    <n v="1"/>
    <n v="1"/>
    <n v="0"/>
    <x v="18"/>
    <x v="4"/>
    <n v="468"/>
    <n v="18"/>
    <n v="0.2"/>
    <n v="0.18"/>
  </r>
  <r>
    <d v="2019-05-09T00:00:00"/>
    <d v="1899-12-30T11:30:00"/>
    <d v="1899-12-30T11:30:00"/>
    <m/>
    <x v="1"/>
    <s v="JAR"/>
    <d v="2019-05-09T11:30:00"/>
    <n v="27619"/>
    <s v="DAVID BERTRAN"/>
    <s v="Carga"/>
    <s v="NO"/>
    <n v="4"/>
    <n v="6"/>
    <x v="0"/>
    <s v="BRENNTAG QUÍMICA"/>
    <x v="9"/>
    <s v="Granollers"/>
    <m/>
    <m/>
    <m/>
    <m/>
    <n v="20"/>
    <s v="Juan Carlos"/>
    <x v="97"/>
    <d v="1899-12-30T11:30:00"/>
    <m/>
    <n v="0"/>
    <x v="0"/>
    <n v="1"/>
    <s v="SI"/>
    <x v="0"/>
    <n v="0"/>
    <n v="0"/>
    <n v="1"/>
    <x v="18"/>
    <x v="4"/>
    <n v="468"/>
    <n v="18"/>
    <n v="0.2"/>
    <n v="0.18"/>
  </r>
  <r>
    <d v="2019-05-09T00:00:00"/>
    <d v="1899-12-30T12:00:00"/>
    <d v="1899-12-30T12:00:00"/>
    <m/>
    <x v="1"/>
    <s v="JAR"/>
    <d v="2019-05-09T12:00:00"/>
    <m/>
    <s v="NOUTRANSPORT"/>
    <s v="Descarga"/>
    <s v="SI"/>
    <n v="13.5"/>
    <n v="26"/>
    <x v="0"/>
    <s v="SCHOELLER GAILLON"/>
    <x v="6"/>
    <s v="PALAU"/>
    <s v="CB-1218"/>
    <m/>
    <m/>
    <m/>
    <n v="60"/>
    <s v="Miguel Ángel"/>
    <x v="97"/>
    <d v="1899-12-30T12:00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12:15:00"/>
    <m/>
    <m/>
    <x v="0"/>
    <s v="JAR"/>
    <d v="2019-05-09T12:30:00"/>
    <s v="6007125-607165"/>
    <s v="BCN EXPRESS"/>
    <s v="Carga"/>
    <s v="NO"/>
    <n v="1"/>
    <n v="2"/>
    <x v="0"/>
    <s v="SCHOELLER ALEMANIA"/>
    <x v="4"/>
    <s v="Alemania"/>
    <m/>
    <m/>
    <m/>
    <m/>
    <n v="10"/>
    <s v="Reyes"/>
    <x v="97"/>
    <d v="1899-12-30T12:15:00"/>
    <m/>
    <n v="0"/>
    <x v="0"/>
    <n v="0"/>
    <s v="SI"/>
    <x v="0"/>
    <n v="1"/>
    <n v="0"/>
    <n v="1"/>
    <x v="18"/>
    <x v="4"/>
    <n v="468"/>
    <n v="18"/>
    <n v="0.2"/>
    <n v="0.18"/>
  </r>
  <r>
    <d v="2019-05-09T00:00:00"/>
    <d v="1899-12-30T12:30:00"/>
    <d v="1899-12-30T12:30:00"/>
    <m/>
    <x v="1"/>
    <s v="JAR"/>
    <d v="2019-05-09T12:30:00"/>
    <n v="27775"/>
    <s v="SUS MEDIOS"/>
    <s v="Carga"/>
    <s v="SI"/>
    <n v="13.5"/>
    <n v="26"/>
    <x v="2"/>
    <s v="FRANCISCONDE"/>
    <x v="1"/>
    <s v="PORTUGAL"/>
    <m/>
    <m/>
    <m/>
    <m/>
    <n v="45"/>
    <s v="Juan Carlos"/>
    <x v="97"/>
    <d v="1899-12-30T12:30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13:00:00"/>
    <d v="1899-12-30T13:00:00"/>
    <m/>
    <x v="1"/>
    <s v="JAR"/>
    <d v="2019-05-09T13:00:00"/>
    <n v="27775"/>
    <s v="SUS MEDIOS"/>
    <s v="Carga"/>
    <s v="SI"/>
    <n v="13.5"/>
    <n v="26"/>
    <x v="2"/>
    <s v="FRANCISCONDE"/>
    <x v="1"/>
    <s v="PORTUGAL"/>
    <m/>
    <m/>
    <m/>
    <m/>
    <n v="45"/>
    <s v="Jesús"/>
    <x v="97"/>
    <d v="1899-12-30T13:00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13:30:00"/>
    <d v="1899-12-30T13:30:00"/>
    <m/>
    <x v="1"/>
    <s v="JAR"/>
    <d v="2019-05-09T13:30:00"/>
    <n v="27619"/>
    <s v="DAVID BERTRAN"/>
    <s v="Carga"/>
    <s v="NO"/>
    <n v="4"/>
    <n v="6"/>
    <x v="0"/>
    <s v="BRENNTAG QUÍMICA"/>
    <x v="9"/>
    <s v="Granollers"/>
    <m/>
    <m/>
    <m/>
    <m/>
    <n v="20"/>
    <s v="Juan Carlos"/>
    <x v="97"/>
    <d v="1899-12-30T13:30:00"/>
    <m/>
    <n v="0"/>
    <x v="0"/>
    <n v="1"/>
    <s v="SI"/>
    <x v="0"/>
    <n v="0"/>
    <n v="0"/>
    <n v="1"/>
    <x v="18"/>
    <x v="4"/>
    <n v="468"/>
    <n v="18"/>
    <n v="0.2"/>
    <n v="0.18"/>
  </r>
  <r>
    <d v="2019-05-09T00:00:00"/>
    <d v="1899-12-30T15:00:00"/>
    <d v="1899-12-30T15:00:00"/>
    <m/>
    <x v="1"/>
    <s v="JAR"/>
    <d v="2019-05-09T15:00:00"/>
    <n v="27424"/>
    <s v="SUS MEDIOS"/>
    <s v="Carga"/>
    <s v="SI"/>
    <n v="13.5"/>
    <n v="26"/>
    <x v="2"/>
    <s v="EXPLOTACIONES AGR.PRECIADO"/>
    <x v="1"/>
    <s v="Badajoz"/>
    <s v="7574-JTJ // R-0601-BCW"/>
    <s v="7574-JTJ // R-0601-BCW"/>
    <m/>
    <m/>
    <n v="45"/>
    <s v="Miguel M."/>
    <x v="97"/>
    <d v="1899-12-30T15:00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16:00:00"/>
    <d v="1899-12-30T16:00:00"/>
    <m/>
    <x v="1"/>
    <s v="JAR"/>
    <d v="2019-05-09T16:00:00"/>
    <m/>
    <s v="SUS MEDIOS"/>
    <s v="Carga"/>
    <s v="SI"/>
    <n v="13.5"/>
    <n v="26"/>
    <x v="0"/>
    <s v="CHEP"/>
    <x v="1"/>
    <s v="varios"/>
    <n v="3680359352"/>
    <m/>
    <m/>
    <m/>
    <n v="60"/>
    <s v="Miguel Ángel"/>
    <x v="97"/>
    <d v="1899-12-30T16:00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16:45:00"/>
    <d v="1899-12-30T16:45:00"/>
    <m/>
    <x v="1"/>
    <s v="JAR"/>
    <d v="2019-05-09T17:00:00"/>
    <m/>
    <s v="SUS MEDIOS"/>
    <s v="Carga"/>
    <s v="SI"/>
    <n v="13.5"/>
    <n v="26"/>
    <x v="0"/>
    <s v="AQUA AMBIENT"/>
    <x v="3"/>
    <s v="VARIOS"/>
    <m/>
    <m/>
    <m/>
    <m/>
    <n v="20"/>
    <s v="Jesús"/>
    <x v="97"/>
    <d v="1899-12-30T16:45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20:00:00"/>
    <d v="1899-12-30T20:00:00"/>
    <m/>
    <x v="1"/>
    <s v="JAR"/>
    <d v="2019-05-09T20:00:00"/>
    <m/>
    <s v="SESE"/>
    <s v="Carga"/>
    <s v="SI"/>
    <n v="13.5"/>
    <n v="26"/>
    <x v="0"/>
    <s v="VALEO"/>
    <x v="1"/>
    <s v="Jaén"/>
    <m/>
    <m/>
    <m/>
    <m/>
    <n v="60"/>
    <s v="Miguel M."/>
    <x v="97"/>
    <d v="1899-12-30T20:00:00"/>
    <m/>
    <n v="1"/>
    <x v="0"/>
    <n v="1"/>
    <s v="SI"/>
    <x v="0"/>
    <n v="0"/>
    <n v="0"/>
    <n v="1"/>
    <x v="18"/>
    <x v="4"/>
    <n v="468"/>
    <n v="18"/>
    <n v="0.2"/>
    <n v="0.18"/>
  </r>
  <r>
    <d v="2019-05-09T00:00:00"/>
    <d v="1899-12-30T21:00:00"/>
    <d v="1899-12-30T21:00:00"/>
    <m/>
    <x v="1"/>
    <s v="JAR"/>
    <d v="2019-05-09T21:00:00"/>
    <m/>
    <s v="SESE"/>
    <s v="Carga"/>
    <s v="SI"/>
    <n v="13.5"/>
    <n v="26"/>
    <x v="0"/>
    <s v="VALEO"/>
    <x v="1"/>
    <s v="Jaén"/>
    <m/>
    <m/>
    <m/>
    <m/>
    <n v="60"/>
    <s v="Miguel M."/>
    <x v="97"/>
    <d v="1899-12-30T21:00:00"/>
    <m/>
    <n v="1"/>
    <x v="0"/>
    <n v="1"/>
    <s v="SI"/>
    <x v="0"/>
    <n v="0"/>
    <n v="0"/>
    <n v="1"/>
    <x v="18"/>
    <x v="4"/>
    <n v="468"/>
    <n v="18"/>
    <n v="0.2"/>
    <n v="0.18"/>
  </r>
  <r>
    <d v="2019-05-10T00:00:00"/>
    <d v="1899-12-30T07:00:00"/>
    <d v="1899-12-30T07:00:00"/>
    <m/>
    <x v="1"/>
    <s v="MR"/>
    <d v="2019-05-10T07:00:00"/>
    <n v="27548"/>
    <s v="GONZATRANS"/>
    <s v="Carga"/>
    <s v="SI"/>
    <n v="13.5"/>
    <n v="26"/>
    <x v="0"/>
    <s v="GONZATRANS"/>
    <x v="5"/>
    <s v="VARIOS"/>
    <m/>
    <m/>
    <m/>
    <m/>
    <n v="60"/>
    <s v="Juan Carlos"/>
    <x v="98"/>
    <d v="1899-12-30T07:00:00"/>
    <m/>
    <n v="1"/>
    <x v="0"/>
    <n v="1"/>
    <s v="SI"/>
    <x v="0"/>
    <n v="0"/>
    <n v="0"/>
    <n v="1"/>
    <x v="18"/>
    <x v="4"/>
    <n v="468"/>
    <n v="18"/>
    <n v="0.2"/>
    <n v="0.18"/>
  </r>
  <r>
    <d v="2019-05-10T00:00:00"/>
    <d v="1899-12-30T08:00:00"/>
    <d v="1899-12-30T08:00:00"/>
    <m/>
    <x v="1"/>
    <s v="MR"/>
    <d v="2019-05-10T08:00:00"/>
    <n v="27548"/>
    <s v="GONZATRANS"/>
    <s v="Carga"/>
    <s v="NO"/>
    <n v="8"/>
    <n v="16"/>
    <x v="0"/>
    <s v="GONZATRANS"/>
    <x v="5"/>
    <s v="VARIOS"/>
    <m/>
    <m/>
    <m/>
    <m/>
    <n v="60"/>
    <s v="Miguel Ángel"/>
    <x v="98"/>
    <d v="1899-12-30T08:0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08:30:00"/>
    <d v="1899-12-30T08:30:00"/>
    <m/>
    <x v="1"/>
    <s v="JAR"/>
    <d v="2019-05-10T08:30:00"/>
    <m/>
    <s v="DAVID BERTRAN"/>
    <s v="Carga"/>
    <s v="NO"/>
    <n v="4"/>
    <n v="6"/>
    <x v="0"/>
    <s v="RESIDUOS "/>
    <x v="5"/>
    <s v="La llagosta"/>
    <m/>
    <m/>
    <m/>
    <m/>
    <n v="30"/>
    <s v="Juan Carlos"/>
    <x v="98"/>
    <d v="1899-12-30T08:3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0:15:00"/>
    <d v="1899-12-30T10:15:00"/>
    <m/>
    <x v="1"/>
    <s v="JAR"/>
    <d v="2019-05-10T10:30:00"/>
    <n v="27770"/>
    <s v="SUS MEDIOS"/>
    <s v="Carga"/>
    <s v="NO"/>
    <n v="1"/>
    <n v="1"/>
    <x v="1"/>
    <s v="ASCANIO QUIMICA"/>
    <x v="3"/>
    <s v="Canarias"/>
    <m/>
    <m/>
    <m/>
    <m/>
    <n v="10"/>
    <s v="Reyes"/>
    <x v="98"/>
    <d v="1899-12-30T10:15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0:30:00"/>
    <d v="1899-12-30T10:30:00"/>
    <m/>
    <x v="1"/>
    <s v="JAR"/>
    <d v="2019-05-10T10:30:00"/>
    <m/>
    <s v="DAVID BERTRAN"/>
    <s v="Carga"/>
    <s v="NO"/>
    <n v="4"/>
    <n v="6"/>
    <x v="0"/>
    <s v="RESIDUOS "/>
    <x v="5"/>
    <s v="La llagosta"/>
    <m/>
    <m/>
    <m/>
    <m/>
    <n v="20"/>
    <s v="Juan Carlos"/>
    <x v="98"/>
    <d v="1899-12-30T10:3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1:00:00"/>
    <d v="1899-12-30T11:00:00"/>
    <m/>
    <x v="1"/>
    <s v="JAR"/>
    <d v="2019-05-10T11:00:00"/>
    <m/>
    <s v="SUS MEDIOS"/>
    <s v="Carga"/>
    <s v="NO"/>
    <n v="8"/>
    <n v="15"/>
    <x v="0"/>
    <s v="MULTIPLASTIC"/>
    <x v="1"/>
    <s v="Granollers"/>
    <s v="27386-27772-27695"/>
    <m/>
    <m/>
    <m/>
    <n v="40"/>
    <s v="Sandra"/>
    <x v="98"/>
    <d v="1899-12-30T11:0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1:15:00"/>
    <d v="1899-12-30T11:15:00"/>
    <m/>
    <x v="1"/>
    <s v="JAR"/>
    <d v="2019-05-10T11:30:00"/>
    <n v="6007119"/>
    <s v="MORARTE"/>
    <s v="Carga"/>
    <s v="SI"/>
    <n v="13.5"/>
    <n v="26"/>
    <x v="0"/>
    <s v="SCHOELLER ALEMANIA"/>
    <x v="4"/>
    <s v="Alemania"/>
    <m/>
    <m/>
    <m/>
    <m/>
    <n v="60"/>
    <s v="Juan Carlos"/>
    <x v="98"/>
    <d v="1899-12-30T11:15:00"/>
    <m/>
    <n v="1"/>
    <x v="0"/>
    <n v="1"/>
    <s v="SI"/>
    <x v="0"/>
    <n v="0"/>
    <n v="0"/>
    <n v="1"/>
    <x v="18"/>
    <x v="4"/>
    <n v="468"/>
    <n v="18"/>
    <n v="0.2"/>
    <n v="0.18"/>
  </r>
  <r>
    <d v="2019-05-10T00:00:00"/>
    <d v="1899-12-30T11:30:00"/>
    <d v="1899-12-30T11:30:00"/>
    <m/>
    <x v="1"/>
    <s v="JAR"/>
    <d v="2019-05-10T11:30:00"/>
    <m/>
    <s v="DAVID BERTRAN"/>
    <s v="Carga"/>
    <s v="NO"/>
    <n v="4"/>
    <n v="6"/>
    <x v="0"/>
    <s v="RESIDUOS "/>
    <x v="5"/>
    <s v="La llagosta"/>
    <m/>
    <m/>
    <m/>
    <m/>
    <n v="20"/>
    <s v="Juan Carlos"/>
    <x v="98"/>
    <d v="1899-12-30T11:3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2:00:00"/>
    <m/>
    <m/>
    <x v="0"/>
    <s v="JAR"/>
    <d v="2019-05-10T12:00:00"/>
    <n v="6007138"/>
    <s v="SUS MEDIOS"/>
    <s v="Carga"/>
    <s v="SI"/>
    <n v="13.5"/>
    <n v="26"/>
    <x v="0"/>
    <s v="SCHOELLER ROMANIA"/>
    <x v="4"/>
    <s v="Rumania"/>
    <m/>
    <m/>
    <m/>
    <m/>
    <n v="60"/>
    <s v="Juan Carlos"/>
    <x v="98"/>
    <d v="1899-12-30T12:00:00"/>
    <m/>
    <n v="1"/>
    <x v="0"/>
    <n v="0"/>
    <s v="SI"/>
    <x v="0"/>
    <n v="1"/>
    <n v="0"/>
    <n v="1"/>
    <x v="18"/>
    <x v="4"/>
    <n v="468"/>
    <n v="18"/>
    <n v="0.2"/>
    <n v="0.18"/>
  </r>
  <r>
    <d v="2019-05-10T00:00:00"/>
    <d v="1899-12-30T12:15:00"/>
    <d v="1899-12-30T12:15:00"/>
    <m/>
    <x v="1"/>
    <s v="JAR"/>
    <d v="2019-05-10T12:30:00"/>
    <m/>
    <s v="DAVID BERTRAN"/>
    <s v="Carga"/>
    <s v="NO"/>
    <n v="4"/>
    <n v="6"/>
    <x v="0"/>
    <s v="ITC"/>
    <x v="9"/>
    <s v="sta.perpetua"/>
    <m/>
    <m/>
    <m/>
    <m/>
    <n v="20"/>
    <s v="Miguel Ángel"/>
    <x v="98"/>
    <d v="1899-12-30T12:15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2:30:00"/>
    <d v="1899-12-30T12:30:00"/>
    <m/>
    <x v="1"/>
    <s v="JAR"/>
    <d v="2019-05-10T12:30:00"/>
    <m/>
    <s v="NOUTRANSPORT"/>
    <s v="Carga"/>
    <s v="NO"/>
    <n v="1"/>
    <n v="1"/>
    <x v="1"/>
    <s v="SCHOELLER FRANCE"/>
    <x v="4"/>
    <s v="france"/>
    <s v="Molde 11052"/>
    <m/>
    <m/>
    <m/>
    <m/>
    <s v="Sus medios"/>
    <x v="98"/>
    <d v="1899-12-30T12:3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3:00:00"/>
    <d v="1899-12-30T13:00:00"/>
    <m/>
    <x v="1"/>
    <s v="JAR"/>
    <d v="2019-05-10T13:00:00"/>
    <m/>
    <s v="GIMARCO"/>
    <s v="Descarga"/>
    <s v="SI"/>
    <n v="13.5"/>
    <n v="26"/>
    <x v="0"/>
    <s v="SCHOELLER NUREIUX"/>
    <x v="6"/>
    <s v="PALAU"/>
    <s v="CB-1223"/>
    <m/>
    <m/>
    <m/>
    <n v="60"/>
    <s v="Miguel Ángel"/>
    <x v="98"/>
    <d v="1899-12-30T13:00:00"/>
    <m/>
    <n v="1"/>
    <x v="0"/>
    <n v="1"/>
    <s v="SI"/>
    <x v="0"/>
    <n v="0"/>
    <n v="0"/>
    <n v="1"/>
    <x v="18"/>
    <x v="4"/>
    <n v="468"/>
    <n v="18"/>
    <n v="0.2"/>
    <n v="0.18"/>
  </r>
  <r>
    <d v="2019-05-10T00:00:00"/>
    <d v="1899-12-30T13:45:00"/>
    <d v="1899-12-30T13:45:00"/>
    <m/>
    <x v="1"/>
    <s v="JAR"/>
    <d v="2019-05-10T14:00:00"/>
    <m/>
    <s v="DAVID BERTRAN"/>
    <s v="Carga"/>
    <s v="NO"/>
    <n v="4"/>
    <n v="6"/>
    <x v="0"/>
    <s v="RESIDUOS "/>
    <x v="5"/>
    <s v="La llagosta"/>
    <m/>
    <m/>
    <m/>
    <m/>
    <n v="20"/>
    <s v="Sandra"/>
    <x v="98"/>
    <d v="1899-12-30T13:45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4:00:00"/>
    <d v="1899-12-30T14:00:00"/>
    <m/>
    <x v="1"/>
    <s v="JAR"/>
    <d v="2019-05-10T14:00:00"/>
    <n v="6007096"/>
    <s v="SUS MEDIOS"/>
    <s v="Carga"/>
    <s v="SI"/>
    <n v="13.5"/>
    <n v="26"/>
    <x v="0"/>
    <s v="SCHOELLER UK"/>
    <x v="4"/>
    <s v="UK"/>
    <m/>
    <m/>
    <m/>
    <m/>
    <n v="45"/>
    <s v="Miguel Ángel"/>
    <x v="98"/>
    <d v="1899-12-30T14:00:00"/>
    <m/>
    <n v="1"/>
    <x v="0"/>
    <n v="1"/>
    <s v="SI"/>
    <x v="0"/>
    <n v="0"/>
    <n v="0"/>
    <n v="1"/>
    <x v="18"/>
    <x v="4"/>
    <n v="468"/>
    <n v="18"/>
    <n v="0.2"/>
    <n v="0.18"/>
  </r>
  <r>
    <d v="2019-05-10T00:00:00"/>
    <d v="1899-12-30T14:30:00"/>
    <d v="1899-12-30T14:30:00"/>
    <m/>
    <x v="1"/>
    <s v="JAR"/>
    <d v="2019-05-10T14:30:00"/>
    <m/>
    <s v="GARVI"/>
    <s v="Descarga"/>
    <s v="NO"/>
    <n v="1"/>
    <n v="1"/>
    <x v="0"/>
    <s v="POLIURETANOS RIVAS"/>
    <x v="0"/>
    <s v="PALAU"/>
    <m/>
    <m/>
    <m/>
    <m/>
    <n v="10"/>
    <s v="Miguel M."/>
    <x v="98"/>
    <d v="1899-12-30T14:3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5:30:00"/>
    <d v="1899-12-30T15:30:00"/>
    <m/>
    <x v="1"/>
    <s v="JAR"/>
    <d v="2019-05-10T15:30:00"/>
    <n v="27319"/>
    <s v="DASCHER"/>
    <s v="Carga"/>
    <s v="NO"/>
    <n v="1"/>
    <n v="2"/>
    <x v="0"/>
    <s v="CAVYCAR"/>
    <x v="3"/>
    <s v="Guipuzcoa"/>
    <m/>
    <m/>
    <m/>
    <m/>
    <n v="10"/>
    <s v="Miguel M."/>
    <x v="98"/>
    <d v="1899-12-30T15:3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6:00:00"/>
    <d v="1899-12-30T16:00:00"/>
    <m/>
    <x v="1"/>
    <s v="JAR"/>
    <d v="2019-05-10T16:00:00"/>
    <n v="27946"/>
    <s v="SUS MEDIOS"/>
    <s v="Carga"/>
    <s v="NO"/>
    <n v="1"/>
    <n v="1"/>
    <x v="0"/>
    <s v="SILLERO E HIJOS"/>
    <x v="3"/>
    <s v="Mallorca"/>
    <m/>
    <m/>
    <m/>
    <m/>
    <n v="10"/>
    <s v="Miguel M."/>
    <x v="98"/>
    <d v="1899-12-30T16:00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6:45:00"/>
    <d v="1899-12-30T16:45:00"/>
    <m/>
    <x v="1"/>
    <s v="JAR"/>
    <d v="2019-05-10T17:00:00"/>
    <m/>
    <s v="SUS MEDIOS"/>
    <s v="Carga"/>
    <s v="SI"/>
    <n v="13.5"/>
    <n v="26"/>
    <x v="0"/>
    <s v="AQUA AMBIENT"/>
    <x v="3"/>
    <s v="VARIOS"/>
    <m/>
    <m/>
    <m/>
    <m/>
    <n v="30"/>
    <s v="Juan Carlos"/>
    <x v="98"/>
    <d v="1899-12-30T16:45:00"/>
    <m/>
    <n v="1"/>
    <x v="0"/>
    <n v="1"/>
    <s v="SI"/>
    <x v="0"/>
    <n v="0"/>
    <n v="0"/>
    <n v="1"/>
    <x v="18"/>
    <x v="4"/>
    <n v="468"/>
    <n v="18"/>
    <n v="0.2"/>
    <n v="0.18"/>
  </r>
  <r>
    <d v="2019-05-10T00:00:00"/>
    <d v="1899-12-30T17:15:00"/>
    <d v="1899-12-30T17:15:00"/>
    <m/>
    <x v="1"/>
    <s v="JAR"/>
    <d v="2019-05-10T17:30:00"/>
    <m/>
    <s v="TRANSABADELL"/>
    <s v="Carga"/>
    <s v="NO"/>
    <n v="1"/>
    <n v="1"/>
    <x v="0"/>
    <s v="TRANSABADELL"/>
    <x v="7"/>
    <s v="varios"/>
    <m/>
    <m/>
    <m/>
    <m/>
    <n v="30"/>
    <s v="Miguel M."/>
    <x v="98"/>
    <d v="1899-12-30T17:15:00"/>
    <m/>
    <n v="0"/>
    <x v="0"/>
    <n v="1"/>
    <s v="SI"/>
    <x v="0"/>
    <n v="0"/>
    <n v="0"/>
    <n v="1"/>
    <x v="18"/>
    <x v="4"/>
    <n v="468"/>
    <n v="18"/>
    <n v="0.2"/>
    <n v="0.18"/>
  </r>
  <r>
    <d v="2019-05-10T00:00:00"/>
    <d v="1899-12-30T19:30:00"/>
    <d v="1899-12-30T19:30:00"/>
    <m/>
    <x v="1"/>
    <s v="MR"/>
    <d v="2019-05-10T19:30:00"/>
    <m/>
    <s v="GONZATRANS"/>
    <s v="Carga"/>
    <s v="NO"/>
    <n v="8"/>
    <n v="16"/>
    <x v="0"/>
    <s v="GONZATRANS"/>
    <x v="5"/>
    <s v="VARIOS"/>
    <m/>
    <m/>
    <m/>
    <m/>
    <n v="30"/>
    <s v="Miguel M."/>
    <x v="98"/>
    <d v="1899-12-30T17:30:00"/>
    <m/>
    <n v="0"/>
    <x v="0"/>
    <n v="1"/>
    <s v="SI"/>
    <x v="0"/>
    <n v="1"/>
    <n v="1"/>
    <n v="0"/>
    <x v="18"/>
    <x v="4"/>
    <n v="468"/>
    <n v="18"/>
    <n v="0.2"/>
    <n v="0.18"/>
  </r>
  <r>
    <d v="2019-05-13T00:00:00"/>
    <d v="1899-12-30T07:00:00"/>
    <d v="1899-12-30T07:00:00"/>
    <m/>
    <x v="1"/>
    <s v="JAR"/>
    <d v="2019-05-13T07:00:00"/>
    <m/>
    <s v="SUS MEDIOS"/>
    <s v="Descarga"/>
    <s v="NO"/>
    <n v="6"/>
    <n v="10"/>
    <x v="0"/>
    <s v="SERRADORA DOMENECH"/>
    <x v="2"/>
    <s v="PALAU"/>
    <m/>
    <m/>
    <m/>
    <m/>
    <n v="30"/>
    <s v="Juan Carlos"/>
    <x v="99"/>
    <d v="1899-12-30T09:00:00"/>
    <m/>
    <n v="0"/>
    <x v="0"/>
    <n v="1"/>
    <s v="SI"/>
    <x v="0"/>
    <n v="1"/>
    <n v="1"/>
    <n v="0"/>
    <x v="19"/>
    <x v="4"/>
    <n v="468"/>
    <n v="18"/>
    <n v="0.2"/>
    <n v="0.18"/>
  </r>
  <r>
    <d v="2019-05-13T00:00:00"/>
    <d v="1899-12-30T10:15:00"/>
    <d v="1899-12-30T10:15:00"/>
    <m/>
    <x v="1"/>
    <s v="JAR"/>
    <d v="2019-05-13T10:30:00"/>
    <m/>
    <s v="SEITRANS"/>
    <s v="Descarga"/>
    <s v="NO"/>
    <n v="1"/>
    <n v="1"/>
    <x v="0"/>
    <s v="VARIOS"/>
    <x v="2"/>
    <s v="PALAU"/>
    <s v="Bamberger Polymers "/>
    <m/>
    <m/>
    <m/>
    <n v="10"/>
    <s v="Juan Carlos"/>
    <x v="99"/>
    <d v="1899-12-30T10:15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1:00:00"/>
    <d v="1899-12-30T11:00:00"/>
    <m/>
    <x v="1"/>
    <s v="JAR"/>
    <d v="2019-05-13T11:00:00"/>
    <m/>
    <s v="NOUTRANSPORT"/>
    <s v="Descarga"/>
    <s v="SI"/>
    <n v="13.5"/>
    <n v="26"/>
    <x v="0"/>
    <s v="SCHOELLER GAILLON"/>
    <x v="6"/>
    <s v="PALAU"/>
    <s v="CB-1226"/>
    <m/>
    <m/>
    <m/>
    <n v="60"/>
    <s v="Miguel Ángel"/>
    <x v="99"/>
    <d v="1899-12-30T11:00:00"/>
    <m/>
    <n v="1"/>
    <x v="0"/>
    <n v="1"/>
    <s v="SI"/>
    <x v="0"/>
    <n v="0"/>
    <n v="0"/>
    <n v="1"/>
    <x v="19"/>
    <x v="4"/>
    <n v="468"/>
    <n v="18"/>
    <n v="0.2"/>
    <n v="0.18"/>
  </r>
  <r>
    <d v="2019-05-13T00:00:00"/>
    <d v="1899-12-30T12:00:00"/>
    <d v="1899-12-30T12:00:00"/>
    <m/>
    <x v="1"/>
    <s v="JAR"/>
    <d v="2019-05-13T12:00:00"/>
    <m/>
    <s v="NIKA"/>
    <s v="Descarga"/>
    <s v="NO"/>
    <n v="1"/>
    <n v="1"/>
    <x v="0"/>
    <s v="POWDER"/>
    <x v="0"/>
    <s v="PALAU"/>
    <m/>
    <m/>
    <m/>
    <m/>
    <n v="15"/>
    <s v="Juan Carlos"/>
    <x v="99"/>
    <d v="1899-12-30T12:0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2:30:00"/>
    <d v="1899-12-30T12:30:00"/>
    <m/>
    <x v="1"/>
    <s v="JAR"/>
    <d v="2019-05-13T12:30:00"/>
    <m/>
    <s v="SUS MEDIOS"/>
    <s v="Descarga"/>
    <s v="NO"/>
    <n v="2"/>
    <n v="4"/>
    <x v="0"/>
    <s v="DOW"/>
    <x v="2"/>
    <s v="PALAU"/>
    <s v="DOW LDPE 780E NATURAL"/>
    <m/>
    <m/>
    <m/>
    <n v="20"/>
    <s v="Juan Carlos"/>
    <x v="99"/>
    <d v="1899-12-30T12:3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3:00:00"/>
    <d v="1899-12-30T13:00:00"/>
    <m/>
    <x v="1"/>
    <s v="JAR"/>
    <d v="2019-05-13T13:00:00"/>
    <m/>
    <s v="SUS MEDIOS"/>
    <s v="Carga"/>
    <s v="NO"/>
    <n v="10"/>
    <n v="17"/>
    <x v="0"/>
    <s v="SCHOELLER UK"/>
    <x v="4"/>
    <s v="UK"/>
    <s v="6006522 + 6007108 + 6007118 + 6007140 + 6007141 + 6007143 + 6007195"/>
    <m/>
    <m/>
    <m/>
    <n v="60"/>
    <s v="Miguel M."/>
    <x v="99"/>
    <d v="1899-12-30T15:00:00"/>
    <m/>
    <n v="0"/>
    <x v="0"/>
    <n v="1"/>
    <s v="SI"/>
    <x v="0"/>
    <n v="1"/>
    <n v="1"/>
    <n v="0"/>
    <x v="19"/>
    <x v="4"/>
    <n v="468"/>
    <n v="18"/>
    <n v="0.2"/>
    <n v="0.18"/>
  </r>
  <r>
    <d v="2019-05-13T00:00:00"/>
    <d v="1899-12-30T13:30:00"/>
    <d v="1899-12-30T13:30:00"/>
    <m/>
    <x v="1"/>
    <s v="JAR"/>
    <d v="2019-05-13T13:30:00"/>
    <s v="27662-27750"/>
    <s v="PALLET WAY"/>
    <s v="Carga"/>
    <s v="NO"/>
    <n v="3"/>
    <n v="6"/>
    <x v="0"/>
    <s v="STORE &amp; GO "/>
    <x v="1"/>
    <s v="portugal"/>
    <m/>
    <m/>
    <m/>
    <m/>
    <n v="20"/>
    <s v="Miguel Ángel"/>
    <x v="99"/>
    <d v="1899-12-30T13:3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3:45:00"/>
    <d v="1899-12-30T13:45:00"/>
    <m/>
    <x v="1"/>
    <s v="JAR"/>
    <d v="2019-05-13T14:00:00"/>
    <m/>
    <s v="SUS MEDIOS"/>
    <s v="Descarga"/>
    <s v="NO"/>
    <n v="2"/>
    <n v="4"/>
    <x v="0"/>
    <s v="RESINEX"/>
    <x v="2"/>
    <s v="PALAU"/>
    <m/>
    <m/>
    <m/>
    <m/>
    <n v="20"/>
    <s v="Juan Carlos"/>
    <x v="99"/>
    <d v="1899-12-30T13:45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5:00:00"/>
    <d v="1899-12-30T15:00:00"/>
    <m/>
    <x v="1"/>
    <s v="JAR"/>
    <d v="2019-05-13T15:00:00"/>
    <n v="27463"/>
    <s v="GONZATRANS"/>
    <s v="Carga"/>
    <s v="SI"/>
    <n v="13.5"/>
    <n v="26"/>
    <x v="0"/>
    <s v="DENSO BARCELONA"/>
    <x v="7"/>
    <s v="Barcelona"/>
    <m/>
    <m/>
    <m/>
    <m/>
    <n v="60"/>
    <s v="Jesús"/>
    <x v="99"/>
    <d v="1899-12-30T15:00:00"/>
    <m/>
    <n v="1"/>
    <x v="0"/>
    <n v="1"/>
    <s v="SI"/>
    <x v="0"/>
    <n v="0"/>
    <n v="0"/>
    <n v="1"/>
    <x v="19"/>
    <x v="4"/>
    <n v="468"/>
    <n v="18"/>
    <n v="0.2"/>
    <n v="0.18"/>
  </r>
  <r>
    <d v="2019-05-13T00:00:00"/>
    <d v="1899-12-30T15:45:00"/>
    <d v="1899-12-30T15:45:00"/>
    <m/>
    <x v="1"/>
    <s v="JAR"/>
    <d v="2019-05-13T16:00:00"/>
    <n v="27832"/>
    <s v="GARVI"/>
    <s v="Carga"/>
    <s v="NO"/>
    <n v="6"/>
    <n v="12"/>
    <x v="0"/>
    <s v="FLUIDRA"/>
    <x v="9"/>
    <s v="Jaén"/>
    <m/>
    <m/>
    <m/>
    <m/>
    <n v="30"/>
    <s v="Jesús"/>
    <x v="99"/>
    <d v="1899-12-30T15:45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6:00:00"/>
    <d v="1899-12-30T16:00:00"/>
    <m/>
    <x v="1"/>
    <s v="JAR"/>
    <d v="2019-05-13T16:00:00"/>
    <m/>
    <s v="NOUTRANSPORT"/>
    <s v="Descarga"/>
    <s v="SI"/>
    <n v="13.5"/>
    <n v="26"/>
    <x v="0"/>
    <s v="SCHOELLER SCHWERIN"/>
    <x v="6"/>
    <s v="PALAU"/>
    <s v="CB-1224 "/>
    <m/>
    <m/>
    <m/>
    <n v="60"/>
    <s v="Miguel Ángel"/>
    <x v="99"/>
    <d v="1899-12-30T09:00:00"/>
    <m/>
    <n v="1"/>
    <x v="0"/>
    <n v="1"/>
    <s v="SI"/>
    <x v="0"/>
    <n v="1"/>
    <n v="1"/>
    <n v="0"/>
    <x v="19"/>
    <x v="4"/>
    <n v="468"/>
    <n v="18"/>
    <n v="0.2"/>
    <n v="0.18"/>
  </r>
  <r>
    <d v="2019-05-13T00:00:00"/>
    <d v="1899-12-30T16:30:00"/>
    <d v="1899-12-30T16:30:00"/>
    <m/>
    <x v="1"/>
    <s v="JAR"/>
    <d v="2019-05-13T16:30:00"/>
    <n v="27288"/>
    <s v="SUS MEDIOS"/>
    <s v="Carga"/>
    <s v="NO"/>
    <n v="5"/>
    <n v="11"/>
    <x v="0"/>
    <s v="LEAR CORPORATION"/>
    <x v="1"/>
    <s v="Pontevedra"/>
    <m/>
    <m/>
    <m/>
    <m/>
    <n v="30"/>
    <s v="Jesús"/>
    <x v="99"/>
    <d v="1899-12-30T16:3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6:45:00"/>
    <d v="1899-12-30T16:45:00"/>
    <m/>
    <x v="1"/>
    <s v="JAR"/>
    <d v="2019-05-13T17:00:00"/>
    <m/>
    <s v="SUS MEDIOS"/>
    <s v="Carga"/>
    <s v="SI"/>
    <n v="13.5"/>
    <n v="26"/>
    <x v="0"/>
    <s v="AQUA AMBIENT"/>
    <x v="3"/>
    <s v="VARIOS"/>
    <m/>
    <m/>
    <m/>
    <m/>
    <n v="20"/>
    <s v="Jesús"/>
    <x v="99"/>
    <d v="1899-12-30T16:45:00"/>
    <m/>
    <n v="1"/>
    <x v="0"/>
    <n v="1"/>
    <s v="SI"/>
    <x v="0"/>
    <n v="0"/>
    <n v="0"/>
    <n v="1"/>
    <x v="19"/>
    <x v="4"/>
    <n v="468"/>
    <n v="18"/>
    <n v="0.2"/>
    <n v="0.18"/>
  </r>
  <r>
    <d v="2019-05-13T00:00:00"/>
    <d v="1899-12-30T17:00:00"/>
    <d v="1899-12-30T17:00:00"/>
    <m/>
    <x v="1"/>
    <s v="JAR"/>
    <d v="2019-05-13T17:00:00"/>
    <n v="27754"/>
    <s v="TRANSLINK"/>
    <s v="Carga"/>
    <s v="NO"/>
    <n v="3"/>
    <n v="5"/>
    <x v="0"/>
    <s v="EXLA PLASTICOS, S.L."/>
    <x v="1"/>
    <s v="Pontevedra"/>
    <m/>
    <m/>
    <m/>
    <m/>
    <n v="15"/>
    <s v="Reyes"/>
    <x v="99"/>
    <d v="1899-12-30T17:0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7:30:00"/>
    <d v="1899-12-30T17:30:00"/>
    <m/>
    <x v="1"/>
    <s v="JAR"/>
    <d v="2019-05-13T17:30:00"/>
    <m/>
    <s v="COBARPLAS"/>
    <s v="Descarga"/>
    <s v="NO"/>
    <n v="10"/>
    <n v="14"/>
    <x v="0"/>
    <s v="COBARPLAST"/>
    <x v="0"/>
    <s v="PALAU"/>
    <m/>
    <m/>
    <m/>
    <m/>
    <n v="30"/>
    <s v="Jesús"/>
    <x v="99"/>
    <d v="1899-12-30T17:3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8:30:00"/>
    <d v="1899-12-30T18:30:00"/>
    <m/>
    <x v="1"/>
    <s v="MR"/>
    <d v="2019-05-13T18:30:00"/>
    <n v="27520"/>
    <s v="GONZATRANS"/>
    <s v="Carga"/>
    <s v="NO"/>
    <n v="8"/>
    <n v="16"/>
    <x v="0"/>
    <s v="GONZATRANS"/>
    <x v="5"/>
    <s v="VARIOS"/>
    <m/>
    <m/>
    <m/>
    <m/>
    <n v="45"/>
    <s v="Jesús"/>
    <x v="99"/>
    <d v="1899-12-30T18:3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9:00:00"/>
    <d v="1899-12-30T19:00:00"/>
    <m/>
    <x v="1"/>
    <s v="JAR"/>
    <d v="2019-05-13T19:00:00"/>
    <m/>
    <s v="TGV"/>
    <s v="Carga"/>
    <s v="NO"/>
    <n v="4"/>
    <n v="5"/>
    <x v="0"/>
    <s v="PERSICO - MOLDES"/>
    <x v="0"/>
    <s v="Italia"/>
    <m/>
    <m/>
    <m/>
    <m/>
    <n v="20"/>
    <s v="Miguel M."/>
    <x v="99"/>
    <d v="1899-12-30T19:00:00"/>
    <m/>
    <n v="0"/>
    <x v="0"/>
    <n v="1"/>
    <s v="SI"/>
    <x v="0"/>
    <n v="0"/>
    <n v="0"/>
    <n v="1"/>
    <x v="19"/>
    <x v="4"/>
    <n v="468"/>
    <n v="18"/>
    <n v="0.2"/>
    <n v="0.18"/>
  </r>
  <r>
    <d v="2019-05-13T00:00:00"/>
    <d v="1899-12-30T19:30:00"/>
    <d v="1899-12-30T19:30:00"/>
    <m/>
    <x v="1"/>
    <s v="MR"/>
    <d v="2019-05-13T19:30:00"/>
    <s v="27916-27985"/>
    <s v="GONZATRANS"/>
    <s v="Carga"/>
    <s v="NO"/>
    <n v="8"/>
    <n v="16"/>
    <x v="0"/>
    <s v="GONZATRANS"/>
    <x v="5"/>
    <s v="VARIOS"/>
    <m/>
    <m/>
    <m/>
    <m/>
    <n v="30"/>
    <s v="Miguel M."/>
    <x v="99"/>
    <d v="1899-12-30T19:30:00"/>
    <m/>
    <n v="0"/>
    <x v="0"/>
    <n v="1"/>
    <s v="SI"/>
    <x v="0"/>
    <n v="0"/>
    <n v="0"/>
    <n v="1"/>
    <x v="19"/>
    <x v="4"/>
    <n v="468"/>
    <n v="18"/>
    <n v="0.2"/>
    <n v="0.18"/>
  </r>
  <r>
    <d v="2019-05-14T00:00:00"/>
    <d v="1899-12-30T07:00:00"/>
    <d v="1899-12-30T07:00:00"/>
    <m/>
    <x v="1"/>
    <s v="JAR"/>
    <d v="2019-05-14T07:0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100"/>
    <d v="1899-12-30T07:00:00"/>
    <m/>
    <n v="1"/>
    <x v="0"/>
    <n v="1"/>
    <s v="SI"/>
    <x v="0"/>
    <n v="0"/>
    <n v="0"/>
    <n v="1"/>
    <x v="19"/>
    <x v="4"/>
    <n v="468"/>
    <n v="18"/>
    <n v="0.2"/>
    <n v="0.18"/>
  </r>
  <r>
    <d v="2019-05-14T00:00:00"/>
    <d v="1899-12-30T08:30:00"/>
    <d v="1899-12-30T08:30:00"/>
    <m/>
    <x v="1"/>
    <s v="JAR"/>
    <d v="2019-05-14T08:30:00"/>
    <s v="27986-27468-27863"/>
    <s v="DAVID BERTRAN"/>
    <s v="Carga"/>
    <s v="NO"/>
    <n v="4"/>
    <n v="6"/>
    <x v="0"/>
    <s v="VARIOS"/>
    <x v="7"/>
    <s v="varios"/>
    <m/>
    <m/>
    <m/>
    <m/>
    <n v="20"/>
    <s v="Juan Carlos"/>
    <x v="100"/>
    <d v="1899-12-30T08:30:00"/>
    <m/>
    <n v="0"/>
    <x v="0"/>
    <n v="1"/>
    <s v="SI"/>
    <x v="0"/>
    <n v="0"/>
    <n v="0"/>
    <n v="1"/>
    <x v="19"/>
    <x v="4"/>
    <n v="468"/>
    <n v="18"/>
    <n v="0.2"/>
    <n v="0.18"/>
  </r>
  <r>
    <d v="2019-05-14T00:00:00"/>
    <d v="1899-12-30T10:30:00"/>
    <d v="1899-12-30T10:30:00"/>
    <m/>
    <x v="1"/>
    <s v="JAR"/>
    <d v="2019-05-14T10:30:00"/>
    <n v="27933"/>
    <s v="SUS MEDIOS"/>
    <s v="Carga"/>
    <s v="NO"/>
    <n v="1"/>
    <n v="1"/>
    <x v="0"/>
    <s v="VARIOS"/>
    <x v="1"/>
    <s v="Barcelona"/>
    <m/>
    <m/>
    <m/>
    <m/>
    <n v="10"/>
    <s v="Juan Carlos"/>
    <x v="100"/>
    <d v="1899-12-30T10:30:00"/>
    <m/>
    <n v="0"/>
    <x v="0"/>
    <n v="1"/>
    <s v="SI"/>
    <x v="0"/>
    <n v="0"/>
    <n v="0"/>
    <n v="1"/>
    <x v="19"/>
    <x v="4"/>
    <n v="468"/>
    <n v="18"/>
    <n v="0.2"/>
    <n v="0.18"/>
  </r>
  <r>
    <d v="2019-05-14T00:00:00"/>
    <d v="1899-12-30T11:30:00"/>
    <m/>
    <m/>
    <x v="0"/>
    <s v="JAR"/>
    <d v="2019-05-14T11:30:00"/>
    <m/>
    <s v="SUS MEDIOS"/>
    <s v="Descarga"/>
    <s v="NO"/>
    <n v="4"/>
    <n v="8"/>
    <x v="0"/>
    <s v="SCHOELLER POLONIA"/>
    <x v="6"/>
    <s v="PALAU"/>
    <m/>
    <m/>
    <m/>
    <m/>
    <n v="30"/>
    <s v="Miguel Ángel"/>
    <x v="100"/>
    <d v="1899-12-30T11:30:00"/>
    <m/>
    <n v="0"/>
    <x v="0"/>
    <n v="0"/>
    <s v="SI"/>
    <x v="0"/>
    <n v="1"/>
    <n v="0"/>
    <n v="1"/>
    <x v="19"/>
    <x v="4"/>
    <n v="468"/>
    <n v="18"/>
    <n v="0.2"/>
    <n v="0.18"/>
  </r>
  <r>
    <d v="2019-05-14T00:00:00"/>
    <d v="1899-12-30T12:00:00"/>
    <d v="1899-12-30T12:00:00"/>
    <m/>
    <x v="1"/>
    <s v="JAR"/>
    <d v="2019-05-14T12:00:00"/>
    <n v="27916"/>
    <s v="NOUTRANSPORT"/>
    <s v="Carga"/>
    <s v="SI"/>
    <n v="13.5"/>
    <n v="26"/>
    <x v="0"/>
    <s v="ALGONTEC SL"/>
    <x v="7"/>
    <s v="Zaragoza"/>
    <m/>
    <m/>
    <m/>
    <m/>
    <n v="45"/>
    <s v="Juan Carlos"/>
    <x v="100"/>
    <d v="1899-12-30T12:00:00"/>
    <m/>
    <n v="1"/>
    <x v="0"/>
    <n v="1"/>
    <s v="SI"/>
    <x v="0"/>
    <n v="0"/>
    <n v="0"/>
    <n v="1"/>
    <x v="19"/>
    <x v="4"/>
    <n v="468"/>
    <n v="18"/>
    <n v="0.2"/>
    <n v="0.18"/>
  </r>
  <r>
    <d v="2019-05-14T00:00:00"/>
    <d v="1899-12-30T12:30:00"/>
    <d v="1899-12-30T12:30:00"/>
    <m/>
    <x v="1"/>
    <s v="JAR"/>
    <d v="2019-05-14T12:30:00"/>
    <m/>
    <s v="PALLET WAY"/>
    <s v="Carga"/>
    <s v="NO"/>
    <n v="2"/>
    <n v="3"/>
    <x v="0"/>
    <s v="PALET WAYS"/>
    <x v="7"/>
    <s v="VARIOS"/>
    <s v="27885, 28041 y 27857"/>
    <m/>
    <m/>
    <m/>
    <m/>
    <s v="Sandra"/>
    <x v="100"/>
    <d v="1899-12-30T12:30:00"/>
    <m/>
    <n v="0"/>
    <x v="0"/>
    <n v="1"/>
    <s v="SI"/>
    <x v="0"/>
    <n v="0"/>
    <n v="0"/>
    <n v="1"/>
    <x v="19"/>
    <x v="4"/>
    <n v="468"/>
    <n v="18"/>
    <n v="0.2"/>
    <n v="0.18"/>
  </r>
  <r>
    <d v="2019-05-14T00:00:00"/>
    <d v="1899-12-30T13:30:00"/>
    <d v="1899-12-30T13:30:00"/>
    <m/>
    <x v="1"/>
    <s v="JAR"/>
    <d v="2019-05-14T13:30:00"/>
    <n v="27303"/>
    <s v="XPOLOGISTIC"/>
    <s v="Carga"/>
    <s v="NO"/>
    <n v="1"/>
    <n v="1"/>
    <x v="0"/>
    <s v="IUVENOR LAB."/>
    <x v="1"/>
    <s v="Ourense"/>
    <m/>
    <m/>
    <m/>
    <m/>
    <m/>
    <s v="Miguel M."/>
    <x v="100"/>
    <d v="1899-12-30T14:00:00"/>
    <m/>
    <n v="0"/>
    <x v="0"/>
    <n v="1"/>
    <s v="SI"/>
    <x v="0"/>
    <n v="1"/>
    <n v="1"/>
    <n v="0"/>
    <x v="19"/>
    <x v="4"/>
    <n v="468"/>
    <n v="18"/>
    <n v="0.2"/>
    <n v="0.18"/>
  </r>
  <r>
    <d v="2019-05-14T00:00:00"/>
    <d v="1899-12-30T14:00:00"/>
    <d v="1899-12-30T14:00:00"/>
    <m/>
    <x v="1"/>
    <s v="JAR"/>
    <d v="2019-05-14T14:00:00"/>
    <n v="27870"/>
    <s v="SUS MEDIOS"/>
    <s v="Carga"/>
    <s v="SI"/>
    <n v="13.5"/>
    <n v="10"/>
    <x v="0"/>
    <s v="AQUA AMBIENT"/>
    <x v="3"/>
    <s v="Bernis"/>
    <m/>
    <m/>
    <m/>
    <m/>
    <n v="45"/>
    <s v="Jesús"/>
    <x v="100"/>
    <d v="1899-12-30T14:00:00"/>
    <m/>
    <n v="1"/>
    <x v="0"/>
    <n v="1"/>
    <s v="SI"/>
    <x v="0"/>
    <n v="0"/>
    <n v="0"/>
    <n v="1"/>
    <x v="19"/>
    <x v="4"/>
    <n v="468"/>
    <n v="18"/>
    <n v="0.2"/>
    <n v="0.18"/>
  </r>
  <r>
    <d v="2019-05-14T00:00:00"/>
    <d v="1899-12-30T15:00:00"/>
    <d v="1899-12-30T15:00:00"/>
    <m/>
    <x v="1"/>
    <s v="JAR"/>
    <d v="2019-05-14T15:00:00"/>
    <m/>
    <s v="EL MOSCA"/>
    <s v="Carga"/>
    <s v="SI"/>
    <n v="13.5"/>
    <n v="26"/>
    <x v="0"/>
    <s v="SCHOELLER LORQUI"/>
    <x v="8"/>
    <s v="Murcia"/>
    <m/>
    <m/>
    <m/>
    <m/>
    <n v="45"/>
    <s v="Miguel M."/>
    <x v="100"/>
    <d v="1899-12-30T14:00:00"/>
    <m/>
    <n v="1"/>
    <x v="0"/>
    <n v="1"/>
    <s v="SI"/>
    <x v="0"/>
    <n v="1"/>
    <n v="1"/>
    <n v="0"/>
    <x v="19"/>
    <x v="4"/>
    <n v="468"/>
    <n v="18"/>
    <n v="0.2"/>
    <n v="0.18"/>
  </r>
  <r>
    <d v="2019-05-14T00:00:00"/>
    <d v="1899-12-30T15:30:00"/>
    <d v="1899-12-30T15:30:00"/>
    <m/>
    <x v="1"/>
    <s v="JAR"/>
    <d v="2019-05-14T15:30:00"/>
    <m/>
    <s v="SUS MEDIOS"/>
    <s v="Carga"/>
    <s v="SI"/>
    <n v="13.5"/>
    <n v="31"/>
    <x v="0"/>
    <s v="SCHOELLER ITALIA"/>
    <x v="4"/>
    <s v="Italia"/>
    <s v="6007208-6007144+6007145+6007158+6007164+6007093  "/>
    <m/>
    <m/>
    <m/>
    <n v="60"/>
    <s v="Juan Carlos"/>
    <x v="100"/>
    <d v="1899-12-30T12:30:00"/>
    <m/>
    <n v="1"/>
    <x v="0"/>
    <n v="1"/>
    <s v="SI"/>
    <x v="0"/>
    <n v="1"/>
    <n v="1"/>
    <n v="0"/>
    <x v="19"/>
    <x v="4"/>
    <n v="468"/>
    <n v="18"/>
    <n v="0.2"/>
    <n v="0.18"/>
  </r>
  <r>
    <d v="2019-05-14T00:00:00"/>
    <d v="1899-12-30T16:00:00"/>
    <d v="1899-12-30T16:00:00"/>
    <m/>
    <x v="1"/>
    <s v="JAR"/>
    <d v="2019-05-14T16:00:00"/>
    <n v="27837"/>
    <s v="NIKA"/>
    <s v="Carga"/>
    <s v="NO"/>
    <n v="4"/>
    <n v="8"/>
    <x v="0"/>
    <s v="QUIFRANSA"/>
    <x v="3"/>
    <s v="TARRAGONA"/>
    <m/>
    <m/>
    <m/>
    <m/>
    <n v="30"/>
    <s v="Miguel Ángel"/>
    <x v="100"/>
    <d v="1899-12-30T13:00:00"/>
    <m/>
    <n v="0"/>
    <x v="0"/>
    <n v="1"/>
    <s v="SI"/>
    <x v="0"/>
    <n v="1"/>
    <n v="1"/>
    <n v="0"/>
    <x v="19"/>
    <x v="4"/>
    <n v="468"/>
    <n v="18"/>
    <n v="0.2"/>
    <n v="0.18"/>
  </r>
  <r>
    <d v="2019-05-14T00:00:00"/>
    <d v="1899-12-30T16:30:00"/>
    <d v="1899-12-30T16:30:00"/>
    <m/>
    <x v="1"/>
    <s v="JAR"/>
    <d v="2019-05-14T16:30:00"/>
    <n v="6007219"/>
    <s v="SUS MEDIOS"/>
    <s v="Carga"/>
    <s v="SI"/>
    <n v="13.5"/>
    <n v="26"/>
    <x v="2"/>
    <s v="SCHOELLER BELGICA"/>
    <x v="4"/>
    <s v="Belgium"/>
    <m/>
    <m/>
    <m/>
    <m/>
    <n v="45"/>
    <s v="Miguel M."/>
    <x v="100"/>
    <d v="1899-12-30T16:30:00"/>
    <m/>
    <n v="1"/>
    <x v="0"/>
    <n v="1"/>
    <s v="SI"/>
    <x v="0"/>
    <n v="0"/>
    <n v="0"/>
    <n v="1"/>
    <x v="19"/>
    <x v="4"/>
    <n v="468"/>
    <n v="18"/>
    <n v="0.2"/>
    <n v="0.18"/>
  </r>
  <r>
    <d v="2019-05-14T00:00:00"/>
    <d v="1899-12-30T17:00:00"/>
    <d v="1899-12-30T17:00:00"/>
    <m/>
    <x v="1"/>
    <s v="JAR"/>
    <d v="2019-05-14T17:00:00"/>
    <n v="27615"/>
    <s v="SUS MEDIOS"/>
    <s v="Carga"/>
    <s v="NO"/>
    <n v="7"/>
    <n v="14"/>
    <x v="0"/>
    <s v="MANIPLASTIC"/>
    <x v="1"/>
    <s v="Burgos"/>
    <m/>
    <m/>
    <m/>
    <m/>
    <n v="30"/>
    <s v="Miguel Ángel"/>
    <x v="101"/>
    <d v="1899-12-30T11:30:00"/>
    <m/>
    <n v="0"/>
    <x v="0"/>
    <n v="1"/>
    <s v="NO"/>
    <x v="0"/>
    <n v="1"/>
    <n v="1"/>
    <n v="0"/>
    <x v="19"/>
    <x v="4"/>
    <n v="468"/>
    <n v="18"/>
    <n v="0.2"/>
    <n v="0.18"/>
  </r>
  <r>
    <d v="2019-05-14T00:00:00"/>
    <d v="1899-12-30T17:30:00"/>
    <d v="1899-12-30T17:30:00"/>
    <m/>
    <x v="1"/>
    <s v="JAR"/>
    <d v="2019-05-14T17:30:00"/>
    <s v="6007127-6007154"/>
    <s v="BREGER"/>
    <s v="Carga"/>
    <s v="SI"/>
    <n v="13.5"/>
    <n v="33"/>
    <x v="0"/>
    <s v="SCHOELLER FRANCE"/>
    <x v="4"/>
    <s v="Francia"/>
    <m/>
    <m/>
    <m/>
    <m/>
    <n v="60"/>
    <s v="Miguel M."/>
    <x v="100"/>
    <d v="1899-12-30T17:30:00"/>
    <m/>
    <n v="1"/>
    <x v="0"/>
    <n v="1"/>
    <s v="SI"/>
    <x v="0"/>
    <n v="0"/>
    <n v="0"/>
    <n v="1"/>
    <x v="19"/>
    <x v="4"/>
    <n v="468"/>
    <n v="18"/>
    <n v="0.2"/>
    <n v="0.18"/>
  </r>
  <r>
    <d v="2019-05-14T00:00:00"/>
    <d v="1899-12-30T18:00:00"/>
    <d v="1899-12-30T18:00:00"/>
    <m/>
    <x v="1"/>
    <s v="JAR"/>
    <d v="2019-05-14T18:00:00"/>
    <m/>
    <s v="TRANSABADELL"/>
    <s v="Carga"/>
    <s v="NO"/>
    <n v="1"/>
    <n v="1"/>
    <x v="0"/>
    <s v="TRANSABADELL"/>
    <x v="7"/>
    <s v="varios"/>
    <m/>
    <m/>
    <m/>
    <m/>
    <n v="10"/>
    <s v="Sandra"/>
    <x v="100"/>
    <d v="1899-12-30T18:00:00"/>
    <m/>
    <n v="0"/>
    <x v="0"/>
    <n v="1"/>
    <s v="SI"/>
    <x v="0"/>
    <n v="0"/>
    <n v="0"/>
    <n v="1"/>
    <x v="19"/>
    <x v="4"/>
    <n v="468"/>
    <n v="18"/>
    <n v="0.2"/>
    <n v="0.18"/>
  </r>
  <r>
    <d v="2019-05-14T00:00:00"/>
    <d v="1899-12-30T20:00:00"/>
    <d v="1899-12-30T20:00:00"/>
    <m/>
    <x v="1"/>
    <s v="JAR"/>
    <d v="2019-05-14T20:00:00"/>
    <n v="6007076"/>
    <s v="BREGER"/>
    <s v="Carga"/>
    <s v="SI"/>
    <n v="13.5"/>
    <n v="26"/>
    <x v="0"/>
    <s v="SCHOELLER FRANCE"/>
    <x v="4"/>
    <s v="France"/>
    <m/>
    <m/>
    <m/>
    <m/>
    <n v="45"/>
    <s v="Jesús"/>
    <x v="100"/>
    <d v="1899-12-30T20:0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07:00:00"/>
    <d v="1899-12-30T07:00:00"/>
    <m/>
    <x v="1"/>
    <s v="JAR"/>
    <d v="2019-05-15T07:00:00"/>
    <m/>
    <s v="JOSE REY"/>
    <s v="Carga"/>
    <s v="SI"/>
    <n v="13.5"/>
    <n v="26"/>
    <x v="0"/>
    <s v="FLUIDRA"/>
    <x v="9"/>
    <s v="Maçanet de la selva"/>
    <m/>
    <m/>
    <m/>
    <m/>
    <n v="30"/>
    <s v="Juan Carlos"/>
    <x v="101"/>
    <d v="1899-12-30T07:0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08:00:00"/>
    <d v="1899-12-30T08:00:00"/>
    <m/>
    <x v="1"/>
    <s v="JAR"/>
    <d v="2019-05-15T08:00:00"/>
    <n v="27747"/>
    <s v="DAVID BERTRAN"/>
    <s v="Carga"/>
    <s v="NO"/>
    <n v="4"/>
    <n v="11"/>
    <x v="0"/>
    <s v="DAVID BERTRAN"/>
    <x v="7"/>
    <s v="Sant Esteve S."/>
    <m/>
    <m/>
    <m/>
    <m/>
    <n v="20"/>
    <s v="Miguel Ángel"/>
    <x v="101"/>
    <d v="1899-12-30T08:0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0:00:00"/>
    <d v="1899-12-30T10:00:00"/>
    <m/>
    <x v="1"/>
    <s v="JAR"/>
    <d v="2019-05-15T10:00:00"/>
    <n v="27912"/>
    <s v="SUS MEDIOS"/>
    <s v="Carga"/>
    <s v="NO"/>
    <n v="1"/>
    <n v="1"/>
    <x v="0"/>
    <s v="ARTIPLAS"/>
    <x v="1"/>
    <s v="Vizcaya"/>
    <m/>
    <m/>
    <m/>
    <m/>
    <n v="10"/>
    <s v="Miguel Ángel"/>
    <x v="101"/>
    <d v="1899-12-30T10:0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0:30:00"/>
    <d v="1899-12-30T10:30:00"/>
    <m/>
    <x v="1"/>
    <s v="JAR"/>
    <d v="2019-05-15T10:30:00"/>
    <n v="27992"/>
    <s v="SUS MEDIOS"/>
    <s v="Carga"/>
    <s v="NO"/>
    <n v="1"/>
    <n v="1"/>
    <x v="0"/>
    <s v="BWT IBERICA"/>
    <x v="3"/>
    <s v="Barcelona"/>
    <m/>
    <m/>
    <m/>
    <m/>
    <n v="10"/>
    <s v="Reyes"/>
    <x v="101"/>
    <d v="1899-12-30T10:3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1:00:00"/>
    <d v="1899-12-30T11:00:00"/>
    <m/>
    <x v="1"/>
    <s v="JAR"/>
    <d v="2019-05-15T11:00:00"/>
    <m/>
    <s v="SUS MEDIOS"/>
    <s v="Descarga"/>
    <s v="NO"/>
    <n v="1"/>
    <n v="1"/>
    <x v="0"/>
    <s v="EUROGRATE"/>
    <x v="0"/>
    <s v="PALAU"/>
    <m/>
    <m/>
    <m/>
    <m/>
    <n v="10"/>
    <s v="Juan Carlos"/>
    <x v="101"/>
    <d v="1899-12-30T11:0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1:15:00"/>
    <d v="1899-12-30T11:15:00"/>
    <m/>
    <x v="1"/>
    <s v="JAR"/>
    <d v="2019-05-15T11:30:00"/>
    <n v="27888"/>
    <s v="DAVID BERTRAN"/>
    <s v="Carga"/>
    <s v="NO"/>
    <n v="2"/>
    <n v="2"/>
    <x v="0"/>
    <s v="ALTOPLAST"/>
    <x v="7"/>
    <s v="Hostalet de Balenya"/>
    <m/>
    <m/>
    <m/>
    <m/>
    <n v="15"/>
    <s v="Miguel Ángel"/>
    <x v="101"/>
    <d v="1899-12-30T11:15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1:30:00"/>
    <d v="1899-12-30T11:30:00"/>
    <m/>
    <x v="1"/>
    <s v="JAR"/>
    <d v="2019-05-15T11:30:00"/>
    <m/>
    <s v="ALGAITRUCK"/>
    <s v="Descarga"/>
    <s v="SI"/>
    <n v="13.5"/>
    <n v="26"/>
    <x v="0"/>
    <s v="SCHOELLER LORQUI"/>
    <x v="8"/>
    <s v="PALAU"/>
    <m/>
    <m/>
    <m/>
    <m/>
    <n v="60"/>
    <s v="Juan Carlos"/>
    <x v="101"/>
    <d v="1899-12-30T11:3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2:00:00"/>
    <d v="1899-12-30T12:00:00"/>
    <m/>
    <x v="1"/>
    <s v="JAR"/>
    <d v="2019-05-15T12:00:00"/>
    <m/>
    <s v="GIMARCO"/>
    <s v="Descarga"/>
    <s v="SI"/>
    <n v="13.5"/>
    <n v="26"/>
    <x v="0"/>
    <s v="SCHOELLER GAILLON"/>
    <x v="8"/>
    <s v="PALAU"/>
    <s v="traerá palets para fabricación interna – (37palets)"/>
    <m/>
    <m/>
    <m/>
    <n v="60"/>
    <s v="Miguel Ángel"/>
    <x v="101"/>
    <d v="1899-12-30T12:0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3:00:00"/>
    <d v="1899-12-30T13:00:00"/>
    <m/>
    <x v="1"/>
    <s v="JAR"/>
    <d v="2019-05-15T13:00:00"/>
    <n v="27729"/>
    <s v="SUS MEDIOS"/>
    <s v="Carga"/>
    <s v="NO"/>
    <n v="8"/>
    <n v="15"/>
    <x v="0"/>
    <s v="MARIA MADALENA"/>
    <x v="1"/>
    <s v="Portugal"/>
    <m/>
    <m/>
    <m/>
    <m/>
    <s v="30_x0009_"/>
    <s v="Miguel M."/>
    <x v="100"/>
    <d v="1899-12-30T19:00:00"/>
    <m/>
    <n v="0"/>
    <x v="0"/>
    <n v="1"/>
    <s v="NO"/>
    <x v="0"/>
    <n v="1"/>
    <n v="1"/>
    <n v="0"/>
    <x v="19"/>
    <x v="4"/>
    <n v="468"/>
    <n v="18"/>
    <n v="0.2"/>
    <n v="0.18"/>
  </r>
  <r>
    <d v="2019-05-15T00:00:00"/>
    <d v="1899-12-30T13:30:00"/>
    <d v="1899-12-30T13:30:00"/>
    <m/>
    <x v="1"/>
    <s v="JAR"/>
    <d v="2019-05-15T13:30:00"/>
    <n v="27805"/>
    <s v="SUS MEDIOS"/>
    <s v="Carga"/>
    <s v="NO"/>
    <n v="7"/>
    <n v="13"/>
    <x v="0"/>
    <s v="DIMENSA "/>
    <x v="3"/>
    <s v="Badajoz"/>
    <m/>
    <m/>
    <m/>
    <m/>
    <n v="30"/>
    <s v="Juan Carlos"/>
    <x v="101"/>
    <d v="1899-12-30T13:3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4:00:00"/>
    <d v="1899-12-30T14:00:00"/>
    <m/>
    <x v="1"/>
    <s v="JAR"/>
    <d v="2019-05-15T14:00:00"/>
    <n v="28003"/>
    <s v="GONZATRANS"/>
    <s v="Carga"/>
    <s v="NO"/>
    <n v="1"/>
    <n v="2"/>
    <x v="0"/>
    <s v="GONZATRANS"/>
    <x v="5"/>
    <s v="varios"/>
    <m/>
    <m/>
    <m/>
    <m/>
    <n v="20"/>
    <s v="Miguel M."/>
    <x v="101"/>
    <d v="1899-12-30T14:0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4:30:00"/>
    <d v="1899-12-30T14:30:00"/>
    <m/>
    <x v="1"/>
    <s v="JAR"/>
    <d v="2019-05-15T14:30:00"/>
    <n v="27871"/>
    <s v="SUS MEDIOS"/>
    <s v="Carga"/>
    <s v="SI"/>
    <n v="13.5"/>
    <n v="10"/>
    <x v="0"/>
    <s v="AQUA AMBIENT"/>
    <x v="3"/>
    <s v="Bernis"/>
    <m/>
    <m/>
    <m/>
    <m/>
    <n v="30"/>
    <s v="Jesús"/>
    <x v="101"/>
    <d v="1899-12-30T14:3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5:00:00"/>
    <d v="1899-12-30T15:00:00"/>
    <m/>
    <x v="1"/>
    <s v="JAR"/>
    <d v="2019-05-15T15:00:00"/>
    <n v="27491"/>
    <s v="SUS MEDIOS"/>
    <s v="Carga"/>
    <s v="SI"/>
    <n v="13.5"/>
    <n v="23"/>
    <x v="0"/>
    <s v="MARIA MADALENA"/>
    <x v="1"/>
    <s v="Portugal"/>
    <m/>
    <m/>
    <m/>
    <m/>
    <n v="45"/>
    <s v="Miguel Ángel"/>
    <x v="101"/>
    <d v="1899-12-30T13:00:00"/>
    <m/>
    <n v="1"/>
    <x v="0"/>
    <n v="1"/>
    <s v="SI"/>
    <x v="0"/>
    <n v="1"/>
    <n v="1"/>
    <n v="0"/>
    <x v="19"/>
    <x v="4"/>
    <n v="468"/>
    <n v="18"/>
    <n v="0.2"/>
    <n v="0.18"/>
  </r>
  <r>
    <d v="2019-05-15T00:00:00"/>
    <d v="1899-12-30T16:00:00"/>
    <d v="1899-12-30T16:00:00"/>
    <m/>
    <x v="1"/>
    <s v="JAR"/>
    <d v="2019-05-15T16:00:00"/>
    <n v="27154"/>
    <s v="DASCHER"/>
    <s v="Carga"/>
    <s v="SI"/>
    <n v="13.5"/>
    <n v="26"/>
    <x v="0"/>
    <s v="LEAR CORPORATION"/>
    <x v="1"/>
    <s v="Portugal"/>
    <m/>
    <m/>
    <m/>
    <m/>
    <n v="40"/>
    <s v="Miguel M."/>
    <x v="101"/>
    <d v="1899-12-30T16:0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6:45:00"/>
    <d v="1899-12-30T16:45:00"/>
    <m/>
    <x v="1"/>
    <s v="JAR"/>
    <d v="2019-05-15T17:00:00"/>
    <m/>
    <s v="SUS MEDIOS"/>
    <s v="Carga"/>
    <s v="SI"/>
    <n v="13.5"/>
    <n v="26"/>
    <x v="0"/>
    <s v="AQUA AMBIENT"/>
    <x v="3"/>
    <s v="VARIOS"/>
    <m/>
    <m/>
    <m/>
    <m/>
    <n v="20"/>
    <s v="Jesús"/>
    <x v="101"/>
    <d v="1899-12-30T16:45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7:00:00"/>
    <d v="1899-12-30T17:00:00"/>
    <m/>
    <x v="1"/>
    <s v="JAR"/>
    <d v="2019-05-15T17:00:00"/>
    <m/>
    <s v="TRANSABADELL"/>
    <s v="Carga"/>
    <s v="NO"/>
    <n v="1"/>
    <n v="2"/>
    <x v="0"/>
    <s v="TRANSABADELL"/>
    <x v="7"/>
    <s v="varios"/>
    <m/>
    <m/>
    <m/>
    <m/>
    <n v="15"/>
    <s v="Miguel M."/>
    <x v="101"/>
    <d v="1899-12-30T17:00:00"/>
    <m/>
    <n v="0"/>
    <x v="0"/>
    <n v="1"/>
    <s v="SI"/>
    <x v="0"/>
    <n v="0"/>
    <n v="0"/>
    <n v="1"/>
    <x v="19"/>
    <x v="4"/>
    <n v="468"/>
    <n v="18"/>
    <n v="0.2"/>
    <n v="0.18"/>
  </r>
  <r>
    <d v="2019-05-15T00:00:00"/>
    <d v="1899-12-30T18:00:00"/>
    <d v="1899-12-30T18:00:00"/>
    <m/>
    <x v="1"/>
    <s v="JAR"/>
    <d v="2019-05-15T18:00:00"/>
    <n v="27672"/>
    <s v="SUS MEDIOS"/>
    <s v="Carga"/>
    <s v="SI"/>
    <n v="13.5"/>
    <n v="26"/>
    <x v="0"/>
    <s v="VALEO MARRUECOS"/>
    <x v="1"/>
    <s v="Marruecos"/>
    <m/>
    <s v="8314JBT - R6234BCR"/>
    <m/>
    <m/>
    <n v="60"/>
    <s v="Miguel M."/>
    <x v="101"/>
    <d v="1899-12-30T18:0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8:30:00"/>
    <d v="1899-12-30T18:30:00"/>
    <m/>
    <x v="1"/>
    <s v="JAR"/>
    <d v="2019-05-15T18:30:00"/>
    <n v="6007148"/>
    <s v="MORARTE"/>
    <s v="Carga"/>
    <s v="SI"/>
    <n v="13.5"/>
    <n v="26"/>
    <x v="0"/>
    <s v="SCHOELLER NUREIUX"/>
    <x v="4"/>
    <s v="Francia"/>
    <m/>
    <m/>
    <m/>
    <m/>
    <n v="60"/>
    <s v="Jesús"/>
    <x v="101"/>
    <d v="1899-12-30T18:30:00"/>
    <m/>
    <n v="1"/>
    <x v="0"/>
    <n v="1"/>
    <s v="SI"/>
    <x v="0"/>
    <n v="0"/>
    <n v="0"/>
    <n v="1"/>
    <x v="19"/>
    <x v="4"/>
    <n v="468"/>
    <n v="18"/>
    <n v="0.2"/>
    <n v="0.18"/>
  </r>
  <r>
    <d v="2019-05-15T00:00:00"/>
    <d v="1899-12-30T19:00:00"/>
    <d v="1899-12-30T19:00:00"/>
    <m/>
    <x v="1"/>
    <s v="JAR"/>
    <d v="2019-05-15T19:00:00"/>
    <n v="6007145"/>
    <s v="TGV"/>
    <s v="Carga"/>
    <s v="NO"/>
    <n v="1"/>
    <n v="1"/>
    <x v="0"/>
    <s v="SCHOELLER ITALIA"/>
    <x v="4"/>
    <s v="Italia"/>
    <m/>
    <m/>
    <m/>
    <m/>
    <n v="10"/>
    <s v="Miguel M."/>
    <x v="101"/>
    <d v="1899-12-30T17:15:00"/>
    <m/>
    <n v="0"/>
    <x v="0"/>
    <n v="1"/>
    <s v="SI"/>
    <x v="0"/>
    <n v="1"/>
    <n v="1"/>
    <n v="0"/>
    <x v="19"/>
    <x v="4"/>
    <n v="468"/>
    <n v="18"/>
    <n v="0.2"/>
    <n v="0.18"/>
  </r>
  <r>
    <d v="2019-05-15T00:00:00"/>
    <d v="1899-12-30T20:00:00"/>
    <d v="1899-12-30T20:00:00"/>
    <m/>
    <x v="1"/>
    <s v="JAR"/>
    <d v="2019-05-15T20:00:00"/>
    <n v="27154"/>
    <s v="DASCHER"/>
    <s v="Carga"/>
    <s v="SI"/>
    <n v="13.5"/>
    <n v="26"/>
    <x v="0"/>
    <s v="LEAR CORPORATION"/>
    <x v="1"/>
    <s v="Portugal"/>
    <m/>
    <m/>
    <m/>
    <m/>
    <n v="45"/>
    <s v="Jesús"/>
    <x v="101"/>
    <d v="1899-12-30T16:30:00"/>
    <m/>
    <n v="1"/>
    <x v="0"/>
    <n v="1"/>
    <s v="SI"/>
    <x v="0"/>
    <n v="1"/>
    <n v="1"/>
    <n v="0"/>
    <x v="19"/>
    <x v="4"/>
    <n v="468"/>
    <n v="18"/>
    <n v="0.2"/>
    <n v="0.18"/>
  </r>
  <r>
    <d v="2019-05-16T00:00:00"/>
    <d v="1899-12-30T08:00:00"/>
    <d v="1899-12-30T08:00:00"/>
    <m/>
    <x v="1"/>
    <s v="JAR"/>
    <d v="2019-05-16T08:00:00"/>
    <m/>
    <s v="ALGAITRUCK"/>
    <s v="Descarga"/>
    <s v="SI"/>
    <n v="13.5"/>
    <n v="26"/>
    <x v="0"/>
    <s v="SCHOELLER LORQUI"/>
    <x v="8"/>
    <s v="PALAU"/>
    <m/>
    <m/>
    <m/>
    <m/>
    <n v="60"/>
    <s v="Miguel Ángel"/>
    <x v="102"/>
    <d v="1899-12-30T08:00:00"/>
    <m/>
    <n v="1"/>
    <x v="0"/>
    <n v="1"/>
    <s v="SI"/>
    <x v="0"/>
    <n v="0"/>
    <n v="0"/>
    <n v="1"/>
    <x v="19"/>
    <x v="4"/>
    <n v="468"/>
    <n v="18"/>
    <n v="0.2"/>
    <n v="0.18"/>
  </r>
  <r>
    <d v="2019-05-16T00:00:00"/>
    <d v="1899-12-30T08:30:00"/>
    <d v="1899-12-30T08:30:00"/>
    <m/>
    <x v="1"/>
    <s v="JAR"/>
    <d v="2019-05-16T08:30:00"/>
    <m/>
    <s v="DAVID BERTRAN"/>
    <s v="Carga"/>
    <s v="NO"/>
    <n v="4"/>
    <n v="6"/>
    <x v="0"/>
    <s v="VARIOS"/>
    <x v="7"/>
    <s v="varios"/>
    <s v="Hostalet de B. y El Prat."/>
    <m/>
    <m/>
    <m/>
    <n v="10"/>
    <s v="Reyes"/>
    <x v="102"/>
    <d v="1899-12-30T08:3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09:00:00"/>
    <d v="1899-12-30T09:00:00"/>
    <m/>
    <x v="1"/>
    <s v="JAR"/>
    <d v="2019-05-16T09:00:00"/>
    <n v="27154"/>
    <s v="DASCHER"/>
    <s v="Carga"/>
    <s v="SI"/>
    <n v="13.5"/>
    <n v="26"/>
    <x v="0"/>
    <s v="LEAR CORPORATION"/>
    <x v="1"/>
    <s v="Portugal"/>
    <m/>
    <m/>
    <m/>
    <m/>
    <n v="60"/>
    <s v="Miguel Ángel"/>
    <x v="102"/>
    <d v="1899-12-30T09:00:00"/>
    <m/>
    <n v="1"/>
    <x v="0"/>
    <n v="1"/>
    <s v="SI"/>
    <x v="0"/>
    <n v="0"/>
    <n v="0"/>
    <n v="1"/>
    <x v="19"/>
    <x v="4"/>
    <n v="468"/>
    <n v="18"/>
    <n v="0.2"/>
    <n v="0.18"/>
  </r>
  <r>
    <d v="2019-05-16T00:00:00"/>
    <d v="1899-12-30T10:30:00"/>
    <d v="1899-12-30T10:30:00"/>
    <m/>
    <x v="1"/>
    <s v="JAR"/>
    <d v="2019-05-16T10:30:00"/>
    <s v="27696-27858-28015"/>
    <s v="AUMAR"/>
    <s v="Carga"/>
    <s v="NO"/>
    <n v="4"/>
    <n v="7"/>
    <x v="0"/>
    <s v="MULTIPLASTIC"/>
    <x v="1"/>
    <s v="Barcelona"/>
    <m/>
    <m/>
    <m/>
    <m/>
    <n v="30"/>
    <s v="Sandra"/>
    <x v="102"/>
    <d v="1899-12-30T12:30:00"/>
    <m/>
    <n v="0"/>
    <x v="0"/>
    <n v="1"/>
    <s v="SI"/>
    <x v="0"/>
    <n v="1"/>
    <n v="1"/>
    <n v="0"/>
    <x v="19"/>
    <x v="4"/>
    <n v="468"/>
    <n v="18"/>
    <n v="0.2"/>
    <n v="0.18"/>
  </r>
  <r>
    <d v="2019-05-16T00:00:00"/>
    <d v="1899-12-30T11:00:00"/>
    <d v="1899-12-30T11:00:00"/>
    <m/>
    <x v="1"/>
    <s v="JAR"/>
    <d v="2019-05-16T11:00:00"/>
    <m/>
    <s v="SUS MEDIOS"/>
    <s v="Descarga"/>
    <s v="NO"/>
    <n v="2"/>
    <n v="3"/>
    <x v="0"/>
    <s v="TRANSFOR-PACKAGING"/>
    <x v="2"/>
    <s v="PALAU"/>
    <m/>
    <m/>
    <m/>
    <m/>
    <n v="15"/>
    <s v="Miguel Ángel"/>
    <x v="102"/>
    <d v="1899-12-30T11:0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1:30:00"/>
    <d v="1899-12-30T11:30:00"/>
    <m/>
    <x v="1"/>
    <s v="JAR"/>
    <d v="2019-05-16T11:30:00"/>
    <n v="27154"/>
    <s v="DASCHER"/>
    <s v="Carga"/>
    <s v="SI"/>
    <n v="13.5"/>
    <n v="26"/>
    <x v="0"/>
    <s v="LEAR CORPORATION"/>
    <x v="1"/>
    <s v="Portugal"/>
    <m/>
    <m/>
    <m/>
    <m/>
    <n v="60"/>
    <s v="Miguel Ángel"/>
    <x v="102"/>
    <d v="1899-12-30T11:30:00"/>
    <m/>
    <n v="1"/>
    <x v="0"/>
    <n v="1"/>
    <s v="SI"/>
    <x v="0"/>
    <n v="0"/>
    <n v="0"/>
    <n v="1"/>
    <x v="19"/>
    <x v="4"/>
    <n v="468"/>
    <n v="18"/>
    <n v="0.2"/>
    <n v="0.18"/>
  </r>
  <r>
    <d v="2019-05-16T00:00:00"/>
    <d v="1899-12-30T11:45:00"/>
    <d v="1899-12-30T11:45:00"/>
    <m/>
    <x v="1"/>
    <s v="JAR"/>
    <d v="2019-05-16T12:00:00"/>
    <n v="28086"/>
    <s v="SUS MEDIOS"/>
    <s v="Carga"/>
    <s v="NO"/>
    <n v="1"/>
    <n v="1"/>
    <x v="0"/>
    <s v="VARIOS"/>
    <x v="3"/>
    <s v="Mataro"/>
    <m/>
    <m/>
    <m/>
    <m/>
    <n v="10"/>
    <s v="Reyes"/>
    <x v="102"/>
    <d v="1899-12-30T11:45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2:00:00"/>
    <d v="1899-12-30T12:00:00"/>
    <m/>
    <x v="1"/>
    <s v="JAR"/>
    <d v="2019-05-16T12:00:00"/>
    <m/>
    <s v="GIMARCO"/>
    <s v="Descarga"/>
    <s v="SI"/>
    <n v="13.5"/>
    <n v="26"/>
    <x v="0"/>
    <s v="SCHOELLER GAILLON"/>
    <x v="8"/>
    <s v="PALAU"/>
    <s v="traerá palets traerá pedido de venta 27196 (34 palets)"/>
    <m/>
    <m/>
    <m/>
    <n v="60"/>
    <s v="Miguel Ángel"/>
    <x v="102"/>
    <d v="1899-12-30T12:00:00"/>
    <m/>
    <n v="1"/>
    <x v="0"/>
    <n v="1"/>
    <s v="SI"/>
    <x v="0"/>
    <n v="0"/>
    <n v="0"/>
    <n v="1"/>
    <x v="19"/>
    <x v="4"/>
    <n v="468"/>
    <n v="18"/>
    <n v="0.2"/>
    <n v="0.18"/>
  </r>
  <r>
    <d v="2019-05-16T00:00:00"/>
    <d v="1899-12-30T12:15:00"/>
    <d v="1899-12-30T12:15:00"/>
    <m/>
    <x v="1"/>
    <s v="JAR"/>
    <d v="2019-05-16T12:30:00"/>
    <n v="27886"/>
    <s v="SUS MEDIOS"/>
    <s v="Carga"/>
    <s v="NO"/>
    <n v="1"/>
    <n v="2"/>
    <x v="0"/>
    <s v="ESTABLECIMIENTOS ALVAREZ"/>
    <x v="1"/>
    <s v="Madrid"/>
    <m/>
    <m/>
    <m/>
    <m/>
    <n v="10"/>
    <s v="Sandra"/>
    <x v="102"/>
    <d v="1899-12-30T12:15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2:30:00"/>
    <d v="1899-12-30T12:30:00"/>
    <m/>
    <x v="1"/>
    <s v="JAR"/>
    <d v="2019-05-16T12:3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102"/>
    <d v="1899-12-30T12:30:00"/>
    <m/>
    <n v="1"/>
    <x v="0"/>
    <n v="1"/>
    <s v="SI"/>
    <x v="0"/>
    <n v="0"/>
    <n v="0"/>
    <n v="1"/>
    <x v="19"/>
    <x v="4"/>
    <n v="468"/>
    <n v="18"/>
    <n v="0.2"/>
    <n v="0.18"/>
  </r>
  <r>
    <d v="2019-05-16T00:00:00"/>
    <d v="1899-12-30T13:00:00"/>
    <d v="1899-12-30T13:00:00"/>
    <m/>
    <x v="1"/>
    <s v="JAR"/>
    <d v="2019-05-16T13:00:00"/>
    <n v="28064"/>
    <s v="PALLET WAY"/>
    <s v="Carga"/>
    <s v="NO"/>
    <n v="1"/>
    <n v="1"/>
    <x v="0"/>
    <s v="PALLET WAY"/>
    <x v="9"/>
    <s v="Mataro"/>
    <m/>
    <m/>
    <m/>
    <m/>
    <n v="15"/>
    <s v="Sandra"/>
    <x v="102"/>
    <d v="1899-12-30T13:0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3:30:00"/>
    <d v="1899-12-30T13:30:00"/>
    <m/>
    <x v="1"/>
    <s v="JAR"/>
    <d v="2019-05-16T13:30:00"/>
    <n v="6007137"/>
    <s v="BREGER"/>
    <s v="Carga"/>
    <s v="NO"/>
    <n v="7"/>
    <n v="13"/>
    <x v="0"/>
    <s v="SCHOELLER GAILLON"/>
    <x v="4"/>
    <s v="Gaillon"/>
    <m/>
    <m/>
    <m/>
    <m/>
    <n v="30"/>
    <s v="Miguel M."/>
    <x v="102"/>
    <d v="1899-12-30T13:3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3:35:00"/>
    <d v="1899-12-30T13:35:00"/>
    <m/>
    <x v="1"/>
    <s v="JAR"/>
    <d v="2019-05-16T13:30:00"/>
    <m/>
    <s v="DAVID BERTRAN"/>
    <s v="Carga"/>
    <s v="NO"/>
    <n v="4"/>
    <n v="6"/>
    <x v="0"/>
    <s v="RESIDUOS "/>
    <x v="5"/>
    <s v="La llagosta"/>
    <m/>
    <m/>
    <m/>
    <m/>
    <n v="30"/>
    <s v="Juan Carlos"/>
    <x v="102"/>
    <d v="1899-12-30T13:35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4:30:00"/>
    <d v="1899-12-30T14:30:00"/>
    <m/>
    <x v="1"/>
    <s v="JAR"/>
    <d v="2019-05-16T14:30:00"/>
    <m/>
    <s v="DAVID BERTRAN"/>
    <s v="Carga"/>
    <s v="NO"/>
    <n v="4"/>
    <n v="6"/>
    <x v="0"/>
    <s v="RESIDUOS "/>
    <x v="5"/>
    <s v="La llagosta"/>
    <m/>
    <m/>
    <m/>
    <m/>
    <n v="30"/>
    <s v="Jesús"/>
    <x v="102"/>
    <d v="1899-12-30T14:3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5:30:00"/>
    <d v="1899-12-30T15:30:00"/>
    <m/>
    <x v="1"/>
    <s v="JAR"/>
    <d v="2019-05-16T15:30:00"/>
    <m/>
    <s v="GARVI"/>
    <s v="Carga"/>
    <s v="SI"/>
    <n v="13.5"/>
    <n v="26"/>
    <x v="0"/>
    <s v="ROS ROCA"/>
    <x v="7"/>
    <s v="lleida"/>
    <m/>
    <m/>
    <m/>
    <m/>
    <n v="40"/>
    <s v="Miguel M."/>
    <x v="102"/>
    <d v="1899-12-30T15:30:00"/>
    <m/>
    <n v="1"/>
    <x v="0"/>
    <n v="1"/>
    <s v="SI"/>
    <x v="0"/>
    <n v="0"/>
    <n v="0"/>
    <n v="1"/>
    <x v="19"/>
    <x v="4"/>
    <n v="468"/>
    <n v="18"/>
    <n v="0.2"/>
    <n v="0.18"/>
  </r>
  <r>
    <d v="2019-05-16T00:00:00"/>
    <d v="1899-12-30T16:30:00"/>
    <d v="1899-12-30T16:30:00"/>
    <m/>
    <x v="1"/>
    <s v="JAR"/>
    <d v="2019-05-16T16:30:00"/>
    <m/>
    <s v="COBARPLAS"/>
    <s v="Descarga"/>
    <s v="NO"/>
    <n v="4"/>
    <n v="6"/>
    <x v="0"/>
    <s v="COBARPLAST"/>
    <x v="0"/>
    <s v="PALAU"/>
    <m/>
    <m/>
    <m/>
    <m/>
    <n v="20"/>
    <s v="Jesús"/>
    <x v="102"/>
    <d v="1899-12-30T16:3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7:00:00"/>
    <d v="1899-12-30T17:00:00"/>
    <m/>
    <x v="1"/>
    <s v="JAR"/>
    <d v="2019-05-16T17:00:00"/>
    <m/>
    <s v="TRANSABADELL"/>
    <s v="Carga"/>
    <s v="NO"/>
    <n v="1"/>
    <n v="1"/>
    <x v="0"/>
    <s v="TRANSABADELL"/>
    <x v="9"/>
    <s v="VARIOS"/>
    <m/>
    <m/>
    <m/>
    <m/>
    <n v="10"/>
    <s v="Miguel M."/>
    <x v="102"/>
    <d v="1899-12-30T17:0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8:00:00"/>
    <d v="1899-12-30T18:00:00"/>
    <m/>
    <x v="1"/>
    <s v="JAR"/>
    <d v="2019-05-16T18:00:00"/>
    <m/>
    <s v="SUS MEDIOS"/>
    <s v="Descarga"/>
    <s v="NO"/>
    <n v="4"/>
    <n v="7"/>
    <x v="0"/>
    <s v="BEKUPLAST"/>
    <x v="2"/>
    <s v="PALAU"/>
    <m/>
    <m/>
    <m/>
    <m/>
    <n v="20"/>
    <s v="Miguel M."/>
    <x v="102"/>
    <d v="1899-12-30T18:00:00"/>
    <m/>
    <n v="0"/>
    <x v="0"/>
    <n v="1"/>
    <s v="SI"/>
    <x v="0"/>
    <n v="0"/>
    <n v="0"/>
    <n v="1"/>
    <x v="19"/>
    <x v="4"/>
    <n v="468"/>
    <n v="18"/>
    <n v="0.2"/>
    <n v="0.18"/>
  </r>
  <r>
    <d v="2019-05-16T00:00:00"/>
    <d v="1899-12-30T18:30:00"/>
    <d v="1899-12-30T18:30:00"/>
    <m/>
    <x v="1"/>
    <s v="JAR"/>
    <d v="2019-05-16T18:30:00"/>
    <n v="27714"/>
    <s v="SUS MEDIOS"/>
    <s v="Carga"/>
    <s v="SI"/>
    <n v="13.5"/>
    <n v="26"/>
    <x v="0"/>
    <s v="VALEO MARRUECOS"/>
    <x v="1"/>
    <s v="Marruecos"/>
    <m/>
    <s v="0473JTC - R4310BCV - R6876BCV "/>
    <m/>
    <m/>
    <n v="60"/>
    <s v="Miguel M."/>
    <x v="102"/>
    <d v="1899-12-30T20:30:00"/>
    <m/>
    <n v="1"/>
    <x v="0"/>
    <n v="1"/>
    <s v="SI"/>
    <x v="0"/>
    <n v="1"/>
    <n v="1"/>
    <n v="0"/>
    <x v="19"/>
    <x v="4"/>
    <n v="468"/>
    <n v="18"/>
    <n v="0.2"/>
    <n v="0.18"/>
  </r>
  <r>
    <d v="2019-05-17T00:00:00"/>
    <d v="1899-12-30T06:30:00"/>
    <d v="1899-12-30T06:30:00"/>
    <m/>
    <x v="1"/>
    <s v="JAR"/>
    <d v="2019-05-17T06:30:00"/>
    <m/>
    <s v="SUS MEDIOS"/>
    <s v="Descarga"/>
    <s v="SI"/>
    <n v="13.5"/>
    <n v="26"/>
    <x v="0"/>
    <s v="MORSSINKHOF"/>
    <x v="2"/>
    <s v="PALAU"/>
    <m/>
    <m/>
    <m/>
    <m/>
    <n v="60"/>
    <s v="Jesús"/>
    <x v="103"/>
    <d v="1899-12-30T11:30:00"/>
    <m/>
    <n v="1"/>
    <x v="0"/>
    <n v="1"/>
    <s v="SI"/>
    <x v="0"/>
    <n v="1"/>
    <n v="1"/>
    <n v="0"/>
    <x v="19"/>
    <x v="4"/>
    <n v="468"/>
    <n v="18"/>
    <n v="0.2"/>
    <n v="0.18"/>
  </r>
  <r>
    <d v="2019-05-17T00:00:00"/>
    <d v="1899-12-30T07:30:00"/>
    <d v="1899-12-30T07:30:00"/>
    <m/>
    <x v="1"/>
    <s v="JAR"/>
    <d v="2019-05-17T07:30:00"/>
    <m/>
    <s v="DAVID BERTRAN"/>
    <s v="Carga"/>
    <s v="NO"/>
    <n v="4"/>
    <n v="14"/>
    <x v="0"/>
    <s v="DOSIM"/>
    <x v="9"/>
    <s v="BARCELONA"/>
    <m/>
    <m/>
    <m/>
    <m/>
    <n v="30"/>
    <s v="Jesús"/>
    <x v="103"/>
    <d v="1899-12-30T07:3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08:00:00"/>
    <d v="1899-12-30T08:00:00"/>
    <m/>
    <x v="1"/>
    <s v="JAR"/>
    <d v="2019-05-17T08:00:00"/>
    <m/>
    <s v="SUS MEDIOS"/>
    <s v="Descarga"/>
    <s v="NO"/>
    <n v="6"/>
    <n v="10"/>
    <x v="0"/>
    <s v="SERRADORA DOMENECH"/>
    <x v="2"/>
    <s v="PALAU"/>
    <m/>
    <m/>
    <m/>
    <m/>
    <n v="30"/>
    <s v="Jesús"/>
    <x v="103"/>
    <d v="1899-12-30T08:0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08:30:00"/>
    <d v="1899-12-30T08:30:00"/>
    <m/>
    <x v="1"/>
    <s v="JAR"/>
    <d v="2019-05-17T08:30:00"/>
    <m/>
    <s v="JOSE REY"/>
    <s v="Carga"/>
    <s v="SI"/>
    <n v="13.5"/>
    <n v="26"/>
    <x v="0"/>
    <s v="FLUIDRA"/>
    <x v="9"/>
    <s v="Maçanet de la selva"/>
    <m/>
    <m/>
    <m/>
    <m/>
    <n v="45"/>
    <s v="Jesús"/>
    <x v="103"/>
    <d v="1899-12-30T08:30:00"/>
    <m/>
    <n v="1"/>
    <x v="0"/>
    <n v="1"/>
    <s v="SI"/>
    <x v="0"/>
    <n v="0"/>
    <n v="0"/>
    <n v="1"/>
    <x v="19"/>
    <x v="4"/>
    <n v="468"/>
    <n v="18"/>
    <n v="0.2"/>
    <n v="0.18"/>
  </r>
  <r>
    <d v="2019-05-17T00:00:00"/>
    <d v="1899-12-30T10:00:00"/>
    <d v="1899-12-30T10:00:00"/>
    <m/>
    <x v="1"/>
    <s v="JAR"/>
    <d v="2019-05-17T10:00:00"/>
    <n v="27672"/>
    <s v="SUS MEDIOS"/>
    <s v="Carga"/>
    <s v="SI"/>
    <n v="13.5"/>
    <n v="26"/>
    <x v="0"/>
    <s v="VALEO MARRUECOS"/>
    <x v="1"/>
    <s v="Marruecos"/>
    <m/>
    <s v="9025B 40    1182-08 "/>
    <m/>
    <m/>
    <n v="60"/>
    <s v="Miguel Ángel"/>
    <x v="103"/>
    <d v="1899-12-30T11:00:00"/>
    <m/>
    <n v="1"/>
    <x v="0"/>
    <n v="1"/>
    <s v="SI"/>
    <x v="0"/>
    <n v="1"/>
    <n v="1"/>
    <n v="0"/>
    <x v="19"/>
    <x v="4"/>
    <n v="468"/>
    <n v="18"/>
    <n v="0.2"/>
    <n v="0.18"/>
  </r>
  <r>
    <d v="2019-05-17T00:00:00"/>
    <d v="1899-12-30T10:30:00"/>
    <d v="1899-12-30T10:30:00"/>
    <m/>
    <x v="1"/>
    <s v="JAR"/>
    <d v="2019-05-17T10:30:00"/>
    <n v="27968"/>
    <s v="SUS MEDIOS"/>
    <s v="Carga"/>
    <s v="NO"/>
    <n v="2"/>
    <n v="4"/>
    <x v="0"/>
    <s v="VARIOS"/>
    <x v="1"/>
    <s v="Caldes"/>
    <m/>
    <m/>
    <m/>
    <m/>
    <n v="20"/>
    <s v="Reyes"/>
    <x v="103"/>
    <d v="1899-12-30T10:3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1:00:00"/>
    <d v="1899-12-30T11:00:00"/>
    <m/>
    <x v="1"/>
    <s v="JAR"/>
    <d v="2019-05-17T11:00:00"/>
    <n v="6007149"/>
    <s v="BREGER"/>
    <s v="Carga"/>
    <s v="NO"/>
    <n v="7"/>
    <n v="13"/>
    <x v="0"/>
    <s v="SCHOELLER GAILLON"/>
    <x v="4"/>
    <s v="Gaillon"/>
    <m/>
    <m/>
    <m/>
    <m/>
    <n v="40"/>
    <s v="Miguel Ángel"/>
    <x v="103"/>
    <d v="1899-12-30T11:0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1:15:00"/>
    <d v="1899-12-30T11:15:00"/>
    <m/>
    <x v="1"/>
    <s v="JAR"/>
    <d v="2019-05-17T11:30:00"/>
    <m/>
    <s v="SUS MEDIOS"/>
    <s v="Descarga"/>
    <s v="NO"/>
    <n v="1"/>
    <n v="1"/>
    <x v="0"/>
    <s v="FILMOSOL"/>
    <x v="2"/>
    <s v="PALAU"/>
    <m/>
    <m/>
    <m/>
    <m/>
    <n v="10"/>
    <s v="Sandra"/>
    <x v="103"/>
    <d v="1899-12-30T11:15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1:45:00"/>
    <d v="1899-12-30T11:45:00"/>
    <m/>
    <x v="1"/>
    <s v="JAR"/>
    <d v="2019-05-17T12:00:00"/>
    <m/>
    <s v="DAVID BERTRAN"/>
    <s v="Descarga"/>
    <s v="NO"/>
    <n v="4"/>
    <n v="4"/>
    <x v="0"/>
    <s v="PRFESIO SBD"/>
    <x v="0"/>
    <s v="PALAU"/>
    <m/>
    <m/>
    <m/>
    <m/>
    <n v="20"/>
    <s v="Sandra"/>
    <x v="103"/>
    <d v="1899-12-30T11:45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2:00:00"/>
    <d v="1899-12-30T12:00:00"/>
    <m/>
    <x v="1"/>
    <s v="JAR"/>
    <d v="2019-05-17T12:00:00"/>
    <m/>
    <s v="DAVID BERTRAN"/>
    <s v="Carga"/>
    <s v="NO"/>
    <n v="4"/>
    <n v="6"/>
    <x v="0"/>
    <s v="AQUA AMBIENT"/>
    <x v="9"/>
    <s v="Montmelo"/>
    <m/>
    <m/>
    <m/>
    <m/>
    <n v="15"/>
    <s v="Sandra"/>
    <x v="103"/>
    <d v="1899-12-30T12:0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2:30:00"/>
    <m/>
    <m/>
    <x v="0"/>
    <s v="JAR"/>
    <d v="2019-05-17T12:30:00"/>
    <m/>
    <s v="SUS MEDIOS"/>
    <s v="Descarga"/>
    <s v="NO"/>
    <n v="5"/>
    <n v="6"/>
    <x v="0"/>
    <s v="POLYLIB"/>
    <x v="2"/>
    <s v="PALAU"/>
    <m/>
    <m/>
    <m/>
    <m/>
    <n v="30"/>
    <s v="Jesús"/>
    <x v="103"/>
    <d v="1899-12-30T12:30:00"/>
    <m/>
    <n v="0"/>
    <x v="0"/>
    <n v="0"/>
    <s v="SI"/>
    <x v="0"/>
    <n v="1"/>
    <n v="0"/>
    <n v="1"/>
    <x v="19"/>
    <x v="4"/>
    <n v="468"/>
    <n v="18"/>
    <n v="0.2"/>
    <n v="0.18"/>
  </r>
  <r>
    <d v="2019-05-17T00:00:00"/>
    <d v="1899-12-30T13:00:00"/>
    <d v="1899-12-30T13:00:00"/>
    <m/>
    <x v="1"/>
    <s v="JAR"/>
    <d v="2019-05-17T13:00:00"/>
    <n v="27758"/>
    <s v="SUS MEDIOS"/>
    <s v="Carga"/>
    <s v="NO"/>
    <n v="1"/>
    <n v="1"/>
    <x v="0"/>
    <s v="VARIOS"/>
    <x v="1"/>
    <s v="varios"/>
    <m/>
    <m/>
    <m/>
    <m/>
    <n v="10"/>
    <s v="Miguel Ángel"/>
    <x v="103"/>
    <d v="1899-12-30T13:0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3:30:00"/>
    <d v="1899-12-30T13:30:00"/>
    <m/>
    <x v="1"/>
    <s v="JAR"/>
    <d v="2019-05-17T13:30:00"/>
    <n v="28025"/>
    <s v="PALLET WAY"/>
    <s v="Carga"/>
    <s v="NO"/>
    <n v="1"/>
    <n v="1"/>
    <x v="0"/>
    <s v="STORE &amp; GO "/>
    <x v="3"/>
    <s v="Portugal"/>
    <m/>
    <m/>
    <m/>
    <m/>
    <n v="10"/>
    <s v="Miguel M."/>
    <x v="103"/>
    <d v="1899-12-30T19:30:00"/>
    <m/>
    <n v="0"/>
    <x v="0"/>
    <n v="1"/>
    <s v="SI"/>
    <x v="0"/>
    <n v="1"/>
    <n v="1"/>
    <n v="0"/>
    <x v="19"/>
    <x v="4"/>
    <n v="468"/>
    <n v="18"/>
    <n v="0.2"/>
    <n v="0.18"/>
  </r>
  <r>
    <d v="2019-05-17T00:00:00"/>
    <d v="1899-12-30T14:30:00"/>
    <d v="1899-12-30T14:30:00"/>
    <m/>
    <x v="1"/>
    <s v="JAR"/>
    <d v="2019-05-17T14:30:00"/>
    <s v="6007095-96"/>
    <s v="SUS MEDIOS"/>
    <s v="Carga"/>
    <s v="SI"/>
    <n v="13.5"/>
    <n v="26"/>
    <x v="0"/>
    <s v="SCHOELLER UK"/>
    <x v="4"/>
    <s v="uk"/>
    <m/>
    <s v="POY337/WBS766 "/>
    <m/>
    <m/>
    <n v="60"/>
    <s v="Miguel M."/>
    <x v="103"/>
    <d v="1899-12-30T14:30:00"/>
    <m/>
    <n v="1"/>
    <x v="0"/>
    <n v="1"/>
    <s v="SI"/>
    <x v="0"/>
    <n v="0"/>
    <n v="0"/>
    <n v="1"/>
    <x v="19"/>
    <x v="4"/>
    <n v="468"/>
    <n v="18"/>
    <n v="0.2"/>
    <n v="0.18"/>
  </r>
  <r>
    <d v="2019-05-17T00:00:00"/>
    <d v="1899-12-30T16:00:00"/>
    <d v="1899-12-30T16:00:00"/>
    <m/>
    <x v="1"/>
    <s v="JAR"/>
    <d v="2019-05-17T16:00:00"/>
    <n v="27379"/>
    <s v="DASCHER"/>
    <s v="Carga"/>
    <s v="NO"/>
    <n v="1"/>
    <n v="1"/>
    <x v="0"/>
    <s v="LEAR CORPORATION"/>
    <x v="1"/>
    <s v="Portugal"/>
    <m/>
    <m/>
    <m/>
    <m/>
    <m/>
    <s v="FALLO"/>
    <x v="23"/>
    <m/>
    <m/>
    <n v="0"/>
    <x v="1"/>
    <n v="1"/>
    <s v="NO"/>
    <x v="1"/>
    <n v="1"/>
    <n v="1"/>
    <n v="0"/>
    <x v="19"/>
    <x v="4"/>
    <n v="468"/>
    <n v="18"/>
    <n v="0.2"/>
    <n v="0.18"/>
  </r>
  <r>
    <d v="2019-05-17T00:00:00"/>
    <d v="1899-12-30T16:30:00"/>
    <d v="1899-12-30T16:30:00"/>
    <m/>
    <x v="1"/>
    <s v="JAR"/>
    <d v="2019-05-17T16:30:00"/>
    <m/>
    <s v="COBARPLAS"/>
    <s v="Descarga"/>
    <s v="NO"/>
    <n v="7"/>
    <n v="11"/>
    <x v="0"/>
    <s v="COBARPLAST"/>
    <x v="0"/>
    <s v="PALAU"/>
    <m/>
    <m/>
    <m/>
    <m/>
    <n v="15"/>
    <s v="Juan Carlos"/>
    <x v="103"/>
    <d v="1899-12-30T16:3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7:00:00"/>
    <d v="1899-12-30T17:00:00"/>
    <m/>
    <x v="1"/>
    <s v="JAR"/>
    <d v="2019-05-17T17:00:00"/>
    <m/>
    <s v="TRANSABADELL"/>
    <s v="Carga"/>
    <s v="NO"/>
    <n v="1"/>
    <n v="1"/>
    <x v="0"/>
    <s v="TRANSABADELL"/>
    <x v="7"/>
    <s v="varios"/>
    <m/>
    <m/>
    <m/>
    <m/>
    <n v="15"/>
    <s v="Miguel M."/>
    <x v="103"/>
    <d v="1899-12-30T17:0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8:00:00"/>
    <d v="1899-12-30T18:00:00"/>
    <m/>
    <x v="1"/>
    <s v="JAR"/>
    <d v="2019-05-17T18:00:00"/>
    <n v="27934"/>
    <s v="SUS MEDIOS"/>
    <s v="Carga"/>
    <s v="NO"/>
    <n v="1"/>
    <n v="2"/>
    <x v="0"/>
    <s v="HELIX TANK"/>
    <x v="3"/>
    <s v="UK"/>
    <m/>
    <m/>
    <m/>
    <m/>
    <n v="15"/>
    <s v="Juan Carlos"/>
    <x v="103"/>
    <d v="1899-12-30T18:00:00"/>
    <m/>
    <n v="0"/>
    <x v="0"/>
    <n v="1"/>
    <s v="SI"/>
    <x v="0"/>
    <n v="0"/>
    <n v="0"/>
    <n v="1"/>
    <x v="19"/>
    <x v="4"/>
    <n v="468"/>
    <n v="18"/>
    <n v="0.2"/>
    <n v="0.18"/>
  </r>
  <r>
    <d v="2019-05-17T00:00:00"/>
    <d v="1899-12-30T19:00:00"/>
    <d v="1899-12-30T19:00:00"/>
    <m/>
    <x v="1"/>
    <s v="JAR"/>
    <d v="2019-05-17T19:00:00"/>
    <n v="27672"/>
    <s v="SUS MEDIOS"/>
    <s v="Carga"/>
    <s v="SI"/>
    <n v="13.5"/>
    <n v="26"/>
    <x v="0"/>
    <s v="VALEO MARRUECOS"/>
    <x v="1"/>
    <s v="Marruecos"/>
    <m/>
    <s v="0473JTC - R4310BCV - R6876BCV "/>
    <m/>
    <m/>
    <m/>
    <s v="FALLO"/>
    <x v="23"/>
    <m/>
    <m/>
    <n v="1"/>
    <x v="1"/>
    <n v="1"/>
    <s v="NO"/>
    <x v="1"/>
    <n v="1"/>
    <n v="1"/>
    <n v="0"/>
    <x v="19"/>
    <x v="4"/>
    <n v="468"/>
    <n v="18"/>
    <n v="0.2"/>
    <n v="0.18"/>
  </r>
  <r>
    <d v="2019-05-20T00:00:00"/>
    <d v="1899-12-30T06:00:00"/>
    <d v="1899-12-30T06:00:00"/>
    <m/>
    <x v="1"/>
    <s v="JAR"/>
    <d v="2019-05-20T06:00:00"/>
    <s v="silo 6 KM"/>
    <s v="SUS MEDIOS"/>
    <s v="Descarga"/>
    <s v="NO"/>
    <n v="1"/>
    <n v="1"/>
    <x v="0"/>
    <s v="HIDROAGUA"/>
    <x v="2"/>
    <s v="PALAU"/>
    <s v="Descargar en Silo 6  KM  (A141801M04) "/>
    <m/>
    <m/>
    <m/>
    <m/>
    <s v="Sus medios"/>
    <x v="104"/>
    <d v="1899-12-30T17:00:00"/>
    <m/>
    <n v="0"/>
    <x v="0"/>
    <n v="1"/>
    <s v="SI"/>
    <x v="0"/>
    <n v="1"/>
    <n v="1"/>
    <n v="0"/>
    <x v="20"/>
    <x v="4"/>
    <n v="468"/>
    <n v="18"/>
    <n v="0.2"/>
    <n v="0.18"/>
  </r>
  <r>
    <d v="2019-05-20T00:00:00"/>
    <d v="1899-12-30T07:00:00"/>
    <d v="1899-12-30T07:00:00"/>
    <m/>
    <x v="1"/>
    <s v="JAR"/>
    <d v="2019-05-20T07:00:00"/>
    <n v="28039"/>
    <s v="TROTA"/>
    <s v="Carga"/>
    <s v="SI"/>
    <n v="13.5"/>
    <n v="26"/>
    <x v="2"/>
    <s v="ALQUIBOX"/>
    <x v="7"/>
    <s v="Sevilla"/>
    <m/>
    <m/>
    <m/>
    <m/>
    <n v="45"/>
    <s v="Miguel Ángel"/>
    <x v="104"/>
    <d v="1899-12-30T07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08:00:00"/>
    <d v="1899-12-30T08:00:00"/>
    <m/>
    <x v="1"/>
    <s v="JAR"/>
    <d v="2019-05-20T08:00:00"/>
    <n v="28039"/>
    <s v="TROTA"/>
    <s v="Carga"/>
    <s v="SI"/>
    <n v="13.5"/>
    <n v="26"/>
    <x v="2"/>
    <s v="ALQUIBOX"/>
    <x v="7"/>
    <s v="Sevilla"/>
    <m/>
    <m/>
    <m/>
    <m/>
    <n v="45"/>
    <s v="Miguel Ángel"/>
    <x v="104"/>
    <d v="1899-12-30T08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08:30:00"/>
    <d v="1899-12-30T08:30:00"/>
    <m/>
    <x v="1"/>
    <s v="JAR"/>
    <d v="2019-05-20T08:30:00"/>
    <m/>
    <s v="DAVID BERTRAN"/>
    <s v="Carga"/>
    <s v="NO"/>
    <n v="4"/>
    <n v="6"/>
    <x v="0"/>
    <s v="DAVID BERTRAN"/>
    <x v="7"/>
    <s v="varios"/>
    <s v="Molins + sta. perpetua + palau"/>
    <m/>
    <m/>
    <m/>
    <n v="20"/>
    <s v="Juan Carlos"/>
    <x v="104"/>
    <d v="1899-12-30T08:30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0:00:00"/>
    <d v="1899-12-30T10:00:00"/>
    <m/>
    <x v="1"/>
    <s v="JAR"/>
    <d v="2019-05-20T10:00:00"/>
    <m/>
    <s v="NOUTRANSPORT"/>
    <s v="Descarga"/>
    <s v="SI"/>
    <n v="13.5"/>
    <n v="26"/>
    <x v="0"/>
    <s v="SCHOELLER  NUREIUX"/>
    <x v="6"/>
    <s v="PALAU"/>
    <s v="CB-1234"/>
    <m/>
    <m/>
    <m/>
    <n v="60"/>
    <s v="Miguel Ángel"/>
    <x v="104"/>
    <d v="1899-12-30T10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0:30:00"/>
    <d v="1899-12-30T10:30:00"/>
    <m/>
    <x v="1"/>
    <s v="JAR"/>
    <d v="2019-05-20T10:30:00"/>
    <s v="26883-884"/>
    <s v="SUS MEDIOS"/>
    <s v="Carga"/>
    <s v="NO"/>
    <n v="6"/>
    <n v="11"/>
    <x v="0"/>
    <s v="TECNICARTON"/>
    <x v="1"/>
    <s v="TARRAGONA"/>
    <m/>
    <m/>
    <m/>
    <m/>
    <m/>
    <s v="FALLO"/>
    <x v="23"/>
    <m/>
    <m/>
    <n v="0"/>
    <x v="1"/>
    <n v="1"/>
    <s v="NO"/>
    <x v="1"/>
    <n v="1"/>
    <n v="1"/>
    <n v="0"/>
    <x v="20"/>
    <x v="4"/>
    <n v="468"/>
    <n v="18"/>
    <n v="0.2"/>
    <n v="0.18"/>
  </r>
  <r>
    <d v="2019-05-20T00:00:00"/>
    <d v="1899-12-30T11:00:00"/>
    <d v="1899-12-30T11:00:00"/>
    <m/>
    <x v="1"/>
    <s v="JAR"/>
    <d v="2019-05-20T11:00:00"/>
    <n v="28039"/>
    <s v="TROTA"/>
    <s v="Carga"/>
    <s v="SI"/>
    <n v="13.5"/>
    <n v="26"/>
    <x v="2"/>
    <s v="ALQUIBOX"/>
    <x v="7"/>
    <s v="Sevilla"/>
    <m/>
    <m/>
    <m/>
    <m/>
    <n v="45"/>
    <s v="Juan Carlos"/>
    <x v="104"/>
    <d v="1899-12-30T11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1:30:00"/>
    <d v="1899-12-30T11:30:00"/>
    <m/>
    <x v="1"/>
    <s v="JAR"/>
    <d v="2019-05-20T11:3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104"/>
    <d v="1899-12-30T11:3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2:00:00"/>
    <d v="1899-12-30T12:00:00"/>
    <m/>
    <x v="1"/>
    <s v="JAR"/>
    <d v="2019-05-20T12:00:00"/>
    <n v="28039"/>
    <s v="TROTA"/>
    <s v="Carga"/>
    <s v="SI"/>
    <n v="13.5"/>
    <n v="26"/>
    <x v="2"/>
    <s v="ALQUIBOX"/>
    <x v="7"/>
    <s v="Sevilla"/>
    <m/>
    <m/>
    <m/>
    <m/>
    <n v="45"/>
    <s v="Sandra"/>
    <x v="104"/>
    <d v="1899-12-30T13:45:00"/>
    <m/>
    <n v="1"/>
    <x v="0"/>
    <n v="1"/>
    <s v="SI"/>
    <x v="0"/>
    <n v="1"/>
    <n v="1"/>
    <n v="0"/>
    <x v="20"/>
    <x v="4"/>
    <n v="468"/>
    <n v="18"/>
    <n v="0.2"/>
    <n v="0.18"/>
  </r>
  <r>
    <d v="2019-05-20T00:00:00"/>
    <d v="1899-12-30T12:15:00"/>
    <d v="1899-12-30T12:15:00"/>
    <m/>
    <x v="1"/>
    <s v="JAR"/>
    <d v="2019-05-20T12:30:00"/>
    <m/>
    <s v="PALLET WAY"/>
    <s v="Carga"/>
    <s v="NO"/>
    <n v="1"/>
    <n v="2"/>
    <x v="0"/>
    <s v="VARIOS"/>
    <x v="5"/>
    <s v="vario"/>
    <m/>
    <m/>
    <m/>
    <m/>
    <n v="10"/>
    <s v="Sandra"/>
    <x v="104"/>
    <d v="1899-12-30T12:15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2:30:00"/>
    <d v="1899-12-30T12:30:00"/>
    <m/>
    <x v="1"/>
    <s v="JAR"/>
    <d v="2019-05-20T12:30:00"/>
    <n v="6007162"/>
    <s v="EL MOSCA"/>
    <s v="Carga"/>
    <s v="SI"/>
    <n v="13.5"/>
    <n v="26"/>
    <x v="2"/>
    <s v="RENTA BOX"/>
    <x v="1"/>
    <s v="Murcia"/>
    <m/>
    <m/>
    <m/>
    <m/>
    <n v="45"/>
    <s v="Denia"/>
    <x v="104"/>
    <d v="1899-12-30T12:3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3:00:00"/>
    <d v="1899-12-30T13:00:00"/>
    <m/>
    <x v="1"/>
    <s v="JAR"/>
    <d v="2019-05-20T13:00:00"/>
    <m/>
    <s v="DAVID BERTRAN"/>
    <s v="Carga"/>
    <s v="NO"/>
    <n v="1"/>
    <n v="1"/>
    <x v="0"/>
    <s v="VARIOS"/>
    <x v="2"/>
    <s v="El Prat del Llobregat"/>
    <s v="Molde Inyección."/>
    <m/>
    <m/>
    <m/>
    <n v="10"/>
    <s v="Sus medios"/>
    <x v="104"/>
    <d v="1899-12-30T13:00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3:10:00"/>
    <d v="1899-12-30T13:10:00"/>
    <m/>
    <x v="1"/>
    <s v="JAR"/>
    <d v="2019-05-20T13:00:00"/>
    <n v="27672"/>
    <s v="SUS MEDIOS"/>
    <s v="Carga"/>
    <s v="SI"/>
    <n v="13.5"/>
    <n v="26"/>
    <x v="0"/>
    <s v="VALEO MARRUECOS"/>
    <x v="1"/>
    <s v="Marruecos"/>
    <m/>
    <m/>
    <m/>
    <m/>
    <n v="45"/>
    <s v="Miguel Ángel"/>
    <x v="104"/>
    <d v="1899-12-30T13:1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3:30:00"/>
    <d v="1899-12-30T13:30:00"/>
    <m/>
    <x v="1"/>
    <s v="JAR"/>
    <d v="2019-05-20T13:30:00"/>
    <n v="27154"/>
    <s v="DASCHER"/>
    <s v="Carga"/>
    <s v="NO"/>
    <n v="4"/>
    <n v="7"/>
    <x v="0"/>
    <s v="LEAR CORPORATION"/>
    <x v="1"/>
    <s v="Portugal"/>
    <m/>
    <m/>
    <m/>
    <m/>
    <n v="30"/>
    <s v="Sandra"/>
    <x v="104"/>
    <d v="1899-12-30T13:30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3:45:00"/>
    <d v="1899-12-30T13:45:00"/>
    <m/>
    <x v="1"/>
    <s v="JAR"/>
    <d v="2019-05-20T14:00:00"/>
    <n v="27672"/>
    <s v="SUS MEDIOS"/>
    <s v="Carga"/>
    <s v="SI"/>
    <n v="13.5"/>
    <n v="26"/>
    <x v="0"/>
    <s v="VALEO MARRUECOS"/>
    <x v="1"/>
    <s v="Marruecos"/>
    <m/>
    <m/>
    <m/>
    <m/>
    <n v="60"/>
    <s v="Miguel M."/>
    <x v="104"/>
    <d v="1899-12-30T15:45:00"/>
    <m/>
    <n v="1"/>
    <x v="0"/>
    <n v="1"/>
    <s v="SI"/>
    <x v="0"/>
    <n v="1"/>
    <n v="1"/>
    <n v="0"/>
    <x v="20"/>
    <x v="4"/>
    <n v="468"/>
    <n v="18"/>
    <n v="0.2"/>
    <n v="0.18"/>
  </r>
  <r>
    <d v="2019-05-20T00:00:00"/>
    <d v="1899-12-30T14:00:00"/>
    <d v="1899-12-30T14:00:00"/>
    <m/>
    <x v="1"/>
    <s v="JAR"/>
    <d v="2019-05-20T14:00:00"/>
    <m/>
    <s v="NOUTRANSPORT"/>
    <s v="Descarga"/>
    <s v="SI"/>
    <n v="13.5"/>
    <n v="26"/>
    <x v="0"/>
    <s v="SCHOELLER FRANCE"/>
    <x v="6"/>
    <s v="PALAU"/>
    <m/>
    <m/>
    <m/>
    <m/>
    <n v="60"/>
    <s v="Miguel M."/>
    <x v="104"/>
    <d v="1899-12-30T14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4:15:00"/>
    <d v="1899-12-30T14:15:00"/>
    <m/>
    <x v="1"/>
    <s v="JAR"/>
    <d v="2019-05-20T14:30:00"/>
    <m/>
    <s v="JOSE REY"/>
    <s v="Carga"/>
    <s v="SI"/>
    <n v="13.5"/>
    <n v="26"/>
    <x v="0"/>
    <s v="FLUIDRA"/>
    <x v="9"/>
    <s v="Maçanet de la Selva"/>
    <m/>
    <m/>
    <m/>
    <m/>
    <n v="35"/>
    <s v="Jesús"/>
    <x v="104"/>
    <d v="1899-12-30T14:15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4:30:00"/>
    <d v="1899-12-30T14:30:00"/>
    <m/>
    <x v="1"/>
    <s v="JAR"/>
    <d v="2019-05-20T14:30:00"/>
    <m/>
    <s v="BREGER"/>
    <s v="Carga"/>
    <s v="SI"/>
    <n v="13.5"/>
    <n v="26"/>
    <x v="0"/>
    <s v="SCHOELLER FRANCE"/>
    <x v="4"/>
    <s v="Gaillon"/>
    <s v="varios pedidos."/>
    <m/>
    <m/>
    <m/>
    <n v="60"/>
    <s v="Jesús"/>
    <x v="104"/>
    <d v="1899-12-30T16:30:00"/>
    <m/>
    <n v="1"/>
    <x v="0"/>
    <n v="1"/>
    <s v="SI"/>
    <x v="0"/>
    <n v="1"/>
    <n v="1"/>
    <n v="0"/>
    <x v="20"/>
    <x v="4"/>
    <n v="468"/>
    <n v="18"/>
    <n v="0.2"/>
    <n v="0.18"/>
  </r>
  <r>
    <d v="2019-05-20T00:00:00"/>
    <d v="1899-12-30T15:00:00"/>
    <d v="1899-12-30T15:00:00"/>
    <m/>
    <x v="1"/>
    <s v="JAR"/>
    <d v="2019-05-20T15:00:00"/>
    <n v="28039"/>
    <s v="TROTA"/>
    <s v="Carga"/>
    <s v="SI"/>
    <n v="13.5"/>
    <n v="26"/>
    <x v="2"/>
    <s v="ALQUIBOX"/>
    <x v="7"/>
    <s v="Sevilla"/>
    <m/>
    <m/>
    <m/>
    <m/>
    <n v="45"/>
    <s v="Alfredo"/>
    <x v="104"/>
    <d v="1899-12-30T15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5:30:00"/>
    <d v="1899-12-30T15:30:00"/>
    <m/>
    <x v="1"/>
    <s v="JAR"/>
    <d v="2019-05-20T15:30:00"/>
    <n v="6007162"/>
    <s v="EL MOSCA"/>
    <s v="Carga"/>
    <s v="SI"/>
    <n v="13.5"/>
    <n v="26"/>
    <x v="2"/>
    <s v="RENTA BOX"/>
    <x v="1"/>
    <s v="Murcia"/>
    <m/>
    <m/>
    <m/>
    <m/>
    <n v="45"/>
    <s v="Jesús"/>
    <x v="104"/>
    <d v="1899-12-30T15:3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6:00:00"/>
    <d v="1899-12-30T16:00:00"/>
    <m/>
    <x v="1"/>
    <s v="JAR"/>
    <d v="2019-05-20T16:00:00"/>
    <n v="28039"/>
    <s v="TROTA"/>
    <s v="Carga"/>
    <s v="SI"/>
    <n v="13.5"/>
    <n v="26"/>
    <x v="2"/>
    <s v="ALQUIBOX"/>
    <x v="7"/>
    <s v="Sevilla"/>
    <m/>
    <m/>
    <m/>
    <m/>
    <n v="45"/>
    <s v="Jesús"/>
    <x v="104"/>
    <d v="1899-12-30T16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6:15:00"/>
    <d v="1899-12-30T16:15:00"/>
    <m/>
    <x v="1"/>
    <s v="JAR"/>
    <d v="2019-05-20T16:30:00"/>
    <n v="28127"/>
    <s v="SUS MEDIOS"/>
    <s v="Carga"/>
    <s v="NO"/>
    <n v="1"/>
    <n v="1"/>
    <x v="0"/>
    <s v="AITECSA"/>
    <x v="3"/>
    <s v="Mataro"/>
    <m/>
    <m/>
    <m/>
    <m/>
    <n v="10"/>
    <s v="Jesús"/>
    <x v="104"/>
    <d v="1899-12-30T16:15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6:30:00"/>
    <d v="1899-12-30T16:30:00"/>
    <m/>
    <x v="1"/>
    <s v="JAR"/>
    <d v="2019-05-20T16:30:00"/>
    <n v="6007162"/>
    <s v="EL MOSCA"/>
    <s v="Carga"/>
    <s v="SI"/>
    <n v="13.5"/>
    <n v="26"/>
    <x v="2"/>
    <s v="RENTA BOX"/>
    <x v="1"/>
    <s v="Murcia"/>
    <m/>
    <m/>
    <m/>
    <m/>
    <n v="45"/>
    <s v="Jesús"/>
    <x v="104"/>
    <d v="1899-12-30T16:3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6:45:00"/>
    <d v="1899-12-30T16:45:00"/>
    <m/>
    <x v="1"/>
    <s v="JAR"/>
    <d v="2019-05-20T17:00:00"/>
    <s v="27379-27319"/>
    <s v="DASCHER"/>
    <s v="Carga"/>
    <s v="NO"/>
    <n v="2"/>
    <n v="3"/>
    <x v="0"/>
    <s v="VARIOS"/>
    <x v="1"/>
    <s v="varios"/>
    <m/>
    <m/>
    <m/>
    <m/>
    <n v="15"/>
    <s v="Jesús"/>
    <x v="104"/>
    <d v="1899-12-30T16:45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7:00:00"/>
    <d v="1899-12-30T17:00:00"/>
    <m/>
    <x v="1"/>
    <s v="JAR"/>
    <d v="2019-05-20T17:00:00"/>
    <n v="6007002"/>
    <s v="NOUTRANSPORT"/>
    <s v="Carga"/>
    <s v="SI"/>
    <n v="13.5"/>
    <n v="26"/>
    <x v="0"/>
    <s v="SCHOELLER ALEMANIA"/>
    <x v="4"/>
    <s v="Alemania"/>
    <m/>
    <m/>
    <m/>
    <m/>
    <n v="45"/>
    <s v="Miguel Ángel"/>
    <x v="104"/>
    <d v="1899-12-30T12:00:00"/>
    <m/>
    <n v="1"/>
    <x v="0"/>
    <n v="1"/>
    <s v="SI"/>
    <x v="0"/>
    <n v="1"/>
    <n v="1"/>
    <n v="0"/>
    <x v="20"/>
    <x v="4"/>
    <n v="468"/>
    <n v="18"/>
    <n v="0.2"/>
    <n v="0.18"/>
  </r>
  <r>
    <d v="2019-05-20T00:00:00"/>
    <d v="1899-12-30T17:15:00"/>
    <d v="1899-12-30T17:15:00"/>
    <m/>
    <x v="1"/>
    <s v="JAR"/>
    <d v="2019-05-20T17:30:00"/>
    <m/>
    <s v="TRANSABADELL"/>
    <s v="Carga"/>
    <s v="NO"/>
    <n v="2"/>
    <n v="2"/>
    <x v="0"/>
    <s v="VARIOS"/>
    <x v="5"/>
    <s v="vario"/>
    <m/>
    <m/>
    <m/>
    <m/>
    <n v="15"/>
    <s v="Sandra"/>
    <x v="104"/>
    <d v="1899-12-30T17:15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7:30:00"/>
    <d v="1899-12-30T17:30:00"/>
    <m/>
    <x v="1"/>
    <s v="JAR"/>
    <d v="2019-05-20T17:30:00"/>
    <m/>
    <s v="COBARPLAS"/>
    <s v="Descarga"/>
    <s v="NO"/>
    <n v="2"/>
    <n v="2"/>
    <x v="0"/>
    <s v="COBARPLAST"/>
    <x v="0"/>
    <s v="PALAU"/>
    <m/>
    <m/>
    <m/>
    <m/>
    <n v="30"/>
    <s v="Jesús"/>
    <x v="104"/>
    <d v="1899-12-30T17:30:00"/>
    <m/>
    <n v="0"/>
    <x v="0"/>
    <n v="1"/>
    <s v="SI"/>
    <x v="0"/>
    <n v="0"/>
    <n v="0"/>
    <n v="1"/>
    <x v="20"/>
    <x v="4"/>
    <n v="468"/>
    <n v="18"/>
    <n v="0.2"/>
    <n v="0.18"/>
  </r>
  <r>
    <d v="2019-05-20T00:00:00"/>
    <d v="1899-12-30T18:00:00"/>
    <d v="1899-12-30T18:00:00"/>
    <m/>
    <x v="1"/>
    <s v="JAR"/>
    <d v="2019-05-20T18:00:00"/>
    <n v="28039"/>
    <s v="TROTA"/>
    <s v="Carga"/>
    <s v="SI"/>
    <n v="13.5"/>
    <n v="26"/>
    <x v="2"/>
    <s v="ALQUIBOX"/>
    <x v="7"/>
    <s v="Sevilla"/>
    <m/>
    <m/>
    <m/>
    <m/>
    <n v="45"/>
    <s v="Jesús"/>
    <x v="104"/>
    <d v="1899-12-30T18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8:30:00"/>
    <d v="1899-12-30T18:30:00"/>
    <m/>
    <x v="1"/>
    <s v="JAR"/>
    <d v="2019-05-20T18:30:00"/>
    <n v="27896"/>
    <s v="JFT"/>
    <s v="Carga"/>
    <s v="SI"/>
    <n v="13.5"/>
    <n v="26"/>
    <x v="0"/>
    <s v="VARIOS"/>
    <x v="1"/>
    <s v="Portugal"/>
    <m/>
    <m/>
    <m/>
    <m/>
    <n v="60"/>
    <s v="Miguel M."/>
    <x v="104"/>
    <d v="1899-12-30T18:3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19:00:00"/>
    <d v="1899-12-30T19:00:00"/>
    <m/>
    <x v="1"/>
    <s v="JAR"/>
    <d v="2019-05-20T19:00:00"/>
    <n v="28039"/>
    <s v="TROTA"/>
    <s v="Carga"/>
    <s v="SI"/>
    <n v="13.5"/>
    <n v="26"/>
    <x v="2"/>
    <s v="ALQUIBOX"/>
    <x v="7"/>
    <s v="Sevilla"/>
    <m/>
    <m/>
    <m/>
    <m/>
    <n v="45"/>
    <s v="Jesús"/>
    <x v="104"/>
    <d v="1899-12-30T19:30:00"/>
    <m/>
    <n v="1"/>
    <x v="0"/>
    <n v="1"/>
    <s v="SI"/>
    <x v="0"/>
    <n v="1"/>
    <n v="1"/>
    <n v="0"/>
    <x v="20"/>
    <x v="4"/>
    <n v="468"/>
    <n v="18"/>
    <n v="0.2"/>
    <n v="0.18"/>
  </r>
  <r>
    <d v="2019-05-20T00:00:00"/>
    <d v="1899-12-30T19:30:00"/>
    <d v="1899-12-30T19:30:00"/>
    <m/>
    <x v="1"/>
    <s v="JAR"/>
    <d v="2019-05-20T19:30:00"/>
    <m/>
    <s v="GONZATRANS"/>
    <s v="Carga"/>
    <s v="SI"/>
    <n v="13.5"/>
    <n v="26"/>
    <x v="0"/>
    <s v="GONZATRANS"/>
    <x v="7"/>
    <s v="varios"/>
    <m/>
    <m/>
    <m/>
    <m/>
    <n v="60"/>
    <s v="Miguel M."/>
    <x v="104"/>
    <d v="1899-12-30T20:30:00"/>
    <m/>
    <n v="1"/>
    <x v="0"/>
    <n v="1"/>
    <s v="SI"/>
    <x v="0"/>
    <n v="1"/>
    <n v="1"/>
    <n v="0"/>
    <x v="20"/>
    <x v="4"/>
    <n v="468"/>
    <n v="18"/>
    <n v="0.2"/>
    <n v="0.18"/>
  </r>
  <r>
    <d v="2019-05-20T00:00:00"/>
    <d v="1899-12-30T20:00:00"/>
    <d v="1899-12-30T20:00:00"/>
    <m/>
    <x v="1"/>
    <s v="JAR"/>
    <d v="2019-05-20T20:00:00"/>
    <n v="27982"/>
    <s v="JOSE REY"/>
    <s v="Carga"/>
    <s v="SI"/>
    <n v="13.5"/>
    <n v="26"/>
    <x v="0"/>
    <s v="ENTREPINARES"/>
    <x v="7"/>
    <s v="VALLADOLID"/>
    <m/>
    <m/>
    <m/>
    <m/>
    <n v="60"/>
    <s v="Jesús"/>
    <x v="104"/>
    <d v="1899-12-30T20:00:00"/>
    <m/>
    <n v="1"/>
    <x v="0"/>
    <n v="1"/>
    <s v="SI"/>
    <x v="0"/>
    <n v="0"/>
    <n v="0"/>
    <n v="1"/>
    <x v="20"/>
    <x v="4"/>
    <n v="468"/>
    <n v="18"/>
    <n v="0.2"/>
    <n v="0.18"/>
  </r>
  <r>
    <d v="2019-05-20T00:00:00"/>
    <d v="1899-12-30T21:30:00"/>
    <d v="1899-12-30T21:30:00"/>
    <m/>
    <x v="1"/>
    <s v="JAR"/>
    <d v="2019-05-20T21:30:00"/>
    <n v="4001249"/>
    <s v="SUS MEDIOS"/>
    <s v="Carga"/>
    <s v="SI"/>
    <n v="13.5"/>
    <n v="26"/>
    <x v="0"/>
    <s v="CHEP"/>
    <x v="1"/>
    <s v="varios"/>
    <n v="3680371059"/>
    <m/>
    <m/>
    <m/>
    <n v="60"/>
    <s v="Miguel M."/>
    <x v="104"/>
    <d v="1899-12-30T17:00:00"/>
    <m/>
    <n v="1"/>
    <x v="0"/>
    <n v="1"/>
    <s v="SI"/>
    <x v="0"/>
    <n v="1"/>
    <n v="1"/>
    <n v="0"/>
    <x v="20"/>
    <x v="4"/>
    <n v="468"/>
    <n v="18"/>
    <n v="0.2"/>
    <n v="0.18"/>
  </r>
  <r>
    <d v="2019-05-21T00:00:00"/>
    <d v="1899-12-30T07:00:00"/>
    <d v="1899-12-30T07:00:00"/>
    <m/>
    <x v="1"/>
    <s v="JAR"/>
    <d v="2019-05-21T07:00:00"/>
    <n v="6007162"/>
    <s v="EL MOSCA"/>
    <s v="Carga"/>
    <s v="SI"/>
    <n v="13.5"/>
    <n v="26"/>
    <x v="2"/>
    <s v="RENTA BOX"/>
    <x v="1"/>
    <s v="Murcia"/>
    <m/>
    <m/>
    <m/>
    <m/>
    <n v="45"/>
    <s v="Juan Carlos"/>
    <x v="105"/>
    <d v="1899-12-30T07:0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08:00:00"/>
    <d v="1899-12-30T08:00:00"/>
    <m/>
    <x v="1"/>
    <s v="JAR"/>
    <d v="2019-05-21T08:00:00"/>
    <n v="27868"/>
    <s v="SUS MEDIOS"/>
    <s v="Carga"/>
    <s v="SI"/>
    <n v="13.5"/>
    <n v="10"/>
    <x v="0"/>
    <s v="AQUA AMBIENT"/>
    <x v="3"/>
    <s v="Bernis"/>
    <m/>
    <m/>
    <m/>
    <m/>
    <n v="30"/>
    <s v="Juan Carlos"/>
    <x v="105"/>
    <d v="1899-12-30T11:00:00"/>
    <m/>
    <n v="1"/>
    <x v="0"/>
    <n v="1"/>
    <s v="SI"/>
    <x v="0"/>
    <n v="1"/>
    <n v="1"/>
    <n v="0"/>
    <x v="20"/>
    <x v="4"/>
    <n v="468"/>
    <n v="18"/>
    <n v="0.2"/>
    <n v="0.18"/>
  </r>
  <r>
    <d v="2019-05-21T00:00:00"/>
    <d v="1899-12-30T08:30:00"/>
    <d v="1899-12-30T08:30:00"/>
    <m/>
    <x v="1"/>
    <s v="JAR"/>
    <d v="2019-05-21T08:30:00"/>
    <n v="28087"/>
    <s v="DAVID BERTRAN"/>
    <s v="Carga"/>
    <s v="NO"/>
    <n v="4"/>
    <n v="2"/>
    <x v="0"/>
    <s v="ITC"/>
    <x v="9"/>
    <s v="Sta. Perpetua"/>
    <m/>
    <m/>
    <m/>
    <m/>
    <n v="15"/>
    <s v="Miguel Ángel"/>
    <x v="105"/>
    <d v="1899-12-30T08:30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09:00:00"/>
    <d v="1899-12-30T09:00:00"/>
    <m/>
    <x v="1"/>
    <s v="JAR"/>
    <d v="2019-05-21T09:0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105"/>
    <d v="1899-12-30T09:0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09:30:00"/>
    <d v="1899-12-30T09:30:00"/>
    <m/>
    <x v="1"/>
    <s v="JAR"/>
    <d v="2019-05-21T09:30:00"/>
    <n v="28087"/>
    <s v="DAVID BERTRAN"/>
    <s v="Carga"/>
    <s v="NO"/>
    <n v="4"/>
    <n v="2"/>
    <x v="0"/>
    <s v="ITC"/>
    <x v="9"/>
    <s v="Sta. Perpetua"/>
    <m/>
    <m/>
    <m/>
    <m/>
    <n v="15"/>
    <s v="Juan Carlos"/>
    <x v="105"/>
    <d v="1899-12-30T09:30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0:00:00"/>
    <d v="1899-12-30T10:00:00"/>
    <m/>
    <x v="1"/>
    <s v="JAR"/>
    <d v="2019-05-21T10:00:00"/>
    <n v="6007162"/>
    <s v="EL MOSCA"/>
    <s v="Carga"/>
    <s v="SI"/>
    <n v="13.5"/>
    <n v="26"/>
    <x v="2"/>
    <s v="RENTA BOX"/>
    <x v="1"/>
    <s v="Murcia"/>
    <m/>
    <m/>
    <m/>
    <m/>
    <n v="45"/>
    <s v="Miguel Ángel"/>
    <x v="105"/>
    <d v="1899-12-30T10:0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0:30:00"/>
    <d v="1899-12-30T10:30:00"/>
    <m/>
    <x v="1"/>
    <s v="JAR"/>
    <d v="2019-05-21T10:30:00"/>
    <n v="6007162"/>
    <s v="CARIBU"/>
    <s v="Carga"/>
    <s v="SI"/>
    <n v="13.5"/>
    <n v="26"/>
    <x v="2"/>
    <s v="RENTA BOX"/>
    <x v="1"/>
    <s v="BADAJOZ"/>
    <m/>
    <s v="5502-JSB // R-1526-BCW"/>
    <m/>
    <m/>
    <n v="45"/>
    <s v="Miguel Ángel"/>
    <x v="105"/>
    <d v="1899-12-30T10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1:00:00"/>
    <d v="1899-12-30T11:00:00"/>
    <m/>
    <x v="1"/>
    <s v="JAR"/>
    <d v="2019-05-21T11:00:00"/>
    <n v="6007211"/>
    <s v="MORARTE"/>
    <s v="Carga"/>
    <s v="SI"/>
    <n v="13.5"/>
    <n v="33"/>
    <x v="0"/>
    <s v="SCHOELLER ITALIA"/>
    <x v="4"/>
    <s v="Grecia"/>
    <m/>
    <m/>
    <m/>
    <m/>
    <n v="60"/>
    <s v="Miguel Ángel"/>
    <x v="105"/>
    <d v="1899-12-30T11:0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1:10:00"/>
    <m/>
    <m/>
    <x v="0"/>
    <s v="JAR"/>
    <d v="2019-05-21T11:00:00"/>
    <n v="6007253"/>
    <s v="SUS MEDIOS"/>
    <s v="Carga"/>
    <s v="NO"/>
    <n v="1"/>
    <n v="1"/>
    <x v="0"/>
    <s v="SCHOELLER FRANCE"/>
    <x v="4"/>
    <s v="France"/>
    <m/>
    <m/>
    <m/>
    <m/>
    <n v="15"/>
    <s v="Sandra"/>
    <x v="105"/>
    <d v="1899-12-30T11:10:00"/>
    <m/>
    <n v="0"/>
    <x v="0"/>
    <n v="0"/>
    <s v="SI"/>
    <x v="0"/>
    <n v="1"/>
    <n v="0"/>
    <n v="1"/>
    <x v="20"/>
    <x v="4"/>
    <n v="468"/>
    <n v="18"/>
    <n v="0.2"/>
    <n v="0.18"/>
  </r>
  <r>
    <d v="2019-05-21T00:00:00"/>
    <d v="1899-12-30T11:30:00"/>
    <d v="1899-12-30T11:30:00"/>
    <m/>
    <x v="1"/>
    <s v="JAR"/>
    <d v="2019-05-21T11:30:00"/>
    <n v="6007162"/>
    <s v="EL MOSCA"/>
    <s v="Carga"/>
    <s v="SI"/>
    <n v="13.5"/>
    <n v="26"/>
    <x v="2"/>
    <s v="RENTA BOX"/>
    <x v="1"/>
    <s v="Murcia"/>
    <m/>
    <m/>
    <m/>
    <m/>
    <n v="45"/>
    <s v="Miguel Ángel"/>
    <x v="105"/>
    <d v="1899-12-30T11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1:45:00"/>
    <d v="1899-12-30T11:45:00"/>
    <m/>
    <x v="1"/>
    <s v="JAR"/>
    <d v="2019-05-21T12:00:00"/>
    <n v="27979"/>
    <s v="DAVID BERTRAN"/>
    <s v="Carga"/>
    <s v="NO"/>
    <n v="4"/>
    <n v="6"/>
    <x v="0"/>
    <s v="DAPLASCA"/>
    <x v="7"/>
    <s v="sabadell"/>
    <m/>
    <m/>
    <m/>
    <m/>
    <n v="20"/>
    <s v="Sandra"/>
    <x v="105"/>
    <d v="1899-12-30T11:45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2:00:00"/>
    <d v="1899-12-30T12:00:00"/>
    <m/>
    <x v="1"/>
    <s v="JAR"/>
    <d v="2019-05-21T12:00:00"/>
    <n v="6007197"/>
    <s v="TGV"/>
    <s v="Carga"/>
    <s v="NO"/>
    <n v="2"/>
    <n v="4"/>
    <x v="0"/>
    <s v="SCHOELLER  ITALIA"/>
    <x v="4"/>
    <s v="Italia"/>
    <m/>
    <m/>
    <m/>
    <m/>
    <n v="20"/>
    <s v="Juan Carlos"/>
    <x v="105"/>
    <d v="1899-12-30T12:00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2:15:00"/>
    <d v="1899-12-30T12:15:00"/>
    <m/>
    <x v="1"/>
    <s v="JAR"/>
    <d v="2019-05-21T12:30:00"/>
    <m/>
    <s v="SUS MEDIOS"/>
    <s v="Carga"/>
    <s v="NO"/>
    <n v="4"/>
    <n v="4"/>
    <x v="0"/>
    <s v="AQUA AMBIENT"/>
    <x v="3"/>
    <s v="varios"/>
    <m/>
    <m/>
    <m/>
    <m/>
    <n v="30"/>
    <s v="Juan Carlos"/>
    <x v="105"/>
    <d v="1899-12-30T12:15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2:30:00"/>
    <d v="1899-12-30T12:30:00"/>
    <m/>
    <x v="1"/>
    <s v="JAR"/>
    <d v="2019-05-21T12:30:00"/>
    <n v="6007162"/>
    <s v="CARIBU"/>
    <s v="Carga"/>
    <s v="SI"/>
    <n v="13.5"/>
    <n v="26"/>
    <x v="2"/>
    <s v="RENTA BOX"/>
    <x v="1"/>
    <s v="BADAJOZ"/>
    <m/>
    <s v="2370-JTF // R-1913-BCR"/>
    <m/>
    <m/>
    <n v="45"/>
    <s v="Denia"/>
    <x v="105"/>
    <d v="1899-12-30T12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3:00:00"/>
    <m/>
    <m/>
    <x v="0"/>
    <s v="JAR"/>
    <d v="2019-05-21T13:00:00"/>
    <s v="6007228-6007207"/>
    <s v="BCN EXPRESS"/>
    <s v="Carga"/>
    <s v="NO"/>
    <n v="1"/>
    <n v="2"/>
    <x v="0"/>
    <s v="SCHOELLER ALEMANIA"/>
    <x v="4"/>
    <s v="Varios"/>
    <m/>
    <m/>
    <m/>
    <m/>
    <n v="20"/>
    <s v="Sandra"/>
    <x v="105"/>
    <d v="1899-12-30T13:00:00"/>
    <m/>
    <n v="0"/>
    <x v="0"/>
    <n v="0"/>
    <s v="SI"/>
    <x v="0"/>
    <n v="1"/>
    <n v="0"/>
    <n v="1"/>
    <x v="20"/>
    <x v="4"/>
    <n v="468"/>
    <n v="18"/>
    <n v="0.2"/>
    <n v="0.18"/>
  </r>
  <r>
    <d v="2019-05-21T00:00:00"/>
    <d v="1899-12-30T13:30:00"/>
    <d v="1899-12-30T13:30:00"/>
    <m/>
    <x v="1"/>
    <s v="JAR"/>
    <d v="2019-05-21T13:30:00"/>
    <m/>
    <s v="DAVID BERTRAN"/>
    <s v="Carga"/>
    <s v="NO"/>
    <n v="4"/>
    <n v="6"/>
    <x v="0"/>
    <s v="POLYLIB"/>
    <x v="5"/>
    <s v="varios"/>
    <m/>
    <m/>
    <m/>
    <m/>
    <n v="30"/>
    <s v="Juan Carlos"/>
    <x v="105"/>
    <d v="1899-12-30T13:30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4:30:00"/>
    <d v="1899-12-30T14:30:00"/>
    <m/>
    <x v="1"/>
    <s v="JAR"/>
    <d v="2019-05-21T14:30:00"/>
    <n v="6007162"/>
    <s v="EL MOSCA"/>
    <s v="Carga"/>
    <s v="SI"/>
    <n v="13.5"/>
    <n v="26"/>
    <x v="2"/>
    <s v="RENTA BOX"/>
    <x v="1"/>
    <s v="Murcia"/>
    <m/>
    <m/>
    <m/>
    <m/>
    <n v="45"/>
    <s v="Jesús"/>
    <x v="105"/>
    <d v="1899-12-30T14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5:00:00"/>
    <d v="1899-12-30T15:00:00"/>
    <m/>
    <x v="1"/>
    <s v="JAR"/>
    <d v="2019-05-21T15:00:00"/>
    <m/>
    <s v="DAVID BERTRAN"/>
    <s v="Carga"/>
    <s v="NO"/>
    <n v="4"/>
    <n v="6"/>
    <x v="0"/>
    <s v="POLYLIB"/>
    <x v="5"/>
    <s v="varios"/>
    <m/>
    <m/>
    <m/>
    <m/>
    <n v="30"/>
    <s v="Jesús"/>
    <x v="105"/>
    <d v="1899-12-30T15:00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5:30:00"/>
    <d v="1899-12-30T15:30:00"/>
    <m/>
    <x v="1"/>
    <s v="JAR"/>
    <d v="2019-05-21T15:30:00"/>
    <n v="6007162"/>
    <s v="EL MOSCA"/>
    <s v="Carga"/>
    <s v="SI"/>
    <n v="13.5"/>
    <n v="26"/>
    <x v="2"/>
    <s v="RENTA BOX"/>
    <x v="1"/>
    <s v="Murcia"/>
    <m/>
    <m/>
    <m/>
    <m/>
    <n v="45"/>
    <s v="Jesús"/>
    <x v="105"/>
    <d v="1899-12-30T15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6:15:00"/>
    <d v="1899-12-30T16:15:00"/>
    <m/>
    <x v="1"/>
    <s v="JAR"/>
    <d v="2019-05-21T16:30:00"/>
    <m/>
    <s v="SUS MEDIOS"/>
    <s v="Carga"/>
    <s v="NO"/>
    <n v="4"/>
    <n v="4"/>
    <x v="0"/>
    <s v="AQUA AMBIENT"/>
    <x v="3"/>
    <s v="varios"/>
    <m/>
    <m/>
    <m/>
    <m/>
    <n v="15"/>
    <s v="Jesús"/>
    <x v="105"/>
    <d v="1899-12-30T16:15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6:30:00"/>
    <d v="1899-12-30T16:30:00"/>
    <m/>
    <x v="1"/>
    <s v="JAR"/>
    <d v="2019-05-21T16:30:00"/>
    <n v="6007162"/>
    <s v="EL MOSCA"/>
    <s v="Carga"/>
    <s v="SI"/>
    <n v="13.5"/>
    <n v="26"/>
    <x v="2"/>
    <s v="RENTA BOX"/>
    <x v="1"/>
    <s v="Murcia"/>
    <m/>
    <m/>
    <m/>
    <m/>
    <n v="45"/>
    <s v="Jesús"/>
    <x v="105"/>
    <d v="1899-12-30T16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7:00:00"/>
    <d v="1899-12-30T17:00:00"/>
    <m/>
    <x v="1"/>
    <s v="JAR"/>
    <d v="2019-05-21T17:00:00"/>
    <n v="27982"/>
    <s v="JOSE REY"/>
    <s v="Carga"/>
    <s v="SI"/>
    <n v="13.5"/>
    <n v="26"/>
    <x v="0"/>
    <s v="ENTREPINARES"/>
    <x v="7"/>
    <s v="Valladolid"/>
    <m/>
    <m/>
    <m/>
    <m/>
    <n v="60"/>
    <s v="Miguel M."/>
    <x v="105"/>
    <d v="1899-12-30T17:0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7:15:00"/>
    <d v="1899-12-30T17:15:00"/>
    <m/>
    <x v="1"/>
    <s v="JAR"/>
    <d v="2019-05-21T17:30:00"/>
    <m/>
    <s v="TRANSABADELL"/>
    <s v="Carga"/>
    <s v="NO"/>
    <n v="2"/>
    <n v="4"/>
    <x v="0"/>
    <s v="TRANSABADELL"/>
    <x v="7"/>
    <s v="varios"/>
    <m/>
    <m/>
    <m/>
    <m/>
    <n v="20"/>
    <s v="Miguel M."/>
    <x v="105"/>
    <d v="1899-12-30T17:15:00"/>
    <m/>
    <n v="0"/>
    <x v="0"/>
    <n v="1"/>
    <s v="SI"/>
    <x v="0"/>
    <n v="0"/>
    <n v="0"/>
    <n v="1"/>
    <x v="20"/>
    <x v="4"/>
    <n v="468"/>
    <n v="18"/>
    <n v="0.2"/>
    <n v="0.18"/>
  </r>
  <r>
    <d v="2019-05-21T00:00:00"/>
    <d v="1899-12-30T18:30:00"/>
    <d v="1899-12-30T18:30:00"/>
    <m/>
    <x v="1"/>
    <s v="JAR"/>
    <d v="2019-05-21T18:30:00"/>
    <n v="6007162"/>
    <s v="CARIBU"/>
    <s v="Carga"/>
    <s v="SI"/>
    <n v="13.5"/>
    <n v="26"/>
    <x v="2"/>
    <s v="RENTA BOX"/>
    <x v="1"/>
    <s v="BADAJOZ"/>
    <m/>
    <s v="3052-KGH // R-6054-BCW"/>
    <m/>
    <m/>
    <n v="45"/>
    <s v="Jesús"/>
    <x v="105"/>
    <d v="1899-12-30T18:3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19:00:00"/>
    <d v="1899-12-30T19:00:00"/>
    <m/>
    <x v="1"/>
    <s v="JAR"/>
    <d v="2019-05-21T19:00:00"/>
    <n v="6007162"/>
    <s v="EL MOSCA"/>
    <s v="Carga"/>
    <s v="SI"/>
    <n v="13.5"/>
    <n v="26"/>
    <x v="2"/>
    <s v="RENTA BOX"/>
    <x v="1"/>
    <s v="Murcia"/>
    <m/>
    <m/>
    <m/>
    <m/>
    <n v="45"/>
    <s v="Jesús"/>
    <x v="105"/>
    <d v="1899-12-30T19:00:00"/>
    <m/>
    <n v="1"/>
    <x v="0"/>
    <n v="1"/>
    <s v="SI"/>
    <x v="0"/>
    <n v="0"/>
    <n v="0"/>
    <n v="1"/>
    <x v="20"/>
    <x v="4"/>
    <n v="468"/>
    <n v="18"/>
    <n v="0.2"/>
    <n v="0.18"/>
  </r>
  <r>
    <d v="2019-05-21T00:00:00"/>
    <d v="1899-12-30T20:00:00"/>
    <d v="1899-12-30T20:00:00"/>
    <m/>
    <x v="1"/>
    <s v="JAR"/>
    <d v="2019-05-21T20:00:00"/>
    <n v="6007162"/>
    <s v="EL MOSCA"/>
    <s v="Carga"/>
    <s v="SI"/>
    <n v="13.5"/>
    <n v="26"/>
    <x v="2"/>
    <s v="RENTA BOX"/>
    <x v="1"/>
    <s v="Murcia"/>
    <m/>
    <m/>
    <m/>
    <m/>
    <n v="45"/>
    <s v="Jesús"/>
    <x v="105"/>
    <d v="1899-12-30T20:0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07:00:00"/>
    <d v="1899-12-30T07:00:00"/>
    <m/>
    <x v="1"/>
    <s v="JAR"/>
    <d v="2019-05-22T07:00:00"/>
    <m/>
    <s v="DAVID BERTRAN"/>
    <s v="Carga"/>
    <s v="NO"/>
    <n v="4"/>
    <n v="6"/>
    <x v="0"/>
    <s v="DAVID BERTRAN"/>
    <x v="5"/>
    <s v="La Llagosta"/>
    <m/>
    <m/>
    <m/>
    <m/>
    <n v="20"/>
    <s v="Juan Carlos"/>
    <x v="106"/>
    <d v="1899-12-30T07:00:00"/>
    <m/>
    <n v="0"/>
    <x v="0"/>
    <n v="1"/>
    <s v="SI"/>
    <x v="0"/>
    <n v="0"/>
    <n v="0"/>
    <n v="1"/>
    <x v="20"/>
    <x v="4"/>
    <n v="468"/>
    <n v="18"/>
    <n v="0.2"/>
    <n v="0.18"/>
  </r>
  <r>
    <d v="2019-05-22T00:00:00"/>
    <d v="1899-12-30T07:30:00"/>
    <d v="1899-12-30T07:30:00"/>
    <m/>
    <x v="1"/>
    <s v="JAR"/>
    <d v="2019-05-22T07:30:00"/>
    <m/>
    <s v="ALGAITRUCK"/>
    <s v="Descarga"/>
    <s v="SI"/>
    <n v="13.5"/>
    <n v="26"/>
    <x v="0"/>
    <s v="SCHOELLER  LORQUI"/>
    <x v="8"/>
    <s v="PALAU"/>
    <m/>
    <m/>
    <m/>
    <m/>
    <n v="60"/>
    <s v="Miguel Ángel"/>
    <x v="106"/>
    <d v="1899-12-30T07:3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08:00:00"/>
    <d v="1899-12-30T08:00:00"/>
    <m/>
    <x v="1"/>
    <s v="JAR"/>
    <d v="2019-05-22T08:00:00"/>
    <n v="27489"/>
    <s v="SUS MEDIOS"/>
    <s v="Carga"/>
    <s v="SI"/>
    <n v="13.5"/>
    <n v="75"/>
    <x v="0"/>
    <s v="IMA ACUICULTURA"/>
    <x v="3"/>
    <s v="varios"/>
    <m/>
    <s v="6787FGX//R7361BBR"/>
    <m/>
    <m/>
    <n v="60"/>
    <s v="Juan Carlos"/>
    <x v="106"/>
    <d v="1899-12-30T12:30:00"/>
    <m/>
    <n v="1"/>
    <x v="0"/>
    <n v="1"/>
    <s v="SI"/>
    <x v="0"/>
    <n v="1"/>
    <n v="1"/>
    <n v="0"/>
    <x v="20"/>
    <x v="4"/>
    <n v="468"/>
    <n v="18"/>
    <n v="0.2"/>
    <n v="0.18"/>
  </r>
  <r>
    <d v="2019-05-22T00:00:00"/>
    <d v="1899-12-30T08:30:00"/>
    <d v="1899-12-30T08:30:00"/>
    <m/>
    <x v="1"/>
    <s v="JAR"/>
    <d v="2019-05-22T08:30:00"/>
    <s v="9000392-27888"/>
    <s v="DAVID BERTRAN"/>
    <s v="Carga"/>
    <s v="NO"/>
    <n v="4"/>
    <n v="8"/>
    <x v="0"/>
    <s v="VARIOS"/>
    <x v="5"/>
    <s v="varios"/>
    <m/>
    <m/>
    <m/>
    <m/>
    <n v="20"/>
    <s v="Reyes"/>
    <x v="106"/>
    <d v="1899-12-30T08:30:00"/>
    <m/>
    <n v="0"/>
    <x v="0"/>
    <n v="1"/>
    <s v="SI"/>
    <x v="0"/>
    <n v="0"/>
    <n v="0"/>
    <n v="1"/>
    <x v="20"/>
    <x v="4"/>
    <n v="468"/>
    <n v="18"/>
    <n v="0.2"/>
    <n v="0.18"/>
  </r>
  <r>
    <d v="2019-05-22T00:00:00"/>
    <d v="1899-12-30T09:00:00"/>
    <d v="1899-12-30T09:00:00"/>
    <m/>
    <x v="1"/>
    <s v="JAR"/>
    <d v="2019-05-22T09:0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106"/>
    <d v="1899-12-30T09:0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09:30:00"/>
    <d v="1899-12-30T09:30:00"/>
    <m/>
    <x v="1"/>
    <s v="JAR"/>
    <d v="2019-05-22T09:30:00"/>
    <n v="6007215"/>
    <s v="BREGER"/>
    <s v="Carga"/>
    <s v="SI"/>
    <n v="13.5"/>
    <n v="26"/>
    <x v="0"/>
    <s v="SCHOELLER FRANCE"/>
    <x v="4"/>
    <s v="France"/>
    <m/>
    <m/>
    <m/>
    <m/>
    <n v="60"/>
    <s v="Sandra"/>
    <x v="106"/>
    <d v="1899-12-30T11:30:00"/>
    <m/>
    <n v="1"/>
    <x v="0"/>
    <n v="1"/>
    <s v="SI"/>
    <x v="0"/>
    <n v="1"/>
    <n v="1"/>
    <n v="0"/>
    <x v="20"/>
    <x v="4"/>
    <n v="468"/>
    <n v="18"/>
    <n v="0.2"/>
    <n v="0.18"/>
  </r>
  <r>
    <d v="2019-05-22T00:00:00"/>
    <d v="1899-12-30T10:00:00"/>
    <d v="1899-12-30T10:00:00"/>
    <m/>
    <x v="1"/>
    <s v="JAR"/>
    <d v="2019-05-22T10:00:00"/>
    <m/>
    <s v="ALGAITRUCK"/>
    <s v="Carga"/>
    <s v="SI"/>
    <n v="13.5"/>
    <n v="26"/>
    <x v="0"/>
    <s v="SCHOELLER  LORQUI"/>
    <x v="8"/>
    <s v="Murcia"/>
    <m/>
    <m/>
    <m/>
    <m/>
    <n v="60"/>
    <s v="Miguel Ángel"/>
    <x v="106"/>
    <d v="1899-12-30T10:0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10:30:00"/>
    <d v="1899-12-30T10:30:00"/>
    <m/>
    <x v="1"/>
    <s v="JAR"/>
    <d v="2019-05-22T10:30:00"/>
    <n v="6007162"/>
    <s v="CARIBU"/>
    <s v="Carga"/>
    <s v="SI"/>
    <n v="13.5"/>
    <n v="26"/>
    <x v="2"/>
    <s v="RENTA BOX"/>
    <x v="1"/>
    <s v="BADAJOZ"/>
    <m/>
    <s v="9731-KBG // R-7661-BCR"/>
    <m/>
    <m/>
    <n v="45"/>
    <s v="Denia"/>
    <x v="106"/>
    <d v="1899-12-30T10:3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11:00:00"/>
    <m/>
    <m/>
    <x v="0"/>
    <s v="JAR"/>
    <d v="2019-05-22T11:00:00"/>
    <m/>
    <s v="ALGAITRUCK"/>
    <s v="Descarga"/>
    <s v="SI"/>
    <n v="13.5"/>
    <n v="26"/>
    <x v="0"/>
    <s v="SCHOELLER  LORQUI"/>
    <x v="8"/>
    <s v="PALAU"/>
    <m/>
    <m/>
    <m/>
    <m/>
    <n v="60"/>
    <s v="Miguel Ángel"/>
    <x v="106"/>
    <d v="1899-12-30T11:00:00"/>
    <m/>
    <n v="1"/>
    <x v="0"/>
    <n v="0"/>
    <s v="SI"/>
    <x v="0"/>
    <n v="1"/>
    <n v="0"/>
    <n v="1"/>
    <x v="20"/>
    <x v="4"/>
    <n v="468"/>
    <n v="18"/>
    <n v="0.2"/>
    <n v="0.18"/>
  </r>
  <r>
    <d v="2019-05-22T00:00:00"/>
    <d v="1899-12-30T11:30:00"/>
    <d v="1899-12-30T11:30:00"/>
    <m/>
    <x v="1"/>
    <s v="JAR"/>
    <d v="2019-05-22T11:30:00"/>
    <n v="6007162"/>
    <s v="CARIBU"/>
    <s v="Carga"/>
    <s v="SI"/>
    <n v="13.5"/>
    <n v="26"/>
    <x v="2"/>
    <s v="RENTA BOX"/>
    <x v="1"/>
    <s v="BADAJOZ"/>
    <m/>
    <s v="7774-JKB // R-1608-BCS"/>
    <m/>
    <m/>
    <n v="45"/>
    <s v="Jesús"/>
    <x v="106"/>
    <d v="1899-12-30T14:30:00"/>
    <m/>
    <n v="1"/>
    <x v="0"/>
    <n v="1"/>
    <s v="SI"/>
    <x v="0"/>
    <n v="1"/>
    <n v="1"/>
    <n v="0"/>
    <x v="20"/>
    <x v="4"/>
    <n v="468"/>
    <n v="18"/>
    <n v="0.2"/>
    <n v="0.18"/>
  </r>
  <r>
    <d v="2019-05-22T00:00:00"/>
    <d v="1899-12-30T11:45:00"/>
    <m/>
    <m/>
    <x v="0"/>
    <s v="JAR"/>
    <d v="2019-05-22T12:00:00"/>
    <m/>
    <s v="SCHENKER"/>
    <s v="Descarga"/>
    <s v="NO"/>
    <n v="2"/>
    <n v="4"/>
    <x v="0"/>
    <s v="SCHOELLER ALEMANIA"/>
    <x v="6"/>
    <s v="PALAU"/>
    <m/>
    <m/>
    <m/>
    <m/>
    <n v="15"/>
    <s v="Juan Carlos"/>
    <x v="106"/>
    <d v="1899-12-30T11:45:00"/>
    <m/>
    <n v="0"/>
    <x v="0"/>
    <n v="0"/>
    <s v="SI"/>
    <x v="0"/>
    <n v="1"/>
    <n v="0"/>
    <n v="1"/>
    <x v="20"/>
    <x v="4"/>
    <n v="468"/>
    <n v="18"/>
    <n v="0.2"/>
    <n v="0.18"/>
  </r>
  <r>
    <d v="2019-05-22T00:00:00"/>
    <d v="1899-12-30T12:00:00"/>
    <d v="1899-12-30T12:00:00"/>
    <m/>
    <x v="1"/>
    <s v="JAR"/>
    <d v="2019-05-22T12:00:00"/>
    <m/>
    <s v="NOUTRANSPORT"/>
    <s v="Descarga"/>
    <s v="SI"/>
    <n v="13.5"/>
    <n v="22"/>
    <x v="0"/>
    <s v="SCHOELLER FRANCE"/>
    <x v="6"/>
    <s v="PALAU"/>
    <s v="VB-1240--venta 27010 - SEAWORK FISH PROCESSORS "/>
    <m/>
    <m/>
    <m/>
    <n v="40"/>
    <s v="Juan Carlos"/>
    <x v="106"/>
    <d v="1899-12-30T10:00:00"/>
    <m/>
    <n v="1"/>
    <x v="0"/>
    <n v="1"/>
    <s v="SI"/>
    <x v="0"/>
    <n v="1"/>
    <n v="1"/>
    <n v="0"/>
    <x v="20"/>
    <x v="4"/>
    <n v="468"/>
    <n v="18"/>
    <n v="0.2"/>
    <n v="0.18"/>
  </r>
  <r>
    <d v="2019-05-22T00:00:00"/>
    <d v="1899-12-30T12:15:00"/>
    <d v="1899-12-30T12:15:00"/>
    <m/>
    <x v="1"/>
    <s v="JAR"/>
    <d v="2019-05-22T12:30:00"/>
    <m/>
    <s v="NIKA"/>
    <s v="Descarga"/>
    <s v="NO"/>
    <n v="2"/>
    <n v="3"/>
    <x v="0"/>
    <s v="POWDER"/>
    <x v="0"/>
    <s v="PALAU"/>
    <m/>
    <m/>
    <m/>
    <m/>
    <n v="30"/>
    <s v="Juan Carlos"/>
    <x v="106"/>
    <d v="1899-12-30T12:15:00"/>
    <m/>
    <n v="0"/>
    <x v="0"/>
    <n v="1"/>
    <s v="SI"/>
    <x v="0"/>
    <n v="0"/>
    <n v="0"/>
    <n v="1"/>
    <x v="20"/>
    <x v="4"/>
    <n v="468"/>
    <n v="18"/>
    <n v="0.2"/>
    <n v="0.18"/>
  </r>
  <r>
    <d v="2019-05-22T00:00:00"/>
    <d v="1899-12-30T12:30:00"/>
    <d v="1899-12-30T12:30:00"/>
    <m/>
    <x v="1"/>
    <s v="JAR"/>
    <d v="2019-05-22T12:30:00"/>
    <n v="6007162"/>
    <s v="EL MOSCA"/>
    <s v="Carga"/>
    <s v="SI"/>
    <n v="13.5"/>
    <n v="26"/>
    <x v="2"/>
    <s v="RENTA BOX"/>
    <x v="1"/>
    <s v="Murcia"/>
    <m/>
    <m/>
    <m/>
    <m/>
    <n v="45"/>
    <s v="Miguel M."/>
    <x v="106"/>
    <d v="1899-12-30T14:30:00"/>
    <m/>
    <n v="1"/>
    <x v="0"/>
    <n v="1"/>
    <s v="SI"/>
    <x v="0"/>
    <n v="1"/>
    <n v="1"/>
    <n v="0"/>
    <x v="20"/>
    <x v="4"/>
    <n v="468"/>
    <n v="18"/>
    <n v="0.2"/>
    <n v="0.18"/>
  </r>
  <r>
    <d v="2019-05-22T00:00:00"/>
    <d v="1899-12-30T13:00:00"/>
    <m/>
    <m/>
    <x v="0"/>
    <s v="JAR"/>
    <d v="2019-05-22T13:00:00"/>
    <s v="28131-133"/>
    <s v="SUS MEDIOS"/>
    <s v="Carga"/>
    <s v="NO"/>
    <n v="1"/>
    <n v="2"/>
    <x v="0"/>
    <s v="PROQUIMIA"/>
    <x v="3"/>
    <s v="Vic"/>
    <m/>
    <m/>
    <m/>
    <m/>
    <n v="10"/>
    <s v="Sandra"/>
    <x v="106"/>
    <d v="1899-12-30T13:00:00"/>
    <m/>
    <n v="0"/>
    <x v="0"/>
    <n v="0"/>
    <s v="SI"/>
    <x v="0"/>
    <n v="1"/>
    <n v="0"/>
    <n v="1"/>
    <x v="20"/>
    <x v="4"/>
    <n v="468"/>
    <n v="18"/>
    <n v="0.2"/>
    <n v="0.18"/>
  </r>
  <r>
    <d v="2019-05-22T00:00:00"/>
    <d v="1899-12-30T13:15:00"/>
    <d v="1899-12-30T13:15:00"/>
    <m/>
    <x v="1"/>
    <s v="JAR"/>
    <d v="2019-05-22T13:30:00"/>
    <m/>
    <s v="DAVID BERTRAN"/>
    <s v="Carga"/>
    <s v="NO"/>
    <n v="4"/>
    <n v="4"/>
    <x v="0"/>
    <s v="RESIDUOS "/>
    <x v="5"/>
    <s v="La Llagosta"/>
    <m/>
    <m/>
    <m/>
    <m/>
    <n v="15"/>
    <s v="Juan Carlos"/>
    <x v="106"/>
    <d v="1899-12-30T13:15:00"/>
    <m/>
    <n v="0"/>
    <x v="0"/>
    <n v="1"/>
    <s v="SI"/>
    <x v="0"/>
    <n v="0"/>
    <n v="0"/>
    <n v="1"/>
    <x v="20"/>
    <x v="4"/>
    <n v="468"/>
    <n v="18"/>
    <n v="0.2"/>
    <n v="0.18"/>
  </r>
  <r>
    <d v="2019-05-22T00:00:00"/>
    <d v="1899-12-30T14:00:00"/>
    <d v="1899-12-30T14:00:00"/>
    <m/>
    <x v="1"/>
    <s v="JAR"/>
    <d v="2019-05-22T14:00:00"/>
    <m/>
    <s v="SUS MEDIOS"/>
    <s v="Carga"/>
    <s v="SI"/>
    <n v="13.5"/>
    <n v="10"/>
    <x v="0"/>
    <s v="AQUA AMBIENT"/>
    <x v="3"/>
    <s v="Bernis"/>
    <m/>
    <m/>
    <m/>
    <m/>
    <n v="30"/>
    <s v="Juan Carlos"/>
    <x v="106"/>
    <d v="1899-12-30T14:0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14:30:00"/>
    <d v="1899-12-30T14:30:00"/>
    <m/>
    <x v="1"/>
    <s v="JAR"/>
    <d v="2019-05-22T14:30:00"/>
    <n v="6007162"/>
    <s v="CARIBU"/>
    <s v="Carga"/>
    <s v="SI"/>
    <n v="13.5"/>
    <n v="26"/>
    <x v="2"/>
    <s v="RENTA BOX"/>
    <x v="1"/>
    <s v="BADAJOZ"/>
    <m/>
    <s v="6061-JJD // R-0914-BDB"/>
    <m/>
    <m/>
    <n v="45"/>
    <s v="Jesús"/>
    <x v="106"/>
    <d v="1899-12-30T14:3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15:00:00"/>
    <m/>
    <m/>
    <x v="0"/>
    <s v="JAR"/>
    <d v="2019-05-22T15:00:00"/>
    <s v="26883-884"/>
    <s v="SUS MEDIOS"/>
    <s v="Carga"/>
    <s v="NO"/>
    <n v="6"/>
    <n v="11"/>
    <x v="0"/>
    <s v="TECNICARTON"/>
    <x v="1"/>
    <s v="TARRAGONA"/>
    <m/>
    <m/>
    <m/>
    <m/>
    <n v="30"/>
    <s v="Miguel M."/>
    <x v="106"/>
    <d v="1899-12-30T15:00:00"/>
    <m/>
    <n v="0"/>
    <x v="0"/>
    <n v="0"/>
    <s v="SI"/>
    <x v="0"/>
    <n v="1"/>
    <n v="0"/>
    <n v="1"/>
    <x v="20"/>
    <x v="4"/>
    <n v="468"/>
    <n v="18"/>
    <n v="0.2"/>
    <n v="0.18"/>
  </r>
  <r>
    <d v="2019-05-22T00:00:00"/>
    <d v="1899-12-30T16:00:00"/>
    <d v="1899-12-30T16:00:00"/>
    <m/>
    <x v="1"/>
    <s v="JAR"/>
    <d v="2019-05-22T16:00:00"/>
    <n v="27374"/>
    <s v="SUS MEDIOS"/>
    <s v="Carga"/>
    <s v="NO"/>
    <n v="6"/>
    <n v="11"/>
    <x v="0"/>
    <s v="LOGOPLASTE PROMEZIA"/>
    <x v="1"/>
    <s v="Portugal"/>
    <m/>
    <m/>
    <m/>
    <m/>
    <n v="30"/>
    <s v="Juan Carlos"/>
    <x v="106"/>
    <d v="1899-12-30T10:00:00"/>
    <m/>
    <n v="0"/>
    <x v="0"/>
    <n v="1"/>
    <s v="SI"/>
    <x v="0"/>
    <n v="1"/>
    <n v="1"/>
    <n v="0"/>
    <x v="20"/>
    <x v="4"/>
    <n v="468"/>
    <n v="18"/>
    <n v="0.2"/>
    <n v="0.18"/>
  </r>
  <r>
    <d v="2019-05-22T00:00:00"/>
    <d v="1899-12-30T16:30:00"/>
    <d v="1899-12-30T16:30:00"/>
    <m/>
    <x v="1"/>
    <s v="JAR"/>
    <d v="2019-05-22T16:30:00"/>
    <n v="6007162"/>
    <s v="CARIBU"/>
    <s v="Carga"/>
    <s v="SI"/>
    <n v="13.5"/>
    <n v="26"/>
    <x v="2"/>
    <s v="RENTA BOX"/>
    <x v="1"/>
    <s v="BADAJOZ"/>
    <m/>
    <s v="4836-KCN // R-4465-BCY"/>
    <m/>
    <m/>
    <n v="45"/>
    <s v="Jesús"/>
    <x v="106"/>
    <d v="1899-12-30T16:3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16:45:00"/>
    <d v="1899-12-30T16:45:00"/>
    <m/>
    <x v="1"/>
    <s v="JAR"/>
    <d v="2019-05-22T17:00:00"/>
    <m/>
    <s v="TRANSPARETS"/>
    <s v="Carga"/>
    <s v="NO"/>
    <n v="2"/>
    <n v="2"/>
    <x v="0"/>
    <s v="AQUA AMBIENT"/>
    <x v="3"/>
    <s v="varios"/>
    <m/>
    <m/>
    <m/>
    <m/>
    <n v="10"/>
    <s v="Jesús"/>
    <x v="106"/>
    <d v="1899-12-30T16:45:00"/>
    <m/>
    <n v="0"/>
    <x v="0"/>
    <n v="1"/>
    <s v="SI"/>
    <x v="0"/>
    <n v="0"/>
    <n v="0"/>
    <n v="1"/>
    <x v="20"/>
    <x v="4"/>
    <n v="468"/>
    <n v="18"/>
    <n v="0.2"/>
    <n v="0.18"/>
  </r>
  <r>
    <d v="2019-05-22T00:00:00"/>
    <d v="1899-12-30T17:00:00"/>
    <d v="1899-12-30T17:00:00"/>
    <m/>
    <x v="1"/>
    <s v="JAR"/>
    <d v="2019-05-22T17:00:00"/>
    <n v="6007162"/>
    <s v="EL MOSCA"/>
    <s v="Carga"/>
    <s v="SI"/>
    <n v="13.5"/>
    <n v="26"/>
    <x v="2"/>
    <s v="RENTA BOX"/>
    <x v="1"/>
    <s v="Murcia"/>
    <m/>
    <m/>
    <m/>
    <m/>
    <n v="45"/>
    <s v="Miguel M."/>
    <x v="106"/>
    <d v="1899-12-30T18:00:00"/>
    <m/>
    <n v="1"/>
    <x v="0"/>
    <n v="1"/>
    <s v="SI"/>
    <x v="0"/>
    <n v="1"/>
    <n v="1"/>
    <n v="0"/>
    <x v="20"/>
    <x v="4"/>
    <n v="468"/>
    <n v="18"/>
    <n v="0.2"/>
    <n v="0.18"/>
  </r>
  <r>
    <d v="2019-05-22T00:00:00"/>
    <d v="1899-12-30T17:15:00"/>
    <d v="1899-12-30T17:15:00"/>
    <m/>
    <x v="1"/>
    <s v="JAR"/>
    <d v="2019-05-22T17:30:00"/>
    <n v="28088"/>
    <s v="SUS MEDIOS"/>
    <s v="Carga"/>
    <s v="NO"/>
    <n v="1"/>
    <n v="1"/>
    <x v="0"/>
    <s v="ARTIPLAS"/>
    <x v="1"/>
    <s v="Vizcaya"/>
    <m/>
    <m/>
    <m/>
    <m/>
    <n v="10"/>
    <s v="Jesús"/>
    <x v="107"/>
    <d v="1899-12-30T17:15:00"/>
    <m/>
    <n v="0"/>
    <x v="0"/>
    <n v="1"/>
    <s v="NO"/>
    <x v="0"/>
    <n v="0"/>
    <n v="0"/>
    <n v="1"/>
    <x v="20"/>
    <x v="4"/>
    <n v="468"/>
    <n v="18"/>
    <n v="0.2"/>
    <n v="0.18"/>
  </r>
  <r>
    <d v="2019-05-22T00:00:00"/>
    <d v="1899-12-30T17:30:00"/>
    <d v="1899-12-30T17:30:00"/>
    <m/>
    <x v="1"/>
    <s v="JAR"/>
    <d v="2019-05-22T17:30:00"/>
    <n v="27494"/>
    <s v="TRANSABADELL"/>
    <s v="Carga"/>
    <s v="NO"/>
    <n v="2"/>
    <n v="4"/>
    <x v="0"/>
    <s v="OSONA IND. PLASTIC"/>
    <x v="7"/>
    <s v="varios"/>
    <m/>
    <m/>
    <m/>
    <m/>
    <n v="20"/>
    <s v="Miguel M."/>
    <x v="106"/>
    <d v="1899-12-30T17:30:00"/>
    <m/>
    <n v="0"/>
    <x v="0"/>
    <n v="1"/>
    <s v="SI"/>
    <x v="0"/>
    <n v="0"/>
    <n v="0"/>
    <n v="1"/>
    <x v="20"/>
    <x v="4"/>
    <n v="468"/>
    <n v="18"/>
    <n v="0.2"/>
    <n v="0.18"/>
  </r>
  <r>
    <d v="2019-05-22T00:00:00"/>
    <d v="1899-12-30T18:30:00"/>
    <d v="1899-12-30T18:30:00"/>
    <m/>
    <x v="1"/>
    <s v="JAR"/>
    <d v="2019-05-22T18:30:00"/>
    <n v="6007162"/>
    <s v="CARIBU"/>
    <s v="Carga"/>
    <s v="SI"/>
    <n v="13.5"/>
    <n v="26"/>
    <x v="2"/>
    <s v="RENTA BOX"/>
    <x v="1"/>
    <s v="BADAJOZ"/>
    <m/>
    <s v="9452-KVM // R-1305-BCP"/>
    <m/>
    <m/>
    <n v="45"/>
    <s v="Miguel M."/>
    <x v="106"/>
    <d v="1899-12-30T18:30:00"/>
    <m/>
    <n v="1"/>
    <x v="0"/>
    <n v="1"/>
    <s v="SI"/>
    <x v="0"/>
    <n v="0"/>
    <n v="0"/>
    <n v="1"/>
    <x v="20"/>
    <x v="4"/>
    <n v="468"/>
    <n v="18"/>
    <n v="0.2"/>
    <n v="0.18"/>
  </r>
  <r>
    <d v="2019-05-22T00:00:00"/>
    <d v="1899-12-30T19:00:00"/>
    <d v="1899-12-30T19:00:00"/>
    <m/>
    <x v="1"/>
    <s v="JAR"/>
    <d v="2019-05-22T19:00:00"/>
    <n v="6007162"/>
    <s v="EL MOSCA"/>
    <s v="Carga"/>
    <s v="SI"/>
    <n v="13.5"/>
    <n v="26"/>
    <x v="2"/>
    <s v="RENTA BOX"/>
    <x v="1"/>
    <s v="Murcia"/>
    <m/>
    <m/>
    <m/>
    <m/>
    <n v="45"/>
    <s v="Jesús"/>
    <x v="106"/>
    <d v="1899-12-30T19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06:00:00"/>
    <d v="1899-12-30T06:00:00"/>
    <m/>
    <x v="1"/>
    <s v="JAR"/>
    <d v="2019-05-23T06:00:00"/>
    <s v="silo 6 KM"/>
    <s v="SUS MEDIOS"/>
    <s v="Descarga"/>
    <s v="NO"/>
    <n v="1"/>
    <n v="1"/>
    <x v="0"/>
    <s v="HIDROAGUA"/>
    <x v="2"/>
    <s v="PALAU"/>
    <s v="Descargar en Silo 6  KM  (A141801M04) "/>
    <m/>
    <m/>
    <m/>
    <n v="1"/>
    <s v="Sandra"/>
    <x v="107"/>
    <d v="1899-12-30T17:00:00"/>
    <m/>
    <n v="0"/>
    <x v="0"/>
    <n v="1"/>
    <s v="SI"/>
    <x v="0"/>
    <n v="1"/>
    <n v="1"/>
    <n v="0"/>
    <x v="20"/>
    <x v="4"/>
    <n v="468"/>
    <n v="18"/>
    <n v="0.2"/>
    <n v="0.18"/>
  </r>
  <r>
    <d v="2019-05-23T00:00:00"/>
    <d v="1899-12-30T07:00:00"/>
    <d v="1899-12-30T07:00:00"/>
    <m/>
    <x v="1"/>
    <s v="JAR"/>
    <d v="2019-05-23T07:00:00"/>
    <n v="27738"/>
    <s v="GONZATRANS"/>
    <s v="Carga"/>
    <s v="NO"/>
    <n v="7"/>
    <n v="14"/>
    <x v="0"/>
    <s v="INORPACK"/>
    <x v="7"/>
    <s v="Sant Esteve Ses."/>
    <m/>
    <m/>
    <m/>
    <m/>
    <n v="30"/>
    <s v="Miguel Ángel"/>
    <x v="107"/>
    <d v="1899-12-30T07:00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07:30:00"/>
    <d v="1899-12-30T07:30:00"/>
    <m/>
    <x v="1"/>
    <s v="JAR"/>
    <d v="2019-05-23T07:30:00"/>
    <m/>
    <s v="ALGAITRUCK"/>
    <s v="Descarga"/>
    <s v="SI"/>
    <n v="13.5"/>
    <n v="26"/>
    <x v="0"/>
    <s v="SCHOELLER  LORQUI"/>
    <x v="8"/>
    <s v="PALAU"/>
    <m/>
    <m/>
    <m/>
    <m/>
    <n v="60"/>
    <s v="Juan Carlos"/>
    <x v="107"/>
    <d v="1899-12-30T11:00:00"/>
    <m/>
    <n v="1"/>
    <x v="0"/>
    <n v="1"/>
    <s v="SI"/>
    <x v="0"/>
    <n v="1"/>
    <n v="1"/>
    <n v="0"/>
    <x v="20"/>
    <x v="4"/>
    <n v="468"/>
    <n v="18"/>
    <n v="0.2"/>
    <n v="0.18"/>
  </r>
  <r>
    <d v="2019-05-23T00:00:00"/>
    <d v="1899-12-30T08:00:00"/>
    <d v="1899-12-30T08:00:00"/>
    <m/>
    <x v="1"/>
    <s v="JAR"/>
    <d v="2019-05-23T08:00:00"/>
    <m/>
    <s v="ALGAITRUCK"/>
    <s v="Carga"/>
    <s v="SI"/>
    <n v="13.5"/>
    <n v="26"/>
    <x v="0"/>
    <s v="SCHOELLER  LORQUI"/>
    <x v="8"/>
    <s v="Murcia"/>
    <m/>
    <m/>
    <m/>
    <m/>
    <n v="45"/>
    <s v="Juan Carlos"/>
    <x v="107"/>
    <d v="1899-12-30T12:00:00"/>
    <m/>
    <n v="1"/>
    <x v="0"/>
    <n v="1"/>
    <s v="SI"/>
    <x v="0"/>
    <n v="1"/>
    <n v="1"/>
    <n v="0"/>
    <x v="20"/>
    <x v="4"/>
    <n v="468"/>
    <n v="18"/>
    <n v="0.2"/>
    <n v="0.18"/>
  </r>
  <r>
    <d v="2019-05-23T00:00:00"/>
    <d v="1899-12-30T08:15:00"/>
    <d v="1899-12-30T08:15:00"/>
    <m/>
    <x v="1"/>
    <s v="JAR"/>
    <d v="2019-05-23T08:30:00"/>
    <n v="28006"/>
    <s v="DAVID BERTRAN"/>
    <s v="Carga"/>
    <s v="NO"/>
    <n v="4"/>
    <n v="6"/>
    <x v="0"/>
    <s v="VARIOS"/>
    <x v="5"/>
    <s v="San Esteve Sesrovires"/>
    <m/>
    <m/>
    <m/>
    <m/>
    <n v="20"/>
    <s v="Reyes"/>
    <x v="107"/>
    <d v="1899-12-30T08:15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08:30:00"/>
    <d v="1899-12-30T08:30:00"/>
    <m/>
    <x v="1"/>
    <s v="JAR"/>
    <d v="2019-05-23T08:30:00"/>
    <m/>
    <s v="COBARPLAS"/>
    <s v="Descarga"/>
    <s v="SI"/>
    <n v="13.5"/>
    <n v="20"/>
    <x v="0"/>
    <s v="COBARPLAST"/>
    <x v="0"/>
    <s v="PALAU"/>
    <m/>
    <m/>
    <m/>
    <m/>
    <n v="60"/>
    <s v="Sandra"/>
    <x v="107"/>
    <d v="1899-12-30T08:3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09:00:00"/>
    <d v="1899-12-30T09:00:00"/>
    <m/>
    <x v="1"/>
    <s v="JAR"/>
    <d v="2019-05-23T09:00:00"/>
    <m/>
    <s v="JOSE REY"/>
    <s v="Carga"/>
    <s v="SI"/>
    <n v="13.5"/>
    <n v="26"/>
    <x v="0"/>
    <s v="FLUIDRA"/>
    <x v="9"/>
    <s v="Maçanet de la Selva"/>
    <m/>
    <m/>
    <m/>
    <m/>
    <n v="40"/>
    <s v="Juan Carlos"/>
    <x v="107"/>
    <d v="1899-12-30T09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09:30:00"/>
    <d v="1899-12-30T09:30:00"/>
    <m/>
    <x v="1"/>
    <s v="JAR"/>
    <d v="2019-05-23T09:30:00"/>
    <m/>
    <s v="GIMARCO"/>
    <s v="Descarga"/>
    <s v="NO"/>
    <n v="4"/>
    <n v="8"/>
    <x v="0"/>
    <s v="SCHOELLER  UK"/>
    <x v="6"/>
    <s v="PALAU"/>
    <s v="CB-1233"/>
    <m/>
    <m/>
    <m/>
    <n v="20"/>
    <s v="Reyes"/>
    <x v="107"/>
    <d v="1899-12-30T09:30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0:30:00"/>
    <d v="1899-12-30T10:30:00"/>
    <m/>
    <x v="1"/>
    <s v="JAR"/>
    <d v="2019-05-23T10:30:00"/>
    <n v="27010"/>
    <s v="EL MOSCA"/>
    <s v="Carga"/>
    <s v="SI"/>
    <n v="13.5"/>
    <n v="22"/>
    <x v="0"/>
    <s v="SEAWORK FISH"/>
    <x v="7"/>
    <s v="varios"/>
    <m/>
    <m/>
    <m/>
    <m/>
    <n v="30"/>
    <s v="Miguel Ángel"/>
    <x v="107"/>
    <d v="1899-12-30T10:3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1:00:00"/>
    <d v="1899-12-30T11:00:00"/>
    <m/>
    <x v="1"/>
    <s v="JAR"/>
    <d v="2019-05-23T11:00:00"/>
    <n v="27880"/>
    <s v="SUS MEDIOS"/>
    <s v="Carga"/>
    <s v="SI"/>
    <n v="13.5"/>
    <n v="26"/>
    <x v="2"/>
    <s v="SAT Nº9913 CITRICULTORES REUNIDOS"/>
    <x v="1"/>
    <s v="MURCIA"/>
    <m/>
    <m/>
    <m/>
    <m/>
    <m/>
    <s v="FALLO"/>
    <x v="23"/>
    <m/>
    <m/>
    <n v="1"/>
    <x v="1"/>
    <n v="1"/>
    <s v="NO"/>
    <x v="1"/>
    <n v="1"/>
    <n v="1"/>
    <n v="0"/>
    <x v="20"/>
    <x v="4"/>
    <n v="468"/>
    <n v="18"/>
    <n v="0.2"/>
    <n v="0.18"/>
  </r>
  <r>
    <d v="2019-05-23T00:00:00"/>
    <d v="1899-12-30T11:10:00"/>
    <d v="1899-12-30T11:10:00"/>
    <m/>
    <x v="1"/>
    <s v="JAR"/>
    <d v="2019-05-23T11:00:00"/>
    <m/>
    <s v="DAVID BERTRAN"/>
    <s v="Carga"/>
    <s v="NO"/>
    <n v="4"/>
    <n v="6"/>
    <x v="0"/>
    <s v="RESIDUOS "/>
    <x v="5"/>
    <s v="La llagosta"/>
    <m/>
    <m/>
    <m/>
    <m/>
    <n v="20"/>
    <s v="Sandra"/>
    <x v="107"/>
    <d v="1899-12-30T11:10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1:15:00"/>
    <d v="1899-12-30T11:15:00"/>
    <m/>
    <x v="1"/>
    <s v="JAR"/>
    <d v="2019-05-23T11:30:00"/>
    <n v="6007255"/>
    <s v="BCN EXPRESS"/>
    <s v="Carga"/>
    <s v="NO"/>
    <n v="4"/>
    <n v="7"/>
    <x v="0"/>
    <s v="SCHOELLER FRANCE"/>
    <x v="4"/>
    <s v="Francia"/>
    <m/>
    <m/>
    <m/>
    <m/>
    <n v="30"/>
    <s v="Miguel M."/>
    <x v="107"/>
    <d v="1899-12-30T09:30:00"/>
    <m/>
    <n v="0"/>
    <x v="0"/>
    <n v="1"/>
    <s v="SI"/>
    <x v="0"/>
    <n v="1"/>
    <n v="1"/>
    <n v="0"/>
    <x v="20"/>
    <x v="4"/>
    <n v="468"/>
    <n v="18"/>
    <n v="0.2"/>
    <n v="0.18"/>
  </r>
  <r>
    <d v="2019-05-23T00:00:00"/>
    <d v="1899-12-30T11:30:00"/>
    <d v="1899-12-30T11:30:00"/>
    <m/>
    <x v="1"/>
    <s v="JAR"/>
    <d v="2019-05-23T11:30:00"/>
    <n v="6007162"/>
    <s v="J G H"/>
    <s v="Carga"/>
    <s v="SI"/>
    <n v="13.5"/>
    <n v="26"/>
    <x v="2"/>
    <s v="RENTA BOX"/>
    <x v="1"/>
    <s v="Murcia"/>
    <m/>
    <m/>
    <m/>
    <m/>
    <n v="45"/>
    <s v="Miguel Ángel"/>
    <x v="107"/>
    <d v="1899-12-30T08:30:00"/>
    <m/>
    <n v="1"/>
    <x v="0"/>
    <n v="1"/>
    <s v="SI"/>
    <x v="0"/>
    <n v="1"/>
    <n v="1"/>
    <n v="0"/>
    <x v="20"/>
    <x v="4"/>
    <n v="468"/>
    <n v="18"/>
    <n v="0.2"/>
    <n v="0.18"/>
  </r>
  <r>
    <d v="2019-05-23T00:00:00"/>
    <d v="1899-12-30T11:45:00"/>
    <d v="1899-12-30T11:45:00"/>
    <m/>
    <x v="1"/>
    <s v="JAR"/>
    <d v="2019-05-23T12:00:00"/>
    <s v="27811-27927"/>
    <s v="SUS MEDIOS"/>
    <s v="Carga"/>
    <s v="NO"/>
    <n v="4"/>
    <n v="2"/>
    <x v="0"/>
    <s v="REGSISTEM"/>
    <x v="3"/>
    <s v="GIRONA"/>
    <m/>
    <m/>
    <m/>
    <m/>
    <n v="15"/>
    <s v="Sandra"/>
    <x v="107"/>
    <d v="1899-12-30T11:45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2:00:00"/>
    <d v="1899-12-30T12:00:00"/>
    <m/>
    <x v="1"/>
    <s v="JAR"/>
    <d v="2019-05-23T12:00:00"/>
    <m/>
    <s v="SUS MEDIOS"/>
    <s v="Descarga"/>
    <s v="SI"/>
    <n v="13.5"/>
    <n v="26"/>
    <x v="0"/>
    <s v="MORSSINKHOF"/>
    <x v="2"/>
    <s v="PALAU"/>
    <m/>
    <m/>
    <m/>
    <m/>
    <n v="60"/>
    <s v="Sandra"/>
    <x v="107"/>
    <d v="1899-12-30T12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2:15:00"/>
    <d v="1899-12-30T12:15:00"/>
    <m/>
    <x v="1"/>
    <s v="JAR"/>
    <d v="2019-05-23T12:30:00"/>
    <n v="27854"/>
    <s v="DHL"/>
    <s v="Carga"/>
    <s v="NO"/>
    <n v="2"/>
    <n v="2"/>
    <x v="0"/>
    <s v="VALEO"/>
    <x v="1"/>
    <s v="varios"/>
    <m/>
    <m/>
    <m/>
    <m/>
    <n v="10"/>
    <s v="Juan Carlos"/>
    <x v="107"/>
    <d v="1899-12-30T12:15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2:30:00"/>
    <d v="1899-12-30T12:30:00"/>
    <m/>
    <x v="1"/>
    <s v="JAR"/>
    <d v="2019-05-23T12:30:00"/>
    <n v="6007162"/>
    <s v="J G H"/>
    <s v="Carga"/>
    <s v="SI"/>
    <n v="13.5"/>
    <n v="26"/>
    <x v="2"/>
    <s v="RENTA BOX"/>
    <x v="1"/>
    <s v="Murcia"/>
    <m/>
    <m/>
    <m/>
    <m/>
    <n v="45"/>
    <s v="Denia"/>
    <x v="107"/>
    <d v="1899-12-30T12:3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3:00:00"/>
    <d v="1899-12-30T13:00:00"/>
    <m/>
    <x v="1"/>
    <s v="JAR"/>
    <d v="2019-05-23T13:00:00"/>
    <m/>
    <s v="SUS MEDIOS"/>
    <s v="Carga"/>
    <s v="SI"/>
    <n v="13.5"/>
    <n v="26"/>
    <x v="0"/>
    <s v="CHEP"/>
    <x v="1"/>
    <s v="varios"/>
    <n v="3680381920"/>
    <m/>
    <m/>
    <m/>
    <n v="60"/>
    <s v="Juan Carlos"/>
    <x v="107"/>
    <d v="1899-12-30T13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4:00:00"/>
    <d v="1899-12-30T14:00:00"/>
    <m/>
    <x v="1"/>
    <s v="JAR"/>
    <d v="2019-05-23T14:00:00"/>
    <n v="6007162"/>
    <s v="J G H"/>
    <s v="Carga"/>
    <s v="SI"/>
    <n v="13.5"/>
    <n v="26"/>
    <x v="2"/>
    <s v="RENTA BOX"/>
    <x v="1"/>
    <s v="Murcia"/>
    <m/>
    <m/>
    <m/>
    <m/>
    <n v="45"/>
    <s v="Jesús"/>
    <x v="107"/>
    <d v="1899-12-30T14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4:15:00"/>
    <d v="1899-12-30T14:15:00"/>
    <m/>
    <x v="1"/>
    <s v="JAR"/>
    <d v="2019-05-23T14:30:00"/>
    <m/>
    <s v="SUS MEDIOS"/>
    <s v="Carga"/>
    <s v="SI"/>
    <n v="13.5"/>
    <n v="10"/>
    <x v="0"/>
    <s v="AQUA AMBIENT"/>
    <x v="3"/>
    <s v="Bernis"/>
    <m/>
    <m/>
    <m/>
    <m/>
    <n v="30"/>
    <s v="Jesús"/>
    <x v="107"/>
    <d v="1899-12-30T14:15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4:30:00"/>
    <d v="1899-12-30T14:30:00"/>
    <m/>
    <x v="1"/>
    <s v="JAR"/>
    <d v="2019-05-23T14:30:00"/>
    <n v="4001249"/>
    <s v="SUS MEDIOS"/>
    <s v="Carga"/>
    <s v="SI"/>
    <n v="13.5"/>
    <n v="26"/>
    <x v="0"/>
    <s v="CHEP"/>
    <x v="1"/>
    <s v="varios"/>
    <n v="3680380783"/>
    <m/>
    <m/>
    <m/>
    <n v="60"/>
    <s v="Miguel M."/>
    <x v="107"/>
    <d v="1899-12-30T14:3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5:00:00"/>
    <d v="1899-12-30T15:00:00"/>
    <m/>
    <x v="1"/>
    <s v="JAR"/>
    <d v="2019-05-23T15:00:00"/>
    <s v="28059-60"/>
    <s v="GONZATRANS"/>
    <s v="Carga"/>
    <s v="SI"/>
    <n v="13.5"/>
    <n v="26"/>
    <x v="0"/>
    <s v="FLUIDRA"/>
    <x v="9"/>
    <s v="Murcia"/>
    <m/>
    <m/>
    <m/>
    <m/>
    <n v="60"/>
    <s v="Jesús"/>
    <x v="107"/>
    <d v="1899-12-30T15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5:15:00"/>
    <d v="1899-12-30T15:15:00"/>
    <m/>
    <x v="1"/>
    <s v="JAR"/>
    <d v="2019-05-23T15:30:00"/>
    <m/>
    <s v="DAVID BERTRAN"/>
    <s v="Carga"/>
    <s v="NO"/>
    <n v="4"/>
    <n v="6"/>
    <x v="0"/>
    <s v="RESIDUOS "/>
    <x v="5"/>
    <s v="La llagosta"/>
    <m/>
    <m/>
    <m/>
    <m/>
    <n v="20"/>
    <s v="Jesús"/>
    <x v="107"/>
    <d v="1899-12-30T15:15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5:30:00"/>
    <d v="1899-12-30T15:30:00"/>
    <m/>
    <x v="1"/>
    <s v="JAR"/>
    <d v="2019-05-23T15:30:00"/>
    <n v="27762"/>
    <s v="GARVI"/>
    <s v="Carga"/>
    <s v="NO"/>
    <n v="2"/>
    <n v="2"/>
    <x v="0"/>
    <s v="EXPLOTACIONS PONS MARINS"/>
    <x v="7"/>
    <s v="Menorc"/>
    <m/>
    <m/>
    <m/>
    <m/>
    <n v="10"/>
    <s v="Reyes"/>
    <x v="107"/>
    <d v="1899-12-30T15:30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6:00:00"/>
    <d v="1899-12-30T16:00:00"/>
    <m/>
    <x v="1"/>
    <s v="JAR"/>
    <d v="2019-05-23T16:00:00"/>
    <n v="6007162"/>
    <s v="J G H"/>
    <s v="Carga"/>
    <s v="SI"/>
    <n v="13.5"/>
    <n v="26"/>
    <x v="2"/>
    <s v="RENTA BOX"/>
    <x v="1"/>
    <s v="Murcia"/>
    <m/>
    <m/>
    <m/>
    <m/>
    <n v="45"/>
    <s v="Alfredo"/>
    <x v="107"/>
    <d v="1899-12-30T16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6:15:00"/>
    <d v="1899-12-30T16:15:00"/>
    <m/>
    <x v="1"/>
    <s v="JAR"/>
    <d v="2019-05-23T16:30:00"/>
    <m/>
    <s v="GIMARCO"/>
    <s v="Descarga"/>
    <s v="SI"/>
    <n v="13.5"/>
    <n v="26"/>
    <x v="0"/>
    <s v="SCHOELLER FRANCE"/>
    <x v="6"/>
    <s v="PALAU"/>
    <m/>
    <s v="1705-JCT_x0009_R-0932-BCX"/>
    <m/>
    <m/>
    <n v="60"/>
    <s v="Miguel M."/>
    <x v="107"/>
    <d v="1899-12-30T16:15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7:00:00"/>
    <d v="1899-12-30T17:00:00"/>
    <m/>
    <x v="1"/>
    <s v="JAR"/>
    <d v="2019-05-23T17:00:00"/>
    <n v="6007162"/>
    <s v="J G H"/>
    <s v="Carga"/>
    <s v="SI"/>
    <n v="13.5"/>
    <n v="26"/>
    <x v="2"/>
    <s v="RENTA BOX"/>
    <x v="1"/>
    <s v="Murcia"/>
    <m/>
    <m/>
    <m/>
    <m/>
    <n v="45"/>
    <s v="Jesús"/>
    <x v="107"/>
    <d v="1899-12-30T19:45:00"/>
    <m/>
    <n v="1"/>
    <x v="0"/>
    <n v="1"/>
    <s v="SI"/>
    <x v="0"/>
    <n v="1"/>
    <n v="1"/>
    <n v="0"/>
    <x v="20"/>
    <x v="4"/>
    <n v="468"/>
    <n v="18"/>
    <n v="0.2"/>
    <n v="0.18"/>
  </r>
  <r>
    <d v="2019-05-23T00:00:00"/>
    <d v="1899-12-30T17:15:00"/>
    <d v="1899-12-30T17:15:00"/>
    <m/>
    <x v="1"/>
    <s v="JAR"/>
    <d v="2019-05-23T17:30:00"/>
    <m/>
    <s v="TRANSABADELL"/>
    <s v="Carga"/>
    <s v="NO"/>
    <n v="1"/>
    <n v="1"/>
    <x v="0"/>
    <s v="TRANSABADELL"/>
    <x v="7"/>
    <s v="varios"/>
    <m/>
    <m/>
    <m/>
    <m/>
    <n v="10"/>
    <s v="Jesús"/>
    <x v="107"/>
    <d v="1899-12-30T17:15:00"/>
    <m/>
    <n v="0"/>
    <x v="0"/>
    <n v="1"/>
    <s v="SI"/>
    <x v="0"/>
    <n v="0"/>
    <n v="0"/>
    <n v="1"/>
    <x v="20"/>
    <x v="4"/>
    <n v="468"/>
    <n v="18"/>
    <n v="0.2"/>
    <n v="0.18"/>
  </r>
  <r>
    <d v="2019-05-23T00:00:00"/>
    <d v="1899-12-30T17:30:00"/>
    <d v="1899-12-30T17:30:00"/>
    <m/>
    <x v="1"/>
    <s v="JAR"/>
    <d v="2019-05-23T17:30:00"/>
    <n v="27999"/>
    <s v="XPOLOGISTIC"/>
    <s v="Carga"/>
    <s v="NO"/>
    <n v="2"/>
    <n v="3"/>
    <x v="0"/>
    <s v="FIJAPLAST"/>
    <x v="1"/>
    <s v="Granada"/>
    <m/>
    <m/>
    <m/>
    <m/>
    <m/>
    <s v="FALLO"/>
    <x v="23"/>
    <m/>
    <m/>
    <n v="0"/>
    <x v="1"/>
    <n v="1"/>
    <s v="NO"/>
    <x v="1"/>
    <n v="1"/>
    <n v="1"/>
    <n v="0"/>
    <x v="20"/>
    <x v="4"/>
    <n v="468"/>
    <n v="18"/>
    <n v="0.2"/>
    <n v="0.18"/>
  </r>
  <r>
    <d v="2019-05-23T00:00:00"/>
    <d v="1899-12-30T18:00:00"/>
    <d v="1899-12-30T18:00:00"/>
    <m/>
    <x v="1"/>
    <s v="JAR"/>
    <d v="2019-05-23T18:00:00"/>
    <s v="27155 + 27727 + 28009"/>
    <s v="SESE"/>
    <s v="Carga"/>
    <s v="SI"/>
    <n v="13.5"/>
    <n v="26"/>
    <x v="0"/>
    <s v="VALEO"/>
    <x v="1"/>
    <s v="Jaén"/>
    <m/>
    <m/>
    <m/>
    <m/>
    <n v="60"/>
    <s v="Miguel M."/>
    <x v="107"/>
    <d v="1899-12-30T18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9:00:00"/>
    <d v="1899-12-30T19:00:00"/>
    <m/>
    <x v="1"/>
    <s v="JAR"/>
    <d v="2019-05-23T19:00:00"/>
    <n v="6007162"/>
    <s v="J G H"/>
    <s v="Carga"/>
    <s v="SI"/>
    <n v="13.5"/>
    <n v="26"/>
    <x v="2"/>
    <s v="RENTA BOX"/>
    <x v="1"/>
    <s v="Murcia"/>
    <m/>
    <m/>
    <m/>
    <m/>
    <n v="45"/>
    <s v="Alfredo"/>
    <x v="107"/>
    <d v="1899-12-30T19:00:00"/>
    <m/>
    <n v="1"/>
    <x v="0"/>
    <n v="1"/>
    <s v="SI"/>
    <x v="0"/>
    <n v="0"/>
    <n v="0"/>
    <n v="1"/>
    <x v="20"/>
    <x v="4"/>
    <n v="468"/>
    <n v="18"/>
    <n v="0.2"/>
    <n v="0.18"/>
  </r>
  <r>
    <d v="2019-05-23T00:00:00"/>
    <d v="1899-12-30T19:30:00"/>
    <d v="1899-12-30T19:30:00"/>
    <m/>
    <x v="1"/>
    <s v="JAR"/>
    <d v="2019-05-23T19:30:00"/>
    <n v="27880"/>
    <s v="SUS MEDIOS"/>
    <s v="Carga"/>
    <s v="SI"/>
    <n v="13.5"/>
    <n v="26"/>
    <x v="2"/>
    <s v="SAT Nº9913 CITRICULTORES REUNIDOS"/>
    <x v="1"/>
    <s v="MURCIA"/>
    <m/>
    <m/>
    <m/>
    <m/>
    <n v="45"/>
    <s v="Miguel Ángel"/>
    <x v="108"/>
    <d v="1899-12-30T08:15:00"/>
    <m/>
    <n v="1"/>
    <x v="0"/>
    <n v="1"/>
    <s v="NO"/>
    <x v="0"/>
    <n v="1"/>
    <n v="1"/>
    <n v="0"/>
    <x v="20"/>
    <x v="4"/>
    <n v="468"/>
    <n v="18"/>
    <n v="0.2"/>
    <n v="0.18"/>
  </r>
  <r>
    <d v="2019-05-23T00:00:00"/>
    <d v="1899-12-30T20:00:00"/>
    <d v="1899-12-30T20:00:00"/>
    <m/>
    <x v="1"/>
    <s v="JAR"/>
    <d v="2019-05-23T20:00:00"/>
    <n v="6007162"/>
    <s v="J G H"/>
    <s v="Carga"/>
    <s v="SI"/>
    <n v="13.5"/>
    <n v="26"/>
    <x v="2"/>
    <s v="RENTA BOX"/>
    <x v="1"/>
    <s v="Murcia"/>
    <m/>
    <m/>
    <m/>
    <m/>
    <n v="45"/>
    <s v="Jesús"/>
    <x v="107"/>
    <d v="1899-12-30T18:00:00"/>
    <m/>
    <n v="1"/>
    <x v="0"/>
    <n v="1"/>
    <s v="SI"/>
    <x v="0"/>
    <n v="1"/>
    <n v="1"/>
    <n v="0"/>
    <x v="20"/>
    <x v="4"/>
    <n v="468"/>
    <n v="18"/>
    <n v="0.2"/>
    <n v="0.18"/>
  </r>
  <r>
    <d v="2019-05-23T00:00:00"/>
    <d v="1899-12-30T21:30:00"/>
    <d v="1899-12-30T21:30:00"/>
    <m/>
    <x v="1"/>
    <s v="JAR"/>
    <d v="2019-05-23T21:30:00"/>
    <m/>
    <s v="SUS MEDIOS"/>
    <s v="Carga"/>
    <s v="SI"/>
    <n v="13.5"/>
    <n v="26"/>
    <x v="0"/>
    <s v="CHEP"/>
    <x v="1"/>
    <s v="varios"/>
    <n v="3680381911"/>
    <m/>
    <m/>
    <m/>
    <n v="60"/>
    <s v="Miguel M."/>
    <x v="107"/>
    <d v="1899-12-30T18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06:00:00"/>
    <d v="1899-12-30T06:00:00"/>
    <m/>
    <x v="1"/>
    <s v="JAR"/>
    <d v="2019-05-24T06:00:00"/>
    <m/>
    <s v="NOUTRANSPORT"/>
    <s v="Descarga"/>
    <s v="SI"/>
    <n v="13.5"/>
    <n v="22"/>
    <x v="0"/>
    <s v="SCHOELLER FRANCE"/>
    <x v="6"/>
    <s v="PALAU"/>
    <s v="VB-1240--venta 27010 - SEAWORK FISH PROCESSORS "/>
    <m/>
    <m/>
    <m/>
    <n v="45"/>
    <s v="Miguel Ángel"/>
    <x v="108"/>
    <d v="1899-12-30T09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06:30:00"/>
    <d v="1899-12-30T06:30:00"/>
    <m/>
    <x v="1"/>
    <s v="JAR"/>
    <d v="2019-05-24T06:30:00"/>
    <m/>
    <s v="GONZATRANS"/>
    <s v="Carga"/>
    <s v="NO"/>
    <n v="4"/>
    <n v="8"/>
    <x v="0"/>
    <s v="GONZATRANS"/>
    <x v="7"/>
    <s v="varios"/>
    <m/>
    <m/>
    <m/>
    <m/>
    <n v="30"/>
    <s v="Miguel Ángel"/>
    <x v="108"/>
    <d v="1899-12-30T06:30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07:00:00"/>
    <d v="1899-12-30T07:00:00"/>
    <m/>
    <x v="1"/>
    <s v="JAR"/>
    <d v="2019-05-24T07:00:00"/>
    <n v="27010"/>
    <s v="EL MOSCA"/>
    <s v="Carga"/>
    <s v="SI"/>
    <n v="13.5"/>
    <n v="22"/>
    <x v="0"/>
    <s v="SEAWORK FISH"/>
    <x v="7"/>
    <s v="varios"/>
    <m/>
    <m/>
    <m/>
    <m/>
    <n v="45"/>
    <s v="Miguel Ángel"/>
    <x v="108"/>
    <d v="1899-12-30T09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07:30:00"/>
    <d v="1899-12-30T07:30:00"/>
    <m/>
    <x v="1"/>
    <s v="JAR"/>
    <d v="2019-05-24T07:30:00"/>
    <m/>
    <s v="ALGAITRUCK"/>
    <s v="Descarga"/>
    <s v="SI"/>
    <n v="13.5"/>
    <n v="26"/>
    <x v="0"/>
    <s v="SCHOELLER  LORQUI"/>
    <x v="8"/>
    <s v="PALAU"/>
    <m/>
    <m/>
    <m/>
    <m/>
    <n v="60"/>
    <s v="Juan Carlos"/>
    <x v="108"/>
    <d v="1899-12-30T12:3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07:45:00"/>
    <d v="1899-12-30T07:45:00"/>
    <m/>
    <x v="1"/>
    <s v="JAR"/>
    <d v="2019-05-24T08:00:00"/>
    <m/>
    <s v="DAVID BERTRAN"/>
    <s v="Carga"/>
    <s v="NO"/>
    <n v="4"/>
    <n v="6"/>
    <x v="0"/>
    <s v="RESIDUOS "/>
    <x v="5"/>
    <s v="La llagosta"/>
    <m/>
    <m/>
    <m/>
    <m/>
    <n v="20"/>
    <s v="Juan Carlos"/>
    <x v="108"/>
    <d v="1899-12-30T07:45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08:00:00"/>
    <d v="1899-12-30T08:00:00"/>
    <m/>
    <x v="1"/>
    <s v="JAR"/>
    <d v="2019-05-24T08:00:00"/>
    <m/>
    <s v="GIMARCO"/>
    <s v="Descarga"/>
    <s v="SI"/>
    <n v="13.5"/>
    <n v="26"/>
    <x v="0"/>
    <s v="SCHOELLER FRANCE"/>
    <x v="6"/>
    <s v="PALAU"/>
    <m/>
    <m/>
    <m/>
    <m/>
    <n v="30"/>
    <s v="Miguel Ángel"/>
    <x v="108"/>
    <d v="1899-12-30T08:0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08:30:00"/>
    <d v="1899-12-30T08:30:00"/>
    <m/>
    <x v="1"/>
    <s v="JAR"/>
    <d v="2019-05-24T08:30:00"/>
    <n v="28096"/>
    <s v="SUS MEDIOS"/>
    <s v="Carga"/>
    <s v="NO"/>
    <n v="1"/>
    <n v="2"/>
    <x v="0"/>
    <s v="MULTIPLASTIC"/>
    <x v="1"/>
    <s v="varios"/>
    <m/>
    <m/>
    <m/>
    <m/>
    <n v="10"/>
    <s v="Reyes"/>
    <x v="108"/>
    <d v="1899-12-30T08:30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09:00:00"/>
    <d v="1899-12-30T09:00:00"/>
    <m/>
    <x v="1"/>
    <s v="JAR"/>
    <d v="2019-05-24T09:00:00"/>
    <m/>
    <s v="NOUTRANSPORT"/>
    <s v="Descarga"/>
    <s v="SI"/>
    <n v="13.5"/>
    <n v="22"/>
    <x v="0"/>
    <s v="SCHOELLER FRANCE"/>
    <x v="6"/>
    <s v="PALAU"/>
    <s v="VB-1240--venta 27010 - SEAWORK FISH PROCESSORS "/>
    <s v="92-US-54 / L-186400"/>
    <m/>
    <m/>
    <n v="40"/>
    <s v="Jesús"/>
    <x v="108"/>
    <d v="1899-12-30T12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09:45:00"/>
    <d v="1899-12-30T09:45:00"/>
    <m/>
    <x v="1"/>
    <s v="JAR"/>
    <d v="2019-05-24T10:00:00"/>
    <m/>
    <s v="DAVID BERTRAN"/>
    <s v="Descarga"/>
    <s v="NO"/>
    <n v="4"/>
    <n v="6"/>
    <x v="0"/>
    <s v="POLYLIB"/>
    <x v="5"/>
    <s v="PALAU"/>
    <m/>
    <m/>
    <m/>
    <m/>
    <n v="20"/>
    <s v="Juan Carlos"/>
    <x v="108"/>
    <d v="1899-12-30T09:45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10:00:00"/>
    <d v="1899-12-30T10:00:00"/>
    <m/>
    <x v="1"/>
    <s v="JAR"/>
    <d v="2019-05-24T10:00:00"/>
    <n v="27880"/>
    <s v="SUS MEDIOS"/>
    <s v="Carga"/>
    <s v="SI"/>
    <n v="13.5"/>
    <n v="26"/>
    <x v="2"/>
    <s v="SAT Nº9913 CITRICULTORES REUNIDOS"/>
    <x v="1"/>
    <s v="MURCIA"/>
    <m/>
    <m/>
    <m/>
    <m/>
    <n v="45"/>
    <s v="Alfredo"/>
    <x v="108"/>
    <d v="1899-12-30T16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10:10:00"/>
    <d v="1899-12-30T10:10:00"/>
    <m/>
    <x v="1"/>
    <s v="JAR"/>
    <d v="2019-05-24T10:00:00"/>
    <m/>
    <s v="DAVID BERTRAN"/>
    <s v="Carga"/>
    <s v="NO"/>
    <n v="1"/>
    <n v="2"/>
    <x v="0"/>
    <s v="VARIOS"/>
    <x v="7"/>
    <s v="Parets de Valles"/>
    <m/>
    <m/>
    <m/>
    <m/>
    <n v="10"/>
    <s v="Sandra"/>
    <x v="108"/>
    <d v="1899-12-30T10:10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10:30:00"/>
    <d v="1899-12-30T10:30:00"/>
    <m/>
    <x v="1"/>
    <s v="JAR"/>
    <d v="2019-05-24T10:30:00"/>
    <m/>
    <s v="JOSE REY"/>
    <s v="Carga"/>
    <s v="SI"/>
    <n v="13.5"/>
    <n v="26"/>
    <x v="0"/>
    <s v="FLUIDRA"/>
    <x v="9"/>
    <s v="Maçanet de la selva"/>
    <m/>
    <m/>
    <m/>
    <m/>
    <n v="60"/>
    <s v="Juan Carlos"/>
    <x v="108"/>
    <d v="1899-12-30T10:3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11:00:00"/>
    <d v="1899-12-30T11:00:00"/>
    <m/>
    <x v="1"/>
    <s v="JAR"/>
    <d v="2019-05-24T11:00:00"/>
    <n v="27880"/>
    <s v="SUS MEDIOS"/>
    <s v="Carga"/>
    <s v="SI"/>
    <n v="13.5"/>
    <n v="26"/>
    <x v="2"/>
    <s v="SAT Nº9913 CITRICULTORES REUNIDOS"/>
    <x v="1"/>
    <s v="MURCIA"/>
    <m/>
    <m/>
    <m/>
    <m/>
    <m/>
    <s v="FALLO"/>
    <x v="23"/>
    <m/>
    <m/>
    <n v="1"/>
    <x v="1"/>
    <n v="1"/>
    <s v="NO"/>
    <x v="1"/>
    <n v="1"/>
    <n v="1"/>
    <n v="0"/>
    <x v="20"/>
    <x v="4"/>
    <n v="468"/>
    <n v="18"/>
    <n v="0.2"/>
    <n v="0.18"/>
  </r>
  <r>
    <d v="2019-05-24T00:00:00"/>
    <d v="1899-12-30T11:30:00"/>
    <d v="1899-12-30T11:30:00"/>
    <m/>
    <x v="1"/>
    <s v="JAR"/>
    <d v="2019-05-24T11:30:00"/>
    <m/>
    <s v="NOUTRANSPORT"/>
    <s v="Descarga"/>
    <s v="NO"/>
    <n v="4"/>
    <n v="7"/>
    <x v="0"/>
    <s v="SCHOELLER ALEMANIA"/>
    <x v="6"/>
    <s v="PALAU"/>
    <s v="tb trae 33palets más pedido 413009247 – 27990 que tiene que descargar en st. Esteve ses rovires)"/>
    <m/>
    <m/>
    <m/>
    <n v="30"/>
    <s v="Miguel M."/>
    <x v="108"/>
    <d v="1899-12-30T17:00:00"/>
    <m/>
    <n v="0"/>
    <x v="0"/>
    <n v="1"/>
    <s v="SI"/>
    <x v="0"/>
    <n v="1"/>
    <n v="1"/>
    <n v="0"/>
    <x v="20"/>
    <x v="4"/>
    <n v="468"/>
    <n v="18"/>
    <n v="0.2"/>
    <n v="0.18"/>
  </r>
  <r>
    <d v="2019-05-24T00:00:00"/>
    <d v="1899-12-30T12:00:00"/>
    <d v="1899-12-30T12:00:00"/>
    <m/>
    <x v="1"/>
    <s v="JAR"/>
    <d v="2019-05-24T12:00:00"/>
    <n v="28121"/>
    <s v="J G H"/>
    <s v="Carga"/>
    <s v="SI"/>
    <n v="13.5"/>
    <n v="26"/>
    <x v="2"/>
    <s v="SUMINISTROS BOX"/>
    <x v="1"/>
    <s v="Archena"/>
    <m/>
    <m/>
    <m/>
    <m/>
    <n v="45"/>
    <s v="Jesús"/>
    <x v="108"/>
    <d v="1899-12-30T13:15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12:30:00"/>
    <d v="1899-12-30T12:30:00"/>
    <m/>
    <x v="1"/>
    <s v="MR"/>
    <d v="2019-05-24T12:30:00"/>
    <m/>
    <s v="SUS MEDIOS"/>
    <s v="Carga"/>
    <s v="NO"/>
    <n v="5"/>
    <n v="2.5"/>
    <x v="0"/>
    <s v="3 OPAL CENTRAL DE ENVASES"/>
    <x v="1"/>
    <s v="MADRID"/>
    <s v="28019, 27632, 27415"/>
    <s v="3175FVF R8690BBZ"/>
    <m/>
    <m/>
    <n v="20"/>
    <s v="Jesús"/>
    <x v="108"/>
    <d v="1899-12-30T12:30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13:00:00"/>
    <d v="1899-12-30T13:00:00"/>
    <m/>
    <x v="1"/>
    <s v="JAR"/>
    <d v="2019-05-24T13:00:00"/>
    <n v="6007162"/>
    <s v="ALGAITRUCK"/>
    <s v="Carga"/>
    <s v="SI"/>
    <n v="13.5"/>
    <n v="26"/>
    <x v="2"/>
    <s v="RENTA BOX"/>
    <x v="1"/>
    <s v="Murcia"/>
    <m/>
    <m/>
    <m/>
    <m/>
    <n v="45"/>
    <s v="Jesús"/>
    <x v="108"/>
    <d v="1899-12-30T14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13:30:00"/>
    <d v="1899-12-30T13:30:00"/>
    <m/>
    <x v="1"/>
    <s v="JAR"/>
    <d v="2019-05-24T13:30:00"/>
    <n v="27010"/>
    <s v="EL MOSCA"/>
    <s v="Carga"/>
    <s v="SI"/>
    <n v="13.5"/>
    <n v="22"/>
    <x v="0"/>
    <s v="SEAWORK FISH"/>
    <x v="7"/>
    <s v="varios"/>
    <m/>
    <m/>
    <m/>
    <m/>
    <n v="40"/>
    <s v="Jesús"/>
    <x v="108"/>
    <d v="1899-12-30T13:3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14:00:00"/>
    <d v="1899-12-30T14:00:00"/>
    <m/>
    <x v="1"/>
    <s v="JAR"/>
    <d v="2019-05-24T14:00:00"/>
    <m/>
    <s v="NOUTRANSPORT"/>
    <s v="Descarga"/>
    <s v="NO"/>
    <n v="8"/>
    <n v="16"/>
    <x v="0"/>
    <s v="SCHOELLER  NUREIUX"/>
    <x v="6"/>
    <s v="PALAU"/>
    <m/>
    <m/>
    <m/>
    <m/>
    <n v="45"/>
    <s v="Miguel M."/>
    <x v="108"/>
    <d v="1899-12-30T14:00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14:30:00"/>
    <d v="1899-12-30T14:30:00"/>
    <m/>
    <x v="1"/>
    <s v="JAR"/>
    <d v="2019-05-24T14:30:00"/>
    <n v="28000"/>
    <s v="DASCHER"/>
    <s v="Carga"/>
    <s v="NO"/>
    <n v="1"/>
    <n v="1"/>
    <x v="0"/>
    <s v="CROPU"/>
    <x v="1"/>
    <s v="Burgos"/>
    <m/>
    <m/>
    <m/>
    <m/>
    <m/>
    <s v="FALLO"/>
    <x v="23"/>
    <m/>
    <m/>
    <n v="0"/>
    <x v="1"/>
    <n v="1"/>
    <s v="NO"/>
    <x v="1"/>
    <n v="1"/>
    <n v="1"/>
    <n v="0"/>
    <x v="20"/>
    <x v="4"/>
    <n v="468"/>
    <n v="18"/>
    <n v="0.2"/>
    <n v="0.18"/>
  </r>
  <r>
    <d v="2019-05-24T00:00:00"/>
    <d v="1899-12-30T15:00:00"/>
    <d v="1899-12-30T15:00:00"/>
    <m/>
    <x v="1"/>
    <s v="JAR"/>
    <d v="2019-05-24T15:00:00"/>
    <n v="28121"/>
    <s v="J G H"/>
    <s v="Carga"/>
    <s v="SI"/>
    <n v="13.5"/>
    <n v="26"/>
    <x v="2"/>
    <s v="SUMINISTROS BOX"/>
    <x v="1"/>
    <s v="Archena"/>
    <m/>
    <m/>
    <m/>
    <m/>
    <n v="45"/>
    <s v="Juan Carlos"/>
    <x v="108"/>
    <d v="1899-12-30T18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15:30:00"/>
    <d v="1899-12-30T15:30:00"/>
    <m/>
    <x v="1"/>
    <s v="JAR"/>
    <d v="2019-05-24T15:30:00"/>
    <n v="6007162"/>
    <s v="J G H"/>
    <s v="Carga"/>
    <s v="SI"/>
    <n v="13.5"/>
    <n v="26"/>
    <x v="2"/>
    <s v="RENTA BOX"/>
    <x v="1"/>
    <s v="Murcia"/>
    <m/>
    <m/>
    <m/>
    <m/>
    <n v="45"/>
    <s v="Alfredo"/>
    <x v="108"/>
    <d v="1899-12-30T15:3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16:00:00"/>
    <d v="1899-12-30T16:00:00"/>
    <m/>
    <x v="1"/>
    <s v="JAR"/>
    <d v="2019-05-24T16:00:00"/>
    <m/>
    <s v="ALGAITRUCK"/>
    <s v="Descarga"/>
    <s v="SI"/>
    <n v="13.5"/>
    <n v="26"/>
    <x v="0"/>
    <s v="SCHOELLER  LORQUI"/>
    <x v="8"/>
    <s v="PALAU"/>
    <m/>
    <m/>
    <m/>
    <m/>
    <n v="45"/>
    <s v="Jesús"/>
    <x v="108"/>
    <d v="1899-12-30T16:0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16:15:00"/>
    <d v="1899-12-30T16:15:00"/>
    <m/>
    <x v="1"/>
    <s v="JAR"/>
    <d v="2019-05-24T16:30:00"/>
    <m/>
    <s v="SUS MEDIOS"/>
    <s v="Carga"/>
    <s v="NO"/>
    <n v="4"/>
    <n v="5"/>
    <x v="0"/>
    <s v="AQUA AMBIENT"/>
    <x v="3"/>
    <s v="Portugal"/>
    <m/>
    <m/>
    <m/>
    <m/>
    <n v="15"/>
    <s v="Miguel M."/>
    <x v="108"/>
    <d v="1899-12-30T16:15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16:30:00"/>
    <d v="1899-12-30T16:30:00"/>
    <m/>
    <x v="1"/>
    <s v="JAR"/>
    <d v="2019-05-24T16:30:00"/>
    <m/>
    <s v="SUS MEDIOS"/>
    <s v="Descarga"/>
    <s v="SI"/>
    <n v="13.5"/>
    <n v="26"/>
    <x v="0"/>
    <s v="MORSSINKHOF"/>
    <x v="2"/>
    <s v="PALAU"/>
    <m/>
    <m/>
    <m/>
    <m/>
    <n v="60"/>
    <s v="Jesús"/>
    <x v="108"/>
    <d v="1899-12-30T16:3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16:40:00"/>
    <d v="1899-12-30T16:40:00"/>
    <m/>
    <x v="1"/>
    <s v="JAR"/>
    <d v="2019-05-24T16:30:00"/>
    <n v="27806"/>
    <s v="TXT"/>
    <s v="Carga"/>
    <s v="NO"/>
    <n v="2"/>
    <n v="3"/>
    <x v="0"/>
    <s v="FUJIKURA AUTO."/>
    <x v="1"/>
    <s v="Marroc"/>
    <m/>
    <m/>
    <m/>
    <m/>
    <m/>
    <s v="FALLO"/>
    <x v="23"/>
    <m/>
    <m/>
    <n v="0"/>
    <x v="1"/>
    <n v="1"/>
    <s v="NO"/>
    <x v="1"/>
    <n v="1"/>
    <n v="1"/>
    <n v="0"/>
    <x v="20"/>
    <x v="4"/>
    <n v="468"/>
    <n v="18"/>
    <n v="0.2"/>
    <n v="0.18"/>
  </r>
  <r>
    <d v="2019-05-24T00:00:00"/>
    <d v="1899-12-30T16:45:00"/>
    <d v="1899-12-30T16:45:00"/>
    <m/>
    <x v="1"/>
    <s v="JAR"/>
    <d v="2019-05-24T17:00:00"/>
    <n v="27806"/>
    <s v="TXT"/>
    <s v="Carga"/>
    <s v="NO"/>
    <n v="2"/>
    <n v="3"/>
    <x v="0"/>
    <s v="FUJIKURA AUTO."/>
    <x v="1"/>
    <s v="Marroc"/>
    <m/>
    <m/>
    <m/>
    <m/>
    <m/>
    <s v="FALLO"/>
    <x v="23"/>
    <m/>
    <m/>
    <n v="0"/>
    <x v="1"/>
    <n v="1"/>
    <s v="NO"/>
    <x v="1"/>
    <n v="1"/>
    <n v="1"/>
    <n v="0"/>
    <x v="20"/>
    <x v="4"/>
    <n v="468"/>
    <n v="18"/>
    <n v="0.2"/>
    <n v="0.18"/>
  </r>
  <r>
    <d v="2019-05-24T00:00:00"/>
    <d v="1899-12-30T17:00:00"/>
    <d v="1899-12-30T17:00:00"/>
    <m/>
    <x v="1"/>
    <s v="JAR"/>
    <d v="2019-05-24T17:00:00"/>
    <n v="6007162"/>
    <s v="J G H"/>
    <s v="Carga"/>
    <s v="SI"/>
    <n v="13.5"/>
    <n v="26"/>
    <x v="2"/>
    <s v="RENTA BOX"/>
    <x v="1"/>
    <s v="Murcia"/>
    <m/>
    <m/>
    <m/>
    <m/>
    <n v="45"/>
    <s v="Jesús"/>
    <x v="108"/>
    <d v="1899-12-30T14:3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17:15:00"/>
    <d v="1899-12-30T17:15:00"/>
    <m/>
    <x v="1"/>
    <s v="JAR"/>
    <d v="2019-05-24T17:30:00"/>
    <m/>
    <s v="TRANSABADELL"/>
    <s v="Carga"/>
    <s v="NO"/>
    <n v="3"/>
    <n v="2"/>
    <x v="0"/>
    <s v="TRANSABADELL"/>
    <x v="7"/>
    <s v="varios"/>
    <m/>
    <m/>
    <m/>
    <m/>
    <n v="20"/>
    <s v="Miguel M."/>
    <x v="108"/>
    <d v="1899-12-30T17:15:00"/>
    <m/>
    <n v="0"/>
    <x v="0"/>
    <n v="1"/>
    <s v="SI"/>
    <x v="0"/>
    <n v="0"/>
    <n v="0"/>
    <n v="1"/>
    <x v="20"/>
    <x v="4"/>
    <n v="468"/>
    <n v="18"/>
    <n v="0.2"/>
    <n v="0.18"/>
  </r>
  <r>
    <d v="2019-05-24T00:00:00"/>
    <d v="1899-12-30T17:30:00"/>
    <d v="1899-12-30T17:30:00"/>
    <m/>
    <x v="1"/>
    <s v="JAR"/>
    <d v="2019-05-24T17:30:00"/>
    <m/>
    <s v="SUS MEDIOS"/>
    <s v="Descarga"/>
    <s v="SI"/>
    <n v="13.5"/>
    <n v="26"/>
    <x v="0"/>
    <s v="CHEP"/>
    <x v="2"/>
    <s v="PALAU"/>
    <n v="3680380733"/>
    <m/>
    <m/>
    <m/>
    <n v="60"/>
    <s v="Jesús"/>
    <x v="108"/>
    <d v="1899-12-30T17:30:00"/>
    <m/>
    <n v="1"/>
    <x v="0"/>
    <n v="1"/>
    <s v="SI"/>
    <x v="0"/>
    <n v="0"/>
    <n v="0"/>
    <n v="1"/>
    <x v="20"/>
    <x v="4"/>
    <n v="468"/>
    <n v="18"/>
    <n v="0.2"/>
    <n v="0.18"/>
  </r>
  <r>
    <d v="2019-05-24T00:00:00"/>
    <d v="1899-12-30T18:30:00"/>
    <d v="1899-12-30T18:30:00"/>
    <m/>
    <x v="1"/>
    <s v="JAR"/>
    <d v="2019-05-24T18:30:00"/>
    <n v="28134"/>
    <s v="SUS MEDIOS"/>
    <s v="Carga"/>
    <s v="SI"/>
    <n v="13.5"/>
    <n v="26"/>
    <x v="0"/>
    <s v="IMA ACUICULTURA"/>
    <x v="3"/>
    <s v="Tarragona"/>
    <m/>
    <m/>
    <m/>
    <m/>
    <n v="60"/>
    <s v="Jesús"/>
    <x v="108"/>
    <d v="1899-12-30T20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19:30:00"/>
    <d v="1899-12-30T19:30:00"/>
    <m/>
    <x v="1"/>
    <s v="JAR"/>
    <d v="2019-05-24T19:30:00"/>
    <n v="28121"/>
    <s v="J G H"/>
    <s v="Carga"/>
    <s v="SI"/>
    <n v="13.5"/>
    <n v="26"/>
    <x v="2"/>
    <s v="SUMINISTROS BOX"/>
    <x v="1"/>
    <s v="Archena"/>
    <m/>
    <m/>
    <m/>
    <m/>
    <n v="45"/>
    <s v="Miguel M."/>
    <x v="108"/>
    <d v="1899-12-30T21:0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20:30:00"/>
    <d v="1899-12-30T20:30:00"/>
    <m/>
    <x v="1"/>
    <s v="JAR"/>
    <d v="2019-05-24T20:30:00"/>
    <m/>
    <s v="SUS MEDIOS"/>
    <s v="Carga"/>
    <s v="SI"/>
    <n v="13.5"/>
    <n v="26"/>
    <x v="0"/>
    <s v="CHEP"/>
    <x v="1"/>
    <s v="varios"/>
    <n v="3680381916"/>
    <m/>
    <m/>
    <m/>
    <n v="90"/>
    <s v="Miguel Ángel"/>
    <x v="108"/>
    <d v="1899-12-30T11:30:00"/>
    <m/>
    <n v="1"/>
    <x v="0"/>
    <n v="1"/>
    <s v="SI"/>
    <x v="0"/>
    <n v="1"/>
    <n v="1"/>
    <n v="0"/>
    <x v="20"/>
    <x v="4"/>
    <n v="468"/>
    <n v="18"/>
    <n v="0.2"/>
    <n v="0.18"/>
  </r>
  <r>
    <d v="2019-05-24T00:00:00"/>
    <d v="1899-12-30T21:30:00"/>
    <d v="1899-12-30T21:30:00"/>
    <m/>
    <x v="1"/>
    <s v="JAR"/>
    <d v="2019-05-24T21:30:00"/>
    <m/>
    <s v="SUS MEDIOS"/>
    <s v="Carga"/>
    <s v="SI"/>
    <n v="13.5"/>
    <n v="26"/>
    <x v="0"/>
    <s v="CHEP"/>
    <x v="1"/>
    <s v="varios"/>
    <n v="3680381917"/>
    <m/>
    <m/>
    <m/>
    <n v="60"/>
    <s v="Miguel Ángel"/>
    <x v="109"/>
    <d v="1899-12-30T12:30:00"/>
    <m/>
    <n v="1"/>
    <x v="0"/>
    <n v="1"/>
    <s v="NO"/>
    <x v="0"/>
    <n v="1"/>
    <n v="1"/>
    <n v="0"/>
    <x v="20"/>
    <x v="4"/>
    <n v="468"/>
    <n v="18"/>
    <n v="0.2"/>
    <n v="0.18"/>
  </r>
  <r>
    <d v="2019-05-27T00:00:00"/>
    <d v="1899-12-30T06:00:00"/>
    <d v="1899-12-30T06:00:00"/>
    <m/>
    <x v="1"/>
    <s v="JAR"/>
    <d v="2019-05-27T06:00:00"/>
    <s v="silo 6 KM"/>
    <s v="SUS MEDIOS"/>
    <s v="Descarga"/>
    <s v="NO"/>
    <n v="1"/>
    <n v="1"/>
    <x v="0"/>
    <s v="HIDROAGUA"/>
    <x v="2"/>
    <s v="PALAU"/>
    <s v="Descargar en Silo 6  KM  (A141801M04) "/>
    <m/>
    <m/>
    <m/>
    <m/>
    <s v="Sandra"/>
    <x v="109"/>
    <d v="1899-12-30T12:30:00"/>
    <m/>
    <n v="0"/>
    <x v="0"/>
    <n v="1"/>
    <s v="SI"/>
    <x v="0"/>
    <n v="1"/>
    <n v="1"/>
    <n v="0"/>
    <x v="21"/>
    <x v="4"/>
    <n v="468"/>
    <n v="18"/>
    <n v="0.2"/>
    <n v="0.18"/>
  </r>
  <r>
    <d v="2019-05-27T00:00:00"/>
    <d v="1899-12-30T07:00:00"/>
    <d v="1899-12-30T07:00:00"/>
    <m/>
    <x v="1"/>
    <s v="JAR"/>
    <d v="2019-05-27T07:00:00"/>
    <m/>
    <s v="ALGAITRUCK"/>
    <s v="Descarga"/>
    <s v="SI"/>
    <n v="13.5"/>
    <n v="26"/>
    <x v="0"/>
    <s v="SCHOELLER  LORQUI"/>
    <x v="8"/>
    <s v="PALAU"/>
    <m/>
    <m/>
    <m/>
    <m/>
    <n v="60"/>
    <s v="Miguel Ángel"/>
    <x v="109"/>
    <d v="1899-12-30T07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07:30:00"/>
    <d v="1899-12-30T07:30:00"/>
    <m/>
    <x v="1"/>
    <s v="JAR"/>
    <d v="2019-05-27T07:30:00"/>
    <m/>
    <s v="SUS MEDIOS"/>
    <s v="Descarga"/>
    <s v="NO"/>
    <n v="5"/>
    <n v="10"/>
    <x v="0"/>
    <s v="SERRADORA DOMENECH"/>
    <x v="2"/>
    <s v="PALAU"/>
    <m/>
    <m/>
    <m/>
    <m/>
    <n v="45"/>
    <s v="Juan Carlos"/>
    <x v="109"/>
    <d v="1899-12-30T07:30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08:00:00"/>
    <d v="1899-12-30T08:00:00"/>
    <m/>
    <x v="1"/>
    <s v="JAR"/>
    <d v="2019-05-27T08:00:00"/>
    <m/>
    <s v="DAVID BERTRAN"/>
    <s v="Carga"/>
    <s v="NO"/>
    <n v="4"/>
    <n v="6"/>
    <x v="0"/>
    <s v="ALTOPLAST"/>
    <x v="2"/>
    <s v="Hostalets de Balenya"/>
    <m/>
    <m/>
    <m/>
    <m/>
    <n v="20"/>
    <s v="Juan Carlos"/>
    <x v="109"/>
    <d v="1899-12-30T08:00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09:00:00"/>
    <d v="1899-12-30T09:00:00"/>
    <m/>
    <x v="1"/>
    <s v="JAR"/>
    <d v="2019-05-27T09:00:00"/>
    <m/>
    <s v="SUS MEDIOS"/>
    <s v="Descarga"/>
    <s v="SI"/>
    <n v="13.5"/>
    <n v="26"/>
    <x v="0"/>
    <s v="MORSSINKHOF"/>
    <x v="2"/>
    <s v="PALAU"/>
    <m/>
    <m/>
    <m/>
    <m/>
    <n v="60"/>
    <s v="Juan Carlos"/>
    <x v="109"/>
    <d v="1899-12-30T09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09:30:00"/>
    <d v="1899-12-30T09:30:00"/>
    <m/>
    <x v="1"/>
    <s v="JAR"/>
    <d v="2019-05-27T09:30:00"/>
    <m/>
    <s v="GARVI"/>
    <s v="Descarga"/>
    <s v="NO"/>
    <n v="10"/>
    <n v="20"/>
    <x v="0"/>
    <s v="POLIURETANOS RIVAS"/>
    <x v="0"/>
    <s v="PALAU"/>
    <m/>
    <m/>
    <m/>
    <m/>
    <n v="40"/>
    <s v="Juan Carlos"/>
    <x v="109"/>
    <d v="1899-12-30T12:30:00"/>
    <m/>
    <n v="0"/>
    <x v="0"/>
    <n v="1"/>
    <s v="SI"/>
    <x v="0"/>
    <n v="1"/>
    <n v="1"/>
    <n v="0"/>
    <x v="21"/>
    <x v="4"/>
    <n v="468"/>
    <n v="18"/>
    <n v="0.2"/>
    <n v="0.18"/>
  </r>
  <r>
    <d v="2019-05-27T00:00:00"/>
    <d v="1899-12-30T10:00:00"/>
    <d v="1899-12-30T10:00:00"/>
    <m/>
    <x v="1"/>
    <s v="JAR"/>
    <d v="2019-05-27T10:00:00"/>
    <m/>
    <s v="JOSE REY"/>
    <s v="Carga"/>
    <s v="SI"/>
    <n v="13.5"/>
    <n v="26"/>
    <x v="0"/>
    <s v="FLUIDRA"/>
    <x v="9"/>
    <s v="Maçanet de la Selva"/>
    <m/>
    <m/>
    <m/>
    <m/>
    <n v="40"/>
    <s v="Juan Carlos"/>
    <x v="109"/>
    <d v="1899-12-30T10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0:30:00"/>
    <d v="1899-12-30T10:30:00"/>
    <m/>
    <x v="1"/>
    <s v="JAR"/>
    <d v="2019-05-27T10:30:00"/>
    <n v="28111"/>
    <s v="EL MOSCA"/>
    <s v="Carga"/>
    <s v="SI"/>
    <n v="13.5"/>
    <n v="26"/>
    <x v="2"/>
    <s v="FRUTAS HERMANOS BRAOJOS"/>
    <x v="7"/>
    <s v="Granada"/>
    <m/>
    <m/>
    <m/>
    <m/>
    <n v="45"/>
    <s v="Sandra"/>
    <x v="109"/>
    <d v="1899-12-30T13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1:00:00"/>
    <d v="1899-12-30T11:00:00"/>
    <m/>
    <x v="1"/>
    <s v="JAR"/>
    <d v="2019-05-27T11:00:00"/>
    <n v="28121"/>
    <s v="J G H"/>
    <s v="Carga"/>
    <s v="SI"/>
    <n v="13.5"/>
    <n v="26"/>
    <x v="2"/>
    <s v="SUMINISTROS BOX"/>
    <x v="1"/>
    <s v="Archena"/>
    <m/>
    <m/>
    <m/>
    <m/>
    <n v="45"/>
    <s v="Juan Carlos"/>
    <x v="109"/>
    <d v="1899-12-30T13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1:10:00"/>
    <d v="1899-12-30T11:10:00"/>
    <m/>
    <x v="1"/>
    <s v="JAR"/>
    <d v="2019-05-27T11:00:00"/>
    <m/>
    <s v="DAVID BERTRAN"/>
    <s v="Carga"/>
    <s v="NO"/>
    <n v="4"/>
    <n v="5"/>
    <x v="0"/>
    <s v="DAVID BERTRAN"/>
    <x v="7"/>
    <s v="Varios"/>
    <m/>
    <m/>
    <m/>
    <m/>
    <n v="20"/>
    <s v="Miguel Ángel"/>
    <x v="109"/>
    <d v="1899-12-30T11:10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11:45:00"/>
    <d v="1899-12-30T11:45:00"/>
    <m/>
    <x v="1"/>
    <s v="JAR"/>
    <d v="2019-05-27T12:00:00"/>
    <m/>
    <s v="COBARPLAS"/>
    <s v="Descarga"/>
    <s v="NO"/>
    <n v="9"/>
    <n v="13"/>
    <x v="0"/>
    <s v="COBARPLAST"/>
    <x v="0"/>
    <s v="PALAU"/>
    <m/>
    <m/>
    <m/>
    <m/>
    <n v="60"/>
    <s v="Juan Carlos"/>
    <x v="109"/>
    <d v="1899-12-30T11:00:00"/>
    <m/>
    <n v="0"/>
    <x v="0"/>
    <n v="1"/>
    <s v="SI"/>
    <x v="0"/>
    <n v="1"/>
    <n v="1"/>
    <n v="0"/>
    <x v="21"/>
    <x v="4"/>
    <n v="468"/>
    <n v="18"/>
    <n v="0.2"/>
    <n v="0.18"/>
  </r>
  <r>
    <d v="2019-05-27T00:00:00"/>
    <d v="1899-12-30T12:00:00"/>
    <d v="1899-12-30T12:00:00"/>
    <m/>
    <x v="1"/>
    <s v="JAR"/>
    <d v="2019-05-27T12:00:00"/>
    <n v="28121"/>
    <s v="J G H"/>
    <s v="Carga"/>
    <s v="SI"/>
    <n v="13.5"/>
    <n v="26"/>
    <x v="2"/>
    <s v="SUMINISTROS BOX"/>
    <x v="1"/>
    <s v="Archena"/>
    <m/>
    <m/>
    <m/>
    <m/>
    <n v="45"/>
    <s v="Jesús"/>
    <x v="109"/>
    <d v="1899-12-30T15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2:15:00"/>
    <d v="1899-12-30T12:15:00"/>
    <m/>
    <x v="1"/>
    <s v="JAR"/>
    <d v="2019-05-27T12:30:00"/>
    <n v="28045"/>
    <s v="KUEHNE NAGEL"/>
    <s v="Carga"/>
    <s v="NO"/>
    <n v="2"/>
    <n v="4"/>
    <x v="0"/>
    <s v="STORE &amp; GO "/>
    <x v="1"/>
    <s v="Portugal"/>
    <m/>
    <m/>
    <m/>
    <m/>
    <m/>
    <s v="FALLO"/>
    <x v="23"/>
    <m/>
    <m/>
    <n v="0"/>
    <x v="1"/>
    <n v="1"/>
    <s v="NO"/>
    <x v="1"/>
    <n v="1"/>
    <n v="1"/>
    <n v="0"/>
    <x v="21"/>
    <x v="4"/>
    <n v="468"/>
    <n v="18"/>
    <n v="0.2"/>
    <n v="0.18"/>
  </r>
  <r>
    <d v="2019-05-27T00:00:00"/>
    <d v="1899-12-30T12:30:00"/>
    <d v="1899-12-30T12:30:00"/>
    <m/>
    <x v="1"/>
    <s v="JAR"/>
    <d v="2019-05-27T12:30:00"/>
    <n v="27636"/>
    <s v="J H L"/>
    <s v="Carga"/>
    <s v="SI"/>
    <n v="13.5"/>
    <n v="26"/>
    <x v="2"/>
    <s v="JANELAS DE FRESCURA"/>
    <x v="7"/>
    <s v="Portugal"/>
    <m/>
    <m/>
    <m/>
    <m/>
    <m/>
    <s v="Miguel Ángel"/>
    <x v="109"/>
    <d v="1899-12-30T12:3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3:00:00"/>
    <d v="1899-12-30T13:00:00"/>
    <m/>
    <x v="1"/>
    <s v="JAR"/>
    <d v="2019-05-27T13:00:00"/>
    <n v="28111"/>
    <s v="EL MOSCA"/>
    <s v="Carga"/>
    <s v="SI"/>
    <n v="13.5"/>
    <n v="26"/>
    <x v="2"/>
    <s v="FRUTAS HERMANOS BRAOJOS"/>
    <x v="7"/>
    <s v="Granada"/>
    <m/>
    <m/>
    <m/>
    <m/>
    <n v="45"/>
    <s v="Jesús"/>
    <x v="109"/>
    <d v="1899-12-30T15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3:10:00"/>
    <d v="1899-12-30T13:10:00"/>
    <m/>
    <x v="1"/>
    <s v="JAR"/>
    <d v="2019-05-27T13:00:00"/>
    <m/>
    <s v="GONZATRANS"/>
    <s v="Carga"/>
    <s v="NO"/>
    <n v="5"/>
    <n v="11"/>
    <x v="0"/>
    <s v="GONZATRANS"/>
    <x v="7"/>
    <s v="varios"/>
    <m/>
    <m/>
    <m/>
    <m/>
    <n v="30"/>
    <s v="Miguel Ángel"/>
    <x v="109"/>
    <d v="1899-12-30T13:10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13:15:00"/>
    <d v="1899-12-30T13:15:00"/>
    <m/>
    <x v="1"/>
    <s v="JAR"/>
    <d v="2019-05-27T13:30:00"/>
    <n v="6007128"/>
    <s v="BREGER"/>
    <s v="Carga"/>
    <s v="SI"/>
    <n v="13.5"/>
    <n v="8"/>
    <x v="0"/>
    <s v="SCHOELLER FRANCE"/>
    <x v="4"/>
    <s v="France"/>
    <m/>
    <m/>
    <m/>
    <m/>
    <n v="30"/>
    <s v="Jesús"/>
    <x v="109"/>
    <d v="1899-12-30T14:15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3:30:00"/>
    <d v="1899-12-30T13:30:00"/>
    <m/>
    <x v="1"/>
    <s v="JAR"/>
    <d v="2019-05-27T13:30:00"/>
    <n v="28044"/>
    <s v="SUS MEDIOS"/>
    <s v="Carga"/>
    <s v="NO"/>
    <n v="1"/>
    <n v="2"/>
    <x v="0"/>
    <s v="ARTIPLAS"/>
    <x v="1"/>
    <s v="Vizcaya"/>
    <m/>
    <m/>
    <m/>
    <m/>
    <m/>
    <s v="FALLO"/>
    <x v="23"/>
    <m/>
    <m/>
    <n v="0"/>
    <x v="1"/>
    <n v="1"/>
    <s v="NO"/>
    <x v="1"/>
    <n v="1"/>
    <n v="1"/>
    <n v="0"/>
    <x v="21"/>
    <x v="4"/>
    <n v="468"/>
    <n v="18"/>
    <n v="0.2"/>
    <n v="0.18"/>
  </r>
  <r>
    <d v="2019-05-27T00:00:00"/>
    <d v="1899-12-30T14:00:00"/>
    <d v="1899-12-30T14:00:00"/>
    <m/>
    <x v="1"/>
    <s v="JAR"/>
    <d v="2019-05-27T14:00:00"/>
    <m/>
    <s v="SUS MEDIOS"/>
    <s v="Carga"/>
    <s v="SI"/>
    <n v="13.5"/>
    <n v="26"/>
    <x v="0"/>
    <s v="CHEP"/>
    <x v="1"/>
    <s v="Varios"/>
    <n v="3680387385"/>
    <s v=" DW8S318"/>
    <m/>
    <m/>
    <n v="60"/>
    <s v="Miguel M."/>
    <x v="109"/>
    <d v="1899-12-30T16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4:30:00"/>
    <d v="1899-12-30T14:30:00"/>
    <m/>
    <x v="1"/>
    <s v="JAR"/>
    <d v="2019-05-27T14:30:00"/>
    <n v="28000"/>
    <s v="DASCHER"/>
    <s v="Carga"/>
    <s v="NO"/>
    <n v="1"/>
    <n v="1"/>
    <x v="0"/>
    <s v="CROPU"/>
    <x v="1"/>
    <s v="Burgos"/>
    <m/>
    <m/>
    <m/>
    <m/>
    <n v="10"/>
    <s v="Reyes"/>
    <x v="109"/>
    <d v="1899-12-30T13:00:00"/>
    <m/>
    <n v="0"/>
    <x v="0"/>
    <n v="1"/>
    <s v="SI"/>
    <x v="0"/>
    <n v="1"/>
    <n v="1"/>
    <n v="0"/>
    <x v="21"/>
    <x v="4"/>
    <n v="468"/>
    <n v="18"/>
    <n v="0.2"/>
    <n v="0.18"/>
  </r>
  <r>
    <d v="2019-05-27T00:00:00"/>
    <d v="1899-12-30T15:00:00"/>
    <d v="1899-12-30T15:00:00"/>
    <m/>
    <x v="1"/>
    <s v="JAR"/>
    <d v="2019-05-27T15:00:00"/>
    <n v="28121"/>
    <s v="J G H"/>
    <s v="Carga"/>
    <s v="SI"/>
    <n v="13.5"/>
    <n v="26"/>
    <x v="2"/>
    <s v="SUMINISTROS BOX"/>
    <x v="1"/>
    <s v="Archena"/>
    <m/>
    <m/>
    <m/>
    <m/>
    <n v="45"/>
    <s v="Miguel M."/>
    <x v="109"/>
    <d v="1899-12-30T15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6:00:00"/>
    <d v="1899-12-30T16:00:00"/>
    <m/>
    <x v="1"/>
    <s v="JAR"/>
    <d v="2019-05-27T16:00:00"/>
    <m/>
    <s v="TRANSPARETS"/>
    <s v="Carga"/>
    <s v="NO"/>
    <n v="2"/>
    <n v="4"/>
    <x v="0"/>
    <s v="AQUA AMBIENT"/>
    <x v="3"/>
    <s v="varios"/>
    <m/>
    <m/>
    <m/>
    <m/>
    <n v="20"/>
    <s v="Jesús"/>
    <x v="109"/>
    <d v="1899-12-30T16:00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16:30:00"/>
    <d v="1899-12-30T16:30:00"/>
    <m/>
    <x v="1"/>
    <s v="JAR"/>
    <d v="2019-05-27T16:30:00"/>
    <m/>
    <s v="SUS MEDIOS"/>
    <s v="Carga"/>
    <s v="SI"/>
    <n v="13.5"/>
    <n v="10"/>
    <x v="0"/>
    <s v="AQUA AMBIENT"/>
    <x v="3"/>
    <s v="Portugal"/>
    <s v="Guimabombes"/>
    <m/>
    <m/>
    <m/>
    <n v="40"/>
    <s v="Jesús"/>
    <x v="109"/>
    <d v="1899-12-30T16:3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6:40:00"/>
    <d v="1899-12-30T16:40:00"/>
    <m/>
    <x v="1"/>
    <s v="JAR"/>
    <d v="2019-05-27T16:30:00"/>
    <n v="27806"/>
    <s v="TXT"/>
    <s v="Carga"/>
    <s v="NO"/>
    <n v="2"/>
    <n v="3"/>
    <x v="0"/>
    <s v="FUJIKURA AUTO."/>
    <x v="1"/>
    <s v="Marroc"/>
    <m/>
    <m/>
    <m/>
    <m/>
    <n v="15"/>
    <s v="Reyes"/>
    <x v="109"/>
    <d v="1899-12-30T16:40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16:45:00"/>
    <d v="1899-12-30T16:45:00"/>
    <m/>
    <x v="1"/>
    <s v="JAR"/>
    <d v="2019-05-27T17:00:00"/>
    <n v="27636"/>
    <s v="J H L"/>
    <s v="Carga"/>
    <s v="SI"/>
    <n v="13.5"/>
    <n v="26"/>
    <x v="2"/>
    <s v="JANELAS DE FRESCURA"/>
    <x v="7"/>
    <s v="Portugal"/>
    <m/>
    <m/>
    <m/>
    <m/>
    <n v="45"/>
    <s v="Jesús"/>
    <x v="109"/>
    <d v="1899-12-30T18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7:00:00"/>
    <d v="1899-12-30T17:00:00"/>
    <m/>
    <x v="1"/>
    <s v="JAR"/>
    <d v="2019-05-27T17:00:00"/>
    <n v="28111"/>
    <s v="EL MOSCA"/>
    <s v="Carga"/>
    <s v="SI"/>
    <n v="13.5"/>
    <n v="26"/>
    <x v="2"/>
    <s v="FRUTAS HERMANOS BRAOJOS"/>
    <x v="7"/>
    <s v="Granada"/>
    <m/>
    <m/>
    <m/>
    <m/>
    <n v="45"/>
    <s v="Jesús"/>
    <x v="109"/>
    <d v="1899-12-30T16:0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7:15:00"/>
    <d v="1899-12-30T17:15:00"/>
    <m/>
    <x v="1"/>
    <s v="JAR"/>
    <d v="2019-05-27T17:30:00"/>
    <m/>
    <s v="TRANSABADELL"/>
    <s v="Carga"/>
    <s v="NO"/>
    <n v="3"/>
    <n v="5"/>
    <x v="0"/>
    <s v="TRANSABADELL"/>
    <x v="7"/>
    <s v="varios"/>
    <m/>
    <m/>
    <m/>
    <m/>
    <n v="30"/>
    <s v="Miguel M."/>
    <x v="109"/>
    <d v="1899-12-30T17:15:00"/>
    <m/>
    <n v="0"/>
    <x v="0"/>
    <n v="1"/>
    <s v="SI"/>
    <x v="0"/>
    <n v="0"/>
    <n v="0"/>
    <n v="1"/>
    <x v="21"/>
    <x v="4"/>
    <n v="468"/>
    <n v="18"/>
    <n v="0.2"/>
    <n v="0.18"/>
  </r>
  <r>
    <d v="2019-05-27T00:00:00"/>
    <d v="1899-12-30T17:30:00"/>
    <d v="1899-12-30T17:30:00"/>
    <m/>
    <x v="1"/>
    <s v="JAR"/>
    <d v="2019-05-27T17:30:00"/>
    <n v="28121"/>
    <s v="J G H"/>
    <s v="Carga"/>
    <s v="SI"/>
    <n v="13.5"/>
    <n v="26"/>
    <x v="2"/>
    <s v="SUMINISTROS BOX"/>
    <x v="1"/>
    <s v="Archena"/>
    <m/>
    <m/>
    <m/>
    <m/>
    <n v="45"/>
    <s v="Jesús"/>
    <x v="109"/>
    <d v="1899-12-30T17:3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8:00:00"/>
    <d v="1899-12-30T18:00:00"/>
    <m/>
    <x v="1"/>
    <s v="JAR"/>
    <d v="2019-05-27T18:00:00"/>
    <n v="27155"/>
    <s v="SESE"/>
    <s v="Carga"/>
    <s v="SI"/>
    <n v="13.5"/>
    <n v="26"/>
    <x v="0"/>
    <s v="VALEO"/>
    <x v="1"/>
    <s v="Jaén"/>
    <m/>
    <m/>
    <m/>
    <m/>
    <n v="60"/>
    <s v="Miguel M."/>
    <x v="109"/>
    <d v="1899-12-30T18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8:30:00"/>
    <d v="1899-12-30T18:30:00"/>
    <m/>
    <x v="1"/>
    <s v="JAR"/>
    <d v="2019-05-27T18:30:00"/>
    <n v="28038"/>
    <s v="JOSE REY"/>
    <s v="Carga"/>
    <s v="SI"/>
    <n v="13.5"/>
    <n v="26"/>
    <x v="0"/>
    <s v="VARIOS"/>
    <x v="7"/>
    <s v="Gupuzcoa"/>
    <m/>
    <m/>
    <m/>
    <m/>
    <n v="45"/>
    <s v="Jesús"/>
    <x v="109"/>
    <d v="1899-12-30T19:3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19:00:00"/>
    <d v="1899-12-30T19:00:00"/>
    <m/>
    <x v="1"/>
    <s v="JAR"/>
    <d v="2019-05-27T19:00:00"/>
    <n v="28009"/>
    <s v="SESE"/>
    <s v="Carga"/>
    <s v="SI"/>
    <n v="13.5"/>
    <n v="26"/>
    <x v="0"/>
    <s v="VALEO"/>
    <x v="1"/>
    <s v="Jaén"/>
    <m/>
    <m/>
    <m/>
    <m/>
    <n v="60"/>
    <s v="Miguel M."/>
    <x v="109"/>
    <d v="1899-12-30T19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19:30:00"/>
    <d v="1899-12-30T19:30:00"/>
    <m/>
    <x v="1"/>
    <s v="JAR"/>
    <d v="2019-05-27T19:30:00"/>
    <n v="28121"/>
    <s v="J G H"/>
    <s v="Carga"/>
    <s v="SI"/>
    <n v="13.5"/>
    <n v="26"/>
    <x v="2"/>
    <s v="SUMINISTROS BOX"/>
    <x v="1"/>
    <s v="Archena"/>
    <m/>
    <m/>
    <m/>
    <m/>
    <n v="45"/>
    <s v="Jesús"/>
    <x v="109"/>
    <d v="1899-12-30T20:30:00"/>
    <m/>
    <n v="1"/>
    <x v="0"/>
    <n v="1"/>
    <s v="SI"/>
    <x v="0"/>
    <n v="1"/>
    <n v="1"/>
    <n v="0"/>
    <x v="21"/>
    <x v="4"/>
    <n v="468"/>
    <n v="18"/>
    <n v="0.2"/>
    <n v="0.18"/>
  </r>
  <r>
    <d v="2019-05-27T00:00:00"/>
    <d v="1899-12-30T20:00:00"/>
    <d v="1899-12-30T20:00:00"/>
    <m/>
    <x v="1"/>
    <s v="MR"/>
    <d v="2019-05-27T20:00:00"/>
    <n v="27902"/>
    <s v="JOSE REY"/>
    <s v="Carga"/>
    <s v="SI"/>
    <n v="13.5"/>
    <n v="26"/>
    <x v="0"/>
    <s v="CONSORCIO DE PROMOCION DEL OVINO"/>
    <x v="7"/>
    <s v="zamora"/>
    <m/>
    <s v="6443-JZP"/>
    <m/>
    <m/>
    <n v="60"/>
    <s v="Miguel M."/>
    <x v="109"/>
    <d v="1899-12-30T20:00:00"/>
    <m/>
    <n v="1"/>
    <x v="0"/>
    <n v="1"/>
    <s v="SI"/>
    <x v="0"/>
    <n v="0"/>
    <n v="0"/>
    <n v="1"/>
    <x v="21"/>
    <x v="4"/>
    <n v="468"/>
    <n v="18"/>
    <n v="0.2"/>
    <n v="0.18"/>
  </r>
  <r>
    <d v="2019-05-27T00:00:00"/>
    <d v="1899-12-30T21:30:00"/>
    <d v="1899-12-30T21:30:00"/>
    <m/>
    <x v="1"/>
    <s v="JAR"/>
    <d v="2019-05-27T21:30:00"/>
    <m/>
    <s v="SUS MEDIOS"/>
    <s v="Carga"/>
    <s v="SI"/>
    <n v="13.5"/>
    <n v="26"/>
    <x v="0"/>
    <s v="CHEP"/>
    <x v="1"/>
    <s v="Varios"/>
    <n v="3680381920"/>
    <m/>
    <m/>
    <m/>
    <n v="60"/>
    <s v="Miguel M."/>
    <x v="109"/>
    <d v="1899-12-30T14:3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06:00:00"/>
    <d v="1899-12-30T06:00:00"/>
    <m/>
    <x v="1"/>
    <s v="JAR"/>
    <d v="2019-05-28T06:00:00"/>
    <n v="28111"/>
    <s v="EL MOSCA"/>
    <s v="Carga"/>
    <s v="SI"/>
    <n v="13.5"/>
    <n v="26"/>
    <x v="2"/>
    <s v="FRUTAS HERMANOS BRAOJOS"/>
    <x v="7"/>
    <s v="Granada"/>
    <m/>
    <m/>
    <m/>
    <m/>
    <n v="45"/>
    <s v="Juan Carlos"/>
    <x v="110"/>
    <d v="1899-12-30T12:3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07:00:00"/>
    <d v="1899-12-30T07:00:00"/>
    <m/>
    <x v="1"/>
    <s v="JAR"/>
    <d v="2019-05-28T07:00:00"/>
    <n v="28111"/>
    <s v="EL MOSCA"/>
    <s v="Carga"/>
    <s v="SI"/>
    <n v="13.5"/>
    <n v="26"/>
    <x v="2"/>
    <s v="FRUTAS HERMANOS BRAOJOS"/>
    <x v="7"/>
    <s v="Granada"/>
    <m/>
    <m/>
    <m/>
    <m/>
    <n v="45"/>
    <s v="Jesús"/>
    <x v="110"/>
    <d v="1899-12-30T17:0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08:00:00"/>
    <d v="1899-12-30T08:00:00"/>
    <m/>
    <x v="1"/>
    <s v="JAR"/>
    <d v="2019-05-28T08:00:00"/>
    <m/>
    <s v="GONZATRANS"/>
    <s v="Carga"/>
    <s v="SI"/>
    <n v="13.5"/>
    <n v="26"/>
    <x v="0"/>
    <s v="SCHOELLER  LORQUI"/>
    <x v="8"/>
    <s v="Murcia"/>
    <m/>
    <m/>
    <m/>
    <m/>
    <n v="60"/>
    <s v="Juan Carlos"/>
    <x v="110"/>
    <d v="1899-12-30T08:00:00"/>
    <m/>
    <n v="1"/>
    <x v="0"/>
    <n v="1"/>
    <s v="SI"/>
    <x v="0"/>
    <n v="0"/>
    <n v="0"/>
    <n v="1"/>
    <x v="21"/>
    <x v="4"/>
    <n v="468"/>
    <n v="18"/>
    <n v="0.2"/>
    <n v="0.18"/>
  </r>
  <r>
    <d v="2019-05-28T00:00:00"/>
    <d v="1899-12-30T08:30:00"/>
    <d v="1899-12-30T08:30:00"/>
    <m/>
    <x v="1"/>
    <s v="JAR"/>
    <d v="2019-05-28T08:30:00"/>
    <m/>
    <s v="DAVID BERTRAN"/>
    <s v="Carga"/>
    <s v="NO"/>
    <n v="4"/>
    <n v="6"/>
    <x v="0"/>
    <s v="DAVID BERTRAN"/>
    <x v="9"/>
    <s v="Montmelo"/>
    <m/>
    <m/>
    <m/>
    <m/>
    <n v="20"/>
    <s v="Juan Carlos"/>
    <x v="110"/>
    <d v="1899-12-30T08:30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09:00:00"/>
    <d v="1899-12-30T09:00:00"/>
    <m/>
    <x v="1"/>
    <s v="JAR"/>
    <d v="2019-05-28T09:00:00"/>
    <n v="28111"/>
    <s v="EL MOSCA"/>
    <s v="Carga"/>
    <s v="SI"/>
    <n v="13.5"/>
    <n v="26"/>
    <x v="2"/>
    <s v="FRUTAS HERMANOS BRAOJOS"/>
    <x v="7"/>
    <s v="Granada"/>
    <m/>
    <m/>
    <m/>
    <m/>
    <n v="45"/>
    <s v="Jesús"/>
    <x v="110"/>
    <d v="1899-12-30T17:0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09:45:00"/>
    <d v="1899-12-30T09:45:00"/>
    <m/>
    <x v="1"/>
    <s v="JAR"/>
    <d v="2019-05-28T10:00:00"/>
    <m/>
    <s v="DAVID BERTRAN"/>
    <s v="Carga"/>
    <s v="NO"/>
    <n v="4"/>
    <n v="4"/>
    <x v="0"/>
    <s v="ALTOPLAST"/>
    <x v="7"/>
    <s v="Hostalet de B."/>
    <m/>
    <m/>
    <m/>
    <m/>
    <n v="10"/>
    <s v="Reyes"/>
    <x v="110"/>
    <d v="1899-12-30T09:45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10:00:00"/>
    <d v="1899-12-30T10:00:00"/>
    <m/>
    <x v="1"/>
    <s v="JAR"/>
    <d v="2019-05-28T10:00:00"/>
    <m/>
    <s v="MORARTE"/>
    <s v="Descarga"/>
    <s v="NO"/>
    <n v="6"/>
    <n v="15"/>
    <x v="0"/>
    <s v="SCHOELLER POLONIA"/>
    <x v="6"/>
    <s v="PALAU"/>
    <m/>
    <m/>
    <m/>
    <m/>
    <n v="30"/>
    <s v="Miguel Ángel"/>
    <x v="110"/>
    <d v="1899-12-30T08:30:00"/>
    <m/>
    <n v="0"/>
    <x v="0"/>
    <n v="1"/>
    <s v="SI"/>
    <x v="0"/>
    <n v="1"/>
    <n v="1"/>
    <n v="0"/>
    <x v="21"/>
    <x v="4"/>
    <n v="468"/>
    <n v="18"/>
    <n v="0.2"/>
    <n v="0.18"/>
  </r>
  <r>
    <d v="2019-05-28T00:00:00"/>
    <d v="1899-12-30T10:30:00"/>
    <d v="1899-12-30T10:30:00"/>
    <m/>
    <x v="1"/>
    <s v="JAR"/>
    <d v="2019-05-28T10:30:00"/>
    <n v="6007225"/>
    <s v="SUS MEDIOS"/>
    <s v="Carga"/>
    <s v="NO"/>
    <n v="8"/>
    <n v="15"/>
    <x v="0"/>
    <s v="SCHOELLER BVBV"/>
    <x v="4"/>
    <s v="Deventer"/>
    <m/>
    <m/>
    <m/>
    <m/>
    <m/>
    <s v="FALLO"/>
    <x v="23"/>
    <m/>
    <m/>
    <n v="0"/>
    <x v="1"/>
    <n v="1"/>
    <s v="NO"/>
    <x v="1"/>
    <n v="1"/>
    <n v="1"/>
    <n v="0"/>
    <x v="21"/>
    <x v="4"/>
    <n v="468"/>
    <n v="18"/>
    <n v="0.2"/>
    <n v="0.18"/>
  </r>
  <r>
    <d v="2019-05-28T00:00:00"/>
    <d v="1899-12-30T11:00:00"/>
    <d v="1899-12-30T11:00:00"/>
    <m/>
    <x v="1"/>
    <s v="JAR"/>
    <d v="2019-05-28T11:00:00"/>
    <n v="28122"/>
    <s v="SEUR"/>
    <s v="Carga"/>
    <s v="NO"/>
    <n v="2"/>
    <n v="4"/>
    <x v="0"/>
    <s v="SEUR"/>
    <x v="1"/>
    <s v="barcelona"/>
    <m/>
    <m/>
    <m/>
    <m/>
    <n v="20"/>
    <s v="Miguel Ángel"/>
    <x v="110"/>
    <d v="1899-12-30T13:00:00"/>
    <m/>
    <n v="0"/>
    <x v="0"/>
    <n v="1"/>
    <s v="SI"/>
    <x v="0"/>
    <n v="1"/>
    <n v="1"/>
    <n v="0"/>
    <x v="21"/>
    <x v="4"/>
    <n v="468"/>
    <n v="18"/>
    <n v="0.2"/>
    <n v="0.18"/>
  </r>
  <r>
    <d v="2019-05-28T00:00:00"/>
    <d v="1899-12-30T11:15:00"/>
    <d v="1899-12-30T11:15:00"/>
    <m/>
    <x v="1"/>
    <s v="JAR"/>
    <d v="2019-05-28T11:30:00"/>
    <m/>
    <s v="GONZATRANS"/>
    <s v="Carga"/>
    <s v="NO"/>
    <n v="8"/>
    <n v="16"/>
    <x v="0"/>
    <s v="GONZATRANS"/>
    <x v="7"/>
    <s v="varios"/>
    <m/>
    <m/>
    <m/>
    <m/>
    <n v="30"/>
    <s v="Miguel Ángel"/>
    <x v="110"/>
    <d v="1899-12-30T11:15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11:30:00"/>
    <d v="1899-12-30T11:30:00"/>
    <m/>
    <x v="1"/>
    <s v="JAR"/>
    <d v="2019-05-28T11:30:00"/>
    <n v="6007268"/>
    <s v="CARIBU"/>
    <s v="Carga"/>
    <s v="SI"/>
    <n v="13.5"/>
    <n v="26"/>
    <x v="2"/>
    <s v="RENTA BOX"/>
    <x v="1"/>
    <s v="Badajoz"/>
    <m/>
    <m/>
    <m/>
    <m/>
    <n v="45"/>
    <s v="Miguel Ángel"/>
    <x v="110"/>
    <d v="1899-12-30T10:3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11:45:00"/>
    <d v="1899-12-30T11:45:00"/>
    <m/>
    <x v="1"/>
    <s v="JAR"/>
    <d v="2019-05-28T12:00:00"/>
    <n v="28014"/>
    <s v="GARVI"/>
    <s v="Carga"/>
    <s v="NO"/>
    <n v="4"/>
    <n v="7"/>
    <x v="0"/>
    <s v="BODEGAS RIBAS SAT"/>
    <x v="7"/>
    <s v="Mallorca"/>
    <m/>
    <m/>
    <m/>
    <m/>
    <n v="30"/>
    <s v="Miguel Ángel"/>
    <x v="110"/>
    <d v="1899-12-30T11:45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12:00:00"/>
    <d v="1899-12-30T12:00:00"/>
    <m/>
    <x v="1"/>
    <s v="JAR"/>
    <d v="2019-05-28T12:00:00"/>
    <n v="6007272"/>
    <s v="CARIBU"/>
    <s v="Carga"/>
    <s v="SI"/>
    <n v="13.5"/>
    <n v="26"/>
    <x v="2"/>
    <s v="RENTA BOX"/>
    <x v="1"/>
    <s v="Badajoz"/>
    <m/>
    <m/>
    <m/>
    <m/>
    <n v="45"/>
    <s v="Juan Carlos"/>
    <x v="110"/>
    <d v="1899-12-30T12:00:00"/>
    <m/>
    <n v="1"/>
    <x v="0"/>
    <n v="1"/>
    <s v="SI"/>
    <x v="0"/>
    <n v="0"/>
    <n v="0"/>
    <n v="1"/>
    <x v="21"/>
    <x v="4"/>
    <n v="468"/>
    <n v="18"/>
    <n v="0.2"/>
    <n v="0.18"/>
  </r>
  <r>
    <d v="2019-05-28T00:00:00"/>
    <d v="1899-12-30T12:15:00"/>
    <d v="1899-12-30T12:15:00"/>
    <m/>
    <x v="1"/>
    <s v="JAR"/>
    <d v="2019-05-28T12:30:00"/>
    <n v="28205"/>
    <s v="SUS MEDIOS"/>
    <s v="Carga"/>
    <s v="NO"/>
    <n v="1"/>
    <n v="1"/>
    <x v="0"/>
    <s v="BWT IBERICA"/>
    <x v="3"/>
    <s v="Cornella"/>
    <m/>
    <m/>
    <m/>
    <m/>
    <n v="10"/>
    <s v="Reyes"/>
    <x v="111"/>
    <d v="1899-12-30T12:15:00"/>
    <m/>
    <n v="0"/>
    <x v="0"/>
    <n v="1"/>
    <s v="NO"/>
    <x v="0"/>
    <n v="0"/>
    <n v="0"/>
    <n v="1"/>
    <x v="21"/>
    <x v="4"/>
    <n v="468"/>
    <n v="18"/>
    <n v="0.2"/>
    <n v="0.18"/>
  </r>
  <r>
    <d v="2019-05-28T00:00:00"/>
    <d v="1899-12-30T12:30:00"/>
    <d v="1899-12-30T12:30:00"/>
    <m/>
    <x v="1"/>
    <s v="JAR"/>
    <d v="2019-05-28T12:30:00"/>
    <m/>
    <s v="SUS MEDIOS"/>
    <s v="Carga"/>
    <s v="SI"/>
    <n v="13.5"/>
    <n v="26"/>
    <x v="0"/>
    <s v="CHEP"/>
    <x v="1"/>
    <s v="Varios"/>
    <n v="3680387387"/>
    <m/>
    <m/>
    <m/>
    <n v="60"/>
    <s v="Miguel M."/>
    <x v="110"/>
    <d v="1899-12-30T15:3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12:45:00"/>
    <d v="1899-12-30T12:45:00"/>
    <m/>
    <x v="1"/>
    <s v="JAR"/>
    <d v="2019-05-28T13:00:00"/>
    <n v="9000401"/>
    <s v="DAVID BERTRAN"/>
    <s v="Carga"/>
    <s v="NO"/>
    <n v="4"/>
    <n v="6"/>
    <x v="0"/>
    <s v="VARIOS"/>
    <x v="7"/>
    <s v="La Roca del Valles"/>
    <m/>
    <m/>
    <m/>
    <m/>
    <n v="15"/>
    <s v="Miguel Ángel"/>
    <x v="110"/>
    <d v="1899-12-30T12:45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13:00:00"/>
    <d v="1899-12-30T13:00:00"/>
    <m/>
    <x v="1"/>
    <s v="JAR"/>
    <d v="2019-05-28T13:00:00"/>
    <n v="6007272"/>
    <s v="CARIBU"/>
    <s v="Carga"/>
    <s v="SI"/>
    <n v="13.5"/>
    <n v="26"/>
    <x v="2"/>
    <s v="RENTA BOX"/>
    <x v="1"/>
    <s v="Badajoz"/>
    <m/>
    <m/>
    <m/>
    <m/>
    <n v="45"/>
    <s v="Jesús"/>
    <x v="110"/>
    <d v="1899-12-30T14:0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13:10:00"/>
    <m/>
    <m/>
    <x v="0"/>
    <s v="JAR"/>
    <d v="2019-05-28T13:00:00"/>
    <n v="27975"/>
    <s v="TXT"/>
    <s v="Carga"/>
    <s v="NO"/>
    <n v="2"/>
    <n v="2"/>
    <x v="0"/>
    <s v="SERMASA"/>
    <x v="1"/>
    <s v="Toledo"/>
    <m/>
    <m/>
    <m/>
    <m/>
    <n v="15"/>
    <s v="Reyes"/>
    <x v="110"/>
    <d v="1899-12-30T13:10:00"/>
    <m/>
    <n v="0"/>
    <x v="0"/>
    <n v="0"/>
    <s v="SI"/>
    <x v="0"/>
    <n v="1"/>
    <n v="0"/>
    <n v="1"/>
    <x v="21"/>
    <x v="4"/>
    <n v="468"/>
    <n v="18"/>
    <n v="0.2"/>
    <n v="0.18"/>
  </r>
  <r>
    <d v="2019-05-28T00:00:00"/>
    <d v="1899-12-30T13:15:00"/>
    <d v="1899-12-30T13:15:00"/>
    <m/>
    <x v="1"/>
    <s v="JAR"/>
    <d v="2019-05-28T13:30:00"/>
    <n v="28239"/>
    <s v="TROTA"/>
    <s v="Carga"/>
    <s v="SI"/>
    <n v="13.5"/>
    <n v="7"/>
    <x v="0"/>
    <s v="FLUIDRA"/>
    <x v="9"/>
    <s v="Córdoba"/>
    <m/>
    <m/>
    <m/>
    <m/>
    <n v="45"/>
    <s v="Jesús"/>
    <x v="110"/>
    <d v="1899-12-30T15:15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13:30:00"/>
    <d v="1899-12-30T13:30:00"/>
    <m/>
    <x v="1"/>
    <s v="JAR"/>
    <d v="2019-05-28T13:30:00"/>
    <m/>
    <s v="SUS MEDIOS"/>
    <s v="Carga"/>
    <s v="NO"/>
    <n v="6"/>
    <n v="12"/>
    <x v="0"/>
    <s v="PALETPLASTIC"/>
    <x v="1"/>
    <s v="Murcia"/>
    <s v="28110-28034-27847"/>
    <s v="4629 JWJ R7434BBT"/>
    <m/>
    <m/>
    <n v="30"/>
    <s v="Miguel M."/>
    <x v="110"/>
    <d v="1899-12-30T14:30:00"/>
    <m/>
    <n v="0"/>
    <x v="0"/>
    <n v="1"/>
    <s v="SI"/>
    <x v="0"/>
    <n v="1"/>
    <n v="1"/>
    <n v="0"/>
    <x v="21"/>
    <x v="4"/>
    <n v="468"/>
    <n v="18"/>
    <n v="0.2"/>
    <n v="0.18"/>
  </r>
  <r>
    <d v="2019-05-28T00:00:00"/>
    <d v="1899-12-30T13:45:00"/>
    <m/>
    <m/>
    <x v="0"/>
    <s v="JAR"/>
    <d v="2019-05-28T14:00:00"/>
    <n v="27959"/>
    <s v="CODINA"/>
    <s v="Carga"/>
    <s v="SI"/>
    <n v="13.5"/>
    <n v="26"/>
    <x v="0"/>
    <s v="AQUA AMBIENT"/>
    <x v="3"/>
    <s v="Barcelona"/>
    <m/>
    <m/>
    <m/>
    <m/>
    <n v="30"/>
    <s v="Sandra"/>
    <x v="110"/>
    <d v="1899-12-30T13:45:00"/>
    <m/>
    <n v="1"/>
    <x v="0"/>
    <n v="0"/>
    <s v="SI"/>
    <x v="0"/>
    <n v="1"/>
    <n v="0"/>
    <n v="1"/>
    <x v="21"/>
    <x v="4"/>
    <n v="468"/>
    <n v="18"/>
    <n v="0.2"/>
    <n v="0.18"/>
  </r>
  <r>
    <d v="2019-05-28T00:00:00"/>
    <d v="1899-12-30T14:00:00"/>
    <d v="1899-12-30T14:00:00"/>
    <m/>
    <x v="1"/>
    <s v="JAR"/>
    <d v="2019-05-28T14:00:00"/>
    <n v="28134"/>
    <s v="SUS MEDIOS"/>
    <s v="Carga"/>
    <s v="NO"/>
    <n v="6"/>
    <n v="30"/>
    <x v="0"/>
    <s v="IMA ACUICULTURA"/>
    <x v="3"/>
    <s v="Tarragona"/>
    <m/>
    <m/>
    <m/>
    <m/>
    <n v="30"/>
    <s v="Sandra"/>
    <x v="110"/>
    <d v="1899-12-30T15:30:00"/>
    <m/>
    <n v="0"/>
    <x v="0"/>
    <n v="1"/>
    <s v="SI"/>
    <x v="0"/>
    <n v="1"/>
    <n v="1"/>
    <n v="0"/>
    <x v="21"/>
    <x v="4"/>
    <n v="468"/>
    <n v="18"/>
    <n v="0.2"/>
    <n v="0.18"/>
  </r>
  <r>
    <d v="2019-05-28T00:00:00"/>
    <d v="1899-12-30T14:15:00"/>
    <d v="1899-12-30T14:15:00"/>
    <m/>
    <x v="1"/>
    <s v="JAR"/>
    <d v="2019-05-28T14:30:00"/>
    <m/>
    <s v="MORARTE"/>
    <s v="Descarga"/>
    <s v="SI"/>
    <n v="13.5"/>
    <n v="36"/>
    <x v="0"/>
    <s v="SCHOELLER FRANCE"/>
    <x v="6"/>
    <s v="PALAU"/>
    <s v=" CB-12 + VB-1251"/>
    <m/>
    <m/>
    <m/>
    <n v="45"/>
    <s v="Miguel M."/>
    <x v="110"/>
    <d v="1899-12-30T14:15:00"/>
    <m/>
    <n v="1"/>
    <x v="0"/>
    <n v="1"/>
    <s v="SI"/>
    <x v="0"/>
    <n v="0"/>
    <n v="0"/>
    <n v="1"/>
    <x v="21"/>
    <x v="4"/>
    <n v="468"/>
    <n v="18"/>
    <n v="0.2"/>
    <n v="0.18"/>
  </r>
  <r>
    <d v="2019-05-28T00:00:00"/>
    <d v="1899-12-30T14:30:00"/>
    <d v="1899-12-30T14:30:00"/>
    <m/>
    <x v="1"/>
    <s v="JAR"/>
    <d v="2019-05-28T14:30:00"/>
    <n v="6007272"/>
    <s v="CARIBU"/>
    <s v="Carga"/>
    <s v="SI"/>
    <n v="13.5"/>
    <n v="26"/>
    <x v="2"/>
    <s v="RENTA BOX"/>
    <x v="1"/>
    <s v="Badajoz"/>
    <m/>
    <m/>
    <m/>
    <m/>
    <n v="45"/>
    <s v="Jesús"/>
    <x v="110"/>
    <d v="1899-12-30T14:30:00"/>
    <m/>
    <n v="1"/>
    <x v="0"/>
    <n v="1"/>
    <s v="SI"/>
    <x v="0"/>
    <n v="0"/>
    <n v="0"/>
    <n v="1"/>
    <x v="21"/>
    <x v="4"/>
    <n v="468"/>
    <n v="18"/>
    <n v="0.2"/>
    <n v="0.18"/>
  </r>
  <r>
    <d v="2019-05-28T00:00:00"/>
    <d v="1899-12-30T15:00:00"/>
    <d v="1899-12-30T15:00:00"/>
    <m/>
    <x v="1"/>
    <s v="JAR"/>
    <d v="2019-05-28T15:00:00"/>
    <m/>
    <s v="JOSE REY"/>
    <s v="Carga"/>
    <s v="SI"/>
    <n v="13.5"/>
    <n v="26"/>
    <x v="0"/>
    <s v="FLUIDRA"/>
    <x v="9"/>
    <s v="Maçanet de la selva"/>
    <m/>
    <m/>
    <m/>
    <m/>
    <n v="30"/>
    <s v="Jesús"/>
    <x v="110"/>
    <d v="1899-12-30T15:00:00"/>
    <m/>
    <n v="1"/>
    <x v="0"/>
    <n v="1"/>
    <s v="SI"/>
    <x v="0"/>
    <n v="0"/>
    <n v="0"/>
    <n v="1"/>
    <x v="21"/>
    <x v="4"/>
    <n v="468"/>
    <n v="18"/>
    <n v="0.2"/>
    <n v="0.18"/>
  </r>
  <r>
    <d v="2019-05-28T00:00:00"/>
    <d v="1899-12-30T16:00:00"/>
    <d v="1899-12-30T16:00:00"/>
    <m/>
    <x v="1"/>
    <s v="JAR"/>
    <d v="2019-05-28T16:00:00"/>
    <n v="6007272"/>
    <s v="CARIBU"/>
    <s v="Carga"/>
    <s v="SI"/>
    <n v="13.5"/>
    <n v="26"/>
    <x v="2"/>
    <s v="RENTA BOX"/>
    <x v="1"/>
    <s v="Badajoz"/>
    <m/>
    <m/>
    <m/>
    <m/>
    <n v="45"/>
    <s v="Jesús"/>
    <x v="110"/>
    <d v="1899-12-30T19:0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16:15:00"/>
    <d v="1899-12-30T16:15:00"/>
    <m/>
    <x v="1"/>
    <s v="JAR"/>
    <d v="2019-05-28T16:30:00"/>
    <m/>
    <s v="TRANSPARETS"/>
    <s v="Carga"/>
    <s v="NO"/>
    <n v="2"/>
    <n v="2"/>
    <x v="0"/>
    <s v="AQUA AMBIENT"/>
    <x v="3"/>
    <s v="varios"/>
    <m/>
    <m/>
    <m/>
    <m/>
    <n v="15"/>
    <s v="Jesús"/>
    <x v="110"/>
    <d v="1899-12-30T16:15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16:30:00"/>
    <d v="1899-12-30T16:30:00"/>
    <m/>
    <x v="1"/>
    <s v="JAR"/>
    <d v="2019-05-28T16:30:00"/>
    <n v="28044"/>
    <s v="SUS MEDIOS"/>
    <s v="Carga"/>
    <s v="NO"/>
    <n v="1"/>
    <n v="2"/>
    <x v="0"/>
    <s v="ARTIPLAS"/>
    <x v="1"/>
    <s v="Vizcaya"/>
    <m/>
    <m/>
    <m/>
    <m/>
    <m/>
    <s v="FALLO"/>
    <x v="23"/>
    <m/>
    <m/>
    <n v="0"/>
    <x v="1"/>
    <n v="1"/>
    <s v="NO"/>
    <x v="1"/>
    <n v="1"/>
    <n v="1"/>
    <n v="0"/>
    <x v="21"/>
    <x v="4"/>
    <n v="468"/>
    <n v="18"/>
    <n v="0.2"/>
    <n v="0.18"/>
  </r>
  <r>
    <d v="2019-05-28T00:00:00"/>
    <d v="1899-12-30T16:45:00"/>
    <d v="1899-12-30T16:45:00"/>
    <m/>
    <x v="1"/>
    <s v="JAR"/>
    <d v="2019-05-28T17:00:00"/>
    <s v="27539-26420"/>
    <s v="JFT"/>
    <s v="Carga"/>
    <s v="NO"/>
    <n v="2"/>
    <n v="3"/>
    <x v="0"/>
    <s v="BORGWARNER EMISSIONS"/>
    <x v="1"/>
    <s v="Portugal"/>
    <m/>
    <m/>
    <m/>
    <m/>
    <n v="30"/>
    <s v="Miguel M."/>
    <x v="110"/>
    <d v="1899-12-30T19:45:00"/>
    <m/>
    <n v="0"/>
    <x v="0"/>
    <n v="1"/>
    <s v="SI"/>
    <x v="0"/>
    <n v="1"/>
    <n v="1"/>
    <n v="0"/>
    <x v="21"/>
    <x v="4"/>
    <n v="468"/>
    <n v="18"/>
    <n v="0.2"/>
    <n v="0.18"/>
  </r>
  <r>
    <d v="2019-05-28T00:00:00"/>
    <d v="1899-12-30T17:00:00"/>
    <d v="1899-12-30T17:00:00"/>
    <m/>
    <x v="1"/>
    <s v="JAR"/>
    <d v="2019-05-28T17:00:00"/>
    <n v="6007272"/>
    <s v="CARIBU"/>
    <s v="Carga"/>
    <s v="SI"/>
    <n v="13.5"/>
    <n v="26"/>
    <x v="2"/>
    <s v="RENTA BOX"/>
    <x v="1"/>
    <s v="Badajoz"/>
    <m/>
    <m/>
    <m/>
    <m/>
    <n v="45"/>
    <s v="Jesús"/>
    <x v="110"/>
    <d v="1899-12-30T20:00:00"/>
    <m/>
    <n v="1"/>
    <x v="0"/>
    <n v="1"/>
    <s v="SI"/>
    <x v="0"/>
    <n v="1"/>
    <n v="1"/>
    <n v="0"/>
    <x v="21"/>
    <x v="4"/>
    <n v="468"/>
    <n v="18"/>
    <n v="0.2"/>
    <n v="0.18"/>
  </r>
  <r>
    <d v="2019-05-28T00:00:00"/>
    <d v="1899-12-30T17:15:00"/>
    <d v="1899-12-30T17:15:00"/>
    <m/>
    <x v="1"/>
    <s v="JAR"/>
    <d v="2019-05-28T17:30:00"/>
    <m/>
    <s v="TRANSABADELL"/>
    <s v="Carga"/>
    <s v="NO"/>
    <n v="2"/>
    <n v="3"/>
    <x v="0"/>
    <s v="TRANSABADELL"/>
    <x v="7"/>
    <s v="varios"/>
    <m/>
    <m/>
    <m/>
    <m/>
    <n v="15"/>
    <s v="Miguel M."/>
    <x v="110"/>
    <d v="1899-12-30T17:15:00"/>
    <m/>
    <n v="0"/>
    <x v="0"/>
    <n v="1"/>
    <s v="SI"/>
    <x v="0"/>
    <n v="0"/>
    <n v="0"/>
    <n v="1"/>
    <x v="21"/>
    <x v="4"/>
    <n v="468"/>
    <n v="18"/>
    <n v="0.2"/>
    <n v="0.18"/>
  </r>
  <r>
    <d v="2019-05-28T00:00:00"/>
    <d v="1899-12-30T17:30:00"/>
    <d v="1899-12-30T17:30:00"/>
    <m/>
    <x v="1"/>
    <s v="JAR"/>
    <d v="2019-05-28T17:30:00"/>
    <n v="6007272"/>
    <s v="CARIBU"/>
    <s v="Carga"/>
    <s v="SI"/>
    <n v="13.5"/>
    <n v="26"/>
    <x v="2"/>
    <s v="RENTA BOX"/>
    <x v="1"/>
    <s v="Badajoz"/>
    <m/>
    <m/>
    <m/>
    <m/>
    <n v="45"/>
    <s v="Miguel Ángel"/>
    <x v="111"/>
    <d v="1899-12-30T09:30:00"/>
    <m/>
    <n v="1"/>
    <x v="0"/>
    <n v="1"/>
    <s v="NO"/>
    <x v="0"/>
    <n v="1"/>
    <n v="1"/>
    <n v="0"/>
    <x v="21"/>
    <x v="4"/>
    <n v="468"/>
    <n v="18"/>
    <n v="0.2"/>
    <n v="0.18"/>
  </r>
  <r>
    <d v="2019-05-28T00:00:00"/>
    <d v="1899-12-30T18:00:00"/>
    <d v="1899-12-30T18:00:00"/>
    <m/>
    <x v="1"/>
    <s v="JAR"/>
    <d v="2019-05-28T18:00:00"/>
    <n v="28050"/>
    <s v="SESE"/>
    <s v="Carga"/>
    <s v="SI"/>
    <n v="13.5"/>
    <n v="26"/>
    <x v="0"/>
    <s v="VALEO"/>
    <x v="1"/>
    <s v="Jaén"/>
    <m/>
    <m/>
    <m/>
    <m/>
    <m/>
    <s v="FALLO"/>
    <x v="23"/>
    <m/>
    <m/>
    <n v="1"/>
    <x v="1"/>
    <n v="1"/>
    <s v="NO"/>
    <x v="1"/>
    <n v="1"/>
    <n v="1"/>
    <n v="0"/>
    <x v="21"/>
    <x v="4"/>
    <n v="468"/>
    <n v="18"/>
    <n v="0.2"/>
    <n v="0.18"/>
  </r>
  <r>
    <d v="2019-05-28T00:00:00"/>
    <d v="1899-12-30T18:30:00"/>
    <d v="1899-12-30T18:30:00"/>
    <m/>
    <x v="1"/>
    <s v="JAR"/>
    <d v="2019-05-28T18:30:00"/>
    <n v="6007150"/>
    <s v="SUS MEDIOS"/>
    <s v="Carga"/>
    <s v="NO"/>
    <n v="7"/>
    <n v="14"/>
    <x v="0"/>
    <s v="SCHOELLER BVBV"/>
    <x v="4"/>
    <s v="BE8520"/>
    <m/>
    <s v="LCC479"/>
    <m/>
    <m/>
    <n v="30"/>
    <s v="Juan Carlos"/>
    <x v="111"/>
    <d v="1899-12-30T08:30:00"/>
    <m/>
    <n v="0"/>
    <x v="0"/>
    <n v="1"/>
    <s v="NO"/>
    <x v="0"/>
    <n v="1"/>
    <n v="1"/>
    <n v="0"/>
    <x v="21"/>
    <x v="4"/>
    <n v="468"/>
    <n v="18"/>
    <n v="0.2"/>
    <n v="0.18"/>
  </r>
  <r>
    <d v="2019-05-28T00:00:00"/>
    <d v="1899-12-30T19:00:00"/>
    <d v="1899-12-30T19:00:00"/>
    <m/>
    <x v="1"/>
    <s v="JAR"/>
    <d v="2019-05-28T19:00:00"/>
    <n v="6007268"/>
    <s v="CARIBU"/>
    <s v="Carga"/>
    <s v="SI"/>
    <n v="13.5"/>
    <n v="26"/>
    <x v="2"/>
    <s v="RENTA BOX"/>
    <x v="1"/>
    <s v="Badajoz"/>
    <m/>
    <m/>
    <m/>
    <m/>
    <n v="45"/>
    <s v="Juan Carlos"/>
    <x v="111"/>
    <d v="1899-12-30T08:00:00"/>
    <m/>
    <n v="1"/>
    <x v="0"/>
    <n v="1"/>
    <s v="NO"/>
    <x v="0"/>
    <n v="1"/>
    <n v="1"/>
    <n v="0"/>
    <x v="21"/>
    <x v="4"/>
    <n v="468"/>
    <n v="18"/>
    <n v="0.2"/>
    <n v="0.18"/>
  </r>
  <r>
    <d v="2019-05-28T00:00:00"/>
    <d v="1899-12-30T20:30:00"/>
    <m/>
    <m/>
    <x v="0"/>
    <s v="JAR"/>
    <d v="2019-05-28T20:30:00"/>
    <n v="28238"/>
    <s v="J H L"/>
    <s v="Carga"/>
    <s v="SI"/>
    <n v="13.5"/>
    <n v="7"/>
    <x v="0"/>
    <s v="FLUIDRA"/>
    <x v="9"/>
    <s v="Portugal"/>
    <m/>
    <m/>
    <m/>
    <m/>
    <n v="30"/>
    <s v="Jesús"/>
    <x v="110"/>
    <d v="1899-12-30T20:30:00"/>
    <m/>
    <n v="1"/>
    <x v="0"/>
    <n v="0"/>
    <s v="SI"/>
    <x v="0"/>
    <n v="1"/>
    <n v="0"/>
    <n v="1"/>
    <x v="21"/>
    <x v="4"/>
    <n v="468"/>
    <n v="18"/>
    <n v="0.2"/>
    <n v="0.18"/>
  </r>
  <r>
    <d v="2019-05-28T00:00:00"/>
    <d v="1899-12-30T21:00:00"/>
    <d v="1899-12-30T21:00:00"/>
    <m/>
    <x v="1"/>
    <s v="JAR"/>
    <d v="2019-05-28T21:00:00"/>
    <m/>
    <s v="SUS MEDIOS"/>
    <s v="Carga"/>
    <s v="SI"/>
    <n v="13.5"/>
    <n v="26"/>
    <x v="0"/>
    <s v="CHEP"/>
    <x v="1"/>
    <s v="Varios"/>
    <n v="3680387722"/>
    <m/>
    <m/>
    <m/>
    <n v="60"/>
    <s v="Miguel Ángel"/>
    <x v="110"/>
    <d v="1899-12-30T07:0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06:00:00"/>
    <d v="1899-12-30T06:00:00"/>
    <m/>
    <x v="1"/>
    <s v="JAR"/>
    <d v="2019-05-29T06:00:00"/>
    <m/>
    <s v="SUS MEDIOS"/>
    <s v="Carga"/>
    <s v="SI"/>
    <n v="13.5"/>
    <n v="26"/>
    <x v="0"/>
    <s v="CHEP"/>
    <x v="1"/>
    <s v="Varios"/>
    <n v="3680387388"/>
    <m/>
    <m/>
    <m/>
    <n v="60"/>
    <s v="Miguel Ángel"/>
    <x v="111"/>
    <d v="1899-12-30T06:00:00"/>
    <m/>
    <n v="1"/>
    <x v="0"/>
    <n v="1"/>
    <s v="SI"/>
    <x v="0"/>
    <n v="0"/>
    <n v="0"/>
    <n v="1"/>
    <x v="21"/>
    <x v="4"/>
    <n v="468"/>
    <n v="18"/>
    <n v="0.2"/>
    <n v="0.18"/>
  </r>
  <r>
    <d v="2019-05-29T00:00:00"/>
    <d v="1899-12-30T07:00:00"/>
    <d v="1899-12-30T07:00:00"/>
    <m/>
    <x v="1"/>
    <s v="JAR"/>
    <d v="2019-05-29T07:00:00"/>
    <m/>
    <s v="SUS MEDIOS"/>
    <s v="Carga"/>
    <s v="SI"/>
    <n v="13.5"/>
    <n v="26"/>
    <x v="0"/>
    <s v="CHEP"/>
    <x v="1"/>
    <s v="Varios"/>
    <n v="3680387721"/>
    <m/>
    <m/>
    <m/>
    <n v="60"/>
    <s v="Miguel Ángel"/>
    <x v="111"/>
    <d v="1899-12-30T07:00:00"/>
    <m/>
    <n v="1"/>
    <x v="0"/>
    <n v="1"/>
    <s v="SI"/>
    <x v="0"/>
    <n v="0"/>
    <n v="0"/>
    <n v="1"/>
    <x v="21"/>
    <x v="4"/>
    <n v="468"/>
    <n v="18"/>
    <n v="0.2"/>
    <n v="0.18"/>
  </r>
  <r>
    <d v="2019-05-29T00:00:00"/>
    <d v="1899-12-30T08:00:00"/>
    <d v="1899-12-30T08:00:00"/>
    <m/>
    <x v="1"/>
    <s v="JAR"/>
    <d v="2019-05-29T08:00:00"/>
    <n v="28260"/>
    <s v="CARIBU"/>
    <s v="Carga"/>
    <s v="SI"/>
    <n v="13.5"/>
    <n v="26"/>
    <x v="2"/>
    <s v="REDELPLAST"/>
    <x v="7"/>
    <s v="Badajoz"/>
    <m/>
    <m/>
    <m/>
    <m/>
    <n v="45"/>
    <s v="Jesús"/>
    <x v="111"/>
    <d v="1899-12-30T14:0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08:30:00"/>
    <d v="1899-12-30T08:30:00"/>
    <m/>
    <x v="1"/>
    <s v="JAR"/>
    <d v="2019-05-29T08:30:00"/>
    <m/>
    <s v="DAVID BERTRAN"/>
    <s v="Carga"/>
    <s v="NO"/>
    <n v="4"/>
    <n v="6"/>
    <x v="0"/>
    <s v="RESIDUOS "/>
    <x v="5"/>
    <s v="La Llagosta"/>
    <m/>
    <m/>
    <m/>
    <m/>
    <n v="20"/>
    <s v="Sandra"/>
    <x v="111"/>
    <d v="1899-12-30T08:3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09:00:00"/>
    <d v="1899-12-30T09:00:00"/>
    <m/>
    <x v="1"/>
    <s v="JAR"/>
    <d v="2019-05-29T09:00:00"/>
    <n v="28260"/>
    <s v="CARIBU"/>
    <s v="Carga"/>
    <s v="SI"/>
    <n v="13.5"/>
    <n v="26"/>
    <x v="2"/>
    <s v="REDELPLAST"/>
    <x v="7"/>
    <s v="Badajoz"/>
    <m/>
    <m/>
    <m/>
    <m/>
    <n v="45"/>
    <s v="Juan Carlos"/>
    <x v="111"/>
    <d v="1899-12-30T14:3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09:30:00"/>
    <d v="1899-12-30T09:30:00"/>
    <m/>
    <x v="1"/>
    <s v="JAR"/>
    <d v="2019-05-29T09:30:00"/>
    <n v="27707"/>
    <s v="EL MOSCA"/>
    <s v="Carga"/>
    <s v="NO"/>
    <n v="8"/>
    <n v="4"/>
    <x v="0"/>
    <s v="FUPINAX"/>
    <x v="7"/>
    <s v="LORQUI"/>
    <m/>
    <m/>
    <m/>
    <m/>
    <n v="60"/>
    <s v="Juan Carlos"/>
    <x v="111"/>
    <d v="1899-12-30T12:30:00"/>
    <m/>
    <n v="0"/>
    <x v="0"/>
    <n v="1"/>
    <s v="SI"/>
    <x v="0"/>
    <n v="1"/>
    <n v="1"/>
    <n v="0"/>
    <x v="21"/>
    <x v="4"/>
    <n v="468"/>
    <n v="18"/>
    <n v="0.2"/>
    <n v="0.18"/>
  </r>
  <r>
    <d v="2019-05-29T00:00:00"/>
    <d v="1899-12-30T10:00:00"/>
    <d v="1899-12-30T10:00:00"/>
    <m/>
    <x v="1"/>
    <s v="JAR"/>
    <d v="2019-05-29T10:00:00"/>
    <n v="28260"/>
    <s v="CARIBU"/>
    <s v="Carga"/>
    <s v="SI"/>
    <n v="13.5"/>
    <n v="26"/>
    <x v="2"/>
    <s v="REDELPLAST"/>
    <x v="7"/>
    <s v="Badajoz"/>
    <m/>
    <m/>
    <m/>
    <m/>
    <n v="45"/>
    <s v="Miguel Ángel"/>
    <x v="111"/>
    <d v="1899-12-30T10:00:00"/>
    <m/>
    <n v="1"/>
    <x v="0"/>
    <n v="1"/>
    <s v="SI"/>
    <x v="0"/>
    <n v="0"/>
    <n v="0"/>
    <n v="1"/>
    <x v="21"/>
    <x v="4"/>
    <n v="468"/>
    <n v="18"/>
    <n v="0.2"/>
    <n v="0.18"/>
  </r>
  <r>
    <d v="2019-05-29T00:00:00"/>
    <d v="1899-12-30T10:30:00"/>
    <d v="1899-12-30T10:30:00"/>
    <m/>
    <x v="1"/>
    <s v="JAR"/>
    <d v="2019-05-29T10:30:00"/>
    <n v="28175"/>
    <s v="SUS MEDIOS"/>
    <s v="Carga"/>
    <s v="NO"/>
    <n v="1"/>
    <n v="1"/>
    <x v="0"/>
    <s v="SILLERO E HIJOS"/>
    <x v="3"/>
    <s v="Mallorca"/>
    <m/>
    <m/>
    <m/>
    <m/>
    <n v="10"/>
    <s v="Reyes"/>
    <x v="111"/>
    <d v="1899-12-30T10:3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0:45:00"/>
    <d v="1899-12-30T10:45:00"/>
    <m/>
    <x v="1"/>
    <s v="JAR"/>
    <d v="2019-05-29T11:00:00"/>
    <n v="28044"/>
    <s v="SUS MEDIOS"/>
    <s v="Carga"/>
    <s v="NO"/>
    <n v="1"/>
    <n v="2"/>
    <x v="0"/>
    <s v="ARTIPLAS"/>
    <x v="1"/>
    <s v="Vizcaya"/>
    <m/>
    <m/>
    <m/>
    <m/>
    <n v="20"/>
    <s v="Miguel Ángel"/>
    <x v="111"/>
    <d v="1899-12-30T10:45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1:00:00"/>
    <d v="1899-12-30T11:00:00"/>
    <m/>
    <x v="1"/>
    <s v="JAR"/>
    <d v="2019-05-29T11:00:00"/>
    <m/>
    <s v="COBARPLAS"/>
    <s v="Descarga"/>
    <s v="NO"/>
    <n v="4"/>
    <n v="6"/>
    <x v="0"/>
    <s v="COBARPLAST"/>
    <x v="0"/>
    <s v="PALAU"/>
    <m/>
    <m/>
    <m/>
    <m/>
    <n v="30"/>
    <s v="Juan Carlos"/>
    <x v="111"/>
    <d v="1899-12-30T10:00:00"/>
    <m/>
    <n v="0"/>
    <x v="0"/>
    <n v="1"/>
    <s v="SI"/>
    <x v="0"/>
    <n v="1"/>
    <n v="1"/>
    <n v="0"/>
    <x v="21"/>
    <x v="4"/>
    <n v="468"/>
    <n v="18"/>
    <n v="0.2"/>
    <n v="0.18"/>
  </r>
  <r>
    <d v="2019-05-29T00:00:00"/>
    <d v="1899-12-30T11:10:00"/>
    <d v="1899-12-30T11:10:00"/>
    <m/>
    <x v="1"/>
    <s v="JAR"/>
    <d v="2019-05-29T11:00:00"/>
    <n v="6007225"/>
    <s v="SUS MEDIOS"/>
    <s v="Carga"/>
    <s v="NO"/>
    <n v="8"/>
    <n v="15"/>
    <x v="0"/>
    <s v="SCHOELLER BVBV"/>
    <x v="4"/>
    <s v="Deventer"/>
    <m/>
    <m/>
    <m/>
    <m/>
    <n v="30"/>
    <s v="Miguel Ángel"/>
    <x v="111"/>
    <d v="1899-12-30T11:1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1:30:00"/>
    <d v="1899-12-30T11:30:00"/>
    <m/>
    <x v="1"/>
    <s v="JAR"/>
    <d v="2019-05-29T11:30:00"/>
    <m/>
    <s v="PALLET WAY"/>
    <s v="Carga"/>
    <s v="NO"/>
    <n v="3"/>
    <n v="3"/>
    <x v="0"/>
    <s v="SCHOELLER ALEMANIA"/>
    <x v="4"/>
    <s v="Alemania"/>
    <s v="6007187 + 6007247 "/>
    <m/>
    <m/>
    <m/>
    <n v="20"/>
    <s v="Miguel Ángel"/>
    <x v="111"/>
    <d v="1899-12-30T11:3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1:45:00"/>
    <d v="1899-12-30T11:45:00"/>
    <m/>
    <x v="1"/>
    <s v="JAR"/>
    <d v="2019-05-29T12:00:00"/>
    <s v="28045-28143"/>
    <s v="KUEHNE NAGEL"/>
    <s v="Carga"/>
    <s v="NO"/>
    <n v="2"/>
    <n v="4"/>
    <x v="0"/>
    <s v="STORE &amp; GO "/>
    <x v="1"/>
    <s v="Portugal"/>
    <m/>
    <m/>
    <m/>
    <m/>
    <n v="30"/>
    <s v="Miguel Ángel"/>
    <x v="111"/>
    <d v="1899-12-30T11:45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2:00:00"/>
    <d v="1899-12-30T12:00:00"/>
    <m/>
    <x v="1"/>
    <s v="JAR"/>
    <d v="2019-05-29T12:00:00"/>
    <m/>
    <s v="CODINA"/>
    <s v="Carga"/>
    <s v="SI"/>
    <n v="13.5"/>
    <n v="10"/>
    <x v="0"/>
    <s v="AQUA AMBIENT"/>
    <x v="3"/>
    <s v="Barcelona"/>
    <m/>
    <m/>
    <m/>
    <m/>
    <n v="30"/>
    <s v="Juan Carlos"/>
    <x v="111"/>
    <d v="1899-12-30T11:0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12:15:00"/>
    <d v="1899-12-30T12:15:00"/>
    <m/>
    <x v="1"/>
    <s v="JAR"/>
    <d v="2019-05-29T12:30:00"/>
    <m/>
    <s v="TXT"/>
    <s v="Descarga"/>
    <s v="NO"/>
    <n v="2"/>
    <n v="2"/>
    <x v="0"/>
    <s v="PUROMASTER"/>
    <x v="2"/>
    <s v="PALAU"/>
    <m/>
    <m/>
    <m/>
    <m/>
    <n v="15"/>
    <s v="Sandra"/>
    <x v="111"/>
    <d v="1899-12-30T12:15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2:30:00"/>
    <d v="1899-12-30T12:30:00"/>
    <m/>
    <x v="1"/>
    <s v="JAR"/>
    <d v="2019-05-29T12:30:00"/>
    <n v="28246"/>
    <s v="DAVID BERTRAN"/>
    <s v="Carga"/>
    <s v="NO"/>
    <n v="4"/>
    <n v="6"/>
    <x v="0"/>
    <s v="ITC"/>
    <x v="9"/>
    <s v="Sta. Perpetua"/>
    <m/>
    <m/>
    <m/>
    <m/>
    <n v="20"/>
    <s v="Juan Carlos"/>
    <x v="111"/>
    <d v="1899-12-30T12:3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3:00:00"/>
    <d v="1899-12-30T13:00:00"/>
    <m/>
    <x v="1"/>
    <s v="JAR"/>
    <d v="2019-05-29T13:00:00"/>
    <s v="28185-28184"/>
    <s v="GONZATRANS"/>
    <s v="Carga"/>
    <s v="SI"/>
    <n v="13.5"/>
    <n v="10"/>
    <x v="0"/>
    <s v="FLUIDRA"/>
    <x v="9"/>
    <s v="Almeria"/>
    <m/>
    <m/>
    <m/>
    <m/>
    <n v="30"/>
    <s v="Jesús"/>
    <x v="111"/>
    <d v="1899-12-30T15:3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14:00:00"/>
    <d v="1899-12-30T14:00:00"/>
    <m/>
    <x v="1"/>
    <s v="JAR"/>
    <d v="2019-05-29T14:00:00"/>
    <n v="28260"/>
    <s v="CARIBU"/>
    <s v="Carga"/>
    <s v="SI"/>
    <n v="13.5"/>
    <n v="26"/>
    <x v="2"/>
    <s v="REDELPLAST"/>
    <x v="7"/>
    <s v="Badajoz"/>
    <m/>
    <m/>
    <m/>
    <m/>
    <n v="45"/>
    <s v="Jesús"/>
    <x v="111"/>
    <d v="1899-12-30T16:0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14:30:00"/>
    <d v="1899-12-30T14:30:00"/>
    <m/>
    <x v="1"/>
    <s v="JAR"/>
    <d v="2019-05-29T14:30:00"/>
    <m/>
    <s v="SUS MEDIOS"/>
    <s v="Descarga"/>
    <s v="NO"/>
    <n v="4"/>
    <n v="8"/>
    <x v="0"/>
    <s v="SCHOELLER  LORQUI"/>
    <x v="8"/>
    <s v="PALAU"/>
    <m/>
    <m/>
    <m/>
    <m/>
    <m/>
    <s v="Sandra"/>
    <x v="111"/>
    <d v="1899-12-30T14:3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5:00:00"/>
    <d v="1899-12-30T15:00:00"/>
    <m/>
    <x v="1"/>
    <s v="JAR"/>
    <d v="2019-05-29T15:00:00"/>
    <n v="28260"/>
    <s v="CARIBU"/>
    <s v="Carga"/>
    <s v="SI"/>
    <n v="13.5"/>
    <n v="26"/>
    <x v="2"/>
    <s v="REDELPLAST"/>
    <x v="7"/>
    <s v="Badajoz"/>
    <m/>
    <m/>
    <m/>
    <m/>
    <n v="45"/>
    <s v="Jesús"/>
    <x v="111"/>
    <d v="1899-12-30T16:00:00"/>
    <m/>
    <n v="1"/>
    <x v="0"/>
    <n v="1"/>
    <s v="SI"/>
    <x v="0"/>
    <n v="1"/>
    <n v="1"/>
    <n v="0"/>
    <x v="21"/>
    <x v="4"/>
    <n v="468"/>
    <n v="18"/>
    <n v="0.2"/>
    <n v="0.18"/>
  </r>
  <r>
    <d v="2019-05-29T00:00:00"/>
    <d v="1899-12-30T15:30:00"/>
    <d v="1899-12-30T15:30:00"/>
    <m/>
    <x v="1"/>
    <s v="JAR"/>
    <d v="2019-05-29T15:30:00"/>
    <m/>
    <s v="BREGER"/>
    <s v="Carga"/>
    <s v="NO"/>
    <n v="8"/>
    <n v="16"/>
    <x v="0"/>
    <s v="SCHOELLER FRANCE"/>
    <x v="4"/>
    <s v="France"/>
    <s v=": 6007170 + 6007191 + 6007246 + 6007287 + 6007288  "/>
    <m/>
    <m/>
    <m/>
    <m/>
    <s v="Miguel M."/>
    <x v="111"/>
    <d v="1899-12-30T15:3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6:00:00"/>
    <d v="1899-12-30T16:00:00"/>
    <m/>
    <x v="1"/>
    <s v="JAR"/>
    <d v="2019-05-29T16:00:00"/>
    <n v="27965"/>
    <s v="J H L"/>
    <s v="Carga"/>
    <s v="NO"/>
    <n v="4"/>
    <n v="8"/>
    <x v="0"/>
    <s v="FINISTERRA"/>
    <x v="7"/>
    <s v="Portugal"/>
    <m/>
    <m/>
    <m/>
    <m/>
    <n v="40"/>
    <s v="Miguel M."/>
    <x v="111"/>
    <d v="1899-12-30T18:00:00"/>
    <m/>
    <n v="0"/>
    <x v="0"/>
    <n v="1"/>
    <s v="SI"/>
    <x v="0"/>
    <n v="1"/>
    <n v="1"/>
    <n v="0"/>
    <x v="21"/>
    <x v="4"/>
    <n v="468"/>
    <n v="18"/>
    <n v="0.2"/>
    <n v="0.18"/>
  </r>
  <r>
    <d v="2019-05-29T00:00:00"/>
    <d v="1899-12-30T16:15:00"/>
    <m/>
    <m/>
    <x v="0"/>
    <s v="JAR"/>
    <d v="2019-05-29T16:30:00"/>
    <n v="27635"/>
    <s v="SUS MEDIOS"/>
    <s v="Carga"/>
    <s v="NO"/>
    <n v="1"/>
    <n v="2"/>
    <x v="0"/>
    <s v="VARIOS"/>
    <x v="1"/>
    <s v="Guipuzcoa"/>
    <m/>
    <m/>
    <m/>
    <m/>
    <n v="10"/>
    <s v="Reyes"/>
    <x v="111"/>
    <d v="1899-12-30T16:15:00"/>
    <m/>
    <n v="0"/>
    <x v="0"/>
    <n v="0"/>
    <s v="SI"/>
    <x v="0"/>
    <n v="1"/>
    <n v="0"/>
    <n v="1"/>
    <x v="21"/>
    <x v="4"/>
    <n v="468"/>
    <n v="18"/>
    <n v="0.2"/>
    <n v="0.18"/>
  </r>
  <r>
    <d v="2019-05-29T00:00:00"/>
    <d v="1899-12-30T16:30:00"/>
    <m/>
    <m/>
    <x v="0"/>
    <s v="JAR"/>
    <d v="2019-05-29T16:30:00"/>
    <n v="27319"/>
    <s v="DASCHER"/>
    <s v="Carga"/>
    <s v="NO"/>
    <n v="2"/>
    <n v="2"/>
    <x v="0"/>
    <s v="CAVYCAR"/>
    <x v="3"/>
    <s v="Gupuzcoa"/>
    <m/>
    <m/>
    <m/>
    <m/>
    <n v="10"/>
    <s v="Reyes"/>
    <x v="111"/>
    <d v="1899-12-30T16:30:00"/>
    <m/>
    <n v="0"/>
    <x v="0"/>
    <n v="0"/>
    <s v="SI"/>
    <x v="0"/>
    <n v="1"/>
    <n v="0"/>
    <n v="1"/>
    <x v="21"/>
    <x v="4"/>
    <n v="468"/>
    <n v="18"/>
    <n v="0.2"/>
    <n v="0.18"/>
  </r>
  <r>
    <d v="2019-05-29T00:00:00"/>
    <d v="1899-12-30T17:00:00"/>
    <d v="1899-12-30T17:00:00"/>
    <m/>
    <x v="1"/>
    <s v="JAR"/>
    <d v="2019-05-29T17:00:00"/>
    <s v="28119-27597"/>
    <s v="XPOLOGISTIC"/>
    <s v="Carga"/>
    <s v="NO"/>
    <n v="8"/>
    <n v="15"/>
    <x v="0"/>
    <s v="FIJAPLAST"/>
    <x v="1"/>
    <s v="Granada"/>
    <m/>
    <m/>
    <m/>
    <m/>
    <n v="30"/>
    <s v="Miguel M."/>
    <x v="111"/>
    <d v="1899-12-30T17:00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7:15:00"/>
    <d v="1899-12-30T17:15:00"/>
    <m/>
    <x v="1"/>
    <s v="JAR"/>
    <d v="2019-05-29T17:30:00"/>
    <m/>
    <s v="TRANSABADELL"/>
    <s v="Carga"/>
    <s v="NO"/>
    <n v="4"/>
    <n v="5"/>
    <x v="0"/>
    <s v="TRANSABADELL"/>
    <x v="7"/>
    <s v="varios"/>
    <m/>
    <m/>
    <m/>
    <m/>
    <n v="30"/>
    <s v="Miguel M."/>
    <x v="111"/>
    <d v="1899-12-30T17:15:00"/>
    <m/>
    <n v="0"/>
    <x v="0"/>
    <n v="1"/>
    <s v="SI"/>
    <x v="0"/>
    <n v="0"/>
    <n v="0"/>
    <n v="1"/>
    <x v="21"/>
    <x v="4"/>
    <n v="468"/>
    <n v="18"/>
    <n v="0.2"/>
    <n v="0.18"/>
  </r>
  <r>
    <d v="2019-05-29T00:00:00"/>
    <d v="1899-12-30T18:00:00"/>
    <d v="1899-12-30T18:00:00"/>
    <m/>
    <x v="1"/>
    <s v="JAR"/>
    <d v="2019-05-29T18:00:00"/>
    <n v="28260"/>
    <s v="CARIBU"/>
    <s v="Carga"/>
    <s v="SI"/>
    <n v="13.5"/>
    <n v="26"/>
    <x v="2"/>
    <s v="REDELPLAST"/>
    <x v="7"/>
    <s v="Badajoz"/>
    <m/>
    <m/>
    <m/>
    <m/>
    <n v="45"/>
    <s v="Jesús"/>
    <x v="111"/>
    <d v="1899-12-30T18:0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06:00:00"/>
    <d v="1899-12-30T06:00:00"/>
    <m/>
    <x v="1"/>
    <s v="JAR"/>
    <d v="2019-05-30T06:00:00"/>
    <n v="27907"/>
    <s v="J G H"/>
    <s v="Carga"/>
    <s v="SI"/>
    <n v="13.5"/>
    <n v="26"/>
    <x v="2"/>
    <s v="CITRICOS ORTUÑO"/>
    <x v="7"/>
    <s v="Alicante"/>
    <m/>
    <s v="5814JYF_x0009_R1774BDC"/>
    <m/>
    <m/>
    <n v="45"/>
    <s v="Juan Carlos"/>
    <x v="112"/>
    <d v="1899-12-30T06:0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07:00:00"/>
    <d v="1899-12-30T07:00:00"/>
    <m/>
    <x v="1"/>
    <s v="JAR"/>
    <d v="2019-05-30T07:00:00"/>
    <m/>
    <s v="GONZATRANS"/>
    <s v="Carga"/>
    <s v="NO"/>
    <n v="7"/>
    <n v="13"/>
    <x v="0"/>
    <s v="GONZATRANS"/>
    <x v="7"/>
    <s v="varios"/>
    <m/>
    <m/>
    <m/>
    <m/>
    <n v="40"/>
    <s v="Miguel Ángel"/>
    <x v="112"/>
    <d v="1899-12-30T07:00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07:45:00"/>
    <d v="1899-12-30T07:45:00"/>
    <m/>
    <x v="1"/>
    <s v="JAR"/>
    <d v="2019-05-30T08:00:00"/>
    <m/>
    <s v="ALGAITRUCK"/>
    <s v="Carga"/>
    <s v="SI"/>
    <n v="13.5"/>
    <n v="26"/>
    <x v="0"/>
    <s v="SCHOELLER  LORQUI"/>
    <x v="8"/>
    <s v="Lorqui"/>
    <m/>
    <m/>
    <m/>
    <m/>
    <n v="60"/>
    <s v="Miguel Ángel"/>
    <x v="112"/>
    <d v="1899-12-30T07:45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08:00:00"/>
    <d v="1899-12-30T08:00:00"/>
    <m/>
    <x v="1"/>
    <s v="JAR"/>
    <d v="2019-05-30T08:00:00"/>
    <m/>
    <s v="JOSE REY"/>
    <s v="Carga"/>
    <s v="SI"/>
    <n v="13.5"/>
    <n v="26"/>
    <x v="0"/>
    <s v="FLUIDRA"/>
    <x v="9"/>
    <s v="Maçanet de la selva"/>
    <m/>
    <m/>
    <m/>
    <m/>
    <n v="40"/>
    <s v="Juan Carlos"/>
    <x v="112"/>
    <d v="1899-12-30T08:0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08:15:00"/>
    <d v="1899-12-30T08:15:00"/>
    <m/>
    <x v="1"/>
    <s v="JAR"/>
    <d v="2019-05-30T08:30:00"/>
    <m/>
    <s v="DAVID BERTRAN"/>
    <s v="Descarga"/>
    <s v="NO"/>
    <n v="4"/>
    <n v="6"/>
    <x v="0"/>
    <s v="RESIDUOS "/>
    <x v="5"/>
    <s v="PALAU"/>
    <m/>
    <m/>
    <m/>
    <m/>
    <n v="20"/>
    <s v="Juan Carlos"/>
    <x v="112"/>
    <d v="1899-12-30T08:1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08:30:00"/>
    <d v="1899-12-30T08:30:00"/>
    <m/>
    <x v="1"/>
    <s v="JAR"/>
    <d v="2019-05-30T08:30:00"/>
    <m/>
    <s v="NOUTRANSPORT"/>
    <s v="Descarga"/>
    <s v="SI"/>
    <n v="13.5"/>
    <n v="26"/>
    <x v="0"/>
    <s v="NOUTRANSPORT"/>
    <x v="8"/>
    <s v="PALAU"/>
    <s v="Kaiman Azul"/>
    <m/>
    <m/>
    <m/>
    <n v="60"/>
    <s v="Juan Carlos"/>
    <x v="112"/>
    <d v="1899-12-30T08:3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09:30:00"/>
    <d v="1899-12-30T09:30:00"/>
    <m/>
    <x v="1"/>
    <s v="JAR"/>
    <d v="2019-05-30T09:30:00"/>
    <m/>
    <s v="GIMARCO"/>
    <s v="Descarga"/>
    <s v="SI"/>
    <n v="13.5"/>
    <n v="26"/>
    <x v="0"/>
    <s v="SCHOELLER FRANCE"/>
    <x v="6"/>
    <s v="PALAU"/>
    <m/>
    <m/>
    <m/>
    <m/>
    <n v="60"/>
    <s v="Miguel M."/>
    <x v="111"/>
    <d v="1899-12-30T14:30:00"/>
    <m/>
    <n v="1"/>
    <x v="0"/>
    <n v="1"/>
    <s v="NO"/>
    <x v="0"/>
    <n v="1"/>
    <n v="1"/>
    <n v="0"/>
    <x v="21"/>
    <x v="4"/>
    <n v="468"/>
    <n v="18"/>
    <n v="0.2"/>
    <n v="0.18"/>
  </r>
  <r>
    <d v="2019-05-30T00:00:00"/>
    <d v="1899-12-30T09:45:00"/>
    <d v="1899-12-30T09:45:00"/>
    <m/>
    <x v="1"/>
    <s v="JAR"/>
    <d v="2019-05-30T10:00:00"/>
    <m/>
    <s v="DAVID BERTRAN"/>
    <s v="Carga"/>
    <s v="NO"/>
    <n v="4"/>
    <n v="6"/>
    <x v="0"/>
    <s v="RESIDUOS "/>
    <x v="5"/>
    <s v="La llagosta"/>
    <m/>
    <m/>
    <m/>
    <m/>
    <n v="30"/>
    <s v="Juan Carlos"/>
    <x v="112"/>
    <d v="1899-12-30T09:4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0:00:00"/>
    <d v="1899-12-30T10:00:00"/>
    <m/>
    <x v="1"/>
    <s v="JAR"/>
    <d v="2019-05-30T10:00:00"/>
    <n v="28196"/>
    <s v="J G H"/>
    <s v="Carga"/>
    <s v="SI"/>
    <n v="13.5"/>
    <n v="26"/>
    <x v="2"/>
    <s v="PROBICASA"/>
    <x v="7"/>
    <s v="Calasparra"/>
    <m/>
    <m/>
    <m/>
    <m/>
    <n v="45"/>
    <s v="Juan Carlos"/>
    <x v="112"/>
    <d v="1899-12-30T13:00:00"/>
    <m/>
    <n v="1"/>
    <x v="0"/>
    <n v="1"/>
    <s v="SI"/>
    <x v="0"/>
    <n v="1"/>
    <n v="1"/>
    <n v="0"/>
    <x v="21"/>
    <x v="4"/>
    <n v="468"/>
    <n v="18"/>
    <n v="0.2"/>
    <n v="0.18"/>
  </r>
  <r>
    <d v="2019-05-30T00:00:00"/>
    <d v="1899-12-30T10:15:00"/>
    <d v="1899-12-30T10:15:00"/>
    <m/>
    <x v="1"/>
    <s v="JAR"/>
    <d v="2019-05-30T10:30:00"/>
    <m/>
    <s v="SUS MEDIOS"/>
    <s v="Descarga"/>
    <s v="SI"/>
    <n v="13.5"/>
    <n v="24"/>
    <x v="0"/>
    <s v="SERVICOM"/>
    <x v="2"/>
    <s v="PALAU"/>
    <m/>
    <m/>
    <m/>
    <m/>
    <n v="90"/>
    <s v="Miguel Ángel"/>
    <x v="112"/>
    <d v="1899-12-30T10:15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10:30:00"/>
    <d v="1899-12-30T10:30:00"/>
    <m/>
    <x v="1"/>
    <s v="JAR"/>
    <d v="2019-05-30T10:30:00"/>
    <m/>
    <s v="AUMARTRANS"/>
    <s v="Carga"/>
    <s v="NO"/>
    <n v="5"/>
    <n v="9"/>
    <x v="0"/>
    <s v="MULTIPLASTIC"/>
    <x v="1"/>
    <s v="Barcelona"/>
    <m/>
    <m/>
    <m/>
    <m/>
    <n v="60"/>
    <s v="Juan Carlos"/>
    <x v="112"/>
    <d v="1899-12-30T10:30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0:45:00"/>
    <d v="1899-12-30T10:45:00"/>
    <m/>
    <x v="1"/>
    <s v="JAR"/>
    <d v="2019-05-30T11:00:00"/>
    <n v="28248"/>
    <s v="SUS MEDIOS"/>
    <s v="Carga"/>
    <s v="NO"/>
    <n v="1"/>
    <n v="1"/>
    <x v="0"/>
    <s v="PISCINAS7ISLAS"/>
    <x v="3"/>
    <s v="Tenerife"/>
    <m/>
    <m/>
    <m/>
    <m/>
    <n v="10"/>
    <s v="Juan Carlos"/>
    <x v="112"/>
    <d v="1899-12-30T10:4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1:00:00"/>
    <d v="1899-12-30T11:00:00"/>
    <m/>
    <x v="1"/>
    <s v="JAR"/>
    <d v="2019-05-30T11:00:00"/>
    <n v="28196"/>
    <s v="J G H"/>
    <s v="Carga"/>
    <s v="SI"/>
    <n v="13.5"/>
    <n v="26"/>
    <x v="2"/>
    <s v="PROBICASA"/>
    <x v="7"/>
    <s v="Calasparra"/>
    <m/>
    <m/>
    <m/>
    <m/>
    <n v="45"/>
    <s v="Miguel M."/>
    <x v="112"/>
    <d v="1899-12-30T15:00:00"/>
    <m/>
    <n v="1"/>
    <x v="0"/>
    <n v="1"/>
    <s v="SI"/>
    <x v="0"/>
    <n v="1"/>
    <n v="1"/>
    <n v="0"/>
    <x v="21"/>
    <x v="4"/>
    <n v="468"/>
    <n v="18"/>
    <n v="0.2"/>
    <n v="0.18"/>
  </r>
  <r>
    <d v="2019-05-30T00:00:00"/>
    <d v="1899-12-30T11:10:00"/>
    <d v="1899-12-30T11:10:00"/>
    <m/>
    <x v="1"/>
    <s v="JAR"/>
    <d v="2019-05-30T11:00:00"/>
    <m/>
    <s v="DAVID BERTRAN"/>
    <s v="Carga"/>
    <s v="NO"/>
    <n v="4"/>
    <n v="10"/>
    <x v="0"/>
    <s v="RESIDUOS "/>
    <x v="5"/>
    <s v="la llagosta"/>
    <m/>
    <m/>
    <m/>
    <m/>
    <n v="20"/>
    <s v="Juan Carlos"/>
    <x v="112"/>
    <d v="1899-12-30T11:10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1:15:00"/>
    <d v="1899-12-30T11:15:00"/>
    <m/>
    <x v="1"/>
    <s v="JAR"/>
    <d v="2019-05-30T11:30:00"/>
    <n v="6007129"/>
    <s v="BREGER"/>
    <s v="Carga"/>
    <s v="SI"/>
    <n v="13.5"/>
    <n v="26"/>
    <x v="0"/>
    <s v="SCHOELLER FRANCE"/>
    <x v="4"/>
    <s v="France"/>
    <m/>
    <m/>
    <m/>
    <m/>
    <n v="60"/>
    <s v="Miguel Ángel"/>
    <x v="112"/>
    <d v="1899-12-30T13:15:00"/>
    <m/>
    <n v="1"/>
    <x v="0"/>
    <n v="1"/>
    <s v="SI"/>
    <x v="0"/>
    <n v="1"/>
    <n v="1"/>
    <n v="0"/>
    <x v="21"/>
    <x v="4"/>
    <n v="468"/>
    <n v="18"/>
    <n v="0.2"/>
    <n v="0.18"/>
  </r>
  <r>
    <d v="2019-05-30T00:00:00"/>
    <d v="1899-12-30T11:30:00"/>
    <d v="1899-12-30T11:30:00"/>
    <m/>
    <x v="1"/>
    <s v="JAR"/>
    <d v="2019-05-30T11:30:00"/>
    <s v="28155-27914"/>
    <s v="NADAL-FORWARDING"/>
    <s v="Carga"/>
    <s v="NO"/>
    <n v="3"/>
    <n v="5"/>
    <x v="0"/>
    <s v="PDR CANARIAS"/>
    <x v="7"/>
    <s v="Las Palmas"/>
    <m/>
    <m/>
    <m/>
    <m/>
    <n v="30"/>
    <s v="Miguel M."/>
    <x v="112"/>
    <d v="1899-12-30T16:30:00"/>
    <m/>
    <n v="0"/>
    <x v="0"/>
    <n v="1"/>
    <s v="SI"/>
    <x v="0"/>
    <n v="1"/>
    <n v="1"/>
    <n v="0"/>
    <x v="21"/>
    <x v="4"/>
    <n v="468"/>
    <n v="18"/>
    <n v="0.2"/>
    <n v="0.18"/>
  </r>
  <r>
    <d v="2019-05-30T00:00:00"/>
    <d v="1899-12-30T11:45:00"/>
    <d v="1899-12-30T11:45:00"/>
    <m/>
    <x v="1"/>
    <s v="JAR"/>
    <d v="2019-05-30T12:00:00"/>
    <n v="28181"/>
    <s v="J H L"/>
    <s v="Carga"/>
    <s v="NO"/>
    <n v="2"/>
    <n v="1"/>
    <x v="0"/>
    <s v="HUBEL VERDE"/>
    <x v="9"/>
    <s v="Portugal"/>
    <m/>
    <m/>
    <m/>
    <m/>
    <n v="20"/>
    <s v="Juan Carlos"/>
    <x v="112"/>
    <d v="1899-12-30T11:4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2:15:00"/>
    <d v="1899-12-30T12:15:00"/>
    <m/>
    <x v="1"/>
    <s v="JAR"/>
    <d v="2019-05-30T12:30:00"/>
    <n v="6007037"/>
    <s v="BREGER"/>
    <s v="Carga"/>
    <s v="NO"/>
    <n v="2"/>
    <n v="3"/>
    <x v="0"/>
    <s v="SCHOELLER FRANCE"/>
    <x v="4"/>
    <s v="France"/>
    <m/>
    <m/>
    <m/>
    <m/>
    <n v="20"/>
    <s v="Sandra"/>
    <x v="112"/>
    <d v="1899-12-30T12:1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4:00:00"/>
    <d v="1899-12-30T14:00:00"/>
    <m/>
    <x v="1"/>
    <s v="JAR"/>
    <d v="2019-05-30T14:00:00"/>
    <n v="28260"/>
    <s v="CARIBU"/>
    <s v="Carga"/>
    <s v="SI"/>
    <n v="13.5"/>
    <n v="26"/>
    <x v="2"/>
    <s v="REDELPLAST"/>
    <x v="7"/>
    <s v="Badajoz"/>
    <m/>
    <m/>
    <m/>
    <m/>
    <n v="45"/>
    <s v="Jesús"/>
    <x v="112"/>
    <d v="1899-12-30T15:00:00"/>
    <m/>
    <n v="1"/>
    <x v="0"/>
    <n v="1"/>
    <s v="SI"/>
    <x v="0"/>
    <n v="1"/>
    <n v="1"/>
    <n v="0"/>
    <x v="21"/>
    <x v="4"/>
    <n v="468"/>
    <n v="18"/>
    <n v="0.2"/>
    <n v="0.18"/>
  </r>
  <r>
    <d v="2019-05-30T00:00:00"/>
    <d v="1899-12-30T15:30:00"/>
    <d v="1899-12-30T15:30:00"/>
    <m/>
    <x v="1"/>
    <s v="JAR"/>
    <d v="2019-05-30T15:30:00"/>
    <n v="24270"/>
    <s v="DAVID BERTRAN"/>
    <s v="Carga"/>
    <s v="NO"/>
    <n v="4"/>
    <n v="4"/>
    <x v="0"/>
    <s v="INORPACK"/>
    <x v="7"/>
    <s v="Sant Esteve Ses."/>
    <m/>
    <m/>
    <m/>
    <m/>
    <n v="15"/>
    <s v="Reyes"/>
    <x v="112"/>
    <d v="1899-12-30T15:30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6:30:00"/>
    <d v="1899-12-30T16:30:00"/>
    <m/>
    <x v="1"/>
    <s v="JAR"/>
    <d v="2019-05-30T16:30:00"/>
    <n v="28050"/>
    <s v="SESE"/>
    <s v="Carga"/>
    <s v="SI"/>
    <n v="13.5"/>
    <n v="26"/>
    <x v="0"/>
    <s v="VALEO"/>
    <x v="1"/>
    <s v="Jaén"/>
    <m/>
    <m/>
    <m/>
    <m/>
    <n v="60"/>
    <s v="Miguel M."/>
    <x v="112"/>
    <d v="1899-12-30T16:3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16:45:00"/>
    <d v="1899-12-30T16:45:00"/>
    <m/>
    <x v="1"/>
    <s v="JAR"/>
    <d v="2019-05-30T17:00:00"/>
    <m/>
    <s v="TRANSPARETS"/>
    <s v="Carga"/>
    <s v="NO"/>
    <n v="2"/>
    <n v="3"/>
    <x v="0"/>
    <s v="AQUA AMBIENT"/>
    <x v="3"/>
    <s v="Varios"/>
    <m/>
    <m/>
    <m/>
    <m/>
    <n v="15"/>
    <s v="Jesús"/>
    <x v="112"/>
    <d v="1899-12-30T16:4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7:00:00"/>
    <m/>
    <m/>
    <x v="0"/>
    <s v="JAR"/>
    <d v="2019-05-30T17:00:00"/>
    <n v="27880"/>
    <s v="SUS MEDIOS"/>
    <s v="Carga"/>
    <s v="SI"/>
    <n v="13.5"/>
    <n v="26"/>
    <x v="2"/>
    <s v="SAT Nº9913 CITRICULTORES REUNIDOS"/>
    <x v="1"/>
    <s v="Murcia"/>
    <m/>
    <m/>
    <m/>
    <m/>
    <n v="45"/>
    <s v="Jesús"/>
    <x v="112"/>
    <d v="1899-12-30T17:00:00"/>
    <m/>
    <n v="1"/>
    <x v="0"/>
    <n v="0"/>
    <s v="SI"/>
    <x v="0"/>
    <n v="1"/>
    <n v="0"/>
    <n v="1"/>
    <x v="21"/>
    <x v="4"/>
    <n v="468"/>
    <n v="18"/>
    <n v="0.2"/>
    <n v="0.18"/>
  </r>
  <r>
    <d v="2019-05-30T00:00:00"/>
    <d v="1899-12-30T17:15:00"/>
    <d v="1899-12-30T17:15:00"/>
    <m/>
    <x v="1"/>
    <s v="JAR"/>
    <d v="2019-05-30T17:30:00"/>
    <m/>
    <s v="TRANSABADELL"/>
    <s v="Carga"/>
    <s v="NO"/>
    <n v="2"/>
    <n v="3"/>
    <x v="0"/>
    <s v="TRANSABADELL"/>
    <x v="7"/>
    <s v="Varios"/>
    <m/>
    <m/>
    <m/>
    <m/>
    <n v="30"/>
    <s v="Miguel M."/>
    <x v="112"/>
    <d v="1899-12-30T17:15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17:30:00"/>
    <d v="1899-12-30T17:30:00"/>
    <m/>
    <x v="1"/>
    <s v="JAR"/>
    <d v="2019-05-30T17:30:00"/>
    <n v="28254"/>
    <s v="J G H"/>
    <s v="Carga"/>
    <s v="SI"/>
    <n v="13.5"/>
    <n v="7"/>
    <x v="0"/>
    <s v="FLUIDRA"/>
    <x v="9"/>
    <s v="Murcia"/>
    <m/>
    <m/>
    <m/>
    <m/>
    <n v="35"/>
    <s v="Jesús"/>
    <x v="112"/>
    <d v="1899-12-30T17:3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18:30:00"/>
    <d v="1899-12-30T18:30:00"/>
    <m/>
    <x v="1"/>
    <s v="JAR"/>
    <d v="2019-05-30T18:30:00"/>
    <s v="28050-28071"/>
    <s v="SESE"/>
    <s v="Carga"/>
    <s v="SI"/>
    <n v="13.5"/>
    <n v="26"/>
    <x v="0"/>
    <s v="VALEO"/>
    <x v="1"/>
    <s v="Jaén"/>
    <m/>
    <m/>
    <m/>
    <m/>
    <n v="60"/>
    <s v="Juan Carlos"/>
    <x v="113"/>
    <d v="1899-12-30T07:00:00"/>
    <m/>
    <n v="1"/>
    <x v="0"/>
    <n v="1"/>
    <s v="NO"/>
    <x v="0"/>
    <n v="1"/>
    <n v="1"/>
    <n v="0"/>
    <x v="21"/>
    <x v="4"/>
    <n v="468"/>
    <n v="18"/>
    <n v="0.2"/>
    <n v="0.18"/>
  </r>
  <r>
    <d v="2019-05-30T00:00:00"/>
    <d v="1899-12-30T19:00:00"/>
    <d v="1899-12-30T19:00:00"/>
    <m/>
    <x v="1"/>
    <s v="JAR"/>
    <d v="2019-05-30T19:00:00"/>
    <n v="28196"/>
    <s v="J G H"/>
    <s v="Carga"/>
    <s v="SI"/>
    <n v="13.5"/>
    <n v="26"/>
    <x v="2"/>
    <s v="PROBICASA"/>
    <x v="7"/>
    <s v="Calasparra"/>
    <m/>
    <m/>
    <m/>
    <m/>
    <n v="45"/>
    <s v="Jesús"/>
    <x v="112"/>
    <d v="1899-12-30T19:00:00"/>
    <m/>
    <n v="1"/>
    <x v="0"/>
    <n v="1"/>
    <s v="SI"/>
    <x v="0"/>
    <n v="0"/>
    <n v="0"/>
    <n v="1"/>
    <x v="21"/>
    <x v="4"/>
    <n v="468"/>
    <n v="18"/>
    <n v="0.2"/>
    <n v="0.18"/>
  </r>
  <r>
    <d v="2019-05-30T00:00:00"/>
    <d v="1899-12-30T20:00:00"/>
    <d v="1899-12-30T20:00:00"/>
    <m/>
    <x v="1"/>
    <s v="JAR"/>
    <d v="2019-05-30T20:00:00"/>
    <m/>
    <s v="GARVI"/>
    <s v="Carga"/>
    <s v="NO"/>
    <n v="7"/>
    <n v="14"/>
    <x v="0"/>
    <s v="POLIURETANOS RIVAS"/>
    <x v="0"/>
    <s v="Zaragoza"/>
    <m/>
    <m/>
    <m/>
    <m/>
    <n v="45"/>
    <s v="Miguel M."/>
    <x v="112"/>
    <d v="1899-12-30T20:00:00"/>
    <m/>
    <n v="0"/>
    <x v="0"/>
    <n v="1"/>
    <s v="SI"/>
    <x v="0"/>
    <n v="0"/>
    <n v="0"/>
    <n v="1"/>
    <x v="21"/>
    <x v="4"/>
    <n v="468"/>
    <n v="18"/>
    <n v="0.2"/>
    <n v="0.18"/>
  </r>
  <r>
    <d v="2019-05-30T00:00:00"/>
    <d v="1899-12-30T21:00:00"/>
    <d v="1899-12-30T21:00:00"/>
    <m/>
    <x v="1"/>
    <s v="JAR"/>
    <d v="2019-05-30T21:00:00"/>
    <m/>
    <s v="SUS MEDIOS"/>
    <s v="Carga"/>
    <s v="SI"/>
    <n v="13.5"/>
    <n v="26"/>
    <x v="0"/>
    <s v="CHEP"/>
    <x v="1"/>
    <s v="Varios"/>
    <n v="3680387720"/>
    <m/>
    <m/>
    <m/>
    <n v="60"/>
    <s v="Miguel Ángel"/>
    <x v="114"/>
    <d v="1899-12-30T15:15:00"/>
    <m/>
    <n v="1"/>
    <x v="0"/>
    <n v="1"/>
    <s v="NO"/>
    <x v="0"/>
    <n v="1"/>
    <n v="1"/>
    <n v="0"/>
    <x v="21"/>
    <x v="4"/>
    <n v="468"/>
    <n v="18"/>
    <n v="0.2"/>
    <n v="0.18"/>
  </r>
  <r>
    <d v="2019-05-31T00:00:00"/>
    <d v="1899-12-30T07:00:00"/>
    <d v="1899-12-30T07:00:00"/>
    <m/>
    <x v="1"/>
    <s v="JAR"/>
    <d v="2019-05-31T07:00:00"/>
    <m/>
    <s v="SUS MEDIOS"/>
    <s v="Descarga"/>
    <s v="NO"/>
    <n v="6"/>
    <n v="12"/>
    <x v="0"/>
    <s v="SERRADORA DOMENECH"/>
    <x v="2"/>
    <s v="PALAU"/>
    <m/>
    <m/>
    <m/>
    <m/>
    <n v="30"/>
    <s v="Miguel Ángel"/>
    <x v="113"/>
    <d v="1899-12-30T07:00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07:45:00"/>
    <d v="1899-12-30T07:45:00"/>
    <m/>
    <x v="1"/>
    <s v="JAR"/>
    <d v="2019-05-31T08:00:00"/>
    <m/>
    <s v="ALGAITRUCK"/>
    <s v="Carga"/>
    <s v="SI"/>
    <n v="13.5"/>
    <n v="26"/>
    <x v="0"/>
    <s v="SCHOELLER  LORQUI"/>
    <x v="8"/>
    <s v="Lorqui"/>
    <m/>
    <m/>
    <m/>
    <m/>
    <n v="45"/>
    <s v="Miguel Ángel"/>
    <x v="113"/>
    <d v="1899-12-30T07:45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09:00:00"/>
    <d v="1899-12-30T09:00:00"/>
    <m/>
    <x v="1"/>
    <s v="JAR"/>
    <d v="2019-05-31T09:00:00"/>
    <m/>
    <s v="JOSE REY"/>
    <s v="Carga"/>
    <s v="SI"/>
    <n v="13.5"/>
    <n v="26"/>
    <x v="0"/>
    <s v="FLUIDRA"/>
    <x v="9"/>
    <s v="Maçanet de la Selva"/>
    <m/>
    <m/>
    <m/>
    <m/>
    <n v="45"/>
    <s v="Juan Carlos"/>
    <x v="113"/>
    <d v="1899-12-30T09:00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09:30:00"/>
    <d v="1899-12-30T09:30:00"/>
    <m/>
    <x v="1"/>
    <s v="JAR"/>
    <d v="2019-05-31T09:30:00"/>
    <m/>
    <s v="SUS MEDIOS"/>
    <s v="Descarga"/>
    <s v="NO"/>
    <n v="2"/>
    <n v="4"/>
    <x v="0"/>
    <s v="KINGSPAN"/>
    <x v="2"/>
    <s v="PALAU"/>
    <m/>
    <m/>
    <m/>
    <m/>
    <n v="15"/>
    <s v="Miguel Ángel"/>
    <x v="113"/>
    <d v="1899-12-30T09:30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10:30:00"/>
    <d v="1899-12-30T10:30:00"/>
    <m/>
    <x v="1"/>
    <s v="JAR"/>
    <d v="2019-05-31T10:30:00"/>
    <n v="4001273"/>
    <s v="SUS MEDIOS"/>
    <s v="Carga"/>
    <s v="NO"/>
    <n v="3"/>
    <n v="5"/>
    <x v="0"/>
    <s v="CHEP"/>
    <x v="1"/>
    <s v="Bellpuig"/>
    <s v="Cita 3680395396"/>
    <m/>
    <m/>
    <m/>
    <n v="30"/>
    <s v="Miguel Ángel"/>
    <x v="113"/>
    <d v="1899-12-30T10:30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11:00:00"/>
    <d v="1899-12-30T11:00:00"/>
    <m/>
    <x v="1"/>
    <s v="JAR"/>
    <d v="2019-05-31T11:00:00"/>
    <n v="28196"/>
    <s v="J G H"/>
    <s v="Carga"/>
    <s v="SI"/>
    <n v="13.5"/>
    <n v="26"/>
    <x v="2"/>
    <s v="PROBICASA"/>
    <x v="7"/>
    <s v="Calasparra"/>
    <m/>
    <m/>
    <m/>
    <m/>
    <n v="45"/>
    <s v="Miguel Ángel"/>
    <x v="113"/>
    <d v="1899-12-30T13:00:00"/>
    <m/>
    <n v="1"/>
    <x v="0"/>
    <n v="1"/>
    <s v="SI"/>
    <x v="0"/>
    <n v="1"/>
    <n v="1"/>
    <n v="0"/>
    <x v="21"/>
    <x v="4"/>
    <n v="468"/>
    <n v="18"/>
    <n v="0.2"/>
    <n v="0.18"/>
  </r>
  <r>
    <d v="2019-05-31T00:00:00"/>
    <d v="1899-12-30T11:30:00"/>
    <d v="1899-12-30T11:30:00"/>
    <m/>
    <x v="1"/>
    <s v="JAR"/>
    <d v="2019-05-31T11:30:00"/>
    <n v="28236"/>
    <s v="J H L"/>
    <s v="Carga"/>
    <s v="SI"/>
    <n v="13.5"/>
    <n v="26"/>
    <x v="2"/>
    <s v="HERCULANO SOUSA"/>
    <x v="1"/>
    <s v="Portugal"/>
    <m/>
    <m/>
    <m/>
    <m/>
    <n v="45"/>
    <s v="Juan Carlos"/>
    <x v="113"/>
    <d v="1899-12-30T11:30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11:45:00"/>
    <d v="1899-12-30T11:45:00"/>
    <m/>
    <x v="1"/>
    <s v="JAR"/>
    <d v="2019-05-31T12:00:00"/>
    <n v="607255"/>
    <s v="PALLET WAY"/>
    <s v="Carga"/>
    <s v="NO"/>
    <n v="1"/>
    <n v="2"/>
    <x v="0"/>
    <s v="SCHOELLER FRANCE"/>
    <x v="4"/>
    <s v="France"/>
    <m/>
    <m/>
    <m/>
    <m/>
    <n v="15"/>
    <s v="Miguel Ángel"/>
    <x v="113"/>
    <d v="1899-12-30T11:45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12:00:00"/>
    <d v="1899-12-30T12:00:00"/>
    <m/>
    <x v="1"/>
    <s v="JAR"/>
    <d v="2019-05-31T12:00:00"/>
    <n v="28196"/>
    <s v="J G H"/>
    <s v="Carga"/>
    <s v="SI"/>
    <n v="13.5"/>
    <n v="26"/>
    <x v="2"/>
    <s v="PROBICASA"/>
    <x v="7"/>
    <s v="Calasparra"/>
    <m/>
    <m/>
    <m/>
    <m/>
    <n v="45"/>
    <s v="Jesús"/>
    <x v="113"/>
    <d v="1899-12-30T16:00:00"/>
    <m/>
    <n v="1"/>
    <x v="0"/>
    <n v="1"/>
    <s v="SI"/>
    <x v="0"/>
    <n v="1"/>
    <n v="1"/>
    <n v="0"/>
    <x v="21"/>
    <x v="4"/>
    <n v="468"/>
    <n v="18"/>
    <n v="0.2"/>
    <n v="0.18"/>
  </r>
  <r>
    <d v="2019-05-31T00:00:00"/>
    <d v="1899-12-30T12:30:00"/>
    <d v="1899-12-30T12:30:00"/>
    <m/>
    <x v="1"/>
    <s v="JAR"/>
    <d v="2019-05-31T12:30:00"/>
    <n v="6007262"/>
    <s v="SUS MEDIOS"/>
    <s v="Carga"/>
    <s v="NO"/>
    <n v="2"/>
    <n v="4"/>
    <x v="2"/>
    <s v="SCHOELLER POLONIA"/>
    <x v="4"/>
    <s v="Greece"/>
    <m/>
    <m/>
    <m/>
    <m/>
    <n v="20"/>
    <s v="Miguel Ángel"/>
    <x v="113"/>
    <d v="1899-12-30T12:30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13:00:00"/>
    <d v="1899-12-30T13:00:00"/>
    <m/>
    <x v="1"/>
    <s v="JAR"/>
    <d v="2019-05-31T13:00:00"/>
    <n v="28236"/>
    <s v="J H L"/>
    <s v="Carga"/>
    <s v="SI"/>
    <n v="13.5"/>
    <n v="26"/>
    <x v="2"/>
    <s v="HERCULANO SOUSA"/>
    <x v="1"/>
    <s v="Portugal"/>
    <m/>
    <m/>
    <m/>
    <m/>
    <n v="45"/>
    <s v="Miguel Ángel"/>
    <x v="113"/>
    <d v="1899-12-30T13:00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13:30:00"/>
    <d v="1899-12-30T13:30:00"/>
    <m/>
    <x v="1"/>
    <s v="JAR"/>
    <d v="2019-05-31T13:30:00"/>
    <n v="27900"/>
    <s v="PALLET WAY"/>
    <s v="Carga"/>
    <s v="NO"/>
    <n v="1"/>
    <n v="1"/>
    <x v="0"/>
    <s v="STORE &amp; GO "/>
    <x v="1"/>
    <s v="Portugal"/>
    <m/>
    <m/>
    <m/>
    <m/>
    <n v="15"/>
    <s v="Miguel M."/>
    <x v="113"/>
    <d v="1899-12-30T13:30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15:00:00"/>
    <d v="1899-12-30T15:00:00"/>
    <m/>
    <x v="1"/>
    <s v="JAR"/>
    <d v="2019-05-31T15:00:00"/>
    <m/>
    <s v="NOUTRANSPORT"/>
    <s v="Descarga"/>
    <s v="SI"/>
    <n v="13.5"/>
    <n v="26"/>
    <x v="0"/>
    <s v="NOUTRANSPORT"/>
    <x v="8"/>
    <s v="PALAU"/>
    <s v="Kaiman para Stock."/>
    <m/>
    <m/>
    <m/>
    <n v="60"/>
    <s v="Miguel M."/>
    <x v="113"/>
    <d v="1899-12-30T15:00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16:00:00"/>
    <d v="1899-12-30T16:00:00"/>
    <m/>
    <x v="1"/>
    <s v="JAR"/>
    <d v="2019-05-31T16:00:00"/>
    <n v="6007162"/>
    <s v="J G H"/>
    <s v="Carga"/>
    <s v="SI"/>
    <n v="13.5"/>
    <n v="26"/>
    <x v="2"/>
    <s v="RENTA BOX"/>
    <x v="1"/>
    <s v="Fincas de Tebas"/>
    <m/>
    <m/>
    <m/>
    <m/>
    <n v="45"/>
    <s v="Jesús"/>
    <x v="113"/>
    <d v="1899-12-30T15:00:00"/>
    <m/>
    <n v="1"/>
    <x v="0"/>
    <n v="1"/>
    <s v="SI"/>
    <x v="0"/>
    <n v="1"/>
    <n v="1"/>
    <n v="0"/>
    <x v="21"/>
    <x v="4"/>
    <n v="468"/>
    <n v="18"/>
    <n v="0.2"/>
    <n v="0.18"/>
  </r>
  <r>
    <d v="2019-05-31T00:00:00"/>
    <d v="1899-12-30T16:45:00"/>
    <d v="1899-12-30T16:45:00"/>
    <m/>
    <x v="1"/>
    <s v="JAR"/>
    <d v="2019-05-31T17:00:00"/>
    <m/>
    <s v="TRANSPARETS"/>
    <s v="Carga"/>
    <s v="NO"/>
    <n v="2"/>
    <n v="3"/>
    <x v="0"/>
    <s v="AQUA AMBIENT"/>
    <x v="3"/>
    <s v="Varios"/>
    <m/>
    <m/>
    <m/>
    <m/>
    <n v="15"/>
    <s v="Jesús"/>
    <x v="113"/>
    <d v="1899-12-30T16:45:00"/>
    <m/>
    <n v="0"/>
    <x v="0"/>
    <n v="1"/>
    <s v="SI"/>
    <x v="0"/>
    <n v="0"/>
    <n v="0"/>
    <n v="1"/>
    <x v="21"/>
    <x v="4"/>
    <n v="468"/>
    <n v="18"/>
    <n v="0.2"/>
    <n v="0.18"/>
  </r>
  <r>
    <d v="2019-05-31T00:00:00"/>
    <d v="1899-12-30T17:00:00"/>
    <d v="1899-12-30T17:00:00"/>
    <m/>
    <x v="1"/>
    <s v="JAR"/>
    <d v="2019-05-31T17:00:00"/>
    <n v="6007162"/>
    <s v="J G H"/>
    <s v="Carga"/>
    <s v="SI"/>
    <n v="13.5"/>
    <n v="26"/>
    <x v="2"/>
    <s v="RENTA BOX"/>
    <x v="1"/>
    <s v="Fincas de Tebas"/>
    <m/>
    <m/>
    <m/>
    <m/>
    <n v="45"/>
    <s v="Jesús"/>
    <x v="113"/>
    <d v="1899-12-30T16:30:00"/>
    <m/>
    <n v="1"/>
    <x v="0"/>
    <n v="1"/>
    <s v="SI"/>
    <x v="0"/>
    <n v="1"/>
    <n v="1"/>
    <n v="0"/>
    <x v="21"/>
    <x v="4"/>
    <n v="468"/>
    <n v="18"/>
    <n v="0.2"/>
    <n v="0.18"/>
  </r>
  <r>
    <d v="2019-05-31T00:00:00"/>
    <d v="1899-12-30T17:30:00"/>
    <d v="1899-12-30T17:30:00"/>
    <m/>
    <x v="1"/>
    <s v="JAR"/>
    <d v="2019-05-31T17:30:00"/>
    <m/>
    <s v="GONZATRANS"/>
    <s v="Carga"/>
    <s v="NO"/>
    <n v="3"/>
    <n v="7"/>
    <x v="0"/>
    <s v="GONZATRANS"/>
    <x v="5"/>
    <s v="Varios"/>
    <m/>
    <m/>
    <m/>
    <m/>
    <n v="30"/>
    <s v="Miguel M."/>
    <x v="113"/>
    <d v="1899-12-30T18:30:00"/>
    <m/>
    <n v="0"/>
    <x v="0"/>
    <n v="1"/>
    <s v="SI"/>
    <x v="0"/>
    <n v="1"/>
    <n v="1"/>
    <n v="0"/>
    <x v="21"/>
    <x v="4"/>
    <n v="468"/>
    <n v="18"/>
    <n v="0.2"/>
    <n v="0.18"/>
  </r>
  <r>
    <d v="2019-05-31T00:00:00"/>
    <d v="1899-12-30T18:30:00"/>
    <d v="1899-12-30T18:30:00"/>
    <m/>
    <x v="1"/>
    <s v="JAR"/>
    <d v="2019-05-31T18:30:00"/>
    <n v="28173"/>
    <s v="SESE"/>
    <s v="Carga"/>
    <s v="SI"/>
    <n v="13.5"/>
    <n v="26"/>
    <x v="0"/>
    <s v="VALEO"/>
    <x v="1"/>
    <s v="Jaén"/>
    <m/>
    <m/>
    <m/>
    <m/>
    <n v="60"/>
    <s v="Miguel M."/>
    <x v="113"/>
    <d v="1899-12-30T18:30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19:00:00"/>
    <d v="1899-12-30T19:00:00"/>
    <m/>
    <x v="1"/>
    <s v="JAR"/>
    <d v="2019-05-31T19:00:00"/>
    <n v="6007162"/>
    <s v="J G H"/>
    <s v="Carga"/>
    <s v="SI"/>
    <n v="13.5"/>
    <n v="26"/>
    <x v="2"/>
    <s v="RENTA BOX"/>
    <x v="1"/>
    <s v="Fincas de Tebas"/>
    <m/>
    <m/>
    <m/>
    <m/>
    <n v="45"/>
    <s v="Jesús"/>
    <x v="113"/>
    <d v="1899-12-30T17:00:00"/>
    <m/>
    <n v="1"/>
    <x v="0"/>
    <n v="1"/>
    <s v="SI"/>
    <x v="0"/>
    <n v="1"/>
    <n v="1"/>
    <n v="0"/>
    <x v="21"/>
    <x v="4"/>
    <n v="468"/>
    <n v="18"/>
    <n v="0.2"/>
    <n v="0.18"/>
  </r>
  <r>
    <d v="2019-05-31T00:00:00"/>
    <d v="1899-12-30T19:30:00"/>
    <d v="1899-12-30T19:30:00"/>
    <m/>
    <x v="1"/>
    <s v="JAR"/>
    <d v="2019-05-31T19:30:00"/>
    <s v="28173-28071"/>
    <s v="SESE"/>
    <s v="Carga"/>
    <s v="SI"/>
    <n v="13.5"/>
    <n v="26"/>
    <x v="0"/>
    <s v="VALEO"/>
    <x v="1"/>
    <s v="Jaén"/>
    <m/>
    <m/>
    <m/>
    <m/>
    <n v="60"/>
    <s v="Miguel M."/>
    <x v="113"/>
    <d v="1899-12-30T19:30:00"/>
    <m/>
    <n v="1"/>
    <x v="0"/>
    <n v="1"/>
    <s v="SI"/>
    <x v="0"/>
    <n v="0"/>
    <n v="0"/>
    <n v="1"/>
    <x v="21"/>
    <x v="4"/>
    <n v="468"/>
    <n v="18"/>
    <n v="0.2"/>
    <n v="0.18"/>
  </r>
  <r>
    <d v="2019-05-31T00:00:00"/>
    <d v="1899-12-30T21:00:00"/>
    <d v="1899-12-30T21:00:00"/>
    <m/>
    <x v="1"/>
    <s v="JAR"/>
    <d v="2019-05-31T21:00:00"/>
    <m/>
    <s v="SUS MEDIOS"/>
    <s v="Carga"/>
    <s v="SI"/>
    <n v="13.5"/>
    <n v="26"/>
    <x v="0"/>
    <s v="CHEP"/>
    <x v="1"/>
    <s v="Varios"/>
    <n v="3680387389"/>
    <m/>
    <m/>
    <m/>
    <n v="60"/>
    <s v="Miguel Ángel"/>
    <x v="114"/>
    <d v="1899-12-30T14:00:00"/>
    <m/>
    <n v="1"/>
    <x v="0"/>
    <n v="1"/>
    <s v="NO"/>
    <x v="0"/>
    <n v="1"/>
    <n v="1"/>
    <n v="0"/>
    <x v="21"/>
    <x v="4"/>
    <n v="468"/>
    <n v="18"/>
    <n v="0.2"/>
    <n v="0.18"/>
  </r>
  <r>
    <d v="2019-05-31T00:00:00"/>
    <d v="1899-12-30T21:30:00"/>
    <d v="1899-12-30T21:30:00"/>
    <m/>
    <x v="1"/>
    <s v="JAR"/>
    <d v="2019-05-31T21:30:00"/>
    <m/>
    <s v="SUS MEDIOS"/>
    <s v="Carga"/>
    <s v="SI"/>
    <n v="13.5"/>
    <n v="26"/>
    <x v="0"/>
    <s v="CHEP"/>
    <x v="1"/>
    <s v="Varios"/>
    <n v="3680389972"/>
    <m/>
    <m/>
    <m/>
    <n v="60"/>
    <s v="Miguel Ángel"/>
    <x v="114"/>
    <d v="1899-12-30T17:30:00"/>
    <m/>
    <n v="1"/>
    <x v="0"/>
    <n v="1"/>
    <s v="NO"/>
    <x v="0"/>
    <n v="1"/>
    <n v="1"/>
    <n v="0"/>
    <x v="21"/>
    <x v="4"/>
    <n v="468"/>
    <n v="18"/>
    <n v="0.2"/>
    <n v="0.18"/>
  </r>
  <r>
    <d v="2019-06-03T00:00:00"/>
    <d v="1899-12-30T06:00:00"/>
    <d v="1899-12-30T06:00:00"/>
    <m/>
    <x v="1"/>
    <s v="JAR"/>
    <d v="2019-06-03T06:00:00"/>
    <n v="6007162"/>
    <s v="J G H"/>
    <s v="Carga"/>
    <s v="SI"/>
    <n v="13.5"/>
    <n v="26"/>
    <x v="2"/>
    <s v="RENTA BOX"/>
    <x v="1"/>
    <s v="Murcia"/>
    <m/>
    <m/>
    <m/>
    <m/>
    <n v="45"/>
    <s v="Jesús"/>
    <x v="114"/>
    <d v="1899-12-30T06:00:00"/>
    <m/>
    <n v="1"/>
    <x v="0"/>
    <n v="1"/>
    <s v="SI"/>
    <x v="0"/>
    <n v="0"/>
    <n v="0"/>
    <n v="1"/>
    <x v="22"/>
    <x v="5"/>
    <n v="468"/>
    <n v="18"/>
    <n v="0.2"/>
    <n v="0.18"/>
  </r>
  <r>
    <d v="2019-06-03T00:00:00"/>
    <d v="1899-12-30T07:00:00"/>
    <d v="1899-12-30T07:00:00"/>
    <m/>
    <x v="1"/>
    <s v="JAR"/>
    <d v="2019-06-03T07:00:00"/>
    <n v="6007162"/>
    <s v="J G H"/>
    <s v="Carga"/>
    <s v="SI"/>
    <n v="13.5"/>
    <n v="26"/>
    <x v="2"/>
    <s v="RENTA BOX"/>
    <x v="1"/>
    <s v="Murcia"/>
    <m/>
    <m/>
    <m/>
    <m/>
    <n v="45"/>
    <s v="Miguel M."/>
    <x v="114"/>
    <d v="1899-12-30T12:0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08:00:00"/>
    <d v="1899-12-30T08:00:00"/>
    <m/>
    <x v="1"/>
    <s v="JAR"/>
    <d v="2019-06-03T08:00:00"/>
    <n v="6007162"/>
    <s v="J G H"/>
    <s v="Carga"/>
    <s v="SI"/>
    <n v="13.5"/>
    <n v="26"/>
    <x v="2"/>
    <s v="RENTA BOX"/>
    <x v="1"/>
    <s v="Murcia"/>
    <m/>
    <m/>
    <m/>
    <m/>
    <n v="45"/>
    <s v="Jesús"/>
    <x v="114"/>
    <d v="1899-12-30T12:3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09:00:00"/>
    <d v="1899-12-30T09:00:00"/>
    <m/>
    <x v="1"/>
    <s v="JAR"/>
    <d v="2019-06-03T09:00:00"/>
    <m/>
    <s v="GIMARCO"/>
    <s v="Descarga"/>
    <s v="SI"/>
    <n v="13.5"/>
    <n v="26"/>
    <x v="0"/>
    <s v="SCHOELLER FRANCE"/>
    <x v="6"/>
    <s v="PALAU"/>
    <s v="CB-1267"/>
    <m/>
    <m/>
    <m/>
    <n v="60"/>
    <s v="Miguel M."/>
    <x v="114"/>
    <d v="1899-12-30T11:0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09:30:00"/>
    <d v="1899-12-30T09:30:00"/>
    <m/>
    <x v="1"/>
    <s v="JAR"/>
    <d v="2019-06-03T09:30:00"/>
    <m/>
    <s v="DAVID BERTRAN"/>
    <s v="Carga"/>
    <s v="NO"/>
    <n v="4"/>
    <n v="6"/>
    <x v="0"/>
    <s v="RESIDUOS "/>
    <x v="5"/>
    <s v="La llagosta"/>
    <m/>
    <m/>
    <m/>
    <m/>
    <n v="25"/>
    <s v="Jesús"/>
    <x v="114"/>
    <d v="1899-12-30T09:30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0:00:00"/>
    <d v="1899-12-30T10:00:00"/>
    <m/>
    <x v="1"/>
    <s v="JAR"/>
    <d v="2019-06-03T10:00:00"/>
    <m/>
    <s v="NOUTRANSPORT"/>
    <s v="Descarga"/>
    <s v="NO"/>
    <n v="6"/>
    <n v="12"/>
    <x v="0"/>
    <s v="SCHOELLER SCHWERIN"/>
    <x v="6"/>
    <s v="PALAU"/>
    <m/>
    <m/>
    <m/>
    <m/>
    <n v="60"/>
    <s v="Miguel M."/>
    <x v="114"/>
    <d v="1899-12-30T10:00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0:10:00"/>
    <d v="1899-12-30T10:10:00"/>
    <m/>
    <x v="1"/>
    <s v="JAR"/>
    <d v="2019-06-03T10:00:00"/>
    <m/>
    <s v="DAVID BERTRAN"/>
    <s v="Descarga"/>
    <s v="NO"/>
    <n v="1"/>
    <n v="1"/>
    <x v="0"/>
    <s v="VARIOS"/>
    <x v="0"/>
    <s v="montcada"/>
    <s v="Jaula del pintor"/>
    <m/>
    <m/>
    <m/>
    <n v="10"/>
    <s v="Jesús"/>
    <x v="114"/>
    <d v="1899-12-30T10:10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0:30:00"/>
    <d v="1899-12-30T10:30:00"/>
    <m/>
    <x v="1"/>
    <s v="JAR"/>
    <d v="2019-06-03T10:30:00"/>
    <m/>
    <s v="SUS MEDIOS"/>
    <s v="Descarga"/>
    <s v="NO"/>
    <n v="2"/>
    <n v="3"/>
    <x v="0"/>
    <s v="TRANSFOR-PACKAGING"/>
    <x v="2"/>
    <s v="PALAU"/>
    <m/>
    <m/>
    <m/>
    <m/>
    <n v="15"/>
    <s v="Sandra"/>
    <x v="114"/>
    <d v="1899-12-30T10:30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0:40:00"/>
    <d v="1899-12-30T10:40:00"/>
    <m/>
    <x v="1"/>
    <s v="JAR"/>
    <d v="2019-06-03T10:30:00"/>
    <m/>
    <s v="DAVID BERTRAN"/>
    <s v="Carga"/>
    <s v="NO"/>
    <n v="4"/>
    <n v="6"/>
    <x v="0"/>
    <s v="RESIDUOS "/>
    <x v="5"/>
    <s v="La llagosta"/>
    <m/>
    <m/>
    <m/>
    <m/>
    <n v="30"/>
    <s v="Jesús"/>
    <x v="114"/>
    <d v="1899-12-30T10:40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0:45:00"/>
    <d v="1899-12-30T10:45:00"/>
    <m/>
    <x v="1"/>
    <s v="JAR"/>
    <d v="2019-06-03T11:00:00"/>
    <m/>
    <s v="COBARPLAS"/>
    <s v="Descarga"/>
    <s v="NO"/>
    <n v="8"/>
    <n v="15"/>
    <x v="0"/>
    <s v="COBARPLAST"/>
    <x v="0"/>
    <s v="PALAU"/>
    <m/>
    <m/>
    <m/>
    <m/>
    <n v="45"/>
    <s v="Jesús"/>
    <x v="114"/>
    <d v="1899-12-30T10:45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1:00:00"/>
    <d v="1899-12-30T11:00:00"/>
    <m/>
    <x v="1"/>
    <s v="JAR"/>
    <d v="2019-06-03T11:00:00"/>
    <m/>
    <s v="SUS MEDIOS"/>
    <s v="Descarga"/>
    <s v="NO"/>
    <n v="7"/>
    <n v="13"/>
    <x v="0"/>
    <s v="CHEP"/>
    <x v="2"/>
    <s v="PALAU"/>
    <n v="3680391079"/>
    <m/>
    <m/>
    <m/>
    <m/>
    <s v="FALLO"/>
    <x v="23"/>
    <m/>
    <m/>
    <n v="0"/>
    <x v="1"/>
    <n v="1"/>
    <s v="NO"/>
    <x v="1"/>
    <n v="1"/>
    <n v="1"/>
    <n v="0"/>
    <x v="22"/>
    <x v="5"/>
    <n v="468"/>
    <n v="18"/>
    <n v="0.2"/>
    <n v="0.18"/>
  </r>
  <r>
    <d v="2019-06-03T00:00:00"/>
    <d v="1899-12-30T11:30:00"/>
    <d v="1899-12-30T11:30:00"/>
    <m/>
    <x v="1"/>
    <s v="JAR"/>
    <d v="2019-06-03T11:30:00"/>
    <n v="6007162"/>
    <s v="J G H"/>
    <s v="Carga"/>
    <s v="SI"/>
    <n v="13.5"/>
    <n v="26"/>
    <x v="2"/>
    <s v="RENTA BOX"/>
    <x v="1"/>
    <s v="Murcia"/>
    <m/>
    <m/>
    <m/>
    <m/>
    <n v="45"/>
    <s v="Miguel M."/>
    <x v="114"/>
    <d v="1899-12-30T13:15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12:00:00"/>
    <d v="1899-12-30T12:00:00"/>
    <m/>
    <x v="1"/>
    <s v="JAR"/>
    <d v="2019-06-03T12:00:00"/>
    <n v="6003178"/>
    <s v="SUS MEDIOS"/>
    <s v="Carga"/>
    <s v="SI"/>
    <n v="13.5"/>
    <n v="26"/>
    <x v="0"/>
    <s v="SCHOELLER ROMANIA"/>
    <x v="4"/>
    <s v="Romania"/>
    <m/>
    <m/>
    <m/>
    <m/>
    <n v="40"/>
    <s v="Miguel M."/>
    <x v="114"/>
    <d v="1899-12-30T08:0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12:30:00"/>
    <d v="1899-12-30T12:30:00"/>
    <m/>
    <x v="1"/>
    <s v="JAR"/>
    <d v="2019-06-03T12:30:00"/>
    <n v="6007162"/>
    <s v="J G H"/>
    <s v="Carga"/>
    <s v="SI"/>
    <n v="13.5"/>
    <n v="26"/>
    <x v="2"/>
    <s v="RENTA BOX"/>
    <x v="1"/>
    <s v="Murcia"/>
    <m/>
    <m/>
    <m/>
    <m/>
    <n v="45"/>
    <s v="Juan Carlos"/>
    <x v="114"/>
    <d v="1899-12-30T14:3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12:40:00"/>
    <d v="1899-12-30T12:40:00"/>
    <m/>
    <x v="1"/>
    <s v="JAR"/>
    <d v="2019-06-03T12:30:00"/>
    <m/>
    <s v="DAVID BERTRAN"/>
    <s v="Carga"/>
    <s v="NO"/>
    <n v="4"/>
    <n v="6"/>
    <x v="0"/>
    <s v="RESIDUOS "/>
    <x v="5"/>
    <s v="La llagosta"/>
    <m/>
    <m/>
    <m/>
    <m/>
    <n v="30"/>
    <s v="Jesús"/>
    <x v="114"/>
    <d v="1899-12-30T12:40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5:00:00"/>
    <d v="1899-12-30T15:00:00"/>
    <m/>
    <x v="1"/>
    <s v="JAR"/>
    <d v="2019-06-03T15:00:00"/>
    <n v="6007162"/>
    <s v="J G H"/>
    <s v="Carga"/>
    <s v="SI"/>
    <n v="13.5"/>
    <n v="26"/>
    <x v="2"/>
    <s v="RENTA BOX"/>
    <x v="1"/>
    <s v="Murcia"/>
    <m/>
    <m/>
    <m/>
    <m/>
    <n v="45"/>
    <s v="Juan Carlos"/>
    <x v="114"/>
    <d v="1899-12-30T15:00:00"/>
    <m/>
    <n v="1"/>
    <x v="0"/>
    <n v="1"/>
    <s v="SI"/>
    <x v="0"/>
    <n v="0"/>
    <n v="0"/>
    <n v="1"/>
    <x v="22"/>
    <x v="5"/>
    <n v="468"/>
    <n v="18"/>
    <n v="0.2"/>
    <n v="0.18"/>
  </r>
  <r>
    <d v="2019-06-03T00:00:00"/>
    <d v="1899-12-30T16:00:00"/>
    <d v="1899-12-30T16:00:00"/>
    <m/>
    <x v="1"/>
    <s v="JAR"/>
    <d v="2019-06-03T16:00:00"/>
    <n v="6007162"/>
    <s v="J G H"/>
    <s v="Carga"/>
    <s v="SI"/>
    <n v="13.5"/>
    <n v="26"/>
    <x v="2"/>
    <s v="RENTA BOX"/>
    <x v="1"/>
    <s v="Murcia"/>
    <m/>
    <m/>
    <m/>
    <m/>
    <n v="45"/>
    <s v="Juan Carlos"/>
    <x v="114"/>
    <d v="1899-12-30T16:00:00"/>
    <m/>
    <n v="1"/>
    <x v="0"/>
    <n v="1"/>
    <s v="SI"/>
    <x v="0"/>
    <n v="0"/>
    <n v="0"/>
    <n v="1"/>
    <x v="22"/>
    <x v="5"/>
    <n v="468"/>
    <n v="18"/>
    <n v="0.2"/>
    <n v="0.18"/>
  </r>
  <r>
    <d v="2019-06-03T00:00:00"/>
    <d v="1899-12-30T16:15:00"/>
    <d v="1899-12-30T16:15:00"/>
    <m/>
    <x v="1"/>
    <s v="JAR"/>
    <d v="2019-06-03T16:30:00"/>
    <n v="28288"/>
    <s v="J H L"/>
    <s v="Carga"/>
    <s v="NO"/>
    <n v="4"/>
    <n v="2"/>
    <x v="0"/>
    <s v="AMBICEL"/>
    <x v="9"/>
    <s v="Portugal"/>
    <m/>
    <s v="62-UC-79 / GD-1104 "/>
    <m/>
    <m/>
    <n v="20"/>
    <s v="Juan Carlos"/>
    <x v="114"/>
    <d v="1899-12-30T19:00:00"/>
    <m/>
    <n v="0"/>
    <x v="0"/>
    <n v="1"/>
    <s v="SI"/>
    <x v="0"/>
    <n v="1"/>
    <n v="1"/>
    <n v="0"/>
    <x v="22"/>
    <x v="5"/>
    <n v="468"/>
    <n v="18"/>
    <n v="0.2"/>
    <n v="0.18"/>
  </r>
  <r>
    <d v="2019-06-03T00:00:00"/>
    <d v="1899-12-30T16:45:00"/>
    <d v="1899-12-30T16:45:00"/>
    <m/>
    <x v="1"/>
    <s v="JAR"/>
    <d v="2019-06-03T17:00:00"/>
    <m/>
    <s v="TRANSPARETS"/>
    <s v="Carga"/>
    <s v="NO"/>
    <n v="4"/>
    <n v="5"/>
    <x v="0"/>
    <s v="AQUA AMBIENT"/>
    <x v="3"/>
    <s v="Varios"/>
    <m/>
    <m/>
    <m/>
    <m/>
    <n v="20"/>
    <s v="Juan Carlos"/>
    <x v="114"/>
    <d v="1899-12-30T16:45:00"/>
    <m/>
    <n v="0"/>
    <x v="0"/>
    <n v="1"/>
    <s v="SI"/>
    <x v="0"/>
    <n v="0"/>
    <n v="0"/>
    <n v="1"/>
    <x v="22"/>
    <x v="5"/>
    <n v="468"/>
    <n v="18"/>
    <n v="0.2"/>
    <n v="0.18"/>
  </r>
  <r>
    <d v="2019-06-03T00:00:00"/>
    <d v="1899-12-30T19:00:00"/>
    <d v="1899-12-30T19:00:00"/>
    <m/>
    <x v="1"/>
    <s v="JAR"/>
    <d v="2019-06-03T19:00:00"/>
    <n v="6007162"/>
    <s v="J G H"/>
    <s v="Carga"/>
    <s v="SI"/>
    <n v="13.5"/>
    <n v="26"/>
    <x v="2"/>
    <s v="RENTA BOX"/>
    <x v="1"/>
    <s v="Murcia"/>
    <m/>
    <m/>
    <m/>
    <m/>
    <n v="45"/>
    <s v="Juan Carlos"/>
    <x v="114"/>
    <d v="1899-12-30T18:0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20:00:00"/>
    <d v="1899-12-30T20:00:00"/>
    <m/>
    <x v="1"/>
    <s v="JAR"/>
    <d v="2019-06-03T20:00:00"/>
    <n v="6007162"/>
    <s v="J G H"/>
    <s v="Carga"/>
    <s v="SI"/>
    <n v="13.5"/>
    <n v="26"/>
    <x v="2"/>
    <s v="RENTA BOX"/>
    <x v="1"/>
    <s v="Murcia"/>
    <m/>
    <m/>
    <m/>
    <m/>
    <n v="45"/>
    <s v="Juan Carlos"/>
    <x v="114"/>
    <d v="1899-12-30T19:30:00"/>
    <m/>
    <n v="1"/>
    <x v="0"/>
    <n v="1"/>
    <s v="SI"/>
    <x v="0"/>
    <n v="1"/>
    <n v="1"/>
    <n v="0"/>
    <x v="22"/>
    <x v="5"/>
    <n v="468"/>
    <n v="18"/>
    <n v="0.2"/>
    <n v="0.18"/>
  </r>
  <r>
    <d v="2019-06-03T00:00:00"/>
    <d v="1899-12-30T21:00:00"/>
    <d v="1899-12-30T21:00:00"/>
    <m/>
    <x v="1"/>
    <s v="JAR"/>
    <d v="2019-06-03T21:00:00"/>
    <n v="6007162"/>
    <s v="J G H"/>
    <s v="Carga"/>
    <s v="SI"/>
    <n v="13.5"/>
    <n v="26"/>
    <x v="2"/>
    <s v="RENTA BOX"/>
    <x v="1"/>
    <s v="Murcia"/>
    <m/>
    <m/>
    <m/>
    <m/>
    <n v="45"/>
    <s v="Juan Carlos"/>
    <x v="114"/>
    <d v="1899-12-30T21:00:00"/>
    <m/>
    <n v="1"/>
    <x v="0"/>
    <n v="1"/>
    <s v="SI"/>
    <x v="0"/>
    <n v="0"/>
    <n v="0"/>
    <n v="1"/>
    <x v="22"/>
    <x v="5"/>
    <n v="468"/>
    <n v="18"/>
    <n v="0.2"/>
    <n v="0.18"/>
  </r>
  <r>
    <d v="2019-06-03T00:00:00"/>
    <d v="1899-12-30T21:30:00"/>
    <d v="1899-12-30T21:30:00"/>
    <m/>
    <x v="1"/>
    <s v="JAR"/>
    <d v="2019-06-03T21:30:00"/>
    <m/>
    <s v="SUS MEDIOS"/>
    <s v="Carga"/>
    <s v="SI"/>
    <n v="13.5"/>
    <n v="26"/>
    <x v="0"/>
    <s v="CHEP"/>
    <x v="1"/>
    <s v="Varios"/>
    <n v="3680396010"/>
    <m/>
    <m/>
    <m/>
    <n v="60"/>
    <s v="Miguel M."/>
    <x v="115"/>
    <d v="1899-12-30T11:30:00"/>
    <m/>
    <n v="1"/>
    <x v="0"/>
    <n v="1"/>
    <s v="NO"/>
    <x v="0"/>
    <n v="1"/>
    <n v="1"/>
    <n v="0"/>
    <x v="22"/>
    <x v="5"/>
    <n v="468"/>
    <n v="18"/>
    <n v="0.2"/>
    <n v="0.18"/>
  </r>
  <r>
    <d v="2019-06-04T00:00:00"/>
    <d v="1899-12-30T06:00:00"/>
    <d v="1899-12-30T06:00:00"/>
    <m/>
    <x v="1"/>
    <s v="JAR"/>
    <d v="2019-06-04T06:00:00"/>
    <s v="silo 6 KM"/>
    <s v="SUS MEDIOS"/>
    <s v="Descarga"/>
    <s v="NO"/>
    <n v="1"/>
    <n v="1"/>
    <x v="0"/>
    <s v="HIDROAGUA"/>
    <x v="2"/>
    <s v="PALAU"/>
    <s v="Descargar en Silo 6  KM  (A141801M04) "/>
    <m/>
    <m/>
    <m/>
    <m/>
    <s v="Sus medios"/>
    <x v="115"/>
    <d v="1899-12-30T11:00:00"/>
    <m/>
    <n v="0"/>
    <x v="0"/>
    <n v="1"/>
    <s v="SI"/>
    <x v="0"/>
    <n v="1"/>
    <n v="1"/>
    <n v="0"/>
    <x v="22"/>
    <x v="5"/>
    <n v="468"/>
    <n v="18"/>
    <n v="0.2"/>
    <n v="0.18"/>
  </r>
  <r>
    <d v="2019-06-04T00:00:00"/>
    <d v="1899-12-30T06:30:00"/>
    <d v="1899-12-30T06:30:00"/>
    <m/>
    <x v="1"/>
    <s v="JAR"/>
    <d v="2019-06-04T06:30:00"/>
    <n v="6007162"/>
    <s v="J G H"/>
    <s v="Carga"/>
    <s v="SI"/>
    <n v="13.5"/>
    <n v="26"/>
    <x v="2"/>
    <s v="RENTA BOX"/>
    <x v="1"/>
    <s v="MURCIA"/>
    <m/>
    <m/>
    <m/>
    <m/>
    <n v="45"/>
    <s v="Jesús"/>
    <x v="115"/>
    <d v="1899-12-30T11:3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07:30:00"/>
    <d v="1899-12-30T07:30:00"/>
    <m/>
    <x v="1"/>
    <s v="JAR"/>
    <d v="2019-06-04T07:30:00"/>
    <m/>
    <s v="SUS MEDIOS"/>
    <s v="Descarga"/>
    <s v="NO"/>
    <n v="3"/>
    <n v="4"/>
    <x v="0"/>
    <s v="SERRADORA DOMENECH"/>
    <x v="2"/>
    <s v="PALAU"/>
    <m/>
    <m/>
    <m/>
    <m/>
    <n v="30"/>
    <s v="Miguel M."/>
    <x v="115"/>
    <d v="1899-12-30T07:30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07:45:00"/>
    <d v="1899-12-30T07:45:00"/>
    <m/>
    <x v="1"/>
    <s v="JAR"/>
    <d v="2019-06-04T08:00:00"/>
    <n v="6007162"/>
    <s v="J G H"/>
    <s v="Carga"/>
    <s v="SI"/>
    <n v="13.5"/>
    <n v="26"/>
    <x v="2"/>
    <s v="RENTA BOX"/>
    <x v="1"/>
    <s v="MURCIA"/>
    <m/>
    <m/>
    <m/>
    <m/>
    <n v="45"/>
    <s v="Juan Carlos"/>
    <x v="115"/>
    <d v="1899-12-30T14:0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08:00:00"/>
    <d v="1899-12-30T08:00:00"/>
    <m/>
    <x v="1"/>
    <s v="JAR"/>
    <d v="2019-06-04T08:00:00"/>
    <m/>
    <s v="GIMARCO"/>
    <s v="Descarga"/>
    <s v="SI"/>
    <n v="13.5"/>
    <n v="26"/>
    <x v="0"/>
    <s v="SCHOELLER  NUREIUX"/>
    <x v="6"/>
    <s v="PALAU"/>
    <s v="CB-1272 "/>
    <m/>
    <m/>
    <m/>
    <n v="60"/>
    <s v="Miguel M."/>
    <x v="115"/>
    <d v="1899-12-30T08:00:00"/>
    <m/>
    <n v="1"/>
    <x v="0"/>
    <n v="1"/>
    <s v="SI"/>
    <x v="0"/>
    <n v="0"/>
    <n v="0"/>
    <n v="1"/>
    <x v="22"/>
    <x v="5"/>
    <n v="468"/>
    <n v="18"/>
    <n v="0.2"/>
    <n v="0.18"/>
  </r>
  <r>
    <d v="2019-06-04T00:00:00"/>
    <d v="1899-12-30T08:15:00"/>
    <d v="1899-12-30T08:15:00"/>
    <m/>
    <x v="1"/>
    <s v="JAR"/>
    <d v="2019-06-04T08:30:00"/>
    <n v="27058"/>
    <s v="DAVID BERTRAN"/>
    <s v="Carga"/>
    <s v="NO"/>
    <n v="4"/>
    <n v="10"/>
    <x v="0"/>
    <s v="SIMAR"/>
    <x v="9"/>
    <s v="Igualada"/>
    <m/>
    <m/>
    <m/>
    <m/>
    <n v="20"/>
    <s v="Jesús"/>
    <x v="115"/>
    <d v="1899-12-30T08:15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08:30:00"/>
    <d v="1899-12-30T08:30:00"/>
    <m/>
    <x v="1"/>
    <s v="JAR"/>
    <d v="2019-06-04T08:30:00"/>
    <n v="28193"/>
    <s v="SUS MEDIOS"/>
    <s v="Carga"/>
    <s v="NO"/>
    <n v="2"/>
    <n v="3"/>
    <x v="0"/>
    <s v="GESTION DE SISTEMAS DE ALMACENAJES"/>
    <x v="1"/>
    <s v="Madrid"/>
    <m/>
    <m/>
    <m/>
    <m/>
    <n v="20"/>
    <s v="Reyes"/>
    <x v="115"/>
    <d v="1899-12-30T08:30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09:00:00"/>
    <d v="1899-12-30T09:00:00"/>
    <m/>
    <x v="1"/>
    <s v="JAR"/>
    <d v="2019-06-04T09:00:00"/>
    <n v="28267"/>
    <s v="SUS MEDIOS"/>
    <s v="Carga"/>
    <s v="NO"/>
    <n v="2"/>
    <n v="4"/>
    <x v="0"/>
    <s v="VARIOS"/>
    <x v="1"/>
    <s v="Turquia"/>
    <m/>
    <m/>
    <m/>
    <m/>
    <m/>
    <s v="FALLO"/>
    <x v="23"/>
    <m/>
    <m/>
    <n v="0"/>
    <x v="1"/>
    <n v="1"/>
    <s v="NO"/>
    <x v="1"/>
    <n v="1"/>
    <n v="1"/>
    <n v="0"/>
    <x v="22"/>
    <x v="5"/>
    <n v="468"/>
    <n v="18"/>
    <n v="0.2"/>
    <n v="0.18"/>
  </r>
  <r>
    <d v="2019-06-04T00:00:00"/>
    <d v="1899-12-30T10:00:00"/>
    <d v="1899-12-30T10:00:00"/>
    <m/>
    <x v="1"/>
    <s v="JAR"/>
    <d v="2019-06-04T10:00:00"/>
    <n v="6007162"/>
    <s v="J G H"/>
    <s v="Carga"/>
    <s v="SI"/>
    <n v="13.5"/>
    <n v="26"/>
    <x v="2"/>
    <s v="RENTA BOX"/>
    <x v="1"/>
    <s v="MURCIA"/>
    <m/>
    <m/>
    <m/>
    <m/>
    <m/>
    <s v="FALLO"/>
    <x v="23"/>
    <m/>
    <m/>
    <n v="1"/>
    <x v="1"/>
    <n v="1"/>
    <s v="NO"/>
    <x v="1"/>
    <n v="1"/>
    <n v="1"/>
    <n v="0"/>
    <x v="22"/>
    <x v="5"/>
    <n v="468"/>
    <n v="18"/>
    <n v="0.2"/>
    <n v="0.18"/>
  </r>
  <r>
    <d v="2019-06-04T00:00:00"/>
    <d v="1899-12-30T11:00:00"/>
    <d v="1899-12-30T11:00:00"/>
    <m/>
    <x v="1"/>
    <s v="MR"/>
    <d v="2019-06-04T11:00:00"/>
    <s v="6007274 y 6007275"/>
    <s v="IBER SPAN"/>
    <s v="Carga"/>
    <s v="NO"/>
    <n v="1.5"/>
    <n v="3"/>
    <x v="0"/>
    <s v="SCHOELLER  UK"/>
    <x v="4"/>
    <s v="uk"/>
    <m/>
    <m/>
    <m/>
    <m/>
    <n v="20"/>
    <s v="Miguel M."/>
    <x v="115"/>
    <d v="1899-12-30T11:00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11:15:00"/>
    <d v="1899-12-30T11:15:00"/>
    <m/>
    <x v="1"/>
    <s v="JAR"/>
    <d v="2019-06-04T11:30:00"/>
    <m/>
    <s v="DAVID BERTRAN"/>
    <s v="Carga"/>
    <s v="NO"/>
    <n v="4"/>
    <n v="8"/>
    <x v="0"/>
    <s v="RESIDUOS "/>
    <x v="5"/>
    <s v="La Llagosta"/>
    <m/>
    <m/>
    <m/>
    <m/>
    <n v="20"/>
    <s v="Jesús"/>
    <x v="115"/>
    <d v="1899-12-30T11:15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11:30:00"/>
    <d v="1899-12-30T11:30:00"/>
    <m/>
    <x v="1"/>
    <s v="JAR"/>
    <d v="2019-06-04T11:30:00"/>
    <n v="6007162"/>
    <s v="J G H"/>
    <s v="Carga"/>
    <s v="SI"/>
    <n v="13.5"/>
    <n v="26"/>
    <x v="2"/>
    <s v="RENTA BOX"/>
    <x v="1"/>
    <s v="MURCIA"/>
    <m/>
    <m/>
    <m/>
    <m/>
    <m/>
    <s v="FALLO"/>
    <x v="23"/>
    <m/>
    <m/>
    <n v="1"/>
    <x v="1"/>
    <n v="1"/>
    <s v="NO"/>
    <x v="1"/>
    <n v="1"/>
    <n v="1"/>
    <n v="0"/>
    <x v="22"/>
    <x v="5"/>
    <n v="468"/>
    <n v="18"/>
    <n v="0.2"/>
    <n v="0.18"/>
  </r>
  <r>
    <d v="2019-06-04T00:00:00"/>
    <d v="1899-12-30T11:45:00"/>
    <d v="1899-12-30T11:45:00"/>
    <m/>
    <x v="1"/>
    <s v="JAR"/>
    <d v="2019-06-04T12:00:00"/>
    <m/>
    <s v="SUS MEDIOS"/>
    <s v="Carga"/>
    <s v="NO"/>
    <n v="2"/>
    <n v="2"/>
    <x v="0"/>
    <s v="AQUA AMBIENT"/>
    <x v="3"/>
    <s v="Madrid"/>
    <m/>
    <m/>
    <m/>
    <m/>
    <n v="15"/>
    <s v="Juan Carlos"/>
    <x v="115"/>
    <d v="1899-12-30T15:45:00"/>
    <m/>
    <n v="0"/>
    <x v="0"/>
    <n v="1"/>
    <s v="SI"/>
    <x v="0"/>
    <n v="1"/>
    <n v="1"/>
    <n v="0"/>
    <x v="22"/>
    <x v="5"/>
    <n v="468"/>
    <n v="18"/>
    <n v="0.2"/>
    <n v="0.18"/>
  </r>
  <r>
    <d v="2019-06-04T00:00:00"/>
    <d v="1899-12-30T12:30:00"/>
    <d v="1899-12-30T12:30:00"/>
    <m/>
    <x v="1"/>
    <s v="JAR"/>
    <d v="2019-06-04T12:30:00"/>
    <n v="6007162"/>
    <s v="J G H"/>
    <s v="Carga"/>
    <s v="SI"/>
    <n v="13.5"/>
    <n v="26"/>
    <x v="2"/>
    <s v="RENTA BOX"/>
    <x v="1"/>
    <s v="MURCIA"/>
    <m/>
    <m/>
    <m/>
    <m/>
    <n v="45"/>
    <s v="Juan Carlos"/>
    <x v="115"/>
    <d v="1899-12-30T14:3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3:15:00"/>
    <d v="1899-12-30T13:15:00"/>
    <m/>
    <x v="1"/>
    <s v="JAR"/>
    <d v="2019-06-04T13:30:00"/>
    <m/>
    <s v="NIKA"/>
    <s v="Carga"/>
    <s v="NO"/>
    <n v="3"/>
    <n v="6"/>
    <x v="0"/>
    <s v="RESIDUOS "/>
    <x v="5"/>
    <s v="Tarragona"/>
    <s v="Palets PRS"/>
    <m/>
    <m/>
    <m/>
    <n v="20"/>
    <s v="Jesús"/>
    <x v="115"/>
    <d v="1899-12-30T13:15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13:30:00"/>
    <d v="1899-12-30T13:30:00"/>
    <m/>
    <x v="1"/>
    <s v="JAR"/>
    <d v="2019-06-04T13:30:00"/>
    <m/>
    <s v="SUS MEDIOS"/>
    <s v="Carga"/>
    <s v="SI"/>
    <n v="13.5"/>
    <n v="26"/>
    <x v="0"/>
    <s v="RENTA BOX"/>
    <x v="1"/>
    <s v="Varios"/>
    <s v="POLO"/>
    <s v="O306HBV  -- R9818BCK"/>
    <m/>
    <m/>
    <n v="45"/>
    <s v="Juan Carlos"/>
    <x v="115"/>
    <d v="1899-12-30T14:3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4:00:00"/>
    <d v="1899-12-30T14:00:00"/>
    <m/>
    <x v="1"/>
    <s v="JAR"/>
    <d v="2019-06-04T14:00:00"/>
    <n v="6007162"/>
    <s v="J G H"/>
    <s v="Carga"/>
    <s v="SI"/>
    <n v="13.5"/>
    <n v="26"/>
    <x v="2"/>
    <s v="RENTA BOX"/>
    <x v="1"/>
    <s v="MURCIA"/>
    <m/>
    <m/>
    <m/>
    <m/>
    <n v="45"/>
    <s v="Sandra"/>
    <x v="115"/>
    <d v="1899-12-30T17:0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4:30:00"/>
    <d v="1899-12-30T14:30:00"/>
    <m/>
    <x v="1"/>
    <s v="JAR"/>
    <d v="2019-06-04T14:30:00"/>
    <m/>
    <s v="NOUTRANSPORT"/>
    <s v="Descarga"/>
    <s v="SI"/>
    <n v="13.5"/>
    <n v="26"/>
    <x v="0"/>
    <s v="SCHOELLER FRANCE"/>
    <x v="6"/>
    <s v="PALAU"/>
    <s v="tiene cita a las 13h y llaman para indicar que llegaran sobre las 14:30h"/>
    <m/>
    <m/>
    <m/>
    <n v="45"/>
    <s v="Miguel Ángel"/>
    <x v="115"/>
    <d v="1899-12-30T15:3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5:30:00"/>
    <d v="1899-12-30T15:30:00"/>
    <m/>
    <x v="1"/>
    <s v="JAR"/>
    <d v="2019-06-04T15:30:00"/>
    <n v="6007162"/>
    <s v="J G H"/>
    <s v="Carga"/>
    <s v="SI"/>
    <n v="13.5"/>
    <n v="26"/>
    <x v="2"/>
    <s v="RENTA BOX"/>
    <x v="1"/>
    <s v="MURCIA"/>
    <m/>
    <m/>
    <m/>
    <m/>
    <n v="45"/>
    <s v="Juan Carlos"/>
    <x v="115"/>
    <d v="1899-12-30T18:3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6:00:00"/>
    <d v="1899-12-30T16:00:00"/>
    <m/>
    <x v="1"/>
    <s v="JAR"/>
    <d v="2019-06-04T16:00:00"/>
    <m/>
    <s v="SUS MEDIOS"/>
    <s v="Carga"/>
    <s v="SI"/>
    <n v="13.5"/>
    <n v="26"/>
    <x v="2"/>
    <s v="RENTA BOX"/>
    <x v="1"/>
    <s v="varios"/>
    <s v="ALBICE"/>
    <m/>
    <m/>
    <m/>
    <n v="45"/>
    <s v="Juan Carlos"/>
    <x v="115"/>
    <d v="1899-12-30T20:00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6:30:00"/>
    <d v="1899-12-30T16:30:00"/>
    <m/>
    <x v="1"/>
    <s v="JAR"/>
    <d v="2019-06-04T16:30:00"/>
    <n v="6007162"/>
    <s v="J G H"/>
    <s v="Carga"/>
    <s v="SI"/>
    <n v="13.5"/>
    <n v="26"/>
    <x v="2"/>
    <s v="RENTA BOX"/>
    <x v="1"/>
    <s v="MURCIA"/>
    <m/>
    <m/>
    <m/>
    <m/>
    <n v="45"/>
    <s v="Juan Carlos"/>
    <x v="115"/>
    <d v="1899-12-30T18:45:00"/>
    <m/>
    <n v="1"/>
    <x v="0"/>
    <n v="1"/>
    <s v="SI"/>
    <x v="0"/>
    <n v="1"/>
    <n v="1"/>
    <n v="0"/>
    <x v="22"/>
    <x v="5"/>
    <n v="468"/>
    <n v="18"/>
    <n v="0.2"/>
    <n v="0.18"/>
  </r>
  <r>
    <d v="2019-06-04T00:00:00"/>
    <d v="1899-12-30T16:45:00"/>
    <m/>
    <m/>
    <x v="0"/>
    <s v="JAR"/>
    <d v="2019-06-04T17:00:00"/>
    <n v="28160"/>
    <s v="SUS MEDIOS"/>
    <s v="Carga"/>
    <s v="NO"/>
    <n v="1"/>
    <n v="2"/>
    <x v="0"/>
    <s v="VARIOS"/>
    <x v="1"/>
    <s v="Caceres"/>
    <m/>
    <m/>
    <m/>
    <m/>
    <n v="15"/>
    <s v="Reyes"/>
    <x v="115"/>
    <d v="1899-12-30T16:45:00"/>
    <m/>
    <n v="0"/>
    <x v="0"/>
    <n v="0"/>
    <s v="SI"/>
    <x v="0"/>
    <n v="1"/>
    <n v="0"/>
    <n v="1"/>
    <x v="22"/>
    <x v="5"/>
    <n v="468"/>
    <n v="18"/>
    <n v="0.2"/>
    <n v="0.18"/>
  </r>
  <r>
    <d v="2019-06-04T00:00:00"/>
    <d v="1899-12-30T17:00:00"/>
    <d v="1899-12-30T17:00:00"/>
    <m/>
    <x v="1"/>
    <s v="JAR"/>
    <d v="2019-06-04T17:00:00"/>
    <n v="27376"/>
    <s v="J H L"/>
    <s v="Carga"/>
    <s v="NO"/>
    <n v="5"/>
    <n v="9"/>
    <x v="0"/>
    <s v="LOGOPLASTE "/>
    <x v="7"/>
    <s v="Portugal"/>
    <m/>
    <m/>
    <m/>
    <m/>
    <n v="30"/>
    <s v="Miguel Ángel"/>
    <x v="115"/>
    <d v="1899-12-30T17:00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17:15:00"/>
    <d v="1899-12-30T17:15:00"/>
    <m/>
    <x v="1"/>
    <s v="JAR"/>
    <d v="2019-06-04T17:30:00"/>
    <m/>
    <s v="TRANSABADELL"/>
    <s v="Carga"/>
    <s v="NO"/>
    <n v="3"/>
    <n v="6"/>
    <x v="0"/>
    <s v="TRANSABADELL"/>
    <x v="7"/>
    <s v="varios"/>
    <m/>
    <m/>
    <m/>
    <m/>
    <n v="30"/>
    <s v="Miguel Ángel"/>
    <x v="115"/>
    <d v="1899-12-30T17:15:00"/>
    <m/>
    <n v="0"/>
    <x v="0"/>
    <n v="1"/>
    <s v="SI"/>
    <x v="0"/>
    <n v="0"/>
    <n v="0"/>
    <n v="1"/>
    <x v="22"/>
    <x v="5"/>
    <n v="468"/>
    <n v="18"/>
    <n v="0.2"/>
    <n v="0.18"/>
  </r>
  <r>
    <d v="2019-06-04T00:00:00"/>
    <d v="1899-12-30T17:30:00"/>
    <d v="1899-12-30T17:30:00"/>
    <m/>
    <x v="1"/>
    <s v="JAR"/>
    <d v="2019-06-04T17:30:00"/>
    <n v="6007162"/>
    <s v="J G H"/>
    <s v="Carga"/>
    <s v="SI"/>
    <n v="13.5"/>
    <n v="26"/>
    <x v="2"/>
    <s v="RENTA BOX"/>
    <x v="1"/>
    <s v="MURCIA"/>
    <m/>
    <m/>
    <m/>
    <m/>
    <n v="45"/>
    <s v="Juan Carlos"/>
    <x v="115"/>
    <d v="1899-12-30T17:30:00"/>
    <m/>
    <n v="1"/>
    <x v="0"/>
    <n v="1"/>
    <s v="SI"/>
    <x v="0"/>
    <n v="0"/>
    <n v="0"/>
    <n v="1"/>
    <x v="22"/>
    <x v="5"/>
    <n v="468"/>
    <n v="18"/>
    <n v="0.2"/>
    <n v="0.18"/>
  </r>
  <r>
    <d v="2019-06-04T00:00:00"/>
    <d v="1899-12-30T19:00:00"/>
    <d v="1899-12-30T19:00:00"/>
    <m/>
    <x v="1"/>
    <s v="JAR"/>
    <d v="2019-06-04T19:00:00"/>
    <m/>
    <s v="SUS MEDIOS"/>
    <s v="Carga"/>
    <s v="SI"/>
    <n v="13.5"/>
    <n v="26"/>
    <x v="2"/>
    <s v="RENTA BOX"/>
    <x v="1"/>
    <s v="varios"/>
    <s v="ALBICE"/>
    <m/>
    <m/>
    <m/>
    <n v="45"/>
    <s v="Denia"/>
    <x v="115"/>
    <d v="1899-12-30T19:00:00"/>
    <m/>
    <n v="1"/>
    <x v="0"/>
    <n v="1"/>
    <s v="SI"/>
    <x v="0"/>
    <n v="0"/>
    <n v="0"/>
    <n v="1"/>
    <x v="22"/>
    <x v="5"/>
    <n v="468"/>
    <n v="18"/>
    <n v="0.2"/>
    <n v="0.18"/>
  </r>
  <r>
    <d v="2019-06-04T00:00:00"/>
    <d v="1899-12-30T19:30:00"/>
    <d v="1899-12-30T19:30:00"/>
    <m/>
    <x v="1"/>
    <s v="JAR"/>
    <d v="2019-06-04T19:30:00"/>
    <n v="6007162"/>
    <s v="J G H"/>
    <s v="Carga"/>
    <s v="SI"/>
    <n v="13.5"/>
    <n v="26"/>
    <x v="2"/>
    <s v="RENTA BOX"/>
    <x v="1"/>
    <s v="Fincas de Tebas"/>
    <m/>
    <m/>
    <m/>
    <m/>
    <n v="45"/>
    <s v="Juan Carlos"/>
    <x v="115"/>
    <d v="1899-12-30T19:30:00"/>
    <m/>
    <n v="1"/>
    <x v="0"/>
    <n v="1"/>
    <s v="SI"/>
    <x v="0"/>
    <n v="0"/>
    <n v="0"/>
    <n v="1"/>
    <x v="22"/>
    <x v="5"/>
    <n v="468"/>
    <n v="18"/>
    <n v="0.2"/>
    <n v="0.18"/>
  </r>
  <r>
    <d v="2019-06-04T00:00:00"/>
    <d v="1899-12-30T21:00:00"/>
    <d v="1899-12-30T21:00:00"/>
    <m/>
    <x v="1"/>
    <s v="JAR"/>
    <d v="2019-06-04T21:00:00"/>
    <n v="6003178"/>
    <s v="SUS MEDIOS"/>
    <s v="Carga"/>
    <s v="SI"/>
    <n v="13.5"/>
    <n v="26"/>
    <x v="0"/>
    <s v="SCHOELLER ROMANIA"/>
    <x v="4"/>
    <s v="Romania"/>
    <m/>
    <m/>
    <m/>
    <m/>
    <n v="40"/>
    <s v="Miguel Ángel"/>
    <x v="116"/>
    <d v="1899-12-30T20:00:00"/>
    <m/>
    <n v="1"/>
    <x v="0"/>
    <n v="1"/>
    <s v="NO"/>
    <x v="0"/>
    <n v="1"/>
    <n v="1"/>
    <n v="0"/>
    <x v="22"/>
    <x v="5"/>
    <n v="468"/>
    <n v="18"/>
    <n v="0.2"/>
    <n v="0.18"/>
  </r>
  <r>
    <d v="2019-06-05T00:00:00"/>
    <d v="1899-12-30T06:00:00"/>
    <d v="1899-12-30T06:00:00"/>
    <m/>
    <x v="1"/>
    <s v="JAR"/>
    <d v="2019-06-05T06:00:00"/>
    <m/>
    <s v="ALGAITRUCK"/>
    <s v="Descarga"/>
    <s v="SI"/>
    <n v="13.5"/>
    <n v="26"/>
    <x v="0"/>
    <s v="SCHOELLER  LORQUI"/>
    <x v="8"/>
    <s v="PALAU"/>
    <m/>
    <m/>
    <m/>
    <m/>
    <n v="45"/>
    <s v="Jesús"/>
    <x v="116"/>
    <d v="1899-12-30T08:00:00"/>
    <m/>
    <n v="1"/>
    <x v="0"/>
    <n v="1"/>
    <s v="SI"/>
    <x v="0"/>
    <n v="1"/>
    <n v="1"/>
    <n v="0"/>
    <x v="22"/>
    <x v="5"/>
    <n v="468"/>
    <n v="18"/>
    <n v="0.2"/>
    <n v="0.18"/>
  </r>
  <r>
    <d v="2019-06-05T00:00:00"/>
    <d v="1899-12-30T07:00:00"/>
    <d v="1899-12-30T07:00:00"/>
    <m/>
    <x v="1"/>
    <s v="JAR"/>
    <d v="2019-06-05T07:00:00"/>
    <m/>
    <s v="ALGAITRUCK"/>
    <s v="Carga"/>
    <s v="SI"/>
    <n v="13.5"/>
    <n v="26"/>
    <x v="0"/>
    <s v="SCHOELLER  LORQUI"/>
    <x v="8"/>
    <s v="LORQUI"/>
    <m/>
    <m/>
    <m/>
    <m/>
    <n v="60"/>
    <s v="Jesús"/>
    <x v="116"/>
    <d v="1899-12-30T07:0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07:30:00"/>
    <d v="1899-12-30T07:30:00"/>
    <m/>
    <x v="1"/>
    <s v="JAR"/>
    <d v="2019-06-05T07:30:00"/>
    <m/>
    <s v="GONZATRANS"/>
    <s v="Carga"/>
    <s v="NO"/>
    <n v="6"/>
    <n v="12"/>
    <x v="0"/>
    <s v="GONZATRANS"/>
    <x v="7"/>
    <s v="Varios"/>
    <m/>
    <m/>
    <m/>
    <m/>
    <n v="30"/>
    <s v="Miguel M."/>
    <x v="116"/>
    <d v="1899-12-30T07:30:00"/>
    <m/>
    <n v="0"/>
    <x v="0"/>
    <n v="1"/>
    <s v="SI"/>
    <x v="0"/>
    <n v="0"/>
    <n v="0"/>
    <n v="1"/>
    <x v="22"/>
    <x v="5"/>
    <n v="468"/>
    <n v="18"/>
    <n v="0.2"/>
    <n v="0.18"/>
  </r>
  <r>
    <d v="2019-06-05T00:00:00"/>
    <d v="1899-12-30T07:45:00"/>
    <d v="1899-12-30T07:45:00"/>
    <m/>
    <x v="1"/>
    <s v="JAR"/>
    <d v="2019-06-05T08:00:00"/>
    <n v="27494"/>
    <s v="DAVID BERTRAN"/>
    <s v="Carga"/>
    <s v="NO"/>
    <n v="4"/>
    <n v="4"/>
    <x v="0"/>
    <s v="OSONA IND. PLASTIC"/>
    <x v="7"/>
    <s v="Barcelona"/>
    <m/>
    <m/>
    <m/>
    <m/>
    <n v="20"/>
    <s v="Jesús"/>
    <x v="116"/>
    <d v="1899-12-30T07:45:00"/>
    <m/>
    <n v="0"/>
    <x v="0"/>
    <n v="1"/>
    <s v="SI"/>
    <x v="0"/>
    <n v="0"/>
    <n v="0"/>
    <n v="1"/>
    <x v="22"/>
    <x v="5"/>
    <n v="468"/>
    <n v="18"/>
    <n v="0.2"/>
    <n v="0.18"/>
  </r>
  <r>
    <d v="2019-06-05T00:00:00"/>
    <d v="1899-12-30T08:00:00"/>
    <d v="1899-12-30T08:00:00"/>
    <m/>
    <x v="1"/>
    <s v="JAR"/>
    <d v="2019-06-05T08:00:00"/>
    <m/>
    <s v="SUS MEDIOS"/>
    <s v="Carga"/>
    <s v="SI"/>
    <n v="13.5"/>
    <n v="26"/>
    <x v="0"/>
    <s v="MAYDISA"/>
    <x v="3"/>
    <s v="Borgonya"/>
    <m/>
    <m/>
    <m/>
    <m/>
    <n v="35"/>
    <s v="Jesús"/>
    <x v="116"/>
    <d v="1899-12-30T08:0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08:30:00"/>
    <m/>
    <m/>
    <x v="0"/>
    <s v="JAR"/>
    <d v="2019-06-05T08:30:00"/>
    <n v="27880"/>
    <s v="SUS MEDIOS"/>
    <s v="Carga"/>
    <s v="SI"/>
    <n v="13.5"/>
    <n v="26"/>
    <x v="2"/>
    <s v="SAT Nº9913 CITRICULTORES REUNIDOS"/>
    <x v="1"/>
    <s v="Murcia"/>
    <m/>
    <m/>
    <m/>
    <m/>
    <n v="45"/>
    <s v="Miguel M."/>
    <x v="116"/>
    <d v="1899-12-30T08:30:00"/>
    <m/>
    <n v="1"/>
    <x v="0"/>
    <n v="0"/>
    <s v="SI"/>
    <x v="0"/>
    <n v="1"/>
    <n v="0"/>
    <n v="1"/>
    <x v="22"/>
    <x v="5"/>
    <n v="468"/>
    <n v="18"/>
    <n v="0.2"/>
    <n v="0.18"/>
  </r>
  <r>
    <d v="2019-06-05T00:00:00"/>
    <d v="1899-12-30T09:00:00"/>
    <d v="1899-12-30T09:00:00"/>
    <m/>
    <x v="1"/>
    <s v="JAR"/>
    <d v="2019-06-05T09:00:00"/>
    <n v="6007162"/>
    <s v="CARIBU"/>
    <s v="Carga"/>
    <s v="SI"/>
    <n v="13.5"/>
    <n v="26"/>
    <x v="2"/>
    <s v="RENTA BOX"/>
    <x v="1"/>
    <s v="MURCIA"/>
    <m/>
    <s v="2340-JWJ R-9639-BCL"/>
    <m/>
    <m/>
    <n v="45"/>
    <s v="Jesús"/>
    <x v="116"/>
    <d v="1899-12-30T11:00:00"/>
    <m/>
    <n v="1"/>
    <x v="0"/>
    <n v="1"/>
    <s v="SI"/>
    <x v="0"/>
    <n v="1"/>
    <n v="1"/>
    <n v="0"/>
    <x v="22"/>
    <x v="5"/>
    <n v="468"/>
    <n v="18"/>
    <n v="0.2"/>
    <n v="0.18"/>
  </r>
  <r>
    <d v="2019-06-05T00:00:00"/>
    <d v="1899-12-30T10:30:00"/>
    <d v="1899-12-30T10:30:00"/>
    <m/>
    <x v="1"/>
    <s v="JAR"/>
    <d v="2019-06-05T10:30:00"/>
    <m/>
    <s v="ALGAITRUCK"/>
    <s v="Descarga"/>
    <s v="SI"/>
    <n v="13.5"/>
    <n v="26"/>
    <x v="0"/>
    <s v="SCHOELLER  LORQUI"/>
    <x v="8"/>
    <s v="PALAU"/>
    <m/>
    <m/>
    <m/>
    <m/>
    <n v="60"/>
    <s v="Jesús"/>
    <x v="116"/>
    <d v="1899-12-30T10:3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1:00:00"/>
    <d v="1899-12-30T11:00:00"/>
    <m/>
    <x v="1"/>
    <s v="JAR"/>
    <d v="2019-06-05T11:00:00"/>
    <m/>
    <s v="SUS MEDIOS"/>
    <s v="Descarga"/>
    <s v="SI"/>
    <n v="13.5"/>
    <n v="26"/>
    <x v="0"/>
    <s v="MORSSINKHOF"/>
    <x v="2"/>
    <s v="PALAU"/>
    <m/>
    <m/>
    <m/>
    <m/>
    <n v="60"/>
    <s v="Miguel M."/>
    <x v="116"/>
    <d v="1899-12-30T11:0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1:30:00"/>
    <d v="1899-12-30T11:30:00"/>
    <m/>
    <x v="1"/>
    <s v="JAR"/>
    <d v="2019-06-05T11:30:00"/>
    <n v="28148"/>
    <s v="XPOLOGISTIC"/>
    <s v="Carga"/>
    <s v="NO"/>
    <n v="1"/>
    <n v="2"/>
    <x v="0"/>
    <s v="IUVENOR LAB."/>
    <x v="1"/>
    <s v="Ourense"/>
    <m/>
    <m/>
    <m/>
    <m/>
    <n v="15"/>
    <s v="Reyes"/>
    <x v="116"/>
    <d v="1899-12-30T11:30:00"/>
    <m/>
    <n v="0"/>
    <x v="0"/>
    <n v="1"/>
    <s v="SI"/>
    <x v="0"/>
    <n v="0"/>
    <n v="0"/>
    <n v="1"/>
    <x v="22"/>
    <x v="5"/>
    <n v="468"/>
    <n v="18"/>
    <n v="0.2"/>
    <n v="0.18"/>
  </r>
  <r>
    <d v="2019-06-05T00:00:00"/>
    <d v="1899-12-30T11:45:00"/>
    <d v="1899-12-30T11:45:00"/>
    <m/>
    <x v="1"/>
    <s v="JAR"/>
    <d v="2019-06-05T12:00:00"/>
    <m/>
    <s v="DAVID BERTRAN"/>
    <s v="Descarga"/>
    <s v="NO"/>
    <n v="1"/>
    <n v="2"/>
    <x v="0"/>
    <s v="PRFESIO SBD"/>
    <x v="0"/>
    <s v="PALAU"/>
    <m/>
    <m/>
    <m/>
    <m/>
    <n v="10"/>
    <s v="Reyes"/>
    <x v="116"/>
    <d v="1899-12-30T11:45:00"/>
    <m/>
    <n v="0"/>
    <x v="0"/>
    <n v="1"/>
    <s v="SI"/>
    <x v="0"/>
    <n v="0"/>
    <n v="0"/>
    <n v="1"/>
    <x v="22"/>
    <x v="5"/>
    <n v="468"/>
    <n v="18"/>
    <n v="0.2"/>
    <n v="0.18"/>
  </r>
  <r>
    <d v="2019-06-05T00:00:00"/>
    <d v="1899-12-30T11:50:00"/>
    <d v="1899-12-30T11:50:00"/>
    <m/>
    <x v="1"/>
    <s v="JAR"/>
    <d v="2019-06-05T12:00:00"/>
    <m/>
    <s v="DAVID BERTRAN"/>
    <s v="Carga"/>
    <s v="NO"/>
    <n v="4"/>
    <n v="4"/>
    <x v="0"/>
    <s v="OSONA IND. PLASTIC"/>
    <x v="7"/>
    <s v="Barcelona"/>
    <m/>
    <m/>
    <m/>
    <m/>
    <n v="20"/>
    <s v="Reyes"/>
    <x v="116"/>
    <d v="1899-12-30T11:50:00"/>
    <m/>
    <n v="0"/>
    <x v="0"/>
    <n v="1"/>
    <s v="SI"/>
    <x v="0"/>
    <n v="0"/>
    <n v="0"/>
    <n v="1"/>
    <x v="22"/>
    <x v="5"/>
    <n v="468"/>
    <n v="18"/>
    <n v="0.2"/>
    <n v="0.18"/>
  </r>
  <r>
    <d v="2019-06-05T00:00:00"/>
    <d v="1899-12-30T12:00:00"/>
    <d v="1899-12-30T12:00:00"/>
    <m/>
    <x v="1"/>
    <s v="JAR"/>
    <d v="2019-06-05T12:00:00"/>
    <n v="6007162"/>
    <s v="CARIBU"/>
    <s v="Carga"/>
    <s v="SI"/>
    <n v="13.5"/>
    <n v="26"/>
    <x v="2"/>
    <s v="RENTA BOX"/>
    <x v="1"/>
    <s v="MURCIA"/>
    <m/>
    <s v="0694-KDL  R-5713-BBH"/>
    <m/>
    <m/>
    <n v="45"/>
    <s v="Jesús"/>
    <x v="116"/>
    <d v="1899-12-30T12:0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2:30:00"/>
    <d v="1899-12-30T12:30:00"/>
    <m/>
    <x v="1"/>
    <s v="JAR"/>
    <d v="2019-06-05T12:30:00"/>
    <n v="6007162"/>
    <s v="J G H"/>
    <s v="Carga"/>
    <s v="SI"/>
    <n v="13.5"/>
    <n v="26"/>
    <x v="2"/>
    <s v="RENTA BOX"/>
    <x v="1"/>
    <s v="Lorqui"/>
    <m/>
    <m/>
    <m/>
    <m/>
    <n v="45"/>
    <s v="Juan Carlos"/>
    <x v="116"/>
    <d v="1899-12-30T20:30:00"/>
    <m/>
    <n v="1"/>
    <x v="0"/>
    <n v="1"/>
    <s v="SI"/>
    <x v="0"/>
    <n v="1"/>
    <n v="1"/>
    <n v="0"/>
    <x v="22"/>
    <x v="5"/>
    <n v="468"/>
    <n v="18"/>
    <n v="0.2"/>
    <n v="0.18"/>
  </r>
  <r>
    <d v="2019-06-05T00:00:00"/>
    <d v="1899-12-30T12:45:00"/>
    <d v="1899-12-30T12:45:00"/>
    <m/>
    <x v="1"/>
    <s v="MR"/>
    <d v="2019-06-05T13:00:00"/>
    <s v="28251, 28018"/>
    <s v="SUS MEDIOS"/>
    <s v="Carga"/>
    <s v="NO"/>
    <n v="1"/>
    <n v="2"/>
    <x v="0"/>
    <s v="CENTRAL DE ENVASES"/>
    <x v="1"/>
    <s v="MADRID"/>
    <m/>
    <m/>
    <m/>
    <m/>
    <n v="15"/>
    <s v="Reyes"/>
    <x v="116"/>
    <d v="1899-12-30T12:45:00"/>
    <m/>
    <n v="0"/>
    <x v="0"/>
    <n v="1"/>
    <s v="SI"/>
    <x v="0"/>
    <n v="0"/>
    <n v="0"/>
    <n v="1"/>
    <x v="22"/>
    <x v="5"/>
    <n v="468"/>
    <n v="18"/>
    <n v="0.2"/>
    <n v="0.18"/>
  </r>
  <r>
    <d v="2019-06-05T00:00:00"/>
    <d v="1899-12-30T13:30:00"/>
    <d v="1899-12-30T13:30:00"/>
    <m/>
    <x v="1"/>
    <s v="JAR"/>
    <d v="2019-06-05T13:30:00"/>
    <n v="6007162"/>
    <s v="SUS MEDIOS"/>
    <s v="Carga"/>
    <s v="SI"/>
    <n v="13.5"/>
    <n v="26"/>
    <x v="2"/>
    <s v="RENTA BOX"/>
    <x v="1"/>
    <s v="HUESCA"/>
    <s v="POLO"/>
    <m/>
    <m/>
    <m/>
    <n v="45"/>
    <s v="Juan Carlos"/>
    <x v="116"/>
    <d v="1899-12-30T15:30:00"/>
    <m/>
    <n v="1"/>
    <x v="0"/>
    <n v="1"/>
    <s v="SI"/>
    <x v="0"/>
    <n v="1"/>
    <n v="1"/>
    <n v="0"/>
    <x v="22"/>
    <x v="5"/>
    <n v="468"/>
    <n v="18"/>
    <n v="0.2"/>
    <n v="0.18"/>
  </r>
  <r>
    <d v="2019-06-05T00:00:00"/>
    <d v="1899-12-30T14:00:00"/>
    <d v="1899-12-30T14:00:00"/>
    <m/>
    <x v="1"/>
    <s v="JAR"/>
    <d v="2019-06-05T14:00:00"/>
    <n v="6007312"/>
    <s v="NOUTRANSPORT"/>
    <s v="Carga"/>
    <s v="SI"/>
    <n v="13.5"/>
    <n v="26"/>
    <x v="0"/>
    <s v="SCHOELLER FRANCE"/>
    <x v="7"/>
    <s v="FRANCIA"/>
    <m/>
    <m/>
    <m/>
    <m/>
    <n v="60"/>
    <s v="Miguel M."/>
    <x v="116"/>
    <d v="1899-12-30T10:30:00"/>
    <m/>
    <n v="1"/>
    <x v="0"/>
    <n v="1"/>
    <s v="SI"/>
    <x v="0"/>
    <n v="1"/>
    <n v="1"/>
    <n v="0"/>
    <x v="22"/>
    <x v="5"/>
    <n v="468"/>
    <n v="18"/>
    <n v="0.2"/>
    <n v="0.18"/>
  </r>
  <r>
    <d v="2019-06-05T00:00:00"/>
    <d v="1899-12-30T14:15:00"/>
    <d v="1899-12-30T14:15:00"/>
    <m/>
    <x v="1"/>
    <s v="JAR"/>
    <d v="2019-06-05T14:30:00"/>
    <n v="6007162"/>
    <s v="CARIBU"/>
    <s v="Carga"/>
    <s v="SI"/>
    <n v="13.5"/>
    <n v="26"/>
    <x v="2"/>
    <s v="RENTA BOX"/>
    <x v="1"/>
    <s v="MURCIA"/>
    <m/>
    <s v="1055-JNS  R-1811-BCV"/>
    <m/>
    <m/>
    <n v="45"/>
    <s v="Juan Carlos"/>
    <x v="116"/>
    <d v="1899-12-30T14:15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4:30:00"/>
    <d v="1899-12-30T14:30:00"/>
    <m/>
    <x v="1"/>
    <s v="JAR"/>
    <d v="2019-06-05T14:30:00"/>
    <n v="6007162"/>
    <s v="SUS MEDIOS"/>
    <s v="Carga"/>
    <s v="SI"/>
    <n v="13.5"/>
    <n v="26"/>
    <x v="2"/>
    <s v="RENTA BOX"/>
    <x v="1"/>
    <s v="HUESCA"/>
    <s v="POLO"/>
    <m/>
    <m/>
    <m/>
    <n v="45"/>
    <s v="Juan Carlos"/>
    <x v="116"/>
    <d v="1899-12-30T14:3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5:00:00"/>
    <d v="1899-12-30T15:00:00"/>
    <m/>
    <x v="1"/>
    <s v="JAR"/>
    <d v="2019-06-05T15:00:00"/>
    <m/>
    <s v="SUS MEDIOS"/>
    <s v="Carga"/>
    <s v="SI"/>
    <n v="13.5"/>
    <n v="26"/>
    <x v="0"/>
    <s v="CHEP"/>
    <x v="1"/>
    <s v="varios"/>
    <n v="3680399303"/>
    <m/>
    <m/>
    <m/>
    <n v="60"/>
    <s v="Miguel Ángel"/>
    <x v="116"/>
    <d v="1899-12-30T15:0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6:00:00"/>
    <d v="1899-12-30T16:00:00"/>
    <m/>
    <x v="1"/>
    <s v="JAR"/>
    <d v="2019-06-05T16:00:00"/>
    <n v="6006756"/>
    <s v="BREGER"/>
    <s v="Carga"/>
    <s v="SI"/>
    <n v="13.5"/>
    <n v="26"/>
    <x v="0"/>
    <s v="SCHOELLER FRANCE"/>
    <x v="4"/>
    <s v="FRANCIA"/>
    <m/>
    <m/>
    <m/>
    <m/>
    <n v="30"/>
    <s v="Miguel Ángel"/>
    <x v="116"/>
    <d v="1899-12-30T16:0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6:30:00"/>
    <d v="1899-12-30T16:30:00"/>
    <m/>
    <x v="1"/>
    <s v="JAR"/>
    <d v="2019-06-05T16:30:00"/>
    <n v="6007162"/>
    <s v="CARIBU"/>
    <s v="Carga"/>
    <s v="SI"/>
    <n v="13.5"/>
    <n v="26"/>
    <x v="2"/>
    <s v="RENTA BOX"/>
    <x v="1"/>
    <s v="MURCIA"/>
    <m/>
    <s v="1602-HJS  R-9583-BBS"/>
    <m/>
    <m/>
    <n v="45"/>
    <s v="Miguel M."/>
    <x v="117"/>
    <d v="1899-12-30T08:15:00"/>
    <m/>
    <n v="1"/>
    <x v="0"/>
    <n v="1"/>
    <s v="NO"/>
    <x v="0"/>
    <n v="1"/>
    <n v="1"/>
    <n v="0"/>
    <x v="22"/>
    <x v="5"/>
    <n v="468"/>
    <n v="18"/>
    <n v="0.2"/>
    <n v="0.18"/>
  </r>
  <r>
    <d v="2019-06-05T00:00:00"/>
    <d v="1899-12-30T17:00:00"/>
    <d v="1899-12-30T17:00:00"/>
    <m/>
    <x v="1"/>
    <s v="JAR"/>
    <d v="2019-06-05T17:00:00"/>
    <m/>
    <s v="TRANSABADELL"/>
    <s v="Carga"/>
    <s v="NO"/>
    <n v="3"/>
    <n v="5"/>
    <x v="0"/>
    <s v="TRANSABADELL"/>
    <x v="7"/>
    <s v="Varios"/>
    <m/>
    <m/>
    <m/>
    <m/>
    <n v="20"/>
    <s v="Miguel M."/>
    <x v="117"/>
    <d v="1899-12-30T09:30:00"/>
    <m/>
    <n v="0"/>
    <x v="0"/>
    <n v="1"/>
    <s v="NO"/>
    <x v="0"/>
    <n v="1"/>
    <n v="1"/>
    <n v="0"/>
    <x v="22"/>
    <x v="5"/>
    <n v="468"/>
    <n v="18"/>
    <n v="0.2"/>
    <n v="0.18"/>
  </r>
  <r>
    <d v="2019-06-05T00:00:00"/>
    <d v="1899-12-30T18:00:00"/>
    <d v="1899-12-30T18:00:00"/>
    <m/>
    <x v="1"/>
    <s v="JAR"/>
    <d v="2019-06-05T18:00:00"/>
    <n v="6007162"/>
    <s v="SUS MEDIOS"/>
    <s v="Carga"/>
    <s v="SI"/>
    <n v="13.5"/>
    <n v="26"/>
    <x v="2"/>
    <s v="RENTA BOX"/>
    <x v="1"/>
    <s v="HUESCA"/>
    <s v="ALBICE"/>
    <m/>
    <m/>
    <m/>
    <n v="45"/>
    <s v="Juan Carlos"/>
    <x v="116"/>
    <d v="1899-12-30T16:30:00"/>
    <m/>
    <n v="1"/>
    <x v="0"/>
    <n v="1"/>
    <s v="SI"/>
    <x v="0"/>
    <n v="1"/>
    <n v="1"/>
    <n v="0"/>
    <x v="22"/>
    <x v="5"/>
    <n v="468"/>
    <n v="18"/>
    <n v="0.2"/>
    <n v="0.18"/>
  </r>
  <r>
    <d v="2019-06-05T00:00:00"/>
    <d v="1899-12-30T18:30:00"/>
    <d v="1899-12-30T18:30:00"/>
    <m/>
    <x v="1"/>
    <s v="JAR"/>
    <d v="2019-06-05T18:30:00"/>
    <n v="6007162"/>
    <s v="CARIBU"/>
    <s v="Carga"/>
    <s v="SI"/>
    <n v="13.5"/>
    <n v="26"/>
    <x v="2"/>
    <s v="RENTA BOX"/>
    <x v="1"/>
    <s v="MURCIA"/>
    <m/>
    <s v="5347-HHY  R-7772-BBJ"/>
    <m/>
    <m/>
    <n v="45"/>
    <s v="Juan Carlos"/>
    <x v="116"/>
    <d v="1899-12-30T18:3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19:30:00"/>
    <d v="1899-12-30T19:30:00"/>
    <m/>
    <x v="1"/>
    <s v="JAR"/>
    <d v="2019-06-05T19:30:00"/>
    <n v="6007162"/>
    <s v="CARIBU"/>
    <s v="Carga"/>
    <s v="SI"/>
    <n v="13.5"/>
    <n v="26"/>
    <x v="2"/>
    <s v="RENTA BOX"/>
    <x v="1"/>
    <s v="MURCIA"/>
    <m/>
    <s v="0400-JWF  R-8529-BCS"/>
    <m/>
    <m/>
    <n v="45"/>
    <s v="Juan Carlos"/>
    <x v="116"/>
    <d v="1899-12-30T19:3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20:30:00"/>
    <d v="1899-12-30T20:30:00"/>
    <m/>
    <x v="1"/>
    <s v="JAR"/>
    <d v="2019-06-05T20:30:00"/>
    <n v="6007162"/>
    <s v="CARIBU"/>
    <s v="Carga"/>
    <s v="SI"/>
    <n v="13.5"/>
    <n v="26"/>
    <x v="2"/>
    <s v="RENTA BOX"/>
    <x v="1"/>
    <s v="MURCIA"/>
    <m/>
    <s v="9476-JTF  R-6386-BCL"/>
    <m/>
    <m/>
    <n v="45"/>
    <s v="Juan Carlos"/>
    <x v="116"/>
    <d v="1899-12-30T20:30:00"/>
    <m/>
    <n v="1"/>
    <x v="0"/>
    <n v="1"/>
    <s v="SI"/>
    <x v="0"/>
    <n v="0"/>
    <n v="0"/>
    <n v="1"/>
    <x v="22"/>
    <x v="5"/>
    <n v="468"/>
    <n v="18"/>
    <n v="0.2"/>
    <n v="0.18"/>
  </r>
  <r>
    <d v="2019-06-05T00:00:00"/>
    <d v="1899-12-30T21:30:00"/>
    <d v="1899-12-30T21:30:00"/>
    <m/>
    <x v="1"/>
    <s v="JAR"/>
    <d v="2019-06-05T21:30:00"/>
    <m/>
    <s v="SUS MEDIOS"/>
    <s v="Carga"/>
    <s v="SI"/>
    <n v="13.5"/>
    <n v="26"/>
    <x v="0"/>
    <s v="CHEP"/>
    <x v="1"/>
    <s v="Varios"/>
    <n v="3680396020"/>
    <m/>
    <m/>
    <m/>
    <n v="60"/>
    <s v="Miguel M."/>
    <x v="115"/>
    <d v="1899-12-30T12:30:00"/>
    <m/>
    <n v="1"/>
    <x v="0"/>
    <n v="1"/>
    <s v="NO"/>
    <x v="0"/>
    <n v="1"/>
    <n v="1"/>
    <n v="0"/>
    <x v="22"/>
    <x v="5"/>
    <n v="468"/>
    <n v="18"/>
    <n v="0.2"/>
    <n v="0.18"/>
  </r>
  <r>
    <d v="2019-06-06T00:00:00"/>
    <d v="1899-12-30T06:00:00"/>
    <d v="1899-12-30T06:00:00"/>
    <m/>
    <x v="1"/>
    <s v="JAR"/>
    <d v="2019-06-06T06:00:00"/>
    <m/>
    <s v="SUS MEDIOS"/>
    <s v="Carga"/>
    <s v="SI"/>
    <n v="13.5"/>
    <n v="26"/>
    <x v="0"/>
    <s v="CHEP"/>
    <x v="1"/>
    <s v="Varios"/>
    <n v="3680396013"/>
    <m/>
    <m/>
    <m/>
    <n v="60"/>
    <s v="Miguel M."/>
    <x v="117"/>
    <d v="1899-12-30T06:00:00"/>
    <m/>
    <n v="1"/>
    <x v="0"/>
    <n v="1"/>
    <s v="SI"/>
    <x v="0"/>
    <n v="0"/>
    <n v="0"/>
    <n v="1"/>
    <x v="22"/>
    <x v="5"/>
    <n v="468"/>
    <n v="18"/>
    <n v="0.2"/>
    <n v="0.18"/>
  </r>
  <r>
    <d v="2019-06-06T00:00:00"/>
    <d v="1899-12-30T07:30:00"/>
    <d v="1899-12-30T07:30:00"/>
    <m/>
    <x v="1"/>
    <s v="JAR"/>
    <d v="2019-06-06T07:30:00"/>
    <m/>
    <s v="GONZATRANS"/>
    <s v="Carga"/>
    <s v="NO"/>
    <n v="5"/>
    <n v="9"/>
    <x v="0"/>
    <s v="GONZATRANS"/>
    <x v="7"/>
    <s v="varios"/>
    <m/>
    <m/>
    <m/>
    <m/>
    <n v="30"/>
    <s v="Miguel M."/>
    <x v="117"/>
    <d v="1899-12-30T07:30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08:30:00"/>
    <d v="1899-12-30T08:30:00"/>
    <m/>
    <x v="1"/>
    <s v="JAR"/>
    <d v="2019-06-06T08:30:00"/>
    <s v="28264-28090"/>
    <s v="AUMARTRANS"/>
    <s v="Carga"/>
    <s v="NO"/>
    <n v="2"/>
    <n v="3"/>
    <x v="0"/>
    <s v="MULTIPLASTIC"/>
    <x v="1"/>
    <s v="Barcelona"/>
    <m/>
    <m/>
    <m/>
    <m/>
    <n v="15"/>
    <s v="Reyes"/>
    <x v="117"/>
    <d v="1899-12-30T08:30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09:00:00"/>
    <d v="1899-12-30T09:00:00"/>
    <m/>
    <x v="1"/>
    <s v="JAR"/>
    <d v="2019-06-06T09:00:00"/>
    <m/>
    <s v="COBARPLAS"/>
    <s v="Descarga"/>
    <s v="NO"/>
    <n v="8"/>
    <n v="15"/>
    <x v="0"/>
    <s v="COBARPLAST"/>
    <x v="0"/>
    <s v="PALAU"/>
    <m/>
    <m/>
    <m/>
    <m/>
    <n v="40"/>
    <s v="Jesús"/>
    <x v="117"/>
    <d v="1899-12-30T09:00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0:00:00"/>
    <d v="1899-12-30T10:00:00"/>
    <m/>
    <x v="1"/>
    <s v="JAR"/>
    <d v="2019-06-06T10:00:00"/>
    <n v="6006870"/>
    <s v="SUS MEDIOS"/>
    <s v="Carga"/>
    <s v="SI"/>
    <n v="13.5"/>
    <n v="8"/>
    <x v="0"/>
    <s v="SCHOELLER  ITALIA"/>
    <x v="4"/>
    <s v="Italia"/>
    <m/>
    <m/>
    <m/>
    <m/>
    <n v="60"/>
    <s v="Jesús"/>
    <x v="117"/>
    <d v="1899-12-30T10:00:00"/>
    <m/>
    <n v="1"/>
    <x v="0"/>
    <n v="1"/>
    <s v="SI"/>
    <x v="0"/>
    <n v="0"/>
    <n v="0"/>
    <n v="1"/>
    <x v="22"/>
    <x v="5"/>
    <n v="468"/>
    <n v="18"/>
    <n v="0.2"/>
    <n v="0.18"/>
  </r>
  <r>
    <d v="2019-06-06T00:00:00"/>
    <d v="1899-12-30T10:15:00"/>
    <d v="1899-12-30T10:15:00"/>
    <m/>
    <x v="1"/>
    <s v="JAR"/>
    <d v="2019-06-06T10:30:00"/>
    <n v="4001268"/>
    <s v="SUS MEDIOS"/>
    <s v="Carga"/>
    <s v="NO"/>
    <n v="1"/>
    <n v="1"/>
    <x v="0"/>
    <s v="CHEP"/>
    <x v="1"/>
    <s v="Varios"/>
    <m/>
    <m/>
    <m/>
    <m/>
    <n v="10"/>
    <s v="Reyes"/>
    <x v="117"/>
    <d v="1899-12-30T10:15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0:30:00"/>
    <d v="1899-12-30T10:30:00"/>
    <m/>
    <x v="1"/>
    <s v="JAR"/>
    <d v="2019-06-06T10:30:00"/>
    <m/>
    <s v="NOUTRANSPORT"/>
    <s v="Descarga"/>
    <s v="SI"/>
    <n v="13.5"/>
    <n v="26"/>
    <x v="0"/>
    <s v="NOUTRANSPORT"/>
    <x v="8"/>
    <s v="PALAU"/>
    <s v="kaiman azul"/>
    <m/>
    <m/>
    <m/>
    <n v="45"/>
    <s v="Miguel M."/>
    <x v="117"/>
    <d v="1899-12-30T10:30:00"/>
    <m/>
    <n v="1"/>
    <x v="0"/>
    <n v="1"/>
    <s v="SI"/>
    <x v="0"/>
    <n v="0"/>
    <n v="0"/>
    <n v="1"/>
    <x v="22"/>
    <x v="5"/>
    <n v="468"/>
    <n v="18"/>
    <n v="0.2"/>
    <n v="0.18"/>
  </r>
  <r>
    <d v="2019-06-06T00:00:00"/>
    <d v="1899-12-30T12:00:00"/>
    <d v="1899-12-30T12:00:00"/>
    <m/>
    <x v="1"/>
    <s v="JAR"/>
    <d v="2019-06-06T12:00:00"/>
    <n v="28257"/>
    <s v="CARIBU"/>
    <s v="Carga"/>
    <s v="SI"/>
    <n v="13.5"/>
    <n v="26"/>
    <x v="2"/>
    <s v="ALQUIBOX"/>
    <x v="7"/>
    <s v="Badajoz"/>
    <m/>
    <s v="3812-HZT R-2501-BBJ "/>
    <m/>
    <m/>
    <n v="45"/>
    <s v="Juan Carlos"/>
    <x v="117"/>
    <d v="1899-12-30T14:30:00"/>
    <m/>
    <n v="1"/>
    <x v="0"/>
    <n v="1"/>
    <s v="SI"/>
    <x v="0"/>
    <n v="1"/>
    <n v="1"/>
    <n v="0"/>
    <x v="22"/>
    <x v="5"/>
    <n v="468"/>
    <n v="18"/>
    <n v="0.2"/>
    <n v="0.18"/>
  </r>
  <r>
    <d v="2019-06-06T00:00:00"/>
    <d v="1899-12-30T12:30:00"/>
    <d v="1899-12-30T12:30:00"/>
    <m/>
    <x v="1"/>
    <s v="JAR"/>
    <d v="2019-06-06T12:30:00"/>
    <m/>
    <s v="GONZATRANS"/>
    <s v="Carga"/>
    <s v="NO"/>
    <n v="7"/>
    <n v="14"/>
    <x v="0"/>
    <s v="ALTOPLAST"/>
    <x v="2"/>
    <s v="Hostalets de Balenya"/>
    <m/>
    <m/>
    <m/>
    <m/>
    <n v="30"/>
    <s v="Miguel M."/>
    <x v="117"/>
    <d v="1899-12-30T12:30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2:45:00"/>
    <d v="1899-12-30T12:45:00"/>
    <m/>
    <x v="1"/>
    <s v="JAR"/>
    <d v="2019-06-06T13:00:00"/>
    <m/>
    <s v="PALLET WAY"/>
    <s v="Carga"/>
    <s v="NO"/>
    <n v="1"/>
    <n v="1"/>
    <x v="0"/>
    <s v="PALLET WAY"/>
    <x v="7"/>
    <s v="varios"/>
    <m/>
    <m/>
    <m/>
    <m/>
    <n v="20"/>
    <s v="Miguel M."/>
    <x v="117"/>
    <d v="1899-12-30T12:45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3:00:00"/>
    <d v="1899-12-30T13:00:00"/>
    <m/>
    <x v="1"/>
    <s v="JAR"/>
    <d v="2019-06-06T13:00:00"/>
    <s v="28385-27824"/>
    <s v="J H L"/>
    <s v="Carga"/>
    <s v="NO"/>
    <n v="3"/>
    <n v="5"/>
    <x v="0"/>
    <s v="VARIOS"/>
    <x v="7"/>
    <s v="Portugal"/>
    <m/>
    <m/>
    <m/>
    <m/>
    <n v="30"/>
    <s v="Juan Carlos"/>
    <x v="117"/>
    <d v="1899-12-30T19:00:00"/>
    <m/>
    <n v="0"/>
    <x v="0"/>
    <n v="1"/>
    <s v="SI"/>
    <x v="0"/>
    <n v="1"/>
    <n v="1"/>
    <n v="0"/>
    <x v="22"/>
    <x v="5"/>
    <n v="468"/>
    <n v="18"/>
    <n v="0.2"/>
    <n v="0.18"/>
  </r>
  <r>
    <d v="2019-06-06T00:00:00"/>
    <d v="1899-12-30T13:30:00"/>
    <m/>
    <m/>
    <x v="0"/>
    <s v="MR"/>
    <d v="2019-06-06T13:30:00"/>
    <n v="19250"/>
    <s v="BCN EXPRESS"/>
    <s v="Carga"/>
    <s v="NO"/>
    <n v="1"/>
    <n v="0.5"/>
    <x v="0"/>
    <s v="PERSICO - MOLDES"/>
    <x v="7"/>
    <s v="ITALIA"/>
    <m/>
    <m/>
    <m/>
    <m/>
    <m/>
    <s v="Miguel M."/>
    <x v="117"/>
    <d v="1899-12-30T13:30:00"/>
    <m/>
    <n v="0"/>
    <x v="0"/>
    <n v="0"/>
    <s v="SI"/>
    <x v="0"/>
    <n v="1"/>
    <n v="0"/>
    <n v="1"/>
    <x v="22"/>
    <x v="5"/>
    <n v="468"/>
    <n v="18"/>
    <n v="0.2"/>
    <n v="0.18"/>
  </r>
  <r>
    <d v="2019-06-06T00:00:00"/>
    <d v="1899-12-30T14:00:00"/>
    <d v="1899-12-30T14:00:00"/>
    <m/>
    <x v="1"/>
    <s v="JAR"/>
    <d v="2019-06-06T14:00:00"/>
    <n v="28257"/>
    <s v="CARIBU"/>
    <s v="Carga"/>
    <s v="SI"/>
    <n v="13.5"/>
    <n v="26"/>
    <x v="2"/>
    <s v="ALQUIBOX"/>
    <x v="7"/>
    <s v="Badajoz"/>
    <m/>
    <m/>
    <m/>
    <m/>
    <n v="45"/>
    <s v="Miguel Ángel"/>
    <x v="117"/>
    <d v="1899-12-30T18:30:00"/>
    <m/>
    <n v="1"/>
    <x v="0"/>
    <n v="1"/>
    <s v="SI"/>
    <x v="0"/>
    <n v="1"/>
    <n v="1"/>
    <n v="0"/>
    <x v="22"/>
    <x v="5"/>
    <n v="468"/>
    <n v="18"/>
    <n v="0.2"/>
    <n v="0.18"/>
  </r>
  <r>
    <d v="2019-06-06T00:00:00"/>
    <d v="1899-12-30T14:15:00"/>
    <d v="1899-12-30T14:15:00"/>
    <m/>
    <x v="1"/>
    <s v="JAR"/>
    <d v="2019-06-06T14:30:00"/>
    <s v="6006950-49-48"/>
    <s v="BREGER"/>
    <s v="Carga"/>
    <s v="NO"/>
    <n v="4"/>
    <n v="6"/>
    <x v="0"/>
    <s v="SCHOELLER FRANCE"/>
    <x v="4"/>
    <s v="FRANCE"/>
    <m/>
    <m/>
    <m/>
    <m/>
    <n v="30"/>
    <s v="Miguel Ángel"/>
    <x v="117"/>
    <d v="1899-12-30T17:15:00"/>
    <m/>
    <n v="0"/>
    <x v="0"/>
    <n v="1"/>
    <s v="SI"/>
    <x v="0"/>
    <n v="1"/>
    <n v="1"/>
    <n v="0"/>
    <x v="22"/>
    <x v="5"/>
    <n v="468"/>
    <n v="18"/>
    <n v="0.2"/>
    <n v="0.18"/>
  </r>
  <r>
    <d v="2019-06-06T00:00:00"/>
    <d v="1899-12-30T14:30:00"/>
    <d v="1899-12-30T14:30:00"/>
    <m/>
    <x v="1"/>
    <s v="JAR"/>
    <d v="2019-06-06T14:30:00"/>
    <n v="6007216"/>
    <s v="BREGER"/>
    <s v="Carga"/>
    <s v="NO"/>
    <n v="4"/>
    <n v="6"/>
    <x v="0"/>
    <s v="SCHOELLER FRANCE"/>
    <x v="4"/>
    <s v="France"/>
    <m/>
    <m/>
    <m/>
    <m/>
    <n v="20"/>
    <s v="Miguel Ángel"/>
    <x v="117"/>
    <d v="1899-12-30T14:30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5:00:00"/>
    <d v="1899-12-30T15:00:00"/>
    <m/>
    <x v="1"/>
    <s v="JAR"/>
    <d v="2019-06-06T15:00:00"/>
    <n v="28257"/>
    <s v="CARIBU"/>
    <s v="Carga"/>
    <s v="SI"/>
    <n v="13.5"/>
    <n v="26"/>
    <x v="2"/>
    <s v="ALQUIBOX"/>
    <x v="7"/>
    <s v="Badajoz"/>
    <m/>
    <s v="4951-KGZ R-9585-BCF "/>
    <m/>
    <m/>
    <n v="45"/>
    <s v="Juan Carlos"/>
    <x v="117"/>
    <d v="1899-12-30T18:00:00"/>
    <m/>
    <n v="1"/>
    <x v="0"/>
    <n v="1"/>
    <s v="SI"/>
    <x v="0"/>
    <n v="1"/>
    <n v="1"/>
    <n v="0"/>
    <x v="22"/>
    <x v="5"/>
    <n v="468"/>
    <n v="18"/>
    <n v="0.2"/>
    <n v="0.18"/>
  </r>
  <r>
    <d v="2019-06-06T00:00:00"/>
    <d v="1899-12-30T16:00:00"/>
    <d v="1899-12-30T16:00:00"/>
    <m/>
    <x v="1"/>
    <s v="JAR"/>
    <d v="2019-06-06T16:00:00"/>
    <n v="28263"/>
    <s v="SUS MEDIOS"/>
    <s v="Carga"/>
    <s v="NO"/>
    <n v="2"/>
    <n v="4"/>
    <x v="0"/>
    <s v="ARSIMA METAL"/>
    <x v="1"/>
    <s v="Turquia"/>
    <m/>
    <m/>
    <m/>
    <m/>
    <m/>
    <s v="FALLO"/>
    <x v="23"/>
    <m/>
    <m/>
    <n v="0"/>
    <x v="1"/>
    <n v="1"/>
    <s v="NO"/>
    <x v="1"/>
    <n v="1"/>
    <n v="1"/>
    <n v="0"/>
    <x v="22"/>
    <x v="5"/>
    <n v="468"/>
    <n v="18"/>
    <n v="0.2"/>
    <n v="0.18"/>
  </r>
  <r>
    <d v="2019-06-06T00:00:00"/>
    <d v="1899-12-30T16:30:00"/>
    <d v="1899-12-30T16:30:00"/>
    <m/>
    <x v="1"/>
    <s v="JAR"/>
    <d v="2019-06-06T16:30:00"/>
    <n v="6007294"/>
    <s v="SUS MEDIOS"/>
    <s v="Carga"/>
    <s v="NO"/>
    <n v="1"/>
    <n v="1"/>
    <x v="0"/>
    <s v="SCHOELLER BVBV"/>
    <x v="4"/>
    <s v="Beringen"/>
    <m/>
    <m/>
    <m/>
    <m/>
    <n v="15"/>
    <s v="Sandra"/>
    <x v="117"/>
    <d v="1899-12-30T16:30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6:45:00"/>
    <d v="1899-12-30T16:45:00"/>
    <m/>
    <x v="1"/>
    <s v="JAR"/>
    <d v="2019-06-06T17:00:00"/>
    <m/>
    <s v="TRANSPARETS"/>
    <s v="Carga"/>
    <s v="NO"/>
    <n v="6"/>
    <n v="6"/>
    <x v="0"/>
    <s v="AQUA AMBIENT"/>
    <x v="3"/>
    <s v="varios"/>
    <m/>
    <m/>
    <m/>
    <m/>
    <n v="20"/>
    <s v="Juan Carlos"/>
    <x v="117"/>
    <d v="1899-12-30T16:45:00"/>
    <m/>
    <n v="0"/>
    <x v="0"/>
    <n v="1"/>
    <s v="SI"/>
    <x v="0"/>
    <n v="0"/>
    <n v="0"/>
    <n v="1"/>
    <x v="22"/>
    <x v="5"/>
    <n v="468"/>
    <n v="18"/>
    <n v="0.2"/>
    <n v="0.18"/>
  </r>
  <r>
    <d v="2019-06-06T00:00:00"/>
    <d v="1899-12-30T17:00:00"/>
    <d v="1899-12-30T17:00:00"/>
    <m/>
    <x v="1"/>
    <s v="JAR"/>
    <d v="2019-06-06T17:00:00"/>
    <n v="28257"/>
    <s v="CARIBU"/>
    <s v="Carga"/>
    <s v="SI"/>
    <n v="13.5"/>
    <n v="26"/>
    <x v="2"/>
    <s v="ALQUIBOX"/>
    <x v="7"/>
    <s v="Badajoz"/>
    <m/>
    <s v="0692-JCB R-4499-BCN "/>
    <m/>
    <m/>
    <n v="45"/>
    <s v="Juan Carlos"/>
    <x v="117"/>
    <d v="1899-12-30T17:00:00"/>
    <m/>
    <n v="1"/>
    <x v="0"/>
    <n v="1"/>
    <s v="SI"/>
    <x v="0"/>
    <n v="0"/>
    <n v="0"/>
    <n v="1"/>
    <x v="22"/>
    <x v="5"/>
    <n v="468"/>
    <n v="18"/>
    <n v="0.2"/>
    <n v="0.18"/>
  </r>
  <r>
    <d v="2019-06-06T00:00:00"/>
    <d v="1899-12-30T18:00:00"/>
    <d v="1899-12-30T18:00:00"/>
    <m/>
    <x v="1"/>
    <s v="JAR"/>
    <d v="2019-06-06T18:00:00"/>
    <n v="6007192"/>
    <s v="CARIBU"/>
    <s v="Carga"/>
    <s v="SI"/>
    <n v="13.5"/>
    <n v="26"/>
    <x v="2"/>
    <s v="RENTA BOX"/>
    <x v="1"/>
    <s v="Sevilla"/>
    <m/>
    <s v="9058-HVZ//R-9010-BCD "/>
    <m/>
    <m/>
    <n v="45"/>
    <s v="Juan Carlos"/>
    <x v="117"/>
    <d v="1899-12-30T18:00:00"/>
    <m/>
    <n v="1"/>
    <x v="0"/>
    <n v="1"/>
    <s v="SI"/>
    <x v="0"/>
    <n v="0"/>
    <n v="0"/>
    <n v="1"/>
    <x v="22"/>
    <x v="5"/>
    <n v="468"/>
    <n v="18"/>
    <n v="0.2"/>
    <n v="0.18"/>
  </r>
  <r>
    <d v="2019-06-06T00:00:00"/>
    <d v="1899-12-30T19:00:00"/>
    <d v="1899-12-30T19:00:00"/>
    <m/>
    <x v="1"/>
    <s v="JAR"/>
    <d v="2019-06-06T19:00:00"/>
    <n v="28257"/>
    <s v="CARIBU"/>
    <s v="Carga"/>
    <s v="SI"/>
    <n v="13.5"/>
    <n v="26"/>
    <x v="2"/>
    <s v="ALQUIBOX"/>
    <x v="7"/>
    <s v="Badajoz"/>
    <m/>
    <s v="7041-KDR R-4603-BCL "/>
    <m/>
    <m/>
    <n v="45"/>
    <s v="Juan Carlos"/>
    <x v="117"/>
    <d v="1899-12-30T19:00:00"/>
    <m/>
    <n v="1"/>
    <x v="0"/>
    <n v="1"/>
    <s v="SI"/>
    <x v="0"/>
    <n v="0"/>
    <n v="0"/>
    <n v="1"/>
    <x v="22"/>
    <x v="5"/>
    <n v="468"/>
    <n v="18"/>
    <n v="0.2"/>
    <n v="0.18"/>
  </r>
  <r>
    <d v="2019-06-06T00:00:00"/>
    <d v="1899-12-30T20:00:00"/>
    <d v="1899-12-30T20:00:00"/>
    <m/>
    <x v="1"/>
    <s v="JAR"/>
    <d v="2019-06-06T20:00:00"/>
    <n v="6007192"/>
    <s v="CARIBU"/>
    <s v="Carga"/>
    <s v="SI"/>
    <n v="13.5"/>
    <n v="26"/>
    <x v="2"/>
    <s v="RENTA BOX"/>
    <x v="1"/>
    <s v="Sevilla"/>
    <m/>
    <s v="4329-JT//R-0071-BCR   "/>
    <m/>
    <m/>
    <n v="45"/>
    <s v="Juan Carlos"/>
    <x v="117"/>
    <d v="1899-12-30T15:30:00"/>
    <m/>
    <n v="1"/>
    <x v="0"/>
    <n v="1"/>
    <s v="SI"/>
    <x v="0"/>
    <n v="1"/>
    <n v="1"/>
    <n v="0"/>
    <x v="22"/>
    <x v="5"/>
    <n v="468"/>
    <n v="18"/>
    <n v="0.2"/>
    <n v="0.18"/>
  </r>
  <r>
    <d v="2019-06-07T00:00:00"/>
    <d v="1899-12-30T07:00:00"/>
    <d v="1899-12-30T07:00:00"/>
    <m/>
    <x v="1"/>
    <s v="JAR"/>
    <d v="2019-06-07T07:00:00"/>
    <m/>
    <s v="NOUTRANSPORT"/>
    <s v="Descarga"/>
    <s v="SI"/>
    <n v="13.5"/>
    <n v="26"/>
    <x v="0"/>
    <s v="SCHOELLER FRANCE"/>
    <x v="6"/>
    <s v="PALAU"/>
    <s v="CB-1276"/>
    <m/>
    <m/>
    <m/>
    <n v="60"/>
    <s v="Miguel Ángel"/>
    <x v="117"/>
    <d v="1899-12-30T16:00:00"/>
    <m/>
    <n v="1"/>
    <x v="0"/>
    <n v="1"/>
    <s v="NO"/>
    <x v="0"/>
    <n v="1"/>
    <n v="1"/>
    <n v="0"/>
    <x v="22"/>
    <x v="5"/>
    <n v="468"/>
    <n v="18"/>
    <n v="0.2"/>
    <n v="0.18"/>
  </r>
  <r>
    <d v="2019-06-07T00:00:00"/>
    <d v="1899-12-30T07:30:00"/>
    <d v="1899-12-30T07:30:00"/>
    <m/>
    <x v="1"/>
    <s v="JAR"/>
    <d v="2019-06-07T07:30:00"/>
    <m/>
    <s v="GONZATRANS"/>
    <s v="Carga"/>
    <s v="NO"/>
    <n v="5"/>
    <n v="9"/>
    <x v="0"/>
    <s v="GONZATRANS"/>
    <x v="7"/>
    <s v="varios"/>
    <m/>
    <m/>
    <m/>
    <m/>
    <n v="30"/>
    <s v="Miguel M."/>
    <x v="118"/>
    <d v="1899-12-30T07:30:00"/>
    <m/>
    <n v="0"/>
    <x v="0"/>
    <n v="1"/>
    <s v="SI"/>
    <x v="0"/>
    <n v="0"/>
    <n v="0"/>
    <n v="1"/>
    <x v="22"/>
    <x v="5"/>
    <n v="468"/>
    <n v="18"/>
    <n v="0.2"/>
    <n v="0.18"/>
  </r>
  <r>
    <d v="2019-06-07T00:00:00"/>
    <d v="1899-12-30T08:30:00"/>
    <d v="1899-12-30T08:30:00"/>
    <m/>
    <x v="1"/>
    <s v="JAR"/>
    <d v="2019-06-07T08:30:00"/>
    <m/>
    <s v="ALGAITRUCK"/>
    <s v="Descarga"/>
    <s v="SI"/>
    <n v="13.5"/>
    <n v="26"/>
    <x v="0"/>
    <s v="SCHOELLER  LORQUI"/>
    <x v="8"/>
    <s v="PALAU"/>
    <m/>
    <m/>
    <m/>
    <m/>
    <n v="60"/>
    <s v="Miguel M."/>
    <x v="118"/>
    <d v="1899-12-30T08:3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09:00:00"/>
    <d v="1899-12-30T09:00:00"/>
    <m/>
    <x v="1"/>
    <s v="JAR"/>
    <d v="2019-06-07T09:00:00"/>
    <n v="6007162"/>
    <s v="J G H"/>
    <s v="Carga"/>
    <s v="SI"/>
    <n v="13.5"/>
    <n v="26"/>
    <x v="2"/>
    <s v="RENTA BOX"/>
    <x v="1"/>
    <s v="Fuente Alamo"/>
    <s v="Grupo CFM"/>
    <m/>
    <m/>
    <m/>
    <n v="45"/>
    <s v="Miguel M."/>
    <x v="118"/>
    <d v="1899-12-30T09:0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09:15:00"/>
    <d v="1899-12-30T09:15:00"/>
    <m/>
    <x v="1"/>
    <s v="JAR"/>
    <d v="2019-06-07T09:30:00"/>
    <m/>
    <s v="TNT"/>
    <s v="Descarga"/>
    <s v="NO"/>
    <n v="1"/>
    <n v="1"/>
    <x v="0"/>
    <s v="LABEL MARKET"/>
    <x v="2"/>
    <s v="PALAU"/>
    <m/>
    <m/>
    <m/>
    <m/>
    <n v="10"/>
    <s v="Sandra"/>
    <x v="118"/>
    <d v="1899-12-30T09:15:00"/>
    <m/>
    <n v="0"/>
    <x v="0"/>
    <n v="1"/>
    <s v="SI"/>
    <x v="0"/>
    <n v="0"/>
    <n v="0"/>
    <n v="1"/>
    <x v="22"/>
    <x v="5"/>
    <n v="468"/>
    <n v="18"/>
    <n v="0.2"/>
    <n v="0.18"/>
  </r>
  <r>
    <d v="2019-06-07T00:00:00"/>
    <d v="1899-12-30T10:00:00"/>
    <d v="1899-12-30T10:00:00"/>
    <m/>
    <x v="1"/>
    <s v="JAR"/>
    <d v="2019-06-07T10:00:00"/>
    <n v="27835"/>
    <s v="DHL"/>
    <s v="Carga"/>
    <s v="SI"/>
    <n v="13.5"/>
    <n v="24"/>
    <x v="0"/>
    <s v="NOVAERUM "/>
    <x v="1"/>
    <s v="Tanger"/>
    <m/>
    <m/>
    <m/>
    <m/>
    <n v="45"/>
    <s v="Miguel M."/>
    <x v="118"/>
    <d v="1899-12-30T10:0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0:30:00"/>
    <d v="1899-12-30T10:30:00"/>
    <m/>
    <x v="1"/>
    <s v="JAR"/>
    <d v="2019-06-07T10:30:00"/>
    <m/>
    <s v="ALGAITRUCK"/>
    <s v="Carga"/>
    <s v="SI"/>
    <n v="13.5"/>
    <n v="26"/>
    <x v="0"/>
    <s v="SCHOELLER  LORQUI"/>
    <x v="8"/>
    <s v="PALAU"/>
    <m/>
    <m/>
    <m/>
    <m/>
    <n v="40"/>
    <s v="Jesús"/>
    <x v="118"/>
    <d v="1899-12-30T10:3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1:00:00"/>
    <d v="1899-12-30T11:00:00"/>
    <m/>
    <x v="1"/>
    <s v="JAR"/>
    <d v="2019-06-07T11:00:00"/>
    <n v="6007162"/>
    <s v="J G H"/>
    <s v="Carga"/>
    <s v="SI"/>
    <n v="13.5"/>
    <n v="26"/>
    <x v="2"/>
    <s v="RENTA BOX"/>
    <x v="1"/>
    <s v="Fuente Alamo"/>
    <s v="Grupo CFM"/>
    <m/>
    <m/>
    <m/>
    <n v="45"/>
    <s v="Jesús"/>
    <x v="118"/>
    <d v="1899-12-30T13:00:00"/>
    <m/>
    <n v="1"/>
    <x v="0"/>
    <n v="1"/>
    <s v="SI"/>
    <x v="0"/>
    <n v="1"/>
    <n v="1"/>
    <n v="0"/>
    <x v="22"/>
    <x v="5"/>
    <n v="468"/>
    <n v="18"/>
    <n v="0.2"/>
    <n v="0.18"/>
  </r>
  <r>
    <d v="2019-06-07T00:00:00"/>
    <d v="1899-12-30T11:30:00"/>
    <d v="1899-12-30T11:30:00"/>
    <m/>
    <x v="1"/>
    <s v="JAR"/>
    <d v="2019-06-07T11:30:00"/>
    <m/>
    <s v="DAVID BERTRAN"/>
    <s v="Descarga"/>
    <s v="NO"/>
    <n v="4"/>
    <n v="3"/>
    <x v="0"/>
    <s v="ALTOPLAST"/>
    <x v="2"/>
    <s v="PALAU"/>
    <m/>
    <m/>
    <m/>
    <m/>
    <n v="15"/>
    <s v="Reyes"/>
    <x v="118"/>
    <d v="1899-12-30T11:30:00"/>
    <m/>
    <n v="0"/>
    <x v="0"/>
    <n v="1"/>
    <s v="SI"/>
    <x v="0"/>
    <n v="0"/>
    <n v="0"/>
    <n v="1"/>
    <x v="22"/>
    <x v="5"/>
    <n v="468"/>
    <n v="18"/>
    <n v="0.2"/>
    <n v="0.18"/>
  </r>
  <r>
    <d v="2019-06-07T00:00:00"/>
    <d v="1899-12-30T11:45:00"/>
    <d v="1899-12-30T11:45:00"/>
    <m/>
    <x v="1"/>
    <s v="JAR"/>
    <d v="2019-06-07T12:00:00"/>
    <m/>
    <s v="DAVID BERTRAN"/>
    <s v="Carga"/>
    <s v="NO"/>
    <n v="4"/>
    <n v="6"/>
    <x v="0"/>
    <s v="RESIDUOS "/>
    <x v="5"/>
    <s v="La llagosta"/>
    <m/>
    <m/>
    <m/>
    <m/>
    <n v="20"/>
    <s v="Sandra"/>
    <x v="118"/>
    <d v="1899-12-30T11:45:00"/>
    <m/>
    <n v="0"/>
    <x v="0"/>
    <n v="1"/>
    <s v="SI"/>
    <x v="0"/>
    <n v="0"/>
    <n v="0"/>
    <n v="1"/>
    <x v="22"/>
    <x v="5"/>
    <n v="468"/>
    <n v="18"/>
    <n v="0.2"/>
    <n v="0.18"/>
  </r>
  <r>
    <d v="2019-06-07T00:00:00"/>
    <d v="1899-12-30T12:00:00"/>
    <d v="1899-12-30T12:00:00"/>
    <m/>
    <x v="1"/>
    <s v="JAR"/>
    <d v="2019-06-07T12:00:00"/>
    <n v="6007162"/>
    <s v="J G H"/>
    <s v="Carga"/>
    <s v="SI"/>
    <n v="13.5"/>
    <n v="26"/>
    <x v="2"/>
    <s v="RENTA BOX"/>
    <x v="1"/>
    <s v="Fuente Alamo"/>
    <s v="Grupo CFM"/>
    <m/>
    <m/>
    <m/>
    <n v="45"/>
    <s v="Miguel Ángel"/>
    <x v="118"/>
    <d v="1899-12-30T15:00:00"/>
    <m/>
    <n v="1"/>
    <x v="0"/>
    <n v="1"/>
    <s v="SI"/>
    <x v="0"/>
    <n v="1"/>
    <n v="1"/>
    <n v="0"/>
    <x v="22"/>
    <x v="5"/>
    <n v="468"/>
    <n v="18"/>
    <n v="0.2"/>
    <n v="0.18"/>
  </r>
  <r>
    <d v="2019-06-07T00:00:00"/>
    <d v="1899-12-30T12:30:00"/>
    <d v="1899-12-30T12:30:00"/>
    <m/>
    <x v="1"/>
    <s v="JAR"/>
    <d v="2019-06-07T12:30:00"/>
    <m/>
    <s v="SESE"/>
    <s v="Carga"/>
    <s v="SI"/>
    <n v="13.5"/>
    <n v="26"/>
    <x v="0"/>
    <s v="VALEO"/>
    <x v="1"/>
    <s v="Jaén"/>
    <m/>
    <m/>
    <m/>
    <m/>
    <n v="60"/>
    <s v="Miguel M."/>
    <x v="118"/>
    <d v="1899-12-30T12:3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3:00:00"/>
    <d v="1899-12-30T13:00:00"/>
    <m/>
    <x v="1"/>
    <s v="JAR"/>
    <d v="2019-06-07T13:00:00"/>
    <n v="28249"/>
    <s v="SUS MEDIOS"/>
    <s v="Carga"/>
    <s v="NO"/>
    <n v="1"/>
    <n v="2"/>
    <x v="0"/>
    <s v="LUIS MARQUES PINHEIRO"/>
    <x v="1"/>
    <s v="Portugal"/>
    <m/>
    <m/>
    <m/>
    <m/>
    <n v="20"/>
    <s v="Miguel M."/>
    <x v="118"/>
    <d v="1899-12-30T13:00:00"/>
    <m/>
    <n v="0"/>
    <x v="0"/>
    <n v="1"/>
    <s v="SI"/>
    <x v="0"/>
    <n v="0"/>
    <n v="0"/>
    <n v="1"/>
    <x v="22"/>
    <x v="5"/>
    <n v="468"/>
    <n v="18"/>
    <n v="0.2"/>
    <n v="0.18"/>
  </r>
  <r>
    <d v="2019-06-07T00:00:00"/>
    <d v="1899-12-30T14:00:00"/>
    <d v="1899-12-30T14:00:00"/>
    <m/>
    <x v="1"/>
    <s v="JAR"/>
    <d v="2019-06-07T14:00:00"/>
    <m/>
    <s v="SUS MEDIOS"/>
    <s v="Carga"/>
    <s v="SI"/>
    <n v="13.5"/>
    <n v="10"/>
    <x v="0"/>
    <s v="AQUA AMBIENT"/>
    <x v="3"/>
    <s v="Bernis"/>
    <m/>
    <m/>
    <m/>
    <m/>
    <n v="40"/>
    <s v="Juan Carlos"/>
    <x v="118"/>
    <d v="1899-12-30T17:00:00"/>
    <m/>
    <n v="1"/>
    <x v="0"/>
    <n v="1"/>
    <s v="SI"/>
    <x v="0"/>
    <n v="1"/>
    <n v="1"/>
    <n v="0"/>
    <x v="22"/>
    <x v="5"/>
    <n v="468"/>
    <n v="18"/>
    <n v="0.2"/>
    <n v="0.18"/>
  </r>
  <r>
    <d v="2019-06-07T00:00:00"/>
    <d v="1899-12-30T14:30:00"/>
    <d v="1899-12-30T14:30:00"/>
    <m/>
    <x v="1"/>
    <s v="JAR"/>
    <d v="2019-06-07T14:30:00"/>
    <n v="27618"/>
    <s v="GONZATRANS"/>
    <s v="Carga"/>
    <s v="SI"/>
    <n v="13.5"/>
    <n v="24"/>
    <x v="0"/>
    <s v="BRENNTAG QUÍMICA"/>
    <x v="9"/>
    <s v="Sevilla"/>
    <m/>
    <m/>
    <m/>
    <m/>
    <n v="45"/>
    <s v="Miguel Ángel"/>
    <x v="118"/>
    <d v="1899-12-30T14:3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5:00:00"/>
    <d v="1899-12-30T15:00:00"/>
    <m/>
    <x v="1"/>
    <s v="JAR"/>
    <d v="2019-06-07T15:00:00"/>
    <n v="6007162"/>
    <s v="J G H"/>
    <s v="Carga"/>
    <s v="SI"/>
    <n v="13.5"/>
    <n v="26"/>
    <x v="2"/>
    <s v="RENTA BOX"/>
    <x v="1"/>
    <s v="Fuente Alamo"/>
    <s v="Grupo CFM"/>
    <m/>
    <m/>
    <m/>
    <n v="45"/>
    <s v="Juan Carlos"/>
    <x v="118"/>
    <d v="1899-12-30T15:0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6:00:00"/>
    <d v="1899-12-30T16:00:00"/>
    <m/>
    <x v="1"/>
    <s v="JAR"/>
    <d v="2019-06-07T16:00:00"/>
    <n v="6007162"/>
    <s v="J G H"/>
    <s v="Carga"/>
    <s v="SI"/>
    <n v="13.5"/>
    <n v="26"/>
    <x v="2"/>
    <s v="RENTA BOX"/>
    <x v="1"/>
    <s v="Fuente Alamo"/>
    <s v="Grupo CFM"/>
    <m/>
    <m/>
    <m/>
    <n v="45"/>
    <s v="Juan Carlos"/>
    <x v="118"/>
    <d v="1899-12-30T16:0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6:45:00"/>
    <d v="1899-12-30T16:45:00"/>
    <m/>
    <x v="1"/>
    <s v="JAR"/>
    <d v="2019-06-07T17:00:00"/>
    <m/>
    <s v="TRANSABADELL"/>
    <s v="Carga"/>
    <s v="NO"/>
    <n v="1"/>
    <n v="2"/>
    <x v="0"/>
    <s v="TRANSABADELL"/>
    <x v="7"/>
    <s v="varios"/>
    <m/>
    <m/>
    <m/>
    <m/>
    <n v="20"/>
    <s v="Miguel Ángel"/>
    <x v="118"/>
    <d v="1899-12-30T16:45:00"/>
    <m/>
    <n v="0"/>
    <x v="0"/>
    <n v="1"/>
    <s v="SI"/>
    <x v="0"/>
    <n v="0"/>
    <n v="0"/>
    <n v="1"/>
    <x v="22"/>
    <x v="5"/>
    <n v="468"/>
    <n v="18"/>
    <n v="0.2"/>
    <n v="0.18"/>
  </r>
  <r>
    <d v="2019-06-07T00:00:00"/>
    <d v="1899-12-30T17:30:00"/>
    <d v="1899-12-30T17:30:00"/>
    <m/>
    <x v="1"/>
    <s v="JAR"/>
    <d v="2019-06-07T17:30:00"/>
    <s v="28150-152"/>
    <s v="SESE"/>
    <s v="Carga"/>
    <s v="NO"/>
    <n v="5"/>
    <n v="10"/>
    <x v="0"/>
    <s v="VALEO"/>
    <x v="1"/>
    <s v="Jaén"/>
    <m/>
    <m/>
    <m/>
    <m/>
    <n v="30"/>
    <s v="Juan Carlos"/>
    <x v="118"/>
    <d v="1899-12-30T21:30:00"/>
    <m/>
    <n v="0"/>
    <x v="0"/>
    <n v="1"/>
    <s v="SI"/>
    <x v="0"/>
    <n v="1"/>
    <n v="1"/>
    <n v="0"/>
    <x v="22"/>
    <x v="5"/>
    <n v="468"/>
    <n v="18"/>
    <n v="0.2"/>
    <n v="0.18"/>
  </r>
  <r>
    <d v="2019-06-07T00:00:00"/>
    <d v="1899-12-30T18:00:00"/>
    <d v="1899-12-30T18:00:00"/>
    <m/>
    <x v="1"/>
    <s v="JAR"/>
    <d v="2019-06-07T18:00:00"/>
    <n v="6007162"/>
    <s v="J G H"/>
    <s v="Carga"/>
    <s v="SI"/>
    <n v="13.5"/>
    <n v="26"/>
    <x v="2"/>
    <s v="RENTA BOX"/>
    <x v="1"/>
    <s v="Fuente Alamo"/>
    <s v="Grupo CFM"/>
    <m/>
    <m/>
    <m/>
    <n v="45"/>
    <s v="Alfredo"/>
    <x v="118"/>
    <d v="1899-12-30T18:00:00"/>
    <m/>
    <n v="1"/>
    <x v="0"/>
    <n v="1"/>
    <s v="SI"/>
    <x v="0"/>
    <n v="0"/>
    <n v="0"/>
    <n v="1"/>
    <x v="22"/>
    <x v="5"/>
    <n v="468"/>
    <n v="18"/>
    <n v="0.2"/>
    <n v="0.18"/>
  </r>
  <r>
    <d v="2019-06-07T00:00:00"/>
    <d v="1899-12-30T19:00:00"/>
    <d v="1899-12-30T19:00:00"/>
    <m/>
    <x v="1"/>
    <s v="JAR"/>
    <d v="2019-06-07T19:00:00"/>
    <n v="6007162"/>
    <s v="J G H"/>
    <s v="Carga"/>
    <s v="SI"/>
    <n v="13.5"/>
    <n v="26"/>
    <x v="2"/>
    <s v="RENTA BOX"/>
    <x v="1"/>
    <s v="Fuente Alamo"/>
    <s v="Grupo CFM"/>
    <m/>
    <m/>
    <m/>
    <n v="45"/>
    <s v="Miguel Ángel"/>
    <x v="118"/>
    <d v="1899-12-30T21:00:00"/>
    <m/>
    <n v="1"/>
    <x v="0"/>
    <n v="1"/>
    <s v="SI"/>
    <x v="0"/>
    <n v="1"/>
    <n v="1"/>
    <n v="0"/>
    <x v="22"/>
    <x v="5"/>
    <n v="468"/>
    <n v="18"/>
    <n v="0.2"/>
    <n v="0.18"/>
  </r>
  <r>
    <d v="2019-06-07T00:00:00"/>
    <d v="1899-12-30T21:00:00"/>
    <d v="1899-12-30T21:00:00"/>
    <m/>
    <x v="1"/>
    <s v="JAR"/>
    <d v="2019-06-07T21:00:00"/>
    <m/>
    <s v="SUS MEDIOS"/>
    <s v="Carga"/>
    <s v="SI"/>
    <n v="13.5"/>
    <n v="26"/>
    <x v="0"/>
    <s v="CHEP"/>
    <x v="1"/>
    <s v="Varios"/>
    <n v="3680399976"/>
    <m/>
    <m/>
    <m/>
    <n v="60"/>
    <s v="Jesús"/>
    <x v="118"/>
    <d v="1899-12-30T12:00:00"/>
    <m/>
    <n v="1"/>
    <x v="0"/>
    <n v="1"/>
    <s v="SI"/>
    <x v="0"/>
    <n v="1"/>
    <n v="1"/>
    <n v="0"/>
    <x v="22"/>
    <x v="5"/>
    <n v="468"/>
    <n v="18"/>
    <n v="0.2"/>
    <n v="0.18"/>
  </r>
  <r>
    <d v="2019-06-08T00:00:00"/>
    <d v="1899-12-30T07:00:00"/>
    <d v="1899-12-30T07:00:00"/>
    <m/>
    <x v="1"/>
    <s v="JAR"/>
    <d v="2019-06-08T07:00:00"/>
    <n v="60077162"/>
    <s v="J G H"/>
    <s v="Carga"/>
    <s v="SI"/>
    <n v="13.5"/>
    <n v="26"/>
    <x v="2"/>
    <s v="RENTA BOX"/>
    <x v="1"/>
    <s v="Fuente Alamo"/>
    <m/>
    <m/>
    <m/>
    <m/>
    <n v="45"/>
    <s v="Jesús"/>
    <x v="119"/>
    <d v="1899-12-30T07:00:00"/>
    <m/>
    <n v="1"/>
    <x v="0"/>
    <n v="1"/>
    <s v="SI"/>
    <x v="0"/>
    <n v="0"/>
    <n v="0"/>
    <n v="1"/>
    <x v="22"/>
    <x v="5"/>
    <n v="468"/>
    <n v="18"/>
    <n v="0.2"/>
    <n v="0.18"/>
  </r>
  <r>
    <d v="2019-06-08T00:00:00"/>
    <d v="1899-12-30T11:00:00"/>
    <d v="1899-12-30T11:00:00"/>
    <m/>
    <x v="1"/>
    <s v="JAR"/>
    <d v="2019-06-08T11:00:00"/>
    <n v="60077162"/>
    <s v="J G H"/>
    <s v="Carga"/>
    <s v="SI"/>
    <n v="13.5"/>
    <n v="26"/>
    <x v="2"/>
    <s v="RENTA BOX"/>
    <x v="1"/>
    <s v="Fuente Alamo"/>
    <m/>
    <m/>
    <m/>
    <m/>
    <n v="45"/>
    <s v="Jesús"/>
    <x v="119"/>
    <d v="1899-12-30T11:00:00"/>
    <m/>
    <n v="1"/>
    <x v="0"/>
    <n v="1"/>
    <s v="SI"/>
    <x v="0"/>
    <n v="0"/>
    <n v="0"/>
    <n v="1"/>
    <x v="22"/>
    <x v="5"/>
    <n v="468"/>
    <n v="18"/>
    <n v="0.2"/>
    <n v="0.18"/>
  </r>
  <r>
    <d v="2019-06-08T00:00:00"/>
    <d v="1899-12-30T11:30:00"/>
    <d v="1899-12-30T11:30:00"/>
    <m/>
    <x v="1"/>
    <s v="JAR"/>
    <d v="2019-06-08T11:30:00"/>
    <n v="60077162"/>
    <s v="J G H"/>
    <s v="Carga"/>
    <s v="SI"/>
    <n v="13.5"/>
    <n v="26"/>
    <x v="2"/>
    <s v="RENTA BOX"/>
    <x v="1"/>
    <s v="Fuente Alamo"/>
    <m/>
    <m/>
    <m/>
    <m/>
    <n v="45"/>
    <s v="Jesús"/>
    <x v="119"/>
    <d v="1899-12-30T11:30:00"/>
    <m/>
    <n v="1"/>
    <x v="0"/>
    <n v="1"/>
    <s v="SI"/>
    <x v="0"/>
    <n v="0"/>
    <n v="0"/>
    <n v="1"/>
    <x v="22"/>
    <x v="5"/>
    <n v="468"/>
    <n v="18"/>
    <n v="0.2"/>
    <n v="0.18"/>
  </r>
  <r>
    <d v="2019-06-08T00:00:00"/>
    <d v="1899-12-30T12:30:00"/>
    <d v="1899-12-30T12:30:00"/>
    <m/>
    <x v="1"/>
    <s v="JAR"/>
    <d v="2019-06-08T12:30:00"/>
    <n v="60077162"/>
    <s v="J G H"/>
    <s v="Carga"/>
    <s v="SI"/>
    <n v="13.5"/>
    <n v="26"/>
    <x v="2"/>
    <s v="RENTA BOX"/>
    <x v="1"/>
    <s v="Fuente Alamo"/>
    <m/>
    <m/>
    <m/>
    <m/>
    <n v="45"/>
    <s v="Jesús"/>
    <x v="119"/>
    <d v="1899-12-30T12:30:00"/>
    <m/>
    <n v="1"/>
    <x v="0"/>
    <n v="1"/>
    <s v="SI"/>
    <x v="0"/>
    <n v="0"/>
    <n v="0"/>
    <n v="1"/>
    <x v="22"/>
    <x v="5"/>
    <n v="468"/>
    <n v="18"/>
    <n v="0.2"/>
    <n v="0.18"/>
  </r>
  <r>
    <d v="2019-06-08T00:00:00"/>
    <d v="1899-12-30T13:00:00"/>
    <d v="1899-12-30T13:00:00"/>
    <m/>
    <x v="1"/>
    <s v="JAR"/>
    <d v="2019-06-08T13:00:00"/>
    <n v="60077162"/>
    <s v="J G H"/>
    <s v="Carga"/>
    <s v="SI"/>
    <n v="13.5"/>
    <n v="26"/>
    <x v="2"/>
    <s v="RENTA BOX"/>
    <x v="1"/>
    <s v="Fuente Alamo"/>
    <m/>
    <m/>
    <m/>
    <m/>
    <n v="45"/>
    <s v="Sandra"/>
    <x v="119"/>
    <d v="1899-12-30T13:00:00"/>
    <m/>
    <n v="1"/>
    <x v="0"/>
    <n v="1"/>
    <s v="SI"/>
    <x v="0"/>
    <n v="0"/>
    <n v="0"/>
    <n v="1"/>
    <x v="22"/>
    <x v="5"/>
    <n v="468"/>
    <n v="18"/>
    <n v="0.2"/>
    <n v="0.18"/>
  </r>
  <r>
    <d v="2019-06-10T00:00:00"/>
    <d v="1899-12-30T06:00:00"/>
    <d v="1899-12-30T06:00:00"/>
    <m/>
    <x v="1"/>
    <s v="JAR"/>
    <d v="2019-06-10T06:00:00"/>
    <m/>
    <s v="SUS MEDIOS"/>
    <s v="Descarga"/>
    <s v="SI"/>
    <n v="13.5"/>
    <n v="26"/>
    <x v="0"/>
    <s v="MORSSINKHOF"/>
    <x v="2"/>
    <s v="PALAU"/>
    <m/>
    <m/>
    <m/>
    <m/>
    <n v="60"/>
    <s v="Jesús"/>
    <x v="120"/>
    <d v="1899-12-30T06:00:00"/>
    <m/>
    <n v="1"/>
    <x v="0"/>
    <n v="1"/>
    <s v="SI"/>
    <x v="0"/>
    <n v="0"/>
    <n v="0"/>
    <n v="1"/>
    <x v="23"/>
    <x v="5"/>
    <n v="468"/>
    <n v="18"/>
    <n v="0.2"/>
    <n v="0.18"/>
  </r>
  <r>
    <d v="2019-06-10T00:00:00"/>
    <d v="1899-12-30T07:00:00"/>
    <d v="1899-12-30T07:00:00"/>
    <m/>
    <x v="1"/>
    <s v="JAR"/>
    <d v="2019-06-10T07:00:00"/>
    <n v="6007162"/>
    <s v="J G H"/>
    <s v="Carga"/>
    <s v="SI"/>
    <n v="13.5"/>
    <n v="26"/>
    <x v="2"/>
    <s v="RENTA BOX"/>
    <x v="1"/>
    <s v="Fuente Alamo"/>
    <m/>
    <m/>
    <m/>
    <m/>
    <n v="45"/>
    <s v="Miguel M."/>
    <x v="120"/>
    <d v="1899-12-30T11:00:00"/>
    <m/>
    <n v="1"/>
    <x v="0"/>
    <n v="1"/>
    <s v="SI"/>
    <x v="0"/>
    <n v="1"/>
    <n v="1"/>
    <n v="0"/>
    <x v="23"/>
    <x v="5"/>
    <n v="468"/>
    <n v="18"/>
    <n v="0.2"/>
    <n v="0.18"/>
  </r>
  <r>
    <d v="2019-06-10T00:00:00"/>
    <d v="1899-12-30T07:30:00"/>
    <d v="1899-12-30T07:30:00"/>
    <m/>
    <x v="1"/>
    <s v="JAR"/>
    <d v="2019-06-10T07:30:00"/>
    <m/>
    <s v="SUS MEDIOS"/>
    <s v="Descarga"/>
    <s v="NO"/>
    <n v="3"/>
    <n v="4"/>
    <x v="0"/>
    <s v="SERRADORA DOMENECH"/>
    <x v="2"/>
    <s v="PALAU"/>
    <m/>
    <m/>
    <m/>
    <m/>
    <n v="30"/>
    <s v="Jesús"/>
    <x v="120"/>
    <d v="1899-12-30T07:30:00"/>
    <m/>
    <n v="0"/>
    <x v="0"/>
    <n v="1"/>
    <s v="SI"/>
    <x v="0"/>
    <n v="0"/>
    <n v="0"/>
    <n v="1"/>
    <x v="23"/>
    <x v="5"/>
    <n v="468"/>
    <n v="18"/>
    <n v="0.2"/>
    <n v="0.18"/>
  </r>
  <r>
    <d v="2019-06-10T00:00:00"/>
    <d v="1899-12-30T08:00:00"/>
    <d v="1899-12-30T08:00:00"/>
    <m/>
    <x v="1"/>
    <s v="JAR"/>
    <d v="2019-06-10T08:00:00"/>
    <n v="6007162"/>
    <s v="J G H"/>
    <s v="Carga"/>
    <s v="SI"/>
    <n v="13.5"/>
    <n v="26"/>
    <x v="2"/>
    <s v="RENTA BOX"/>
    <x v="1"/>
    <s v="Fuente Alamo"/>
    <m/>
    <m/>
    <m/>
    <m/>
    <n v="45"/>
    <s v="Jesús"/>
    <x v="120"/>
    <d v="1899-12-30T13:00:00"/>
    <m/>
    <n v="1"/>
    <x v="0"/>
    <n v="1"/>
    <s v="SI"/>
    <x v="0"/>
    <n v="1"/>
    <n v="1"/>
    <n v="0"/>
    <x v="23"/>
    <x v="5"/>
    <n v="468"/>
    <n v="18"/>
    <n v="0.2"/>
    <n v="0.18"/>
  </r>
  <r>
    <d v="2019-06-10T00:00:00"/>
    <d v="1899-12-30T08:30:00"/>
    <d v="1899-12-30T08:30:00"/>
    <m/>
    <x v="1"/>
    <s v="JAR"/>
    <d v="2019-06-10T08:30:00"/>
    <m/>
    <s v="DAVID BERTRAN"/>
    <s v="Carga"/>
    <s v="NO"/>
    <n v="1"/>
    <n v="1"/>
    <x v="0"/>
    <s v="CADEPA GLOBAL"/>
    <x v="7"/>
    <s v="Lliça de Vall"/>
    <m/>
    <m/>
    <m/>
    <m/>
    <n v="10"/>
    <s v="Miguel M."/>
    <x v="120"/>
    <d v="1899-12-30T08:30:00"/>
    <m/>
    <n v="0"/>
    <x v="0"/>
    <n v="1"/>
    <s v="SI"/>
    <x v="0"/>
    <n v="0"/>
    <n v="0"/>
    <n v="1"/>
    <x v="23"/>
    <x v="5"/>
    <n v="468"/>
    <n v="18"/>
    <n v="0.2"/>
    <n v="0.18"/>
  </r>
  <r>
    <d v="2019-06-10T00:00:00"/>
    <d v="1899-12-30T09:00:00"/>
    <d v="1899-12-30T09:00:00"/>
    <m/>
    <x v="1"/>
    <s v="JAR"/>
    <d v="2019-06-10T09:00:00"/>
    <m/>
    <s v="COBARPLAS"/>
    <s v="Descarga"/>
    <s v="SI"/>
    <n v="13.5"/>
    <n v="20"/>
    <x v="0"/>
    <s v="COBARPLAST"/>
    <x v="0"/>
    <s v="PALAU"/>
    <m/>
    <m/>
    <m/>
    <m/>
    <n v="45"/>
    <s v="Jesús"/>
    <x v="120"/>
    <d v="1899-12-30T09:00:00"/>
    <m/>
    <n v="1"/>
    <x v="0"/>
    <n v="1"/>
    <s v="SI"/>
    <x v="0"/>
    <n v="0"/>
    <n v="0"/>
    <n v="1"/>
    <x v="23"/>
    <x v="5"/>
    <n v="468"/>
    <n v="18"/>
    <n v="0.2"/>
    <n v="0.18"/>
  </r>
  <r>
    <d v="2019-06-10T00:00:00"/>
    <d v="1899-12-30T09:30:00"/>
    <d v="1899-12-30T09:30:00"/>
    <m/>
    <x v="1"/>
    <s v="JAR"/>
    <d v="2019-06-10T09:30:00"/>
    <m/>
    <s v="ALGAITRUCK"/>
    <s v="Descarga"/>
    <s v="NO"/>
    <n v="6"/>
    <n v="10"/>
    <x v="0"/>
    <s v="SCHOELLER  LORQUI"/>
    <x v="8"/>
    <s v="PALAU"/>
    <m/>
    <m/>
    <m/>
    <m/>
    <n v="30"/>
    <s v="Miguel M."/>
    <x v="120"/>
    <d v="1899-12-30T11:30:00"/>
    <m/>
    <n v="0"/>
    <x v="0"/>
    <n v="1"/>
    <s v="SI"/>
    <x v="0"/>
    <n v="1"/>
    <n v="1"/>
    <n v="0"/>
    <x v="23"/>
    <x v="5"/>
    <n v="468"/>
    <n v="18"/>
    <n v="0.2"/>
    <n v="0.18"/>
  </r>
  <r>
    <d v="2019-06-10T00:00:00"/>
    <d v="1899-12-30T10:00:00"/>
    <d v="1899-12-30T10:00:00"/>
    <m/>
    <x v="1"/>
    <s v="JAR"/>
    <d v="2019-06-10T10:00:00"/>
    <n v="6007162"/>
    <s v="J G H"/>
    <s v="Carga"/>
    <s v="SI"/>
    <n v="13.5"/>
    <n v="26"/>
    <x v="2"/>
    <s v="RENTA BOX"/>
    <x v="1"/>
    <s v="Fuente Alamo"/>
    <m/>
    <m/>
    <m/>
    <m/>
    <n v="45"/>
    <s v="Alfredo"/>
    <x v="120"/>
    <d v="1899-12-30T13:00:00"/>
    <m/>
    <n v="1"/>
    <x v="0"/>
    <n v="1"/>
    <s v="SI"/>
    <x v="0"/>
    <n v="1"/>
    <n v="1"/>
    <n v="0"/>
    <x v="23"/>
    <x v="5"/>
    <n v="468"/>
    <n v="18"/>
    <n v="0.2"/>
    <n v="0.18"/>
  </r>
  <r>
    <d v="2019-06-10T00:00:00"/>
    <d v="1899-12-30T11:00:00"/>
    <d v="1899-12-30T11:00:00"/>
    <m/>
    <x v="1"/>
    <s v="JAR"/>
    <d v="2019-06-10T11:00:00"/>
    <n v="6007162"/>
    <s v="EL MOSCA"/>
    <s v="Carga"/>
    <s v="SI"/>
    <n v="13.5"/>
    <n v="26"/>
    <x v="2"/>
    <s v="RENTA BOX"/>
    <x v="7"/>
    <s v="Murcia"/>
    <m/>
    <m/>
    <m/>
    <m/>
    <n v="45"/>
    <s v="Miguel Ángel"/>
    <x v="120"/>
    <d v="1899-12-30T14:00:00"/>
    <m/>
    <n v="1"/>
    <x v="0"/>
    <n v="1"/>
    <s v="SI"/>
    <x v="0"/>
    <n v="1"/>
    <n v="1"/>
    <n v="0"/>
    <x v="23"/>
    <x v="5"/>
    <n v="468"/>
    <n v="18"/>
    <n v="0.2"/>
    <n v="0.18"/>
  </r>
  <r>
    <d v="2019-06-10T00:00:00"/>
    <d v="1899-12-30T11:30:00"/>
    <d v="1899-12-30T11:30:00"/>
    <m/>
    <x v="1"/>
    <s v="JAR"/>
    <d v="2019-06-10T11:30:00"/>
    <m/>
    <s v="DAVID BERTRAN"/>
    <s v="Carga"/>
    <s v="NO"/>
    <n v="4"/>
    <n v="6"/>
    <x v="0"/>
    <s v="RESIDUOS "/>
    <x v="5"/>
    <s v="La LLagosta"/>
    <m/>
    <m/>
    <m/>
    <m/>
    <n v="20"/>
    <s v="Jesús"/>
    <x v="120"/>
    <d v="1899-12-30T11:30:00"/>
    <m/>
    <n v="0"/>
    <x v="0"/>
    <n v="1"/>
    <s v="SI"/>
    <x v="0"/>
    <n v="0"/>
    <n v="0"/>
    <n v="1"/>
    <x v="23"/>
    <x v="5"/>
    <n v="468"/>
    <n v="18"/>
    <n v="0.2"/>
    <n v="0.18"/>
  </r>
  <r>
    <d v="2019-06-10T00:00:00"/>
    <d v="1899-12-30T12:00:00"/>
    <d v="1899-12-30T12:00:00"/>
    <m/>
    <x v="1"/>
    <s v="JAR"/>
    <d v="2019-06-10T12:00:00"/>
    <n v="27982"/>
    <s v="JOSE REY"/>
    <s v="Carga"/>
    <s v="SI"/>
    <n v="13.5"/>
    <n v="26"/>
    <x v="0"/>
    <s v="ENTREPINARES"/>
    <x v="7"/>
    <s v="Valladolid"/>
    <m/>
    <m/>
    <m/>
    <m/>
    <n v="45"/>
    <s v="Jesús"/>
    <x v="120"/>
    <d v="1899-12-30T12:00:00"/>
    <m/>
    <n v="1"/>
    <x v="0"/>
    <n v="1"/>
    <s v="SI"/>
    <x v="0"/>
    <n v="0"/>
    <n v="0"/>
    <n v="1"/>
    <x v="23"/>
    <x v="5"/>
    <n v="468"/>
    <n v="18"/>
    <n v="0.2"/>
    <n v="0.18"/>
  </r>
  <r>
    <d v="2019-06-10T00:00:00"/>
    <d v="1899-12-30T12:45:00"/>
    <m/>
    <m/>
    <x v="0"/>
    <s v="JAR"/>
    <d v="2019-06-10T13:00:00"/>
    <s v="28320-28284"/>
    <s v="SUS MEDIOS"/>
    <s v="Carga"/>
    <s v="NO"/>
    <n v="2"/>
    <n v="4"/>
    <x v="0"/>
    <s v="ARTIPLAS"/>
    <x v="1"/>
    <s v="VIZCAYA"/>
    <m/>
    <m/>
    <m/>
    <m/>
    <n v="15"/>
    <s v="Reyes"/>
    <x v="120"/>
    <d v="1899-12-30T12:45:00"/>
    <m/>
    <n v="0"/>
    <x v="0"/>
    <n v="0"/>
    <s v="SI"/>
    <x v="0"/>
    <n v="1"/>
    <n v="0"/>
    <n v="1"/>
    <x v="23"/>
    <x v="5"/>
    <n v="468"/>
    <n v="18"/>
    <n v="0.2"/>
    <n v="0.18"/>
  </r>
  <r>
    <d v="2019-06-10T00:00:00"/>
    <d v="1899-12-30T13:00:00"/>
    <d v="1899-12-30T13:00:00"/>
    <m/>
    <x v="1"/>
    <s v="JAR"/>
    <d v="2019-06-10T13:00:00"/>
    <n v="6007162"/>
    <s v="J G H"/>
    <s v="Carga"/>
    <s v="SI"/>
    <n v="13.5"/>
    <n v="26"/>
    <x v="2"/>
    <s v="RENTA BOX"/>
    <x v="1"/>
    <s v="Fuente Alamo"/>
    <m/>
    <m/>
    <m/>
    <m/>
    <n v="45"/>
    <s v="Juan Carlos"/>
    <x v="120"/>
    <d v="1899-12-30T14:00:00"/>
    <m/>
    <n v="1"/>
    <x v="0"/>
    <n v="1"/>
    <s v="SI"/>
    <x v="0"/>
    <n v="1"/>
    <n v="1"/>
    <n v="0"/>
    <x v="23"/>
    <x v="5"/>
    <n v="468"/>
    <n v="18"/>
    <n v="0.2"/>
    <n v="0.18"/>
  </r>
  <r>
    <d v="2019-06-10T00:00:00"/>
    <d v="1899-12-30T13:30:00"/>
    <d v="1899-12-30T13:30:00"/>
    <m/>
    <x v="1"/>
    <s v="JAR"/>
    <d v="2019-06-10T13:30:00"/>
    <m/>
    <s v="SUS MEDIOS"/>
    <s v="Carga"/>
    <s v="SI"/>
    <n v="13.5"/>
    <n v="26"/>
    <x v="0"/>
    <s v="CHEP"/>
    <x v="1"/>
    <s v="Varios"/>
    <n v="3680399975"/>
    <m/>
    <m/>
    <m/>
    <m/>
    <s v="FALLO"/>
    <x v="23"/>
    <m/>
    <m/>
    <n v="1"/>
    <x v="1"/>
    <n v="1"/>
    <s v="NO"/>
    <x v="1"/>
    <n v="1"/>
    <n v="1"/>
    <n v="0"/>
    <x v="23"/>
    <x v="5"/>
    <n v="468"/>
    <n v="18"/>
    <n v="0.2"/>
    <n v="0.18"/>
  </r>
  <r>
    <d v="2019-06-10T00:00:00"/>
    <d v="1899-12-30T14:00:00"/>
    <d v="1899-12-30T14:00:00"/>
    <m/>
    <x v="1"/>
    <s v="JAR"/>
    <d v="2019-06-10T14:00:00"/>
    <n v="6007162"/>
    <s v="J G H"/>
    <s v="Carga"/>
    <s v="SI"/>
    <n v="13.5"/>
    <n v="26"/>
    <x v="2"/>
    <s v="RENTA BOX"/>
    <x v="1"/>
    <s v="Fuente Alamo"/>
    <m/>
    <m/>
    <m/>
    <m/>
    <n v="45"/>
    <s v="Miguel Ángel"/>
    <x v="120"/>
    <d v="1899-12-30T15:30:00"/>
    <m/>
    <n v="1"/>
    <x v="0"/>
    <n v="1"/>
    <s v="SI"/>
    <x v="0"/>
    <n v="1"/>
    <n v="1"/>
    <n v="0"/>
    <x v="23"/>
    <x v="5"/>
    <n v="468"/>
    <n v="18"/>
    <n v="0.2"/>
    <n v="0.18"/>
  </r>
  <r>
    <d v="2019-06-10T00:00:00"/>
    <d v="1899-12-30T15:00:00"/>
    <d v="1899-12-30T15:00:00"/>
    <m/>
    <x v="1"/>
    <s v="JAR"/>
    <d v="2019-06-10T15:00:00"/>
    <n v="6007196"/>
    <s v="BREGER"/>
    <s v="Carga"/>
    <s v="SI"/>
    <n v="13.5"/>
    <n v="26"/>
    <x v="0"/>
    <s v="SCHOELLER FRANCE"/>
    <x v="4"/>
    <s v="France"/>
    <m/>
    <m/>
    <m/>
    <m/>
    <n v="60"/>
    <s v="Juan Carlos"/>
    <x v="120"/>
    <d v="1899-12-30T15:00:00"/>
    <m/>
    <n v="1"/>
    <x v="0"/>
    <n v="1"/>
    <s v="SI"/>
    <x v="0"/>
    <n v="0"/>
    <n v="0"/>
    <n v="1"/>
    <x v="23"/>
    <x v="5"/>
    <n v="468"/>
    <n v="18"/>
    <n v="0.2"/>
    <n v="0.18"/>
  </r>
  <r>
    <d v="2019-06-10T00:00:00"/>
    <d v="1899-12-30T16:00:00"/>
    <d v="1899-12-30T16:00:00"/>
    <m/>
    <x v="1"/>
    <s v="JAR"/>
    <d v="2019-06-10T16:00:00"/>
    <n v="6007162"/>
    <s v="J G H"/>
    <s v="Carga"/>
    <s v="SI"/>
    <n v="13.5"/>
    <n v="26"/>
    <x v="2"/>
    <s v="RENTA BOX"/>
    <x v="1"/>
    <s v="Fuente Alamo"/>
    <m/>
    <m/>
    <m/>
    <m/>
    <n v="45"/>
    <s v="Miguel Ángel"/>
    <x v="120"/>
    <d v="1899-12-30T16:00:00"/>
    <m/>
    <n v="1"/>
    <x v="0"/>
    <n v="1"/>
    <s v="SI"/>
    <x v="0"/>
    <n v="0"/>
    <n v="0"/>
    <n v="1"/>
    <x v="23"/>
    <x v="5"/>
    <n v="468"/>
    <n v="18"/>
    <n v="0.2"/>
    <n v="0.18"/>
  </r>
  <r>
    <d v="2019-06-10T00:00:00"/>
    <d v="1899-12-30T16:45:00"/>
    <d v="1899-12-30T16:45:00"/>
    <m/>
    <x v="1"/>
    <s v="JAR"/>
    <d v="2019-06-10T17:00:00"/>
    <m/>
    <s v="TRANSABADELL"/>
    <s v="Carga"/>
    <s v="NO"/>
    <n v="1"/>
    <n v="1"/>
    <x v="0"/>
    <s v="TRANSABADELL"/>
    <x v="7"/>
    <s v="Varios"/>
    <m/>
    <m/>
    <m/>
    <m/>
    <n v="10"/>
    <s v="Miguel Ángel"/>
    <x v="120"/>
    <d v="1899-12-30T16:45:00"/>
    <m/>
    <n v="0"/>
    <x v="0"/>
    <n v="1"/>
    <s v="SI"/>
    <x v="0"/>
    <n v="0"/>
    <n v="0"/>
    <n v="1"/>
    <x v="23"/>
    <x v="5"/>
    <n v="468"/>
    <n v="18"/>
    <n v="0.2"/>
    <n v="0.18"/>
  </r>
  <r>
    <d v="2019-06-10T00:00:00"/>
    <d v="1899-12-30T17:00:00"/>
    <d v="1899-12-30T17:00:00"/>
    <m/>
    <x v="1"/>
    <s v="JAR"/>
    <d v="2019-06-10T17:00:00"/>
    <n v="6007235"/>
    <s v="NOUTRANSPORT"/>
    <s v="Carga"/>
    <s v="SI"/>
    <n v="13.5"/>
    <n v="26"/>
    <x v="0"/>
    <s v="SCHOELLER FRANCE"/>
    <x v="4"/>
    <s v="France"/>
    <m/>
    <m/>
    <m/>
    <m/>
    <n v="40"/>
    <s v="Juan Carlos"/>
    <x v="120"/>
    <d v="1899-12-30T17:00:00"/>
    <m/>
    <n v="1"/>
    <x v="0"/>
    <n v="1"/>
    <s v="SI"/>
    <x v="0"/>
    <n v="0"/>
    <n v="0"/>
    <n v="1"/>
    <x v="23"/>
    <x v="5"/>
    <n v="468"/>
    <n v="18"/>
    <n v="0.2"/>
    <n v="0.18"/>
  </r>
  <r>
    <d v="2019-06-10T00:00:00"/>
    <d v="1899-12-30T18:00:00"/>
    <d v="1899-12-30T18:00:00"/>
    <m/>
    <x v="1"/>
    <s v="JAR"/>
    <d v="2019-06-10T18:00:00"/>
    <n v="6007162"/>
    <s v="J G H"/>
    <s v="Carga"/>
    <s v="SI"/>
    <n v="13.5"/>
    <n v="26"/>
    <x v="2"/>
    <s v="RENTA BOX"/>
    <x v="1"/>
    <s v="Fuente Alamo"/>
    <m/>
    <m/>
    <m/>
    <m/>
    <n v="45"/>
    <s v="Juan Carlos"/>
    <x v="120"/>
    <d v="1899-12-30T18:0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07:30:00"/>
    <d v="1899-12-30T07:30:00"/>
    <m/>
    <x v="1"/>
    <s v="SJ"/>
    <d v="2019-06-11T07:30:00"/>
    <m/>
    <s v="GONZATRANS"/>
    <s v="Carga"/>
    <s v="NO"/>
    <n v="4"/>
    <n v="8"/>
    <x v="0"/>
    <s v="GONZATRANS"/>
    <x v="5"/>
    <s v="varios"/>
    <m/>
    <m/>
    <m/>
    <m/>
    <n v="30"/>
    <s v="Miguel M."/>
    <x v="121"/>
    <d v="1899-12-30T07:30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08:30:00"/>
    <d v="1899-12-30T08:30:00"/>
    <m/>
    <x v="1"/>
    <s v="JAR"/>
    <d v="2019-06-11T08:30:00"/>
    <m/>
    <s v="TRANSPARETS"/>
    <s v="Carga"/>
    <s v="NO"/>
    <n v="8"/>
    <n v="8"/>
    <x v="0"/>
    <s v="AQUA AMBIENT"/>
    <x v="3"/>
    <s v="&gt;Montmelo"/>
    <m/>
    <m/>
    <m/>
    <m/>
    <n v="30"/>
    <s v="Jesús"/>
    <x v="121"/>
    <d v="1899-12-30T10:00:00"/>
    <m/>
    <n v="0"/>
    <x v="0"/>
    <n v="1"/>
    <s v="SI"/>
    <x v="0"/>
    <n v="1"/>
    <n v="1"/>
    <n v="0"/>
    <x v="23"/>
    <x v="5"/>
    <n v="468"/>
    <n v="18"/>
    <n v="0.2"/>
    <n v="0.18"/>
  </r>
  <r>
    <d v="2019-06-11T00:00:00"/>
    <d v="1899-12-30T09:30:00"/>
    <d v="1899-12-30T09:30:00"/>
    <m/>
    <x v="1"/>
    <s v="JAR"/>
    <d v="2019-06-11T09:30:00"/>
    <n v="28425"/>
    <s v="SUS MEDIOS"/>
    <s v="Carga"/>
    <s v="NO"/>
    <n v="1"/>
    <n v="2"/>
    <x v="0"/>
    <s v="TALLERES TRANSGLASS"/>
    <x v="3"/>
    <s v="Aviles"/>
    <m/>
    <m/>
    <m/>
    <m/>
    <n v="15"/>
    <s v="Sandra"/>
    <x v="121"/>
    <d v="1899-12-30T15:15:00"/>
    <m/>
    <n v="0"/>
    <x v="0"/>
    <n v="1"/>
    <s v="SI"/>
    <x v="0"/>
    <n v="1"/>
    <n v="1"/>
    <n v="0"/>
    <x v="23"/>
    <x v="5"/>
    <n v="468"/>
    <n v="18"/>
    <n v="0.2"/>
    <n v="0.18"/>
  </r>
  <r>
    <d v="2019-06-11T00:00:00"/>
    <d v="1899-12-30T10:00:00"/>
    <d v="1899-12-30T10:00:00"/>
    <m/>
    <x v="1"/>
    <s v="JAR"/>
    <d v="2019-06-11T10:00:00"/>
    <s v="28439-28347"/>
    <s v="DAVID BERTRAN"/>
    <s v="Carga"/>
    <s v="NO"/>
    <n v="4"/>
    <n v="4"/>
    <x v="0"/>
    <s v="ITC"/>
    <x v="9"/>
    <s v="Sta. &gt;Perpetua"/>
    <m/>
    <m/>
    <m/>
    <m/>
    <n v="20"/>
    <s v="Jesús"/>
    <x v="121"/>
    <d v="1899-12-30T10:00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10:30:00"/>
    <d v="1899-12-30T10:30:00"/>
    <m/>
    <x v="1"/>
    <s v="JAR"/>
    <d v="2019-06-11T10:30:00"/>
    <n v="27947"/>
    <s v="SUS MEDIOS"/>
    <s v="Carga"/>
    <s v="NO"/>
    <n v="6"/>
    <n v="12"/>
    <x v="0"/>
    <s v="TARKETT FLOORS"/>
    <x v="1"/>
    <s v="Toledo"/>
    <m/>
    <m/>
    <m/>
    <m/>
    <n v="40"/>
    <s v="Miguel M."/>
    <x v="121"/>
    <d v="1899-12-30T10:30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11:00:00"/>
    <d v="1899-12-30T11:00:00"/>
    <m/>
    <x v="1"/>
    <s v="JAR"/>
    <d v="2019-06-11T11:00:00"/>
    <n v="6007162"/>
    <s v="J G H"/>
    <s v="Carga"/>
    <s v="SI"/>
    <n v="13.5"/>
    <n v="26"/>
    <x v="2"/>
    <s v="RENTA BOX"/>
    <x v="1"/>
    <s v="Fuente Alamo"/>
    <m/>
    <m/>
    <m/>
    <m/>
    <n v="45"/>
    <s v="Alfredo"/>
    <x v="121"/>
    <d v="1899-12-30T11:0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12:00:00"/>
    <d v="1899-12-30T12:00:00"/>
    <m/>
    <x v="1"/>
    <s v="JAR"/>
    <d v="2019-06-11T12:00:00"/>
    <n v="27982"/>
    <s v="JOSE REY"/>
    <s v="Carga"/>
    <s v="SI"/>
    <n v="13.5"/>
    <n v="26"/>
    <x v="0"/>
    <s v="ENTREPINARES"/>
    <x v="7"/>
    <s v="Valladolid"/>
    <m/>
    <m/>
    <m/>
    <m/>
    <n v="60"/>
    <s v="Juan Carlos"/>
    <x v="121"/>
    <d v="1899-12-30T14:00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12:30:00"/>
    <d v="1899-12-30T12:30:00"/>
    <m/>
    <x v="1"/>
    <s v="JAR"/>
    <d v="2019-06-11T12:30:00"/>
    <s v="6007285 + 6007289 + 6007299 + 6007319 + 6007324 "/>
    <s v="BREGER"/>
    <s v="Carga"/>
    <s v="NO"/>
    <n v="9"/>
    <n v="18"/>
    <x v="0"/>
    <s v="SCHOELLER FRANCE"/>
    <x v="4"/>
    <s v="France"/>
    <s v="6007285 + 6007289 + 6007299 + 6007319 + 6007324 "/>
    <m/>
    <m/>
    <m/>
    <n v="30"/>
    <s v="Miguel Ángel"/>
    <x v="121"/>
    <d v="1899-12-30T15:30:00"/>
    <m/>
    <n v="0"/>
    <x v="0"/>
    <n v="1"/>
    <s v="SI"/>
    <x v="0"/>
    <n v="1"/>
    <n v="1"/>
    <n v="0"/>
    <x v="23"/>
    <x v="5"/>
    <n v="468"/>
    <n v="18"/>
    <n v="0.2"/>
    <n v="0.18"/>
  </r>
  <r>
    <d v="2019-06-11T00:00:00"/>
    <d v="1899-12-30T12:45:00"/>
    <d v="1899-12-30T12:45:00"/>
    <m/>
    <x v="1"/>
    <s v="SJ"/>
    <d v="2019-06-11T13:00:00"/>
    <n v="28327"/>
    <s v="PALLET WAY"/>
    <s v="Carga"/>
    <s v="NO"/>
    <n v="1"/>
    <n v="1"/>
    <x v="0"/>
    <s v="STORE &amp; GO "/>
    <x v="1"/>
    <s v="Portugal"/>
    <m/>
    <m/>
    <m/>
    <m/>
    <n v="10"/>
    <s v="Sandra"/>
    <x v="121"/>
    <d v="1899-12-30T12:45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13:00:00"/>
    <d v="1899-12-30T13:00:00"/>
    <m/>
    <x v="1"/>
    <s v="JAR"/>
    <d v="2019-06-11T13:00:00"/>
    <n v="6007162"/>
    <s v="J G H"/>
    <s v="Carga"/>
    <s v="SI"/>
    <n v="13.5"/>
    <n v="26"/>
    <x v="2"/>
    <s v="RENTA BOX"/>
    <x v="1"/>
    <s v="Lorqui"/>
    <m/>
    <m/>
    <m/>
    <m/>
    <n v="45"/>
    <s v="Jesús"/>
    <x v="121"/>
    <d v="1899-12-30T13:0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13:30:00"/>
    <d v="1899-12-30T13:30:00"/>
    <m/>
    <x v="1"/>
    <s v="JAR"/>
    <d v="2019-06-11T13:30:00"/>
    <n v="6007243"/>
    <s v="GEFCO"/>
    <s v="Carga"/>
    <s v="NO"/>
    <n v="1"/>
    <n v="1"/>
    <x v="0"/>
    <s v="SCHOELLER  ITALIA"/>
    <x v="4"/>
    <s v="Italia"/>
    <m/>
    <m/>
    <m/>
    <m/>
    <n v="15"/>
    <s v="Sandra"/>
    <x v="121"/>
    <d v="1899-12-30T13:30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14:00:00"/>
    <d v="1899-12-30T14:00:00"/>
    <m/>
    <x v="1"/>
    <s v="JAR"/>
    <d v="2019-06-11T14:00:00"/>
    <n v="6007162"/>
    <s v="J G H"/>
    <s v="Carga"/>
    <s v="SI"/>
    <n v="13.5"/>
    <n v="26"/>
    <x v="2"/>
    <s v="RENTA BOX"/>
    <x v="1"/>
    <s v="Fuente Alamo"/>
    <m/>
    <m/>
    <m/>
    <m/>
    <n v="45"/>
    <s v="Alfredo"/>
    <x v="121"/>
    <d v="1899-12-30T13:15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15:00:00"/>
    <d v="1899-12-30T15:00:00"/>
    <m/>
    <x v="1"/>
    <s v="JAR"/>
    <d v="2019-06-11T15:00:00"/>
    <n v="6007162"/>
    <s v="J G H"/>
    <s v="Carga"/>
    <s v="SI"/>
    <n v="13.5"/>
    <n v="26"/>
    <x v="2"/>
    <s v="RENTA BOX"/>
    <x v="1"/>
    <s v="Fuente Alamo"/>
    <m/>
    <m/>
    <m/>
    <m/>
    <n v="45"/>
    <s v="Denia"/>
    <x v="121"/>
    <d v="1899-12-30T15:0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15:30:00"/>
    <d v="1899-12-30T15:30:00"/>
    <m/>
    <x v="1"/>
    <s v="MR"/>
    <d v="2019-06-11T15:30:00"/>
    <m/>
    <s v="SUS MEDIOS"/>
    <s v="Descarga"/>
    <s v="SI"/>
    <n v="13.5"/>
    <n v="26"/>
    <x v="0"/>
    <s v="CHEP"/>
    <x v="2"/>
    <s v="PALAU"/>
    <m/>
    <m/>
    <m/>
    <m/>
    <m/>
    <s v="Juan Carlos"/>
    <x v="121"/>
    <d v="1899-12-30T19:15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15:45:00"/>
    <d v="1899-12-30T15:45:00"/>
    <m/>
    <x v="1"/>
    <s v="JAR"/>
    <d v="2019-06-11T16:00:00"/>
    <n v="27319"/>
    <s v="DASCHER"/>
    <s v="Carga"/>
    <s v="NO"/>
    <n v="1"/>
    <n v="2"/>
    <x v="0"/>
    <s v="CAVYCAR"/>
    <x v="3"/>
    <s v="SAN SEBASTIAN"/>
    <m/>
    <m/>
    <m/>
    <m/>
    <m/>
    <s v="FALLO"/>
    <x v="23"/>
    <m/>
    <m/>
    <n v="0"/>
    <x v="1"/>
    <n v="1"/>
    <s v="NO"/>
    <x v="1"/>
    <n v="1"/>
    <n v="1"/>
    <n v="0"/>
    <x v="23"/>
    <x v="5"/>
    <n v="468"/>
    <n v="18"/>
    <n v="0.2"/>
    <n v="0.18"/>
  </r>
  <r>
    <d v="2019-06-11T00:00:00"/>
    <d v="1899-12-30T16:00:00"/>
    <d v="1899-12-30T16:00:00"/>
    <m/>
    <x v="1"/>
    <s v="JAR"/>
    <d v="2019-06-11T16:00:00"/>
    <n v="6007162"/>
    <s v="J G H"/>
    <s v="Carga"/>
    <s v="SI"/>
    <n v="13.5"/>
    <n v="26"/>
    <x v="2"/>
    <s v="RENTA BOX"/>
    <x v="1"/>
    <s v="Lorqui"/>
    <m/>
    <m/>
    <m/>
    <m/>
    <n v="45"/>
    <s v="Jesús"/>
    <x v="121"/>
    <d v="1899-12-30T13:00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16:30:00"/>
    <d v="1899-12-30T16:30:00"/>
    <m/>
    <x v="1"/>
    <s v="JAR"/>
    <d v="2019-06-11T16:30:00"/>
    <n v="28263"/>
    <s v="SUS MEDIOS"/>
    <s v="Carga"/>
    <s v="NO"/>
    <n v="2"/>
    <n v="4"/>
    <x v="0"/>
    <s v="ARSIMA METAL"/>
    <x v="1"/>
    <s v="Turquia"/>
    <m/>
    <m/>
    <m/>
    <m/>
    <n v="15"/>
    <s v="Miguel M."/>
    <x v="121"/>
    <d v="1899-12-30T12:15:00"/>
    <m/>
    <n v="0"/>
    <x v="0"/>
    <n v="1"/>
    <s v="SI"/>
    <x v="0"/>
    <n v="1"/>
    <n v="1"/>
    <n v="0"/>
    <x v="23"/>
    <x v="5"/>
    <n v="468"/>
    <n v="18"/>
    <n v="0.2"/>
    <n v="0.18"/>
  </r>
  <r>
    <d v="2019-06-11T00:00:00"/>
    <d v="1899-12-30T16:45:00"/>
    <d v="1899-12-30T16:45:00"/>
    <m/>
    <x v="1"/>
    <s v="JAR"/>
    <d v="2019-06-11T17:00:00"/>
    <m/>
    <s v="TRANSPARETS"/>
    <s v="Carga"/>
    <s v="NO"/>
    <n v="6"/>
    <n v="6"/>
    <x v="0"/>
    <s v="AQUA AMBIENT"/>
    <x v="3"/>
    <s v="varios"/>
    <m/>
    <m/>
    <m/>
    <m/>
    <m/>
    <s v="Juan Carlos"/>
    <x v="121"/>
    <d v="1899-12-30T16:45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17:00:00"/>
    <d v="1899-12-30T17:00:00"/>
    <m/>
    <x v="1"/>
    <s v="JAR"/>
    <d v="2019-06-11T17:00:00"/>
    <s v="ALBICE"/>
    <s v="J G H"/>
    <s v="Carga"/>
    <s v="SI"/>
    <n v="13.5"/>
    <n v="26"/>
    <x v="2"/>
    <s v="RENTA BOX"/>
    <x v="1"/>
    <s v="HUESCA"/>
    <m/>
    <m/>
    <m/>
    <m/>
    <n v="45"/>
    <s v="Juan Carlos"/>
    <x v="121"/>
    <d v="1899-12-30T18:45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17:30:00"/>
    <d v="1899-12-30T17:30:00"/>
    <m/>
    <x v="1"/>
    <s v="JAR"/>
    <d v="2019-06-11T17:30:00"/>
    <m/>
    <s v="SUS MEDIOS"/>
    <s v="Carga"/>
    <s v="SI"/>
    <n v="13.5"/>
    <n v="26"/>
    <x v="0"/>
    <s v="CHEP"/>
    <x v="1"/>
    <s v="varios"/>
    <n v="3680399975"/>
    <s v="Truck: PLE 08859"/>
    <m/>
    <m/>
    <n v="60"/>
    <s v="Miguel Ángel"/>
    <x v="121"/>
    <d v="1899-12-30T18:30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18:00:00"/>
    <d v="1899-12-30T18:00:00"/>
    <m/>
    <x v="1"/>
    <s v="JAR"/>
    <d v="2019-06-11T18:00:00"/>
    <n v="6007162"/>
    <s v="J G H"/>
    <s v="Carga"/>
    <s v="SI"/>
    <n v="13.5"/>
    <n v="26"/>
    <x v="2"/>
    <s v="RENTA BOX"/>
    <x v="1"/>
    <s v="Fuente Alamo"/>
    <m/>
    <m/>
    <m/>
    <m/>
    <n v="45"/>
    <s v="Juan Carlos"/>
    <x v="121"/>
    <d v="1899-12-30T18:0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18:30:00"/>
    <d v="1899-12-30T18:30:00"/>
    <m/>
    <x v="1"/>
    <s v="JAR"/>
    <d v="2019-06-11T18:30:00"/>
    <n v="28475"/>
    <s v="SUS MEDIOS"/>
    <s v="Carga"/>
    <s v="NO"/>
    <n v="1"/>
    <n v="1"/>
    <x v="0"/>
    <s v="AQUA AMBIENT"/>
    <x v="3"/>
    <s v="Barcelona"/>
    <m/>
    <m/>
    <m/>
    <m/>
    <m/>
    <s v="Juan Carlos"/>
    <x v="121"/>
    <d v="1899-12-30T18:30:00"/>
    <m/>
    <n v="0"/>
    <x v="0"/>
    <n v="1"/>
    <s v="SI"/>
    <x v="0"/>
    <n v="0"/>
    <n v="0"/>
    <n v="1"/>
    <x v="23"/>
    <x v="5"/>
    <n v="468"/>
    <n v="18"/>
    <n v="0.2"/>
    <n v="0.18"/>
  </r>
  <r>
    <d v="2019-06-11T00:00:00"/>
    <d v="1899-12-30T19:00:00"/>
    <d v="1899-12-30T19:00:00"/>
    <m/>
    <x v="1"/>
    <s v="JAR"/>
    <d v="2019-06-11T19:00:00"/>
    <n v="6007162"/>
    <s v="J G H"/>
    <s v="Carga"/>
    <s v="SI"/>
    <n v="13.5"/>
    <n v="26"/>
    <x v="2"/>
    <s v="RENTA BOX"/>
    <x v="1"/>
    <s v="Fuente Alamo"/>
    <m/>
    <m/>
    <m/>
    <m/>
    <n v="45"/>
    <s v="Denia"/>
    <x v="121"/>
    <d v="1899-12-30T19:0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19:30:00"/>
    <d v="1899-12-30T19:30:00"/>
    <m/>
    <x v="1"/>
    <s v="JAR"/>
    <d v="2019-06-11T19:30:00"/>
    <s v="ALBICE"/>
    <s v="J G H"/>
    <s v="Carga"/>
    <s v="SI"/>
    <n v="13.5"/>
    <n v="26"/>
    <x v="2"/>
    <s v="RENTA BOX"/>
    <x v="1"/>
    <s v="HUESCA"/>
    <m/>
    <m/>
    <m/>
    <m/>
    <n v="45"/>
    <s v="Denia"/>
    <x v="121"/>
    <d v="1899-12-30T19:30:00"/>
    <m/>
    <n v="1"/>
    <x v="0"/>
    <n v="1"/>
    <s v="SI"/>
    <x v="0"/>
    <n v="0"/>
    <n v="0"/>
    <n v="1"/>
    <x v="23"/>
    <x v="5"/>
    <n v="468"/>
    <n v="18"/>
    <n v="0.2"/>
    <n v="0.18"/>
  </r>
  <r>
    <d v="2019-06-11T00:00:00"/>
    <d v="1899-12-30T20:00:00"/>
    <d v="1899-12-30T20:00:00"/>
    <m/>
    <x v="1"/>
    <s v="JAR"/>
    <d v="2019-06-11T20:00:00"/>
    <n v="6007162"/>
    <s v="J G H"/>
    <s v="Carga"/>
    <s v="SI"/>
    <n v="13.5"/>
    <n v="26"/>
    <x v="2"/>
    <s v="RENTA BOX"/>
    <x v="1"/>
    <s v="Fuente Alamo"/>
    <m/>
    <m/>
    <m/>
    <m/>
    <n v="45"/>
    <s v="Jesús"/>
    <x v="122"/>
    <d v="1899-12-30T09:00:00"/>
    <m/>
    <n v="1"/>
    <x v="0"/>
    <n v="1"/>
    <s v="NO"/>
    <x v="0"/>
    <n v="1"/>
    <n v="1"/>
    <n v="0"/>
    <x v="23"/>
    <x v="5"/>
    <n v="468"/>
    <n v="18"/>
    <n v="0.2"/>
    <n v="0.18"/>
  </r>
  <r>
    <d v="2019-06-11T00:00:00"/>
    <d v="1899-12-30T21:00:00"/>
    <d v="1899-12-30T21:00:00"/>
    <m/>
    <x v="1"/>
    <s v="JAR"/>
    <d v="2019-06-11T21:00:00"/>
    <n v="6007162"/>
    <s v="J G H"/>
    <s v="Carga"/>
    <s v="SI"/>
    <n v="13.5"/>
    <n v="26"/>
    <x v="2"/>
    <s v="RENTA BOX"/>
    <x v="1"/>
    <s v="Lorqui"/>
    <m/>
    <m/>
    <m/>
    <m/>
    <n v="45"/>
    <s v="Denia"/>
    <x v="121"/>
    <d v="1899-12-30T15:00:00"/>
    <m/>
    <n v="1"/>
    <x v="0"/>
    <n v="1"/>
    <s v="SI"/>
    <x v="0"/>
    <n v="1"/>
    <n v="1"/>
    <n v="0"/>
    <x v="23"/>
    <x v="5"/>
    <n v="468"/>
    <n v="18"/>
    <n v="0.2"/>
    <n v="0.18"/>
  </r>
  <r>
    <d v="2019-06-11T00:00:00"/>
    <d v="1899-12-30T21:30:00"/>
    <d v="1899-12-30T21:30:00"/>
    <m/>
    <x v="1"/>
    <s v="JAR"/>
    <d v="2019-06-11T21:30:00"/>
    <m/>
    <s v="SUS MEDIOS"/>
    <s v="Carga"/>
    <s v="SI"/>
    <n v="13.5"/>
    <n v="26"/>
    <x v="0"/>
    <s v="CHEP"/>
    <x v="1"/>
    <s v="Varios"/>
    <n v="3680406765"/>
    <m/>
    <m/>
    <m/>
    <n v="60"/>
    <s v="Miguel M."/>
    <x v="121"/>
    <d v="1899-12-30T12:30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07:30:00"/>
    <d v="1899-12-30T07:30:00"/>
    <m/>
    <x v="1"/>
    <s v="SJ"/>
    <d v="2019-06-12T07:30:00"/>
    <m/>
    <s v="GONZATRANS"/>
    <s v="Carga"/>
    <s v="NO"/>
    <n v="4"/>
    <n v="8"/>
    <x v="0"/>
    <s v="GONZATRANS"/>
    <x v="5"/>
    <s v="varios"/>
    <m/>
    <m/>
    <m/>
    <m/>
    <n v="20"/>
    <s v="Miguel M."/>
    <x v="122"/>
    <d v="1899-12-30T07:3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08:00:00"/>
    <d v="1899-12-30T08:00:00"/>
    <m/>
    <x v="1"/>
    <s v="JAR"/>
    <d v="2019-06-12T08:00:00"/>
    <m/>
    <s v="JOSE REY"/>
    <s v="Carga"/>
    <s v="SI"/>
    <n v="13.5"/>
    <n v="26"/>
    <x v="0"/>
    <s v="FLUIDRA"/>
    <x v="9"/>
    <s v="Maçanet de la Selva"/>
    <m/>
    <m/>
    <m/>
    <m/>
    <n v="60"/>
    <s v="Jesús"/>
    <x v="122"/>
    <d v="1899-12-30T08:0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09:00:00"/>
    <d v="1899-12-30T09:00:00"/>
    <m/>
    <x v="1"/>
    <s v="JAR"/>
    <d v="2019-06-12T09:00:00"/>
    <s v="6007300 + 6007270 "/>
    <s v="BREGER"/>
    <s v="Carga"/>
    <s v="NO"/>
    <n v="4"/>
    <n v="8"/>
    <x v="0"/>
    <s v="SCHOELLER FRANCE"/>
    <x v="4"/>
    <s v="France"/>
    <m/>
    <m/>
    <m/>
    <m/>
    <n v="30"/>
    <s v="Miguel M."/>
    <x v="122"/>
    <d v="1899-12-30T09:0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0:00:00"/>
    <d v="1899-12-30T10:00:00"/>
    <m/>
    <x v="1"/>
    <s v="JAR"/>
    <d v="2019-06-12T10:00:00"/>
    <n v="6007162"/>
    <s v="J G H"/>
    <s v="Carga"/>
    <s v="SI"/>
    <n v="13.5"/>
    <n v="26"/>
    <x v="2"/>
    <s v="RENTA BOX"/>
    <x v="1"/>
    <s v="Fuente Alamo"/>
    <m/>
    <m/>
    <m/>
    <m/>
    <n v="45"/>
    <s v="Jesús"/>
    <x v="122"/>
    <d v="1899-12-30T11:45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1:00:00"/>
    <d v="1899-12-30T11:00:00"/>
    <m/>
    <x v="1"/>
    <s v="JAR"/>
    <d v="2019-06-12T11:00:00"/>
    <n v="6007234"/>
    <s v="NOUTRANSPORT"/>
    <s v="Carga"/>
    <s v="SI"/>
    <n v="13.5"/>
    <n v="26"/>
    <x v="0"/>
    <s v="SCHOELLER FRANCE"/>
    <x v="4"/>
    <s v="France"/>
    <m/>
    <m/>
    <m/>
    <m/>
    <n v="45"/>
    <s v="Juan Carlos"/>
    <x v="122"/>
    <d v="1899-12-30T14:00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1:30:00"/>
    <d v="1899-12-30T11:30:00"/>
    <m/>
    <x v="1"/>
    <s v="JAR"/>
    <d v="2019-06-12T11:30:00"/>
    <n v="28389"/>
    <s v="SUS MEDIOS"/>
    <s v="Carga"/>
    <s v="NO"/>
    <n v="1"/>
    <n v="1"/>
    <x v="0"/>
    <s v="VARIOS"/>
    <x v="3"/>
    <s v="Polinya"/>
    <m/>
    <m/>
    <m/>
    <m/>
    <n v="10"/>
    <s v="Jesús"/>
    <x v="122"/>
    <d v="1899-12-30T11:3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2:00:00"/>
    <d v="1899-12-30T12:00:00"/>
    <m/>
    <x v="1"/>
    <s v="JAR"/>
    <d v="2019-06-12T12:00:00"/>
    <n v="27984"/>
    <s v="JOSE REY"/>
    <s v="Carga"/>
    <s v="SI"/>
    <n v="13.5"/>
    <n v="26"/>
    <x v="0"/>
    <s v="ENTREPINARES"/>
    <x v="7"/>
    <s v="Madrid"/>
    <m/>
    <m/>
    <m/>
    <m/>
    <n v="60"/>
    <s v="Miguel M."/>
    <x v="122"/>
    <d v="1899-12-30T12:0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2:30:00"/>
    <d v="1899-12-30T12:30:00"/>
    <m/>
    <x v="1"/>
    <s v="JAR"/>
    <d v="2019-06-12T12:30:00"/>
    <n v="6007162"/>
    <s v="J G H"/>
    <s v="Carga"/>
    <s v="SI"/>
    <n v="13.5"/>
    <n v="26"/>
    <x v="2"/>
    <s v="RENTA BOX"/>
    <x v="1"/>
    <s v="Fuente Alamo"/>
    <m/>
    <m/>
    <m/>
    <m/>
    <n v="45"/>
    <s v="Jesús"/>
    <x v="122"/>
    <d v="1899-12-30T12:3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3:00:00"/>
    <d v="1899-12-30T13:00:00"/>
    <m/>
    <x v="1"/>
    <s v="JAR"/>
    <d v="2019-06-12T13:00:00"/>
    <n v="6007312"/>
    <s v="NOUTRANSPORT"/>
    <s v="Carga"/>
    <s v="SI"/>
    <n v="13.5"/>
    <n v="26"/>
    <x v="0"/>
    <s v="SCHOELLER FRANCE"/>
    <x v="4"/>
    <s v="France"/>
    <m/>
    <m/>
    <m/>
    <m/>
    <n v="45"/>
    <s v="Juan Carlos"/>
    <x v="122"/>
    <d v="1899-12-30T18:00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4:00:00"/>
    <d v="1899-12-30T14:00:00"/>
    <m/>
    <x v="1"/>
    <s v="JAR"/>
    <d v="2019-06-12T14:00:00"/>
    <s v="Bernis"/>
    <s v="SUS MEDIOS"/>
    <s v="Carga"/>
    <s v="SI"/>
    <n v="13.5"/>
    <n v="10"/>
    <x v="0"/>
    <s v="AQUA AMBIENT"/>
    <x v="3"/>
    <s v="Bernis"/>
    <m/>
    <m/>
    <m/>
    <m/>
    <n v="30"/>
    <s v="Jesús"/>
    <x v="122"/>
    <d v="1899-12-30T11:30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4:30:00"/>
    <d v="1899-12-30T14:30:00"/>
    <m/>
    <x v="1"/>
    <s v="JAR"/>
    <d v="2019-06-12T14:30:00"/>
    <n v="6007162"/>
    <s v="J G H"/>
    <s v="Carga"/>
    <s v="SI"/>
    <n v="13.5"/>
    <n v="26"/>
    <x v="2"/>
    <s v="RENTA BOX"/>
    <x v="1"/>
    <s v="Fuente Alamo"/>
    <m/>
    <m/>
    <m/>
    <m/>
    <n v="45"/>
    <s v="Alfredo"/>
    <x v="122"/>
    <d v="1899-12-30T13:00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5:30:00"/>
    <d v="1899-12-30T15:30:00"/>
    <m/>
    <x v="1"/>
    <s v="JAR"/>
    <d v="2019-06-12T15:30:00"/>
    <n v="6007162"/>
    <s v="J G H"/>
    <s v="Carga"/>
    <s v="SI"/>
    <n v="13.5"/>
    <n v="26"/>
    <x v="2"/>
    <s v="RENTA BOX"/>
    <x v="1"/>
    <s v="Fuente Alamo"/>
    <m/>
    <m/>
    <m/>
    <m/>
    <n v="45"/>
    <s v="Jesús"/>
    <x v="122"/>
    <d v="1899-12-30T13:15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6:30:00"/>
    <d v="1899-12-30T16:30:00"/>
    <m/>
    <x v="1"/>
    <s v="JAR"/>
    <d v="2019-06-12T16:30:00"/>
    <n v="6007162"/>
    <s v="J G H"/>
    <s v="Carga"/>
    <s v="SI"/>
    <n v="13.5"/>
    <n v="26"/>
    <x v="2"/>
    <s v="RENTA BOX"/>
    <x v="1"/>
    <s v="Fuente Alamo"/>
    <m/>
    <m/>
    <m/>
    <m/>
    <n v="45"/>
    <s v="Miguel Ángel"/>
    <x v="122"/>
    <d v="1899-12-30T16:3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6:45:00"/>
    <d v="1899-12-30T16:45:00"/>
    <m/>
    <x v="1"/>
    <s v="JAR"/>
    <d v="2019-06-12T17:00:00"/>
    <m/>
    <s v="TRANSPARETS"/>
    <s v="Carga"/>
    <s v="NO"/>
    <n v="6"/>
    <n v="6"/>
    <x v="0"/>
    <s v="AQUA AMBIENT"/>
    <x v="3"/>
    <s v="varios"/>
    <m/>
    <m/>
    <m/>
    <m/>
    <n v="15"/>
    <s v="Juan Carlos"/>
    <x v="122"/>
    <d v="1899-12-30T16:45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7:00:00"/>
    <d v="1899-12-30T17:00:00"/>
    <m/>
    <x v="1"/>
    <s v="JAR"/>
    <d v="2019-06-12T17:00:00"/>
    <m/>
    <s v="NOUTRANSPORT"/>
    <s v="Descarga"/>
    <s v="SI"/>
    <n v="13.5"/>
    <n v="26"/>
    <x v="0"/>
    <s v="SCHOELLER FRANCE"/>
    <x v="6"/>
    <s v="PALAU"/>
    <m/>
    <m/>
    <m/>
    <m/>
    <n v="90"/>
    <s v="Miguel Ángel"/>
    <x v="122"/>
    <d v="1899-12-30T17:0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8:30:00"/>
    <d v="1899-12-30T18:30:00"/>
    <m/>
    <x v="1"/>
    <s v="JAR"/>
    <d v="2019-06-12T18:30:00"/>
    <n v="6007280"/>
    <s v="J G H"/>
    <s v="Carga"/>
    <s v="SI"/>
    <n v="13.5"/>
    <n v="26"/>
    <x v="2"/>
    <s v="RENTA BOX"/>
    <x v="1"/>
    <s v="FRUTAS RADA"/>
    <m/>
    <m/>
    <m/>
    <m/>
    <n v="45"/>
    <s v="Denia"/>
    <x v="122"/>
    <d v="1899-12-30T14:15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19:00:00"/>
    <d v="1899-12-30T19:00:00"/>
    <m/>
    <x v="1"/>
    <s v="JAR"/>
    <d v="2019-06-12T19:00:00"/>
    <n v="6007280"/>
    <s v="J G H"/>
    <s v="Carga"/>
    <s v="SI"/>
    <n v="13.5"/>
    <n v="26"/>
    <x v="2"/>
    <s v="RENTA BOX"/>
    <x v="1"/>
    <s v="FRUTAS RADA"/>
    <m/>
    <m/>
    <m/>
    <m/>
    <n v="45"/>
    <s v="Denia"/>
    <x v="122"/>
    <d v="1899-12-30T17:00:00"/>
    <m/>
    <n v="1"/>
    <x v="0"/>
    <n v="1"/>
    <s v="SI"/>
    <x v="0"/>
    <n v="1"/>
    <n v="1"/>
    <n v="0"/>
    <x v="23"/>
    <x v="5"/>
    <n v="468"/>
    <n v="18"/>
    <n v="0.2"/>
    <n v="0.18"/>
  </r>
  <r>
    <d v="2019-06-12T00:00:00"/>
    <d v="1899-12-30T20:00:00"/>
    <d v="1899-12-30T20:00:00"/>
    <m/>
    <x v="1"/>
    <s v="JAR"/>
    <d v="2019-06-12T20:00:00"/>
    <n v="6007280"/>
    <s v="J G H"/>
    <s v="Carga"/>
    <s v="SI"/>
    <n v="13.5"/>
    <n v="26"/>
    <x v="2"/>
    <s v="RENTA BOX"/>
    <x v="1"/>
    <s v="FRUTAS RADA"/>
    <m/>
    <m/>
    <m/>
    <m/>
    <n v="45"/>
    <s v="Juan Carlos"/>
    <x v="122"/>
    <d v="1899-12-30T20:00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10:30:00"/>
    <d v="1899-12-30T10:30:00"/>
    <m/>
    <x v="1"/>
    <s v="JAR"/>
    <d v="2019-06-13T10:30:00"/>
    <n v="6007280"/>
    <s v="J G H"/>
    <s v="Carga"/>
    <s v="SI"/>
    <n v="13.5"/>
    <n v="26"/>
    <x v="2"/>
    <s v="RENTA BOX"/>
    <x v="1"/>
    <s v="Grupo CFM"/>
    <m/>
    <m/>
    <m/>
    <m/>
    <n v="45"/>
    <s v="Alfredo"/>
    <x v="123"/>
    <d v="1899-12-30T10:30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15:30:00"/>
    <d v="1899-12-30T15:30:00"/>
    <m/>
    <x v="1"/>
    <s v="JAR"/>
    <d v="2019-06-13T15:30:00"/>
    <n v="6007280"/>
    <s v="J G H"/>
    <s v="Carga"/>
    <s v="SI"/>
    <n v="13.5"/>
    <n v="26"/>
    <x v="2"/>
    <s v="RENTA BOX"/>
    <x v="1"/>
    <s v="Grupo CFM"/>
    <m/>
    <m/>
    <m/>
    <m/>
    <n v="45"/>
    <s v="Juan Carlos"/>
    <x v="123"/>
    <d v="1899-12-30T16:30:00"/>
    <m/>
    <n v="1"/>
    <x v="0"/>
    <n v="1"/>
    <s v="SI"/>
    <x v="0"/>
    <n v="1"/>
    <n v="1"/>
    <n v="0"/>
    <x v="23"/>
    <x v="5"/>
    <n v="468"/>
    <n v="18"/>
    <n v="0.2"/>
    <n v="0.18"/>
  </r>
  <r>
    <d v="2019-06-13T00:00:00"/>
    <d v="1899-12-30T16:30:00"/>
    <d v="1899-12-30T16:30:00"/>
    <m/>
    <x v="1"/>
    <s v="JAR"/>
    <d v="2019-06-13T16:30:00"/>
    <n v="6007280"/>
    <s v="J G H"/>
    <s v="Carga"/>
    <s v="SI"/>
    <n v="13.5"/>
    <n v="26"/>
    <x v="2"/>
    <s v="RENTA BOX"/>
    <x v="1"/>
    <s v="Grupo CFM"/>
    <m/>
    <m/>
    <m/>
    <m/>
    <n v="45"/>
    <s v="Juan Carlos"/>
    <x v="123"/>
    <d v="1899-12-30T19:30:00"/>
    <m/>
    <n v="1"/>
    <x v="0"/>
    <n v="1"/>
    <s v="SI"/>
    <x v="0"/>
    <n v="1"/>
    <n v="1"/>
    <n v="0"/>
    <x v="23"/>
    <x v="5"/>
    <n v="468"/>
    <n v="18"/>
    <n v="0.2"/>
    <n v="0.18"/>
  </r>
  <r>
    <d v="2019-06-13T00:00:00"/>
    <d v="1899-12-30T17:30:00"/>
    <d v="1899-12-30T17:30:00"/>
    <m/>
    <x v="1"/>
    <s v="JAR"/>
    <d v="2019-06-13T17:30:00"/>
    <n v="6007280"/>
    <s v="J G H"/>
    <s v="Carga"/>
    <s v="SI"/>
    <n v="13.5"/>
    <n v="26"/>
    <x v="2"/>
    <s v="RENTA BOX"/>
    <x v="1"/>
    <s v="Grupo CFM"/>
    <m/>
    <m/>
    <m/>
    <m/>
    <n v="45"/>
    <s v="Jesús"/>
    <x v="124"/>
    <d v="1899-12-30T08:30:00"/>
    <m/>
    <n v="1"/>
    <x v="0"/>
    <n v="1"/>
    <s v="NO"/>
    <x v="0"/>
    <n v="1"/>
    <n v="1"/>
    <n v="0"/>
    <x v="23"/>
    <x v="5"/>
    <n v="468"/>
    <n v="18"/>
    <n v="0.2"/>
    <n v="0.18"/>
  </r>
  <r>
    <d v="2019-06-13T00:00:00"/>
    <d v="1899-12-30T18:00:00"/>
    <d v="1899-12-30T18:00:00"/>
    <m/>
    <x v="1"/>
    <s v="JAR"/>
    <d v="2019-06-13T18:00:00"/>
    <s v="27814-28261"/>
    <s v="SESE"/>
    <s v="Carga"/>
    <s v="NO"/>
    <n v="4"/>
    <n v="7"/>
    <x v="0"/>
    <s v="VALEO"/>
    <x v="1"/>
    <s v="Jaén"/>
    <m/>
    <m/>
    <m/>
    <m/>
    <n v="30"/>
    <s v="Miguel Ángel"/>
    <x v="123"/>
    <d v="1899-12-30T19:00:00"/>
    <m/>
    <n v="0"/>
    <x v="0"/>
    <n v="1"/>
    <s v="SI"/>
    <x v="0"/>
    <n v="1"/>
    <n v="1"/>
    <n v="0"/>
    <x v="23"/>
    <x v="5"/>
    <n v="468"/>
    <n v="18"/>
    <n v="0.2"/>
    <n v="0.18"/>
  </r>
  <r>
    <d v="2019-06-14T00:00:00"/>
    <d v="1899-12-30T07:30:00"/>
    <d v="1899-12-30T07:30:00"/>
    <m/>
    <x v="1"/>
    <s v="SJ"/>
    <d v="2019-06-14T07:30:00"/>
    <m/>
    <s v="GONZATRANS"/>
    <s v="Carga"/>
    <s v="NO"/>
    <n v="4"/>
    <n v="8"/>
    <x v="0"/>
    <s v="GONZATRANS"/>
    <x v="5"/>
    <s v="varios"/>
    <m/>
    <m/>
    <m/>
    <m/>
    <n v="30"/>
    <s v="Miguel M."/>
    <x v="124"/>
    <d v="1899-12-30T07:30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7:15:00"/>
    <d v="1899-12-30T17:15:00"/>
    <m/>
    <x v="1"/>
    <s v="JAR"/>
    <d v="2019-06-13T17:30:00"/>
    <m/>
    <s v="TRANSABADELL"/>
    <s v="Carga"/>
    <s v="NO"/>
    <n v="3"/>
    <n v="5"/>
    <x v="0"/>
    <s v="TRANSABADELL"/>
    <x v="7"/>
    <s v="varios"/>
    <m/>
    <m/>
    <m/>
    <m/>
    <n v="15"/>
    <s v="Miguel Ángel"/>
    <x v="123"/>
    <d v="1899-12-30T17:15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09:30:00"/>
    <d v="1899-12-30T09:30:00"/>
    <m/>
    <x v="1"/>
    <s v="JAR"/>
    <d v="2019-06-12T09:30:00"/>
    <m/>
    <s v="DAVID BERTRAN"/>
    <s v="Carga"/>
    <s v="NO"/>
    <n v="1"/>
    <n v="1"/>
    <x v="0"/>
    <s v="VARIOS"/>
    <x v="2"/>
    <s v="Hospitalet"/>
    <s v="Sigma"/>
    <m/>
    <m/>
    <m/>
    <n v="5"/>
    <s v="Sus medios"/>
    <x v="122"/>
    <d v="1899-12-30T09:3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7:30:00"/>
    <d v="1899-12-30T17:30:00"/>
    <m/>
    <x v="1"/>
    <s v="JAR"/>
    <d v="2019-06-12T17:30:00"/>
    <m/>
    <s v="TRANSABADELL"/>
    <s v="Carga"/>
    <s v="NO"/>
    <n v="1"/>
    <n v="1"/>
    <x v="0"/>
    <s v="TRANSABADELL"/>
    <x v="7"/>
    <s v="Varios"/>
    <m/>
    <m/>
    <m/>
    <m/>
    <n v="15"/>
    <s v="Miguel Ángel"/>
    <x v="122"/>
    <d v="1899-12-30T17:3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6:00:00"/>
    <d v="1899-12-30T16:00:00"/>
    <m/>
    <x v="1"/>
    <s v="JAR"/>
    <d v="2019-06-12T16:00:00"/>
    <s v="ALBICE"/>
    <s v="J G H"/>
    <s v="Carga"/>
    <s v="SI"/>
    <n v="13.5"/>
    <n v="26"/>
    <x v="2"/>
    <s v="RENTA BOX"/>
    <x v="1"/>
    <s v="HUESCA"/>
    <m/>
    <m/>
    <m/>
    <m/>
    <n v="45"/>
    <s v="Miguel Ángel"/>
    <x v="122"/>
    <d v="1899-12-30T15:15:00"/>
    <m/>
    <n v="1"/>
    <x v="0"/>
    <n v="1"/>
    <s v="SI"/>
    <x v="0"/>
    <n v="1"/>
    <n v="1"/>
    <n v="0"/>
    <x v="23"/>
    <x v="5"/>
    <n v="468"/>
    <n v="18"/>
    <n v="0.2"/>
    <n v="0.18"/>
  </r>
  <r>
    <d v="2019-06-13T00:00:00"/>
    <d v="1899-12-30T08:00:00"/>
    <d v="1899-12-30T08:00:00"/>
    <m/>
    <x v="1"/>
    <s v="JAR"/>
    <d v="2019-06-13T08:00:00"/>
    <n v="6007269"/>
    <s v="SUS MEDIOS"/>
    <s v="Carga"/>
    <s v="SI"/>
    <n v="13.5"/>
    <n v="22"/>
    <x v="0"/>
    <s v="SCHOELLER FRANCE"/>
    <x v="4"/>
    <s v="Reunión"/>
    <m/>
    <m/>
    <m/>
    <m/>
    <n v="60"/>
    <s v="Jesús"/>
    <x v="123"/>
    <d v="1899-12-30T08:00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09:00:00"/>
    <d v="1899-12-30T09:00:00"/>
    <m/>
    <x v="1"/>
    <s v="JAR"/>
    <d v="2019-06-13T09:00:00"/>
    <n v="6007269"/>
    <s v="SUS MEDIOS"/>
    <s v="Carga"/>
    <s v="SI"/>
    <n v="13.5"/>
    <n v="22"/>
    <x v="0"/>
    <s v="SCHOELLER FRANCE"/>
    <x v="4"/>
    <s v="Reunión"/>
    <m/>
    <m/>
    <m/>
    <m/>
    <n v="45"/>
    <s v="Jesús"/>
    <x v="123"/>
    <d v="1899-12-30T09:0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2:45:00"/>
    <d v="1899-12-30T12:45:00"/>
    <m/>
    <x v="1"/>
    <s v="JAR"/>
    <d v="2019-06-12T13:00:00"/>
    <m/>
    <s v="NOUTRANSPORT"/>
    <s v="Descarga"/>
    <s v="SI"/>
    <n v="13.5"/>
    <n v="26"/>
    <x v="0"/>
    <s v="NOUTRANSPORT"/>
    <x v="8"/>
    <s v="PALAU"/>
    <s v="Kaiman Azul"/>
    <m/>
    <m/>
    <m/>
    <n v="60"/>
    <s v="Miguel M."/>
    <x v="122"/>
    <d v="1899-12-30T12:45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10:00:00"/>
    <d v="1899-12-30T10:00:00"/>
    <m/>
    <x v="1"/>
    <s v="JAR"/>
    <d v="2019-06-13T10:00:00"/>
    <m/>
    <s v="COBARPLAS"/>
    <s v="Descarga"/>
    <s v="NO"/>
    <n v="6"/>
    <n v="9"/>
    <x v="0"/>
    <s v="COBARPLAST"/>
    <x v="0"/>
    <s v="PALAU"/>
    <m/>
    <m/>
    <m/>
    <m/>
    <n v="45"/>
    <s v="Jesús"/>
    <x v="123"/>
    <d v="1899-12-30T10:00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07:30:00"/>
    <d v="1899-12-30T07:30:00"/>
    <m/>
    <x v="1"/>
    <s v="SJ"/>
    <d v="2019-06-13T07:30:00"/>
    <m/>
    <s v="GONZATRANS"/>
    <s v="Carga"/>
    <s v="SI"/>
    <n v="13.5"/>
    <n v="26"/>
    <x v="0"/>
    <s v="GONZATRANS"/>
    <x v="5"/>
    <s v="varios"/>
    <m/>
    <m/>
    <m/>
    <m/>
    <n v="60"/>
    <s v="Miguel M."/>
    <x v="123"/>
    <d v="1899-12-30T07:3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0:30:00"/>
    <d v="1899-12-30T10:30:00"/>
    <m/>
    <x v="1"/>
    <s v="JAR"/>
    <d v="2019-06-12T10:30:00"/>
    <m/>
    <s v="DAVID BERTRAN"/>
    <s v="Carga"/>
    <s v="NO"/>
    <n v="4"/>
    <n v="6"/>
    <x v="0"/>
    <s v="RESIDUOS "/>
    <x v="5"/>
    <s v="lA LLAGOSTA"/>
    <m/>
    <m/>
    <m/>
    <m/>
    <n v="20"/>
    <s v="Jesús"/>
    <x v="122"/>
    <d v="1899-12-30T10:3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3:30:00"/>
    <d v="1899-12-30T13:30:00"/>
    <m/>
    <x v="1"/>
    <s v="JAR"/>
    <d v="2019-06-12T13:30:00"/>
    <m/>
    <s v="DAVID BERTRAN"/>
    <s v="Carga"/>
    <s v="NO"/>
    <n v="4"/>
    <n v="6"/>
    <x v="0"/>
    <s v="RESIDUOS "/>
    <x v="5"/>
    <s v="VARIOS"/>
    <s v="PALETS "/>
    <m/>
    <m/>
    <m/>
    <n v="25"/>
    <s v="Jesús"/>
    <x v="122"/>
    <d v="1899-12-30T13:30:00"/>
    <m/>
    <n v="0"/>
    <x v="0"/>
    <n v="1"/>
    <s v="SI"/>
    <x v="0"/>
    <n v="0"/>
    <n v="0"/>
    <n v="1"/>
    <x v="23"/>
    <x v="5"/>
    <n v="468"/>
    <n v="18"/>
    <n v="0.2"/>
    <n v="0.18"/>
  </r>
  <r>
    <d v="2019-06-12T00:00:00"/>
    <d v="1899-12-30T15:00:00"/>
    <d v="1899-12-30T15:00:00"/>
    <m/>
    <x v="1"/>
    <s v="JAR"/>
    <d v="2019-06-12T15:00:00"/>
    <n v="27394"/>
    <s v="GARVI"/>
    <s v="Carga"/>
    <s v="SI"/>
    <n v="13.5"/>
    <n v="7"/>
    <x v="0"/>
    <s v="FLUIDRA"/>
    <x v="9"/>
    <s v="Jaén"/>
    <m/>
    <m/>
    <m/>
    <m/>
    <n v="30"/>
    <s v="Juan Carlos"/>
    <x v="122"/>
    <d v="1899-12-30T15:00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11:00:00"/>
    <d v="1899-12-30T11:00:00"/>
    <m/>
    <x v="1"/>
    <s v="JAR"/>
    <d v="2019-06-13T11:00:00"/>
    <m/>
    <s v="GONZATRANS"/>
    <s v="Carga"/>
    <s v="NO"/>
    <n v="7"/>
    <n v="14"/>
    <x v="0"/>
    <s v="GONZATRANS"/>
    <x v="7"/>
    <s v="Varios"/>
    <m/>
    <m/>
    <m/>
    <m/>
    <n v="30"/>
    <s v="Miguel M."/>
    <x v="123"/>
    <d v="1899-12-30T11:00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1:30:00"/>
    <d v="1899-12-30T11:30:00"/>
    <m/>
    <x v="1"/>
    <s v="JAR"/>
    <d v="2019-06-13T11:30:00"/>
    <n v="28415"/>
    <s v="EL MOSCA"/>
    <s v="Carga"/>
    <s v="SI"/>
    <n v="13.5"/>
    <n v="12"/>
    <x v="0"/>
    <s v="FLUIDRA"/>
    <x v="9"/>
    <s v="Murcia"/>
    <m/>
    <m/>
    <m/>
    <m/>
    <n v="45"/>
    <s v="Juan Carlos"/>
    <x v="123"/>
    <d v="1899-12-30T15:00:00"/>
    <m/>
    <n v="1"/>
    <x v="0"/>
    <n v="1"/>
    <s v="SI"/>
    <x v="0"/>
    <n v="1"/>
    <n v="1"/>
    <n v="0"/>
    <x v="23"/>
    <x v="5"/>
    <n v="468"/>
    <n v="18"/>
    <n v="0.2"/>
    <n v="0.18"/>
  </r>
  <r>
    <d v="2019-06-13T00:00:00"/>
    <d v="1899-12-30T12:00:00"/>
    <d v="1899-12-30T12:00:00"/>
    <m/>
    <x v="1"/>
    <s v="JAR"/>
    <d v="2019-06-13T12:00:00"/>
    <n v="28332"/>
    <s v="SUS MEDIOS"/>
    <s v="Carga"/>
    <s v="NO"/>
    <n v="7"/>
    <n v="15"/>
    <x v="0"/>
    <s v="MULTIPLASTIC"/>
    <x v="1"/>
    <s v="Barcelona"/>
    <m/>
    <m/>
    <m/>
    <m/>
    <n v="30"/>
    <s v="Alfredo"/>
    <x v="123"/>
    <d v="1899-12-30T12:00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2:15:00"/>
    <d v="1899-12-30T12:15:00"/>
    <m/>
    <x v="1"/>
    <s v="JAR"/>
    <d v="2019-06-13T12:30:00"/>
    <n v="26972"/>
    <s v="SUS MEDIOS"/>
    <s v="Carga"/>
    <s v="NO"/>
    <n v="3"/>
    <n v="6"/>
    <x v="0"/>
    <s v="STORE &amp; GO "/>
    <x v="1"/>
    <s v="Portugal"/>
    <m/>
    <s v="AV-56935 "/>
    <m/>
    <m/>
    <n v="20"/>
    <s v="Miguel M."/>
    <x v="123"/>
    <d v="1899-12-30T12:15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2:30:00"/>
    <d v="1899-12-30T12:30:00"/>
    <m/>
    <x v="1"/>
    <s v="JAR"/>
    <d v="2019-06-13T12:30:00"/>
    <n v="6007280"/>
    <s v="J G H"/>
    <s v="Carga"/>
    <s v="SI"/>
    <n v="13.5"/>
    <n v="26"/>
    <x v="2"/>
    <s v="RENTA BOX"/>
    <x v="1"/>
    <s v="Grupo CFM"/>
    <m/>
    <m/>
    <m/>
    <m/>
    <n v="45"/>
    <s v="Jesús"/>
    <x v="123"/>
    <d v="1899-12-30T12:30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13:30:00"/>
    <d v="1899-12-30T13:30:00"/>
    <m/>
    <x v="1"/>
    <s v="JAR"/>
    <d v="2019-06-13T13:30:00"/>
    <n v="6007280"/>
    <s v="J G H"/>
    <s v="Carga"/>
    <s v="SI"/>
    <n v="13.5"/>
    <n v="26"/>
    <x v="2"/>
    <s v="RENTA BOX"/>
    <x v="1"/>
    <s v="Grupo CFM"/>
    <m/>
    <m/>
    <m/>
    <m/>
    <n v="45"/>
    <s v="Juan Carlos"/>
    <x v="123"/>
    <d v="1899-12-30T16:30:00"/>
    <m/>
    <n v="1"/>
    <x v="0"/>
    <n v="1"/>
    <s v="SI"/>
    <x v="0"/>
    <n v="1"/>
    <n v="1"/>
    <n v="0"/>
    <x v="23"/>
    <x v="5"/>
    <n v="468"/>
    <n v="18"/>
    <n v="0.2"/>
    <n v="0.18"/>
  </r>
  <r>
    <d v="2019-06-13T00:00:00"/>
    <d v="1899-12-30T14:30:00"/>
    <d v="1899-12-30T14:30:00"/>
    <m/>
    <x v="1"/>
    <s v="JAR"/>
    <d v="2019-06-13T14:30:00"/>
    <n v="6007280"/>
    <s v="J G H"/>
    <s v="Carga"/>
    <s v="SI"/>
    <n v="13.5"/>
    <n v="26"/>
    <x v="2"/>
    <s v="RENTA BOX"/>
    <x v="1"/>
    <s v="Grupo CFM"/>
    <m/>
    <m/>
    <m/>
    <m/>
    <n v="45"/>
    <s v="Denia"/>
    <x v="123"/>
    <d v="1899-12-30T16:45:00"/>
    <m/>
    <n v="1"/>
    <x v="0"/>
    <n v="1"/>
    <s v="SI"/>
    <x v="0"/>
    <n v="1"/>
    <n v="1"/>
    <n v="0"/>
    <x v="23"/>
    <x v="5"/>
    <n v="468"/>
    <n v="18"/>
    <n v="0.2"/>
    <n v="0.18"/>
  </r>
  <r>
    <d v="2019-06-14T00:00:00"/>
    <d v="1899-12-30T10:00:00"/>
    <d v="1899-12-30T10:00:00"/>
    <m/>
    <x v="1"/>
    <s v="JAR"/>
    <d v="2019-06-14T10:00:00"/>
    <m/>
    <s v="SUS MEDIOS"/>
    <s v="Descarga"/>
    <s v="SI"/>
    <n v="13.5"/>
    <n v="22"/>
    <x v="0"/>
    <s v="MORSSINKHOF"/>
    <x v="2"/>
    <s v="PALAU"/>
    <m/>
    <m/>
    <m/>
    <m/>
    <n v="60"/>
    <s v="Miguel M."/>
    <x v="124"/>
    <d v="1899-12-30T10:0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12:15:00"/>
    <m/>
    <m/>
    <x v="0"/>
    <s v="JAR"/>
    <d v="2019-06-12T12:30:00"/>
    <n v="28162"/>
    <s v="SUS MEDIOS"/>
    <s v="Carga"/>
    <s v="NO"/>
    <n v="3"/>
    <n v="6"/>
    <x v="0"/>
    <s v="VARIOS"/>
    <x v="1"/>
    <s v="Toledo"/>
    <m/>
    <m/>
    <m/>
    <m/>
    <n v="20"/>
    <s v="Miguel M."/>
    <x v="122"/>
    <d v="1899-12-30T12:15:00"/>
    <m/>
    <n v="0"/>
    <x v="0"/>
    <n v="0"/>
    <s v="SI"/>
    <x v="0"/>
    <n v="1"/>
    <n v="0"/>
    <n v="1"/>
    <x v="23"/>
    <x v="5"/>
    <n v="468"/>
    <n v="18"/>
    <n v="0.2"/>
    <n v="0.18"/>
  </r>
  <r>
    <d v="2019-06-12T00:00:00"/>
    <d v="1899-12-30T12:40:00"/>
    <m/>
    <m/>
    <x v="0"/>
    <s v="JAR"/>
    <d v="2019-06-12T12:30:00"/>
    <n v="27894"/>
    <s v="SUS MEDIOS"/>
    <s v="Carga"/>
    <s v="NO"/>
    <n v="1"/>
    <n v="1"/>
    <x v="0"/>
    <s v="CASA GAILLARD"/>
    <x v="3"/>
    <s v="Mallorca"/>
    <m/>
    <m/>
    <m/>
    <m/>
    <n v="10"/>
    <s v="Miguel M."/>
    <x v="122"/>
    <d v="1899-12-30T12:40:00"/>
    <m/>
    <n v="0"/>
    <x v="0"/>
    <n v="0"/>
    <s v="SI"/>
    <x v="0"/>
    <n v="1"/>
    <n v="0"/>
    <n v="1"/>
    <x v="23"/>
    <x v="5"/>
    <n v="468"/>
    <n v="18"/>
    <n v="0.2"/>
    <n v="0.18"/>
  </r>
  <r>
    <d v="2019-06-13T00:00:00"/>
    <d v="1899-12-30T15:45:00"/>
    <d v="1899-12-30T15:45:00"/>
    <m/>
    <x v="1"/>
    <s v="JAR"/>
    <d v="2019-06-13T16:00:00"/>
    <n v="28440"/>
    <s v="SUS MEDIOS"/>
    <s v="Carga"/>
    <s v="NO"/>
    <n v="3"/>
    <n v="5"/>
    <x v="0"/>
    <s v="PLASTIPON U E"/>
    <x v="1"/>
    <s v="Pontevedra"/>
    <m/>
    <m/>
    <m/>
    <m/>
    <n v="15"/>
    <s v="Sandra"/>
    <x v="123"/>
    <d v="1899-12-30T15:45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07:00:00"/>
    <d v="1899-12-30T07:00:00"/>
    <m/>
    <x v="1"/>
    <s v="JAR"/>
    <d v="2019-06-13T07:00:00"/>
    <m/>
    <s v="SUS MEDIOS"/>
    <s v="Descarga"/>
    <s v="NO"/>
    <n v="5"/>
    <n v="10"/>
    <x v="0"/>
    <s v="SERRADORA DOMENECH"/>
    <x v="2"/>
    <s v="PALAU"/>
    <m/>
    <m/>
    <m/>
    <m/>
    <n v="30"/>
    <s v="Jesús"/>
    <x v="123"/>
    <d v="1899-12-30T09:00:00"/>
    <m/>
    <n v="0"/>
    <x v="0"/>
    <n v="1"/>
    <s v="SI"/>
    <x v="0"/>
    <n v="1"/>
    <n v="1"/>
    <n v="0"/>
    <x v="23"/>
    <x v="5"/>
    <n v="468"/>
    <n v="18"/>
    <n v="0.2"/>
    <n v="0.18"/>
  </r>
  <r>
    <d v="2019-06-12T00:00:00"/>
    <d v="1899-12-30T21:00:00"/>
    <d v="1899-12-30T21:00:00"/>
    <m/>
    <x v="1"/>
    <s v="JAR"/>
    <d v="2019-06-12T21:00:00"/>
    <m/>
    <s v="ALGAITRUCK"/>
    <s v="Descarga"/>
    <s v="SI"/>
    <n v="13.5"/>
    <n v="22"/>
    <x v="0"/>
    <s v="SCHOELLER  LORQUI"/>
    <x v="8"/>
    <s v="PALAU"/>
    <m/>
    <m/>
    <m/>
    <m/>
    <n v="45"/>
    <s v="Juan Carlos"/>
    <x v="122"/>
    <d v="1899-12-30T21:00:00"/>
    <m/>
    <n v="1"/>
    <x v="0"/>
    <n v="1"/>
    <s v="SI"/>
    <x v="0"/>
    <n v="0"/>
    <n v="0"/>
    <n v="1"/>
    <x v="23"/>
    <x v="5"/>
    <n v="468"/>
    <n v="18"/>
    <n v="0.2"/>
    <n v="0.18"/>
  </r>
  <r>
    <d v="2019-06-12T00:00:00"/>
    <d v="1899-12-30T21:30:00"/>
    <d v="1899-12-30T21:30:00"/>
    <m/>
    <x v="1"/>
    <s v="JAR"/>
    <d v="2019-06-12T21:30:00"/>
    <m/>
    <s v="ALGAITRUCK"/>
    <s v="Carga"/>
    <s v="SI"/>
    <n v="13.5"/>
    <n v="26"/>
    <x v="0"/>
    <s v="SCHOELLER  LORQUI"/>
    <x v="8"/>
    <s v="MURCIA"/>
    <m/>
    <m/>
    <m/>
    <m/>
    <n v="40"/>
    <s v="Juan Carlos"/>
    <x v="122"/>
    <d v="1899-12-30T21:30:00"/>
    <m/>
    <n v="1"/>
    <x v="0"/>
    <n v="1"/>
    <s v="SI"/>
    <x v="0"/>
    <n v="0"/>
    <n v="0"/>
    <n v="1"/>
    <x v="23"/>
    <x v="5"/>
    <n v="468"/>
    <n v="18"/>
    <n v="0.2"/>
    <n v="0.18"/>
  </r>
  <r>
    <d v="2019-06-13T00:00:00"/>
    <d v="1899-12-30T16:45:00"/>
    <d v="1899-12-30T16:45:00"/>
    <m/>
    <x v="1"/>
    <s v="JAR"/>
    <d v="2019-06-13T17:00:00"/>
    <m/>
    <s v="TRANSPARETS"/>
    <s v="Carga"/>
    <s v="NO"/>
    <n v="6"/>
    <n v="6"/>
    <x v="0"/>
    <s v="AQUA AMBIENT"/>
    <x v="3"/>
    <s v="varios"/>
    <m/>
    <m/>
    <m/>
    <m/>
    <n v="30"/>
    <s v="Juan Carlos"/>
    <x v="123"/>
    <d v="1899-12-30T16:45:00"/>
    <m/>
    <n v="0"/>
    <x v="0"/>
    <n v="1"/>
    <s v="SI"/>
    <x v="0"/>
    <n v="0"/>
    <n v="0"/>
    <n v="1"/>
    <x v="23"/>
    <x v="5"/>
    <n v="468"/>
    <n v="18"/>
    <n v="0.2"/>
    <n v="0.18"/>
  </r>
  <r>
    <d v="2019-06-14T00:00:00"/>
    <d v="1899-12-30T11:00:00"/>
    <d v="1899-12-30T11:00:00"/>
    <m/>
    <x v="1"/>
    <s v="JAR"/>
    <d v="2019-06-14T11:00:00"/>
    <n v="6007280"/>
    <s v="J G H"/>
    <s v="Carga"/>
    <s v="SI"/>
    <n v="13.5"/>
    <n v="26"/>
    <x v="2"/>
    <s v="RENTA BOX"/>
    <x v="1"/>
    <s v="CFM"/>
    <m/>
    <m/>
    <m/>
    <m/>
    <n v="45"/>
    <s v="Miguel M."/>
    <x v="124"/>
    <d v="1899-12-30T11:00:00"/>
    <m/>
    <n v="1"/>
    <x v="0"/>
    <n v="1"/>
    <s v="SI"/>
    <x v="0"/>
    <n v="0"/>
    <n v="0"/>
    <n v="1"/>
    <x v="23"/>
    <x v="5"/>
    <n v="468"/>
    <n v="18"/>
    <n v="0.2"/>
    <n v="0.18"/>
  </r>
  <r>
    <d v="2019-06-14T00:00:00"/>
    <d v="1899-12-30T12:00:00"/>
    <d v="1899-12-30T12:00:00"/>
    <m/>
    <x v="1"/>
    <s v="JAR"/>
    <d v="2019-06-14T12:00:00"/>
    <n v="6007280"/>
    <s v="J G H"/>
    <s v="Carga"/>
    <s v="SI"/>
    <n v="13.5"/>
    <n v="26"/>
    <x v="2"/>
    <s v="RENTA BOX"/>
    <x v="1"/>
    <s v="CFM"/>
    <m/>
    <m/>
    <m/>
    <m/>
    <n v="45"/>
    <s v="Jesús"/>
    <x v="124"/>
    <d v="1899-12-30T12:00:00"/>
    <m/>
    <n v="1"/>
    <x v="0"/>
    <n v="1"/>
    <s v="SI"/>
    <x v="0"/>
    <n v="0"/>
    <n v="0"/>
    <n v="1"/>
    <x v="23"/>
    <x v="5"/>
    <n v="468"/>
    <n v="18"/>
    <n v="0.2"/>
    <n v="0.18"/>
  </r>
  <r>
    <d v="2019-06-14T00:00:00"/>
    <d v="1899-12-30T16:45:00"/>
    <d v="1899-12-30T16:45:00"/>
    <m/>
    <x v="1"/>
    <s v="JAR"/>
    <d v="2019-06-14T17:00:00"/>
    <m/>
    <s v="TRANSPARETS"/>
    <s v="Carga"/>
    <s v="NO"/>
    <n v="6"/>
    <n v="6"/>
    <x v="0"/>
    <s v="AQUA AMBIENT"/>
    <x v="3"/>
    <s v="varios"/>
    <m/>
    <m/>
    <m/>
    <m/>
    <n v="10"/>
    <s v="Juan Carlos"/>
    <x v="124"/>
    <d v="1899-12-30T16:45:00"/>
    <m/>
    <n v="0"/>
    <x v="0"/>
    <n v="1"/>
    <s v="SI"/>
    <x v="0"/>
    <n v="0"/>
    <n v="0"/>
    <n v="1"/>
    <x v="23"/>
    <x v="5"/>
    <n v="468"/>
    <n v="18"/>
    <n v="0.2"/>
    <n v="0.18"/>
  </r>
  <r>
    <d v="2019-06-14T00:00:00"/>
    <d v="1899-12-30T13:00:00"/>
    <d v="1899-12-30T13:00:00"/>
    <m/>
    <x v="1"/>
    <s v="JAR"/>
    <d v="2019-06-14T13:00:00"/>
    <n v="6007280"/>
    <s v="J G H"/>
    <s v="Carga"/>
    <s v="SI"/>
    <n v="13.5"/>
    <n v="26"/>
    <x v="2"/>
    <s v="RENTA BOX"/>
    <x v="1"/>
    <s v="CFM"/>
    <m/>
    <m/>
    <m/>
    <m/>
    <n v="45"/>
    <s v="Denia"/>
    <x v="124"/>
    <d v="1899-12-30T14:00:00"/>
    <m/>
    <n v="1"/>
    <x v="0"/>
    <n v="1"/>
    <s v="SI"/>
    <x v="0"/>
    <n v="1"/>
    <n v="1"/>
    <n v="0"/>
    <x v="23"/>
    <x v="5"/>
    <n v="468"/>
    <n v="18"/>
    <n v="0.2"/>
    <n v="0.18"/>
  </r>
  <r>
    <d v="2019-06-14T00:00:00"/>
    <d v="1899-12-30T15:00:00"/>
    <d v="1899-12-30T15:00:00"/>
    <m/>
    <x v="1"/>
    <s v="JAR"/>
    <d v="2019-06-14T15:00:00"/>
    <n v="6007280"/>
    <s v="J G H"/>
    <s v="Carga"/>
    <s v="SI"/>
    <n v="13.5"/>
    <n v="26"/>
    <x v="2"/>
    <s v="RENTA BOX"/>
    <x v="1"/>
    <s v="CFM"/>
    <m/>
    <m/>
    <m/>
    <m/>
    <n v="45"/>
    <s v="Denia"/>
    <x v="124"/>
    <d v="1899-12-30T16:00:00"/>
    <m/>
    <n v="1"/>
    <x v="0"/>
    <n v="1"/>
    <s v="SI"/>
    <x v="0"/>
    <n v="1"/>
    <n v="1"/>
    <n v="0"/>
    <x v="23"/>
    <x v="5"/>
    <n v="468"/>
    <n v="18"/>
    <n v="0.2"/>
    <n v="0.18"/>
  </r>
  <r>
    <d v="2019-06-13T00:00:00"/>
    <d v="1899-12-30T12:45:00"/>
    <d v="1899-12-30T12:45:00"/>
    <m/>
    <x v="1"/>
    <s v="JAR"/>
    <d v="2019-06-13T13:00:00"/>
    <m/>
    <s v="PALLET WAY"/>
    <s v="Carga"/>
    <s v="NO"/>
    <n v="1"/>
    <n v="1"/>
    <x v="0"/>
    <s v="PALET WAYS"/>
    <x v="7"/>
    <s v="Varios"/>
    <m/>
    <m/>
    <m/>
    <m/>
    <n v="10"/>
    <s v="Miguel M."/>
    <x v="123"/>
    <d v="1899-12-30T12:45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3:00:00"/>
    <d v="1899-12-30T13:00:00"/>
    <m/>
    <x v="1"/>
    <s v="JAR"/>
    <d v="2019-06-13T13:00:00"/>
    <n v="28435"/>
    <s v="SUS MEDIOS"/>
    <s v="Carga"/>
    <s v="NO"/>
    <n v="1"/>
    <n v="1"/>
    <x v="1"/>
    <s v="INORPACK"/>
    <x v="1"/>
    <s v="Varios"/>
    <m/>
    <m/>
    <m/>
    <m/>
    <n v="10"/>
    <s v="Miguel M."/>
    <x v="123"/>
    <d v="1899-12-30T13:00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1:15:00"/>
    <d v="1899-12-30T11:15:00"/>
    <m/>
    <x v="1"/>
    <s v="JAR"/>
    <d v="2019-06-13T11:30:00"/>
    <m/>
    <s v="DAVID BERTRAN"/>
    <s v="Carga"/>
    <s v="NO"/>
    <n v="4"/>
    <n v="7"/>
    <x v="0"/>
    <s v="VARIOS"/>
    <x v="2"/>
    <s v="Hospitalet"/>
    <s v="Sigma"/>
    <m/>
    <m/>
    <m/>
    <n v="30"/>
    <s v="Miguel M."/>
    <x v="123"/>
    <d v="1899-12-30T11:15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13:15:00"/>
    <d v="1899-12-30T13:15:00"/>
    <m/>
    <x v="1"/>
    <s v="JAR"/>
    <d v="2019-06-13T13:30:00"/>
    <m/>
    <s v="NIKA"/>
    <s v="Carga"/>
    <s v="NO"/>
    <n v="4"/>
    <n v="6"/>
    <x v="0"/>
    <s v="RESIDUOS "/>
    <x v="5"/>
    <s v="Tarragona"/>
    <s v="Palets PRS"/>
    <m/>
    <m/>
    <m/>
    <n v="20"/>
    <s v="Alfredo"/>
    <x v="123"/>
    <d v="1899-12-30T13:15:00"/>
    <m/>
    <n v="0"/>
    <x v="0"/>
    <n v="1"/>
    <s v="SI"/>
    <x v="0"/>
    <n v="0"/>
    <n v="0"/>
    <n v="1"/>
    <x v="23"/>
    <x v="5"/>
    <n v="468"/>
    <n v="18"/>
    <n v="0.2"/>
    <n v="0.18"/>
  </r>
  <r>
    <d v="2019-06-14T00:00:00"/>
    <d v="1899-12-30T17:00:00"/>
    <d v="1899-12-30T17:00:00"/>
    <m/>
    <x v="1"/>
    <s v="JAR"/>
    <d v="2019-06-14T17:00:00"/>
    <n v="6007280"/>
    <s v="J G H"/>
    <s v="Carga"/>
    <s v="SI"/>
    <n v="13.5"/>
    <n v="26"/>
    <x v="2"/>
    <s v="RENTA BOX"/>
    <x v="1"/>
    <s v="EL JIMENADO"/>
    <m/>
    <m/>
    <m/>
    <m/>
    <n v="45"/>
    <s v="Denia"/>
    <x v="124"/>
    <d v="1899-12-30T17:00:00"/>
    <m/>
    <n v="1"/>
    <x v="0"/>
    <n v="1"/>
    <s v="SI"/>
    <x v="0"/>
    <n v="0"/>
    <n v="0"/>
    <n v="1"/>
    <x v="23"/>
    <x v="5"/>
    <n v="468"/>
    <n v="18"/>
    <n v="0.2"/>
    <n v="0.18"/>
  </r>
  <r>
    <d v="2019-06-14T00:00:00"/>
    <d v="1899-12-30T18:00:00"/>
    <d v="1899-12-30T18:00:00"/>
    <m/>
    <x v="1"/>
    <s v="JAR"/>
    <d v="2019-06-14T18:00:00"/>
    <n v="6007280"/>
    <s v="J G H"/>
    <s v="Carga"/>
    <s v="SI"/>
    <n v="13.5"/>
    <n v="26"/>
    <x v="2"/>
    <s v="RENTA BOX"/>
    <x v="1"/>
    <s v="EL JIMENADO"/>
    <m/>
    <m/>
    <m/>
    <m/>
    <n v="45"/>
    <s v="Juan Carlos"/>
    <x v="124"/>
    <d v="1899-12-30T18:00:00"/>
    <m/>
    <n v="1"/>
    <x v="0"/>
    <n v="1"/>
    <s v="SI"/>
    <x v="0"/>
    <n v="0"/>
    <n v="0"/>
    <n v="1"/>
    <x v="23"/>
    <x v="5"/>
    <n v="468"/>
    <n v="18"/>
    <n v="0.2"/>
    <n v="0.18"/>
  </r>
  <r>
    <d v="2019-06-14T00:00:00"/>
    <d v="1899-12-30T09:00:00"/>
    <d v="1899-12-30T09:00:00"/>
    <m/>
    <x v="1"/>
    <s v="JAR"/>
    <d v="2019-06-14T09:00:00"/>
    <m/>
    <s v="JOSE REY"/>
    <s v="Carga"/>
    <s v="SI"/>
    <n v="13.5"/>
    <n v="26"/>
    <x v="0"/>
    <s v="FLUIDRA"/>
    <x v="9"/>
    <s v="Maçanet de la Selva"/>
    <m/>
    <m/>
    <m/>
    <m/>
    <n v="60"/>
    <s v="Jesús"/>
    <x v="124"/>
    <d v="1899-12-30T09:00:00"/>
    <m/>
    <n v="1"/>
    <x v="0"/>
    <n v="1"/>
    <s v="SI"/>
    <x v="0"/>
    <n v="0"/>
    <n v="0"/>
    <n v="1"/>
    <x v="23"/>
    <x v="5"/>
    <n v="468"/>
    <n v="18"/>
    <n v="0.2"/>
    <n v="0.18"/>
  </r>
  <r>
    <d v="2019-06-14T00:00:00"/>
    <d v="1899-12-30T08:30:00"/>
    <d v="1899-12-30T08:30:00"/>
    <m/>
    <x v="1"/>
    <s v="JAR"/>
    <d v="2019-06-14T08:30:00"/>
    <m/>
    <s v="SUS MEDIOS"/>
    <s v="Descarga"/>
    <s v="NO"/>
    <n v="2"/>
    <n v="4"/>
    <x v="0"/>
    <s v="PUROMASTER"/>
    <x v="2"/>
    <s v="PALAU"/>
    <m/>
    <m/>
    <m/>
    <m/>
    <n v="15"/>
    <s v="Reyes"/>
    <x v="124"/>
    <d v="1899-12-30T10:00:00"/>
    <m/>
    <n v="0"/>
    <x v="0"/>
    <n v="1"/>
    <s v="SI"/>
    <x v="0"/>
    <n v="1"/>
    <n v="1"/>
    <n v="0"/>
    <x v="23"/>
    <x v="5"/>
    <n v="468"/>
    <n v="18"/>
    <n v="0.2"/>
    <n v="0.18"/>
  </r>
  <r>
    <d v="2019-06-14T00:00:00"/>
    <d v="1899-12-30T12:30:00"/>
    <d v="1899-12-30T12:30:00"/>
    <m/>
    <x v="1"/>
    <s v="JAR"/>
    <d v="2019-06-14T12:30:00"/>
    <n v="27762"/>
    <s v="GARVI"/>
    <s v="Carga"/>
    <s v="NO"/>
    <n v="2"/>
    <n v="3"/>
    <x v="0"/>
    <s v="EXPLOTACIONS PONS MARINS"/>
    <x v="7"/>
    <s v="Menorca"/>
    <m/>
    <m/>
    <m/>
    <m/>
    <n v="15"/>
    <s v="Miguel M."/>
    <x v="124"/>
    <d v="1899-12-30T12:30:00"/>
    <m/>
    <n v="0"/>
    <x v="0"/>
    <n v="1"/>
    <s v="SI"/>
    <x v="0"/>
    <n v="0"/>
    <n v="0"/>
    <n v="1"/>
    <x v="23"/>
    <x v="5"/>
    <n v="468"/>
    <n v="18"/>
    <n v="0.2"/>
    <n v="0.18"/>
  </r>
  <r>
    <d v="2019-06-14T00:00:00"/>
    <d v="1899-12-30T19:00:00"/>
    <d v="1899-12-30T19:00:00"/>
    <m/>
    <x v="1"/>
    <s v="JAR"/>
    <d v="2019-06-14T19:00:00"/>
    <n v="6007280"/>
    <s v="J G H"/>
    <s v="Carga"/>
    <s v="SI"/>
    <n v="13.5"/>
    <n v="26"/>
    <x v="2"/>
    <s v="RENTA BOX"/>
    <x v="1"/>
    <s v="EL JIMENADO"/>
    <m/>
    <m/>
    <m/>
    <m/>
    <n v="45"/>
    <s v="Juan Carlos"/>
    <x v="124"/>
    <d v="1899-12-30T19:00:00"/>
    <m/>
    <n v="1"/>
    <x v="0"/>
    <n v="1"/>
    <s v="SI"/>
    <x v="0"/>
    <n v="0"/>
    <n v="0"/>
    <n v="1"/>
    <x v="23"/>
    <x v="5"/>
    <n v="468"/>
    <n v="18"/>
    <n v="0.2"/>
    <n v="0.18"/>
  </r>
  <r>
    <d v="2019-06-14T00:00:00"/>
    <d v="1899-12-30T13:30:00"/>
    <d v="1899-12-30T13:30:00"/>
    <m/>
    <x v="1"/>
    <s v="JAR"/>
    <d v="2019-06-14T13:30:00"/>
    <n v="28427"/>
    <s v="GONZATRANS"/>
    <s v="Carga"/>
    <s v="SI"/>
    <n v="13.5"/>
    <n v="7"/>
    <x v="0"/>
    <s v="FLUIDRA"/>
    <x v="9"/>
    <s v="Cordoba"/>
    <m/>
    <m/>
    <m/>
    <m/>
    <n v="30"/>
    <s v="Juan Carlos"/>
    <x v="124"/>
    <d v="1899-12-30T14:00:00"/>
    <m/>
    <n v="1"/>
    <x v="0"/>
    <n v="1"/>
    <s v="SI"/>
    <x v="0"/>
    <n v="1"/>
    <n v="1"/>
    <n v="0"/>
    <x v="23"/>
    <x v="5"/>
    <n v="468"/>
    <n v="18"/>
    <n v="0.2"/>
    <n v="0.18"/>
  </r>
  <r>
    <d v="2019-06-14T00:00:00"/>
    <d v="1899-12-30T20:00:00"/>
    <d v="1899-12-30T20:00:00"/>
    <m/>
    <x v="1"/>
    <s v="JAR"/>
    <d v="2019-06-14T20:00:00"/>
    <m/>
    <s v="SUS MEDIOS"/>
    <s v="Descarga"/>
    <s v="NO"/>
    <n v="4"/>
    <n v="6"/>
    <x v="0"/>
    <s v="BEKUPLAST"/>
    <x v="2"/>
    <s v="PALAU"/>
    <s v="urgentes para producción."/>
    <m/>
    <m/>
    <m/>
    <n v="20"/>
    <s v="Miguel M."/>
    <x v="125"/>
    <d v="1899-12-30T08:00:00"/>
    <m/>
    <n v="0"/>
    <x v="0"/>
    <n v="1"/>
    <s v="NO"/>
    <x v="0"/>
    <n v="1"/>
    <n v="1"/>
    <n v="0"/>
    <x v="23"/>
    <x v="5"/>
    <n v="468"/>
    <n v="18"/>
    <n v="0.2"/>
    <n v="0.18"/>
  </r>
  <r>
    <d v="2019-06-13T00:00:00"/>
    <d v="1899-12-30T16:00:00"/>
    <m/>
    <m/>
    <x v="0"/>
    <s v="JAR"/>
    <d v="2019-06-13T16:00:00"/>
    <n v="28359"/>
    <s v="SUS MEDIOS"/>
    <s v="Carga"/>
    <s v="NO"/>
    <n v="2"/>
    <n v="4"/>
    <x v="0"/>
    <s v="PLASTIPON U E"/>
    <x v="1"/>
    <s v="Pontevedra"/>
    <m/>
    <m/>
    <m/>
    <m/>
    <n v="20"/>
    <s v="Sandra"/>
    <x v="123"/>
    <d v="1899-12-30T16:00:00"/>
    <m/>
    <n v="0"/>
    <x v="0"/>
    <n v="0"/>
    <s v="SI"/>
    <x v="0"/>
    <n v="1"/>
    <n v="0"/>
    <n v="1"/>
    <x v="23"/>
    <x v="5"/>
    <n v="468"/>
    <n v="18"/>
    <n v="0.2"/>
    <n v="0.18"/>
  </r>
  <r>
    <d v="2019-06-17T00:00:00"/>
    <d v="1899-12-30T10:00:00"/>
    <d v="1899-12-30T10:00:00"/>
    <m/>
    <x v="1"/>
    <s v="JAR"/>
    <d v="2019-06-17T10:00:00"/>
    <m/>
    <s v="NOUTRANSPORT"/>
    <s v="Descarga"/>
    <s v="SI"/>
    <n v="13.5"/>
    <n v="26"/>
    <x v="0"/>
    <s v="SCHOELLER FRANCE"/>
    <x v="6"/>
    <s v="PALAU"/>
    <s v="CB-1288"/>
    <m/>
    <m/>
    <m/>
    <n v="45"/>
    <s v="Miguel M."/>
    <x v="125"/>
    <d v="1899-12-30T10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09:00:00"/>
    <d v="1899-12-30T09:00:00"/>
    <m/>
    <x v="1"/>
    <s v="JAR"/>
    <d v="2019-06-17T09:00:00"/>
    <m/>
    <s v="COBARPLAS"/>
    <s v="Descarga"/>
    <s v="NO"/>
    <n v="9"/>
    <n v="17"/>
    <x v="0"/>
    <s v="COBARPLAST"/>
    <x v="2"/>
    <s v="PALAU"/>
    <m/>
    <m/>
    <m/>
    <m/>
    <n v="40"/>
    <s v="Jesús"/>
    <x v="125"/>
    <d v="1899-12-30T09:00:00"/>
    <m/>
    <n v="0"/>
    <x v="0"/>
    <n v="1"/>
    <s v="SI"/>
    <x v="0"/>
    <n v="0"/>
    <n v="0"/>
    <n v="1"/>
    <x v="24"/>
    <x v="5"/>
    <n v="468"/>
    <n v="18"/>
    <n v="0.2"/>
    <n v="0.18"/>
  </r>
  <r>
    <d v="2019-06-14T00:00:00"/>
    <d v="1899-12-30T08:00:00"/>
    <d v="1899-12-30T08:00:00"/>
    <m/>
    <x v="1"/>
    <s v="JAR"/>
    <d v="2019-06-14T08:00:00"/>
    <m/>
    <s v="DAVID BERTRAN"/>
    <s v="Carga"/>
    <s v="NO"/>
    <n v="4"/>
    <n v="6"/>
    <x v="0"/>
    <s v="SIGMA "/>
    <x v="2"/>
    <s v="HOSPITALET"/>
    <m/>
    <m/>
    <m/>
    <m/>
    <n v="30"/>
    <s v="Miguel M."/>
    <x v="124"/>
    <d v="1899-12-30T08:00:00"/>
    <m/>
    <n v="0"/>
    <x v="0"/>
    <n v="1"/>
    <s v="SI"/>
    <x v="0"/>
    <n v="0"/>
    <n v="0"/>
    <n v="1"/>
    <x v="23"/>
    <x v="5"/>
    <n v="468"/>
    <n v="18"/>
    <n v="0.2"/>
    <n v="0.18"/>
  </r>
  <r>
    <d v="2019-06-13T00:00:00"/>
    <d v="1899-12-30T08:30:00"/>
    <d v="1899-12-30T08:30:00"/>
    <m/>
    <x v="1"/>
    <s v="JAR"/>
    <d v="2019-06-13T08:30:00"/>
    <m/>
    <s v="DAVID BERTRAN"/>
    <s v="Carga"/>
    <s v="NO"/>
    <n v="1"/>
    <n v="1"/>
    <x v="0"/>
    <s v="SIGMA "/>
    <x v="2"/>
    <s v="Hospitalet"/>
    <s v="Sigma"/>
    <m/>
    <m/>
    <m/>
    <n v="10"/>
    <s v="Reyes"/>
    <x v="123"/>
    <d v="1899-12-30T08:30:00"/>
    <m/>
    <n v="0"/>
    <x v="0"/>
    <n v="1"/>
    <s v="SI"/>
    <x v="0"/>
    <n v="0"/>
    <n v="0"/>
    <n v="1"/>
    <x v="23"/>
    <x v="5"/>
    <n v="468"/>
    <n v="18"/>
    <n v="0.2"/>
    <n v="0.18"/>
  </r>
  <r>
    <d v="2019-06-17T00:00:00"/>
    <d v="1899-12-30T11:15:00"/>
    <d v="1899-12-30T11:15:00"/>
    <m/>
    <x v="1"/>
    <s v="JAR"/>
    <d v="2019-06-17T11:30:00"/>
    <n v="6007256"/>
    <s v="BREGER"/>
    <s v="Carga"/>
    <s v="NO"/>
    <n v="1"/>
    <n v="1"/>
    <x v="0"/>
    <s v="SCHOELLER FRANCE"/>
    <x v="4"/>
    <s v="France"/>
    <m/>
    <m/>
    <m/>
    <m/>
    <n v="15"/>
    <s v="Jesús"/>
    <x v="125"/>
    <d v="1899-12-30T10:15:00"/>
    <m/>
    <n v="0"/>
    <x v="0"/>
    <n v="1"/>
    <s v="SI"/>
    <x v="0"/>
    <n v="1"/>
    <n v="1"/>
    <n v="0"/>
    <x v="24"/>
    <x v="5"/>
    <n v="468"/>
    <n v="18"/>
    <n v="0.2"/>
    <n v="0.18"/>
  </r>
  <r>
    <d v="2019-06-14T00:00:00"/>
    <d v="1899-12-30T11:30:00"/>
    <d v="1899-12-30T11:30:00"/>
    <m/>
    <x v="1"/>
    <s v="JAR"/>
    <d v="2019-06-14T11:30:00"/>
    <m/>
    <s v="ALGAITRUCK"/>
    <s v="Descarga"/>
    <s v="SI"/>
    <n v="13.5"/>
    <n v="22"/>
    <x v="0"/>
    <s v="SCHOELLER  LORQUI"/>
    <x v="8"/>
    <s v="PALAU"/>
    <m/>
    <m/>
    <m/>
    <m/>
    <n v="60"/>
    <s v="Jesús"/>
    <x v="124"/>
    <d v="1899-12-30T11:30:00"/>
    <m/>
    <n v="1"/>
    <x v="0"/>
    <n v="1"/>
    <s v="SI"/>
    <x v="0"/>
    <n v="0"/>
    <n v="0"/>
    <n v="1"/>
    <x v="23"/>
    <x v="5"/>
    <n v="468"/>
    <n v="18"/>
    <n v="0.2"/>
    <n v="0.18"/>
  </r>
  <r>
    <d v="2019-06-17T00:00:00"/>
    <d v="1899-12-30T17:00:00"/>
    <d v="1899-12-30T17:00:00"/>
    <m/>
    <x v="1"/>
    <s v="JAR"/>
    <d v="2019-06-17T17:00:00"/>
    <n v="6007280"/>
    <s v="J G H"/>
    <s v="Carga"/>
    <s v="SI"/>
    <n v="13.5"/>
    <n v="26"/>
    <x v="2"/>
    <s v="RENTA BOX"/>
    <x v="1"/>
    <s v="EL JIMENADO"/>
    <m/>
    <m/>
    <m/>
    <m/>
    <n v="45"/>
    <s v="Juan Carlos"/>
    <x v="125"/>
    <d v="1899-12-30T17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8:00:00"/>
    <d v="1899-12-30T18:00:00"/>
    <m/>
    <x v="1"/>
    <s v="JAR"/>
    <d v="2019-06-17T18:00:00"/>
    <n v="6007280"/>
    <s v="J G H"/>
    <s v="Carga"/>
    <s v="SI"/>
    <n v="13.5"/>
    <n v="26"/>
    <x v="2"/>
    <s v="RENTA BOX"/>
    <x v="1"/>
    <s v="EL JIMENADO"/>
    <m/>
    <m/>
    <m/>
    <m/>
    <n v="45"/>
    <s v="Denia"/>
    <x v="125"/>
    <d v="1899-12-30T18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1:00:00"/>
    <d v="1899-12-30T11:00:00"/>
    <m/>
    <x v="1"/>
    <s v="JAR"/>
    <d v="2019-06-17T11:00:00"/>
    <m/>
    <s v="NOUTRANSPORT"/>
    <s v="Carga"/>
    <s v="SI"/>
    <n v="13.5"/>
    <n v="26"/>
    <x v="0"/>
    <s v="SCHOELLER FRANCE"/>
    <x v="4"/>
    <s v="PALAU"/>
    <s v="MOLDE + PEDIDOS "/>
    <m/>
    <m/>
    <m/>
    <n v="40"/>
    <s v="Miguel M."/>
    <x v="125"/>
    <d v="1899-12-30T11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2:00:00"/>
    <d v="1899-12-30T12:00:00"/>
    <m/>
    <x v="1"/>
    <s v="JAR"/>
    <d v="2019-06-17T12:00:00"/>
    <n v="28307"/>
    <s v="JOSE REY"/>
    <s v="Carga"/>
    <s v="SI"/>
    <n v="13.5"/>
    <n v="33"/>
    <x v="0"/>
    <s v="BARREIRO PESCA"/>
    <x v="7"/>
    <s v="CADIZ"/>
    <m/>
    <m/>
    <m/>
    <m/>
    <n v="45"/>
    <s v="Miguel M."/>
    <x v="125"/>
    <d v="1899-12-30T12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6:45:00"/>
    <d v="1899-12-30T16:45:00"/>
    <m/>
    <x v="1"/>
    <s v="JAR"/>
    <d v="2019-06-17T17:00:00"/>
    <m/>
    <s v="TRANSPARETS"/>
    <s v="Carga"/>
    <s v="NO"/>
    <n v="6"/>
    <n v="6"/>
    <x v="0"/>
    <s v="AQUA AMBIENT"/>
    <x v="3"/>
    <s v="varios"/>
    <m/>
    <m/>
    <m/>
    <m/>
    <m/>
    <s v="FALLO"/>
    <x v="23"/>
    <m/>
    <m/>
    <n v="0"/>
    <x v="1"/>
    <n v="1"/>
    <s v="NO"/>
    <x v="1"/>
    <n v="1"/>
    <n v="1"/>
    <n v="0"/>
    <x v="24"/>
    <x v="5"/>
    <n v="468"/>
    <n v="18"/>
    <n v="0.2"/>
    <n v="0.18"/>
  </r>
  <r>
    <d v="2019-06-17T00:00:00"/>
    <d v="1899-12-30T09:30:00"/>
    <d v="1899-12-30T09:30:00"/>
    <m/>
    <x v="1"/>
    <s v="JAR"/>
    <d v="2019-06-17T09:30:00"/>
    <n v="28314"/>
    <s v="MORARTE"/>
    <s v="Carga"/>
    <s v="SI"/>
    <n v="13.5"/>
    <n v="26"/>
    <x v="0"/>
    <s v="ALGONTEC SL"/>
    <x v="7"/>
    <s v="Poland"/>
    <m/>
    <m/>
    <m/>
    <m/>
    <n v="45"/>
    <s v="Jesús"/>
    <x v="125"/>
    <d v="1899-12-30T09:30:00"/>
    <m/>
    <n v="1"/>
    <x v="0"/>
    <n v="1"/>
    <s v="SI"/>
    <x v="0"/>
    <n v="0"/>
    <n v="0"/>
    <n v="1"/>
    <x v="24"/>
    <x v="5"/>
    <n v="468"/>
    <n v="18"/>
    <n v="0.2"/>
    <n v="0.18"/>
  </r>
  <r>
    <d v="2019-06-14T00:00:00"/>
    <d v="1899-12-30T12:15:00"/>
    <d v="1899-12-30T12:15:00"/>
    <m/>
    <x v="1"/>
    <s v="JAR"/>
    <d v="2019-06-14T12:30:00"/>
    <n v="28307"/>
    <s v="JOSE REY"/>
    <s v="Carga"/>
    <s v="SI"/>
    <n v="13.5"/>
    <n v="33"/>
    <x v="0"/>
    <s v="BARREIRO PESCA"/>
    <x v="7"/>
    <s v="CADIZ"/>
    <m/>
    <s v="4700-GDR"/>
    <m/>
    <m/>
    <n v="45"/>
    <s v="Miguel M."/>
    <x v="124"/>
    <d v="1899-12-30T13:00:00"/>
    <m/>
    <n v="1"/>
    <x v="0"/>
    <n v="1"/>
    <s v="SI"/>
    <x v="0"/>
    <n v="1"/>
    <n v="1"/>
    <n v="0"/>
    <x v="23"/>
    <x v="5"/>
    <n v="468"/>
    <n v="18"/>
    <n v="0.2"/>
    <n v="0.18"/>
  </r>
  <r>
    <d v="2019-06-17T00:00:00"/>
    <d v="1899-12-30T12:30:00"/>
    <d v="1899-12-30T12:30:00"/>
    <m/>
    <x v="1"/>
    <s v="JAR"/>
    <d v="2019-06-17T12:30:00"/>
    <s v="6007280-LORQUI"/>
    <s v="J G H"/>
    <s v="Carga"/>
    <s v="SI"/>
    <n v="13.5"/>
    <n v="26"/>
    <x v="2"/>
    <s v="RENTA BOX"/>
    <x v="1"/>
    <s v="LORQUI"/>
    <m/>
    <m/>
    <m/>
    <m/>
    <n v="45"/>
    <s v="Alfredo"/>
    <x v="125"/>
    <d v="1899-12-30T12:3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4:00:00"/>
    <d v="1899-12-30T14:00:00"/>
    <m/>
    <x v="1"/>
    <s v="JAR"/>
    <d v="2019-06-17T14:00:00"/>
    <s v="6007280-LORQUI"/>
    <s v="J G H"/>
    <s v="Carga"/>
    <s v="SI"/>
    <n v="13.5"/>
    <n v="26"/>
    <x v="2"/>
    <s v="RENTA BOX"/>
    <x v="1"/>
    <s v="LORQUI"/>
    <m/>
    <m/>
    <m/>
    <m/>
    <n v="45"/>
    <s v="Juan Carlos"/>
    <x v="125"/>
    <d v="1899-12-30T14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5:00:00"/>
    <d v="1899-12-30T15:00:00"/>
    <m/>
    <x v="1"/>
    <s v="JAR"/>
    <d v="2019-06-17T15:00:00"/>
    <s v="6007280-LORQUI"/>
    <s v="J G H"/>
    <s v="Carga"/>
    <s v="SI"/>
    <n v="13.5"/>
    <n v="26"/>
    <x v="2"/>
    <s v="RENTA BOX"/>
    <x v="1"/>
    <s v="LORQUI"/>
    <m/>
    <m/>
    <m/>
    <m/>
    <n v="45"/>
    <s v="Denia"/>
    <x v="125"/>
    <d v="1899-12-30T15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9:00:00"/>
    <d v="1899-12-30T19:00:00"/>
    <m/>
    <x v="1"/>
    <s v="JAR"/>
    <d v="2019-06-17T19:00:00"/>
    <s v="6007280-LORQUI"/>
    <s v="J G H"/>
    <s v="Carga"/>
    <s v="SI"/>
    <n v="13.5"/>
    <n v="26"/>
    <x v="2"/>
    <s v="RENTA BOX"/>
    <x v="1"/>
    <s v="LORQUI"/>
    <m/>
    <m/>
    <m/>
    <m/>
    <n v="45"/>
    <s v="Denia"/>
    <x v="125"/>
    <d v="1899-12-30T17:30:00"/>
    <m/>
    <n v="1"/>
    <x v="0"/>
    <n v="1"/>
    <s v="SI"/>
    <x v="0"/>
    <n v="1"/>
    <n v="1"/>
    <n v="0"/>
    <x v="24"/>
    <x v="5"/>
    <n v="468"/>
    <n v="18"/>
    <n v="0.2"/>
    <n v="0.18"/>
  </r>
  <r>
    <d v="2019-06-17T00:00:00"/>
    <d v="1899-12-30T20:00:00"/>
    <d v="1899-12-30T20:00:00"/>
    <m/>
    <x v="1"/>
    <s v="JAR"/>
    <d v="2019-06-17T20:00:00"/>
    <s v="6007280-LORQUI"/>
    <s v="J G H"/>
    <s v="Carga"/>
    <s v="SI"/>
    <n v="13.5"/>
    <n v="26"/>
    <x v="2"/>
    <s v="RENTA BOX"/>
    <x v="1"/>
    <s v="LORQUI"/>
    <m/>
    <m/>
    <m/>
    <m/>
    <n v="45"/>
    <s v="Juan Carlos"/>
    <x v="125"/>
    <d v="1899-12-30T20:0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7:30:00"/>
    <d v="1899-12-30T17:30:00"/>
    <m/>
    <x v="1"/>
    <s v="JAR"/>
    <d v="2019-06-17T17:30:00"/>
    <n v="6007266"/>
    <s v="BREGER"/>
    <s v="Carga"/>
    <s v="SI"/>
    <n v="13.5"/>
    <n v="33"/>
    <x v="0"/>
    <s v="SCHOELLER FRANCE"/>
    <x v="4"/>
    <s v="France"/>
    <m/>
    <m/>
    <m/>
    <m/>
    <n v="60"/>
    <s v="Miguel Ángel"/>
    <x v="125"/>
    <d v="1899-12-30T17:3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6:30:00"/>
    <d v="1899-12-30T16:30:00"/>
    <m/>
    <x v="1"/>
    <s v="JAR"/>
    <d v="2019-06-17T16:30:00"/>
    <m/>
    <s v="TRANSABADELL"/>
    <s v="Carga"/>
    <s v="NO"/>
    <n v="1"/>
    <n v="1"/>
    <x v="0"/>
    <s v="TRANSABADELL"/>
    <x v="7"/>
    <s v="varios"/>
    <m/>
    <m/>
    <m/>
    <m/>
    <n v="10"/>
    <s v="Miguel Ángel"/>
    <x v="125"/>
    <d v="1899-12-30T16:30:00"/>
    <m/>
    <n v="0"/>
    <x v="0"/>
    <n v="1"/>
    <s v="SI"/>
    <x v="0"/>
    <n v="0"/>
    <n v="0"/>
    <n v="1"/>
    <x v="24"/>
    <x v="5"/>
    <n v="468"/>
    <n v="18"/>
    <n v="0.2"/>
    <n v="0.18"/>
  </r>
  <r>
    <d v="2019-06-17T00:00:00"/>
    <d v="1899-12-30T16:00:00"/>
    <d v="1899-12-30T16:00:00"/>
    <m/>
    <x v="1"/>
    <s v="JAR"/>
    <d v="2019-06-17T16:00:00"/>
    <n v="6007236"/>
    <s v="NOUTRANSPORT"/>
    <s v="Carga"/>
    <s v="SI"/>
    <n v="13.5"/>
    <n v="26"/>
    <x v="0"/>
    <s v="SCHOELLER FRANCE"/>
    <x v="4"/>
    <s v="France"/>
    <m/>
    <m/>
    <m/>
    <m/>
    <n v="45"/>
    <s v="Juan Carlos"/>
    <x v="125"/>
    <d v="1899-12-30T16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07:00:00"/>
    <d v="1899-12-30T07:00:00"/>
    <m/>
    <x v="1"/>
    <s v="JAR"/>
    <d v="2019-06-18T07:00:00"/>
    <m/>
    <s v="SUS MEDIOS"/>
    <s v="Descarga"/>
    <s v="NO"/>
    <n v="8"/>
    <n v="16"/>
    <x v="0"/>
    <s v="SERRADORA DOMENECH"/>
    <x v="2"/>
    <s v="PALAU"/>
    <m/>
    <m/>
    <m/>
    <m/>
    <n v="30"/>
    <s v="Alfredo"/>
    <x v="126"/>
    <d v="1899-12-30T07:00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07:30:00"/>
    <d v="1899-12-30T07:30:00"/>
    <m/>
    <x v="1"/>
    <s v="SJ"/>
    <d v="2019-06-18T07:30:00"/>
    <m/>
    <s v="GONZATRANS"/>
    <s v="Carga"/>
    <s v="SI"/>
    <n v="13.5"/>
    <n v="26"/>
    <x v="0"/>
    <s v="GONZATRANS"/>
    <x v="5"/>
    <s v="varios"/>
    <m/>
    <m/>
    <m/>
    <m/>
    <n v="30"/>
    <s v="Miguel M."/>
    <x v="126"/>
    <d v="1899-12-30T07:3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0:00:00"/>
    <d v="1899-12-30T10:00:00"/>
    <m/>
    <x v="1"/>
    <s v="JAR"/>
    <d v="2019-06-18T10:00:00"/>
    <n v="6007326"/>
    <s v="BREGER"/>
    <s v="Carga"/>
    <s v="SI"/>
    <n v="13.5"/>
    <n v="26"/>
    <x v="0"/>
    <s v="SCHOELLER FRANCE"/>
    <x v="4"/>
    <s v="France"/>
    <m/>
    <m/>
    <m/>
    <m/>
    <n v="60"/>
    <s v="Miguel M."/>
    <x v="126"/>
    <d v="1899-12-30T10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0:30:00"/>
    <d v="1899-12-30T10:30:00"/>
    <m/>
    <x v="1"/>
    <s v="JAR"/>
    <d v="2019-06-18T10:30:00"/>
    <n v="28314"/>
    <s v="MORARTE"/>
    <s v="Carga"/>
    <s v="SI"/>
    <n v="13.5"/>
    <n v="26"/>
    <x v="0"/>
    <s v="ALGONTEC SL"/>
    <x v="7"/>
    <s v="Poland"/>
    <m/>
    <s v="PZ365PV - WGM4TY4"/>
    <m/>
    <m/>
    <n v="45"/>
    <s v="Miguel M."/>
    <x v="126"/>
    <d v="1899-12-30T10:3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1:00:00"/>
    <d v="1899-12-30T11:00:00"/>
    <m/>
    <x v="1"/>
    <s v="JAR"/>
    <d v="2019-06-18T11:00:00"/>
    <n v="6007236"/>
    <s v="NOUTRANSPORT"/>
    <s v="Carga"/>
    <s v="SI"/>
    <n v="13.5"/>
    <n v="26"/>
    <x v="0"/>
    <s v="SCHOELLER FRANCE"/>
    <x v="4"/>
    <s v="France"/>
    <m/>
    <m/>
    <m/>
    <m/>
    <n v="45"/>
    <s v="Jesús"/>
    <x v="126"/>
    <d v="1899-12-30T10:00:00"/>
    <m/>
    <n v="1"/>
    <x v="0"/>
    <n v="1"/>
    <s v="SI"/>
    <x v="0"/>
    <n v="1"/>
    <n v="1"/>
    <n v="0"/>
    <x v="24"/>
    <x v="5"/>
    <n v="468"/>
    <n v="18"/>
    <n v="0.2"/>
    <n v="0.18"/>
  </r>
  <r>
    <d v="2019-06-18T00:00:00"/>
    <d v="1899-12-30T11:15:00"/>
    <d v="1899-12-30T11:15:00"/>
    <m/>
    <x v="1"/>
    <s v="JAR"/>
    <d v="2019-06-18T11:30:00"/>
    <n v="28473"/>
    <s v="XPOLOGISTIC"/>
    <s v="Carga"/>
    <s v="NO"/>
    <n v="1"/>
    <n v="2"/>
    <x v="0"/>
    <s v="IUVENOR LAB."/>
    <x v="1"/>
    <s v="Ourense"/>
    <m/>
    <m/>
    <m/>
    <m/>
    <n v="10"/>
    <s v="Miguel M."/>
    <x v="126"/>
    <d v="1899-12-30T12:15:00"/>
    <m/>
    <n v="0"/>
    <x v="0"/>
    <n v="1"/>
    <s v="SI"/>
    <x v="0"/>
    <n v="1"/>
    <n v="1"/>
    <n v="0"/>
    <x v="24"/>
    <x v="5"/>
    <n v="468"/>
    <n v="18"/>
    <n v="0.2"/>
    <n v="0.18"/>
  </r>
  <r>
    <d v="2019-06-18T00:00:00"/>
    <d v="1899-12-30T11:30:00"/>
    <d v="1899-12-30T11:30:00"/>
    <m/>
    <x v="1"/>
    <s v="JAR"/>
    <d v="2019-06-18T11:30:00"/>
    <n v="28341"/>
    <s v="SESE"/>
    <s v="Carga"/>
    <s v="NO"/>
    <n v="2"/>
    <n v="3"/>
    <x v="0"/>
    <s v="VALEO TERMICO"/>
    <x v="1"/>
    <s v="Zaragoza"/>
    <m/>
    <s v="4164JFV // R4804BCT     "/>
    <m/>
    <m/>
    <n v="10"/>
    <s v="Miguel M."/>
    <x v="126"/>
    <d v="1899-12-30T11:30:00"/>
    <m/>
    <n v="0"/>
    <x v="0"/>
    <n v="1"/>
    <s v="SI"/>
    <x v="0"/>
    <n v="0"/>
    <n v="0"/>
    <n v="1"/>
    <x v="24"/>
    <x v="5"/>
    <n v="468"/>
    <n v="18"/>
    <n v="0.2"/>
    <n v="0.18"/>
  </r>
  <r>
    <d v="2019-06-14T00:00:00"/>
    <d v="1899-12-30T13:15:00"/>
    <d v="1899-12-30T13:15:00"/>
    <m/>
    <x v="1"/>
    <s v="JAR"/>
    <d v="2019-06-14T13:30:00"/>
    <m/>
    <s v="DAVID BERTRAN"/>
    <s v="Descarga"/>
    <s v="NO"/>
    <n v="4"/>
    <n v="5"/>
    <x v="0"/>
    <s v="SIGMA "/>
    <x v="2"/>
    <s v="PALAU"/>
    <m/>
    <m/>
    <m/>
    <m/>
    <n v="15"/>
    <s v="Miguel M."/>
    <x v="124"/>
    <d v="1899-12-30T13:15:00"/>
    <m/>
    <n v="0"/>
    <x v="0"/>
    <n v="1"/>
    <s v="SI"/>
    <x v="0"/>
    <n v="0"/>
    <n v="0"/>
    <n v="1"/>
    <x v="23"/>
    <x v="5"/>
    <n v="468"/>
    <n v="18"/>
    <n v="0.2"/>
    <n v="0.18"/>
  </r>
  <r>
    <d v="2019-06-14T00:00:00"/>
    <d v="1899-12-30T10:30:00"/>
    <d v="1899-12-30T10:30:00"/>
    <m/>
    <x v="1"/>
    <s v="JAR"/>
    <d v="2019-06-14T10:30:00"/>
    <m/>
    <s v="DAVID BERTRAN"/>
    <s v="Descarga"/>
    <s v="NO"/>
    <n v="4"/>
    <n v="6"/>
    <x v="0"/>
    <s v="SIGMA "/>
    <x v="2"/>
    <s v="PALAU"/>
    <m/>
    <m/>
    <m/>
    <m/>
    <n v="15"/>
    <s v="Reyes"/>
    <x v="124"/>
    <d v="1899-12-30T10:30:00"/>
    <m/>
    <n v="0"/>
    <x v="0"/>
    <n v="1"/>
    <s v="SI"/>
    <x v="0"/>
    <n v="0"/>
    <n v="0"/>
    <n v="1"/>
    <x v="23"/>
    <x v="5"/>
    <n v="468"/>
    <n v="18"/>
    <n v="0.2"/>
    <n v="0.18"/>
  </r>
  <r>
    <d v="2019-06-14T00:00:00"/>
    <d v="1899-12-30T17:30:00"/>
    <m/>
    <m/>
    <x v="0"/>
    <s v="JAR"/>
    <d v="2019-06-14T17:30:00"/>
    <n v="28231"/>
    <s v="SESE"/>
    <s v="Carga"/>
    <s v="SI"/>
    <n v="13.5"/>
    <n v="21"/>
    <x v="0"/>
    <s v="VALEO"/>
    <x v="1"/>
    <s v="JAEN"/>
    <m/>
    <m/>
    <m/>
    <m/>
    <n v="60"/>
    <s v="Miguel Ángel"/>
    <x v="124"/>
    <d v="1899-12-30T17:30:00"/>
    <m/>
    <n v="1"/>
    <x v="0"/>
    <n v="0"/>
    <s v="SI"/>
    <x v="0"/>
    <n v="1"/>
    <n v="0"/>
    <n v="1"/>
    <x v="23"/>
    <x v="5"/>
    <n v="468"/>
    <n v="18"/>
    <n v="0.2"/>
    <n v="0.18"/>
  </r>
  <r>
    <d v="2019-06-14T00:00:00"/>
    <d v="1899-12-30T16:30:00"/>
    <d v="1899-12-30T16:30:00"/>
    <m/>
    <x v="1"/>
    <s v="JAR"/>
    <d v="2019-06-14T16:30:00"/>
    <m/>
    <s v="TRANSABADELL"/>
    <s v="Carga"/>
    <s v="NO"/>
    <n v="3"/>
    <n v="5"/>
    <x v="0"/>
    <s v="TRANSABADELL"/>
    <x v="7"/>
    <s v="VARIOS"/>
    <m/>
    <m/>
    <m/>
    <m/>
    <n v="20"/>
    <s v="Miguel Ángel"/>
    <x v="124"/>
    <d v="1899-12-30T16:30:00"/>
    <m/>
    <n v="0"/>
    <x v="0"/>
    <n v="1"/>
    <s v="SI"/>
    <x v="0"/>
    <n v="0"/>
    <n v="0"/>
    <n v="1"/>
    <x v="23"/>
    <x v="5"/>
    <n v="468"/>
    <n v="18"/>
    <n v="0.2"/>
    <n v="0.18"/>
  </r>
  <r>
    <d v="2019-06-17T00:00:00"/>
    <d v="1899-12-30T11:30:00"/>
    <d v="1899-12-30T11:30:00"/>
    <m/>
    <x v="1"/>
    <s v="JAR"/>
    <d v="2019-06-17T11:30:00"/>
    <n v="28314"/>
    <s v="MORARTE"/>
    <s v="Carga"/>
    <s v="SI"/>
    <n v="13.5"/>
    <n v="26"/>
    <x v="0"/>
    <s v="ALGONTEC SL"/>
    <x v="7"/>
    <s v="Poland"/>
    <m/>
    <m/>
    <m/>
    <m/>
    <n v="60"/>
    <s v="Miguel M."/>
    <x v="125"/>
    <d v="1899-12-30T11:30:00"/>
    <m/>
    <n v="1"/>
    <x v="0"/>
    <n v="1"/>
    <s v="SI"/>
    <x v="0"/>
    <n v="0"/>
    <n v="0"/>
    <n v="1"/>
    <x v="24"/>
    <x v="5"/>
    <n v="468"/>
    <n v="18"/>
    <n v="0.2"/>
    <n v="0.18"/>
  </r>
  <r>
    <d v="2019-06-17T00:00:00"/>
    <d v="1899-12-30T10:10:00"/>
    <d v="1899-12-30T10:10:00"/>
    <m/>
    <x v="1"/>
    <s v="JAR"/>
    <d v="2019-06-17T10:00:00"/>
    <m/>
    <s v="DAVID BERTRAN"/>
    <s v="Descarga"/>
    <s v="NO"/>
    <n v="4"/>
    <n v="5"/>
    <x v="0"/>
    <s v="ALTOPLAST"/>
    <x v="2"/>
    <s v="PALAU"/>
    <m/>
    <m/>
    <m/>
    <m/>
    <n v="15"/>
    <s v="Sus medios"/>
    <x v="125"/>
    <d v="1899-12-30T10:10:00"/>
    <m/>
    <n v="0"/>
    <x v="0"/>
    <n v="1"/>
    <s v="SI"/>
    <x v="0"/>
    <n v="0"/>
    <n v="0"/>
    <n v="1"/>
    <x v="24"/>
    <x v="5"/>
    <n v="468"/>
    <n v="18"/>
    <n v="0.2"/>
    <n v="0.18"/>
  </r>
  <r>
    <d v="2019-06-17T00:00:00"/>
    <d v="1899-12-30T10:45:00"/>
    <d v="1899-12-30T10:45:00"/>
    <m/>
    <x v="1"/>
    <s v="JAR"/>
    <d v="2019-06-17T11:00:00"/>
    <n v="28328"/>
    <s v="DAVID BERTRAN"/>
    <s v="Carga"/>
    <s v="NO"/>
    <n v="4"/>
    <n v="6"/>
    <x v="0"/>
    <s v="GRIFOLS"/>
    <x v="7"/>
    <s v="Parets"/>
    <m/>
    <m/>
    <m/>
    <m/>
    <n v="20"/>
    <s v="Reyes"/>
    <x v="125"/>
    <d v="1899-12-30T10:45:00"/>
    <m/>
    <n v="0"/>
    <x v="0"/>
    <n v="1"/>
    <s v="SI"/>
    <x v="0"/>
    <n v="0"/>
    <n v="0"/>
    <n v="1"/>
    <x v="24"/>
    <x v="5"/>
    <n v="468"/>
    <n v="18"/>
    <n v="0.2"/>
    <n v="0.18"/>
  </r>
  <r>
    <d v="2019-06-17T00:00:00"/>
    <d v="1899-12-30T11:45:00"/>
    <d v="1899-12-30T11:45:00"/>
    <m/>
    <x v="1"/>
    <s v="JAR"/>
    <d v="2019-06-17T12:00:00"/>
    <m/>
    <s v="DAVID BERTRAN"/>
    <s v="Carga"/>
    <s v="NO"/>
    <n v="2"/>
    <n v="2"/>
    <x v="0"/>
    <s v="ITC"/>
    <x v="9"/>
    <s v="Sta. Perpetua"/>
    <m/>
    <m/>
    <m/>
    <m/>
    <n v="15"/>
    <s v="Reyes"/>
    <x v="125"/>
    <d v="1899-12-30T11:45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12:00:00"/>
    <d v="1899-12-30T12:00:00"/>
    <m/>
    <x v="1"/>
    <s v="JAR"/>
    <d v="2019-06-18T12:00:00"/>
    <n v="6007280"/>
    <s v="J G H"/>
    <s v="Carga"/>
    <s v="SI"/>
    <n v="13.5"/>
    <n v="26"/>
    <x v="2"/>
    <s v="RENTA BOX"/>
    <x v="1"/>
    <s v="Grupo CFM."/>
    <m/>
    <m/>
    <m/>
    <m/>
    <n v="45"/>
    <s v="Alfredo"/>
    <x v="126"/>
    <d v="1899-12-30T10:30:00"/>
    <m/>
    <n v="1"/>
    <x v="0"/>
    <n v="1"/>
    <s v="SI"/>
    <x v="0"/>
    <n v="1"/>
    <n v="1"/>
    <n v="0"/>
    <x v="24"/>
    <x v="5"/>
    <n v="468"/>
    <n v="18"/>
    <n v="0.2"/>
    <n v="0.18"/>
  </r>
  <r>
    <d v="2019-06-17T00:00:00"/>
    <d v="1899-12-30T12:15:00"/>
    <d v="1899-12-30T12:15:00"/>
    <m/>
    <x v="1"/>
    <s v="JAR"/>
    <d v="2019-06-17T12:30:00"/>
    <m/>
    <s v="GONZATRANS"/>
    <s v="Descarga"/>
    <s v="NO"/>
    <n v="9"/>
    <n v="18"/>
    <x v="0"/>
    <s v="SIGMA "/>
    <x v="2"/>
    <s v="PALAU"/>
    <m/>
    <m/>
    <m/>
    <m/>
    <n v="40"/>
    <s v="Jesús"/>
    <x v="125"/>
    <d v="1899-12-30T13:15:00"/>
    <m/>
    <n v="0"/>
    <x v="0"/>
    <n v="1"/>
    <s v="SI"/>
    <x v="0"/>
    <n v="1"/>
    <n v="1"/>
    <n v="0"/>
    <x v="24"/>
    <x v="5"/>
    <n v="468"/>
    <n v="18"/>
    <n v="0.2"/>
    <n v="0.18"/>
  </r>
  <r>
    <d v="2019-06-18T00:00:00"/>
    <d v="1899-12-30T12:30:00"/>
    <d v="1899-12-30T12:30:00"/>
    <m/>
    <x v="1"/>
    <s v="JAR"/>
    <d v="2019-06-18T12:30:00"/>
    <n v="6007328"/>
    <s v="BREGER"/>
    <s v="Carga"/>
    <s v="NO"/>
    <n v="3"/>
    <n v="5"/>
    <x v="0"/>
    <s v="SCHOELLER  NUREIUX"/>
    <x v="4"/>
    <s v="Nurieux"/>
    <m/>
    <m/>
    <m/>
    <m/>
    <n v="30"/>
    <s v="Jesús"/>
    <x v="126"/>
    <d v="1899-12-30T12:30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13:00:00"/>
    <d v="1899-12-30T13:00:00"/>
    <m/>
    <x v="1"/>
    <s v="JAR"/>
    <d v="2019-06-18T13:00:00"/>
    <n v="6007280"/>
    <s v="J G H"/>
    <s v="Carga"/>
    <s v="SI"/>
    <n v="13.5"/>
    <n v="26"/>
    <x v="2"/>
    <s v="RENTA BOX"/>
    <x v="1"/>
    <s v="Grupo CFM."/>
    <m/>
    <m/>
    <m/>
    <m/>
    <n v="45"/>
    <s v="Alfredo"/>
    <x v="126"/>
    <d v="1899-12-30T13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4:00:00"/>
    <d v="1899-12-30T14:00:00"/>
    <m/>
    <x v="1"/>
    <s v="JAR"/>
    <d v="2019-06-18T14:00:00"/>
    <n v="6007280"/>
    <s v="J G H"/>
    <s v="Carga"/>
    <s v="SI"/>
    <n v="13.5"/>
    <n v="26"/>
    <x v="2"/>
    <s v="RENTA BOX"/>
    <x v="1"/>
    <s v="Grupo CFM."/>
    <m/>
    <m/>
    <m/>
    <m/>
    <n v="45"/>
    <s v="Denia"/>
    <x v="126"/>
    <d v="1899-12-30T14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5:00:00"/>
    <d v="1899-12-30T15:00:00"/>
    <m/>
    <x v="1"/>
    <s v="JAR"/>
    <d v="2019-06-18T15:00:00"/>
    <s v="6007345-43-7293-65-54-24-18"/>
    <s v="SUS MEDIOS"/>
    <s v="Carga"/>
    <s v="SI"/>
    <n v="13.5"/>
    <n v="26"/>
    <x v="0"/>
    <s v="SCHOELLER  ITALIA"/>
    <x v="4"/>
    <s v="italy"/>
    <m/>
    <m/>
    <m/>
    <m/>
    <n v="90"/>
    <s v="Juan Carlos"/>
    <x v="126"/>
    <d v="1899-12-30T15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6:00:00"/>
    <d v="1899-12-30T16:00:00"/>
    <m/>
    <x v="1"/>
    <s v="JAR"/>
    <d v="2019-06-18T16:00:00"/>
    <n v="6007280"/>
    <s v="J G H"/>
    <s v="Carga"/>
    <s v="SI"/>
    <n v="13.5"/>
    <n v="26"/>
    <x v="2"/>
    <s v="RENTA BOX"/>
    <x v="1"/>
    <s v="Grupo CFM."/>
    <m/>
    <m/>
    <m/>
    <m/>
    <n v="45"/>
    <s v="Denia"/>
    <x v="126"/>
    <d v="1899-12-30T16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6:45:00"/>
    <d v="1899-12-30T16:45:00"/>
    <m/>
    <x v="1"/>
    <s v="JAR"/>
    <d v="2019-06-18T17:00:00"/>
    <m/>
    <s v="TRANSPARETS"/>
    <s v="Carga"/>
    <s v="NO"/>
    <n v="6"/>
    <n v="6"/>
    <x v="0"/>
    <s v="AQUA AMBIENT"/>
    <x v="3"/>
    <s v="varios"/>
    <m/>
    <m/>
    <m/>
    <m/>
    <n v="30"/>
    <s v="Juan Carlos"/>
    <x v="126"/>
    <d v="1899-12-30T16:45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19:00:00"/>
    <d v="1899-12-30T19:00:00"/>
    <m/>
    <x v="1"/>
    <s v="JAR"/>
    <d v="2019-06-18T19:00:00"/>
    <n v="6007280"/>
    <s v="J G H"/>
    <s v="Carga"/>
    <s v="SI"/>
    <n v="13.5"/>
    <n v="26"/>
    <x v="2"/>
    <s v="RENTA BOX"/>
    <x v="1"/>
    <s v="Grupo CFM."/>
    <m/>
    <m/>
    <m/>
    <m/>
    <n v="45"/>
    <s v="Denia"/>
    <x v="126"/>
    <d v="1899-12-30T19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20:00:00"/>
    <d v="1899-12-30T20:00:00"/>
    <m/>
    <x v="1"/>
    <s v="JAR"/>
    <d v="2019-06-18T20:00:00"/>
    <n v="6007280"/>
    <s v="J G H"/>
    <s v="Carga"/>
    <s v="SI"/>
    <n v="13.5"/>
    <n v="26"/>
    <x v="2"/>
    <s v="RENTA BOX"/>
    <x v="1"/>
    <s v="Grupo CFM."/>
    <m/>
    <m/>
    <m/>
    <m/>
    <n v="45"/>
    <s v="Denia"/>
    <x v="126"/>
    <d v="1899-12-30T20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7:15:00"/>
    <d v="1899-12-30T17:15:00"/>
    <m/>
    <x v="1"/>
    <s v="JAR"/>
    <d v="2019-06-18T17:30:00"/>
    <m/>
    <s v="TRANSABADELL"/>
    <s v="Carga"/>
    <s v="NO"/>
    <n v="3"/>
    <n v="5"/>
    <x v="0"/>
    <s v="TRANSABADELL"/>
    <x v="5"/>
    <s v="varios"/>
    <m/>
    <m/>
    <m/>
    <m/>
    <n v="30"/>
    <s v="Juan Carlos"/>
    <x v="126"/>
    <d v="1899-12-30T17:15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6:45:00"/>
    <d v="1899-12-30T16:45:00"/>
    <m/>
    <x v="1"/>
    <s v="JAR"/>
    <d v="2019-06-19T17:00:00"/>
    <m/>
    <s v="TRANSPARETS"/>
    <s v="Carga"/>
    <s v="NO"/>
    <n v="6"/>
    <n v="6"/>
    <x v="0"/>
    <s v="AQUA AMBIENT"/>
    <x v="3"/>
    <s v="varios"/>
    <m/>
    <m/>
    <m/>
    <m/>
    <n v="15"/>
    <s v="Juan Carlos"/>
    <x v="127"/>
    <d v="1899-12-30T16:45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1:00:00"/>
    <d v="1899-12-30T11:00:00"/>
    <m/>
    <x v="1"/>
    <s v="JAR"/>
    <d v="2019-06-19T11:00:00"/>
    <m/>
    <s v="SUS MEDIOS"/>
    <s v="Descarga"/>
    <s v="SI"/>
    <n v="13.5"/>
    <n v="26"/>
    <x v="0"/>
    <s v="CHEP"/>
    <x v="2"/>
    <s v="PALAU"/>
    <n v="3680360687"/>
    <m/>
    <m/>
    <m/>
    <n v="60"/>
    <s v="Alfredo"/>
    <x v="127"/>
    <d v="1899-12-30T12:00:00"/>
    <m/>
    <n v="1"/>
    <x v="0"/>
    <n v="1"/>
    <s v="SI"/>
    <x v="0"/>
    <n v="1"/>
    <n v="1"/>
    <n v="0"/>
    <x v="24"/>
    <x v="5"/>
    <n v="468"/>
    <n v="18"/>
    <n v="0.2"/>
    <n v="0.18"/>
  </r>
  <r>
    <d v="2019-06-19T00:00:00"/>
    <d v="1899-12-30T08:00:00"/>
    <d v="1899-12-30T08:00:00"/>
    <m/>
    <x v="1"/>
    <s v="JAR"/>
    <d v="2019-06-19T08:00:00"/>
    <m/>
    <s v="SUS MEDIOS"/>
    <s v="Descarga"/>
    <s v="SI"/>
    <n v="13.5"/>
    <n v="22"/>
    <x v="0"/>
    <s v="MORSSINKHOF"/>
    <x v="2"/>
    <s v="PALAU"/>
    <m/>
    <m/>
    <m/>
    <m/>
    <n v="30"/>
    <s v="Miguel Ángel"/>
    <x v="127"/>
    <d v="1899-12-30T15:00:00"/>
    <m/>
    <n v="1"/>
    <x v="0"/>
    <n v="1"/>
    <s v="SI"/>
    <x v="0"/>
    <n v="1"/>
    <n v="1"/>
    <n v="0"/>
    <x v="24"/>
    <x v="5"/>
    <n v="468"/>
    <n v="18"/>
    <n v="0.2"/>
    <n v="0.18"/>
  </r>
  <r>
    <d v="2019-06-17T00:00:00"/>
    <d v="1899-12-30T14:30:00"/>
    <d v="1899-12-30T14:30:00"/>
    <m/>
    <x v="1"/>
    <s v="JAR"/>
    <d v="2019-06-17T14:30:00"/>
    <m/>
    <s v="GONZATRANS"/>
    <s v="Carga"/>
    <s v="NO"/>
    <n v="8"/>
    <n v="16"/>
    <x v="0"/>
    <s v="GONZATRANS"/>
    <x v="7"/>
    <s v="LLeida"/>
    <m/>
    <m/>
    <m/>
    <m/>
    <n v="40"/>
    <s v="Miguel Ángel"/>
    <x v="125"/>
    <d v="1899-12-30T14:30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1:30:00"/>
    <d v="1899-12-30T11:30:00"/>
    <m/>
    <x v="1"/>
    <s v="JAR"/>
    <d v="2019-06-19T11:30:00"/>
    <n v="6007280"/>
    <s v="J G H"/>
    <s v="Carga"/>
    <s v="SI"/>
    <n v="13.5"/>
    <n v="26"/>
    <x v="2"/>
    <s v="RENTA BOX"/>
    <x v="1"/>
    <s v=" CFM"/>
    <m/>
    <m/>
    <m/>
    <m/>
    <n v="45"/>
    <s v="Miguel M."/>
    <x v="127"/>
    <d v="1899-12-30T12:30:00"/>
    <m/>
    <n v="1"/>
    <x v="0"/>
    <n v="1"/>
    <s v="SI"/>
    <x v="0"/>
    <n v="1"/>
    <n v="1"/>
    <n v="0"/>
    <x v="24"/>
    <x v="5"/>
    <n v="468"/>
    <n v="18"/>
    <n v="0.2"/>
    <n v="0.18"/>
  </r>
  <r>
    <d v="2019-06-17T00:00:00"/>
    <d v="1899-12-30T15:30:00"/>
    <d v="1899-12-30T15:30:00"/>
    <m/>
    <x v="1"/>
    <s v="JAR"/>
    <d v="2019-06-17T15:30:00"/>
    <m/>
    <s v="SUS MEDIOS"/>
    <s v="Descarga"/>
    <s v="NO"/>
    <n v="6"/>
    <n v="12"/>
    <x v="0"/>
    <s v="REGESPAL"/>
    <x v="2"/>
    <s v="PALAU"/>
    <m/>
    <m/>
    <m/>
    <m/>
    <n v="20"/>
    <s v="Miguel Ángel"/>
    <x v="125"/>
    <d v="1899-12-30T15:30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2:30:00"/>
    <d v="1899-12-30T12:30:00"/>
    <m/>
    <x v="1"/>
    <s v="JAR"/>
    <d v="2019-06-19T12:30:00"/>
    <n v="6007280"/>
    <s v="J G H"/>
    <s v="Carga"/>
    <s v="SI"/>
    <n v="13.5"/>
    <n v="26"/>
    <x v="2"/>
    <s v="RENTA BOX"/>
    <x v="1"/>
    <s v=" CFM"/>
    <m/>
    <m/>
    <m/>
    <m/>
    <n v="45"/>
    <s v="Denia"/>
    <x v="127"/>
    <d v="1899-12-30T14:30:00"/>
    <m/>
    <n v="1"/>
    <x v="0"/>
    <n v="1"/>
    <s v="SI"/>
    <x v="0"/>
    <n v="1"/>
    <n v="1"/>
    <n v="0"/>
    <x v="24"/>
    <x v="5"/>
    <n v="468"/>
    <n v="18"/>
    <n v="0.2"/>
    <n v="0.18"/>
  </r>
  <r>
    <d v="2019-06-19T00:00:00"/>
    <d v="1899-12-30T15:30:00"/>
    <d v="1899-12-30T15:30:00"/>
    <m/>
    <x v="1"/>
    <s v="JAR"/>
    <d v="2019-06-19T15:30:00"/>
    <n v="6007280"/>
    <s v="J G H"/>
    <s v="Carga"/>
    <s v="SI"/>
    <n v="13.5"/>
    <n v="26"/>
    <x v="2"/>
    <s v="RENTA BOX"/>
    <x v="1"/>
    <s v=" CFM"/>
    <m/>
    <m/>
    <m/>
    <m/>
    <n v="45"/>
    <s v="Denia"/>
    <x v="127"/>
    <d v="1899-12-30T15:30:00"/>
    <m/>
    <n v="1"/>
    <x v="0"/>
    <n v="1"/>
    <s v="SI"/>
    <x v="0"/>
    <n v="0"/>
    <n v="0"/>
    <n v="1"/>
    <x v="24"/>
    <x v="5"/>
    <n v="468"/>
    <n v="18"/>
    <n v="0.2"/>
    <n v="0.18"/>
  </r>
  <r>
    <d v="2019-06-19T00:00:00"/>
    <d v="1899-12-30T18:30:00"/>
    <d v="1899-12-30T18:30:00"/>
    <m/>
    <x v="1"/>
    <s v="JAR"/>
    <d v="2019-06-19T18:30:00"/>
    <n v="6007280"/>
    <s v="J G H"/>
    <s v="Carga"/>
    <s v="SI"/>
    <n v="13.5"/>
    <n v="26"/>
    <x v="2"/>
    <s v="RENTA BOX"/>
    <x v="1"/>
    <s v=" CFM"/>
    <m/>
    <m/>
    <m/>
    <m/>
    <n v="45"/>
    <s v="Juan Carlos"/>
    <x v="127"/>
    <d v="1899-12-30T17:30:00"/>
    <m/>
    <n v="1"/>
    <x v="0"/>
    <n v="1"/>
    <s v="SI"/>
    <x v="0"/>
    <n v="1"/>
    <n v="1"/>
    <n v="0"/>
    <x v="24"/>
    <x v="5"/>
    <n v="468"/>
    <n v="18"/>
    <n v="0.2"/>
    <n v="0.18"/>
  </r>
  <r>
    <d v="2019-06-18T00:00:00"/>
    <d v="1899-12-30T18:00:00"/>
    <d v="1899-12-30T18:00:00"/>
    <m/>
    <x v="1"/>
    <s v="JAR"/>
    <d v="2019-06-18T18:00:00"/>
    <n v="6007280"/>
    <s v="J G H"/>
    <s v="Carga"/>
    <s v="SI"/>
    <n v="13.5"/>
    <n v="26"/>
    <x v="2"/>
    <s v="RENTA BOX"/>
    <x v="1"/>
    <s v="Grupo CFM."/>
    <m/>
    <m/>
    <m/>
    <m/>
    <n v="45"/>
    <s v="Miguel Ángel"/>
    <x v="126"/>
    <d v="1899-12-30T16:00:00"/>
    <m/>
    <n v="1"/>
    <x v="0"/>
    <n v="1"/>
    <s v="SI"/>
    <x v="0"/>
    <n v="1"/>
    <n v="1"/>
    <n v="0"/>
    <x v="24"/>
    <x v="5"/>
    <n v="468"/>
    <n v="18"/>
    <n v="0.2"/>
    <n v="0.18"/>
  </r>
  <r>
    <d v="2019-06-19T00:00:00"/>
    <d v="1899-12-30T19:30:00"/>
    <d v="1899-12-30T19:30:00"/>
    <m/>
    <x v="1"/>
    <s v="JAR"/>
    <d v="2019-06-19T19:30:00"/>
    <n v="6007280"/>
    <s v="J G H"/>
    <s v="Carga"/>
    <s v="SI"/>
    <n v="13.5"/>
    <n v="26"/>
    <x v="2"/>
    <s v="RENTA BOX"/>
    <x v="1"/>
    <s v=" CFM"/>
    <m/>
    <m/>
    <m/>
    <m/>
    <n v="45"/>
    <s v="Denia"/>
    <x v="127"/>
    <d v="1899-12-30T18:30:00"/>
    <m/>
    <n v="1"/>
    <x v="0"/>
    <n v="1"/>
    <s v="SI"/>
    <x v="0"/>
    <n v="1"/>
    <n v="1"/>
    <n v="0"/>
    <x v="24"/>
    <x v="5"/>
    <n v="468"/>
    <n v="18"/>
    <n v="0.2"/>
    <n v="0.18"/>
  </r>
  <r>
    <d v="2019-06-19T00:00:00"/>
    <d v="1899-12-30T07:00:00"/>
    <d v="1899-12-30T07:00:00"/>
    <m/>
    <x v="1"/>
    <s v="JAR"/>
    <d v="2019-06-19T07:00:00"/>
    <m/>
    <s v="SUS MEDIOS"/>
    <s v="Descarga"/>
    <s v="NO"/>
    <n v="8"/>
    <n v="16"/>
    <x v="0"/>
    <s v="SERRADORA DOMENECH"/>
    <x v="2"/>
    <s v="PALAU"/>
    <m/>
    <m/>
    <m/>
    <m/>
    <n v="30"/>
    <s v="Jesús"/>
    <x v="127"/>
    <d v="1899-12-30T07:00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08:30:00"/>
    <d v="1899-12-30T08:30:00"/>
    <m/>
    <x v="1"/>
    <s v="SJ"/>
    <d v="2019-06-18T08:30:00"/>
    <m/>
    <s v="GONZATRANS"/>
    <s v="Carga"/>
    <s v="NO"/>
    <n v="8"/>
    <n v="14"/>
    <x v="0"/>
    <s v="GONZATRANS"/>
    <x v="5"/>
    <s v="varios"/>
    <m/>
    <m/>
    <m/>
    <m/>
    <n v="25"/>
    <s v="Miguel M."/>
    <x v="126"/>
    <d v="1899-12-30T08:30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09:30:00"/>
    <d v="1899-12-30T09:30:00"/>
    <m/>
    <x v="1"/>
    <s v="SJ"/>
    <d v="2019-06-18T09:30:00"/>
    <m/>
    <s v="GONZATRANS"/>
    <s v="Carga"/>
    <s v="NO"/>
    <n v="5"/>
    <n v="6"/>
    <x v="0"/>
    <s v="GONZATRANS"/>
    <x v="5"/>
    <s v="varios"/>
    <s v="Sigma"/>
    <m/>
    <m/>
    <m/>
    <n v="25"/>
    <s v="Jesús"/>
    <x v="126"/>
    <d v="1899-12-30T09:30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08:00:00"/>
    <d v="1899-12-30T08:00:00"/>
    <m/>
    <x v="1"/>
    <s v="JAR"/>
    <d v="2019-06-18T08:00:00"/>
    <m/>
    <s v="DAVID BERTRAN"/>
    <s v="Carga"/>
    <s v="NO"/>
    <n v="4"/>
    <n v="6"/>
    <x v="0"/>
    <s v="VARIOS"/>
    <x v="7"/>
    <s v="varios"/>
    <m/>
    <m/>
    <m/>
    <m/>
    <n v="20"/>
    <s v="Jesús"/>
    <x v="126"/>
    <d v="1899-12-30T08:00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2:00:00"/>
    <d v="1899-12-30T12:00:00"/>
    <m/>
    <x v="1"/>
    <s v="JAR"/>
    <d v="2019-06-19T12:00:00"/>
    <m/>
    <s v="COBARPLAS"/>
    <s v="Descarga"/>
    <s v="NO"/>
    <n v="5"/>
    <n v="8"/>
    <x v="0"/>
    <s v="COBARPLAST"/>
    <x v="0"/>
    <s v="PALAU"/>
    <m/>
    <m/>
    <m/>
    <m/>
    <n v="40"/>
    <s v="Jesús"/>
    <x v="127"/>
    <d v="1899-12-30T12:45:00"/>
    <m/>
    <n v="0"/>
    <x v="0"/>
    <n v="1"/>
    <s v="SI"/>
    <x v="0"/>
    <n v="1"/>
    <n v="1"/>
    <n v="0"/>
    <x v="24"/>
    <x v="5"/>
    <n v="468"/>
    <n v="18"/>
    <n v="0.2"/>
    <n v="0.18"/>
  </r>
  <r>
    <d v="2019-06-19T00:00:00"/>
    <d v="1899-12-30T10:00:00"/>
    <d v="1899-12-30T10:00:00"/>
    <m/>
    <x v="1"/>
    <s v="JAR"/>
    <d v="2019-06-19T10:00:00"/>
    <n v="28207"/>
    <s v="JOSE REY"/>
    <s v="Carga"/>
    <s v="SI"/>
    <n v="13.5"/>
    <n v="26"/>
    <x v="2"/>
    <s v="LM BOX ALIMENTA"/>
    <x v="7"/>
    <s v="CANTABRIA"/>
    <m/>
    <m/>
    <m/>
    <m/>
    <n v="45"/>
    <s v="Miguel M."/>
    <x v="127"/>
    <d v="1899-12-30T11:30:00"/>
    <m/>
    <n v="1"/>
    <x v="0"/>
    <n v="1"/>
    <s v="SI"/>
    <x v="0"/>
    <n v="1"/>
    <n v="1"/>
    <n v="0"/>
    <x v="24"/>
    <x v="5"/>
    <n v="468"/>
    <n v="18"/>
    <n v="0.2"/>
    <n v="0.18"/>
  </r>
  <r>
    <d v="2019-06-19T00:00:00"/>
    <d v="1899-12-30T14:00:00"/>
    <d v="1899-12-30T14:00:00"/>
    <m/>
    <x v="1"/>
    <s v="JAR"/>
    <d v="2019-06-19T14:00:00"/>
    <n v="28207"/>
    <s v="JOSE REY"/>
    <s v="Carga"/>
    <s v="SI"/>
    <n v="13.5"/>
    <n v="26"/>
    <x v="2"/>
    <s v="LM BOX ALIMENTA"/>
    <x v="7"/>
    <s v="CANTABRIA"/>
    <m/>
    <m/>
    <m/>
    <m/>
    <n v="45"/>
    <s v="Denia"/>
    <x v="127"/>
    <d v="1899-12-30T14:00:00"/>
    <m/>
    <n v="1"/>
    <x v="0"/>
    <n v="1"/>
    <s v="SI"/>
    <x v="0"/>
    <n v="0"/>
    <n v="0"/>
    <n v="1"/>
    <x v="24"/>
    <x v="5"/>
    <n v="468"/>
    <n v="18"/>
    <n v="0.2"/>
    <n v="0.18"/>
  </r>
  <r>
    <d v="2019-06-19T00:00:00"/>
    <d v="1899-12-30T11:15:00"/>
    <d v="1899-12-30T11:15:00"/>
    <m/>
    <x v="1"/>
    <s v="JAR"/>
    <d v="2019-06-19T11:30:00"/>
    <m/>
    <s v="XPOLOGISTIC"/>
    <s v="Descarga"/>
    <s v="NO"/>
    <n v="1"/>
    <n v="1"/>
    <x v="0"/>
    <s v="PUROMASTER"/>
    <x v="2"/>
    <s v="PALAU"/>
    <m/>
    <m/>
    <m/>
    <m/>
    <n v="10"/>
    <s v="Sandra"/>
    <x v="127"/>
    <d v="1899-12-30T11:15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07:30:00"/>
    <d v="1899-12-30T07:30:00"/>
    <m/>
    <x v="1"/>
    <s v="SJ"/>
    <d v="2019-06-19T07:30:00"/>
    <m/>
    <s v="GONZATRANS"/>
    <s v="Carga"/>
    <s v="SI"/>
    <n v="13.5"/>
    <n v="26"/>
    <x v="0"/>
    <s v="GONZATRANS"/>
    <x v="5"/>
    <s v="varios"/>
    <m/>
    <m/>
    <m/>
    <m/>
    <n v="30"/>
    <s v="Miguel M."/>
    <x v="127"/>
    <d v="1899-12-30T07:3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3:30:00"/>
    <d v="1899-12-30T13:30:00"/>
    <m/>
    <x v="1"/>
    <s v="JAR"/>
    <d v="2019-06-18T13:30:00"/>
    <m/>
    <s v="ALGAITRUCK"/>
    <s v="Descarga"/>
    <s v="SI"/>
    <n v="13.5"/>
    <n v="26"/>
    <x v="0"/>
    <s v="SCHOELLER  LORQUI"/>
    <x v="8"/>
    <s v="PALAU"/>
    <m/>
    <m/>
    <m/>
    <m/>
    <m/>
    <s v="Sus medios"/>
    <x v="126"/>
    <d v="1899-12-30T13:3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5:30:00"/>
    <d v="1899-12-30T15:30:00"/>
    <m/>
    <x v="1"/>
    <s v="JAR"/>
    <d v="2019-06-18T15:30:00"/>
    <n v="28507"/>
    <s v="DASCHER"/>
    <s v="Carga"/>
    <s v="NO"/>
    <n v="1"/>
    <n v="1"/>
    <x v="0"/>
    <s v="ACERINOX "/>
    <x v="3"/>
    <s v="Cadíz"/>
    <m/>
    <m/>
    <m/>
    <m/>
    <n v="15"/>
    <s v="Sandra"/>
    <x v="126"/>
    <d v="1899-12-30T15:30:00"/>
    <m/>
    <n v="0"/>
    <x v="0"/>
    <n v="1"/>
    <s v="SI"/>
    <x v="0"/>
    <n v="0"/>
    <n v="0"/>
    <n v="1"/>
    <x v="24"/>
    <x v="5"/>
    <n v="468"/>
    <n v="18"/>
    <n v="0.2"/>
    <n v="0.18"/>
  </r>
  <r>
    <d v="2019-06-18T00:00:00"/>
    <d v="1899-12-30T12:15:00"/>
    <d v="1899-12-30T12:15:00"/>
    <m/>
    <x v="1"/>
    <s v="JAR"/>
    <d v="2019-06-18T12:30:00"/>
    <m/>
    <s v="SUS MEDIOS"/>
    <s v="Carga"/>
    <s v="NO"/>
    <n v="4"/>
    <n v="4"/>
    <x v="0"/>
    <s v="AQUA AMBIENT"/>
    <x v="3"/>
    <s v="Valencia"/>
    <m/>
    <m/>
    <m/>
    <m/>
    <n v="20"/>
    <s v="Jesús"/>
    <x v="126"/>
    <d v="1899-12-30T12:15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16:45:00"/>
    <d v="1899-12-30T16:45:00"/>
    <m/>
    <x v="1"/>
    <s v="JAR"/>
    <d v="2019-06-20T17:00:00"/>
    <m/>
    <s v="TRANSPARETS"/>
    <s v="Carga"/>
    <s v="NO"/>
    <n v="6"/>
    <n v="6"/>
    <x v="0"/>
    <s v="AQUA AMBIENT"/>
    <x v="3"/>
    <s v="varios"/>
    <m/>
    <m/>
    <m/>
    <m/>
    <n v="15"/>
    <s v="Juan Carlos"/>
    <x v="128"/>
    <d v="1899-12-30T16:45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09:00:00"/>
    <d v="1899-12-30T09:00:00"/>
    <m/>
    <x v="1"/>
    <s v="JAR"/>
    <d v="2019-06-20T09:00:00"/>
    <m/>
    <s v="JOSE REY"/>
    <s v="Carga"/>
    <s v="SI"/>
    <n v="13.5"/>
    <n v="26"/>
    <x v="0"/>
    <s v="FLUIDRA"/>
    <x v="9"/>
    <s v="Maçanet"/>
    <m/>
    <m/>
    <m/>
    <m/>
    <n v="60"/>
    <s v="Jesús"/>
    <x v="128"/>
    <d v="1899-12-30T09:00:00"/>
    <m/>
    <n v="1"/>
    <x v="0"/>
    <n v="1"/>
    <s v="SI"/>
    <x v="0"/>
    <n v="0"/>
    <n v="0"/>
    <n v="1"/>
    <x v="24"/>
    <x v="5"/>
    <n v="468"/>
    <n v="18"/>
    <n v="0.2"/>
    <n v="0.18"/>
  </r>
  <r>
    <d v="2019-06-18T00:00:00"/>
    <d v="1899-12-30T15:15:00"/>
    <m/>
    <m/>
    <x v="0"/>
    <s v="JAR"/>
    <d v="2019-06-18T15:30:00"/>
    <n v="28493"/>
    <s v="SEUR"/>
    <s v="Carga"/>
    <s v="NO"/>
    <n v="1"/>
    <n v="1"/>
    <x v="0"/>
    <s v="SEUR"/>
    <x v="1"/>
    <s v="Madrid"/>
    <m/>
    <m/>
    <m/>
    <m/>
    <n v="10"/>
    <s v="Sandra"/>
    <x v="126"/>
    <d v="1899-12-30T15:15:00"/>
    <m/>
    <n v="0"/>
    <x v="0"/>
    <n v="0"/>
    <s v="SI"/>
    <x v="0"/>
    <n v="1"/>
    <n v="0"/>
    <n v="1"/>
    <x v="24"/>
    <x v="5"/>
    <n v="468"/>
    <n v="18"/>
    <n v="0.2"/>
    <n v="0.18"/>
  </r>
  <r>
    <d v="2019-06-20T00:00:00"/>
    <d v="1899-12-30T12:30:00"/>
    <d v="1899-12-30T12:30:00"/>
    <m/>
    <x v="1"/>
    <s v="JAR"/>
    <d v="2019-06-20T12:30:00"/>
    <m/>
    <s v="NOUTRANSPORT"/>
    <s v="Descarga"/>
    <s v="SI"/>
    <n v="13.5"/>
    <n v="26"/>
    <x v="0"/>
    <s v="SCHOELLER FRANCE"/>
    <x v="6"/>
    <s v="PALAU"/>
    <s v="CB-1289"/>
    <m/>
    <m/>
    <m/>
    <n v="60"/>
    <s v="Jesús"/>
    <x v="128"/>
    <d v="1899-12-30T12:30:00"/>
    <m/>
    <n v="1"/>
    <x v="0"/>
    <n v="1"/>
    <s v="SI"/>
    <x v="0"/>
    <n v="0"/>
    <n v="0"/>
    <n v="1"/>
    <x v="24"/>
    <x v="5"/>
    <n v="468"/>
    <n v="18"/>
    <n v="0.2"/>
    <n v="0.18"/>
  </r>
  <r>
    <d v="2019-06-20T00:00:00"/>
    <d v="1899-12-30T18:00:00"/>
    <d v="1899-12-30T18:00:00"/>
    <m/>
    <x v="1"/>
    <s v="JAR"/>
    <d v="2019-06-20T18:00:00"/>
    <m/>
    <s v="GARVI"/>
    <s v="Carga"/>
    <s v="SI"/>
    <n v="13.5"/>
    <n v="14"/>
    <x v="0"/>
    <s v="ROS ROCA"/>
    <x v="7"/>
    <s v="LLeida"/>
    <m/>
    <m/>
    <m/>
    <m/>
    <n v="30"/>
    <s v="Juan Carlos"/>
    <x v="128"/>
    <d v="1899-12-30T18:00:00"/>
    <m/>
    <n v="1"/>
    <x v="0"/>
    <n v="1"/>
    <s v="SI"/>
    <x v="0"/>
    <n v="0"/>
    <n v="0"/>
    <n v="1"/>
    <x v="24"/>
    <x v="5"/>
    <n v="468"/>
    <n v="18"/>
    <n v="0.2"/>
    <n v="0.18"/>
  </r>
  <r>
    <d v="2019-06-20T00:00:00"/>
    <d v="1899-12-30T14:00:00"/>
    <d v="1899-12-30T14:00:00"/>
    <m/>
    <x v="1"/>
    <s v="JAR"/>
    <d v="2019-06-20T14:00:00"/>
    <n v="6007242"/>
    <s v="NOUTRANSPORT"/>
    <s v="Carga"/>
    <s v="SI"/>
    <n v="13.5"/>
    <n v="24"/>
    <x v="0"/>
    <s v="SCHOELLER FRANCE"/>
    <x v="4"/>
    <s v="francia"/>
    <m/>
    <m/>
    <m/>
    <m/>
    <n v="45"/>
    <s v="Juan Carlos"/>
    <x v="128"/>
    <d v="1899-12-30T14:00:00"/>
    <m/>
    <n v="1"/>
    <x v="0"/>
    <n v="1"/>
    <s v="SI"/>
    <x v="0"/>
    <n v="0"/>
    <n v="0"/>
    <n v="1"/>
    <x v="24"/>
    <x v="5"/>
    <n v="468"/>
    <n v="18"/>
    <n v="0.2"/>
    <n v="0.18"/>
  </r>
  <r>
    <d v="2019-06-20T00:00:00"/>
    <d v="1899-12-30T19:00:00"/>
    <d v="1899-12-30T19:00:00"/>
    <m/>
    <x v="1"/>
    <s v="JAR"/>
    <d v="2019-06-20T19:00:00"/>
    <n v="6007204"/>
    <s v="BREGER"/>
    <s v="Carga"/>
    <s v="NO"/>
    <n v="7"/>
    <n v="13"/>
    <x v="0"/>
    <s v="SCHOELLER  NURIEUX"/>
    <x v="4"/>
    <s v="Nurieux"/>
    <m/>
    <m/>
    <m/>
    <m/>
    <n v="30"/>
    <s v="Juan Carlos"/>
    <x v="128"/>
    <d v="1899-12-30T19:00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09:00:00"/>
    <d v="1899-12-30T09:00:00"/>
    <m/>
    <x v="1"/>
    <s v="JAR"/>
    <d v="2019-06-19T09:00:00"/>
    <n v="6007240"/>
    <s v="BREGER"/>
    <s v="Carga"/>
    <s v="SI"/>
    <n v="13.5"/>
    <n v="26"/>
    <x v="0"/>
    <s v="SCHOELLER FRANCE"/>
    <x v="4"/>
    <s v="France"/>
    <m/>
    <m/>
    <m/>
    <m/>
    <m/>
    <s v="FALLO"/>
    <x v="23"/>
    <m/>
    <m/>
    <n v="1"/>
    <x v="1"/>
    <n v="1"/>
    <s v="NO"/>
    <x v="1"/>
    <n v="1"/>
    <n v="1"/>
    <n v="0"/>
    <x v="24"/>
    <x v="5"/>
    <n v="468"/>
    <n v="18"/>
    <n v="0.2"/>
    <n v="0.18"/>
  </r>
  <r>
    <d v="2019-06-19T00:00:00"/>
    <d v="1899-12-30T06:30:00"/>
    <m/>
    <m/>
    <x v="0"/>
    <s v="JAR"/>
    <d v="2019-06-19T06:30:00"/>
    <n v="6007282"/>
    <s v="BREGER"/>
    <s v="Carga"/>
    <s v="NO"/>
    <n v="5"/>
    <n v="10"/>
    <x v="0"/>
    <s v="SCHOELLER FRANCE"/>
    <x v="4"/>
    <s v="France"/>
    <m/>
    <m/>
    <m/>
    <m/>
    <n v="30"/>
    <s v="Miguel M."/>
    <x v="127"/>
    <d v="1899-12-30T06:30:00"/>
    <m/>
    <n v="0"/>
    <x v="0"/>
    <n v="0"/>
    <s v="SI"/>
    <x v="0"/>
    <n v="1"/>
    <n v="0"/>
    <n v="1"/>
    <x v="24"/>
    <x v="5"/>
    <n v="468"/>
    <n v="18"/>
    <n v="0.2"/>
    <n v="0.18"/>
  </r>
  <r>
    <d v="2019-06-19T00:00:00"/>
    <d v="1899-12-30T08:30:00"/>
    <d v="1899-12-30T08:30:00"/>
    <m/>
    <x v="1"/>
    <s v="JAR"/>
    <d v="2019-06-19T08:30:00"/>
    <m/>
    <s v="DAVID BERTRAN"/>
    <s v="Carga"/>
    <s v="NO"/>
    <n v="4"/>
    <n v="1"/>
    <x v="0"/>
    <s v="BARCELONESA DE DROGAS"/>
    <x v="9"/>
    <s v="Barcelona"/>
    <m/>
    <m/>
    <m/>
    <m/>
    <n v="20"/>
    <s v="Jesús"/>
    <x v="127"/>
    <d v="1899-12-30T08:30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2:15:00"/>
    <d v="1899-12-30T12:15:00"/>
    <m/>
    <x v="1"/>
    <s v="JAR"/>
    <d v="2019-06-19T12:30:00"/>
    <m/>
    <s v="DAVID BERTRAN"/>
    <s v="Carga"/>
    <s v="NO"/>
    <n v="4"/>
    <n v="1"/>
    <x v="0"/>
    <s v="BARCELONESA DE DROGAS"/>
    <x v="9"/>
    <s v="Barcelona"/>
    <m/>
    <m/>
    <m/>
    <m/>
    <n v="20"/>
    <s v="Jesús"/>
    <x v="127"/>
    <d v="1899-12-30T12:15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3:00:00"/>
    <d v="1899-12-30T13:00:00"/>
    <m/>
    <x v="1"/>
    <s v="JAR"/>
    <d v="2019-06-19T13:00:00"/>
    <n v="28313"/>
    <s v="GONZATRANS"/>
    <s v="Carga"/>
    <s v="SI"/>
    <n v="13.5"/>
    <n v="26"/>
    <x v="0"/>
    <s v="ALGONTEC SL"/>
    <x v="7"/>
    <s v="Zaragoza"/>
    <m/>
    <m/>
    <m/>
    <m/>
    <n v="45"/>
    <s v="Alfredo"/>
    <x v="127"/>
    <d v="1899-12-30T13:00:00"/>
    <m/>
    <n v="1"/>
    <x v="0"/>
    <n v="1"/>
    <s v="SI"/>
    <x v="0"/>
    <n v="0"/>
    <n v="0"/>
    <n v="1"/>
    <x v="24"/>
    <x v="5"/>
    <n v="468"/>
    <n v="18"/>
    <n v="0.2"/>
    <n v="0.18"/>
  </r>
  <r>
    <d v="2019-06-20T00:00:00"/>
    <d v="1899-12-30T12:15:00"/>
    <d v="1899-12-30T12:15:00"/>
    <m/>
    <x v="1"/>
    <s v="JAR"/>
    <d v="2019-06-20T12:30:00"/>
    <n v="28536"/>
    <s v="SUS MEDIOS"/>
    <s v="Carga"/>
    <s v="NO"/>
    <n v="1"/>
    <n v="1"/>
    <x v="0"/>
    <s v="BWT IBERICA"/>
    <x v="3"/>
    <s v="Barcelona"/>
    <m/>
    <m/>
    <m/>
    <m/>
    <n v="10"/>
    <s v="Reyes"/>
    <x v="128"/>
    <d v="1899-12-30T12:15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8:00:00"/>
    <d v="1899-12-30T18:00:00"/>
    <m/>
    <x v="1"/>
    <s v="JAR"/>
    <d v="2019-06-19T18:00:00"/>
    <n v="27814"/>
    <s v="SESE"/>
    <s v="Carga"/>
    <s v="NO"/>
    <n v="5"/>
    <n v="9"/>
    <x v="0"/>
    <s v="VALEO"/>
    <x v="1"/>
    <s v="Jaén"/>
    <m/>
    <s v="0486KCL  -  R9458BCS"/>
    <m/>
    <m/>
    <n v="45"/>
    <s v="Denia"/>
    <x v="127"/>
    <d v="1899-12-30T18:00:00"/>
    <m/>
    <n v="0"/>
    <x v="0"/>
    <n v="1"/>
    <s v="SI"/>
    <x v="0"/>
    <n v="0"/>
    <n v="0"/>
    <n v="1"/>
    <x v="24"/>
    <x v="5"/>
    <n v="468"/>
    <n v="18"/>
    <n v="0.2"/>
    <n v="0.18"/>
  </r>
  <r>
    <d v="2019-06-19T00:00:00"/>
    <d v="1899-12-30T17:00:00"/>
    <d v="1899-12-30T17:00:00"/>
    <m/>
    <x v="1"/>
    <s v="MR"/>
    <d v="2019-06-19T17:00:00"/>
    <n v="28314"/>
    <s v="GONZATRANS"/>
    <s v="Carga"/>
    <s v="SI"/>
    <n v="13.5"/>
    <n v="26"/>
    <x v="0"/>
    <s v="ALGONTEC SL"/>
    <x v="7"/>
    <s v="POLONIA"/>
    <m/>
    <m/>
    <m/>
    <m/>
    <n v="30"/>
    <s v="Miguel Ángel"/>
    <x v="127"/>
    <d v="1899-12-30T17:00:00"/>
    <m/>
    <n v="1"/>
    <x v="0"/>
    <n v="1"/>
    <s v="SI"/>
    <x v="0"/>
    <n v="0"/>
    <n v="0"/>
    <n v="1"/>
    <x v="24"/>
    <x v="5"/>
    <n v="468"/>
    <n v="18"/>
    <n v="0.2"/>
    <n v="0.18"/>
  </r>
  <r>
    <d v="2019-06-21T00:00:00"/>
    <d v="1899-12-30T16:45:00"/>
    <d v="1899-12-30T16:45:00"/>
    <m/>
    <x v="1"/>
    <s v="JAR"/>
    <d v="2019-06-21T17:00:00"/>
    <m/>
    <s v="TRANSPARETS"/>
    <s v="Carga"/>
    <s v="NO"/>
    <n v="6"/>
    <n v="6"/>
    <x v="0"/>
    <s v="AQUA AMBIENT"/>
    <x v="3"/>
    <s v="varios"/>
    <m/>
    <m/>
    <m/>
    <m/>
    <n v="15"/>
    <s v="Juan Carlos"/>
    <x v="129"/>
    <d v="1899-12-30T16:45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11:00:00"/>
    <d v="1899-12-30T11:00:00"/>
    <m/>
    <x v="1"/>
    <s v="JAR"/>
    <d v="2019-06-20T11:00:00"/>
    <n v="28049"/>
    <s v="GONZATRANS"/>
    <s v="Carga"/>
    <s v="SI"/>
    <n v="13.5"/>
    <n v="26"/>
    <x v="0"/>
    <s v="ELEUSIS "/>
    <x v="7"/>
    <s v="Madrid"/>
    <m/>
    <m/>
    <m/>
    <m/>
    <n v="45"/>
    <s v="Miguel M."/>
    <x v="128"/>
    <d v="1899-12-30T11:00:00"/>
    <m/>
    <n v="1"/>
    <x v="0"/>
    <n v="1"/>
    <s v="SI"/>
    <x v="0"/>
    <n v="0"/>
    <n v="0"/>
    <n v="1"/>
    <x v="24"/>
    <x v="5"/>
    <n v="468"/>
    <n v="18"/>
    <n v="0.2"/>
    <n v="0.18"/>
  </r>
  <r>
    <d v="2019-06-19T00:00:00"/>
    <d v="1899-12-30T14:15:00"/>
    <d v="1899-12-30T14:15:00"/>
    <m/>
    <x v="1"/>
    <s v="JAR"/>
    <d v="2019-06-19T14:30:00"/>
    <m/>
    <s v="TRANSPARETS"/>
    <s v="Carga"/>
    <s v="NO"/>
    <n v="4"/>
    <n v="3"/>
    <x v="0"/>
    <s v="AQUA AMBIENT"/>
    <x v="3"/>
    <s v="VALENCIA"/>
    <m/>
    <m/>
    <m/>
    <m/>
    <n v="15"/>
    <s v="Juan Carlos"/>
    <x v="127"/>
    <d v="1899-12-30T14:15:00"/>
    <m/>
    <n v="0"/>
    <x v="0"/>
    <n v="1"/>
    <s v="SI"/>
    <x v="0"/>
    <n v="0"/>
    <n v="0"/>
    <n v="1"/>
    <x v="24"/>
    <x v="5"/>
    <n v="468"/>
    <n v="18"/>
    <n v="0.2"/>
    <n v="0.18"/>
  </r>
  <r>
    <d v="2019-06-21T00:00:00"/>
    <d v="1899-12-30T10:00:00"/>
    <d v="1899-12-30T10:00:00"/>
    <m/>
    <x v="1"/>
    <s v="JAR"/>
    <d v="2019-06-21T10:00:00"/>
    <s v="28431-28383"/>
    <s v="COMILLAS"/>
    <s v="Carga"/>
    <s v="NO"/>
    <n v="3"/>
    <n v="5"/>
    <x v="0"/>
    <s v="MULTIPLASTIC"/>
    <x v="1"/>
    <s v="Barcelona"/>
    <m/>
    <m/>
    <m/>
    <m/>
    <n v="20"/>
    <s v="Jesús"/>
    <x v="129"/>
    <d v="1899-12-30T10:00:00"/>
    <m/>
    <n v="0"/>
    <x v="0"/>
    <n v="1"/>
    <s v="SI"/>
    <x v="0"/>
    <n v="0"/>
    <n v="0"/>
    <n v="1"/>
    <x v="24"/>
    <x v="5"/>
    <n v="468"/>
    <n v="18"/>
    <n v="0.2"/>
    <n v="0.18"/>
  </r>
  <r>
    <d v="2019-06-21T00:00:00"/>
    <d v="1899-12-30T09:00:00"/>
    <d v="1899-12-30T09:00:00"/>
    <m/>
    <x v="1"/>
    <s v="JAR"/>
    <d v="2019-06-21T09:00:00"/>
    <n v="28490"/>
    <s v="XPOLOGISTIC"/>
    <s v="Carga"/>
    <s v="NO"/>
    <n v="2"/>
    <n v="4"/>
    <x v="0"/>
    <s v="FIJAPLAST"/>
    <x v="1"/>
    <s v="Granada"/>
    <m/>
    <m/>
    <m/>
    <m/>
    <n v="20"/>
    <s v="Juan Carlos"/>
    <x v="129"/>
    <d v="1899-12-30T16:00:00"/>
    <m/>
    <n v="0"/>
    <x v="0"/>
    <n v="1"/>
    <s v="SI"/>
    <x v="0"/>
    <n v="1"/>
    <n v="1"/>
    <n v="0"/>
    <x v="24"/>
    <x v="5"/>
    <n v="468"/>
    <n v="18"/>
    <n v="0.2"/>
    <n v="0.18"/>
  </r>
  <r>
    <d v="2019-06-21T00:00:00"/>
    <d v="1899-12-30T15:00:00"/>
    <d v="1899-12-30T15:00:00"/>
    <m/>
    <x v="1"/>
    <s v="JAR"/>
    <d v="2019-06-21T15:00:00"/>
    <m/>
    <s v="GONZATRANS"/>
    <s v="Descarga"/>
    <s v="SI"/>
    <n v="13.5"/>
    <n v="26"/>
    <x v="0"/>
    <s v="SIGMA "/>
    <x v="2"/>
    <s v="PALAU"/>
    <m/>
    <m/>
    <m/>
    <m/>
    <n v="40"/>
    <s v="Miguel M."/>
    <x v="129"/>
    <d v="1899-12-30T13:00:00"/>
    <m/>
    <n v="1"/>
    <x v="0"/>
    <n v="1"/>
    <s v="SI"/>
    <x v="0"/>
    <n v="1"/>
    <n v="1"/>
    <n v="0"/>
    <x v="24"/>
    <x v="5"/>
    <n v="468"/>
    <n v="18"/>
    <n v="0.2"/>
    <n v="0.18"/>
  </r>
  <r>
    <d v="2019-06-21T00:00:00"/>
    <d v="1899-12-30T09:30:00"/>
    <d v="1899-12-30T09:30:00"/>
    <m/>
    <x v="1"/>
    <s v="JAR"/>
    <d v="2019-06-21T09:30:00"/>
    <m/>
    <s v="COBARPLAS"/>
    <s v="Descarga"/>
    <s v="NO"/>
    <n v="8"/>
    <n v="9"/>
    <x v="0"/>
    <s v="COBARPLAST"/>
    <x v="0"/>
    <s v="PALAU"/>
    <m/>
    <m/>
    <m/>
    <m/>
    <n v="45"/>
    <s v="Jesús"/>
    <x v="129"/>
    <d v="1899-12-30T09:30:00"/>
    <m/>
    <n v="0"/>
    <x v="0"/>
    <n v="1"/>
    <s v="SI"/>
    <x v="0"/>
    <n v="0"/>
    <n v="0"/>
    <n v="1"/>
    <x v="24"/>
    <x v="5"/>
    <n v="468"/>
    <n v="18"/>
    <n v="0.2"/>
    <n v="0.18"/>
  </r>
  <r>
    <d v="2019-06-25T00:00:00"/>
    <d v="1899-12-30T16:45:00"/>
    <d v="1899-12-30T16:45:00"/>
    <m/>
    <x v="1"/>
    <s v="JAR"/>
    <d v="2019-06-25T17:00:00"/>
    <m/>
    <s v="TRANSPARETS"/>
    <s v="Carga"/>
    <s v="NO"/>
    <n v="6"/>
    <n v="6"/>
    <x v="0"/>
    <s v="AQUA AMBIENT"/>
    <x v="3"/>
    <s v="varios"/>
    <m/>
    <m/>
    <m/>
    <m/>
    <n v="15"/>
    <s v="Juan Carlos"/>
    <x v="130"/>
    <d v="1899-12-30T16:45:00"/>
    <m/>
    <n v="0"/>
    <x v="0"/>
    <n v="1"/>
    <s v="SI"/>
    <x v="0"/>
    <n v="0"/>
    <n v="0"/>
    <n v="1"/>
    <x v="25"/>
    <x v="5"/>
    <n v="468"/>
    <n v="18"/>
    <n v="0.2"/>
    <n v="0.18"/>
  </r>
  <r>
    <d v="2019-06-19T00:00:00"/>
    <d v="1899-12-30T16:30:00"/>
    <m/>
    <m/>
    <x v="0"/>
    <s v="SJ"/>
    <d v="2019-06-19T16:30:00"/>
    <m/>
    <s v="SUS MEDIOS"/>
    <s v="Descarga"/>
    <s v="NO"/>
    <n v="7"/>
    <n v="13"/>
    <x v="0"/>
    <s v="CHEP"/>
    <x v="2"/>
    <s v="PALAU"/>
    <m/>
    <m/>
    <m/>
    <m/>
    <n v="30"/>
    <s v="Juan Carlos"/>
    <x v="127"/>
    <d v="1899-12-30T16:30:00"/>
    <m/>
    <n v="0"/>
    <x v="0"/>
    <n v="0"/>
    <s v="SI"/>
    <x v="0"/>
    <n v="1"/>
    <n v="0"/>
    <n v="1"/>
    <x v="24"/>
    <x v="5"/>
    <n v="468"/>
    <n v="18"/>
    <n v="0.2"/>
    <n v="0.18"/>
  </r>
  <r>
    <d v="2019-06-20T00:00:00"/>
    <d v="1899-12-30T11:30:00"/>
    <d v="1899-12-30T11:30:00"/>
    <m/>
    <x v="1"/>
    <s v="JAR"/>
    <d v="2019-06-20T11:30:00"/>
    <m/>
    <s v="NOUTRANSPORT"/>
    <s v="Descarga"/>
    <s v="SI"/>
    <n v="13.5"/>
    <n v="26"/>
    <x v="0"/>
    <s v="SCHOELLER  NURIEUX"/>
    <x v="6"/>
    <s v="PALAU"/>
    <m/>
    <m/>
    <m/>
    <m/>
    <n v="45"/>
    <s v="Miguel M."/>
    <x v="128"/>
    <d v="1899-12-30T11:30:00"/>
    <m/>
    <n v="1"/>
    <x v="0"/>
    <n v="1"/>
    <s v="SI"/>
    <x v="0"/>
    <n v="0"/>
    <n v="0"/>
    <n v="1"/>
    <x v="24"/>
    <x v="5"/>
    <n v="468"/>
    <n v="18"/>
    <n v="0.2"/>
    <n v="0.18"/>
  </r>
  <r>
    <d v="2019-06-19T00:00:00"/>
    <d v="1899-12-30T17:30:00"/>
    <m/>
    <m/>
    <x v="0"/>
    <s v="JAR"/>
    <d v="2019-06-19T17:30:00"/>
    <n v="6007347"/>
    <s v="BREGER"/>
    <s v="Carga"/>
    <s v="NO"/>
    <n v="9"/>
    <n v="17"/>
    <x v="0"/>
    <s v="SCHOELLER FRANCE"/>
    <x v="4"/>
    <s v="France"/>
    <m/>
    <m/>
    <m/>
    <m/>
    <n v="60"/>
    <s v="Miguel Ángel"/>
    <x v="127"/>
    <d v="1899-12-30T17:30:00"/>
    <m/>
    <n v="0"/>
    <x v="0"/>
    <n v="0"/>
    <s v="SI"/>
    <x v="0"/>
    <n v="1"/>
    <n v="0"/>
    <n v="1"/>
    <x v="24"/>
    <x v="5"/>
    <n v="468"/>
    <n v="18"/>
    <n v="0.2"/>
    <n v="0.18"/>
  </r>
  <r>
    <d v="2019-06-19T00:00:00"/>
    <d v="1899-12-30T15:15:00"/>
    <d v="1899-12-30T15:15:00"/>
    <m/>
    <x v="1"/>
    <s v="JAR"/>
    <d v="2019-06-19T15:30:00"/>
    <m/>
    <s v="DAVID BERTRAN"/>
    <s v="Carga"/>
    <s v="NO"/>
    <n v="4"/>
    <n v="6"/>
    <x v="0"/>
    <s v="RESIDUOS "/>
    <x v="5"/>
    <s v="La llagosta"/>
    <m/>
    <m/>
    <m/>
    <m/>
    <n v="20"/>
    <s v="Juan Carlos"/>
    <x v="127"/>
    <d v="1899-12-30T15:15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07:00:00"/>
    <d v="1899-12-30T07:00:00"/>
    <m/>
    <x v="1"/>
    <s v="JAR"/>
    <d v="2019-06-20T07:00:00"/>
    <m/>
    <s v="ALGAITRUCK"/>
    <s v="Descarga"/>
    <s v="SI"/>
    <n v="13.5"/>
    <n v="26"/>
    <x v="0"/>
    <s v="SCHOELLER  LORQUI"/>
    <x v="8"/>
    <s v="PALAU"/>
    <m/>
    <m/>
    <m/>
    <m/>
    <n v="60"/>
    <s v="Jesús"/>
    <x v="128"/>
    <d v="1899-12-30T07:00:00"/>
    <m/>
    <n v="1"/>
    <x v="0"/>
    <n v="1"/>
    <s v="SI"/>
    <x v="0"/>
    <n v="0"/>
    <n v="0"/>
    <n v="1"/>
    <x v="24"/>
    <x v="5"/>
    <n v="468"/>
    <n v="18"/>
    <n v="0.2"/>
    <n v="0.18"/>
  </r>
  <r>
    <d v="2019-06-20T00:00:00"/>
    <d v="1899-12-30T15:00:00"/>
    <d v="1899-12-30T15:00:00"/>
    <m/>
    <x v="1"/>
    <s v="SJ"/>
    <d v="2019-06-20T15:00:00"/>
    <m/>
    <s v="GONZATRANS"/>
    <s v="Carga"/>
    <s v="NO"/>
    <n v="9"/>
    <n v="17"/>
    <x v="0"/>
    <s v="GONZATRANS"/>
    <x v="5"/>
    <s v="varios"/>
    <m/>
    <m/>
    <m/>
    <m/>
    <n v="40"/>
    <s v="Miguel M."/>
    <x v="128"/>
    <d v="1899-12-30T12:30:00"/>
    <m/>
    <n v="0"/>
    <x v="0"/>
    <n v="1"/>
    <s v="SI"/>
    <x v="0"/>
    <n v="1"/>
    <n v="1"/>
    <n v="0"/>
    <x v="24"/>
    <x v="5"/>
    <n v="468"/>
    <n v="18"/>
    <n v="0.2"/>
    <n v="0.18"/>
  </r>
  <r>
    <d v="2019-06-20T00:00:00"/>
    <d v="1899-12-30T08:30:00"/>
    <d v="1899-12-30T08:30:00"/>
    <m/>
    <x v="1"/>
    <s v="JAR"/>
    <d v="2019-06-20T08:30:00"/>
    <n v="28456"/>
    <s v="DAVID BERTRAN"/>
    <s v="Carga"/>
    <s v="NO"/>
    <n v="1"/>
    <n v="1"/>
    <x v="0"/>
    <s v="DAVID BERTRAN"/>
    <x v="7"/>
    <s v="CARDEDEU"/>
    <m/>
    <m/>
    <m/>
    <m/>
    <n v="10"/>
    <s v="Reyes"/>
    <x v="128"/>
    <d v="1899-12-30T08:30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10:00:00"/>
    <d v="1899-12-30T10:00:00"/>
    <m/>
    <x v="1"/>
    <s v="JAR"/>
    <d v="2019-06-20T10:00:00"/>
    <s v="Maydisa"/>
    <s v="CODINA"/>
    <s v="Carga"/>
    <s v="SI"/>
    <n v="13.5"/>
    <n v="15"/>
    <x v="0"/>
    <s v="AQUA AMBIENT"/>
    <x v="3"/>
    <s v="Maydisa"/>
    <m/>
    <m/>
    <m/>
    <m/>
    <n v="40"/>
    <s v="Jesús"/>
    <x v="128"/>
    <d v="1899-12-30T10:00:00"/>
    <m/>
    <n v="1"/>
    <x v="0"/>
    <n v="1"/>
    <s v="SI"/>
    <x v="0"/>
    <n v="0"/>
    <n v="0"/>
    <n v="1"/>
    <x v="24"/>
    <x v="5"/>
    <n v="468"/>
    <n v="18"/>
    <n v="0.2"/>
    <n v="0.18"/>
  </r>
  <r>
    <d v="2019-06-25T00:00:00"/>
    <d v="1899-12-30T11:00:00"/>
    <d v="1899-12-30T11:00:00"/>
    <m/>
    <x v="1"/>
    <s v="JAR"/>
    <d v="2019-06-25T11:00:00"/>
    <n v="28313"/>
    <s v="GONZATRANS"/>
    <s v="Carga"/>
    <s v="SI"/>
    <n v="13.5"/>
    <n v="26"/>
    <x v="0"/>
    <s v="ALGONTEC SL"/>
    <x v="7"/>
    <s v="ZARAGOZA"/>
    <m/>
    <m/>
    <m/>
    <m/>
    <n v="60"/>
    <s v="Jesús"/>
    <x v="130"/>
    <d v="1899-12-30T11:00:00"/>
    <m/>
    <n v="1"/>
    <x v="0"/>
    <n v="1"/>
    <s v="SI"/>
    <x v="0"/>
    <n v="0"/>
    <n v="0"/>
    <n v="1"/>
    <x v="25"/>
    <x v="5"/>
    <n v="468"/>
    <n v="18"/>
    <n v="0.2"/>
    <n v="0.18"/>
  </r>
  <r>
    <d v="2019-06-20T00:00:00"/>
    <d v="1899-12-30T16:00:00"/>
    <d v="1899-12-30T16:00:00"/>
    <m/>
    <x v="1"/>
    <s v="JAR"/>
    <d v="2019-06-20T16:00:00"/>
    <n v="28313"/>
    <s v="GONZATRANS"/>
    <s v="Carga"/>
    <s v="SI"/>
    <n v="13.5"/>
    <n v="26"/>
    <x v="0"/>
    <s v="ALGONTEC SL"/>
    <x v="7"/>
    <s v="Zaragoza"/>
    <m/>
    <m/>
    <m/>
    <m/>
    <n v="60"/>
    <s v="Sandra"/>
    <x v="128"/>
    <d v="1899-12-30T12:00:00"/>
    <m/>
    <n v="1"/>
    <x v="0"/>
    <n v="1"/>
    <s v="SI"/>
    <x v="0"/>
    <n v="1"/>
    <n v="1"/>
    <n v="0"/>
    <x v="24"/>
    <x v="5"/>
    <n v="468"/>
    <n v="18"/>
    <n v="0.2"/>
    <n v="0.18"/>
  </r>
  <r>
    <d v="2019-06-25T00:00:00"/>
    <d v="1899-12-30T09:00:00"/>
    <d v="1899-12-30T09:00:00"/>
    <m/>
    <x v="1"/>
    <s v="JAR"/>
    <d v="2019-06-25T09:00:00"/>
    <n v="28090"/>
    <s v="SUS MEDIOS"/>
    <s v="Carga"/>
    <s v="NO"/>
    <n v="4"/>
    <n v="8"/>
    <x v="0"/>
    <s v="MULTIPLASTIC"/>
    <x v="1"/>
    <s v="Barcelona"/>
    <m/>
    <m/>
    <m/>
    <m/>
    <n v="20"/>
    <s v="Miguel M."/>
    <x v="130"/>
    <d v="1899-12-30T09:00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06:00:00"/>
    <d v="1899-12-30T06:00:00"/>
    <m/>
    <x v="1"/>
    <s v="JAR"/>
    <d v="2019-06-26T06:00:00"/>
    <n v="28207"/>
    <s v="JOSE REY"/>
    <s v="Carga"/>
    <s v="SI"/>
    <n v="13.5"/>
    <n v="26"/>
    <x v="2"/>
    <s v="LM BOX ALIMENTA"/>
    <x v="7"/>
    <s v="Cantabria"/>
    <m/>
    <m/>
    <m/>
    <m/>
    <n v="45"/>
    <s v="Jesús"/>
    <x v="131"/>
    <d v="1899-12-30T06:0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07:00:00"/>
    <d v="1899-12-30T07:00:00"/>
    <m/>
    <x v="1"/>
    <s v="JAR"/>
    <d v="2019-06-26T07:00:00"/>
    <m/>
    <s v="SUS MEDIOS"/>
    <s v="Descarga"/>
    <s v="NO"/>
    <n v="6"/>
    <n v="12"/>
    <x v="0"/>
    <s v="SERRADORA DOMENECH"/>
    <x v="2"/>
    <s v="PALAU"/>
    <m/>
    <m/>
    <m/>
    <m/>
    <n v="30"/>
    <s v="Alfredo"/>
    <x v="131"/>
    <d v="1899-12-30T07:0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07:30:00"/>
    <d v="1899-12-30T07:30:00"/>
    <m/>
    <x v="1"/>
    <s v="SJ"/>
    <d v="2019-06-27T07:30:00"/>
    <m/>
    <s v="GONZATRANS"/>
    <s v="Carga"/>
    <s v="NO"/>
    <n v="4"/>
    <n v="8"/>
    <x v="0"/>
    <s v="GONZATRANS"/>
    <x v="5"/>
    <s v="varios"/>
    <m/>
    <m/>
    <m/>
    <m/>
    <n v="30"/>
    <s v="Miguel M."/>
    <x v="132"/>
    <d v="1899-12-30T07:3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08:30:00"/>
    <d v="1899-12-30T08:30:00"/>
    <m/>
    <x v="1"/>
    <s v="JAR"/>
    <d v="2019-06-27T08:30:00"/>
    <n v="28228"/>
    <s v="DAVID BERTRAN"/>
    <s v="Carga"/>
    <s v="NO"/>
    <n v="4"/>
    <n v="7"/>
    <x v="0"/>
    <s v="INORPACK"/>
    <x v="7"/>
    <s v="san esteve sesrovires"/>
    <m/>
    <m/>
    <m/>
    <m/>
    <n v="30"/>
    <s v="Jesús"/>
    <x v="132"/>
    <d v="1899-12-30T08:30:00"/>
    <m/>
    <n v="0"/>
    <x v="0"/>
    <n v="1"/>
    <s v="SI"/>
    <x v="0"/>
    <n v="0"/>
    <n v="0"/>
    <n v="1"/>
    <x v="25"/>
    <x v="5"/>
    <n v="468"/>
    <n v="18"/>
    <n v="0.2"/>
    <n v="0.18"/>
  </r>
  <r>
    <d v="2019-06-28T00:00:00"/>
    <d v="1899-12-30T07:30:00"/>
    <d v="1899-12-30T07:30:00"/>
    <m/>
    <x v="1"/>
    <s v="SJ"/>
    <d v="2019-06-28T07:30:00"/>
    <m/>
    <s v="GONZATRANS"/>
    <s v="Carga"/>
    <s v="NO"/>
    <n v="4"/>
    <n v="8"/>
    <x v="0"/>
    <s v="GONZATRANS"/>
    <x v="5"/>
    <s v="varios"/>
    <m/>
    <m/>
    <m/>
    <m/>
    <n v="30"/>
    <s v="Miguel M."/>
    <x v="133"/>
    <d v="1899-12-30T07:30:00"/>
    <m/>
    <n v="0"/>
    <x v="0"/>
    <s v="SI"/>
    <s v="SI"/>
    <x v="0"/>
    <n v="0"/>
    <n v="0"/>
    <n v="1"/>
    <x v="25"/>
    <x v="5"/>
    <n v="468"/>
    <n v="18"/>
    <n v="0.2"/>
    <n v="0.18"/>
  </r>
  <r>
    <d v="2019-06-28T00:00:00"/>
    <d v="1899-12-30T16:45:00"/>
    <d v="1899-12-30T16:45:00"/>
    <m/>
    <x v="1"/>
    <s v="JAR"/>
    <d v="2019-06-28T17:00:00"/>
    <m/>
    <s v="TRANSPARETS"/>
    <s v="Carga"/>
    <s v="NO"/>
    <n v="6"/>
    <n v="6"/>
    <x v="0"/>
    <s v="AQUA AMBIENT"/>
    <x v="3"/>
    <s v="varios"/>
    <m/>
    <m/>
    <m/>
    <m/>
    <n v="20"/>
    <s v="Juan Carlos"/>
    <x v="133"/>
    <d v="1899-12-30T16:45:00"/>
    <m/>
    <n v="0"/>
    <x v="0"/>
    <s v="SI"/>
    <s v="SI"/>
    <x v="0"/>
    <n v="0"/>
    <n v="0"/>
    <n v="1"/>
    <x v="25"/>
    <x v="5"/>
    <n v="468"/>
    <n v="18"/>
    <n v="0.2"/>
    <n v="0.18"/>
  </r>
  <r>
    <d v="2019-06-20T00:00:00"/>
    <d v="1899-12-30T17:00:00"/>
    <d v="1899-12-30T17:00:00"/>
    <m/>
    <x v="1"/>
    <s v="JAR"/>
    <d v="2019-06-20T17:00:00"/>
    <m/>
    <s v="GONZATRANS"/>
    <s v="Carga"/>
    <s v="SI"/>
    <n v="13.5"/>
    <n v="25"/>
    <x v="0"/>
    <s v="GONZATRANS"/>
    <x v="5"/>
    <s v="varios"/>
    <m/>
    <m/>
    <m/>
    <m/>
    <n v="45"/>
    <s v="Miguel Ángel"/>
    <x v="128"/>
    <d v="1899-12-30T17:00:00"/>
    <m/>
    <n v="1"/>
    <x v="0"/>
    <n v="1"/>
    <s v="SI"/>
    <x v="0"/>
    <n v="0"/>
    <n v="0"/>
    <n v="1"/>
    <x v="24"/>
    <x v="5"/>
    <n v="468"/>
    <n v="18"/>
    <n v="0.2"/>
    <n v="0.18"/>
  </r>
  <r>
    <d v="2019-06-28T00:00:00"/>
    <d v="1899-12-30T10:00:00"/>
    <d v="1899-12-30T10:00:00"/>
    <m/>
    <x v="1"/>
    <s v="JAR"/>
    <d v="2019-06-28T10:00:00"/>
    <n v="6007280"/>
    <s v="J G H"/>
    <s v="Carga"/>
    <s v="SI"/>
    <n v="13.5"/>
    <n v="26"/>
    <x v="2"/>
    <s v="RENTA BOX"/>
    <x v="1"/>
    <s v="FRAGA"/>
    <m/>
    <m/>
    <m/>
    <m/>
    <n v="45"/>
    <s v="Juan Carlos"/>
    <x v="133"/>
    <d v="1899-12-30T14:00:00"/>
    <m/>
    <n v="1"/>
    <x v="0"/>
    <s v="SI"/>
    <s v="SI"/>
    <x v="0"/>
    <n v="1"/>
    <n v="1"/>
    <n v="0"/>
    <x v="25"/>
    <x v="5"/>
    <n v="468"/>
    <n v="18"/>
    <n v="0.2"/>
    <n v="0.18"/>
  </r>
  <r>
    <d v="2019-06-20T00:00:00"/>
    <d v="1899-12-30T20:00:00"/>
    <d v="1899-12-30T20:00:00"/>
    <m/>
    <x v="1"/>
    <s v="JAR"/>
    <d v="2019-06-20T20:00:00"/>
    <n v="6007240"/>
    <s v="BREGER"/>
    <s v="Carga"/>
    <s v="SI"/>
    <n v="13.5"/>
    <n v="22"/>
    <x v="0"/>
    <s v="SCHOELLER FRANCE"/>
    <x v="4"/>
    <s v="France"/>
    <m/>
    <m/>
    <m/>
    <m/>
    <m/>
    <s v="FALLO"/>
    <x v="23"/>
    <m/>
    <m/>
    <n v="1"/>
    <x v="1"/>
    <n v="1"/>
    <s v="NO"/>
    <x v="1"/>
    <n v="1"/>
    <n v="1"/>
    <n v="0"/>
    <x v="24"/>
    <x v="5"/>
    <n v="468"/>
    <n v="18"/>
    <n v="0.2"/>
    <n v="0.18"/>
  </r>
  <r>
    <d v="2019-06-25T00:00:00"/>
    <d v="1899-12-30T07:00:00"/>
    <d v="1899-12-30T07:00:00"/>
    <m/>
    <x v="1"/>
    <s v="JAR"/>
    <d v="2019-06-25T07:00:00"/>
    <n v="28504"/>
    <s v="GONZATRANS"/>
    <s v="Carga"/>
    <s v="SI"/>
    <n v="13.5"/>
    <n v="26"/>
    <x v="2"/>
    <s v="PALM TER SL"/>
    <x v="7"/>
    <s v="Girona"/>
    <m/>
    <m/>
    <m/>
    <m/>
    <n v="45"/>
    <s v="Jesús"/>
    <x v="130"/>
    <d v="1899-12-30T07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09:30:00"/>
    <d v="1899-12-30T09:30:00"/>
    <m/>
    <x v="1"/>
    <s v="JAR"/>
    <d v="2019-06-25T09:30:00"/>
    <m/>
    <s v="TORTOSA"/>
    <s v="Descarga"/>
    <s v="SI"/>
    <n v="13.5"/>
    <n v="22"/>
    <x v="0"/>
    <s v="MORSSINKHOF"/>
    <x v="2"/>
    <s v="PALAU"/>
    <m/>
    <m/>
    <m/>
    <m/>
    <n v="60"/>
    <s v="Jesús"/>
    <x v="130"/>
    <d v="1899-12-30T10:30:00"/>
    <m/>
    <n v="1"/>
    <x v="0"/>
    <n v="1"/>
    <s v="SI"/>
    <x v="0"/>
    <n v="1"/>
    <n v="1"/>
    <n v="0"/>
    <x v="25"/>
    <x v="5"/>
    <n v="468"/>
    <n v="18"/>
    <n v="0.2"/>
    <n v="0.18"/>
  </r>
  <r>
    <d v="2019-06-21T00:00:00"/>
    <d v="1899-12-30T17:15:00"/>
    <d v="1899-12-30T17:15:00"/>
    <m/>
    <x v="1"/>
    <s v="JAR"/>
    <d v="2019-06-21T17:30:00"/>
    <m/>
    <s v="TRANSABADELL"/>
    <s v="Carga"/>
    <s v="NO"/>
    <n v="4"/>
    <n v="6"/>
    <x v="0"/>
    <s v="TRANSABADELL"/>
    <x v="7"/>
    <s v="varios"/>
    <m/>
    <m/>
    <m/>
    <m/>
    <n v="30"/>
    <s v="Miguel Ángel"/>
    <x v="129"/>
    <d v="1899-12-30T17:15:00"/>
    <m/>
    <n v="0"/>
    <x v="0"/>
    <n v="1"/>
    <s v="SI"/>
    <x v="0"/>
    <n v="0"/>
    <n v="0"/>
    <n v="1"/>
    <x v="24"/>
    <x v="5"/>
    <n v="468"/>
    <n v="18"/>
    <n v="0.2"/>
    <n v="0.18"/>
  </r>
  <r>
    <d v="2019-06-21T00:00:00"/>
    <d v="1899-12-30T14:30:00"/>
    <d v="1899-12-30T14:30:00"/>
    <m/>
    <x v="1"/>
    <s v="JAR"/>
    <d v="2019-06-21T14:30:00"/>
    <m/>
    <s v="NOUTRANSPORT"/>
    <s v="Descarga"/>
    <s v="NO"/>
    <n v="7"/>
    <n v="14"/>
    <x v="0"/>
    <s v="SCHOELLER SCHWERIN"/>
    <x v="6"/>
    <s v="PALAU"/>
    <m/>
    <m/>
    <m/>
    <m/>
    <n v="60"/>
    <s v="Miguel Ángel"/>
    <x v="129"/>
    <d v="1899-12-30T14:30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11:15:00"/>
    <d v="1899-12-30T11:15:00"/>
    <m/>
    <x v="1"/>
    <s v="JAR"/>
    <d v="2019-06-20T11:30:00"/>
    <n v="28576"/>
    <s v="DAVID BERTRAN"/>
    <s v="Carga"/>
    <s v="NO"/>
    <n v="4"/>
    <n v="4"/>
    <x v="0"/>
    <s v="VARIOS"/>
    <x v="7"/>
    <s v="Martorell"/>
    <m/>
    <m/>
    <m/>
    <m/>
    <n v="20"/>
    <s v="Miguel M."/>
    <x v="128"/>
    <d v="1899-12-30T11:15:00"/>
    <m/>
    <n v="0"/>
    <x v="0"/>
    <n v="1"/>
    <s v="SI"/>
    <x v="0"/>
    <n v="0"/>
    <n v="0"/>
    <n v="1"/>
    <x v="24"/>
    <x v="5"/>
    <n v="468"/>
    <n v="18"/>
    <n v="0.2"/>
    <n v="0.18"/>
  </r>
  <r>
    <d v="2019-06-20T00:00:00"/>
    <d v="1899-12-30T08:15:00"/>
    <d v="1899-12-30T08:15:00"/>
    <m/>
    <x v="1"/>
    <s v="JAR"/>
    <d v="2019-06-20T08:30:00"/>
    <n v="28576"/>
    <s v="DAVID BERTRAN"/>
    <s v="Carga"/>
    <s v="NO"/>
    <n v="4"/>
    <n v="4"/>
    <x v="0"/>
    <s v="VARIOS"/>
    <x v="7"/>
    <s v="Martorell"/>
    <m/>
    <m/>
    <m/>
    <m/>
    <n v="20"/>
    <s v="Jesús"/>
    <x v="128"/>
    <d v="1899-12-30T08:15:00"/>
    <m/>
    <n v="0"/>
    <x v="0"/>
    <n v="1"/>
    <s v="SI"/>
    <x v="0"/>
    <n v="0"/>
    <n v="0"/>
    <n v="1"/>
    <x v="24"/>
    <x v="5"/>
    <n v="468"/>
    <n v="18"/>
    <n v="0.2"/>
    <n v="0.18"/>
  </r>
  <r>
    <d v="2019-06-21T00:00:00"/>
    <d v="1899-12-30T18:00:00"/>
    <d v="1899-12-30T18:00:00"/>
    <m/>
    <x v="1"/>
    <s v="JAR"/>
    <d v="2019-06-21T18:00:00"/>
    <n v="27921"/>
    <s v="EL MOSCA"/>
    <s v="Carga"/>
    <s v="SI"/>
    <n v="13.5"/>
    <n v="26"/>
    <x v="2"/>
    <s v="SERMUCO"/>
    <x v="7"/>
    <s v="Murcia"/>
    <m/>
    <m/>
    <m/>
    <m/>
    <n v="45"/>
    <s v="Juan Carlos"/>
    <x v="129"/>
    <d v="1899-12-30T18:00:00"/>
    <m/>
    <n v="1"/>
    <x v="0"/>
    <n v="1"/>
    <s v="SI"/>
    <x v="0"/>
    <n v="0"/>
    <n v="0"/>
    <n v="1"/>
    <x v="24"/>
    <x v="5"/>
    <n v="468"/>
    <n v="18"/>
    <n v="0.2"/>
    <n v="0.18"/>
  </r>
  <r>
    <d v="2019-06-21T00:00:00"/>
    <d v="1899-12-30T16:00:00"/>
    <d v="1899-12-30T16:00:00"/>
    <m/>
    <x v="1"/>
    <s v="JAR"/>
    <d v="2019-06-21T16:00:00"/>
    <n v="28313"/>
    <s v="GONZATRANS"/>
    <s v="Carga"/>
    <s v="SI"/>
    <n v="13.5"/>
    <n v="26"/>
    <x v="0"/>
    <s v="ALGONTEC SL"/>
    <x v="7"/>
    <s v="ZARAGOZA"/>
    <m/>
    <m/>
    <m/>
    <m/>
    <n v="60"/>
    <s v="Juan Carlos"/>
    <x v="129"/>
    <d v="1899-12-30T16:00:00"/>
    <m/>
    <n v="1"/>
    <x v="0"/>
    <n v="1"/>
    <s v="SI"/>
    <x v="0"/>
    <n v="0"/>
    <n v="0"/>
    <n v="1"/>
    <x v="24"/>
    <x v="5"/>
    <n v="468"/>
    <n v="18"/>
    <n v="0.2"/>
    <n v="0.18"/>
  </r>
  <r>
    <d v="2019-06-21T00:00:00"/>
    <d v="1899-12-30T19:00:00"/>
    <d v="1899-12-30T19:00:00"/>
    <m/>
    <x v="1"/>
    <s v="JAR"/>
    <d v="2019-06-21T19:00:00"/>
    <m/>
    <s v="GONZATRANS"/>
    <s v="Carga"/>
    <s v="NO"/>
    <n v="4"/>
    <n v="8"/>
    <x v="0"/>
    <s v="GONZATRANS"/>
    <x v="7"/>
    <s v="varios"/>
    <m/>
    <m/>
    <m/>
    <m/>
    <n v="30"/>
    <s v="Miguel Ángel"/>
    <x v="129"/>
    <d v="1899-12-30T19:00:00"/>
    <m/>
    <n v="0"/>
    <x v="0"/>
    <n v="1"/>
    <s v="SI"/>
    <x v="0"/>
    <n v="0"/>
    <n v="0"/>
    <n v="1"/>
    <x v="24"/>
    <x v="5"/>
    <n v="468"/>
    <n v="18"/>
    <n v="0.2"/>
    <n v="0.18"/>
  </r>
  <r>
    <d v="2019-06-24T00:00:00"/>
    <d v="1899-12-30T08:00:00"/>
    <d v="1899-12-30T08:00:00"/>
    <m/>
    <x v="1"/>
    <s v="JAR"/>
    <d v="2019-06-24T08:00:00"/>
    <m/>
    <s v="J G H"/>
    <s v="Carga"/>
    <s v="SI"/>
    <n v="13.5"/>
    <n v="26"/>
    <x v="2"/>
    <s v="RENTA BOX"/>
    <x v="1"/>
    <s v="Torre Pacheco"/>
    <m/>
    <m/>
    <m/>
    <m/>
    <n v="45"/>
    <s v="Jesús"/>
    <x v="130"/>
    <d v="1899-12-30T06:30:00"/>
    <m/>
    <n v="1"/>
    <x v="0"/>
    <n v="1"/>
    <s v="NO"/>
    <x v="0"/>
    <n v="1"/>
    <n v="1"/>
    <n v="0"/>
    <x v="25"/>
    <x v="5"/>
    <n v="468"/>
    <n v="18"/>
    <n v="0.2"/>
    <n v="0.18"/>
  </r>
  <r>
    <d v="2019-06-24T00:00:00"/>
    <d v="1899-12-30T09:00:00"/>
    <d v="1899-12-30T09:00:00"/>
    <m/>
    <x v="1"/>
    <s v="JAR"/>
    <d v="2019-06-24T09:00:00"/>
    <m/>
    <s v="J G H"/>
    <s v="Carga"/>
    <s v="SI"/>
    <n v="13.5"/>
    <n v="26"/>
    <x v="2"/>
    <s v="RENTA BOX"/>
    <x v="1"/>
    <s v="Torre Pacheco"/>
    <m/>
    <m/>
    <m/>
    <m/>
    <n v="45"/>
    <s v="Miguel M."/>
    <x v="130"/>
    <d v="1899-12-30T07:00:00"/>
    <m/>
    <n v="1"/>
    <x v="0"/>
    <n v="1"/>
    <s v="NO"/>
    <x v="0"/>
    <n v="1"/>
    <n v="1"/>
    <n v="0"/>
    <x v="25"/>
    <x v="5"/>
    <n v="468"/>
    <n v="18"/>
    <n v="0.2"/>
    <n v="0.18"/>
  </r>
  <r>
    <d v="2019-06-24T00:00:00"/>
    <d v="1899-12-30T10:00:00"/>
    <d v="1899-12-30T10:00:00"/>
    <m/>
    <x v="1"/>
    <s v="JAR"/>
    <d v="2019-06-24T10:00:00"/>
    <m/>
    <s v="J G H"/>
    <s v="Carga"/>
    <s v="SI"/>
    <n v="13.5"/>
    <n v="26"/>
    <x v="2"/>
    <s v="RENTA BOX"/>
    <x v="1"/>
    <s v="Torre Pacheco"/>
    <m/>
    <m/>
    <m/>
    <m/>
    <n v="45"/>
    <s v="Alfredo"/>
    <x v="130"/>
    <d v="1899-12-30T10:30:00"/>
    <m/>
    <n v="1"/>
    <x v="0"/>
    <n v="1"/>
    <s v="NO"/>
    <x v="0"/>
    <n v="1"/>
    <n v="1"/>
    <n v="0"/>
    <x v="25"/>
    <x v="5"/>
    <n v="468"/>
    <n v="18"/>
    <n v="0.2"/>
    <n v="0.18"/>
  </r>
  <r>
    <d v="2019-06-24T00:00:00"/>
    <d v="1899-12-30T11:00:00"/>
    <d v="1899-12-30T11:00:00"/>
    <m/>
    <x v="1"/>
    <s v="JAR"/>
    <d v="2019-06-24T11:00:00"/>
    <m/>
    <s v="J G H"/>
    <s v="Carga"/>
    <s v="SI"/>
    <n v="13.5"/>
    <n v="26"/>
    <x v="2"/>
    <s v="RENTA BOX"/>
    <x v="1"/>
    <s v="Torre Pacheco"/>
    <m/>
    <m/>
    <m/>
    <m/>
    <n v="45"/>
    <s v="Jesús"/>
    <x v="130"/>
    <d v="1899-12-30T12:30:00"/>
    <m/>
    <n v="1"/>
    <x v="0"/>
    <n v="1"/>
    <s v="NO"/>
    <x v="0"/>
    <n v="1"/>
    <n v="1"/>
    <n v="0"/>
    <x v="25"/>
    <x v="5"/>
    <n v="468"/>
    <n v="18"/>
    <n v="0.2"/>
    <n v="0.18"/>
  </r>
  <r>
    <d v="2019-06-24T00:00:00"/>
    <d v="1899-12-30T12:00:00"/>
    <d v="1899-12-30T12:00:00"/>
    <m/>
    <x v="1"/>
    <s v="JAR"/>
    <d v="2019-06-24T12:00:00"/>
    <m/>
    <s v="J G H"/>
    <s v="Carga"/>
    <s v="SI"/>
    <n v="13.5"/>
    <n v="26"/>
    <x v="2"/>
    <s v="RENTA BOX"/>
    <x v="1"/>
    <s v="LORQUI"/>
    <m/>
    <m/>
    <m/>
    <m/>
    <n v="45"/>
    <s v="Jesús"/>
    <x v="134"/>
    <d v="1899-12-30T12:00:00"/>
    <m/>
    <n v="1"/>
    <x v="0"/>
    <n v="1"/>
    <s v="SI"/>
    <x v="0"/>
    <n v="0"/>
    <n v="0"/>
    <n v="1"/>
    <x v="25"/>
    <x v="5"/>
    <n v="468"/>
    <n v="18"/>
    <n v="0.2"/>
    <n v="0.18"/>
  </r>
  <r>
    <d v="2019-06-24T00:00:00"/>
    <d v="1899-12-30T13:00:00"/>
    <d v="1899-12-30T13:00:00"/>
    <m/>
    <x v="1"/>
    <s v="JAR"/>
    <d v="2019-06-24T13:00:00"/>
    <m/>
    <s v="J G H"/>
    <s v="Carga"/>
    <s v="SI"/>
    <n v="13.5"/>
    <n v="26"/>
    <x v="2"/>
    <s v="RENTA BOX"/>
    <x v="1"/>
    <s v="LORQUI"/>
    <m/>
    <m/>
    <m/>
    <m/>
    <n v="45"/>
    <s v="Jesús"/>
    <x v="134"/>
    <d v="1899-12-30T13:00:00"/>
    <m/>
    <n v="1"/>
    <x v="0"/>
    <n v="1"/>
    <s v="SI"/>
    <x v="0"/>
    <n v="0"/>
    <n v="0"/>
    <n v="1"/>
    <x v="25"/>
    <x v="5"/>
    <n v="468"/>
    <n v="18"/>
    <n v="0.2"/>
    <n v="0.18"/>
  </r>
  <r>
    <d v="2019-06-24T00:00:00"/>
    <d v="1899-12-30T14:00:00"/>
    <d v="1899-12-30T14:00:00"/>
    <m/>
    <x v="1"/>
    <s v="JAR"/>
    <d v="2019-06-24T14:00:00"/>
    <m/>
    <s v="J G H"/>
    <s v="Carga"/>
    <s v="SI"/>
    <n v="13.5"/>
    <n v="26"/>
    <x v="2"/>
    <s v="RENTA BOX"/>
    <x v="1"/>
    <s v="LORQUI"/>
    <m/>
    <m/>
    <m/>
    <m/>
    <n v="45"/>
    <s v="Jesús"/>
    <x v="134"/>
    <d v="1899-12-30T14:00:00"/>
    <m/>
    <n v="1"/>
    <x v="0"/>
    <n v="1"/>
    <s v="SI"/>
    <x v="0"/>
    <n v="0"/>
    <n v="0"/>
    <n v="1"/>
    <x v="25"/>
    <x v="5"/>
    <n v="468"/>
    <n v="18"/>
    <n v="0.2"/>
    <n v="0.18"/>
  </r>
  <r>
    <d v="2019-06-21T00:00:00"/>
    <d v="1899-12-30T11:30:00"/>
    <d v="1899-12-30T11:30:00"/>
    <m/>
    <x v="1"/>
    <s v="JAR"/>
    <d v="2019-06-21T11:30:00"/>
    <n v="28398"/>
    <s v="SCHENKER"/>
    <s v="Carga"/>
    <s v="NO"/>
    <n v="2"/>
    <n v="2"/>
    <x v="0"/>
    <s v="TALLERES TRANSGLASS"/>
    <x v="3"/>
    <s v="Asturias"/>
    <m/>
    <m/>
    <m/>
    <m/>
    <n v="15"/>
    <s v="Miguel M."/>
    <x v="129"/>
    <d v="1899-12-30T11:30:00"/>
    <m/>
    <n v="0"/>
    <x v="0"/>
    <n v="1"/>
    <s v="SI"/>
    <x v="0"/>
    <n v="0"/>
    <n v="0"/>
    <n v="1"/>
    <x v="24"/>
    <x v="5"/>
    <n v="468"/>
    <n v="18"/>
    <n v="0.2"/>
    <n v="0.18"/>
  </r>
  <r>
    <d v="2019-06-25T00:00:00"/>
    <d v="1899-12-30T10:30:00"/>
    <d v="1899-12-30T10:30:00"/>
    <m/>
    <x v="1"/>
    <s v="JAR"/>
    <d v="2019-06-25T10:30:00"/>
    <n v="6007280"/>
    <s v="J G H"/>
    <s v="Carga"/>
    <s v="SI"/>
    <n v="13.5"/>
    <n v="26"/>
    <x v="2"/>
    <s v="RENTA BOX"/>
    <x v="1"/>
    <s v="Torre Pacheco"/>
    <m/>
    <m/>
    <m/>
    <m/>
    <n v="45"/>
    <s v="Jesús"/>
    <x v="130"/>
    <d v="1899-12-30T12:00:00"/>
    <m/>
    <n v="1"/>
    <x v="0"/>
    <n v="1"/>
    <s v="SI"/>
    <x v="0"/>
    <n v="1"/>
    <n v="1"/>
    <n v="0"/>
    <x v="25"/>
    <x v="5"/>
    <n v="468"/>
    <n v="18"/>
    <n v="0.2"/>
    <n v="0.18"/>
  </r>
  <r>
    <d v="2019-06-25T00:00:00"/>
    <d v="1899-12-30T11:30:00"/>
    <d v="1899-12-30T11:30:00"/>
    <m/>
    <x v="1"/>
    <s v="JAR"/>
    <d v="2019-06-25T11:30:00"/>
    <n v="6007280"/>
    <s v="J G H"/>
    <s v="Carga"/>
    <s v="SI"/>
    <n v="13.5"/>
    <n v="26"/>
    <x v="2"/>
    <s v="RENTA BOX"/>
    <x v="1"/>
    <s v="Torre Pacheco"/>
    <m/>
    <m/>
    <m/>
    <m/>
    <n v="45"/>
    <s v="Alfredo"/>
    <x v="130"/>
    <d v="1899-12-30T13:30:00"/>
    <m/>
    <n v="1"/>
    <x v="0"/>
    <n v="1"/>
    <s v="SI"/>
    <x v="0"/>
    <n v="1"/>
    <n v="1"/>
    <n v="0"/>
    <x v="25"/>
    <x v="5"/>
    <n v="468"/>
    <n v="18"/>
    <n v="0.2"/>
    <n v="0.18"/>
  </r>
  <r>
    <d v="2019-06-25T00:00:00"/>
    <d v="1899-12-30T12:00:00"/>
    <d v="1899-12-30T12:00:00"/>
    <m/>
    <x v="1"/>
    <s v="JAR"/>
    <d v="2019-06-25T12:00:00"/>
    <n v="6007280"/>
    <s v="J G H"/>
    <s v="Carga"/>
    <s v="SI"/>
    <n v="13.5"/>
    <n v="26"/>
    <x v="2"/>
    <s v="RENTA BOX"/>
    <x v="1"/>
    <s v="Torre Pacheco"/>
    <m/>
    <m/>
    <m/>
    <m/>
    <n v="45"/>
    <s v="Juan Carlos"/>
    <x v="130"/>
    <d v="1899-12-30T14:00:00"/>
    <m/>
    <n v="1"/>
    <x v="0"/>
    <n v="1"/>
    <s v="SI"/>
    <x v="0"/>
    <n v="1"/>
    <n v="1"/>
    <n v="0"/>
    <x v="25"/>
    <x v="5"/>
    <n v="468"/>
    <n v="18"/>
    <n v="0.2"/>
    <n v="0.18"/>
  </r>
  <r>
    <d v="2019-06-25T00:00:00"/>
    <d v="1899-12-30T13:00:00"/>
    <d v="1899-12-30T13:00:00"/>
    <m/>
    <x v="1"/>
    <s v="JAR"/>
    <d v="2019-06-25T13:00:00"/>
    <n v="6007280"/>
    <s v="J G H"/>
    <s v="Carga"/>
    <s v="SI"/>
    <n v="13.5"/>
    <n v="26"/>
    <x v="2"/>
    <s v="RENTA BOX"/>
    <x v="1"/>
    <s v="Torre Pacheco"/>
    <m/>
    <m/>
    <m/>
    <m/>
    <n v="45"/>
    <s v="Sandra"/>
    <x v="130"/>
    <d v="1899-12-30T15:30:00"/>
    <m/>
    <n v="1"/>
    <x v="0"/>
    <n v="1"/>
    <s v="SI"/>
    <x v="0"/>
    <n v="1"/>
    <n v="1"/>
    <n v="0"/>
    <x v="25"/>
    <x v="5"/>
    <n v="468"/>
    <n v="18"/>
    <n v="0.2"/>
    <n v="0.18"/>
  </r>
  <r>
    <d v="2019-06-25T00:00:00"/>
    <d v="1899-12-30T14:00:00"/>
    <d v="1899-12-30T14:00:00"/>
    <m/>
    <x v="1"/>
    <s v="JAR"/>
    <d v="2019-06-25T14:00:00"/>
    <n v="6007280"/>
    <s v="J G H"/>
    <s v="Carga"/>
    <s v="SI"/>
    <n v="13.5"/>
    <n v="26"/>
    <x v="2"/>
    <s v="RENTA BOX"/>
    <x v="1"/>
    <s v="LORQUI"/>
    <m/>
    <m/>
    <m/>
    <m/>
    <n v="45"/>
    <s v="Miguel Ángel"/>
    <x v="130"/>
    <d v="1899-12-30T16:00:00"/>
    <m/>
    <n v="1"/>
    <x v="0"/>
    <n v="1"/>
    <s v="SI"/>
    <x v="0"/>
    <n v="1"/>
    <n v="1"/>
    <n v="0"/>
    <x v="25"/>
    <x v="5"/>
    <n v="468"/>
    <n v="18"/>
    <n v="0.2"/>
    <n v="0.18"/>
  </r>
  <r>
    <d v="2019-06-25T00:00:00"/>
    <d v="1899-12-30T15:00:00"/>
    <d v="1899-12-30T15:00:00"/>
    <m/>
    <x v="1"/>
    <s v="JAR"/>
    <d v="2019-06-25T15:00:00"/>
    <n v="6007280"/>
    <s v="J G H"/>
    <s v="Carga"/>
    <s v="SI"/>
    <n v="13.5"/>
    <n v="26"/>
    <x v="2"/>
    <s v="RENTA BOX"/>
    <x v="1"/>
    <s v="LORQUI"/>
    <m/>
    <m/>
    <m/>
    <m/>
    <n v="45"/>
    <s v="Sandra"/>
    <x v="130"/>
    <d v="1899-12-30T15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6:00:00"/>
    <d v="1899-12-30T16:00:00"/>
    <m/>
    <x v="1"/>
    <s v="JAR"/>
    <d v="2019-06-25T16:00:00"/>
    <n v="6007280"/>
    <s v="J G H"/>
    <s v="Carga"/>
    <s v="SI"/>
    <n v="13.5"/>
    <n v="26"/>
    <x v="2"/>
    <s v="RENTA BOX"/>
    <x v="1"/>
    <s v="LORQUI"/>
    <m/>
    <m/>
    <m/>
    <m/>
    <n v="45"/>
    <s v="Sandra"/>
    <x v="130"/>
    <d v="1899-12-30T16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7:00:00"/>
    <d v="1899-12-30T17:00:00"/>
    <m/>
    <x v="1"/>
    <s v="JAR"/>
    <d v="2019-06-25T17:00:00"/>
    <n v="6007280"/>
    <s v="J G H"/>
    <s v="Carga"/>
    <s v="SI"/>
    <n v="13.5"/>
    <n v="26"/>
    <x v="2"/>
    <s v="RENTA BOX"/>
    <x v="1"/>
    <s v="LORQUI"/>
    <m/>
    <m/>
    <m/>
    <m/>
    <n v="45"/>
    <s v="Juan Carlos"/>
    <x v="130"/>
    <d v="1899-12-30T17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8:00:00"/>
    <d v="1899-12-30T18:00:00"/>
    <m/>
    <x v="1"/>
    <s v="JAR"/>
    <d v="2019-06-25T18:00:00"/>
    <n v="6007280"/>
    <s v="J G H"/>
    <s v="Carga"/>
    <s v="SI"/>
    <n v="13.5"/>
    <n v="26"/>
    <x v="2"/>
    <s v="RENTA BOX"/>
    <x v="1"/>
    <s v="pdte"/>
    <m/>
    <m/>
    <m/>
    <m/>
    <n v="45"/>
    <s v="Miguel Ángel"/>
    <x v="130"/>
    <d v="1899-12-30T18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9:00:00"/>
    <d v="1899-12-30T19:00:00"/>
    <m/>
    <x v="1"/>
    <s v="JAR"/>
    <d v="2019-06-25T19:00:00"/>
    <n v="6007280"/>
    <s v="J G H"/>
    <s v="Carga"/>
    <s v="SI"/>
    <n v="13.5"/>
    <n v="26"/>
    <x v="2"/>
    <s v="RENTA BOX"/>
    <x v="1"/>
    <s v="pdte"/>
    <m/>
    <m/>
    <m/>
    <m/>
    <n v="45"/>
    <s v="Juan Carlos"/>
    <x v="130"/>
    <d v="1899-12-30T19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20:00:00"/>
    <d v="1899-12-30T20:00:00"/>
    <m/>
    <x v="1"/>
    <s v="JAR"/>
    <d v="2019-06-25T20:00:00"/>
    <n v="6007280"/>
    <s v="J G H"/>
    <s v="Carga"/>
    <s v="SI"/>
    <n v="13.5"/>
    <n v="26"/>
    <x v="2"/>
    <s v="RENTA BOX"/>
    <x v="1"/>
    <s v="pdte"/>
    <m/>
    <m/>
    <m/>
    <m/>
    <n v="45"/>
    <s v="Juan Carlos"/>
    <x v="130"/>
    <d v="1899-12-30T20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21:00:00"/>
    <d v="1899-12-30T21:00:00"/>
    <m/>
    <x v="1"/>
    <s v="JAR"/>
    <d v="2019-06-25T21:00:00"/>
    <n v="6007280"/>
    <s v="J G H"/>
    <s v="Carga"/>
    <s v="SI"/>
    <n v="13.5"/>
    <n v="26"/>
    <x v="2"/>
    <s v="RENTA BOX"/>
    <x v="1"/>
    <s v="pdte"/>
    <m/>
    <m/>
    <m/>
    <m/>
    <m/>
    <s v="FALLO"/>
    <x v="23"/>
    <m/>
    <m/>
    <n v="1"/>
    <x v="1"/>
    <n v="1"/>
    <s v="NO"/>
    <x v="1"/>
    <n v="1"/>
    <n v="1"/>
    <n v="0"/>
    <x v="25"/>
    <x v="5"/>
    <n v="468"/>
    <n v="18"/>
    <n v="0.2"/>
    <n v="0.18"/>
  </r>
  <r>
    <d v="2019-06-24T00:00:00"/>
    <d v="1899-12-30T15:00:00"/>
    <d v="1899-12-30T15:00:00"/>
    <m/>
    <x v="1"/>
    <s v="JAR"/>
    <d v="2019-06-24T15:00:00"/>
    <n v="28602"/>
    <s v="GIMARCO"/>
    <s v="Carga"/>
    <s v="SI"/>
    <n v="13.5"/>
    <n v="26"/>
    <x v="2"/>
    <s v="VARIOS"/>
    <x v="7"/>
    <s v="Portugal"/>
    <m/>
    <m/>
    <m/>
    <m/>
    <n v="45"/>
    <s v="Jesús"/>
    <x v="134"/>
    <d v="1899-12-30T08:30:00"/>
    <m/>
    <n v="1"/>
    <x v="0"/>
    <n v="1"/>
    <s v="SI"/>
    <x v="0"/>
    <n v="1"/>
    <n v="1"/>
    <n v="0"/>
    <x v="25"/>
    <x v="5"/>
    <n v="468"/>
    <n v="18"/>
    <n v="0.2"/>
    <n v="0.18"/>
  </r>
  <r>
    <d v="2019-06-21T00:00:00"/>
    <d v="1899-12-30T17:00:00"/>
    <m/>
    <m/>
    <x v="0"/>
    <s v="JAR"/>
    <d v="2019-06-21T17:00:00"/>
    <n v="6007240"/>
    <s v="BREGER"/>
    <s v="Carga"/>
    <s v="SI"/>
    <n v="13.5"/>
    <n v="22"/>
    <x v="0"/>
    <s v="SCHOELLER FRANCE"/>
    <x v="4"/>
    <s v="France"/>
    <m/>
    <m/>
    <m/>
    <m/>
    <n v="45"/>
    <s v="Juan Carlos"/>
    <x v="129"/>
    <d v="1899-12-30T17:00:00"/>
    <m/>
    <n v="1"/>
    <x v="0"/>
    <n v="0"/>
    <s v="SI"/>
    <x v="0"/>
    <n v="1"/>
    <n v="0"/>
    <n v="1"/>
    <x v="24"/>
    <x v="5"/>
    <n v="468"/>
    <n v="18"/>
    <n v="0.2"/>
    <n v="0.18"/>
  </r>
  <r>
    <d v="2019-06-25T00:00:00"/>
    <d v="1899-12-30T08:00:00"/>
    <d v="1899-12-30T08:00:00"/>
    <m/>
    <x v="1"/>
    <s v="JAR"/>
    <d v="2019-06-25T08:00:00"/>
    <n v="25755"/>
    <s v="DAVID BERTRAN"/>
    <s v="Carga"/>
    <s v="NO"/>
    <n v="4"/>
    <n v="6"/>
    <x v="0"/>
    <s v="ALTOPLAST"/>
    <x v="7"/>
    <s v="Hostalets"/>
    <m/>
    <m/>
    <m/>
    <m/>
    <n v="25"/>
    <s v="Miguel M."/>
    <x v="130"/>
    <d v="1899-12-30T08:0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0:00:00"/>
    <d v="1899-12-30T10:00:00"/>
    <m/>
    <x v="1"/>
    <s v="JAR"/>
    <d v="2019-06-27T10:00:00"/>
    <n v="6007280"/>
    <s v="J G H"/>
    <s v="Carga"/>
    <s v="SI"/>
    <n v="13.5"/>
    <n v="26"/>
    <x v="2"/>
    <s v="RENTA BOX"/>
    <x v="1"/>
    <s v="Campos de JUMILLA"/>
    <m/>
    <m/>
    <m/>
    <m/>
    <n v="45"/>
    <s v="Jesús"/>
    <x v="132"/>
    <d v="1899-12-30T10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7:15:00"/>
    <d v="1899-12-30T17:15:00"/>
    <m/>
    <x v="1"/>
    <s v="JAR"/>
    <d v="2019-06-25T17:30:00"/>
    <m/>
    <s v="TRANSABADELL"/>
    <s v="Carga"/>
    <s v="NO"/>
    <n v="3"/>
    <n v="5"/>
    <x v="0"/>
    <s v="TRANSABADELL"/>
    <x v="7"/>
    <s v="varios"/>
    <m/>
    <m/>
    <m/>
    <m/>
    <n v="30"/>
    <s v="Miguel Ángel"/>
    <x v="130"/>
    <d v="1899-12-30T17:15:00"/>
    <m/>
    <n v="0"/>
    <x v="0"/>
    <n v="1"/>
    <s v="SI"/>
    <x v="0"/>
    <n v="0"/>
    <n v="0"/>
    <n v="1"/>
    <x v="25"/>
    <x v="5"/>
    <n v="468"/>
    <n v="18"/>
    <n v="0.2"/>
    <n v="0.18"/>
  </r>
  <r>
    <d v="2019-06-25T00:00:00"/>
    <d v="1899-12-30T18:30:00"/>
    <d v="1899-12-30T18:30:00"/>
    <m/>
    <x v="1"/>
    <s v="JAR"/>
    <d v="2019-06-25T18:30:00"/>
    <n v="6007240"/>
    <s v="BREGER"/>
    <s v="Carga"/>
    <s v="SI"/>
    <n v="13.5"/>
    <n v="22"/>
    <x v="0"/>
    <s v="SCHOELLER FRANCE"/>
    <x v="4"/>
    <s v="FRANCIA"/>
    <m/>
    <m/>
    <m/>
    <m/>
    <n v="60"/>
    <s v="Juan Carlos"/>
    <x v="130"/>
    <d v="1899-12-30T18:3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4:30:00"/>
    <d v="1899-12-30T14:30:00"/>
    <m/>
    <x v="1"/>
    <s v="JAR"/>
    <d v="2019-06-25T14:30:00"/>
    <s v="6007331-61"/>
    <s v="BREGER"/>
    <s v="Carga"/>
    <s v="SI"/>
    <n v="13.5"/>
    <n v="26"/>
    <x v="0"/>
    <s v="SCHOELLER FRANCE"/>
    <x v="4"/>
    <s v="France"/>
    <m/>
    <m/>
    <m/>
    <m/>
    <n v="45"/>
    <s v="Miguel M."/>
    <x v="130"/>
    <d v="1899-12-30T12:30:00"/>
    <m/>
    <n v="1"/>
    <x v="0"/>
    <n v="1"/>
    <s v="SI"/>
    <x v="0"/>
    <n v="1"/>
    <n v="1"/>
    <n v="0"/>
    <x v="25"/>
    <x v="5"/>
    <n v="468"/>
    <n v="18"/>
    <n v="0.2"/>
    <n v="0.18"/>
  </r>
  <r>
    <d v="2019-06-25T00:00:00"/>
    <d v="1899-12-30T10:00:00"/>
    <d v="1899-12-30T10:00:00"/>
    <m/>
    <x v="1"/>
    <s v="JAR"/>
    <d v="2019-06-25T10:00:00"/>
    <m/>
    <s v="ALGAITRUCK"/>
    <s v="Descarga"/>
    <s v="SI"/>
    <n v="13.5"/>
    <n v="22"/>
    <x v="0"/>
    <s v="SCHOELLER  LORQUI"/>
    <x v="8"/>
    <s v="PALAU"/>
    <m/>
    <m/>
    <m/>
    <m/>
    <n v="60"/>
    <s v="Miguel M."/>
    <x v="130"/>
    <d v="1899-12-30T10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1:15:00"/>
    <d v="1899-12-30T11:15:00"/>
    <m/>
    <x v="1"/>
    <s v="JAR"/>
    <d v="2019-06-25T11:30:00"/>
    <m/>
    <s v="ALGAITRUCK"/>
    <s v="Carga"/>
    <s v="SI"/>
    <n v="13.5"/>
    <n v="26"/>
    <x v="0"/>
    <s v="SCHOELLER  LORQUI"/>
    <x v="8"/>
    <s v="Lorqui"/>
    <m/>
    <m/>
    <m/>
    <m/>
    <n v="60"/>
    <s v="Miguel M."/>
    <x v="130"/>
    <d v="1899-12-30T11:15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2:30:00"/>
    <d v="1899-12-30T12:30:00"/>
    <m/>
    <x v="1"/>
    <s v="JAR"/>
    <d v="2019-06-25T12:30:00"/>
    <n v="6007227"/>
    <s v="SUS MEDIOS"/>
    <s v="Carga"/>
    <s v="SI"/>
    <n v="13.5"/>
    <n v="26"/>
    <x v="2"/>
    <s v="SCHOELLER  BELGICA"/>
    <x v="4"/>
    <s v="Belgica"/>
    <m/>
    <m/>
    <m/>
    <m/>
    <n v="45"/>
    <s v="Miguel Ángel"/>
    <x v="130"/>
    <d v="1899-12-30T15:30:00"/>
    <m/>
    <n v="1"/>
    <x v="0"/>
    <n v="1"/>
    <s v="SI"/>
    <x v="0"/>
    <n v="1"/>
    <n v="1"/>
    <n v="0"/>
    <x v="25"/>
    <x v="5"/>
    <n v="468"/>
    <n v="18"/>
    <n v="0.2"/>
    <n v="0.18"/>
  </r>
  <r>
    <d v="2019-06-26T00:00:00"/>
    <d v="1899-12-30T07:30:00"/>
    <d v="1899-12-30T07:30:00"/>
    <m/>
    <x v="1"/>
    <s v="SJ"/>
    <d v="2019-06-26T07:30:00"/>
    <m/>
    <s v="GONZATRANS"/>
    <s v="Carga"/>
    <s v="SI"/>
    <n v="13.5"/>
    <n v="21"/>
    <x v="0"/>
    <s v="GONZATRANS"/>
    <x v="5"/>
    <s v="varios"/>
    <m/>
    <m/>
    <m/>
    <m/>
    <n v="40"/>
    <s v="Miguel M."/>
    <x v="131"/>
    <d v="1899-12-30T07:3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08:00:00"/>
    <d v="1899-12-30T08:00:00"/>
    <m/>
    <x v="1"/>
    <s v="JAR"/>
    <d v="2019-06-26T08:00:00"/>
    <n v="6007341"/>
    <s v="SUS MEDIOS"/>
    <s v="Carga"/>
    <s v="NO"/>
    <n v="6"/>
    <n v="3"/>
    <x v="0"/>
    <s v="SCHOELLER  ITALIA"/>
    <x v="4"/>
    <s v="Italy"/>
    <m/>
    <s v="5030 HTC / XA 646 FN"/>
    <m/>
    <m/>
    <n v="30"/>
    <s v="Miguel M."/>
    <x v="131"/>
    <d v="1899-12-30T08:00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09:30:00"/>
    <d v="1899-12-30T09:30:00"/>
    <m/>
    <x v="1"/>
    <s v="JAR"/>
    <d v="2019-06-26T09:30:00"/>
    <s v="CB-1299"/>
    <s v="NOUTRANSPORT"/>
    <s v="Descarga"/>
    <s v="NO"/>
    <n v="4"/>
    <n v="8"/>
    <x v="0"/>
    <s v="SCHOELLER  UK"/>
    <x v="6"/>
    <s v="PALAU"/>
    <s v="CB-1299"/>
    <m/>
    <m/>
    <m/>
    <n v="30"/>
    <s v="Miguel M."/>
    <x v="131"/>
    <d v="1899-12-30T09:30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0:00:00"/>
    <d v="1899-12-30T10:00:00"/>
    <m/>
    <x v="1"/>
    <s v="JAR"/>
    <d v="2019-06-26T10:00:00"/>
    <n v="6007280"/>
    <s v="J G H"/>
    <s v="Carga"/>
    <s v="SI"/>
    <n v="13.5"/>
    <n v="26"/>
    <x v="2"/>
    <s v="RENTA BOX"/>
    <x v="1"/>
    <s v="CFM"/>
    <m/>
    <m/>
    <m/>
    <m/>
    <n v="45"/>
    <s v="Jesús"/>
    <x v="131"/>
    <d v="1899-12-30T10:0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0:15:00"/>
    <d v="1899-12-30T10:15:00"/>
    <m/>
    <x v="1"/>
    <s v="JAR"/>
    <d v="2019-06-26T10:30:00"/>
    <m/>
    <s v="DAVID BERTRAN"/>
    <s v="Carga"/>
    <s v="NO"/>
    <n v="4"/>
    <n v="4"/>
    <x v="0"/>
    <s v="SIGMA "/>
    <x v="2"/>
    <s v="HOSPITALET"/>
    <m/>
    <m/>
    <m/>
    <m/>
    <n v="15"/>
    <s v="Jesús"/>
    <x v="131"/>
    <d v="1899-12-30T10:1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0:30:00"/>
    <d v="1899-12-30T10:30:00"/>
    <m/>
    <x v="1"/>
    <s v="JAR"/>
    <d v="2019-06-26T10:30:00"/>
    <m/>
    <s v="NOUTRANSPORT"/>
    <s v="Descarga"/>
    <s v="SI"/>
    <n v="13.5"/>
    <n v="26"/>
    <x v="0"/>
    <s v="NOUTRANSPORT"/>
    <x v="8"/>
    <s v="PALAU"/>
    <s v="Kaiman azul"/>
    <m/>
    <m/>
    <m/>
    <n v="60"/>
    <s v="Juan Carlos"/>
    <x v="131"/>
    <d v="1899-12-30T19:00:00"/>
    <m/>
    <n v="1"/>
    <x v="0"/>
    <n v="1"/>
    <s v="SI"/>
    <x v="0"/>
    <n v="1"/>
    <n v="1"/>
    <n v="0"/>
    <x v="25"/>
    <x v="5"/>
    <n v="468"/>
    <n v="18"/>
    <n v="0.2"/>
    <n v="0.18"/>
  </r>
  <r>
    <d v="2019-06-26T00:00:00"/>
    <d v="1899-12-30T11:00:00"/>
    <d v="1899-12-30T11:00:00"/>
    <m/>
    <x v="1"/>
    <s v="JAR"/>
    <d v="2019-06-26T11:00:00"/>
    <n v="6007280"/>
    <s v="J G H"/>
    <s v="Carga"/>
    <s v="SI"/>
    <n v="13.5"/>
    <n v="26"/>
    <x v="2"/>
    <s v="RENTA BOX"/>
    <x v="1"/>
    <s v="CFM"/>
    <m/>
    <m/>
    <m/>
    <m/>
    <n v="45"/>
    <s v="Jesús"/>
    <x v="131"/>
    <d v="1899-12-30T11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9:30:00"/>
    <d v="1899-12-30T19:30:00"/>
    <m/>
    <x v="1"/>
    <s v="JAR"/>
    <d v="2019-06-25T19:30:00"/>
    <n v="28207"/>
    <s v="JOSE REY"/>
    <s v="Carga"/>
    <s v="SI"/>
    <n v="13.5"/>
    <n v="26"/>
    <x v="2"/>
    <s v="LM BOX ALIMENTA"/>
    <x v="7"/>
    <s v="Cantabria"/>
    <m/>
    <m/>
    <m/>
    <m/>
    <n v="45"/>
    <s v="Miguel Ángel"/>
    <x v="130"/>
    <d v="1899-12-30T19:3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1:15:00"/>
    <d v="1899-12-30T11:15:00"/>
    <m/>
    <x v="1"/>
    <s v="JAR"/>
    <d v="2019-06-26T11:30:00"/>
    <m/>
    <s v="GONZATRANS"/>
    <s v="Descarga"/>
    <s v="SI"/>
    <n v="13.5"/>
    <n v="22"/>
    <x v="0"/>
    <s v="SIGMA "/>
    <x v="2"/>
    <s v="PALAU"/>
    <m/>
    <m/>
    <m/>
    <m/>
    <n v="60"/>
    <s v="Miguel M."/>
    <x v="131"/>
    <d v="1899-12-30T11:15:00"/>
    <m/>
    <n v="1"/>
    <x v="0"/>
    <n v="1"/>
    <s v="SI"/>
    <x v="0"/>
    <n v="0"/>
    <n v="0"/>
    <n v="1"/>
    <x v="25"/>
    <x v="5"/>
    <n v="468"/>
    <n v="18"/>
    <n v="0.2"/>
    <n v="0.18"/>
  </r>
  <r>
    <d v="2019-06-27T00:00:00"/>
    <d v="1899-12-30T11:00:00"/>
    <d v="1899-12-30T11:00:00"/>
    <m/>
    <x v="1"/>
    <s v="JAR"/>
    <d v="2019-06-27T11:00:00"/>
    <n v="6007280"/>
    <s v="J G H"/>
    <s v="Carga"/>
    <s v="SI"/>
    <n v="13.5"/>
    <n v="26"/>
    <x v="2"/>
    <s v="RENTA BOX"/>
    <x v="1"/>
    <s v="Campos de JUMILLA"/>
    <m/>
    <m/>
    <m/>
    <m/>
    <n v="45"/>
    <s v="Jesús"/>
    <x v="132"/>
    <d v="1899-12-30T11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2:15:00"/>
    <m/>
    <m/>
    <x v="0"/>
    <s v="JAR"/>
    <d v="2019-06-25T12:30:00"/>
    <m/>
    <s v="SUS MEDIOS"/>
    <s v="Descarga"/>
    <s v="NO"/>
    <n v="6"/>
    <n v="17"/>
    <x v="0"/>
    <s v="SCHOELLER POLONIA"/>
    <x v="6"/>
    <s v="PALAU"/>
    <m/>
    <m/>
    <m/>
    <m/>
    <n v="30"/>
    <s v="Alfredo"/>
    <x v="130"/>
    <d v="1899-12-30T12:15:00"/>
    <m/>
    <n v="0"/>
    <x v="0"/>
    <n v="0"/>
    <s v="SI"/>
    <x v="0"/>
    <n v="1"/>
    <n v="0"/>
    <n v="1"/>
    <x v="25"/>
    <x v="5"/>
    <n v="468"/>
    <n v="18"/>
    <n v="0.2"/>
    <n v="0.18"/>
  </r>
  <r>
    <d v="2019-06-25T00:00:00"/>
    <d v="1899-12-30T11:45:00"/>
    <d v="1899-12-30T11:45:00"/>
    <m/>
    <x v="1"/>
    <s v="JAR"/>
    <d v="2019-06-25T12:00:00"/>
    <n v="28671"/>
    <s v="SUS MEDIOS"/>
    <s v="Carga"/>
    <s v="NO"/>
    <n v="1"/>
    <n v="1"/>
    <x v="0"/>
    <s v="LOGALMA Y PROCOMSA"/>
    <x v="3"/>
    <s v="Piera"/>
    <m/>
    <m/>
    <m/>
    <m/>
    <n v="10"/>
    <s v="Sandra"/>
    <x v="130"/>
    <d v="1899-12-30T11:4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1:30:00"/>
    <d v="1899-12-30T11:30:00"/>
    <m/>
    <x v="1"/>
    <s v="JAR"/>
    <d v="2019-06-26T11:30:00"/>
    <n v="28207"/>
    <s v="JOSE REY"/>
    <s v="Carga"/>
    <s v="SI"/>
    <n v="13.5"/>
    <n v="26"/>
    <x v="2"/>
    <s v="LM BOX ALIMENTA"/>
    <x v="7"/>
    <s v="Cantabria"/>
    <m/>
    <m/>
    <m/>
    <m/>
    <n v="45"/>
    <s v="Alfredo"/>
    <x v="131"/>
    <d v="1899-12-30T11:3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1:45:00"/>
    <d v="1899-12-30T11:45:00"/>
    <m/>
    <x v="1"/>
    <s v="JAR"/>
    <d v="2019-06-26T12:00:00"/>
    <m/>
    <s v="GONZATRANS"/>
    <s v="Carga"/>
    <s v="SI"/>
    <n v="13.5"/>
    <n v="26"/>
    <x v="0"/>
    <s v="GONZATRANS"/>
    <x v="5"/>
    <s v="varios"/>
    <m/>
    <m/>
    <m/>
    <m/>
    <n v="45"/>
    <s v="Miguel M."/>
    <x v="131"/>
    <d v="1899-12-30T11:45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5:30:00"/>
    <d v="1899-12-30T15:30:00"/>
    <m/>
    <x v="1"/>
    <s v="JAR"/>
    <d v="2019-06-25T15:30:00"/>
    <n v="6007264"/>
    <s v="BREGER"/>
    <s v="Carga"/>
    <s v="SI"/>
    <n v="13.5"/>
    <n v="33"/>
    <x v="0"/>
    <s v="SCHOELLER FRANCE"/>
    <x v="4"/>
    <s v="France"/>
    <m/>
    <m/>
    <m/>
    <m/>
    <n v="60"/>
    <s v="Juan Carlos"/>
    <x v="130"/>
    <d v="1899-12-30T15:3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2:00:00"/>
    <d v="1899-12-30T12:00:00"/>
    <m/>
    <x v="1"/>
    <s v="JAR"/>
    <d v="2019-06-26T12:00:00"/>
    <n v="6007280"/>
    <s v="J G H"/>
    <s v="Carga"/>
    <s v="SI"/>
    <n v="13.5"/>
    <n v="26"/>
    <x v="2"/>
    <s v="RENTA BOX"/>
    <x v="1"/>
    <s v="CAMPOS DE JUMILLA"/>
    <m/>
    <m/>
    <m/>
    <m/>
    <n v="45"/>
    <s v="Jesús"/>
    <x v="131"/>
    <d v="1899-12-30T12:00:00"/>
    <m/>
    <n v="1"/>
    <x v="0"/>
    <n v="1"/>
    <s v="SI"/>
    <x v="0"/>
    <n v="0"/>
    <n v="0"/>
    <n v="1"/>
    <x v="25"/>
    <x v="5"/>
    <n v="468"/>
    <n v="18"/>
    <n v="0.2"/>
    <n v="0.18"/>
  </r>
  <r>
    <d v="2019-06-25T00:00:00"/>
    <d v="1899-12-30T14:15:00"/>
    <d v="1899-12-30T14:15:00"/>
    <m/>
    <x v="1"/>
    <s v="JAR"/>
    <d v="2019-06-25T14:30:00"/>
    <m/>
    <s v="GONZATRANS"/>
    <s v="Descarga"/>
    <s v="SI"/>
    <n v="13.5"/>
    <n v="26"/>
    <x v="0"/>
    <s v="SIGMA "/>
    <x v="2"/>
    <s v="PALAU"/>
    <m/>
    <m/>
    <m/>
    <m/>
    <n v="60"/>
    <s v="Miguel Ángel"/>
    <x v="130"/>
    <d v="1899-12-30T14:15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2:15:00"/>
    <d v="1899-12-30T12:15:00"/>
    <m/>
    <x v="1"/>
    <s v="JAR"/>
    <d v="2019-06-26T12:30:00"/>
    <m/>
    <s v="COBARPLAS"/>
    <s v="Descarga"/>
    <s v="NO"/>
    <n v="1"/>
    <n v="1"/>
    <x v="0"/>
    <s v="COBARPLAST"/>
    <x v="0"/>
    <s v="PALAU"/>
    <m/>
    <m/>
    <m/>
    <m/>
    <n v="15"/>
    <s v="Jesús"/>
    <x v="131"/>
    <d v="1899-12-30T12:15:00"/>
    <m/>
    <n v="0"/>
    <x v="0"/>
    <n v="1"/>
    <s v="SI"/>
    <x v="0"/>
    <n v="0"/>
    <n v="0"/>
    <n v="1"/>
    <x v="25"/>
    <x v="5"/>
    <n v="468"/>
    <n v="18"/>
    <n v="0.2"/>
    <n v="0.18"/>
  </r>
  <r>
    <d v="2019-06-25T00:00:00"/>
    <d v="1899-12-30T15:15:00"/>
    <d v="1899-12-30T15:15:00"/>
    <m/>
    <x v="1"/>
    <s v="JAR"/>
    <d v="2019-06-25T15:30:00"/>
    <m/>
    <s v="DAVID BERTRAN"/>
    <s v="Carga"/>
    <s v="NO"/>
    <n v="4"/>
    <n v="4"/>
    <x v="0"/>
    <s v="DAVID BERTRAN"/>
    <x v="7"/>
    <s v="varios"/>
    <m/>
    <m/>
    <m/>
    <m/>
    <n v="20"/>
    <s v="Reyes"/>
    <x v="130"/>
    <d v="1899-12-30T15:15:00"/>
    <m/>
    <n v="0"/>
    <x v="0"/>
    <n v="1"/>
    <s v="SI"/>
    <x v="0"/>
    <n v="0"/>
    <n v="0"/>
    <n v="1"/>
    <x v="25"/>
    <x v="5"/>
    <n v="468"/>
    <n v="18"/>
    <n v="0.2"/>
    <n v="0.18"/>
  </r>
  <r>
    <d v="2019-06-25T00:00:00"/>
    <d v="1899-12-30T15:45:00"/>
    <m/>
    <m/>
    <x v="0"/>
    <s v="JAR"/>
    <d v="2019-06-25T16:00:00"/>
    <n v="28352"/>
    <s v="SUS MEDIOS"/>
    <s v="Carga"/>
    <s v="NO"/>
    <n v="4"/>
    <n v="8"/>
    <x v="0"/>
    <s v="VARIOS"/>
    <x v="1"/>
    <s v="Pontevedra"/>
    <m/>
    <m/>
    <m/>
    <m/>
    <n v="20"/>
    <s v="Miguel Ángel"/>
    <x v="130"/>
    <d v="1899-12-30T15:45:00"/>
    <m/>
    <n v="0"/>
    <x v="0"/>
    <n v="0"/>
    <s v="SI"/>
    <x v="0"/>
    <n v="1"/>
    <n v="0"/>
    <n v="1"/>
    <x v="25"/>
    <x v="5"/>
    <n v="468"/>
    <n v="18"/>
    <n v="0.2"/>
    <n v="0.18"/>
  </r>
  <r>
    <d v="2019-06-27T00:00:00"/>
    <d v="1899-12-30T11:15:00"/>
    <d v="1899-12-30T11:15:00"/>
    <m/>
    <x v="1"/>
    <s v="JAR"/>
    <d v="2019-06-27T11:30:00"/>
    <n v="28406"/>
    <s v="GONZATRANS"/>
    <s v="Carga"/>
    <s v="SI"/>
    <n v="13.5"/>
    <n v="17"/>
    <x v="0"/>
    <s v="SENSIENT FRAGRANCES"/>
    <x v="9"/>
    <s v="Granada"/>
    <m/>
    <m/>
    <m/>
    <m/>
    <n v="35"/>
    <s v="Miguel M."/>
    <x v="132"/>
    <d v="1899-12-30T09:15:00"/>
    <m/>
    <n v="1"/>
    <x v="0"/>
    <n v="1"/>
    <s v="SI"/>
    <x v="0"/>
    <n v="1"/>
    <n v="1"/>
    <n v="0"/>
    <x v="25"/>
    <x v="5"/>
    <n v="468"/>
    <n v="18"/>
    <n v="0.2"/>
    <n v="0.18"/>
  </r>
  <r>
    <d v="2019-06-26T00:00:00"/>
    <d v="1899-12-30T12:30:00"/>
    <d v="1899-12-30T12:30:00"/>
    <m/>
    <x v="1"/>
    <s v="JAR"/>
    <d v="2019-06-26T12:30:00"/>
    <n v="28207"/>
    <s v="JOSE REY"/>
    <s v="Carga"/>
    <s v="SI"/>
    <n v="13.5"/>
    <n v="26"/>
    <x v="2"/>
    <s v="LM BOX ALIMENTA"/>
    <x v="7"/>
    <s v="Cantabria"/>
    <m/>
    <m/>
    <m/>
    <m/>
    <n v="45"/>
    <s v="Jesús"/>
    <x v="131"/>
    <d v="1899-12-30T13:00:00"/>
    <m/>
    <n v="1"/>
    <x v="0"/>
    <n v="1"/>
    <s v="SI"/>
    <x v="0"/>
    <n v="1"/>
    <n v="1"/>
    <n v="0"/>
    <x v="25"/>
    <x v="5"/>
    <n v="468"/>
    <n v="18"/>
    <n v="0.2"/>
    <n v="0.18"/>
  </r>
  <r>
    <d v="2019-06-26T00:00:00"/>
    <d v="1899-12-30T12:35:00"/>
    <d v="1899-12-30T12:35:00"/>
    <m/>
    <x v="1"/>
    <s v="JAR"/>
    <d v="2019-06-26T12:30:00"/>
    <m/>
    <s v="DAVID BERTRAN"/>
    <s v="Carga"/>
    <s v="NO"/>
    <n v="4"/>
    <n v="6"/>
    <x v="0"/>
    <s v="RESIDUOS "/>
    <x v="5"/>
    <s v="la llagosta"/>
    <m/>
    <m/>
    <m/>
    <m/>
    <n v="20"/>
    <s v="Jesús"/>
    <x v="131"/>
    <d v="1899-12-30T12:3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2:45:00"/>
    <d v="1899-12-30T12:45:00"/>
    <m/>
    <x v="1"/>
    <s v="JAR"/>
    <d v="2019-06-26T13:00:00"/>
    <n v="28268"/>
    <s v="PALLET WAY"/>
    <s v="Carga"/>
    <s v="NO"/>
    <n v="1"/>
    <n v="1"/>
    <x v="0"/>
    <s v="STORE &amp; GO "/>
    <x v="1"/>
    <s v="portugal"/>
    <m/>
    <m/>
    <m/>
    <m/>
    <m/>
    <s v="FALLO"/>
    <x v="23"/>
    <m/>
    <m/>
    <n v="0"/>
    <x v="1"/>
    <n v="1"/>
    <s v="NO"/>
    <x v="1"/>
    <n v="1"/>
    <n v="1"/>
    <n v="0"/>
    <x v="25"/>
    <x v="5"/>
    <n v="468"/>
    <n v="18"/>
    <n v="0.2"/>
    <n v="0.18"/>
  </r>
  <r>
    <d v="2019-06-26T00:00:00"/>
    <d v="1899-12-30T13:00:00"/>
    <d v="1899-12-30T13:00:00"/>
    <m/>
    <x v="1"/>
    <s v="JAR"/>
    <d v="2019-06-26T13:00:00"/>
    <s v="27697-28461"/>
    <s v="JFT"/>
    <s v="Carga"/>
    <s v="NO"/>
    <n v="3"/>
    <n v="5"/>
    <x v="0"/>
    <s v="LUIS MARQUES PINHEIRO"/>
    <x v="1"/>
    <s v="PORTUGAL"/>
    <m/>
    <m/>
    <m/>
    <m/>
    <n v="20"/>
    <s v="Jesús"/>
    <x v="131"/>
    <d v="1899-12-30T11:00:00"/>
    <m/>
    <n v="0"/>
    <x v="0"/>
    <n v="1"/>
    <s v="SI"/>
    <x v="0"/>
    <n v="1"/>
    <n v="1"/>
    <n v="0"/>
    <x v="25"/>
    <x v="5"/>
    <n v="468"/>
    <n v="18"/>
    <n v="0.2"/>
    <n v="0.18"/>
  </r>
  <r>
    <d v="2019-06-26T00:00:00"/>
    <d v="1899-12-30T13:15:00"/>
    <d v="1899-12-30T13:15:00"/>
    <m/>
    <x v="1"/>
    <s v="JAR"/>
    <d v="2019-06-26T13:30:00"/>
    <m/>
    <s v="DAVID BERTRAN"/>
    <s v="Carga"/>
    <s v="NO"/>
    <n v="4"/>
    <n v="6"/>
    <x v="0"/>
    <s v="RESIDUOS "/>
    <x v="5"/>
    <s v="la llagosta"/>
    <m/>
    <m/>
    <m/>
    <m/>
    <n v="20"/>
    <s v="Jesús"/>
    <x v="131"/>
    <d v="1899-12-30T13:1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4:00:00"/>
    <d v="1899-12-30T14:00:00"/>
    <m/>
    <x v="1"/>
    <s v="JAR"/>
    <d v="2019-06-26T14:00:00"/>
    <n v="6007280"/>
    <s v="J G H"/>
    <s v="Carga"/>
    <s v="SI"/>
    <n v="13.5"/>
    <n v="26"/>
    <x v="2"/>
    <s v="RENTA BOX"/>
    <x v="1"/>
    <s v="CAMPOS DE JUMILLA"/>
    <m/>
    <m/>
    <m/>
    <m/>
    <n v="45"/>
    <s v="Alfredo"/>
    <x v="131"/>
    <d v="1899-12-30T13:00:00"/>
    <m/>
    <n v="1"/>
    <x v="0"/>
    <n v="1"/>
    <s v="SI"/>
    <x v="0"/>
    <n v="1"/>
    <n v="1"/>
    <n v="0"/>
    <x v="25"/>
    <x v="5"/>
    <n v="468"/>
    <n v="18"/>
    <n v="0.2"/>
    <n v="0.18"/>
  </r>
  <r>
    <d v="2019-06-26T00:00:00"/>
    <d v="1899-12-30T14:30:00"/>
    <d v="1899-12-30T14:30:00"/>
    <m/>
    <x v="1"/>
    <s v="JAR"/>
    <d v="2019-06-26T14:30:00"/>
    <m/>
    <s v="DAVID BERTRAN"/>
    <s v="Carga"/>
    <s v="NO"/>
    <n v="4"/>
    <n v="6"/>
    <x v="0"/>
    <s v="RESIDUOS "/>
    <x v="5"/>
    <s v="la llagosta"/>
    <m/>
    <m/>
    <m/>
    <m/>
    <n v="20"/>
    <s v="Juan Carlos"/>
    <x v="131"/>
    <d v="1899-12-30T14:30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5:00:00"/>
    <d v="1899-12-30T15:00:00"/>
    <m/>
    <x v="1"/>
    <s v="JAR"/>
    <d v="2019-06-26T15:00:00"/>
    <n v="6007280"/>
    <s v="J G H"/>
    <s v="Carga"/>
    <s v="SI"/>
    <n v="13.5"/>
    <n v="26"/>
    <x v="2"/>
    <s v="RENTA BOX"/>
    <x v="1"/>
    <s v="CAMPOS DE JUMILLA"/>
    <m/>
    <m/>
    <m/>
    <m/>
    <n v="45"/>
    <s v="Miguel Ángel"/>
    <x v="131"/>
    <d v="1899-12-30T15:00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5:30:00"/>
    <d v="1899-12-30T15:30:00"/>
    <m/>
    <x v="1"/>
    <s v="JAR"/>
    <d v="2019-06-26T15:30:00"/>
    <m/>
    <s v="GARVI"/>
    <s v="Carga"/>
    <s v="NO"/>
    <n v="8"/>
    <n v="16"/>
    <x v="0"/>
    <s v="POLIURETANOS RIVAS"/>
    <x v="0"/>
    <s v="zaragoza"/>
    <m/>
    <m/>
    <m/>
    <m/>
    <n v="30"/>
    <s v="Miguel M."/>
    <x v="131"/>
    <d v="1899-12-30T13:15:00"/>
    <m/>
    <n v="0"/>
    <x v="0"/>
    <n v="1"/>
    <s v="SI"/>
    <x v="0"/>
    <n v="1"/>
    <n v="1"/>
    <n v="0"/>
    <x v="25"/>
    <x v="5"/>
    <n v="468"/>
    <n v="18"/>
    <n v="0.2"/>
    <n v="0.18"/>
  </r>
  <r>
    <d v="2019-06-26T00:00:00"/>
    <d v="1899-12-30T16:00:00"/>
    <d v="1899-12-30T16:00:00"/>
    <m/>
    <x v="1"/>
    <s v="JAR"/>
    <d v="2019-06-26T16:00:00"/>
    <n v="6007338"/>
    <s v="BREGER"/>
    <s v="Carga"/>
    <s v="SI"/>
    <n v="13.5"/>
    <n v="26"/>
    <x v="2"/>
    <s v="SCHOELLER FRANCE"/>
    <x v="4"/>
    <s v="france"/>
    <m/>
    <m/>
    <m/>
    <m/>
    <n v="45"/>
    <s v="Juan Carlos"/>
    <x v="131"/>
    <d v="1899-12-30T15:00:00"/>
    <m/>
    <n v="1"/>
    <x v="0"/>
    <n v="1"/>
    <s v="SI"/>
    <x v="0"/>
    <n v="1"/>
    <n v="1"/>
    <n v="0"/>
    <x v="25"/>
    <x v="5"/>
    <n v="468"/>
    <n v="18"/>
    <n v="0.2"/>
    <n v="0.18"/>
  </r>
  <r>
    <d v="2019-06-27T00:00:00"/>
    <d v="1899-12-30T11:30:00"/>
    <d v="1899-12-30T11:30:00"/>
    <m/>
    <x v="1"/>
    <s v="JAR"/>
    <d v="2019-06-27T11:30:00"/>
    <m/>
    <s v="COBARPLAS"/>
    <s v="Descarga"/>
    <s v="NO"/>
    <n v="3"/>
    <n v="5"/>
    <x v="0"/>
    <s v="COBARPLAST"/>
    <x v="0"/>
    <s v="PALAU"/>
    <m/>
    <m/>
    <m/>
    <m/>
    <n v="30"/>
    <s v="Jesús"/>
    <x v="132"/>
    <d v="1899-12-30T11:3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2:00:00"/>
    <d v="1899-12-30T12:00:00"/>
    <m/>
    <x v="1"/>
    <s v="JAR"/>
    <d v="2019-06-27T12:00:00"/>
    <m/>
    <s v="JOSE REY"/>
    <s v="Carga"/>
    <s v="SI"/>
    <n v="13.5"/>
    <n v="26"/>
    <x v="0"/>
    <s v="FLUIDRA"/>
    <x v="9"/>
    <s v="Maçanet"/>
    <m/>
    <m/>
    <m/>
    <m/>
    <n v="30"/>
    <s v="Jesús"/>
    <x v="132"/>
    <d v="1899-12-30T12:00:00"/>
    <m/>
    <n v="1"/>
    <x v="0"/>
    <n v="1"/>
    <s v="SI"/>
    <x v="0"/>
    <n v="0"/>
    <n v="0"/>
    <n v="1"/>
    <x v="25"/>
    <x v="5"/>
    <n v="468"/>
    <n v="18"/>
    <n v="0.2"/>
    <n v="0.18"/>
  </r>
  <r>
    <d v="2019-06-27T00:00:00"/>
    <d v="1899-12-30T12:30:00"/>
    <d v="1899-12-30T12:30:00"/>
    <m/>
    <x v="1"/>
    <s v="JAR"/>
    <d v="2019-06-27T12:30:00"/>
    <s v="CB-1312 + CB-1313"/>
    <s v="NOUTRANSPORT"/>
    <s v="Descarga"/>
    <s v="SI"/>
    <n v="13.5"/>
    <n v="26"/>
    <x v="0"/>
    <s v="SCHOELLER FRANCE"/>
    <x v="6"/>
    <s v="PALAU"/>
    <s v="CB-1312 + CB-1313"/>
    <m/>
    <m/>
    <m/>
    <n v="60"/>
    <s v="Miguel M."/>
    <x v="132"/>
    <d v="1899-12-30T12:30:00"/>
    <m/>
    <n v="1"/>
    <x v="0"/>
    <n v="1"/>
    <s v="SI"/>
    <x v="0"/>
    <n v="0"/>
    <n v="0"/>
    <n v="1"/>
    <x v="25"/>
    <x v="5"/>
    <n v="468"/>
    <n v="18"/>
    <n v="0.2"/>
    <n v="0.18"/>
  </r>
  <r>
    <d v="2019-06-27T00:00:00"/>
    <d v="1899-12-30T12:45:00"/>
    <d v="1899-12-30T12:45:00"/>
    <m/>
    <x v="1"/>
    <s v="JAR"/>
    <d v="2019-06-27T13:00:00"/>
    <m/>
    <s v="NIKA"/>
    <s v="Descarga"/>
    <s v="NO"/>
    <n v="3"/>
    <n v="5"/>
    <x v="0"/>
    <s v="POWDER"/>
    <x v="0"/>
    <s v="PALAU"/>
    <m/>
    <m/>
    <m/>
    <m/>
    <n v="30"/>
    <s v="Jesús"/>
    <x v="132"/>
    <d v="1899-12-30T12:45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3:00:00"/>
    <d v="1899-12-30T13:00:00"/>
    <m/>
    <x v="1"/>
    <s v="JAR"/>
    <d v="2019-06-27T13:00:00"/>
    <m/>
    <s v="SUS MEDIOS"/>
    <s v="Carga"/>
    <s v="NO"/>
    <n v="6"/>
    <n v="6"/>
    <x v="0"/>
    <s v="AQUA AMBIENT"/>
    <x v="3"/>
    <s v="varios"/>
    <s v="COLSOLTRANS"/>
    <m/>
    <m/>
    <m/>
    <n v="20"/>
    <s v="Jesús"/>
    <x v="132"/>
    <d v="1899-12-30T13:0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4:00:00"/>
    <d v="1899-12-30T14:00:00"/>
    <m/>
    <x v="1"/>
    <s v="JAR"/>
    <d v="2019-06-27T14:00:00"/>
    <n v="6007280"/>
    <s v="J G H"/>
    <s v="Carga"/>
    <s v="SI"/>
    <n v="13.5"/>
    <n v="26"/>
    <x v="2"/>
    <s v="RENTA BOX"/>
    <x v="1"/>
    <s v="Campos de JUMILLA"/>
    <m/>
    <m/>
    <m/>
    <m/>
    <n v="45"/>
    <s v="Miguel Ángel"/>
    <x v="132"/>
    <d v="1899-12-30T14:00:00"/>
    <m/>
    <n v="1"/>
    <x v="0"/>
    <n v="1"/>
    <s v="SI"/>
    <x v="0"/>
    <n v="0"/>
    <n v="0"/>
    <n v="1"/>
    <x v="25"/>
    <x v="5"/>
    <n v="468"/>
    <n v="18"/>
    <n v="0.2"/>
    <n v="0.18"/>
  </r>
  <r>
    <d v="2019-06-27T00:00:00"/>
    <d v="1899-12-30T15:00:00"/>
    <d v="1899-12-30T15:00:00"/>
    <m/>
    <x v="1"/>
    <s v="JAR"/>
    <d v="2019-06-27T15:00:00"/>
    <n v="6007280"/>
    <s v="J G H"/>
    <s v="Carga"/>
    <s v="SI"/>
    <n v="13.5"/>
    <n v="26"/>
    <x v="2"/>
    <s v="RENTA BOX"/>
    <x v="1"/>
    <s v="Campos de JUMILLA"/>
    <m/>
    <m/>
    <m/>
    <m/>
    <n v="45"/>
    <s v="Juan Carlos"/>
    <x v="132"/>
    <d v="1899-12-30T16:30:00"/>
    <m/>
    <n v="1"/>
    <x v="0"/>
    <n v="1"/>
    <s v="SI"/>
    <x v="0"/>
    <n v="1"/>
    <n v="1"/>
    <n v="0"/>
    <x v="25"/>
    <x v="5"/>
    <n v="468"/>
    <n v="18"/>
    <n v="0.2"/>
    <n v="0.18"/>
  </r>
  <r>
    <d v="2019-06-26T00:00:00"/>
    <d v="1899-12-30T16:45:00"/>
    <d v="1899-12-30T16:45:00"/>
    <m/>
    <x v="1"/>
    <s v="JAR"/>
    <d v="2019-06-26T17:00:00"/>
    <m/>
    <s v="TRANSPARETS"/>
    <s v="Carga"/>
    <s v="NO"/>
    <n v="6"/>
    <n v="6"/>
    <x v="0"/>
    <s v="AQUA AMBIENT"/>
    <x v="3"/>
    <s v="varios"/>
    <m/>
    <m/>
    <m/>
    <m/>
    <n v="20"/>
    <s v="Juan Carlos"/>
    <x v="131"/>
    <d v="1899-12-30T16:4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7:00:00"/>
    <d v="1899-12-30T17:00:00"/>
    <m/>
    <x v="1"/>
    <s v="JAR"/>
    <d v="2019-06-26T17:00:00"/>
    <m/>
    <s v="GONZATRANS"/>
    <s v="Carga"/>
    <s v="NO"/>
    <n v="8"/>
    <n v="16"/>
    <x v="0"/>
    <s v="GONZATRANS"/>
    <x v="7"/>
    <s v="VARIOS"/>
    <m/>
    <m/>
    <m/>
    <m/>
    <n v="30"/>
    <s v="Miguel Ángel"/>
    <x v="131"/>
    <d v="1899-12-30T17:0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5:30:00"/>
    <d v="1899-12-30T15:30:00"/>
    <m/>
    <x v="1"/>
    <s v="JAR"/>
    <d v="2019-06-27T15:30:00"/>
    <n v="28024"/>
    <s v="SUS MEDIOS"/>
    <s v="Carga"/>
    <s v="NO"/>
    <n v="1"/>
    <n v="2"/>
    <x v="0"/>
    <s v="VARIOS"/>
    <x v="1"/>
    <s v="Alava"/>
    <m/>
    <m/>
    <m/>
    <m/>
    <n v="15"/>
    <s v="Reyes"/>
    <x v="132"/>
    <d v="1899-12-30T15:30:00"/>
    <m/>
    <n v="0"/>
    <x v="0"/>
    <n v="1"/>
    <s v="SI"/>
    <x v="0"/>
    <n v="0"/>
    <n v="0"/>
    <n v="1"/>
    <x v="25"/>
    <x v="5"/>
    <n v="468"/>
    <n v="18"/>
    <n v="0.2"/>
    <n v="0.18"/>
  </r>
  <r>
    <d v="2019-06-25T00:00:00"/>
    <d v="1899-12-30T13:15:00"/>
    <d v="1899-12-30T13:15:00"/>
    <m/>
    <x v="1"/>
    <s v="JAR"/>
    <d v="2019-06-25T13:30:00"/>
    <m/>
    <s v="DAVID BERTRAN"/>
    <s v="Carga"/>
    <s v="NO"/>
    <n v="4"/>
    <n v="6"/>
    <x v="0"/>
    <s v="RESIDUOS "/>
    <x v="5"/>
    <s v="la llagosta"/>
    <m/>
    <m/>
    <m/>
    <m/>
    <n v="20"/>
    <s v="Jesús"/>
    <x v="130"/>
    <d v="1899-12-30T13:1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7:15:00"/>
    <d v="1899-12-30T17:15:00"/>
    <m/>
    <x v="1"/>
    <s v="JAR"/>
    <d v="2019-06-26T17:30:00"/>
    <m/>
    <s v="TRANSABADELL"/>
    <s v="Carga"/>
    <s v="NO"/>
    <n v="1"/>
    <n v="2"/>
    <x v="0"/>
    <s v="TRANSABADELL"/>
    <x v="7"/>
    <s v="varios"/>
    <m/>
    <m/>
    <m/>
    <m/>
    <n v="15"/>
    <s v="Sandra"/>
    <x v="131"/>
    <d v="1899-12-30T17:15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8:00:00"/>
    <d v="1899-12-30T18:00:00"/>
    <m/>
    <x v="1"/>
    <s v="JAR"/>
    <d v="2019-06-26T18:00:00"/>
    <n v="28573"/>
    <s v="SESE"/>
    <s v="Carga"/>
    <s v="NO"/>
    <n v="5"/>
    <n v="10"/>
    <x v="0"/>
    <s v="VALEO"/>
    <x v="1"/>
    <s v="Jaén"/>
    <m/>
    <m/>
    <m/>
    <m/>
    <n v="30"/>
    <s v="Juan Carlos"/>
    <x v="131"/>
    <d v="1899-12-30T18:00:00"/>
    <m/>
    <n v="0"/>
    <x v="0"/>
    <n v="1"/>
    <s v="SI"/>
    <x v="0"/>
    <n v="0"/>
    <n v="0"/>
    <n v="1"/>
    <x v="25"/>
    <x v="5"/>
    <n v="468"/>
    <n v="18"/>
    <n v="0.2"/>
    <n v="0.18"/>
  </r>
  <r>
    <d v="2019-06-26T00:00:00"/>
    <d v="1899-12-30T19:00:00"/>
    <d v="1899-12-30T19:00:00"/>
    <m/>
    <x v="1"/>
    <s v="JAR"/>
    <d v="2019-06-26T19:00:00"/>
    <n v="6007280"/>
    <s v="J G H"/>
    <s v="Carga"/>
    <s v="SI"/>
    <n v="13.5"/>
    <n v="26"/>
    <x v="2"/>
    <s v="RENTA BOX"/>
    <x v="1"/>
    <s v="CAMPOS DE JUMILLA"/>
    <m/>
    <m/>
    <m/>
    <m/>
    <n v="45"/>
    <s v="Juan Carlos"/>
    <x v="131"/>
    <d v="1899-12-30T16:30:00"/>
    <m/>
    <n v="1"/>
    <x v="0"/>
    <n v="1"/>
    <s v="SI"/>
    <x v="0"/>
    <n v="1"/>
    <n v="1"/>
    <n v="0"/>
    <x v="25"/>
    <x v="5"/>
    <n v="468"/>
    <n v="18"/>
    <n v="0.2"/>
    <n v="0.18"/>
  </r>
  <r>
    <d v="2019-06-27T00:00:00"/>
    <d v="1899-12-30T16:00:00"/>
    <d v="1899-12-30T16:00:00"/>
    <m/>
    <x v="1"/>
    <s v="JAR"/>
    <d v="2019-06-27T16:00:00"/>
    <n v="6007280"/>
    <s v="J G H"/>
    <s v="Carga"/>
    <s v="SI"/>
    <n v="13.5"/>
    <n v="26"/>
    <x v="2"/>
    <s v="RENTA BOX"/>
    <x v="1"/>
    <s v="Campos de JUMILLA"/>
    <m/>
    <m/>
    <m/>
    <m/>
    <n v="45"/>
    <s v="Juan Carlos"/>
    <x v="132"/>
    <d v="1899-12-30T17:00:00"/>
    <m/>
    <n v="1"/>
    <x v="0"/>
    <n v="1"/>
    <s v="SI"/>
    <x v="0"/>
    <n v="1"/>
    <n v="1"/>
    <n v="0"/>
    <x v="25"/>
    <x v="5"/>
    <n v="468"/>
    <n v="18"/>
    <n v="0.2"/>
    <n v="0.18"/>
  </r>
  <r>
    <d v="2019-06-27T00:00:00"/>
    <d v="1899-12-30T16:45:00"/>
    <d v="1899-12-30T16:45:00"/>
    <m/>
    <x v="1"/>
    <s v="JAR"/>
    <d v="2019-06-27T17:00:00"/>
    <m/>
    <s v="TRANSPARETS"/>
    <s v="Carga"/>
    <s v="NO"/>
    <n v="6"/>
    <n v="6"/>
    <x v="0"/>
    <s v="AQUA AMBIENT"/>
    <x v="3"/>
    <s v="varios"/>
    <m/>
    <m/>
    <m/>
    <m/>
    <n v="10"/>
    <s v="Juan Carlos"/>
    <x v="132"/>
    <d v="1899-12-30T16:45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9:00:00"/>
    <d v="1899-12-30T19:00:00"/>
    <m/>
    <x v="1"/>
    <s v="JAR"/>
    <d v="2019-06-27T19:00:00"/>
    <n v="6007280"/>
    <s v="J G H"/>
    <s v="Carga"/>
    <s v="SI"/>
    <n v="13.5"/>
    <n v="26"/>
    <x v="2"/>
    <s v="RENTA BOX"/>
    <x v="1"/>
    <s v="Campos de JUMILLA"/>
    <m/>
    <m/>
    <m/>
    <m/>
    <n v="45"/>
    <s v="Juan Carlos"/>
    <x v="132"/>
    <d v="1899-12-30T19:00:00"/>
    <m/>
    <n v="1"/>
    <x v="0"/>
    <s v="SI"/>
    <s v="SI"/>
    <x v="0"/>
    <n v="0"/>
    <n v="0"/>
    <n v="1"/>
    <x v="25"/>
    <x v="5"/>
    <n v="468"/>
    <n v="18"/>
    <n v="0.2"/>
    <n v="0.18"/>
  </r>
  <r>
    <d v="2019-06-26T00:00:00"/>
    <d v="1899-12-30T20:00:00"/>
    <d v="1899-12-30T20:00:00"/>
    <m/>
    <x v="1"/>
    <s v="JAR"/>
    <d v="2019-06-26T20:00:00"/>
    <n v="6007280"/>
    <s v="J G H"/>
    <s v="Carga"/>
    <s v="SI"/>
    <n v="13.5"/>
    <n v="26"/>
    <x v="2"/>
    <s v="RENTA BOX"/>
    <x v="1"/>
    <s v="CAMPOS DE JUMILLA"/>
    <m/>
    <m/>
    <m/>
    <m/>
    <n v="45"/>
    <s v="Juan Carlos"/>
    <x v="131"/>
    <d v="1899-12-30T18:00:00"/>
    <m/>
    <n v="1"/>
    <x v="0"/>
    <n v="1"/>
    <s v="SI"/>
    <x v="0"/>
    <n v="1"/>
    <n v="1"/>
    <n v="0"/>
    <x v="25"/>
    <x v="5"/>
    <n v="468"/>
    <n v="18"/>
    <n v="0.2"/>
    <n v="0.18"/>
  </r>
  <r>
    <d v="2019-06-27T00:00:00"/>
    <d v="1899-12-30T19:30:00"/>
    <d v="1899-12-30T19:30:00"/>
    <m/>
    <x v="1"/>
    <s v="JAR"/>
    <d v="2019-06-27T19:30:00"/>
    <n v="6007227"/>
    <s v="SUS MEDIOS"/>
    <s v="Carga"/>
    <s v="SI"/>
    <n v="13.5"/>
    <n v="26"/>
    <x v="2"/>
    <s v="SCHOELLER  BELGICA"/>
    <x v="4"/>
    <s v="Belgica"/>
    <m/>
    <m/>
    <m/>
    <m/>
    <n v="45"/>
    <s v="Jesús"/>
    <x v="132"/>
    <d v="1899-12-30T13:15:00"/>
    <m/>
    <n v="1"/>
    <x v="0"/>
    <n v="1"/>
    <s v="SI"/>
    <x v="0"/>
    <n v="1"/>
    <n v="1"/>
    <n v="0"/>
    <x v="25"/>
    <x v="5"/>
    <n v="468"/>
    <n v="18"/>
    <n v="0.2"/>
    <n v="0.18"/>
  </r>
  <r>
    <d v="2019-06-27T00:00:00"/>
    <d v="1899-12-30T20:00:00"/>
    <d v="1899-12-30T20:00:00"/>
    <m/>
    <x v="1"/>
    <s v="JAR"/>
    <d v="2019-06-27T20:00:00"/>
    <n v="6007280"/>
    <s v="J G H"/>
    <s v="Carga"/>
    <s v="SI"/>
    <n v="13.5"/>
    <n v="26"/>
    <x v="2"/>
    <s v="RENTA BOX"/>
    <x v="1"/>
    <s v="Campos de JUMILLA"/>
    <m/>
    <m/>
    <m/>
    <m/>
    <n v="45"/>
    <s v="Juan Carlos"/>
    <x v="132"/>
    <d v="1899-12-30T20:00:00"/>
    <m/>
    <n v="1"/>
    <x v="0"/>
    <s v="SI"/>
    <s v="SI"/>
    <x v="0"/>
    <n v="0"/>
    <n v="0"/>
    <n v="1"/>
    <x v="25"/>
    <x v="5"/>
    <n v="468"/>
    <n v="18"/>
    <n v="0.2"/>
    <n v="0.18"/>
  </r>
  <r>
    <d v="2019-06-27T00:00:00"/>
    <d v="1899-12-30T18:00:00"/>
    <d v="1899-12-30T18:00:00"/>
    <m/>
    <x v="1"/>
    <s v="JAR"/>
    <d v="2019-06-27T18:00:00"/>
    <n v="27703"/>
    <s v="SESE"/>
    <s v="Carga"/>
    <s v="SI"/>
    <n v="13.5"/>
    <n v="26"/>
    <x v="0"/>
    <s v="VALEO"/>
    <x v="1"/>
    <s v="MARRUECOS"/>
    <m/>
    <m/>
    <m/>
    <m/>
    <n v="60"/>
    <s v="Juan Carlos"/>
    <x v="132"/>
    <d v="1899-12-30T15:00:00"/>
    <m/>
    <n v="1"/>
    <x v="0"/>
    <n v="1"/>
    <s v="SI"/>
    <x v="0"/>
    <n v="1"/>
    <n v="1"/>
    <n v="0"/>
    <x v="25"/>
    <x v="5"/>
    <n v="468"/>
    <n v="18"/>
    <n v="0.2"/>
    <n v="0.18"/>
  </r>
  <r>
    <d v="2019-06-27T00:00:00"/>
    <d v="1899-12-30T15:45:00"/>
    <d v="1899-12-30T15:45:00"/>
    <m/>
    <x v="1"/>
    <s v="JAR"/>
    <d v="2019-06-27T16:00:00"/>
    <m/>
    <s v="GONZATRANS"/>
    <s v="Descarga"/>
    <s v="SI"/>
    <n v="13.5"/>
    <n v="26"/>
    <x v="0"/>
    <s v="SIGMA "/>
    <x v="2"/>
    <s v="PALAU"/>
    <m/>
    <m/>
    <m/>
    <m/>
    <n v="60"/>
    <s v="Miguel Ángel"/>
    <x v="132"/>
    <d v="1899-12-30T15:45:00"/>
    <m/>
    <n v="1"/>
    <x v="0"/>
    <n v="1"/>
    <s v="SI"/>
    <x v="0"/>
    <n v="0"/>
    <n v="0"/>
    <n v="1"/>
    <x v="25"/>
    <x v="5"/>
    <n v="468"/>
    <n v="18"/>
    <n v="0.2"/>
    <n v="0.18"/>
  </r>
  <r>
    <d v="2019-06-26T00:00:00"/>
    <d v="1899-12-30T19:30:00"/>
    <d v="1899-12-30T19:30:00"/>
    <m/>
    <x v="1"/>
    <s v="JAR"/>
    <d v="2019-06-26T19:30:00"/>
    <m/>
    <s v="GONZATRANS"/>
    <s v="Carga"/>
    <s v="NO"/>
    <n v="8"/>
    <n v="16"/>
    <x v="0"/>
    <s v="GONZATRANS"/>
    <x v="7"/>
    <s v="VARIOS"/>
    <m/>
    <m/>
    <m/>
    <m/>
    <n v="30"/>
    <s v="Miguel Ángel"/>
    <x v="131"/>
    <d v="1899-12-30T19:30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09:45:00"/>
    <d v="1899-12-30T09:45:00"/>
    <m/>
    <x v="1"/>
    <s v="JAR"/>
    <d v="2019-06-27T10:00:00"/>
    <m/>
    <s v="NOUTRANSPORT"/>
    <s v="Descarga"/>
    <s v="SI"/>
    <n v="13.5"/>
    <n v="26"/>
    <x v="0"/>
    <s v="NOUTRANSPORT"/>
    <x v="8"/>
    <s v="PALAU"/>
    <s v="Kaiman azul"/>
    <m/>
    <m/>
    <m/>
    <n v="60"/>
    <s v="Alfredo"/>
    <x v="132"/>
    <d v="1899-12-30T09:45:00"/>
    <m/>
    <n v="1"/>
    <x v="0"/>
    <n v="1"/>
    <s v="SI"/>
    <x v="0"/>
    <n v="0"/>
    <n v="0"/>
    <n v="1"/>
    <x v="25"/>
    <x v="5"/>
    <n v="468"/>
    <n v="18"/>
    <n v="0.2"/>
    <n v="0.18"/>
  </r>
  <r>
    <d v="2019-06-27T00:00:00"/>
    <d v="1899-12-30T17:15:00"/>
    <d v="1899-12-30T17:15:00"/>
    <m/>
    <x v="1"/>
    <s v="JAR"/>
    <d v="2019-06-27T17:30:00"/>
    <m/>
    <s v="TRANSABADELL"/>
    <s v="Carga"/>
    <s v="NO"/>
    <n v="7"/>
    <n v="13"/>
    <x v="0"/>
    <s v="TRANSABADELL"/>
    <x v="7"/>
    <s v="varios"/>
    <m/>
    <m/>
    <m/>
    <m/>
    <n v="30"/>
    <s v="Miguel Ángel"/>
    <x v="132"/>
    <d v="1899-12-30T17:15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1:45:00"/>
    <m/>
    <m/>
    <x v="0"/>
    <s v="JAR"/>
    <d v="2019-06-27T12:00:00"/>
    <s v="28245-589"/>
    <s v="SUS MEDIOS"/>
    <s v="Carga"/>
    <s v="NO"/>
    <n v="1"/>
    <n v="2"/>
    <x v="0"/>
    <s v="REGSISTEM"/>
    <x v="3"/>
    <s v="GIRONA"/>
    <m/>
    <m/>
    <m/>
    <m/>
    <n v="15"/>
    <s v="Miguel M."/>
    <x v="132"/>
    <d v="1899-12-30T11:45:00"/>
    <m/>
    <n v="0"/>
    <x v="0"/>
    <n v="0"/>
    <s v="SI"/>
    <x v="0"/>
    <n v="1"/>
    <n v="0"/>
    <n v="1"/>
    <x v="25"/>
    <x v="5"/>
    <n v="468"/>
    <n v="18"/>
    <n v="0.2"/>
    <n v="0.18"/>
  </r>
  <r>
    <d v="2019-06-27T00:00:00"/>
    <d v="1899-12-30T17:00:00"/>
    <d v="1899-12-30T17:00:00"/>
    <m/>
    <x v="1"/>
    <s v="JAR"/>
    <d v="2019-06-27T17:00:00"/>
    <m/>
    <s v="GONZATRANS"/>
    <s v="Carga"/>
    <s v="SI"/>
    <n v="13.5"/>
    <n v="21"/>
    <x v="0"/>
    <s v="GONZATRANS"/>
    <x v="7"/>
    <s v="varios"/>
    <m/>
    <m/>
    <m/>
    <m/>
    <n v="35"/>
    <s v="Miguel Ángel"/>
    <x v="132"/>
    <d v="1899-12-30T17:00:00"/>
    <m/>
    <n v="1"/>
    <x v="0"/>
    <n v="1"/>
    <s v="SI"/>
    <x v="0"/>
    <n v="0"/>
    <n v="0"/>
    <n v="1"/>
    <x v="25"/>
    <x v="5"/>
    <n v="468"/>
    <n v="18"/>
    <n v="0.2"/>
    <n v="0.18"/>
  </r>
  <r>
    <d v="2019-06-27T00:00:00"/>
    <d v="1899-12-30T15:15:00"/>
    <d v="1899-12-30T15:15:00"/>
    <m/>
    <x v="1"/>
    <s v="JAR"/>
    <d v="2019-06-27T15:30:00"/>
    <n v="6007381"/>
    <s v="SUS MEDIOS"/>
    <s v="Carga"/>
    <s v="NO"/>
    <n v="3"/>
    <n v="6"/>
    <x v="0"/>
    <s v="SCHOELLER (RCHECA)"/>
    <x v="4"/>
    <s v="R.Checa"/>
    <m/>
    <m/>
    <m/>
    <m/>
    <n v="25"/>
    <s v="Miguel M."/>
    <x v="133"/>
    <d v="1899-12-30T09:30:00"/>
    <m/>
    <n v="0"/>
    <x v="0"/>
    <n v="1"/>
    <s v="NO"/>
    <x v="0"/>
    <n v="1"/>
    <n v="1"/>
    <n v="0"/>
    <x v="25"/>
    <x v="5"/>
    <n v="468"/>
    <n v="18"/>
    <n v="0.2"/>
    <n v="0.18"/>
  </r>
  <r>
    <d v="2019-06-28T00:00:00"/>
    <d v="1899-12-30T12:00:00"/>
    <d v="1899-12-30T12:00:00"/>
    <m/>
    <x v="1"/>
    <s v="JAR"/>
    <d v="2019-06-28T12:00:00"/>
    <m/>
    <s v="SUS MEDIOS"/>
    <s v="Descarga"/>
    <s v="SI"/>
    <n v="13.5"/>
    <n v="22"/>
    <x v="0"/>
    <s v="MORSSINKHOF"/>
    <x v="2"/>
    <s v="PALAU"/>
    <m/>
    <m/>
    <m/>
    <m/>
    <n v="45"/>
    <s v="Jesús"/>
    <x v="133"/>
    <d v="1899-12-30T12:00:00"/>
    <m/>
    <n v="1"/>
    <x v="0"/>
    <s v="SI"/>
    <s v="SI"/>
    <x v="0"/>
    <n v="0"/>
    <n v="0"/>
    <n v="1"/>
    <x v="25"/>
    <x v="5"/>
    <n v="468"/>
    <n v="18"/>
    <n v="0.2"/>
    <n v="0.18"/>
  </r>
  <r>
    <d v="2019-06-27T00:00:00"/>
    <d v="1899-12-30T13:15:00"/>
    <d v="1899-12-30T13:15:00"/>
    <m/>
    <x v="1"/>
    <s v="JAR"/>
    <d v="2019-06-27T13:30:00"/>
    <n v="28326"/>
    <s v="DAVID BERTRAN"/>
    <s v="Carga"/>
    <s v="NO"/>
    <n v="2"/>
    <n v="4"/>
    <x v="0"/>
    <s v="SYSTHESIS COATING"/>
    <x v="7"/>
    <s v="sta. perpetua"/>
    <m/>
    <m/>
    <m/>
    <m/>
    <n v="20"/>
    <s v="Miguel M."/>
    <x v="132"/>
    <d v="1899-12-30T13:15:00"/>
    <m/>
    <n v="0"/>
    <x v="0"/>
    <n v="1"/>
    <s v="SI"/>
    <x v="0"/>
    <n v="0"/>
    <n v="0"/>
    <n v="1"/>
    <x v="25"/>
    <x v="5"/>
    <n v="468"/>
    <n v="18"/>
    <n v="0.2"/>
    <n v="0.18"/>
  </r>
  <r>
    <d v="2019-06-27T00:00:00"/>
    <d v="1899-12-30T12:20:00"/>
    <d v="1899-12-30T12:20:00"/>
    <m/>
    <x v="1"/>
    <s v="JAR"/>
    <d v="2019-06-27T12:30:00"/>
    <m/>
    <s v="DAVID BERTRAN"/>
    <s v="Carga"/>
    <s v="NO"/>
    <n v="3"/>
    <n v="4"/>
    <x v="0"/>
    <s v="ITC"/>
    <x v="9"/>
    <s v="sta. perpetua"/>
    <m/>
    <m/>
    <m/>
    <m/>
    <n v="20"/>
    <s v="Alfredo"/>
    <x v="132"/>
    <d v="1899-12-30T12:20:00"/>
    <m/>
    <n v="0"/>
    <x v="0"/>
    <n v="1"/>
    <s v="SI"/>
    <x v="0"/>
    <n v="0"/>
    <n v="0"/>
    <n v="1"/>
    <x v="25"/>
    <x v="5"/>
    <n v="468"/>
    <n v="18"/>
    <n v="0.2"/>
    <n v="0.18"/>
  </r>
  <r>
    <d v="2019-06-28T00:00:00"/>
    <d v="1899-12-30T12:15:00"/>
    <m/>
    <m/>
    <x v="0"/>
    <s v="JAR"/>
    <d v="2019-06-28T12:30:00"/>
    <n v="28141"/>
    <s v="SUS MEDIOS"/>
    <s v="Carga"/>
    <s v="SI"/>
    <n v="13.5"/>
    <n v="10"/>
    <x v="0"/>
    <s v="ALQUI-ENVAS"/>
    <x v="3"/>
    <s v="vielha"/>
    <m/>
    <m/>
    <m/>
    <m/>
    <n v="35"/>
    <s v="Alfredo"/>
    <x v="133"/>
    <d v="1899-12-30T12:15:00"/>
    <m/>
    <n v="1"/>
    <x v="0"/>
    <s v="SI"/>
    <s v="SI"/>
    <x v="0"/>
    <n v="1"/>
    <n v="0"/>
    <n v="1"/>
    <x v="25"/>
    <x v="5"/>
    <n v="468"/>
    <n v="18"/>
    <n v="0.2"/>
    <n v="0.18"/>
  </r>
  <r>
    <d v="2019-06-27T00:00:00"/>
    <d v="1899-12-30T12:15:00"/>
    <m/>
    <m/>
    <x v="0"/>
    <s v="JAR"/>
    <d v="2019-06-27T12:30:00"/>
    <n v="28141"/>
    <s v="SUS MEDIOS"/>
    <s v="Carga"/>
    <s v="SI"/>
    <n v="13.5"/>
    <n v="10"/>
    <x v="0"/>
    <s v="ALQUI-ENVAS"/>
    <x v="3"/>
    <s v="vielha"/>
    <m/>
    <m/>
    <m/>
    <m/>
    <n v="40"/>
    <s v="Miguel M."/>
    <x v="132"/>
    <d v="1899-12-30T12:15:00"/>
    <m/>
    <n v="1"/>
    <x v="0"/>
    <n v="0"/>
    <s v="SI"/>
    <x v="0"/>
    <n v="1"/>
    <n v="0"/>
    <n v="1"/>
    <x v="25"/>
    <x v="5"/>
    <n v="468"/>
    <n v="18"/>
    <n v="0.2"/>
    <n v="0.18"/>
  </r>
  <r>
    <d v="2019-06-28T00:00:00"/>
    <d v="1899-12-30T14:00:00"/>
    <d v="1899-12-30T14:00:00"/>
    <m/>
    <x v="1"/>
    <s v="JAR"/>
    <d v="2019-06-28T14:00:00"/>
    <n v="6007280"/>
    <s v="J G H"/>
    <s v="Carga"/>
    <s v="SI"/>
    <n v="13.5"/>
    <n v="26"/>
    <x v="2"/>
    <s v="RENTA BOX"/>
    <x v="1"/>
    <s v="FRAGA"/>
    <m/>
    <m/>
    <m/>
    <m/>
    <n v="45"/>
    <s v="Juan Carlos"/>
    <x v="133"/>
    <d v="1899-12-30T14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09:00:00"/>
    <d v="1899-12-30T09:00:00"/>
    <m/>
    <x v="1"/>
    <s v="JAR"/>
    <d v="2019-06-28T09:00:00"/>
    <n v="6007280"/>
    <s v="J G H"/>
    <s v="Carga"/>
    <s v="SI"/>
    <n v="13.5"/>
    <n v="26"/>
    <x v="2"/>
    <s v="RENTA BOX"/>
    <x v="1"/>
    <s v="LORQUI"/>
    <m/>
    <m/>
    <m/>
    <m/>
    <n v="45"/>
    <s v="Miguel M."/>
    <x v="133"/>
    <d v="1899-12-30T10:30:00"/>
    <m/>
    <n v="1"/>
    <x v="0"/>
    <s v="SI"/>
    <s v="SI"/>
    <x v="0"/>
    <n v="1"/>
    <n v="1"/>
    <n v="0"/>
    <x v="25"/>
    <x v="5"/>
    <n v="468"/>
    <n v="18"/>
    <n v="0.2"/>
    <n v="0.18"/>
  </r>
  <r>
    <d v="2019-06-28T00:00:00"/>
    <d v="1899-12-30T15:00:00"/>
    <d v="1899-12-30T15:00:00"/>
    <m/>
    <x v="1"/>
    <s v="JAR"/>
    <d v="2019-06-28T15:00:00"/>
    <n v="6007280"/>
    <s v="J G H"/>
    <s v="Carga"/>
    <s v="SI"/>
    <n v="13.5"/>
    <n v="26"/>
    <x v="2"/>
    <s v="RENTA BOX"/>
    <x v="1"/>
    <s v="FRAGA"/>
    <m/>
    <m/>
    <m/>
    <m/>
    <n v="45"/>
    <s v="Juan Carlos"/>
    <x v="133"/>
    <d v="1899-12-30T15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0:30:00"/>
    <d v="1899-12-30T10:30:00"/>
    <m/>
    <x v="1"/>
    <s v="JAR"/>
    <d v="2019-06-28T10:30:00"/>
    <n v="6007281"/>
    <s v="DHL"/>
    <s v="Carga"/>
    <s v="NO"/>
    <n v="1"/>
    <n v="2"/>
    <x v="0"/>
    <s v="SCHOELLER ALEMANIA"/>
    <x v="4"/>
    <s v="Alemania"/>
    <m/>
    <m/>
    <m/>
    <m/>
    <n v="15"/>
    <s v="Juan Carlos"/>
    <x v="133"/>
    <d v="1899-12-30T15:30:00"/>
    <m/>
    <n v="0"/>
    <x v="0"/>
    <n v="1"/>
    <s v="SI"/>
    <x v="0"/>
    <n v="1"/>
    <n v="1"/>
    <n v="0"/>
    <x v="25"/>
    <x v="5"/>
    <n v="468"/>
    <n v="18"/>
    <n v="0.2"/>
    <n v="0.18"/>
  </r>
  <r>
    <d v="2019-06-28T00:00:00"/>
    <d v="1899-12-30T16:00:00"/>
    <d v="1899-12-30T16:00:00"/>
    <m/>
    <x v="1"/>
    <s v="JAR"/>
    <d v="2019-06-28T16:00:00"/>
    <n v="28156"/>
    <s v="JFT"/>
    <s v="Carga"/>
    <s v="SI"/>
    <n v="13.5"/>
    <n v="28"/>
    <x v="0"/>
    <s v="BORGWARNER EMISSIONS"/>
    <x v="1"/>
    <s v="PORTUGAL"/>
    <m/>
    <m/>
    <m/>
    <m/>
    <n v="45"/>
    <s v="Miguel Ángel"/>
    <x v="133"/>
    <d v="1899-12-30T16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7:30:00"/>
    <d v="1899-12-30T17:30:00"/>
    <m/>
    <x v="1"/>
    <s v="JAR"/>
    <d v="2019-06-28T17:30:00"/>
    <m/>
    <s v="NOUTRANSPORT"/>
    <s v="Descarga"/>
    <s v="SI"/>
    <n v="13.5"/>
    <n v="26"/>
    <x v="0"/>
    <s v="NOUTRANSPORT"/>
    <x v="8"/>
    <s v="PALAU"/>
    <s v="kaiman azul"/>
    <m/>
    <m/>
    <m/>
    <n v="60"/>
    <s v="Juan Carlos"/>
    <x v="133"/>
    <d v="1899-12-30T17:3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09:30:00"/>
    <d v="1899-12-30T09:30:00"/>
    <m/>
    <x v="1"/>
    <s v="JAR"/>
    <d v="2019-06-28T09:30:00"/>
    <n v="28344"/>
    <s v="SUS MEDIOS"/>
    <s v="Carga"/>
    <s v="NO"/>
    <n v="1"/>
    <n v="1"/>
    <x v="0"/>
    <s v="VARIOS"/>
    <x v="1"/>
    <s v="Murcia"/>
    <m/>
    <m/>
    <m/>
    <m/>
    <n v="15"/>
    <s v="Sandra"/>
    <x v="133"/>
    <d v="1899-12-30T11:30:00"/>
    <m/>
    <n v="0"/>
    <x v="0"/>
    <s v="SI"/>
    <s v="SI"/>
    <x v="0"/>
    <n v="1"/>
    <n v="1"/>
    <n v="0"/>
    <x v="25"/>
    <x v="5"/>
    <n v="468"/>
    <n v="18"/>
    <n v="0.2"/>
    <n v="0.18"/>
  </r>
  <r>
    <d v="2019-06-28T00:00:00"/>
    <d v="1899-12-30T19:00:00"/>
    <d v="1899-12-30T19:00:00"/>
    <m/>
    <x v="1"/>
    <s v="JAR"/>
    <d v="2019-06-28T19:00:00"/>
    <n v="27712"/>
    <s v="SESE"/>
    <s v="Carga"/>
    <s v="SI"/>
    <n v="13.5"/>
    <n v="22"/>
    <x v="0"/>
    <s v="VALEO MARRUECOS"/>
    <x v="1"/>
    <s v="Marruecos"/>
    <m/>
    <m/>
    <m/>
    <m/>
    <n v="45"/>
    <s v="Juan Carlos"/>
    <x v="133"/>
    <d v="1899-12-30T19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7:15:00"/>
    <d v="1899-12-30T17:15:00"/>
    <m/>
    <x v="1"/>
    <s v="JAR"/>
    <d v="2019-06-28T17:30:00"/>
    <m/>
    <s v="TRANSABADELL"/>
    <s v="Carga"/>
    <s v="NO"/>
    <n v="2"/>
    <n v="4"/>
    <x v="0"/>
    <s v="TRANSABADELL"/>
    <x v="7"/>
    <s v="varios"/>
    <m/>
    <m/>
    <m/>
    <m/>
    <n v="30"/>
    <s v="Miguel Ángel"/>
    <x v="133"/>
    <d v="1899-12-30T17:15:00"/>
    <m/>
    <n v="0"/>
    <x v="0"/>
    <s v="SI"/>
    <s v="SI"/>
    <x v="0"/>
    <n v="0"/>
    <n v="0"/>
    <n v="1"/>
    <x v="25"/>
    <x v="5"/>
    <n v="468"/>
    <n v="18"/>
    <n v="0.2"/>
    <n v="0.18"/>
  </r>
  <r>
    <d v="2019-06-27T00:00:00"/>
    <d v="1899-12-30T14:30:00"/>
    <d v="1899-12-30T14:30:00"/>
    <m/>
    <x v="1"/>
    <s v="JAR"/>
    <d v="2019-06-27T14:30:00"/>
    <m/>
    <s v="GARVI"/>
    <s v="Descarga"/>
    <s v="NO"/>
    <n v="7"/>
    <n v="12"/>
    <x v="0"/>
    <s v="POLIURETANOS RIVAS"/>
    <x v="0"/>
    <s v="PALAU"/>
    <m/>
    <m/>
    <m/>
    <m/>
    <n v="35"/>
    <s v="Miguel Ángel"/>
    <x v="132"/>
    <d v="1899-12-30T14:30:00"/>
    <m/>
    <n v="0"/>
    <x v="0"/>
    <n v="1"/>
    <s v="SI"/>
    <x v="0"/>
    <n v="0"/>
    <n v="0"/>
    <n v="1"/>
    <x v="25"/>
    <x v="5"/>
    <n v="468"/>
    <n v="18"/>
    <n v="0.2"/>
    <n v="0.18"/>
  </r>
  <r>
    <d v="2019-06-28T00:00:00"/>
    <d v="1899-12-30T18:30:00"/>
    <d v="1899-12-30T18:30:00"/>
    <m/>
    <x v="1"/>
    <s v="JAR"/>
    <d v="2019-06-28T18:30:00"/>
    <s v="27470-27814"/>
    <s v="SESE"/>
    <s v="Carga"/>
    <s v="NO"/>
    <n v="4"/>
    <n v="8"/>
    <x v="0"/>
    <s v="VALEO"/>
    <x v="1"/>
    <s v="jaen"/>
    <m/>
    <m/>
    <m/>
    <m/>
    <n v="30"/>
    <s v="Miguel Ángel"/>
    <x v="133"/>
    <d v="1899-12-30T18:30:00"/>
    <m/>
    <n v="0"/>
    <x v="0"/>
    <s v="SI"/>
    <s v="SI"/>
    <x v="0"/>
    <n v="0"/>
    <n v="0"/>
    <n v="1"/>
    <x v="25"/>
    <x v="5"/>
    <n v="468"/>
    <n v="18"/>
    <n v="0.2"/>
    <n v="0.18"/>
  </r>
  <r>
    <d v="2019-06-28T00:00:00"/>
    <d v="1899-12-30T20:30:00"/>
    <d v="1899-12-30T20:30:00"/>
    <m/>
    <x v="1"/>
    <s v="JAR"/>
    <d v="2019-06-28T20:30:00"/>
    <n v="28617"/>
    <s v="GONZATRANS"/>
    <s v="Carga"/>
    <s v="SI"/>
    <n v="13.5"/>
    <n v="26"/>
    <x v="0"/>
    <s v="CARREFOUR"/>
    <x v="7"/>
    <s v="Madrid"/>
    <m/>
    <m/>
    <m/>
    <m/>
    <n v="45"/>
    <s v="Juan Carlos"/>
    <x v="133"/>
    <d v="1899-12-30T18:30:00"/>
    <m/>
    <n v="1"/>
    <x v="0"/>
    <s v="SI"/>
    <s v="SI"/>
    <x v="0"/>
    <n v="1"/>
    <n v="1"/>
    <n v="0"/>
    <x v="25"/>
    <x v="5"/>
    <n v="468"/>
    <n v="18"/>
    <n v="0.2"/>
    <n v="0.18"/>
  </r>
  <r>
    <d v="2019-06-28T00:00:00"/>
    <d v="1899-12-30T17:00:00"/>
    <d v="1899-12-30T17:00:00"/>
    <m/>
    <x v="1"/>
    <s v="JAR"/>
    <d v="2019-06-28T17:00:00"/>
    <n v="6007332"/>
    <s v="BREGER"/>
    <s v="Carga"/>
    <s v="SI"/>
    <n v="13.5"/>
    <n v="22"/>
    <x v="0"/>
    <s v="SCHOELLER FRANCE"/>
    <x v="4"/>
    <s v="France"/>
    <m/>
    <m/>
    <m/>
    <m/>
    <n v="45"/>
    <s v="Jesús"/>
    <x v="133"/>
    <d v="1899-12-30T13:00:00"/>
    <m/>
    <n v="1"/>
    <x v="0"/>
    <s v="SI"/>
    <s v="SI"/>
    <x v="0"/>
    <n v="1"/>
    <n v="1"/>
    <n v="0"/>
    <x v="25"/>
    <x v="5"/>
    <n v="468"/>
    <n v="18"/>
    <n v="0.2"/>
    <n v="0.18"/>
  </r>
  <r>
    <d v="2019-06-28T00:00:00"/>
    <d v="1899-12-30T11:30:00"/>
    <d v="1899-12-30T11:30:00"/>
    <m/>
    <x v="1"/>
    <s v="JAR"/>
    <d v="2019-06-28T11:30:00"/>
    <m/>
    <s v="ALGAITRUCK"/>
    <s v="Descarga"/>
    <s v="SI"/>
    <n v="13.5"/>
    <n v="22"/>
    <x v="0"/>
    <s v="SCHOELLER  LORQUI"/>
    <x v="8"/>
    <s v="PALAU"/>
    <m/>
    <m/>
    <m/>
    <m/>
    <n v="40"/>
    <s v="Jesús"/>
    <x v="133"/>
    <d v="1899-12-30T11:3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5:45:00"/>
    <d v="1899-12-30T15:45:00"/>
    <m/>
    <x v="1"/>
    <s v="JAR"/>
    <d v="2019-06-28T16:00:00"/>
    <m/>
    <s v="NADAL-FORWARDING"/>
    <s v="Carga"/>
    <s v="NO"/>
    <n v="4"/>
    <n v="9"/>
    <x v="0"/>
    <s v="PDR CANARIAS"/>
    <x v="7"/>
    <s v="canarias"/>
    <m/>
    <m/>
    <m/>
    <m/>
    <n v="25"/>
    <s v="Juan Carlos"/>
    <x v="133"/>
    <d v="1899-12-30T15:45:00"/>
    <m/>
    <n v="0"/>
    <x v="0"/>
    <s v="SI"/>
    <s v="SI"/>
    <x v="0"/>
    <n v="0"/>
    <n v="0"/>
    <n v="1"/>
    <x v="25"/>
    <x v="5"/>
    <n v="468"/>
    <n v="18"/>
    <n v="0.2"/>
    <n v="0.18"/>
  </r>
  <r>
    <d v="2019-06-28T00:00:00"/>
    <d v="1899-12-30T14:30:00"/>
    <d v="1899-12-30T14:30:00"/>
    <m/>
    <x v="1"/>
    <s v="JAR"/>
    <d v="2019-06-28T14:30:00"/>
    <m/>
    <s v="GIMARCO"/>
    <s v="Descarga"/>
    <s v="NO"/>
    <n v="10"/>
    <n v="20"/>
    <x v="0"/>
    <s v="SCHOELLER  NURIEUX"/>
    <x v="6"/>
    <s v="PALAU"/>
    <m/>
    <m/>
    <m/>
    <m/>
    <n v="60"/>
    <s v="Miguel Ángel"/>
    <x v="133"/>
    <d v="1899-12-30T14:30:00"/>
    <m/>
    <n v="0"/>
    <x v="0"/>
    <s v="SI"/>
    <s v="SI"/>
    <x v="0"/>
    <n v="0"/>
    <n v="0"/>
    <n v="1"/>
    <x v="25"/>
    <x v="5"/>
    <n v="468"/>
    <n v="18"/>
    <n v="0.2"/>
    <n v="0.18"/>
  </r>
  <r>
    <d v="2019-06-28T00:00:00"/>
    <d v="1899-12-30T13:00:00"/>
    <d v="1899-12-30T13:00:00"/>
    <m/>
    <x v="1"/>
    <s v="JAR"/>
    <d v="2019-06-28T13:00:00"/>
    <m/>
    <s v="NIKA"/>
    <s v="Descarga"/>
    <s v="NO"/>
    <n v="2"/>
    <n v="3"/>
    <x v="0"/>
    <s v="POWDER"/>
    <x v="0"/>
    <s v="PALAU"/>
    <m/>
    <m/>
    <m/>
    <m/>
    <n v="20"/>
    <s v="Alfredo"/>
    <x v="133"/>
    <d v="1899-12-30T13:00:00"/>
    <m/>
    <n v="0"/>
    <x v="0"/>
    <s v="SI"/>
    <s v="SI"/>
    <x v="0"/>
    <n v="0"/>
    <n v="0"/>
    <n v="1"/>
    <x v="25"/>
    <x v="5"/>
    <n v="468"/>
    <n v="18"/>
    <n v="0.2"/>
    <n v="0.18"/>
  </r>
  <r>
    <d v="2019-06-29T00:00:00"/>
    <d v="1899-12-30T07:00:00"/>
    <d v="1899-12-30T07:00:00"/>
    <m/>
    <x v="1"/>
    <s v="JAR"/>
    <d v="2019-06-29T07:00:00"/>
    <n v="6007280"/>
    <s v="GONZATRANS"/>
    <s v="Carga"/>
    <s v="SI"/>
    <n v="13.5"/>
    <n v="26"/>
    <x v="2"/>
    <s v="RENTA BOX"/>
    <x v="1"/>
    <s v="Huesca"/>
    <s v="Asofrube"/>
    <m/>
    <m/>
    <m/>
    <n v="45"/>
    <s v="Sandra"/>
    <x v="135"/>
    <d v="1899-12-30T07:00:00"/>
    <m/>
    <n v="1"/>
    <x v="0"/>
    <s v="SI"/>
    <s v="SI"/>
    <x v="0"/>
    <n v="0"/>
    <n v="0"/>
    <n v="1"/>
    <x v="25"/>
    <x v="5"/>
    <n v="468"/>
    <n v="18"/>
    <n v="0.2"/>
    <n v="0.18"/>
  </r>
  <r>
    <d v="2019-06-29T00:00:00"/>
    <d v="1899-12-30T08:00:00"/>
    <d v="1899-12-30T08:00:00"/>
    <m/>
    <x v="1"/>
    <s v="JAR"/>
    <d v="2019-06-29T08:00:00"/>
    <n v="6007280"/>
    <s v="GONZATRANS"/>
    <s v="Carga"/>
    <s v="SI"/>
    <n v="13.5"/>
    <n v="26"/>
    <x v="2"/>
    <s v="RENTA BOX"/>
    <x v="1"/>
    <s v="Huesca"/>
    <s v="Asofrube"/>
    <m/>
    <m/>
    <m/>
    <n v="45"/>
    <s v="Sandra"/>
    <x v="135"/>
    <d v="1899-12-30T08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08:00:00"/>
    <d v="1899-12-30T08:00:00"/>
    <m/>
    <x v="1"/>
    <s v="JAR"/>
    <d v="2019-06-28T08:00:00"/>
    <m/>
    <s v="DAVID BERTRAN"/>
    <s v="Carga"/>
    <s v="NO"/>
    <n v="4"/>
    <n v="12"/>
    <x v="0"/>
    <s v="RESIDUOS "/>
    <x v="5"/>
    <s v="LA LLAGOSTA"/>
    <m/>
    <m/>
    <m/>
    <m/>
    <n v="20"/>
    <s v="Jesús"/>
    <x v="133"/>
    <d v="1899-12-30T08:00:00"/>
    <m/>
    <n v="0"/>
    <x v="0"/>
    <s v="SI"/>
    <s v="SI"/>
    <x v="0"/>
    <n v="0"/>
    <n v="0"/>
    <n v="1"/>
    <x v="25"/>
    <x v="5"/>
    <n v="468"/>
    <n v="18"/>
    <n v="0.2"/>
    <n v="0.18"/>
  </r>
  <r>
    <d v="2019-06-29T00:00:00"/>
    <d v="1899-12-30T10:00:00"/>
    <d v="1899-12-30T10:00:00"/>
    <m/>
    <x v="1"/>
    <s v="JAR"/>
    <d v="2019-06-29T10:00:00"/>
    <n v="6007280"/>
    <s v="GONZATRANS"/>
    <s v="Carga"/>
    <s v="SI"/>
    <n v="13.5"/>
    <n v="26"/>
    <x v="2"/>
    <s v="RENTA BOX"/>
    <x v="1"/>
    <s v="Huesca"/>
    <s v="Asofrube"/>
    <m/>
    <m/>
    <m/>
    <n v="45"/>
    <s v="Alfredo"/>
    <x v="135"/>
    <d v="1899-12-30T10:00:00"/>
    <m/>
    <n v="1"/>
    <x v="0"/>
    <s v="SI"/>
    <s v="SI"/>
    <x v="0"/>
    <n v="0"/>
    <n v="0"/>
    <n v="1"/>
    <x v="25"/>
    <x v="5"/>
    <n v="468"/>
    <n v="18"/>
    <n v="0.2"/>
    <n v="0.18"/>
  </r>
  <r>
    <d v="2019-06-29T00:00:00"/>
    <d v="1899-12-30T11:00:00"/>
    <d v="1899-12-30T11:00:00"/>
    <m/>
    <x v="1"/>
    <s v="JAR"/>
    <d v="2019-06-29T11:00:00"/>
    <n v="6007280"/>
    <s v="GONZATRANS"/>
    <s v="Carga"/>
    <s v="SI"/>
    <n v="13.5"/>
    <n v="26"/>
    <x v="2"/>
    <s v="RENTA BOX"/>
    <x v="1"/>
    <s v="Huesca"/>
    <s v="Asofrube"/>
    <m/>
    <m/>
    <m/>
    <n v="45"/>
    <s v="Alfredo"/>
    <x v="135"/>
    <d v="1899-12-30T11:00:00"/>
    <m/>
    <n v="1"/>
    <x v="0"/>
    <s v="SI"/>
    <s v="SI"/>
    <x v="0"/>
    <n v="0"/>
    <n v="0"/>
    <n v="1"/>
    <x v="25"/>
    <x v="5"/>
    <n v="468"/>
    <n v="18"/>
    <n v="0.2"/>
    <n v="0.18"/>
  </r>
  <r>
    <d v="2019-06-29T00:00:00"/>
    <d v="1899-12-30T12:00:00"/>
    <d v="1899-12-30T12:00:00"/>
    <m/>
    <x v="1"/>
    <s v="JAR"/>
    <d v="2019-06-29T12:00:00"/>
    <n v="6007280"/>
    <s v="GONZATRANS"/>
    <s v="Carga"/>
    <s v="SI"/>
    <n v="13.5"/>
    <n v="26"/>
    <x v="2"/>
    <s v="RENTA BOX"/>
    <x v="1"/>
    <s v="Huesca"/>
    <s v="Asofrube"/>
    <m/>
    <m/>
    <m/>
    <n v="45"/>
    <s v="Alfredo"/>
    <x v="135"/>
    <d v="1899-12-30T12:00:00"/>
    <m/>
    <n v="1"/>
    <x v="0"/>
    <s v="SI"/>
    <s v="SI"/>
    <x v="0"/>
    <n v="0"/>
    <n v="0"/>
    <n v="1"/>
    <x v="25"/>
    <x v="5"/>
    <n v="468"/>
    <n v="18"/>
    <n v="0.2"/>
    <n v="0.18"/>
  </r>
  <r>
    <d v="2019-06-29T00:00:00"/>
    <d v="1899-12-30T15:00:00"/>
    <d v="1899-12-30T15:00:00"/>
    <m/>
    <x v="1"/>
    <s v="JAR"/>
    <d v="2019-06-29T15:00:00"/>
    <n v="6007280"/>
    <s v="GONZATRANS"/>
    <s v="Carga"/>
    <s v="SI"/>
    <n v="13.5"/>
    <n v="26"/>
    <x v="2"/>
    <s v="RENTA BOX"/>
    <x v="1"/>
    <s v="Huesca"/>
    <s v="Asofrube"/>
    <m/>
    <m/>
    <m/>
    <n v="45"/>
    <s v="Alfredo"/>
    <x v="135"/>
    <d v="1899-12-30T15:00:00"/>
    <m/>
    <n v="1"/>
    <x v="0"/>
    <s v="SI"/>
    <s v="SI"/>
    <x v="0"/>
    <n v="0"/>
    <n v="0"/>
    <n v="1"/>
    <x v="25"/>
    <x v="5"/>
    <n v="468"/>
    <n v="18"/>
    <n v="0.2"/>
    <n v="0.18"/>
  </r>
  <r>
    <d v="2019-07-01T00:00:00"/>
    <d v="1899-12-30T12:30:00"/>
    <d v="1899-12-30T12:30:00"/>
    <m/>
    <x v="1"/>
    <s v="JAR"/>
    <d v="2019-07-01T12:30:00"/>
    <m/>
    <s v="SCHENKER"/>
    <s v="Descarga"/>
    <s v="NO"/>
    <n v="5"/>
    <n v="9"/>
    <x v="0"/>
    <s v="RABAGO"/>
    <x v="2"/>
    <s v="PALAU"/>
    <m/>
    <m/>
    <m/>
    <m/>
    <n v="30"/>
    <s v="Sandra"/>
    <x v="136"/>
    <d v="1899-12-30T12:30:00"/>
    <m/>
    <n v="0"/>
    <x v="0"/>
    <s v="SI"/>
    <s v="SI"/>
    <x v="0"/>
    <n v="0"/>
    <n v="0"/>
    <n v="1"/>
    <x v="26"/>
    <x v="6"/>
    <n v="468"/>
    <n v="18"/>
    <n v="0.2"/>
    <n v="0.18"/>
  </r>
  <r>
    <d v="2019-06-28T00:00:00"/>
    <d v="1899-12-30T11:15:00"/>
    <d v="1899-12-30T11:15:00"/>
    <m/>
    <x v="1"/>
    <s v="JAR"/>
    <d v="2019-06-28T11:30:00"/>
    <m/>
    <s v="NOUTRANSPORT"/>
    <s v="Descarga"/>
    <s v="SI"/>
    <n v="13.5"/>
    <n v="26"/>
    <x v="0"/>
    <s v="NOUTRANSPORT"/>
    <x v="8"/>
    <s v="PALAU"/>
    <s v="kaiman azul"/>
    <m/>
    <m/>
    <m/>
    <n v="45"/>
    <s v="Miguel M."/>
    <x v="133"/>
    <d v="1899-12-30T11:15:00"/>
    <m/>
    <n v="1"/>
    <x v="0"/>
    <s v="SI"/>
    <s v="SI"/>
    <x v="0"/>
    <n v="0"/>
    <n v="0"/>
    <n v="1"/>
    <x v="25"/>
    <x v="5"/>
    <n v="468"/>
    <n v="18"/>
    <n v="0.2"/>
    <n v="0.18"/>
  </r>
  <r>
    <d v="2019-07-01T00:00:00"/>
    <d v="1899-12-30T09:30:00"/>
    <d v="1899-12-30T09:30:00"/>
    <m/>
    <x v="1"/>
    <s v="MR"/>
    <d v="2019-07-01T09:30:00"/>
    <m/>
    <s v="SUS MEDIOS"/>
    <s v="Descarga"/>
    <s v="SI"/>
    <n v="13.5"/>
    <n v="26"/>
    <x v="0"/>
    <s v="CHEP"/>
    <x v="2"/>
    <s v="PALAU"/>
    <m/>
    <m/>
    <m/>
    <m/>
    <n v="45"/>
    <s v="Juan Carlos"/>
    <x v="136"/>
    <d v="1899-12-30T09:3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09:00:00"/>
    <d v="1899-12-30T09:00:00"/>
    <m/>
    <x v="1"/>
    <s v="JAR"/>
    <d v="2019-07-01T09:00:00"/>
    <m/>
    <s v="SUS MEDIOS"/>
    <s v="Descarga"/>
    <s v="NO"/>
    <n v="2"/>
    <n v="3"/>
    <x v="0"/>
    <s v="TRANSFOR-PACKAGING"/>
    <x v="2"/>
    <s v="PALAU"/>
    <m/>
    <m/>
    <m/>
    <m/>
    <n v="20"/>
    <s v="Juan Carlos"/>
    <x v="136"/>
    <d v="1899-12-30T09:00:00"/>
    <m/>
    <n v="0"/>
    <x v="0"/>
    <s v="SI"/>
    <s v="SI"/>
    <x v="0"/>
    <n v="0"/>
    <n v="0"/>
    <n v="1"/>
    <x v="26"/>
    <x v="6"/>
    <n v="468"/>
    <n v="18"/>
    <n v="0.2"/>
    <n v="0.18"/>
  </r>
  <r>
    <d v="2019-06-28T00:00:00"/>
    <d v="1899-12-30T11:45:00"/>
    <d v="1899-12-30T11:45:00"/>
    <m/>
    <x v="1"/>
    <s v="JAR"/>
    <d v="2019-06-28T12:00:00"/>
    <m/>
    <s v="ALGAITRUCK"/>
    <s v="Carga"/>
    <s v="SI"/>
    <n v="13.5"/>
    <n v="22"/>
    <x v="0"/>
    <s v="SCHOELLER  LORQUI"/>
    <x v="8"/>
    <s v="PALAU"/>
    <m/>
    <m/>
    <m/>
    <m/>
    <n v="30"/>
    <s v="Jesús"/>
    <x v="133"/>
    <d v="1899-12-30T11:45:00"/>
    <m/>
    <n v="1"/>
    <x v="0"/>
    <s v="SI"/>
    <s v="SI"/>
    <x v="0"/>
    <n v="0"/>
    <n v="0"/>
    <n v="1"/>
    <x v="25"/>
    <x v="5"/>
    <n v="468"/>
    <n v="18"/>
    <n v="0.2"/>
    <n v="0.18"/>
  </r>
  <r>
    <d v="2019-07-01T00:00:00"/>
    <d v="1899-12-30T21:00:00"/>
    <d v="1899-12-30T21:00:00"/>
    <m/>
    <x v="1"/>
    <s v="JAR"/>
    <d v="2019-07-01T21:00:00"/>
    <n v="3680434445"/>
    <s v="SUS MEDIOS"/>
    <s v="Carga"/>
    <s v="SI"/>
    <n v="13.5"/>
    <n v="26"/>
    <x v="0"/>
    <s v="CHEP"/>
    <x v="1"/>
    <s v="varios"/>
    <n v="3680434445"/>
    <m/>
    <m/>
    <m/>
    <n v="60"/>
    <s v="Jesús"/>
    <x v="136"/>
    <d v="1899-12-30T12:00:00"/>
    <m/>
    <n v="1"/>
    <x v="0"/>
    <n v="1"/>
    <s v="SI"/>
    <x v="0"/>
    <n v="1"/>
    <n v="1"/>
    <n v="0"/>
    <x v="26"/>
    <x v="6"/>
    <n v="468"/>
    <n v="18"/>
    <n v="0.2"/>
    <n v="0.18"/>
  </r>
  <r>
    <d v="2019-07-01T00:00:00"/>
    <d v="1899-12-30T12:45:00"/>
    <d v="1899-12-30T12:45:00"/>
    <m/>
    <x v="1"/>
    <s v="JAR"/>
    <d v="2019-07-01T13:00:00"/>
    <n v="28702"/>
    <s v="SUS MEDIOS"/>
    <s v="Carga"/>
    <s v="NO"/>
    <n v="1"/>
    <n v="1"/>
    <x v="0"/>
    <s v="BWT IBERICA"/>
    <x v="3"/>
    <s v="Cornella"/>
    <m/>
    <m/>
    <m/>
    <m/>
    <n v="10"/>
    <s v="Reyes"/>
    <x v="136"/>
    <d v="1899-12-30T12:45:00"/>
    <m/>
    <n v="0"/>
    <x v="0"/>
    <s v="SI"/>
    <s v="SI"/>
    <x v="0"/>
    <n v="0"/>
    <n v="0"/>
    <n v="1"/>
    <x v="26"/>
    <x v="6"/>
    <n v="468"/>
    <n v="18"/>
    <n v="0.2"/>
    <n v="0.18"/>
  </r>
  <r>
    <d v="2019-07-01T00:00:00"/>
    <d v="1899-12-30T10:00:00"/>
    <d v="1899-12-30T10:00:00"/>
    <m/>
    <x v="1"/>
    <s v="JAR"/>
    <d v="2019-07-01T10:00:00"/>
    <m/>
    <s v="COBARPLAS"/>
    <s v="Descarga"/>
    <s v="SI"/>
    <n v="13.5"/>
    <n v="22"/>
    <x v="0"/>
    <s v="COBARPLAST"/>
    <x v="0"/>
    <s v="PALAU"/>
    <m/>
    <m/>
    <m/>
    <m/>
    <n v="60"/>
    <s v="Juan Carlos"/>
    <x v="136"/>
    <d v="1899-12-30T10:0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5:30:00"/>
    <d v="1899-12-30T15:30:00"/>
    <m/>
    <x v="1"/>
    <s v="JAR"/>
    <d v="2019-07-01T15:30:00"/>
    <n v="6007356"/>
    <s v="BCN EXPRESS"/>
    <s v="Carga"/>
    <s v="NO"/>
    <n v="1"/>
    <n v="2"/>
    <x v="0"/>
    <s v="SCHOELLER ALEMANIA"/>
    <x v="4"/>
    <s v="alemania"/>
    <m/>
    <m/>
    <m/>
    <m/>
    <m/>
    <s v="FALLO"/>
    <x v="23"/>
    <m/>
    <m/>
    <n v="0"/>
    <x v="1"/>
    <n v="1"/>
    <s v="NO"/>
    <x v="1"/>
    <n v="1"/>
    <n v="1"/>
    <n v="0"/>
    <x v="26"/>
    <x v="6"/>
    <n v="468"/>
    <n v="18"/>
    <n v="0.2"/>
    <n v="0.18"/>
  </r>
  <r>
    <d v="2019-07-01T00:00:00"/>
    <d v="1899-12-30T07:30:00"/>
    <d v="1899-12-30T07:30:00"/>
    <m/>
    <x v="1"/>
    <s v="JAR"/>
    <d v="2019-07-01T07:30:00"/>
    <n v="28242"/>
    <s v="SUS MEDIOS"/>
    <s v="Carga"/>
    <s v="NO"/>
    <n v="1"/>
    <n v="2"/>
    <x v="0"/>
    <s v="GESTION DE SISTEMAS DE ALMACENAJES"/>
    <x v="1"/>
    <s v="Madrid"/>
    <m/>
    <m/>
    <m/>
    <m/>
    <n v="20"/>
    <s v="Juan Carlos"/>
    <x v="136"/>
    <d v="1899-12-30T07:30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21:00:00"/>
    <d v="1899-12-30T21:00:00"/>
    <m/>
    <x v="1"/>
    <s v="JAR"/>
    <d v="2019-07-03T21:00:00"/>
    <n v="3680434447"/>
    <s v="SUS MEDIOS"/>
    <s v="Carga"/>
    <s v="SI"/>
    <n v="13.5"/>
    <n v="26"/>
    <x v="0"/>
    <s v="CHEP"/>
    <x v="1"/>
    <s v="varios"/>
    <n v="3680434447"/>
    <m/>
    <m/>
    <m/>
    <n v="60"/>
    <s v="Miguel Ángel"/>
    <x v="137"/>
    <d v="1899-12-30T09:00:00"/>
    <m/>
    <n v="1"/>
    <x v="0"/>
    <n v="1"/>
    <s v="SI"/>
    <x v="0"/>
    <n v="1"/>
    <n v="1"/>
    <n v="0"/>
    <x v="26"/>
    <x v="6"/>
    <n v="468"/>
    <n v="18"/>
    <n v="0.2"/>
    <n v="0.18"/>
  </r>
  <r>
    <d v="2019-06-28T00:00:00"/>
    <d v="1899-12-30T20:00:00"/>
    <d v="1899-12-30T20:00:00"/>
    <m/>
    <x v="1"/>
    <s v="JAR"/>
    <d v="2019-06-28T20:00:00"/>
    <n v="6007280"/>
    <s v="J G H"/>
    <s v="Carga"/>
    <s v="SI"/>
    <n v="13.5"/>
    <n v="26"/>
    <x v="2"/>
    <s v="RENTA BOX"/>
    <x v="1"/>
    <s v="lorqui"/>
    <m/>
    <m/>
    <m/>
    <m/>
    <n v="45"/>
    <s v="Juan Carlos"/>
    <x v="133"/>
    <d v="1899-12-30T21:00:00"/>
    <m/>
    <n v="1"/>
    <x v="0"/>
    <s v="SI"/>
    <s v="SI"/>
    <x v="0"/>
    <n v="1"/>
    <n v="1"/>
    <n v="0"/>
    <x v="25"/>
    <x v="5"/>
    <n v="468"/>
    <n v="18"/>
    <n v="0.2"/>
    <n v="0.18"/>
  </r>
  <r>
    <d v="2019-06-28T00:00:00"/>
    <d v="1899-12-30T18:00:00"/>
    <d v="1899-12-30T18:00:00"/>
    <m/>
    <x v="1"/>
    <s v="JAR"/>
    <d v="2019-06-28T18:00:00"/>
    <n v="6007280"/>
    <s v="J G H"/>
    <s v="Carga"/>
    <s v="SI"/>
    <n v="13.5"/>
    <n v="26"/>
    <x v="2"/>
    <s v="RENTA BOX"/>
    <x v="1"/>
    <s v="lorqui"/>
    <m/>
    <m/>
    <m/>
    <m/>
    <n v="45"/>
    <s v="Miguel Ángel"/>
    <x v="133"/>
    <d v="1899-12-30T18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6:30:00"/>
    <d v="1899-12-30T16:30:00"/>
    <m/>
    <x v="1"/>
    <s v="JAR"/>
    <d v="2019-06-28T16:30:00"/>
    <m/>
    <s v="GONZATRANS"/>
    <s v="Carga"/>
    <s v="SI"/>
    <n v="13.5"/>
    <n v="22"/>
    <x v="0"/>
    <s v="GONZATRANS"/>
    <x v="7"/>
    <s v="varios"/>
    <m/>
    <m/>
    <m/>
    <m/>
    <n v="45"/>
    <s v="Miguel Ángel"/>
    <x v="133"/>
    <d v="1899-12-30T16:3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5:15:00"/>
    <d v="1899-12-30T15:15:00"/>
    <m/>
    <x v="1"/>
    <s v="JAR"/>
    <d v="2019-06-28T15:30:00"/>
    <n v="6007296"/>
    <s v="BREGER"/>
    <s v="Carga"/>
    <s v="NO"/>
    <n v="2"/>
    <n v="3"/>
    <x v="0"/>
    <s v="SCHOELLER FRANCE"/>
    <x v="4"/>
    <s v="France"/>
    <m/>
    <m/>
    <m/>
    <m/>
    <n v="20"/>
    <s v="Miguel Ángel"/>
    <x v="133"/>
    <d v="1899-12-30T15:15:00"/>
    <m/>
    <n v="0"/>
    <x v="0"/>
    <s v="SI"/>
    <s v="SI"/>
    <x v="0"/>
    <n v="0"/>
    <n v="0"/>
    <n v="1"/>
    <x v="25"/>
    <x v="5"/>
    <n v="468"/>
    <n v="18"/>
    <n v="0.2"/>
    <n v="0.18"/>
  </r>
  <r>
    <d v="2019-06-29T00:00:00"/>
    <d v="1899-12-30T14:00:00"/>
    <d v="1899-12-30T14:00:00"/>
    <m/>
    <x v="1"/>
    <s v="JAR"/>
    <d v="2019-06-29T14:00:00"/>
    <n v="28644"/>
    <s v="GONZATRANS"/>
    <s v="Carga"/>
    <s v="SI"/>
    <n v="13.5"/>
    <n v="26"/>
    <x v="0"/>
    <s v="CARREFOUR"/>
    <x v="7"/>
    <s v="Madrid"/>
    <m/>
    <m/>
    <m/>
    <m/>
    <n v="60"/>
    <s v="Sandra"/>
    <x v="135"/>
    <d v="1899-12-30T14:00:00"/>
    <m/>
    <n v="1"/>
    <x v="0"/>
    <s v="SI"/>
    <s v="SI"/>
    <x v="0"/>
    <n v="0"/>
    <n v="0"/>
    <n v="1"/>
    <x v="25"/>
    <x v="5"/>
    <n v="468"/>
    <n v="18"/>
    <n v="0.2"/>
    <n v="0.18"/>
  </r>
  <r>
    <d v="2019-06-29T00:00:00"/>
    <d v="1899-12-30T13:00:00"/>
    <d v="1899-12-30T13:00:00"/>
    <m/>
    <x v="1"/>
    <s v="JAR"/>
    <d v="2019-06-29T13:00:00"/>
    <n v="28618"/>
    <s v="GONZATRANS"/>
    <s v="Carga"/>
    <s v="SI"/>
    <n v="13.5"/>
    <n v="26"/>
    <x v="0"/>
    <s v="CARREFOUR"/>
    <x v="7"/>
    <s v="Alicante"/>
    <m/>
    <m/>
    <m/>
    <m/>
    <n v="45"/>
    <s v="Sandra"/>
    <x v="135"/>
    <d v="1899-12-30T13:00:00"/>
    <m/>
    <n v="1"/>
    <x v="0"/>
    <s v="SI"/>
    <s v="SI"/>
    <x v="0"/>
    <n v="0"/>
    <n v="0"/>
    <n v="1"/>
    <x v="25"/>
    <x v="5"/>
    <n v="468"/>
    <n v="18"/>
    <n v="0.2"/>
    <n v="0.18"/>
  </r>
  <r>
    <d v="2019-06-28T00:00:00"/>
    <d v="1899-12-30T19:40:00"/>
    <d v="1899-12-30T19:40:00"/>
    <m/>
    <x v="1"/>
    <s v="JAR"/>
    <d v="2019-06-28T19:30:00"/>
    <n v="6007351"/>
    <s v="BREGER"/>
    <s v="Carga"/>
    <s v="NO"/>
    <n v="8"/>
    <n v="16"/>
    <x v="0"/>
    <s v="SCHOELLER FRANCE"/>
    <x v="4"/>
    <s v="france"/>
    <m/>
    <m/>
    <m/>
    <m/>
    <n v="40"/>
    <s v="Juan Carlos"/>
    <x v="133"/>
    <d v="1899-12-30T19:40:00"/>
    <m/>
    <n v="0"/>
    <x v="0"/>
    <s v="SI"/>
    <s v="SI"/>
    <x v="0"/>
    <n v="0"/>
    <n v="0"/>
    <n v="1"/>
    <x v="25"/>
    <x v="5"/>
    <n v="468"/>
    <n v="18"/>
    <n v="0.2"/>
    <n v="0.18"/>
  </r>
  <r>
    <d v="2019-06-29T00:00:00"/>
    <d v="1899-12-30T11:30:00"/>
    <d v="1899-12-30T11:30:00"/>
    <m/>
    <x v="1"/>
    <s v="JAR"/>
    <d v="2019-06-29T11:30:00"/>
    <n v="6007280"/>
    <s v="J G H"/>
    <s v="Carga"/>
    <s v="SI"/>
    <n v="13.5"/>
    <n v="26"/>
    <x v="2"/>
    <s v="RENTA BOX"/>
    <x v="1"/>
    <s v="FRAGA"/>
    <m/>
    <m/>
    <m/>
    <m/>
    <n v="45"/>
    <s v="Alfredo"/>
    <x v="135"/>
    <d v="1899-12-30T11:30:00"/>
    <m/>
    <n v="1"/>
    <x v="0"/>
    <s v="SI"/>
    <s v="SI"/>
    <x v="0"/>
    <n v="0"/>
    <n v="0"/>
    <n v="1"/>
    <x v="25"/>
    <x v="5"/>
    <n v="468"/>
    <n v="18"/>
    <n v="0.2"/>
    <n v="0.18"/>
  </r>
  <r>
    <d v="2019-06-29T00:00:00"/>
    <d v="1899-12-30T09:00:00"/>
    <d v="1899-12-30T09:00:00"/>
    <m/>
    <x v="1"/>
    <s v="JAR"/>
    <d v="2019-06-29T09:00:00"/>
    <n v="6007280"/>
    <s v="GONZATRANS"/>
    <s v="Carga"/>
    <s v="SI"/>
    <n v="13.5"/>
    <n v="26"/>
    <x v="2"/>
    <s v="RENTA BOX"/>
    <x v="1"/>
    <s v="Huesca"/>
    <s v="Asofrube"/>
    <m/>
    <m/>
    <m/>
    <n v="45"/>
    <s v="Alfredo"/>
    <x v="135"/>
    <d v="1899-12-30T09:00:00"/>
    <m/>
    <n v="1"/>
    <x v="0"/>
    <s v="SI"/>
    <s v="SI"/>
    <x v="0"/>
    <n v="0"/>
    <n v="0"/>
    <n v="1"/>
    <x v="25"/>
    <x v="5"/>
    <n v="468"/>
    <n v="18"/>
    <n v="0.2"/>
    <n v="0.18"/>
  </r>
  <r>
    <d v="2019-07-01T00:00:00"/>
    <d v="1899-12-30T08:00:00"/>
    <d v="1899-12-30T08:00:00"/>
    <m/>
    <x v="1"/>
    <s v="JAR"/>
    <d v="2019-07-01T08:00:00"/>
    <m/>
    <s v="NOUTRANSPORT"/>
    <s v="Descarga"/>
    <s v="SI"/>
    <n v="13.5"/>
    <n v="26"/>
    <x v="0"/>
    <s v="SCHOELLER  FRANCE"/>
    <x v="6"/>
    <s v="PALAU"/>
    <s v="cb1313"/>
    <m/>
    <m/>
    <m/>
    <n v="60"/>
    <s v="Miguel Ángel"/>
    <x v="136"/>
    <d v="1899-12-30T08:0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1:00:00"/>
    <d v="1899-12-30T11:00:00"/>
    <m/>
    <x v="1"/>
    <s v="JAR"/>
    <d v="2019-07-01T11:00:00"/>
    <n v="6007280"/>
    <s v="GONZATRANS"/>
    <s v="Carga"/>
    <s v="SI"/>
    <n v="13.5"/>
    <n v="26"/>
    <x v="2"/>
    <s v="RENTA BOX"/>
    <x v="1"/>
    <s v="Fraga"/>
    <m/>
    <m/>
    <m/>
    <m/>
    <n v="45"/>
    <s v="Jesús"/>
    <x v="136"/>
    <d v="1899-12-30T11:0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0:30:00"/>
    <d v="1899-12-30T10:30:00"/>
    <m/>
    <x v="1"/>
    <s v="JAR"/>
    <d v="2019-07-01T10:30:00"/>
    <n v="6007280"/>
    <s v="GONZATRANS"/>
    <s v="Carga"/>
    <s v="SI"/>
    <n v="13.5"/>
    <n v="26"/>
    <x v="2"/>
    <s v="RENTA BOX"/>
    <x v="1"/>
    <s v="Fraga"/>
    <m/>
    <m/>
    <m/>
    <m/>
    <n v="45"/>
    <s v="Jesús"/>
    <x v="136"/>
    <d v="1899-12-30T10:3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2:00:00"/>
    <d v="1899-12-30T12:00:00"/>
    <m/>
    <x v="1"/>
    <s v="JAR"/>
    <d v="2019-07-01T12:00:00"/>
    <n v="6007280"/>
    <s v="GONZATRANS"/>
    <s v="Carga"/>
    <s v="SI"/>
    <n v="13.5"/>
    <n v="26"/>
    <x v="2"/>
    <s v="RENTA BOX"/>
    <x v="1"/>
    <s v="Fraga"/>
    <m/>
    <m/>
    <m/>
    <m/>
    <n v="60"/>
    <s v="Jesús"/>
    <x v="136"/>
    <d v="1899-12-30T12:0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3:30:00"/>
    <d v="1899-12-30T13:30:00"/>
    <m/>
    <x v="1"/>
    <s v="JAR"/>
    <d v="2019-07-01T13:30:00"/>
    <n v="6007280"/>
    <s v="GONZATRANS"/>
    <s v="Carga"/>
    <s v="SI"/>
    <n v="13.5"/>
    <n v="26"/>
    <x v="2"/>
    <s v="RENTA BOX"/>
    <x v="1"/>
    <s v="Fraga"/>
    <m/>
    <m/>
    <m/>
    <m/>
    <n v="45"/>
    <s v="Miguel Ángel"/>
    <x v="136"/>
    <d v="1899-12-30T13:3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6:00:00"/>
    <d v="1899-12-30T16:00:00"/>
    <m/>
    <x v="1"/>
    <s v="JAR"/>
    <d v="2019-07-01T16:00:00"/>
    <n v="6007280"/>
    <s v="GONZATRANS"/>
    <s v="Carga"/>
    <s v="SI"/>
    <n v="13.5"/>
    <n v="26"/>
    <x v="2"/>
    <s v="RENTA BOX"/>
    <x v="1"/>
    <s v="Fraga"/>
    <m/>
    <m/>
    <m/>
    <m/>
    <n v="45"/>
    <s v="Juan Carlos"/>
    <x v="136"/>
    <d v="1899-12-30T13:15:00"/>
    <m/>
    <n v="1"/>
    <x v="0"/>
    <s v="SI"/>
    <s v="SI"/>
    <x v="0"/>
    <n v="1"/>
    <n v="1"/>
    <n v="0"/>
    <x v="26"/>
    <x v="6"/>
    <n v="468"/>
    <n v="18"/>
    <n v="0.2"/>
    <n v="0.18"/>
  </r>
  <r>
    <d v="2019-07-01T00:00:00"/>
    <d v="1899-12-30T18:00:00"/>
    <d v="1899-12-30T18:00:00"/>
    <m/>
    <x v="1"/>
    <s v="JAR"/>
    <d v="2019-07-01T18:00:00"/>
    <n v="6007280"/>
    <s v="GONZATRANS"/>
    <s v="Carga"/>
    <s v="SI"/>
    <n v="13.5"/>
    <n v="26"/>
    <x v="2"/>
    <s v="RENTA BOX"/>
    <x v="1"/>
    <s v="Fraga"/>
    <m/>
    <m/>
    <m/>
    <m/>
    <n v="45"/>
    <s v="Alfredo"/>
    <x v="136"/>
    <d v="1899-12-30T14:00:00"/>
    <m/>
    <n v="1"/>
    <x v="0"/>
    <s v="SI"/>
    <s v="SI"/>
    <x v="0"/>
    <n v="1"/>
    <n v="1"/>
    <n v="0"/>
    <x v="26"/>
    <x v="6"/>
    <n v="468"/>
    <n v="18"/>
    <n v="0.2"/>
    <n v="0.18"/>
  </r>
  <r>
    <d v="2019-07-01T00:00:00"/>
    <d v="1899-12-30T20:00:00"/>
    <d v="1899-12-30T20:00:00"/>
    <m/>
    <x v="1"/>
    <s v="JAR"/>
    <d v="2019-07-01T20:00:00"/>
    <n v="6007280"/>
    <s v="GONZATRANS"/>
    <s v="Carga"/>
    <s v="SI"/>
    <n v="13.5"/>
    <n v="26"/>
    <x v="2"/>
    <s v="RENTA BOX"/>
    <x v="1"/>
    <s v="Fraga"/>
    <m/>
    <m/>
    <m/>
    <m/>
    <n v="45"/>
    <s v="Alfredo"/>
    <x v="136"/>
    <d v="1899-12-30T18:00:00"/>
    <m/>
    <n v="1"/>
    <x v="0"/>
    <s v="SI"/>
    <s v="SI"/>
    <x v="0"/>
    <n v="1"/>
    <n v="1"/>
    <n v="0"/>
    <x v="26"/>
    <x v="6"/>
    <n v="468"/>
    <n v="18"/>
    <n v="0.2"/>
    <n v="0.18"/>
  </r>
  <r>
    <d v="2019-07-01T00:00:00"/>
    <d v="1899-12-30T17:00:00"/>
    <d v="1899-12-30T17:00:00"/>
    <m/>
    <x v="1"/>
    <s v="JAR"/>
    <d v="2019-07-01T17:00:00"/>
    <n v="28611"/>
    <s v="GONZATRANS"/>
    <s v="Carga"/>
    <s v="SI"/>
    <n v="13.5"/>
    <n v="26"/>
    <x v="0"/>
    <s v="CARREFOUR"/>
    <x v="7"/>
    <s v="Zaragoza"/>
    <m/>
    <m/>
    <m/>
    <m/>
    <n v="45"/>
    <s v="Alfredo"/>
    <x v="136"/>
    <d v="1899-12-30T17:0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1:30:00"/>
    <d v="1899-12-30T11:30:00"/>
    <m/>
    <x v="1"/>
    <s v="JAR"/>
    <d v="2019-07-01T11:30:00"/>
    <m/>
    <s v="ALGAITRUCK"/>
    <s v="Descarga"/>
    <s v="SI"/>
    <n v="13.5"/>
    <n v="22"/>
    <x v="0"/>
    <s v="SCHOELLER  LORQUI"/>
    <x v="8"/>
    <s v="PALAU"/>
    <m/>
    <m/>
    <m/>
    <m/>
    <n v="60"/>
    <s v="Miguel Ángel"/>
    <x v="136"/>
    <d v="1899-12-30T11:3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9:00:00"/>
    <d v="1899-12-30T19:00:00"/>
    <m/>
    <x v="1"/>
    <s v="JAR"/>
    <d v="2019-07-01T19:00:00"/>
    <n v="27712"/>
    <s v="SESE"/>
    <s v="Carga"/>
    <s v="SI"/>
    <n v="13.5"/>
    <n v="26"/>
    <x v="0"/>
    <s v="VALEO MARRUECOS"/>
    <x v="1"/>
    <s v="marruecos"/>
    <m/>
    <s v="R1811BCX"/>
    <m/>
    <m/>
    <n v="60"/>
    <s v="Miguel M."/>
    <x v="136"/>
    <d v="1899-12-30T16:00:00"/>
    <m/>
    <n v="1"/>
    <x v="0"/>
    <s v="SI"/>
    <s v="SI"/>
    <x v="0"/>
    <n v="1"/>
    <n v="1"/>
    <n v="0"/>
    <x v="26"/>
    <x v="6"/>
    <n v="468"/>
    <n v="18"/>
    <n v="0.2"/>
    <n v="0.18"/>
  </r>
  <r>
    <d v="2019-07-01T00:00:00"/>
    <d v="1899-12-30T16:45:00"/>
    <d v="1899-12-30T16:45:00"/>
    <m/>
    <x v="1"/>
    <s v="JAR"/>
    <d v="2019-07-01T17:00:00"/>
    <m/>
    <s v="TRANSPARETS"/>
    <s v="Carga"/>
    <s v="NO"/>
    <n v="6"/>
    <n v="6"/>
    <x v="0"/>
    <s v="AQUA AMBIENT"/>
    <x v="3"/>
    <s v="varios"/>
    <m/>
    <m/>
    <m/>
    <m/>
    <n v="15"/>
    <s v="Jesús"/>
    <x v="136"/>
    <d v="1899-12-30T16:45:00"/>
    <m/>
    <n v="0"/>
    <x v="0"/>
    <s v="SI"/>
    <s v="SI"/>
    <x v="0"/>
    <n v="0"/>
    <n v="0"/>
    <n v="1"/>
    <x v="26"/>
    <x v="6"/>
    <n v="468"/>
    <n v="18"/>
    <n v="0.2"/>
    <n v="0.18"/>
  </r>
  <r>
    <d v="2019-07-01T00:00:00"/>
    <d v="1899-12-30T17:15:00"/>
    <d v="1899-12-30T17:15:00"/>
    <m/>
    <x v="1"/>
    <s v="JAR"/>
    <d v="2019-07-01T17:30:00"/>
    <n v="28364"/>
    <s v="TRANSABADELL"/>
    <s v="Carga"/>
    <s v="NO"/>
    <n v="2"/>
    <n v="4"/>
    <x v="0"/>
    <s v="TRANSABADELL"/>
    <x v="7"/>
    <s v="varios"/>
    <n v="28364"/>
    <m/>
    <m/>
    <m/>
    <n v="30"/>
    <s v="Miguel M."/>
    <x v="136"/>
    <d v="1899-12-30T17:15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3:00:00"/>
    <m/>
    <m/>
    <x v="0"/>
    <s v="JAR"/>
    <d v="2019-07-02T13:00:00"/>
    <m/>
    <s v="SUS MEDIOS"/>
    <s v="Descarga"/>
    <s v="NO"/>
    <n v="5"/>
    <n v="10"/>
    <x v="0"/>
    <s v="AQUA AMBIENT"/>
    <x v="0"/>
    <s v="PALAU"/>
    <m/>
    <m/>
    <m/>
    <m/>
    <n v="25"/>
    <s v="Juan Carlos"/>
    <x v="138"/>
    <d v="1899-12-30T13:00:00"/>
    <m/>
    <n v="0"/>
    <x v="0"/>
    <s v="SI"/>
    <s v="SI"/>
    <x v="0"/>
    <n v="1"/>
    <n v="0"/>
    <n v="1"/>
    <x v="26"/>
    <x v="6"/>
    <n v="468"/>
    <n v="18"/>
    <n v="0.2"/>
    <n v="0.18"/>
  </r>
  <r>
    <d v="2019-07-01T00:00:00"/>
    <d v="1899-12-30T08:30:00"/>
    <d v="1899-12-30T08:30:00"/>
    <m/>
    <x v="1"/>
    <s v="JAR"/>
    <d v="2019-07-01T08:30:00"/>
    <m/>
    <s v="DAVID BERTRAN"/>
    <s v="Carga"/>
    <s v="NO"/>
    <n v="4"/>
    <n v="2"/>
    <x v="0"/>
    <s v="AQUA AMBIENT"/>
    <x v="3"/>
    <s v="Pineda de Mar"/>
    <m/>
    <m/>
    <m/>
    <m/>
    <n v="15"/>
    <s v="Jesús"/>
    <x v="136"/>
    <d v="1899-12-30T08:30:00"/>
    <m/>
    <n v="0"/>
    <x v="0"/>
    <s v="SI"/>
    <s v="SI"/>
    <x v="0"/>
    <n v="0"/>
    <n v="0"/>
    <n v="1"/>
    <x v="26"/>
    <x v="6"/>
    <n v="468"/>
    <n v="18"/>
    <n v="0.2"/>
    <n v="0.18"/>
  </r>
  <r>
    <d v="2019-07-01T00:00:00"/>
    <d v="1899-12-30T11:15:00"/>
    <d v="1899-12-30T11:15:00"/>
    <m/>
    <x v="1"/>
    <s v="JAR"/>
    <d v="2019-07-01T11:30:00"/>
    <m/>
    <s v="DAVID BERTRAN"/>
    <s v="Carga"/>
    <s v="NO"/>
    <n v="4"/>
    <n v="6"/>
    <x v="0"/>
    <s v="RESIDUOS "/>
    <x v="5"/>
    <s v="la llagosta"/>
    <m/>
    <m/>
    <m/>
    <m/>
    <n v="20"/>
    <s v="Juan Carlos"/>
    <x v="136"/>
    <d v="1899-12-30T11:15:00"/>
    <m/>
    <n v="0"/>
    <x v="0"/>
    <s v="SI"/>
    <s v="SI"/>
    <x v="0"/>
    <n v="0"/>
    <n v="0"/>
    <n v="1"/>
    <x v="26"/>
    <x v="6"/>
    <n v="468"/>
    <n v="18"/>
    <n v="0.2"/>
    <n v="0.18"/>
  </r>
  <r>
    <d v="2019-07-01T00:00:00"/>
    <d v="1899-12-30T20:30:00"/>
    <d v="1899-12-30T20:30:00"/>
    <m/>
    <x v="1"/>
    <s v="JAR"/>
    <d v="2019-07-01T20:30:00"/>
    <m/>
    <s v="NOUTRANSPORT"/>
    <s v="Descarga"/>
    <s v="SI"/>
    <n v="13.5"/>
    <n v="26"/>
    <x v="0"/>
    <s v="NOUTRANSPORT"/>
    <x v="8"/>
    <s v="PALAU"/>
    <s v="Kaiman Azul"/>
    <m/>
    <m/>
    <m/>
    <n v="60"/>
    <s v="Alfredo"/>
    <x v="136"/>
    <d v="1899-12-30T20:3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7:30:00"/>
    <d v="1899-12-30T17:30:00"/>
    <m/>
    <x v="1"/>
    <s v="JAR"/>
    <d v="2019-07-01T17:30:00"/>
    <n v="28076"/>
    <s v="GONZATRANS"/>
    <s v="Carga"/>
    <s v="NO"/>
    <n v="6"/>
    <n v="12"/>
    <x v="0"/>
    <s v="INORPACK"/>
    <x v="7"/>
    <s v="sant esteve Sesrovires"/>
    <m/>
    <m/>
    <m/>
    <m/>
    <n v="30"/>
    <s v="Miguel M."/>
    <x v="136"/>
    <d v="1899-12-30T17:30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09:30:00"/>
    <d v="1899-12-30T09:30:00"/>
    <m/>
    <x v="1"/>
    <s v="JAR"/>
    <d v="2019-07-02T09:30:00"/>
    <m/>
    <s v="SUS MEDIOS"/>
    <s v="Descarga"/>
    <s v="NO"/>
    <n v="2"/>
    <n v="4"/>
    <x v="0"/>
    <s v="COMERCIAL QUIMICA MASSÓ"/>
    <x v="2"/>
    <s v="PALAU"/>
    <m/>
    <m/>
    <m/>
    <m/>
    <n v="20"/>
    <s v="Juan Carlos"/>
    <x v="138"/>
    <d v="1899-12-30T11:00:00"/>
    <m/>
    <n v="0"/>
    <x v="0"/>
    <n v="1"/>
    <s v="SI"/>
    <x v="0"/>
    <n v="1"/>
    <n v="1"/>
    <n v="0"/>
    <x v="26"/>
    <x v="6"/>
    <n v="468"/>
    <n v="18"/>
    <n v="0.2"/>
    <n v="0.18"/>
  </r>
  <r>
    <d v="2019-07-02T00:00:00"/>
    <d v="1899-12-30T12:00:00"/>
    <d v="1899-12-30T12:00:00"/>
    <m/>
    <x v="1"/>
    <s v="JAR"/>
    <d v="2019-07-02T12:00:00"/>
    <n v="27713"/>
    <s v="SESE"/>
    <s v="Carga"/>
    <s v="SI"/>
    <n v="13.5"/>
    <n v="22"/>
    <x v="0"/>
    <s v="VALEO MARRUECOS"/>
    <x v="1"/>
    <s v="Marrocco"/>
    <m/>
    <s v="R9353BCC"/>
    <m/>
    <m/>
    <n v="60"/>
    <s v="Miguel Ángel"/>
    <x v="138"/>
    <d v="1899-12-30T12:00:00"/>
    <m/>
    <n v="1"/>
    <x v="0"/>
    <s v="SI"/>
    <s v="SI"/>
    <x v="0"/>
    <n v="0"/>
    <n v="0"/>
    <n v="1"/>
    <x v="26"/>
    <x v="6"/>
    <n v="468"/>
    <n v="18"/>
    <n v="0.2"/>
    <n v="0.18"/>
  </r>
  <r>
    <d v="2019-07-02T00:00:00"/>
    <d v="1899-12-30T11:00:00"/>
    <d v="1899-12-30T11:00:00"/>
    <m/>
    <x v="1"/>
    <s v="JAR"/>
    <d v="2019-07-02T11:00:00"/>
    <s v="6007279-7388"/>
    <s v="SUS MEDIOS"/>
    <s v="Carga"/>
    <s v="NO"/>
    <n v="2"/>
    <n v="4"/>
    <x v="0"/>
    <s v="SCHOELLER  UK"/>
    <x v="4"/>
    <s v="UK"/>
    <m/>
    <m/>
    <m/>
    <m/>
    <n v="30"/>
    <s v="Juan Carlos"/>
    <x v="138"/>
    <d v="1899-12-30T08:00:00"/>
    <m/>
    <n v="0"/>
    <x v="0"/>
    <s v="SI"/>
    <s v="SI"/>
    <x v="0"/>
    <n v="1"/>
    <n v="1"/>
    <n v="0"/>
    <x v="26"/>
    <x v="6"/>
    <n v="468"/>
    <n v="18"/>
    <n v="0.2"/>
    <n v="0.18"/>
  </r>
  <r>
    <d v="2019-07-02T00:00:00"/>
    <d v="1899-12-30T17:15:00"/>
    <d v="1899-12-30T17:15:00"/>
    <m/>
    <x v="1"/>
    <s v="JAR"/>
    <d v="2019-07-02T17:30:00"/>
    <m/>
    <s v="TRANSABADELL"/>
    <s v="Carga"/>
    <s v="NO"/>
    <n v="2"/>
    <n v="4"/>
    <x v="0"/>
    <s v="TRANSABADELL"/>
    <x v="7"/>
    <s v="varios"/>
    <m/>
    <m/>
    <m/>
    <m/>
    <n v="20"/>
    <s v="Miguel M."/>
    <x v="138"/>
    <d v="1899-12-30T17:15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6:45:00"/>
    <d v="1899-12-30T16:45:00"/>
    <m/>
    <x v="1"/>
    <s v="JAR"/>
    <d v="2019-07-02T17:00:00"/>
    <m/>
    <s v="TRANSPARETS"/>
    <s v="Carga"/>
    <s v="NO"/>
    <n v="6"/>
    <n v="6"/>
    <x v="0"/>
    <s v="AQUA AMBIENT"/>
    <x v="3"/>
    <s v="varios"/>
    <m/>
    <m/>
    <m/>
    <m/>
    <n v="30"/>
    <s v="Alfredo"/>
    <x v="138"/>
    <d v="1899-12-30T16:45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1:15:00"/>
    <d v="1899-12-30T11:15:00"/>
    <m/>
    <x v="1"/>
    <s v="JAR"/>
    <d v="2019-07-02T11:30:00"/>
    <n v="28832"/>
    <s v="DHL"/>
    <s v="Carga"/>
    <s v="NO"/>
    <n v="1"/>
    <n v="1"/>
    <x v="0"/>
    <s v="VARIOS"/>
    <x v="3"/>
    <s v="Valladolid"/>
    <m/>
    <m/>
    <m/>
    <m/>
    <m/>
    <s v="FALLO"/>
    <x v="23"/>
    <m/>
    <m/>
    <n v="0"/>
    <x v="1"/>
    <n v="1"/>
    <s v="NO"/>
    <x v="1"/>
    <n v="1"/>
    <n v="1"/>
    <n v="0"/>
    <x v="26"/>
    <x v="6"/>
    <n v="468"/>
    <n v="18"/>
    <n v="0.2"/>
    <n v="0.18"/>
  </r>
  <r>
    <d v="2019-07-02T00:00:00"/>
    <d v="1899-12-30T08:00:00"/>
    <d v="1899-12-30T08:00:00"/>
    <m/>
    <x v="1"/>
    <s v="JAR"/>
    <d v="2019-07-02T08:00:00"/>
    <n v="6007280"/>
    <s v="GONZATRANS"/>
    <s v="Carga"/>
    <s v="SI"/>
    <n v="13.5"/>
    <n v="26"/>
    <x v="2"/>
    <s v="RENTA BOX"/>
    <x v="1"/>
    <s v="Fraga"/>
    <s v="asofrube"/>
    <m/>
    <m/>
    <m/>
    <n v="45"/>
    <s v="Juan Carlos"/>
    <x v="138"/>
    <d v="1899-12-30T10:00:00"/>
    <m/>
    <n v="1"/>
    <x v="0"/>
    <s v="SI"/>
    <s v="SI"/>
    <x v="0"/>
    <n v="1"/>
    <n v="1"/>
    <n v="0"/>
    <x v="26"/>
    <x v="6"/>
    <n v="468"/>
    <n v="18"/>
    <n v="0.2"/>
    <n v="0.18"/>
  </r>
  <r>
    <d v="2019-07-02T00:00:00"/>
    <d v="1899-12-30T10:00:00"/>
    <d v="1899-12-30T10:00:00"/>
    <m/>
    <x v="1"/>
    <s v="JAR"/>
    <d v="2019-07-02T10:00:00"/>
    <n v="6007280"/>
    <s v="GONZATRANS"/>
    <s v="Carga"/>
    <s v="SI"/>
    <n v="13.5"/>
    <n v="26"/>
    <x v="2"/>
    <s v="RENTA BOX"/>
    <x v="1"/>
    <s v="Fraga"/>
    <s v="asofrube"/>
    <m/>
    <m/>
    <m/>
    <n v="45"/>
    <s v="Miguel Ángel"/>
    <x v="138"/>
    <d v="1899-12-30T10:00:00"/>
    <m/>
    <n v="1"/>
    <x v="0"/>
    <s v="SI"/>
    <s v="SI"/>
    <x v="0"/>
    <n v="0"/>
    <n v="0"/>
    <n v="1"/>
    <x v="26"/>
    <x v="6"/>
    <n v="468"/>
    <n v="18"/>
    <n v="0.2"/>
    <n v="0.18"/>
  </r>
  <r>
    <d v="2019-07-01T00:00:00"/>
    <d v="1899-12-30T13:15:00"/>
    <d v="1899-12-30T13:15:00"/>
    <m/>
    <x v="1"/>
    <s v="JAR"/>
    <d v="2019-07-01T13:30:00"/>
    <m/>
    <s v="DAVID BERTRAN"/>
    <s v="Carga"/>
    <s v="NO"/>
    <n v="4"/>
    <n v="6"/>
    <x v="0"/>
    <s v="RESIDUOS "/>
    <x v="5"/>
    <s v="la llagosta"/>
    <m/>
    <m/>
    <m/>
    <m/>
    <n v="20"/>
    <s v="Sandra"/>
    <x v="136"/>
    <d v="1899-12-30T13:15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1:30:00"/>
    <d v="1899-12-30T11:30:00"/>
    <m/>
    <x v="1"/>
    <s v="JAR"/>
    <d v="2019-07-02T11:30:00"/>
    <n v="6007280"/>
    <s v="GONZATRANS"/>
    <s v="Carga"/>
    <s v="SI"/>
    <n v="13.5"/>
    <n v="26"/>
    <x v="2"/>
    <s v="RENTA BOX"/>
    <x v="1"/>
    <s v="Fraga"/>
    <s v="asofrube"/>
    <m/>
    <m/>
    <m/>
    <n v="45"/>
    <s v="Jesús"/>
    <x v="138"/>
    <d v="1899-12-30T11:30:00"/>
    <m/>
    <n v="1"/>
    <x v="0"/>
    <s v="SI"/>
    <s v="SI"/>
    <x v="0"/>
    <n v="0"/>
    <n v="0"/>
    <n v="1"/>
    <x v="26"/>
    <x v="6"/>
    <n v="468"/>
    <n v="18"/>
    <n v="0.2"/>
    <n v="0.18"/>
  </r>
  <r>
    <d v="2019-07-02T00:00:00"/>
    <d v="1899-12-30T12:30:00"/>
    <d v="1899-12-30T12:30:00"/>
    <m/>
    <x v="1"/>
    <s v="JAR"/>
    <d v="2019-07-02T12:30:00"/>
    <n v="6007280"/>
    <s v="GONZATRANS"/>
    <s v="Carga"/>
    <s v="SI"/>
    <n v="13.5"/>
    <n v="26"/>
    <x v="2"/>
    <s v="RENTA BOX"/>
    <x v="1"/>
    <s v="Huesca"/>
    <s v="Sweet"/>
    <m/>
    <m/>
    <m/>
    <n v="45"/>
    <s v="Juan Carlos"/>
    <x v="138"/>
    <d v="1899-12-30T12:30:00"/>
    <m/>
    <n v="1"/>
    <x v="0"/>
    <s v="SI"/>
    <s v="SI"/>
    <x v="0"/>
    <n v="0"/>
    <n v="0"/>
    <n v="1"/>
    <x v="26"/>
    <x v="6"/>
    <n v="468"/>
    <n v="18"/>
    <n v="0.2"/>
    <n v="0.18"/>
  </r>
  <r>
    <d v="2019-07-02T00:00:00"/>
    <d v="1899-12-30T15:00:00"/>
    <d v="1899-12-30T15:00:00"/>
    <m/>
    <x v="1"/>
    <s v="JAR"/>
    <d v="2019-07-02T15:00:00"/>
    <n v="6007280"/>
    <s v="GONZATRANS"/>
    <s v="Carga"/>
    <s v="SI"/>
    <n v="13.5"/>
    <n v="26"/>
    <x v="2"/>
    <s v="RENTA BOX"/>
    <x v="1"/>
    <s v="Huesca"/>
    <s v="Sweet"/>
    <m/>
    <m/>
    <m/>
    <n v="45"/>
    <s v="Juan Carlos"/>
    <x v="138"/>
    <d v="1899-12-30T13:00:00"/>
    <m/>
    <n v="1"/>
    <x v="0"/>
    <s v="SI"/>
    <s v="SI"/>
    <x v="0"/>
    <n v="1"/>
    <n v="1"/>
    <n v="0"/>
    <x v="26"/>
    <x v="6"/>
    <n v="468"/>
    <n v="18"/>
    <n v="0.2"/>
    <n v="0.18"/>
  </r>
  <r>
    <d v="2019-07-02T00:00:00"/>
    <d v="1899-12-30T16:00:00"/>
    <d v="1899-12-30T16:00:00"/>
    <m/>
    <x v="1"/>
    <s v="JAR"/>
    <d v="2019-07-02T16:00:00"/>
    <n v="6007280"/>
    <s v="GONZATRANS"/>
    <s v="Carga"/>
    <s v="SI"/>
    <n v="13.5"/>
    <n v="26"/>
    <x v="2"/>
    <s v="RENTA BOX"/>
    <x v="1"/>
    <s v="Huesca"/>
    <s v="Sweet"/>
    <m/>
    <m/>
    <m/>
    <n v="45"/>
    <s v="Miguel M."/>
    <x v="138"/>
    <d v="1899-12-30T18:00:00"/>
    <m/>
    <n v="1"/>
    <x v="0"/>
    <s v="SI"/>
    <s v="SI"/>
    <x v="0"/>
    <n v="1"/>
    <n v="1"/>
    <n v="0"/>
    <x v="26"/>
    <x v="6"/>
    <n v="468"/>
    <n v="18"/>
    <n v="0.2"/>
    <n v="0.18"/>
  </r>
  <r>
    <d v="2019-07-02T00:00:00"/>
    <d v="1899-12-30T12:15:00"/>
    <d v="1899-12-30T12:15:00"/>
    <m/>
    <x v="1"/>
    <s v="JAR"/>
    <d v="2019-07-02T12:30:00"/>
    <m/>
    <s v="SUS MEDIOS"/>
    <s v="Descarga"/>
    <s v="NO"/>
    <n v="1"/>
    <n v="2"/>
    <x v="0"/>
    <s v="EUROGRATE"/>
    <x v="0"/>
    <s v="PALAU"/>
    <m/>
    <m/>
    <m/>
    <m/>
    <n v="15"/>
    <s v="Juan Carlos"/>
    <x v="138"/>
    <d v="1899-12-30T10:15:00"/>
    <m/>
    <n v="0"/>
    <x v="0"/>
    <s v="SI"/>
    <s v="SI"/>
    <x v="0"/>
    <n v="1"/>
    <n v="1"/>
    <n v="0"/>
    <x v="26"/>
    <x v="6"/>
    <n v="468"/>
    <n v="18"/>
    <n v="0.2"/>
    <n v="0.18"/>
  </r>
  <r>
    <d v="2019-07-02T00:00:00"/>
    <d v="1899-12-30T12:45:00"/>
    <d v="1899-12-30T12:45:00"/>
    <m/>
    <x v="1"/>
    <s v="JAR"/>
    <d v="2019-07-02T13:00:00"/>
    <n v="28664"/>
    <s v="DHL"/>
    <s v="Carga"/>
    <s v="NO"/>
    <n v="1"/>
    <n v="1"/>
    <x v="0"/>
    <s v="VARIOS"/>
    <x v="3"/>
    <s v="Santander"/>
    <m/>
    <m/>
    <m/>
    <m/>
    <m/>
    <s v="FALLO"/>
    <x v="23"/>
    <m/>
    <m/>
    <n v="0"/>
    <x v="1"/>
    <n v="1"/>
    <s v="NO"/>
    <x v="1"/>
    <n v="1"/>
    <n v="1"/>
    <n v="0"/>
    <x v="26"/>
    <x v="6"/>
    <n v="468"/>
    <n v="18"/>
    <n v="0.2"/>
    <n v="0.18"/>
  </r>
  <r>
    <d v="2019-07-03T00:00:00"/>
    <d v="1899-12-30T11:00:00"/>
    <d v="1899-12-30T11:00:00"/>
    <m/>
    <x v="1"/>
    <s v="JAR"/>
    <d v="2019-07-03T11:00:00"/>
    <n v="6007279"/>
    <s v="SUS MEDIOS"/>
    <s v="Carga"/>
    <s v="SI"/>
    <n v="13.5"/>
    <n v="33"/>
    <x v="0"/>
    <s v="SCHOELLER  UK"/>
    <x v="4"/>
    <s v="UK"/>
    <m/>
    <m/>
    <m/>
    <m/>
    <n v="60"/>
    <s v="Jesús"/>
    <x v="137"/>
    <d v="1899-12-30T16:00:00"/>
    <m/>
    <n v="1"/>
    <x v="0"/>
    <n v="1"/>
    <s v="SI"/>
    <x v="0"/>
    <n v="1"/>
    <n v="1"/>
    <n v="0"/>
    <x v="26"/>
    <x v="6"/>
    <n v="468"/>
    <n v="18"/>
    <n v="0.2"/>
    <n v="0.18"/>
  </r>
  <r>
    <d v="2019-07-03T00:00:00"/>
    <d v="1899-12-30T17:15:00"/>
    <d v="1899-12-30T17:15:00"/>
    <m/>
    <x v="1"/>
    <s v="JAR"/>
    <d v="2019-07-03T17:30:00"/>
    <m/>
    <s v="TRANSABADELL"/>
    <s v="Carga"/>
    <s v="NO"/>
    <n v="2"/>
    <n v="4"/>
    <x v="0"/>
    <s v="TRANSABADELL"/>
    <x v="7"/>
    <s v="varios"/>
    <m/>
    <m/>
    <m/>
    <m/>
    <n v="10"/>
    <s v="Miguel M."/>
    <x v="137"/>
    <d v="1899-12-30T17:15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16:45:00"/>
    <d v="1899-12-30T16:45:00"/>
    <m/>
    <x v="1"/>
    <s v="JAR"/>
    <d v="2019-07-03T17:00:00"/>
    <m/>
    <s v="TRANSPARETS"/>
    <s v="Carga"/>
    <s v="NO"/>
    <n v="6"/>
    <n v="6"/>
    <x v="0"/>
    <s v="AQUA AMBIENT"/>
    <x v="3"/>
    <s v="varios"/>
    <m/>
    <m/>
    <m/>
    <m/>
    <n v="20"/>
    <s v="Alfredo"/>
    <x v="137"/>
    <d v="1899-12-30T16:45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21:30:00"/>
    <d v="1899-12-30T21:30:00"/>
    <m/>
    <x v="1"/>
    <s v="JAR"/>
    <d v="2019-07-03T21:30:00"/>
    <n v="3680436867"/>
    <s v="SUS MEDIOS"/>
    <s v="Carga"/>
    <s v="SI"/>
    <n v="13.5"/>
    <n v="26"/>
    <x v="0"/>
    <s v="CHEP"/>
    <x v="1"/>
    <s v="varios"/>
    <m/>
    <m/>
    <m/>
    <m/>
    <n v="60"/>
    <s v="Jesús"/>
    <x v="137"/>
    <d v="1899-12-30T13:00:00"/>
    <m/>
    <n v="1"/>
    <x v="0"/>
    <n v="1"/>
    <s v="SI"/>
    <x v="0"/>
    <n v="1"/>
    <n v="1"/>
    <n v="0"/>
    <x v="26"/>
    <x v="6"/>
    <n v="468"/>
    <n v="18"/>
    <n v="0.2"/>
    <n v="0.18"/>
  </r>
  <r>
    <d v="2019-07-04T00:00:00"/>
    <d v="1899-12-30T16:45:00"/>
    <d v="1899-12-30T16:45:00"/>
    <m/>
    <x v="1"/>
    <s v="JAR"/>
    <d v="2019-07-04T17:00:00"/>
    <m/>
    <s v="TRANSPARETS"/>
    <s v="Carga"/>
    <s v="NO"/>
    <n v="6"/>
    <n v="6"/>
    <x v="0"/>
    <s v="AQUA AMBIENT"/>
    <x v="3"/>
    <s v="varios"/>
    <m/>
    <m/>
    <m/>
    <m/>
    <n v="20"/>
    <s v="Sandra"/>
    <x v="139"/>
    <d v="1899-12-30T16:45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21:00:00"/>
    <d v="1899-12-30T21:00:00"/>
    <m/>
    <x v="1"/>
    <s v="JAR"/>
    <d v="2019-07-04T21:00:00"/>
    <n v="3680436870"/>
    <s v="SUS MEDIOS"/>
    <s v="Carga"/>
    <s v="SI"/>
    <n v="13.5"/>
    <n v="26"/>
    <x v="0"/>
    <s v="CHEP"/>
    <x v="1"/>
    <s v="varios"/>
    <m/>
    <m/>
    <m/>
    <m/>
    <n v="80"/>
    <s v="Jesús"/>
    <x v="139"/>
    <d v="1899-12-30T13:00:00"/>
    <m/>
    <n v="1"/>
    <x v="0"/>
    <n v="1"/>
    <s v="SI"/>
    <x v="0"/>
    <n v="1"/>
    <n v="1"/>
    <n v="0"/>
    <x v="26"/>
    <x v="6"/>
    <n v="468"/>
    <n v="18"/>
    <n v="0.2"/>
    <n v="0.18"/>
  </r>
  <r>
    <d v="2019-07-05T00:00:00"/>
    <d v="1899-12-30T16:45:00"/>
    <d v="1899-12-30T16:45:00"/>
    <m/>
    <x v="1"/>
    <s v="JAR"/>
    <d v="2019-07-05T17:00:00"/>
    <m/>
    <s v="TRANSPARETS"/>
    <s v="Carga"/>
    <s v="NO"/>
    <n v="6"/>
    <n v="6"/>
    <x v="0"/>
    <s v="AQUA AMBIENT"/>
    <x v="3"/>
    <s v="varios"/>
    <m/>
    <m/>
    <m/>
    <m/>
    <n v="10"/>
    <s v="Sandra"/>
    <x v="140"/>
    <d v="1899-12-30T16:45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8:00:00"/>
    <d v="1899-12-30T18:00:00"/>
    <m/>
    <x v="1"/>
    <s v="JAR"/>
    <d v="2019-07-02T18:00:00"/>
    <n v="28400"/>
    <s v="CLEVER"/>
    <s v="Carga"/>
    <s v="NO"/>
    <n v="5"/>
    <n v="9"/>
    <x v="0"/>
    <s v="HELIX TANK"/>
    <x v="3"/>
    <s v="UK"/>
    <m/>
    <m/>
    <m/>
    <m/>
    <n v="30"/>
    <s v="Alfredo"/>
    <x v="138"/>
    <d v="1899-12-30T18:00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5:30:00"/>
    <d v="1899-12-30T15:30:00"/>
    <m/>
    <x v="1"/>
    <s v="JAR"/>
    <d v="2019-07-02T15:30:00"/>
    <m/>
    <s v="NOUTRANSPORT"/>
    <s v="Descarga"/>
    <s v="SI"/>
    <n v="13.5"/>
    <n v="26"/>
    <x v="0"/>
    <s v="NOUTRANSPORT"/>
    <x v="8"/>
    <s v="PALAU"/>
    <s v="Kaiman Azul"/>
    <m/>
    <m/>
    <m/>
    <n v="45"/>
    <s v="Alfredo"/>
    <x v="138"/>
    <d v="1899-12-30T14:30:00"/>
    <m/>
    <n v="1"/>
    <x v="0"/>
    <s v="SI"/>
    <s v="SI"/>
    <x v="0"/>
    <n v="1"/>
    <n v="1"/>
    <n v="0"/>
    <x v="26"/>
    <x v="6"/>
    <n v="468"/>
    <n v="18"/>
    <n v="0.2"/>
    <n v="0.18"/>
  </r>
  <r>
    <d v="2019-07-05T00:00:00"/>
    <d v="1899-12-30T15:00:00"/>
    <d v="1899-12-30T15:00:00"/>
    <m/>
    <x v="1"/>
    <s v="JAR"/>
    <d v="2019-07-05T15:00:00"/>
    <n v="6007244"/>
    <s v="NOUTRANSPORT"/>
    <s v="Carga"/>
    <s v="NO"/>
    <n v="5"/>
    <n v="10"/>
    <x v="0"/>
    <s v="SCHOELLER ALEMANIA"/>
    <x v="4"/>
    <s v="alemania"/>
    <m/>
    <m/>
    <m/>
    <m/>
    <n v="30"/>
    <s v="Miguel M."/>
    <x v="140"/>
    <d v="1899-12-30T18:00:00"/>
    <m/>
    <n v="0"/>
    <x v="0"/>
    <n v="1"/>
    <s v="SI"/>
    <x v="0"/>
    <n v="1"/>
    <n v="1"/>
    <n v="0"/>
    <x v="26"/>
    <x v="6"/>
    <n v="468"/>
    <n v="18"/>
    <n v="0.2"/>
    <n v="0.18"/>
  </r>
  <r>
    <d v="2019-07-02T00:00:00"/>
    <d v="1899-12-30T10:30:00"/>
    <d v="1899-12-30T10:30:00"/>
    <m/>
    <x v="1"/>
    <s v="MR"/>
    <d v="2019-07-02T10:30:00"/>
    <n v="28583"/>
    <s v="SUS MEDIOS"/>
    <s v="Carga"/>
    <s v="NO"/>
    <n v="4"/>
    <n v="8"/>
    <x v="0"/>
    <s v="SUMAL"/>
    <x v="1"/>
    <s v="RUBI"/>
    <m/>
    <m/>
    <m/>
    <m/>
    <n v="30"/>
    <s v="Jesús"/>
    <x v="138"/>
    <d v="1899-12-30T10:30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08:30:00"/>
    <d v="1899-12-30T08:30:00"/>
    <m/>
    <x v="1"/>
    <s v="JAR"/>
    <d v="2019-07-02T08:30:00"/>
    <s v="28456-9000417"/>
    <s v="DAVID BERTRAN"/>
    <s v="Carga"/>
    <s v="NO"/>
    <n v="4"/>
    <n v="3"/>
    <x v="0"/>
    <s v="VARIOS"/>
    <x v="7"/>
    <s v="VARIOS"/>
    <s v="SAN LLOREN DE SAVALL Y CARDEDEU"/>
    <m/>
    <m/>
    <m/>
    <n v="20"/>
    <s v="Jesús"/>
    <x v="138"/>
    <d v="1899-12-30T08:30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4:00:00"/>
    <d v="1899-12-30T14:00:00"/>
    <m/>
    <x v="1"/>
    <s v="JAR"/>
    <d v="2019-07-02T14:00:00"/>
    <m/>
    <s v="BREGER"/>
    <s v="Carga"/>
    <s v="NO"/>
    <n v="9"/>
    <n v="18"/>
    <x v="0"/>
    <s v="SCHOELLER  FRANCE"/>
    <x v="4"/>
    <s v="france"/>
    <s v="6007370 + 6007395 + 6007403 +  6007369 + 6007193 + 6007366 "/>
    <m/>
    <m/>
    <m/>
    <n v="45"/>
    <s v="Jesús"/>
    <x v="138"/>
    <d v="1899-12-30T13:00:00"/>
    <m/>
    <n v="0"/>
    <x v="0"/>
    <s v="SI"/>
    <s v="SI"/>
    <x v="0"/>
    <n v="1"/>
    <n v="1"/>
    <n v="0"/>
    <x v="26"/>
    <x v="6"/>
    <n v="468"/>
    <n v="18"/>
    <n v="0.2"/>
    <n v="0.18"/>
  </r>
  <r>
    <d v="2019-07-02T00:00:00"/>
    <d v="1899-12-30T17:30:00"/>
    <d v="1899-12-30T17:30:00"/>
    <m/>
    <x v="1"/>
    <s v="JAR"/>
    <d v="2019-07-02T17:30:00"/>
    <m/>
    <s v="COBARPLAS"/>
    <s v="Descarga"/>
    <s v="NO"/>
    <n v="4"/>
    <n v="7"/>
    <x v="0"/>
    <s v="COBARPLAST"/>
    <x v="0"/>
    <s v="PALAU"/>
    <m/>
    <m/>
    <m/>
    <m/>
    <n v="40"/>
    <s v="Alfredo"/>
    <x v="138"/>
    <d v="1899-12-30T17:30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8:30:00"/>
    <d v="1899-12-30T18:30:00"/>
    <m/>
    <x v="1"/>
    <s v="JAR"/>
    <d v="2019-07-02T18:30:00"/>
    <n v="6007340"/>
    <s v="BREGER"/>
    <s v="Carga"/>
    <s v="NO"/>
    <n v="2"/>
    <n v="3"/>
    <x v="0"/>
    <s v="SCHOELLER  NURIEUX"/>
    <x v="4"/>
    <s v="France"/>
    <m/>
    <m/>
    <m/>
    <m/>
    <n v="20"/>
    <s v="Miguel M."/>
    <x v="138"/>
    <d v="1899-12-30T18:30:00"/>
    <m/>
    <n v="0"/>
    <x v="0"/>
    <s v="SI"/>
    <s v="SI"/>
    <x v="0"/>
    <n v="0"/>
    <n v="0"/>
    <n v="1"/>
    <x v="26"/>
    <x v="6"/>
    <n v="468"/>
    <n v="18"/>
    <n v="0.2"/>
    <n v="0.18"/>
  </r>
  <r>
    <d v="2019-07-02T00:00:00"/>
    <d v="1899-12-30T13:30:00"/>
    <d v="1899-12-30T13:30:00"/>
    <m/>
    <x v="1"/>
    <s v="JAR"/>
    <d v="2019-07-02T13:30:00"/>
    <m/>
    <s v="PALLET WAY"/>
    <s v="Carga"/>
    <s v="NO"/>
    <n v="1"/>
    <n v="1"/>
    <x v="0"/>
    <s v="STORE &amp; GO "/>
    <x v="1"/>
    <s v="Portugal"/>
    <s v="23711 +  27446 + 28778."/>
    <m/>
    <m/>
    <m/>
    <n v="15"/>
    <s v="Jesús"/>
    <x v="138"/>
    <d v="1899-12-30T13:30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07:00:00"/>
    <d v="1899-12-30T07:00:00"/>
    <m/>
    <x v="1"/>
    <s v="JAR"/>
    <d v="2019-07-03T07:00:00"/>
    <n v="28645"/>
    <s v="GONZATRANS"/>
    <s v="Carga"/>
    <s v="SI"/>
    <n v="13.5"/>
    <n v="26"/>
    <x v="0"/>
    <s v="CARREFOUR"/>
    <x v="7"/>
    <s v="Terrassa"/>
    <m/>
    <m/>
    <m/>
    <m/>
    <n v="45"/>
    <s v="Miguel Ángel"/>
    <x v="137"/>
    <d v="1899-12-30T07:00:00"/>
    <m/>
    <n v="1"/>
    <x v="0"/>
    <s v="SI"/>
    <s v="SI"/>
    <x v="0"/>
    <n v="0"/>
    <n v="0"/>
    <n v="1"/>
    <x v="26"/>
    <x v="6"/>
    <n v="468"/>
    <n v="18"/>
    <n v="0.2"/>
    <n v="0.18"/>
  </r>
  <r>
    <d v="2019-07-03T00:00:00"/>
    <d v="1899-12-30T18:00:00"/>
    <d v="1899-12-30T18:00:00"/>
    <m/>
    <x v="1"/>
    <s v="JAR"/>
    <d v="2019-07-03T18:00:00"/>
    <m/>
    <s v="SESE"/>
    <s v="Carga"/>
    <s v="SI"/>
    <n v="13.5"/>
    <n v="26"/>
    <x v="0"/>
    <s v="VALEO MARRUECOS"/>
    <x v="1"/>
    <s v="Marruecos"/>
    <m/>
    <m/>
    <m/>
    <m/>
    <n v="45"/>
    <s v="Jesús"/>
    <x v="137"/>
    <d v="1899-12-30T09:00:00"/>
    <m/>
    <n v="1"/>
    <x v="0"/>
    <s v="SI"/>
    <s v="SI"/>
    <x v="0"/>
    <n v="1"/>
    <n v="1"/>
    <n v="0"/>
    <x v="26"/>
    <x v="6"/>
    <n v="468"/>
    <n v="18"/>
    <n v="0.2"/>
    <n v="0.18"/>
  </r>
  <r>
    <d v="2019-07-03T00:00:00"/>
    <d v="1899-12-30T12:00:00"/>
    <d v="1899-12-30T12:00:00"/>
    <m/>
    <x v="1"/>
    <s v="JAR"/>
    <d v="2019-07-03T12:00:00"/>
    <s v="6007348-7298"/>
    <s v="BREGER"/>
    <s v="Carga"/>
    <s v="NO"/>
    <n v="3"/>
    <n v="4"/>
    <x v="0"/>
    <s v="SCHOELLER  FRANCE"/>
    <x v="4"/>
    <s v="france"/>
    <m/>
    <m/>
    <m/>
    <m/>
    <n v="20"/>
    <s v="Miguel Ángel"/>
    <x v="137"/>
    <d v="1899-12-30T10:30:00"/>
    <m/>
    <n v="0"/>
    <x v="0"/>
    <s v="SI"/>
    <s v="SI"/>
    <x v="0"/>
    <n v="1"/>
    <n v="1"/>
    <n v="0"/>
    <x v="26"/>
    <x v="6"/>
    <n v="468"/>
    <n v="18"/>
    <n v="0.2"/>
    <n v="0.18"/>
  </r>
  <r>
    <d v="2019-07-03T00:00:00"/>
    <d v="1899-12-30T10:00:00"/>
    <d v="1899-12-30T10:00:00"/>
    <m/>
    <x v="1"/>
    <s v="JAR"/>
    <d v="2019-07-03T10:00:00"/>
    <m/>
    <s v="GONZATRANS"/>
    <s v="Descarga"/>
    <s v="SI"/>
    <n v="13.5"/>
    <n v="26"/>
    <x v="0"/>
    <s v="SIGMA "/>
    <x v="2"/>
    <s v="PALAU"/>
    <m/>
    <m/>
    <m/>
    <m/>
    <n v="60"/>
    <s v="Juan Carlos"/>
    <x v="137"/>
    <d v="1899-12-30T11:0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07:00:00"/>
    <d v="1899-12-30T07:00:00"/>
    <m/>
    <x v="1"/>
    <s v="JAR"/>
    <d v="2019-07-04T07:00:00"/>
    <s v="CB-1331"/>
    <s v="GIMARCO"/>
    <s v="Descarga"/>
    <s v="SI"/>
    <n v="13.5"/>
    <n v="26"/>
    <x v="0"/>
    <s v="SCHOELLER  NURIEUX"/>
    <x v="6"/>
    <s v="PALAU"/>
    <m/>
    <m/>
    <m/>
    <m/>
    <n v="60"/>
    <s v="Miguel Ángel"/>
    <x v="139"/>
    <d v="1899-12-30T07:00:00"/>
    <m/>
    <n v="1"/>
    <x v="0"/>
    <s v="SI"/>
    <s v="SI"/>
    <x v="0"/>
    <n v="0"/>
    <n v="0"/>
    <n v="1"/>
    <x v="26"/>
    <x v="6"/>
    <n v="468"/>
    <n v="18"/>
    <n v="0.2"/>
    <n v="0.18"/>
  </r>
  <r>
    <d v="2019-07-03T00:00:00"/>
    <d v="1899-12-30T07:30:00"/>
    <d v="1899-12-30T07:30:00"/>
    <m/>
    <x v="1"/>
    <s v="JAR"/>
    <d v="2019-07-03T07:30:00"/>
    <m/>
    <s v="GONZATRANS"/>
    <s v="Carga"/>
    <s v="NO"/>
    <n v="7"/>
    <n v="15"/>
    <x v="0"/>
    <s v="GONZATRANS"/>
    <x v="7"/>
    <s v="varios"/>
    <m/>
    <m/>
    <m/>
    <m/>
    <n v="30"/>
    <s v="Juan Carlos"/>
    <x v="137"/>
    <d v="1899-12-30T07:30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19:00:00"/>
    <d v="1899-12-30T19:00:00"/>
    <m/>
    <x v="1"/>
    <s v="JAR"/>
    <d v="2019-07-03T19:00:00"/>
    <n v="6007280"/>
    <s v="J G H"/>
    <s v="Carga"/>
    <s v="SI"/>
    <n v="13.5"/>
    <n v="26"/>
    <x v="2"/>
    <s v="RENTA BOX"/>
    <x v="1"/>
    <s v="Lorqui"/>
    <m/>
    <m/>
    <m/>
    <m/>
    <n v="45"/>
    <s v="Juan Carlos"/>
    <x v="137"/>
    <d v="1899-12-30T11:00:00"/>
    <m/>
    <n v="1"/>
    <x v="0"/>
    <s v="SI"/>
    <s v="SI"/>
    <x v="0"/>
    <n v="1"/>
    <n v="1"/>
    <n v="0"/>
    <x v="26"/>
    <x v="6"/>
    <n v="468"/>
    <n v="18"/>
    <n v="0.2"/>
    <n v="0.18"/>
  </r>
  <r>
    <d v="2019-07-03T00:00:00"/>
    <d v="1899-12-30T20:00:00"/>
    <d v="1899-12-30T20:00:00"/>
    <m/>
    <x v="1"/>
    <s v="JAR"/>
    <d v="2019-07-03T20:00:00"/>
    <n v="6007280"/>
    <s v="J G H"/>
    <s v="Carga"/>
    <s v="SI"/>
    <n v="13.5"/>
    <n v="26"/>
    <x v="2"/>
    <s v="RENTA BOX"/>
    <x v="1"/>
    <s v="Lorqui"/>
    <m/>
    <m/>
    <m/>
    <m/>
    <n v="45"/>
    <s v="Alfredo"/>
    <x v="137"/>
    <d v="1899-12-30T20:00:00"/>
    <m/>
    <n v="1"/>
    <x v="0"/>
    <s v="SI"/>
    <s v="SI"/>
    <x v="0"/>
    <n v="0"/>
    <n v="0"/>
    <n v="1"/>
    <x v="26"/>
    <x v="6"/>
    <n v="468"/>
    <n v="18"/>
    <n v="0.2"/>
    <n v="0.18"/>
  </r>
  <r>
    <d v="2019-07-04T00:00:00"/>
    <d v="1899-12-30T15:30:00"/>
    <d v="1899-12-30T15:30:00"/>
    <m/>
    <x v="1"/>
    <s v="JAR"/>
    <d v="2019-07-04T15:30:00"/>
    <m/>
    <s v="NOUTRANSPORT"/>
    <s v="Descarga"/>
    <s v="SI"/>
    <n v="13.5"/>
    <n v="26"/>
    <x v="0"/>
    <s v="NOUTRANSPORT"/>
    <x v="8"/>
    <s v="PALAU"/>
    <s v="Kaiman Azul"/>
    <m/>
    <m/>
    <m/>
    <n v="60"/>
    <s v="Sandra"/>
    <x v="139"/>
    <d v="1899-12-30T15:30:00"/>
    <m/>
    <n v="1"/>
    <x v="0"/>
    <s v="SI"/>
    <s v="SI"/>
    <x v="0"/>
    <n v="0"/>
    <n v="0"/>
    <n v="1"/>
    <x v="26"/>
    <x v="6"/>
    <n v="468"/>
    <n v="18"/>
    <n v="0.2"/>
    <n v="0.18"/>
  </r>
  <r>
    <d v="2019-07-02T00:00:00"/>
    <d v="1899-12-30T13:15:00"/>
    <d v="1899-12-30T13:15:00"/>
    <m/>
    <x v="1"/>
    <s v="JAR"/>
    <d v="2019-07-02T13:30:00"/>
    <m/>
    <s v="DAVID BERTRAN"/>
    <s v="Carga"/>
    <s v="NO"/>
    <n v="4"/>
    <n v="6"/>
    <x v="0"/>
    <s v="RESIDUOS "/>
    <x v="5"/>
    <s v="la llagosta"/>
    <m/>
    <m/>
    <m/>
    <m/>
    <n v="20"/>
    <s v="Juan Carlos"/>
    <x v="138"/>
    <d v="1899-12-30T13:15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08:30:00"/>
    <d v="1899-12-30T08:30:00"/>
    <m/>
    <x v="1"/>
    <s v="JAR"/>
    <d v="2019-07-03T08:30:00"/>
    <s v="28735-28279"/>
    <s v="DAVID BERTRAN"/>
    <s v="Carga"/>
    <s v="NO"/>
    <n v="4"/>
    <n v="3"/>
    <x v="0"/>
    <s v="VARIOS"/>
    <x v="7"/>
    <s v="varios"/>
    <m/>
    <m/>
    <m/>
    <m/>
    <n v="15"/>
    <s v="Jesús"/>
    <x v="137"/>
    <d v="1899-12-30T08:30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09:30:00"/>
    <m/>
    <m/>
    <x v="0"/>
    <s v="JAR"/>
    <d v="2019-07-03T09:30:00"/>
    <m/>
    <s v="SUS MEDIOS"/>
    <s v="Carga"/>
    <s v="SI"/>
    <n v="13.5"/>
    <n v="12"/>
    <x v="0"/>
    <s v="AQUA AMBIENT"/>
    <x v="3"/>
    <s v="VALENCIA"/>
    <m/>
    <m/>
    <m/>
    <m/>
    <n v="40"/>
    <s v="Juan Carlos"/>
    <x v="137"/>
    <d v="1899-12-30T09:30:00"/>
    <m/>
    <n v="1"/>
    <x v="0"/>
    <s v="SI"/>
    <s v="SI"/>
    <x v="0"/>
    <n v="1"/>
    <n v="0"/>
    <n v="1"/>
    <x v="26"/>
    <x v="6"/>
    <n v="468"/>
    <n v="18"/>
    <n v="0.2"/>
    <n v="0.18"/>
  </r>
  <r>
    <d v="2019-07-04T00:00:00"/>
    <d v="1899-12-30T08:00:00"/>
    <d v="1899-12-30T08:00:00"/>
    <m/>
    <x v="1"/>
    <s v="JAR"/>
    <d v="2019-07-04T08:00:00"/>
    <m/>
    <s v="COMILLAS"/>
    <s v="Carga"/>
    <s v="NO"/>
    <n v="7"/>
    <n v="13"/>
    <x v="0"/>
    <s v="MULTIPLASTIC"/>
    <x v="1"/>
    <s v="barcelona"/>
    <m/>
    <m/>
    <m/>
    <m/>
    <n v="30"/>
    <s v="Jesús"/>
    <x v="139"/>
    <d v="1899-12-30T08:00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13:30:00"/>
    <m/>
    <m/>
    <x v="0"/>
    <s v="JAR"/>
    <d v="2019-07-03T13:30:00"/>
    <n v="28365"/>
    <s v="SUS MEDIOS"/>
    <s v="Carga"/>
    <s v="SI"/>
    <n v="13.5"/>
    <n v="26"/>
    <x v="0"/>
    <s v="GRUPO ANTOLIN"/>
    <x v="1"/>
    <s v="Burgos"/>
    <m/>
    <m/>
    <m/>
    <m/>
    <n v="60"/>
    <s v="Miguel Ángel"/>
    <x v="137"/>
    <d v="1899-12-30T13:30:00"/>
    <m/>
    <n v="1"/>
    <x v="0"/>
    <s v="SI"/>
    <s v="SI"/>
    <x v="0"/>
    <n v="1"/>
    <n v="0"/>
    <n v="1"/>
    <x v="26"/>
    <x v="6"/>
    <n v="468"/>
    <n v="18"/>
    <n v="0.2"/>
    <n v="0.18"/>
  </r>
  <r>
    <d v="2019-07-03T00:00:00"/>
    <d v="1899-12-30T15:00:00"/>
    <m/>
    <m/>
    <x v="0"/>
    <s v="JAR"/>
    <d v="2019-07-03T15:00:00"/>
    <n v="28365"/>
    <s v="SUS MEDIOS"/>
    <s v="Carga"/>
    <s v="SI"/>
    <n v="13.5"/>
    <n v="26"/>
    <x v="0"/>
    <s v="GRUPO ANTOLIN"/>
    <x v="1"/>
    <s v="Burgos"/>
    <m/>
    <m/>
    <m/>
    <m/>
    <n v="60"/>
    <s v="Miguel M."/>
    <x v="137"/>
    <d v="1899-12-30T15:00:00"/>
    <m/>
    <n v="1"/>
    <x v="0"/>
    <s v="SI"/>
    <s v="SI"/>
    <x v="0"/>
    <n v="1"/>
    <n v="0"/>
    <n v="1"/>
    <x v="26"/>
    <x v="6"/>
    <n v="468"/>
    <n v="18"/>
    <n v="0.2"/>
    <n v="0.18"/>
  </r>
  <r>
    <d v="2019-07-04T00:00:00"/>
    <d v="1899-12-30T16:00:00"/>
    <d v="1899-12-30T16:00:00"/>
    <m/>
    <x v="1"/>
    <s v="JAR"/>
    <d v="2019-07-04T16:00:00"/>
    <s v="6007336-6007397"/>
    <s v="SUS MEDIOS"/>
    <s v="Carga"/>
    <s v="NO"/>
    <n v="4"/>
    <n v="7"/>
    <x v="0"/>
    <s v="SCHOELLER ROMANIA"/>
    <x v="4"/>
    <s v="Romania"/>
    <m/>
    <m/>
    <m/>
    <m/>
    <n v="30"/>
    <s v="Jesús"/>
    <x v="139"/>
    <d v="1899-12-30T16:00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15:00:00"/>
    <d v="1899-12-30T15:00:00"/>
    <m/>
    <x v="1"/>
    <s v="JAR"/>
    <d v="2019-07-04T15:00:00"/>
    <n v="6007245"/>
    <s v="BCN EXPRESS"/>
    <s v="Carga"/>
    <s v="NO"/>
    <n v="1"/>
    <n v="1"/>
    <x v="0"/>
    <s v="SCHOELLER ALEMANIA"/>
    <x v="4"/>
    <s v="France"/>
    <m/>
    <m/>
    <m/>
    <m/>
    <n v="10"/>
    <s v="Miguel M."/>
    <x v="139"/>
    <d v="1899-12-30T15:00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11:30:00"/>
    <d v="1899-12-30T11:30:00"/>
    <m/>
    <x v="1"/>
    <s v="JAR"/>
    <d v="2019-07-04T11:30:00"/>
    <n v="28365"/>
    <s v="SUS MEDIOS"/>
    <s v="Carga"/>
    <s v="NO"/>
    <n v="2"/>
    <n v="3"/>
    <x v="0"/>
    <s v="GRUPO ANTOLIN"/>
    <x v="1"/>
    <s v="Burgos"/>
    <m/>
    <m/>
    <m/>
    <m/>
    <n v="20"/>
    <s v="Miguel Ángel"/>
    <x v="139"/>
    <d v="1899-12-30T11:30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08:30:00"/>
    <d v="1899-12-30T08:30:00"/>
    <m/>
    <x v="1"/>
    <s v="JAR"/>
    <d v="2019-07-04T08:30:00"/>
    <m/>
    <s v="DAVID BERTRAN"/>
    <s v="Carga"/>
    <s v="NO"/>
    <n v="4"/>
    <n v="6"/>
    <x v="0"/>
    <s v="VARIOS"/>
    <x v="7"/>
    <s v="El PRAT"/>
    <s v="SIGMA- VARIOS."/>
    <m/>
    <m/>
    <m/>
    <n v="20"/>
    <s v="Jesús"/>
    <x v="139"/>
    <d v="1899-12-30T08:30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11:15:00"/>
    <d v="1899-12-30T11:15:00"/>
    <m/>
    <x v="1"/>
    <s v="JAR"/>
    <d v="2019-07-03T11:30:00"/>
    <m/>
    <s v="DAVID BERTRAN"/>
    <s v="Carga"/>
    <s v="NO"/>
    <n v="4"/>
    <n v="6"/>
    <x v="0"/>
    <s v="RESIDUOS "/>
    <x v="5"/>
    <s v="LA LLAGOSTA"/>
    <m/>
    <m/>
    <m/>
    <m/>
    <n v="20"/>
    <s v="Jesús"/>
    <x v="137"/>
    <d v="1899-12-30T11:15:00"/>
    <m/>
    <n v="0"/>
    <x v="0"/>
    <s v="SI"/>
    <s v="SI"/>
    <x v="0"/>
    <n v="0"/>
    <n v="0"/>
    <n v="1"/>
    <x v="26"/>
    <x v="6"/>
    <n v="468"/>
    <n v="18"/>
    <n v="0.2"/>
    <n v="0.18"/>
  </r>
  <r>
    <d v="2019-07-03T00:00:00"/>
    <d v="1899-12-30T16:00:00"/>
    <d v="1899-12-30T16:00:00"/>
    <m/>
    <x v="1"/>
    <s v="JAR"/>
    <d v="2019-07-03T16:00:00"/>
    <m/>
    <s v="DAVID BERTRAN"/>
    <s v="Carga"/>
    <s v="NO"/>
    <n v="4"/>
    <n v="6"/>
    <x v="0"/>
    <s v="RESIDUOS "/>
    <x v="5"/>
    <s v="LA LLAGOSTA"/>
    <m/>
    <m/>
    <m/>
    <m/>
    <n v="20"/>
    <s v="Alfredo"/>
    <x v="137"/>
    <d v="1899-12-30T16:00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12:00:00"/>
    <d v="1899-12-30T12:00:00"/>
    <m/>
    <x v="1"/>
    <s v="JAR"/>
    <d v="2019-07-04T12:00:00"/>
    <m/>
    <s v="ALGAITRUCK"/>
    <s v="Descarga"/>
    <s v="SI"/>
    <n v="13.5"/>
    <n v="24"/>
    <x v="0"/>
    <s v="SCHOELLER  LORQUI"/>
    <x v="8"/>
    <s v="PALAU"/>
    <m/>
    <m/>
    <m/>
    <m/>
    <n v="45"/>
    <s v="Miguel Ángel"/>
    <x v="139"/>
    <d v="1899-12-30T13:0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4:30:00"/>
    <d v="1899-12-30T14:30:00"/>
    <m/>
    <x v="1"/>
    <s v="JAR"/>
    <d v="2019-07-04T14:30:00"/>
    <n v="28469"/>
    <s v="SUS MEDIOS"/>
    <s v="Carga"/>
    <s v="NO"/>
    <n v="2"/>
    <n v="4"/>
    <x v="0"/>
    <s v="COOP. AGRIL MENORCA"/>
    <x v="1"/>
    <s v="Menorca"/>
    <m/>
    <m/>
    <m/>
    <m/>
    <n v="20"/>
    <s v="Miguel M."/>
    <x v="139"/>
    <d v="1899-12-30T15:30:00"/>
    <m/>
    <n v="0"/>
    <x v="0"/>
    <s v="SI"/>
    <s v="SI"/>
    <x v="0"/>
    <n v="1"/>
    <n v="1"/>
    <n v="0"/>
    <x v="26"/>
    <x v="6"/>
    <n v="468"/>
    <n v="18"/>
    <n v="0.2"/>
    <n v="0.18"/>
  </r>
  <r>
    <d v="2019-07-04T00:00:00"/>
    <d v="1899-12-30T12:30:00"/>
    <d v="1899-12-30T12:30:00"/>
    <m/>
    <x v="1"/>
    <s v="JAR"/>
    <d v="2019-07-04T12:30:00"/>
    <m/>
    <s v="ALGAITRUCK"/>
    <s v="Carga"/>
    <s v="SI"/>
    <n v="13.5"/>
    <n v="24"/>
    <x v="0"/>
    <s v="SCHOELLER  LORQUI"/>
    <x v="8"/>
    <s v="Lorqui"/>
    <m/>
    <m/>
    <m/>
    <m/>
    <n v="45"/>
    <s v="Alfredo"/>
    <x v="139"/>
    <d v="1899-12-30T14:3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3:30:00"/>
    <d v="1899-12-30T13:30:00"/>
    <m/>
    <x v="1"/>
    <s v="JAR"/>
    <d v="2019-07-04T13:30:00"/>
    <n v="27818"/>
    <s v="SUS MEDIOS"/>
    <s v="Carga"/>
    <s v="NO"/>
    <s v="13..5"/>
    <n v="33"/>
    <x v="0"/>
    <s v="QUESOS EL PASTOR"/>
    <x v="1"/>
    <s v="Zamora"/>
    <m/>
    <m/>
    <m/>
    <m/>
    <n v="60"/>
    <s v="Alfredo"/>
    <x v="139"/>
    <d v="1899-12-30T15:00:00"/>
    <m/>
    <n v="0"/>
    <x v="0"/>
    <s v="SI"/>
    <s v="SI"/>
    <x v="0"/>
    <n v="1"/>
    <n v="1"/>
    <n v="0"/>
    <x v="26"/>
    <x v="6"/>
    <n v="468"/>
    <n v="18"/>
    <n v="0.2"/>
    <n v="0.18"/>
  </r>
  <r>
    <d v="2019-07-05T00:00:00"/>
    <d v="1899-12-30T12:00:00"/>
    <d v="1899-12-30T12:00:00"/>
    <m/>
    <x v="1"/>
    <s v="JAR"/>
    <d v="2019-07-05T12:00:00"/>
    <n v="28804"/>
    <s v="J G H"/>
    <s v="Carga"/>
    <s v="SI"/>
    <n v="13.5"/>
    <n v="26"/>
    <x v="2"/>
    <s v="CAVER"/>
    <x v="7"/>
    <s v="Badajoz"/>
    <m/>
    <m/>
    <m/>
    <m/>
    <n v="45"/>
    <s v="Alfredo"/>
    <x v="140"/>
    <d v="1899-12-30T18:0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3:00:00"/>
    <d v="1899-12-30T13:00:00"/>
    <m/>
    <x v="1"/>
    <s v="JAR"/>
    <d v="2019-07-04T13:00:00"/>
    <m/>
    <s v="GONZATRANS"/>
    <s v="Descarga"/>
    <s v="NO"/>
    <n v="8"/>
    <n v="16"/>
    <x v="0"/>
    <s v="GONZATRANS"/>
    <x v="8"/>
    <s v="PALAU"/>
    <s v="Kaiman Azul"/>
    <m/>
    <m/>
    <m/>
    <n v="40"/>
    <s v="Jesús"/>
    <x v="139"/>
    <d v="1899-12-30T13:00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15:15:00"/>
    <d v="1899-12-30T15:15:00"/>
    <m/>
    <x v="1"/>
    <s v="JAR"/>
    <d v="2019-07-04T15:30:00"/>
    <n v="28762"/>
    <s v="GONZATRANS"/>
    <s v="Carga"/>
    <s v="SI"/>
    <n v="13.5"/>
    <n v="10"/>
    <x v="0"/>
    <s v="FLUIDRA"/>
    <x v="9"/>
    <s v="almeria"/>
    <m/>
    <m/>
    <m/>
    <m/>
    <n v="35"/>
    <s v="Alfredo"/>
    <x v="139"/>
    <d v="1899-12-30T21:0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8:30:00"/>
    <d v="1899-12-30T18:30:00"/>
    <m/>
    <x v="1"/>
    <s v="JAR"/>
    <d v="2019-07-04T18:30:00"/>
    <n v="27643"/>
    <s v="DASCHER"/>
    <s v="Carga"/>
    <s v="NO"/>
    <n v="1"/>
    <n v="2"/>
    <x v="0"/>
    <s v="CAVYCAR"/>
    <x v="3"/>
    <s v="Guipuzcoa"/>
    <m/>
    <m/>
    <m/>
    <m/>
    <n v="20"/>
    <s v="Sandra"/>
    <x v="139"/>
    <d v="1899-12-30T18:30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13:00:00"/>
    <d v="1899-12-30T13:00:00"/>
    <m/>
    <x v="1"/>
    <s v="JAR"/>
    <d v="2019-07-05T13:00:00"/>
    <n v="28804"/>
    <s v="J G H"/>
    <s v="Carga"/>
    <s v="SI"/>
    <n v="13.5"/>
    <n v="26"/>
    <x v="2"/>
    <s v="CAVER"/>
    <x v="7"/>
    <s v="Badajoz"/>
    <m/>
    <m/>
    <m/>
    <m/>
    <n v="45"/>
    <s v="Alfredo"/>
    <x v="140"/>
    <d v="1899-12-30T17:00:00"/>
    <m/>
    <n v="1"/>
    <x v="0"/>
    <s v="SI"/>
    <s v="SI"/>
    <x v="0"/>
    <n v="1"/>
    <n v="1"/>
    <n v="0"/>
    <x v="26"/>
    <x v="6"/>
    <n v="468"/>
    <n v="18"/>
    <n v="0.2"/>
    <n v="0.18"/>
  </r>
  <r>
    <d v="2019-07-05T00:00:00"/>
    <d v="1899-12-30T14:00:00"/>
    <d v="1899-12-30T14:00:00"/>
    <m/>
    <x v="1"/>
    <s v="JAR"/>
    <d v="2019-07-05T14:00:00"/>
    <n v="28804"/>
    <s v="J G H"/>
    <s v="Carga"/>
    <s v="SI"/>
    <n v="13.5"/>
    <n v="26"/>
    <x v="2"/>
    <s v="CAVER"/>
    <x v="7"/>
    <s v="Badajoz"/>
    <m/>
    <m/>
    <m/>
    <m/>
    <n v="45"/>
    <s v="Alfredo"/>
    <x v="140"/>
    <d v="1899-12-30T16:0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3:15:00"/>
    <d v="1899-12-30T13:15:00"/>
    <m/>
    <x v="1"/>
    <s v="JAR"/>
    <d v="2019-07-04T13:30:00"/>
    <n v="6007351"/>
    <s v="BREGER"/>
    <s v="Carga"/>
    <s v="NO"/>
    <n v="6"/>
    <n v="11"/>
    <x v="0"/>
    <s v="SCHOELLER  FRANCE"/>
    <x v="4"/>
    <s v="France"/>
    <m/>
    <m/>
    <m/>
    <m/>
    <n v="35"/>
    <s v="Juan Carlos"/>
    <x v="139"/>
    <d v="1899-12-30T13:15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11:15:00"/>
    <m/>
    <m/>
    <x v="0"/>
    <s v="JAR"/>
    <d v="2019-07-04T11:30:00"/>
    <n v="28590"/>
    <s v="RENHUS"/>
    <s v="Carga"/>
    <s v="NO"/>
    <n v="3"/>
    <n v="6"/>
    <x v="0"/>
    <s v="VARIOS"/>
    <x v="1"/>
    <s v="sevilla"/>
    <m/>
    <m/>
    <m/>
    <m/>
    <n v="20"/>
    <s v="Juan Carlos"/>
    <x v="139"/>
    <d v="1899-12-30T11:15:00"/>
    <m/>
    <n v="0"/>
    <x v="0"/>
    <s v="SI"/>
    <s v="SI"/>
    <x v="0"/>
    <n v="1"/>
    <n v="0"/>
    <n v="1"/>
    <x v="26"/>
    <x v="6"/>
    <n v="468"/>
    <n v="18"/>
    <n v="0.2"/>
    <n v="0.18"/>
  </r>
  <r>
    <d v="2019-07-04T00:00:00"/>
    <d v="1899-12-30T11:45:00"/>
    <m/>
    <m/>
    <x v="0"/>
    <s v="JAR"/>
    <d v="2019-07-04T12:00:00"/>
    <n v="28642"/>
    <s v="SUS MEDIOS"/>
    <s v="Carga"/>
    <s v="NO"/>
    <n v="1"/>
    <n v="1"/>
    <x v="0"/>
    <s v="ARTIPLAS"/>
    <x v="1"/>
    <s v="VIZCAYA"/>
    <m/>
    <m/>
    <m/>
    <m/>
    <n v="10"/>
    <s v="Juan Carlos"/>
    <x v="139"/>
    <d v="1899-12-30T11:45:00"/>
    <m/>
    <n v="0"/>
    <x v="0"/>
    <s v="SI"/>
    <s v="SI"/>
    <x v="0"/>
    <n v="1"/>
    <n v="0"/>
    <n v="1"/>
    <x v="26"/>
    <x v="6"/>
    <n v="468"/>
    <n v="18"/>
    <n v="0.2"/>
    <n v="0.18"/>
  </r>
  <r>
    <d v="2019-07-04T00:00:00"/>
    <d v="1899-12-30T12:15:00"/>
    <d v="1899-12-30T12:15:00"/>
    <m/>
    <x v="1"/>
    <s v="JAR"/>
    <d v="2019-07-04T12:30:00"/>
    <n v="28641"/>
    <s v="GONZATRANS"/>
    <s v="Carga"/>
    <s v="SI"/>
    <n v="13.5"/>
    <n v="26"/>
    <x v="0"/>
    <s v="CARREFOUR"/>
    <x v="7"/>
    <s v="ALICANTE"/>
    <m/>
    <m/>
    <m/>
    <m/>
    <n v="45"/>
    <s v="Miguel Ángel"/>
    <x v="139"/>
    <d v="1899-12-30T12:15:00"/>
    <m/>
    <n v="1"/>
    <x v="0"/>
    <s v="SI"/>
    <s v="SI"/>
    <x v="0"/>
    <n v="0"/>
    <n v="0"/>
    <n v="1"/>
    <x v="26"/>
    <x v="6"/>
    <n v="468"/>
    <n v="18"/>
    <n v="0.2"/>
    <n v="0.18"/>
  </r>
  <r>
    <d v="2019-07-05T00:00:00"/>
    <d v="1899-12-30T15:30:00"/>
    <d v="1899-12-30T15:30:00"/>
    <m/>
    <x v="1"/>
    <s v="JAR"/>
    <d v="2019-07-05T15:30:00"/>
    <n v="28804"/>
    <s v="J G H"/>
    <s v="Carga"/>
    <s v="SI"/>
    <n v="13.5"/>
    <n v="26"/>
    <x v="2"/>
    <s v="CAVER"/>
    <x v="7"/>
    <s v="Badajoz"/>
    <m/>
    <m/>
    <m/>
    <m/>
    <n v="45"/>
    <s v="Alfredo"/>
    <x v="140"/>
    <d v="1899-12-30T19:3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7:00:00"/>
    <d v="1899-12-30T17:00:00"/>
    <m/>
    <x v="1"/>
    <s v="JAR"/>
    <d v="2019-07-04T17:00:00"/>
    <n v="28643"/>
    <s v="GONZATRANS"/>
    <s v="Carga"/>
    <s v="SI"/>
    <n v="13.5"/>
    <n v="26"/>
    <x v="0"/>
    <s v="CARREFOUR"/>
    <x v="7"/>
    <s v="ELCHE"/>
    <m/>
    <m/>
    <m/>
    <m/>
    <n v="60"/>
    <s v="Miguel M."/>
    <x v="139"/>
    <d v="1899-12-30T17:00:00"/>
    <m/>
    <n v="1"/>
    <x v="0"/>
    <s v="SI"/>
    <s v="SI"/>
    <x v="0"/>
    <n v="0"/>
    <n v="0"/>
    <n v="1"/>
    <x v="26"/>
    <x v="6"/>
    <n v="468"/>
    <n v="18"/>
    <n v="0.2"/>
    <n v="0.18"/>
  </r>
  <r>
    <d v="2019-07-04T00:00:00"/>
    <d v="1899-12-30T19:00:00"/>
    <d v="1899-12-30T19:00:00"/>
    <m/>
    <x v="1"/>
    <s v="JAR"/>
    <d v="2019-07-04T19:00:00"/>
    <n v="28682"/>
    <s v="GONZATRANS"/>
    <s v="Carga"/>
    <s v="SI"/>
    <n v="13.5"/>
    <n v="26"/>
    <x v="0"/>
    <s v="CARREFOUR"/>
    <x v="7"/>
    <s v="ALICANTE"/>
    <m/>
    <m/>
    <m/>
    <m/>
    <n v="60"/>
    <s v="Miguel M."/>
    <x v="139"/>
    <d v="1899-12-30T17:3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4:00:00"/>
    <d v="1899-12-30T14:00:00"/>
    <m/>
    <x v="1"/>
    <s v="JAR"/>
    <d v="2019-07-04T14:00:00"/>
    <n v="28640"/>
    <s v="GONZATRANS"/>
    <s v="Carga"/>
    <s v="NO"/>
    <n v="6"/>
    <n v="12"/>
    <x v="0"/>
    <s v="CARREFOUR"/>
    <x v="7"/>
    <s v="VALENCIA"/>
    <m/>
    <m/>
    <m/>
    <m/>
    <n v="30"/>
    <s v="Miguel Ángel"/>
    <x v="139"/>
    <d v="1899-12-30T13:00:00"/>
    <m/>
    <n v="0"/>
    <x v="0"/>
    <s v="SI"/>
    <s v="SI"/>
    <x v="0"/>
    <n v="1"/>
    <n v="1"/>
    <n v="0"/>
    <x v="26"/>
    <x v="6"/>
    <n v="468"/>
    <n v="18"/>
    <n v="0.2"/>
    <n v="0.18"/>
  </r>
  <r>
    <d v="2019-07-04T00:00:00"/>
    <d v="1899-12-30T12:45:00"/>
    <d v="1899-12-30T12:45:00"/>
    <m/>
    <x v="1"/>
    <s v="JAR"/>
    <d v="2019-07-04T13:00:00"/>
    <n v="28865"/>
    <s v="DAVID BERTRAN"/>
    <s v="Carga"/>
    <s v="NO"/>
    <n v="1"/>
    <n v="1"/>
    <x v="0"/>
    <s v="ITC"/>
    <x v="9"/>
    <s v="sTA. PERPETUA"/>
    <m/>
    <m/>
    <m/>
    <m/>
    <n v="10"/>
    <s v="Sandra"/>
    <x v="139"/>
    <d v="1899-12-30T12:45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19:00:00"/>
    <d v="1899-12-30T19:00:00"/>
    <m/>
    <x v="1"/>
    <s v="JAR"/>
    <d v="2019-07-05T19:00:00"/>
    <n v="28804"/>
    <s v="CARIBU"/>
    <s v="Carga"/>
    <s v="SI"/>
    <n v="13.5"/>
    <n v="26"/>
    <x v="2"/>
    <s v="CAVER"/>
    <x v="7"/>
    <s v="Badajoz"/>
    <m/>
    <s v="7758-JVS // R-3442-BCR"/>
    <m/>
    <m/>
    <n v="45"/>
    <s v="Miguel M."/>
    <x v="140"/>
    <d v="1899-12-30T21:00:00"/>
    <m/>
    <n v="1"/>
    <x v="0"/>
    <s v="SI"/>
    <s v="SI"/>
    <x v="0"/>
    <n v="1"/>
    <n v="1"/>
    <n v="0"/>
    <x v="26"/>
    <x v="6"/>
    <n v="468"/>
    <n v="18"/>
    <n v="0.2"/>
    <n v="0.18"/>
  </r>
  <r>
    <d v="2019-07-04T00:00:00"/>
    <d v="1899-12-30T17:15:00"/>
    <d v="1899-12-30T17:15:00"/>
    <m/>
    <x v="1"/>
    <s v="JAR"/>
    <d v="2019-07-04T17:30:00"/>
    <m/>
    <s v="TRANSABADELL"/>
    <s v="Carga"/>
    <s v="NO"/>
    <n v="1"/>
    <n v="2"/>
    <x v="0"/>
    <s v="TRANSABADELL"/>
    <x v="7"/>
    <s v="varios"/>
    <m/>
    <m/>
    <m/>
    <m/>
    <n v="15"/>
    <s v="Miguel M."/>
    <x v="139"/>
    <d v="1899-12-30T17:15:00"/>
    <m/>
    <n v="0"/>
    <x v="0"/>
    <s v="SI"/>
    <s v="SI"/>
    <x v="0"/>
    <n v="0"/>
    <n v="0"/>
    <n v="1"/>
    <x v="26"/>
    <x v="6"/>
    <n v="468"/>
    <n v="18"/>
    <n v="0.2"/>
    <n v="0.18"/>
  </r>
  <r>
    <d v="2019-07-04T00:00:00"/>
    <d v="1899-12-30T14:15:00"/>
    <d v="1899-12-30T14:15:00"/>
    <m/>
    <x v="1"/>
    <s v="JAR"/>
    <d v="2019-07-04T14:30:00"/>
    <m/>
    <s v="LUIS TORTOSA"/>
    <s v="Descarga"/>
    <s v="SI"/>
    <n v="13.5"/>
    <n v="22"/>
    <x v="0"/>
    <s v="MORSSINKHOF"/>
    <x v="2"/>
    <s v="PALAU"/>
    <m/>
    <m/>
    <m/>
    <m/>
    <n v="60"/>
    <s v="Alfredo"/>
    <x v="139"/>
    <d v="1899-12-30T14:15:00"/>
    <m/>
    <n v="1"/>
    <x v="0"/>
    <s v="SI"/>
    <s v="SI"/>
    <x v="0"/>
    <n v="0"/>
    <n v="0"/>
    <n v="1"/>
    <x v="26"/>
    <x v="6"/>
    <n v="468"/>
    <n v="18"/>
    <n v="0.2"/>
    <n v="0.18"/>
  </r>
  <r>
    <d v="2019-07-04T00:00:00"/>
    <d v="1899-12-30T15:45:00"/>
    <d v="1899-12-30T15:45:00"/>
    <m/>
    <x v="1"/>
    <s v="JAR"/>
    <d v="2019-07-04T16:00:00"/>
    <n v="28825"/>
    <s v="GARVI"/>
    <s v="Carga"/>
    <s v="NO"/>
    <n v="7"/>
    <n v="14"/>
    <x v="0"/>
    <s v="FLUIDRA"/>
    <x v="9"/>
    <s v="Granada"/>
    <m/>
    <m/>
    <m/>
    <m/>
    <n v="30"/>
    <s v="Jesús"/>
    <x v="139"/>
    <d v="1899-12-30T15:45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07:00:00"/>
    <d v="1899-12-30T07:00:00"/>
    <m/>
    <x v="1"/>
    <s v="JAR"/>
    <d v="2019-07-05T07:00:00"/>
    <m/>
    <s v="GONZATRANS"/>
    <s v="Descarga"/>
    <s v="NO"/>
    <n v="8"/>
    <n v="16"/>
    <x v="0"/>
    <s v="GONZATRANS"/>
    <x v="8"/>
    <s v="PALAU"/>
    <s v="kaiman azul"/>
    <m/>
    <m/>
    <m/>
    <n v="40"/>
    <s v="Miguel Ángel"/>
    <x v="140"/>
    <d v="1899-12-30T07:00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16:00:00"/>
    <d v="1899-12-30T16:00:00"/>
    <m/>
    <x v="1"/>
    <s v="JAR"/>
    <d v="2019-07-05T16:00:00"/>
    <s v="28582-28616"/>
    <s v="SESE"/>
    <s v="Carga"/>
    <s v="SI"/>
    <n v="13.5"/>
    <n v="26"/>
    <x v="0"/>
    <s v="VALEO"/>
    <x v="1"/>
    <s v="jaen"/>
    <m/>
    <m/>
    <m/>
    <m/>
    <n v="45"/>
    <s v="Miguel M."/>
    <x v="140"/>
    <d v="1899-12-30T19:00:00"/>
    <m/>
    <n v="1"/>
    <x v="0"/>
    <n v="1"/>
    <s v="SI"/>
    <x v="0"/>
    <n v="1"/>
    <n v="1"/>
    <n v="0"/>
    <x v="26"/>
    <x v="6"/>
    <n v="468"/>
    <n v="18"/>
    <n v="0.2"/>
    <n v="0.18"/>
  </r>
  <r>
    <d v="2019-07-05T00:00:00"/>
    <d v="1899-12-30T13:15:00"/>
    <d v="1899-12-30T13:15:00"/>
    <m/>
    <x v="1"/>
    <s v="JAR"/>
    <d v="2019-07-05T13:30:00"/>
    <n v="28664"/>
    <s v="DHL"/>
    <s v="Carga"/>
    <s v="NO"/>
    <n v="1"/>
    <n v="1"/>
    <x v="0"/>
    <s v="SUM.Q.ARROYO"/>
    <x v="3"/>
    <s v="SANTANDER"/>
    <m/>
    <m/>
    <m/>
    <m/>
    <n v="10"/>
    <s v="Miguel M."/>
    <x v="140"/>
    <d v="1899-12-30T15:30:00"/>
    <m/>
    <n v="0"/>
    <x v="0"/>
    <s v="SI"/>
    <s v="SI"/>
    <x v="0"/>
    <n v="1"/>
    <n v="1"/>
    <n v="0"/>
    <x v="26"/>
    <x v="6"/>
    <n v="468"/>
    <n v="18"/>
    <n v="0.2"/>
    <n v="0.18"/>
  </r>
  <r>
    <d v="2019-07-05T00:00:00"/>
    <d v="1899-12-30T17:15:00"/>
    <d v="1899-12-30T17:15:00"/>
    <m/>
    <x v="1"/>
    <s v="JAR"/>
    <d v="2019-07-05T17:30:00"/>
    <m/>
    <s v="TRANSABADELL"/>
    <s v="Carga"/>
    <s v="NO"/>
    <n v="1"/>
    <n v="1"/>
    <x v="0"/>
    <s v="TRANSABADELL"/>
    <x v="7"/>
    <s v="varios"/>
    <m/>
    <m/>
    <m/>
    <m/>
    <n v="20"/>
    <s v="Sandra"/>
    <x v="140"/>
    <d v="1899-12-30T17:15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16:30:00"/>
    <d v="1899-12-30T16:30:00"/>
    <m/>
    <x v="1"/>
    <s v="JAR"/>
    <d v="2019-07-05T16:30:00"/>
    <n v="6007280"/>
    <s v="ALGAITRUCK"/>
    <s v="Carga"/>
    <s v="SI"/>
    <n v="13.5"/>
    <n v="26"/>
    <x v="2"/>
    <s v="RENTA BOX"/>
    <x v="1"/>
    <s v="Lorqui"/>
    <m/>
    <m/>
    <m/>
    <m/>
    <n v="45"/>
    <s v="Jesús"/>
    <x v="140"/>
    <d v="1899-12-30T16:30:00"/>
    <m/>
    <n v="1"/>
    <x v="0"/>
    <s v="SI"/>
    <s v="SI"/>
    <x v="0"/>
    <n v="0"/>
    <n v="0"/>
    <n v="1"/>
    <x v="26"/>
    <x v="6"/>
    <n v="468"/>
    <n v="18"/>
    <n v="0.2"/>
    <n v="0.18"/>
  </r>
  <r>
    <d v="2019-07-05T00:00:00"/>
    <d v="1899-12-30T13:30:00"/>
    <d v="1899-12-30T13:30:00"/>
    <m/>
    <x v="1"/>
    <s v="JAR"/>
    <d v="2019-07-05T13:30:00"/>
    <m/>
    <s v="NOUTRANSPORT"/>
    <s v="Descarga"/>
    <s v="SI"/>
    <n v="13.5"/>
    <n v="26"/>
    <x v="0"/>
    <s v="NOUTRANSPORT"/>
    <x v="8"/>
    <s v="PALAU"/>
    <s v="Kaiman Azul"/>
    <m/>
    <m/>
    <m/>
    <n v="60"/>
    <s v="Miguel M."/>
    <x v="140"/>
    <d v="1899-12-30T14:30:00"/>
    <m/>
    <n v="1"/>
    <x v="0"/>
    <s v="SI"/>
    <s v="SI"/>
    <x v="0"/>
    <n v="1"/>
    <n v="1"/>
    <n v="0"/>
    <x v="26"/>
    <x v="6"/>
    <n v="468"/>
    <n v="18"/>
    <n v="0.2"/>
    <n v="0.18"/>
  </r>
  <r>
    <d v="2019-07-05T00:00:00"/>
    <d v="1899-12-30T17:00:00"/>
    <d v="1899-12-30T17:00:00"/>
    <m/>
    <x v="1"/>
    <s v="JAR"/>
    <d v="2019-07-05T17:00:00"/>
    <n v="6007241"/>
    <s v="NOUTRANSPORT"/>
    <s v="Carga"/>
    <s v="SI"/>
    <n v="13.5"/>
    <n v="22"/>
    <x v="0"/>
    <s v="SCHOELLER  FRANCE"/>
    <x v="4"/>
    <s v="france"/>
    <m/>
    <m/>
    <m/>
    <m/>
    <n v="45"/>
    <s v="Alfredo"/>
    <x v="140"/>
    <d v="1899-12-30T15:00:00"/>
    <m/>
    <n v="1"/>
    <x v="0"/>
    <s v="SI"/>
    <s v="SI"/>
    <x v="0"/>
    <n v="1"/>
    <n v="1"/>
    <n v="0"/>
    <x v="26"/>
    <x v="6"/>
    <n v="468"/>
    <n v="18"/>
    <n v="0.2"/>
    <n v="0.18"/>
  </r>
  <r>
    <d v="2019-07-05T00:00:00"/>
    <d v="1899-12-30T20:00:00"/>
    <d v="1899-12-30T20:00:00"/>
    <m/>
    <x v="1"/>
    <s v="JAR"/>
    <d v="2019-07-05T20:00:00"/>
    <m/>
    <s v="SUS MEDIOS"/>
    <s v="Carga"/>
    <s v="SI"/>
    <n v="13.5"/>
    <n v="20"/>
    <x v="0"/>
    <s v="SCHOELLER  ITALIA"/>
    <x v="4"/>
    <s v="Italia"/>
    <m/>
    <m/>
    <m/>
    <m/>
    <n v="60"/>
    <s v="Miguel M."/>
    <x v="140"/>
    <d v="1899-12-30T17:00:00"/>
    <m/>
    <n v="1"/>
    <x v="0"/>
    <s v="SI"/>
    <s v="SI"/>
    <x v="0"/>
    <n v="1"/>
    <n v="1"/>
    <n v="0"/>
    <x v="26"/>
    <x v="6"/>
    <n v="468"/>
    <n v="18"/>
    <n v="0.2"/>
    <n v="0.18"/>
  </r>
  <r>
    <d v="2019-07-08T00:00:00"/>
    <d v="1899-12-30T11:00:00"/>
    <d v="1899-12-30T11:00:00"/>
    <m/>
    <x v="1"/>
    <s v="JAR"/>
    <d v="2019-07-08T11:00:00"/>
    <s v="CB-1337"/>
    <s v="NOUTRANSPORT"/>
    <s v="Descarga"/>
    <s v="SI"/>
    <n v="13.5"/>
    <n v="26"/>
    <x v="0"/>
    <s v="SCHOELLER  FRANCE"/>
    <x v="6"/>
    <s v="PALAU"/>
    <m/>
    <m/>
    <m/>
    <m/>
    <n v="60"/>
    <s v="Miguel Ángel"/>
    <x v="141"/>
    <d v="1899-12-30T10:00:00"/>
    <m/>
    <n v="1"/>
    <x v="0"/>
    <s v="SI"/>
    <s v="SI"/>
    <x v="0"/>
    <n v="1"/>
    <n v="1"/>
    <n v="0"/>
    <x v="27"/>
    <x v="6"/>
    <n v="468"/>
    <n v="18"/>
    <n v="0.2"/>
    <n v="0.18"/>
  </r>
  <r>
    <d v="2019-07-08T00:00:00"/>
    <d v="1899-12-30T15:00:00"/>
    <d v="1899-12-30T15:00:00"/>
    <m/>
    <x v="1"/>
    <s v="JAR"/>
    <d v="2019-07-08T15:00:00"/>
    <n v="6007333"/>
    <s v="BREGER"/>
    <s v="Carga"/>
    <s v="SI"/>
    <n v="13.5"/>
    <n v="22"/>
    <x v="0"/>
    <s v="SCHOELLER  FRANCE"/>
    <x v="4"/>
    <s v="FRANCE"/>
    <m/>
    <m/>
    <m/>
    <m/>
    <n v="45"/>
    <s v="Jesús"/>
    <x v="141"/>
    <d v="1899-12-30T16:00:00"/>
    <m/>
    <n v="1"/>
    <x v="0"/>
    <s v="SI"/>
    <s v="SI"/>
    <x v="0"/>
    <n v="1"/>
    <n v="1"/>
    <n v="0"/>
    <x v="27"/>
    <x v="6"/>
    <n v="468"/>
    <n v="18"/>
    <n v="0.2"/>
    <n v="0.18"/>
  </r>
  <r>
    <d v="2019-07-05T00:00:00"/>
    <d v="1899-12-30T11:30:00"/>
    <d v="1899-12-30T11:30:00"/>
    <m/>
    <x v="1"/>
    <s v="JAR"/>
    <d v="2019-07-05T11:30:00"/>
    <n v="6007355"/>
    <s v="SUS MEDIOS"/>
    <s v="Carga"/>
    <s v="NO"/>
    <n v="2"/>
    <n v="4"/>
    <x v="0"/>
    <s v="SCHOELLER HUNGARY"/>
    <x v="4"/>
    <s v="Hungria"/>
    <m/>
    <m/>
    <m/>
    <m/>
    <n v="15"/>
    <s v="Sandra"/>
    <x v="140"/>
    <d v="1899-12-30T10:00:00"/>
    <m/>
    <n v="0"/>
    <x v="0"/>
    <s v="SI"/>
    <s v="SI"/>
    <x v="0"/>
    <n v="1"/>
    <n v="1"/>
    <n v="0"/>
    <x v="26"/>
    <x v="6"/>
    <n v="468"/>
    <n v="18"/>
    <n v="0.2"/>
    <n v="0.18"/>
  </r>
  <r>
    <d v="2019-07-08T00:00:00"/>
    <d v="1899-12-30T11:30:00"/>
    <d v="1899-12-30T11:30:00"/>
    <m/>
    <x v="1"/>
    <s v="JAR"/>
    <d v="2019-07-08T11:30:00"/>
    <n v="6007237"/>
    <s v="NOUTRANSPORT"/>
    <s v="Carga"/>
    <s v="SI"/>
    <n v="13.5"/>
    <n v="26"/>
    <x v="0"/>
    <s v="SCHOELLER ALEMANIA"/>
    <x v="4"/>
    <s v="Alemania"/>
    <m/>
    <m/>
    <m/>
    <m/>
    <n v="60"/>
    <s v="Denia"/>
    <x v="141"/>
    <d v="1899-12-30T11:30:00"/>
    <m/>
    <n v="1"/>
    <x v="0"/>
    <s v="SI"/>
    <s v="SI"/>
    <x v="0"/>
    <n v="0"/>
    <n v="0"/>
    <n v="1"/>
    <x v="27"/>
    <x v="6"/>
    <n v="468"/>
    <n v="18"/>
    <n v="0.2"/>
    <n v="0.18"/>
  </r>
  <r>
    <d v="2019-07-08T00:00:00"/>
    <d v="1899-12-30T09:45:00"/>
    <d v="1899-12-30T09:45:00"/>
    <m/>
    <x v="1"/>
    <s v="JAR"/>
    <d v="2019-07-08T10:00:00"/>
    <m/>
    <s v="SUS MEDIOS"/>
    <s v="Descarga"/>
    <s v="NO"/>
    <n v="1"/>
    <n v="1"/>
    <x v="0"/>
    <s v="TRANSFOR-PACKAGING"/>
    <x v="2"/>
    <s v="PALAU"/>
    <m/>
    <m/>
    <m/>
    <m/>
    <n v="20"/>
    <s v="Miguel Ángel"/>
    <x v="141"/>
    <d v="1899-12-30T09:45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10:00:00"/>
    <d v="1899-12-30T10:00:00"/>
    <m/>
    <x v="1"/>
    <s v="JAR"/>
    <d v="2019-07-08T10:00:00"/>
    <n v="28804"/>
    <s v="CARIBU"/>
    <s v="Carga"/>
    <s v="SI"/>
    <n v="13.5"/>
    <n v="26"/>
    <x v="2"/>
    <s v="CAVER"/>
    <x v="7"/>
    <s v="Badajoz"/>
    <m/>
    <s v="6929 KJC / R 6245 BCV"/>
    <m/>
    <m/>
    <n v="45"/>
    <s v="Juan Carlos"/>
    <x v="141"/>
    <d v="1899-12-30T13:00:00"/>
    <m/>
    <n v="1"/>
    <x v="0"/>
    <s v="SI"/>
    <s v="SI"/>
    <x v="0"/>
    <n v="1"/>
    <n v="1"/>
    <n v="0"/>
    <x v="27"/>
    <x v="6"/>
    <n v="468"/>
    <n v="18"/>
    <n v="0.2"/>
    <n v="0.18"/>
  </r>
  <r>
    <d v="2019-07-05T00:00:00"/>
    <d v="1899-12-30T09:30:00"/>
    <d v="1899-12-30T09:30:00"/>
    <m/>
    <x v="1"/>
    <s v="JAR"/>
    <d v="2019-07-05T09:30:00"/>
    <m/>
    <s v="COBARPLAS"/>
    <s v="Descarga"/>
    <s v="NO"/>
    <n v="2"/>
    <n v="2"/>
    <x v="0"/>
    <s v="COBARPLAST"/>
    <x v="0"/>
    <s v="PALAU"/>
    <m/>
    <m/>
    <m/>
    <m/>
    <n v="20"/>
    <s v="Juan Carlos"/>
    <x v="140"/>
    <d v="1899-12-30T10:15:00"/>
    <m/>
    <n v="0"/>
    <x v="0"/>
    <s v="SI"/>
    <s v="SI"/>
    <x v="0"/>
    <n v="1"/>
    <n v="1"/>
    <n v="0"/>
    <x v="26"/>
    <x v="6"/>
    <n v="468"/>
    <n v="18"/>
    <n v="0.2"/>
    <n v="0.18"/>
  </r>
  <r>
    <d v="2019-07-05T00:00:00"/>
    <d v="1899-12-30T07:30:00"/>
    <d v="1899-12-30T07:30:00"/>
    <m/>
    <x v="1"/>
    <s v="JAR"/>
    <d v="2019-07-05T07:30:00"/>
    <n v="28468"/>
    <s v="GONZATRANS"/>
    <s v="Carga"/>
    <s v="NO"/>
    <n v="6"/>
    <n v="12"/>
    <x v="0"/>
    <s v="GONZATRANS"/>
    <x v="7"/>
    <s v="valldoreix"/>
    <m/>
    <m/>
    <m/>
    <m/>
    <n v="30"/>
    <s v="Miguel Ángel"/>
    <x v="140"/>
    <d v="1899-12-30T07:30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07:45:00"/>
    <d v="1899-12-30T07:45:00"/>
    <m/>
    <x v="1"/>
    <s v="JAR"/>
    <d v="2019-07-05T08:00:00"/>
    <m/>
    <s v="SUS MEDIOS"/>
    <s v="Descarga"/>
    <s v="NO"/>
    <n v="3"/>
    <n v="6"/>
    <x v="0"/>
    <s v="SERRADORA DOMENECH"/>
    <x v="2"/>
    <s v="PALAU"/>
    <m/>
    <m/>
    <m/>
    <m/>
    <n v="20"/>
    <s v="Juan Carlos"/>
    <x v="140"/>
    <d v="1899-12-30T07:45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08:00:00"/>
    <d v="1899-12-30T08:00:00"/>
    <m/>
    <x v="1"/>
    <s v="JAR"/>
    <d v="2019-07-05T08:00:00"/>
    <n v="28512"/>
    <s v="DAVID BERTRAN"/>
    <s v="Carga"/>
    <s v="NO"/>
    <n v="4"/>
    <n v="5"/>
    <x v="0"/>
    <s v="DENSO BARCELONA"/>
    <x v="7"/>
    <s v="sant Fruitos del Bages"/>
    <m/>
    <m/>
    <m/>
    <m/>
    <n v="20"/>
    <s v="Jesús"/>
    <x v="140"/>
    <d v="1899-12-30T08:00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08:30:00"/>
    <m/>
    <m/>
    <x v="0"/>
    <s v="JAR"/>
    <d v="2019-07-05T08:30:00"/>
    <n v="113006776"/>
    <s v="SUS MEDIOS"/>
    <s v="Descarga"/>
    <s v="NO"/>
    <n v="5"/>
    <n v="9"/>
    <x v="0"/>
    <s v="BEKUPLAST"/>
    <x v="2"/>
    <s v="PALAU"/>
    <m/>
    <m/>
    <m/>
    <m/>
    <n v="30"/>
    <s v="Juan Carlos"/>
    <x v="140"/>
    <d v="1899-12-30T08:30:00"/>
    <m/>
    <n v="0"/>
    <x v="0"/>
    <s v="SI"/>
    <s v="SI"/>
    <x v="0"/>
    <n v="1"/>
    <n v="0"/>
    <n v="1"/>
    <x v="26"/>
    <x v="6"/>
    <n v="468"/>
    <n v="18"/>
    <n v="0.2"/>
    <n v="0.18"/>
  </r>
  <r>
    <d v="2019-07-08T00:00:00"/>
    <d v="1899-12-30T13:00:00"/>
    <d v="1899-12-30T13:00:00"/>
    <m/>
    <x v="1"/>
    <s v="JAR"/>
    <d v="2019-07-08T13:00:00"/>
    <n v="28804"/>
    <s v="CARIBU"/>
    <s v="Carga"/>
    <s v="SI"/>
    <n v="13.5"/>
    <n v="26"/>
    <x v="2"/>
    <s v="CAVER"/>
    <x v="7"/>
    <s v="Badajoz"/>
    <m/>
    <s v="3970 JBB / R 9873 BCV"/>
    <m/>
    <m/>
    <n v="45"/>
    <s v="Alfredo"/>
    <x v="141"/>
    <d v="1899-12-30T14:00:00"/>
    <m/>
    <n v="1"/>
    <x v="0"/>
    <s v="SI"/>
    <s v="SI"/>
    <x v="0"/>
    <n v="1"/>
    <n v="1"/>
    <n v="0"/>
    <x v="27"/>
    <x v="6"/>
    <n v="468"/>
    <n v="18"/>
    <n v="0.2"/>
    <n v="0.18"/>
  </r>
  <r>
    <d v="2019-07-08T00:00:00"/>
    <d v="1899-12-30T16:00:00"/>
    <d v="1899-12-30T16:00:00"/>
    <m/>
    <x v="1"/>
    <s v="JAR"/>
    <d v="2019-07-08T16:00:00"/>
    <s v="6007237-7417"/>
    <s v="SUS MEDIOS"/>
    <s v="Carga"/>
    <s v="SI"/>
    <n v="13.5"/>
    <n v="22"/>
    <x v="0"/>
    <s v="SCHOELLER ALEMANIA"/>
    <x v="4"/>
    <s v="Alemania"/>
    <m/>
    <m/>
    <m/>
    <m/>
    <n v="45"/>
    <s v="Jesús"/>
    <x v="141"/>
    <d v="1899-12-30T16:00:00"/>
    <m/>
    <n v="1"/>
    <x v="0"/>
    <s v="SI"/>
    <s v="SI"/>
    <x v="0"/>
    <n v="0"/>
    <n v="0"/>
    <n v="1"/>
    <x v="27"/>
    <x v="6"/>
    <n v="468"/>
    <n v="18"/>
    <n v="0.2"/>
    <n v="0.18"/>
  </r>
  <r>
    <d v="2019-07-08T00:00:00"/>
    <d v="1899-12-30T17:15:00"/>
    <d v="1899-12-30T17:15:00"/>
    <m/>
    <x v="1"/>
    <s v="JAR"/>
    <d v="2019-07-08T17:30:00"/>
    <m/>
    <s v="TRANSABADELL"/>
    <s v="Carga"/>
    <s v="NO"/>
    <n v="1"/>
    <n v="1"/>
    <x v="0"/>
    <s v="TRANSABADELL"/>
    <x v="7"/>
    <s v="varios"/>
    <m/>
    <m/>
    <m/>
    <m/>
    <n v="10"/>
    <s v="Jesús"/>
    <x v="141"/>
    <d v="1899-12-30T17:15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12:30:00"/>
    <d v="1899-12-30T12:30:00"/>
    <m/>
    <x v="1"/>
    <s v="JAR"/>
    <d v="2019-07-08T12:30:00"/>
    <m/>
    <s v="NOUTRANSPORT"/>
    <s v="Descarga"/>
    <s v="NO"/>
    <n v="6"/>
    <n v="11"/>
    <x v="0"/>
    <s v="SCHOELLER ALEMANIA"/>
    <x v="6"/>
    <s v="PALAU"/>
    <m/>
    <m/>
    <m/>
    <m/>
    <n v="30"/>
    <s v="Miguel M."/>
    <x v="141"/>
    <d v="1899-12-30T14:30:00"/>
    <m/>
    <n v="0"/>
    <x v="0"/>
    <n v="1"/>
    <s v="SI"/>
    <x v="0"/>
    <n v="1"/>
    <n v="1"/>
    <n v="0"/>
    <x v="27"/>
    <x v="6"/>
    <n v="468"/>
    <n v="18"/>
    <n v="0.2"/>
    <n v="0.18"/>
  </r>
  <r>
    <d v="2019-07-08T00:00:00"/>
    <d v="1899-12-30T07:00:00"/>
    <d v="1899-12-30T07:00:00"/>
    <m/>
    <x v="1"/>
    <s v="JAR"/>
    <d v="2019-07-08T07:00:00"/>
    <m/>
    <s v="GONZATRANS"/>
    <s v="Carga"/>
    <s v="NO"/>
    <n v="7"/>
    <n v="13"/>
    <x v="0"/>
    <s v="GONZATRANS"/>
    <x v="5"/>
    <s v="varios"/>
    <m/>
    <m/>
    <m/>
    <m/>
    <n v="30"/>
    <s v="Miguel Ángel"/>
    <x v="141"/>
    <d v="1899-12-30T07:00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08:00:00"/>
    <d v="1899-12-30T08:00:00"/>
    <m/>
    <x v="1"/>
    <s v="JAR"/>
    <d v="2019-07-08T08:00:00"/>
    <n v="28645"/>
    <s v="GONZATRANS"/>
    <s v="Carga"/>
    <s v="NO"/>
    <n v="6"/>
    <n v="12"/>
    <x v="0"/>
    <s v="CARREFOUR"/>
    <x v="7"/>
    <s v="Terrassa"/>
    <m/>
    <m/>
    <m/>
    <m/>
    <n v="30"/>
    <s v="Miguel M."/>
    <x v="141"/>
    <d v="1899-12-30T19:00:00"/>
    <m/>
    <n v="0"/>
    <x v="0"/>
    <s v="SI"/>
    <s v="SI"/>
    <x v="0"/>
    <n v="1"/>
    <n v="1"/>
    <n v="0"/>
    <x v="27"/>
    <x v="6"/>
    <n v="468"/>
    <n v="18"/>
    <n v="0.2"/>
    <n v="0.18"/>
  </r>
  <r>
    <d v="2019-07-08T00:00:00"/>
    <d v="1899-12-30T14:30:00"/>
    <d v="1899-12-30T14:30:00"/>
    <m/>
    <x v="1"/>
    <s v="JAR"/>
    <d v="2019-07-08T14:30:00"/>
    <n v="28617"/>
    <s v="GONZATRANS"/>
    <s v="Carga"/>
    <s v="NO"/>
    <n v="6"/>
    <n v="12"/>
    <x v="0"/>
    <s v="CARREFOUR"/>
    <x v="7"/>
    <s v="Malaga"/>
    <m/>
    <m/>
    <m/>
    <m/>
    <n v="30"/>
    <s v="Miguel Ángel"/>
    <x v="141"/>
    <d v="1899-12-30T13:15:00"/>
    <m/>
    <n v="0"/>
    <x v="0"/>
    <s v="SI"/>
    <s v="SI"/>
    <x v="0"/>
    <n v="1"/>
    <n v="1"/>
    <n v="0"/>
    <x v="27"/>
    <x v="6"/>
    <n v="468"/>
    <n v="18"/>
    <n v="0.2"/>
    <n v="0.18"/>
  </r>
  <r>
    <d v="2019-07-09T00:00:00"/>
    <d v="1899-12-30T07:00:00"/>
    <d v="1899-12-30T07:00:00"/>
    <m/>
    <x v="1"/>
    <s v="JAR"/>
    <d v="2019-07-09T07:00:00"/>
    <m/>
    <s v="ALGAITRUCK"/>
    <s v="Descarga"/>
    <s v="SI"/>
    <n v="13.5"/>
    <n v="20"/>
    <x v="0"/>
    <s v="SCHOELLER  LORQUI"/>
    <x v="8"/>
    <s v="PALAU"/>
    <m/>
    <m/>
    <m/>
    <m/>
    <n v="60"/>
    <s v="Juan Carlos"/>
    <x v="142"/>
    <d v="1899-12-30T07:00:00"/>
    <m/>
    <n v="1"/>
    <x v="0"/>
    <s v="SI"/>
    <s v="SI"/>
    <x v="0"/>
    <n v="0"/>
    <n v="0"/>
    <n v="1"/>
    <x v="27"/>
    <x v="6"/>
    <n v="468"/>
    <n v="18"/>
    <n v="0.2"/>
    <n v="0.18"/>
  </r>
  <r>
    <d v="2019-07-09T00:00:00"/>
    <d v="1899-12-30T08:30:00"/>
    <d v="1899-12-30T08:30:00"/>
    <m/>
    <x v="1"/>
    <s v="JAR"/>
    <d v="2019-07-09T08:30:00"/>
    <m/>
    <s v="DAVID BERTRAN"/>
    <s v="Carga"/>
    <s v="NO"/>
    <n v="4"/>
    <n v="6"/>
    <x v="0"/>
    <s v="RESIDUOS "/>
    <x v="5"/>
    <s v="La llagosta"/>
    <m/>
    <m/>
    <m/>
    <m/>
    <n v="20"/>
    <s v="Juan Carlos"/>
    <x v="142"/>
    <d v="1899-12-30T08:30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09:45:00"/>
    <d v="1899-12-30T09:45:00"/>
    <m/>
    <x v="1"/>
    <s v="JAR"/>
    <d v="2019-07-09T10:00:00"/>
    <m/>
    <s v="DAVID BERTRAN"/>
    <s v="Carga"/>
    <s v="NO"/>
    <n v="4"/>
    <n v="2"/>
    <x v="0"/>
    <s v="AQUA AMBIENT"/>
    <x v="9"/>
    <s v="Montmelo"/>
    <m/>
    <m/>
    <m/>
    <m/>
    <n v="15"/>
    <s v="Juan Carlos"/>
    <x v="142"/>
    <d v="1899-12-30T09:4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6:45:00"/>
    <d v="1899-12-30T16:45:00"/>
    <m/>
    <x v="1"/>
    <s v="JAR"/>
    <d v="2019-07-10T17:00:00"/>
    <m/>
    <s v="TRANSPARETS"/>
    <s v="Carga"/>
    <s v="NO"/>
    <n v="6"/>
    <n v="6"/>
    <x v="0"/>
    <s v="AQUA AMBIENT"/>
    <x v="3"/>
    <s v="varios"/>
    <m/>
    <m/>
    <m/>
    <m/>
    <n v="20"/>
    <s v="Alfredo"/>
    <x v="143"/>
    <d v="1899-12-30T16:45:00"/>
    <m/>
    <n v="0"/>
    <x v="0"/>
    <s v="SI"/>
    <s v="SI"/>
    <x v="0"/>
    <n v="0"/>
    <n v="0"/>
    <n v="1"/>
    <x v="27"/>
    <x v="6"/>
    <n v="468"/>
    <n v="18"/>
    <n v="0.2"/>
    <n v="0.18"/>
  </r>
  <r>
    <d v="2019-07-05T00:00:00"/>
    <d v="1899-12-30T12:30:00"/>
    <d v="1899-12-30T12:30:00"/>
    <m/>
    <x v="1"/>
    <s v="JAR"/>
    <d v="2019-07-05T12:30:00"/>
    <n v="3680436875"/>
    <s v="SUS MEDIOS"/>
    <s v="Carga"/>
    <s v="SI"/>
    <n v="13.5"/>
    <n v="26"/>
    <x v="0"/>
    <s v="CHEP"/>
    <x v="1"/>
    <s v="varios"/>
    <m/>
    <m/>
    <m/>
    <m/>
    <m/>
    <s v="FALLO"/>
    <x v="23"/>
    <m/>
    <m/>
    <n v="1"/>
    <x v="1"/>
    <n v="1"/>
    <s v="NO"/>
    <x v="1"/>
    <n v="1"/>
    <n v="1"/>
    <n v="0"/>
    <x v="26"/>
    <x v="6"/>
    <n v="468"/>
    <n v="18"/>
    <n v="0.2"/>
    <n v="0.18"/>
  </r>
  <r>
    <d v="2019-07-05T00:00:00"/>
    <d v="1899-12-30T11:45:00"/>
    <d v="1899-12-30T11:45:00"/>
    <m/>
    <x v="1"/>
    <s v="JAR"/>
    <d v="2019-07-05T12:00:00"/>
    <m/>
    <s v="DAVID BERTRAN"/>
    <s v="Carga"/>
    <s v="NO"/>
    <n v="4"/>
    <n v="4"/>
    <x v="0"/>
    <s v="VARIOS"/>
    <x v="9"/>
    <s v="varios"/>
    <s v="lliça, Mollet."/>
    <m/>
    <m/>
    <m/>
    <n v="20"/>
    <s v="Juan Carlos"/>
    <x v="140"/>
    <d v="1899-12-30T11:45:00"/>
    <m/>
    <n v="0"/>
    <x v="0"/>
    <s v="SI"/>
    <s v="SI"/>
    <x v="0"/>
    <n v="0"/>
    <n v="0"/>
    <n v="1"/>
    <x v="26"/>
    <x v="6"/>
    <n v="468"/>
    <n v="18"/>
    <n v="0.2"/>
    <n v="0.18"/>
  </r>
  <r>
    <d v="2019-07-10T00:00:00"/>
    <d v="1899-12-30T07:00:00"/>
    <d v="1899-12-30T07:00:00"/>
    <m/>
    <x v="1"/>
    <s v="JAR"/>
    <d v="2019-07-10T07:00:00"/>
    <m/>
    <s v="GONZATRANS"/>
    <s v="Carga"/>
    <s v="NO"/>
    <n v="8"/>
    <n v="16"/>
    <x v="0"/>
    <s v="GONZATRANS"/>
    <x v="5"/>
    <s v="varios"/>
    <m/>
    <m/>
    <m/>
    <m/>
    <n v="30"/>
    <s v="Miguel Ángel"/>
    <x v="143"/>
    <d v="1899-12-30T07:0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17:15:00"/>
    <d v="1899-12-30T17:15:00"/>
    <m/>
    <x v="1"/>
    <s v="JAR"/>
    <d v="2019-07-11T17:30:00"/>
    <m/>
    <s v="TRANSABADELL"/>
    <s v="Carga"/>
    <s v="NO"/>
    <n v="1"/>
    <n v="1"/>
    <x v="0"/>
    <s v="TRANSABADELL"/>
    <x v="7"/>
    <s v="varios"/>
    <m/>
    <m/>
    <m/>
    <m/>
    <n v="15"/>
    <s v="Miguel M."/>
    <x v="144"/>
    <d v="1899-12-30T17:15:00"/>
    <m/>
    <n v="0"/>
    <x v="0"/>
    <s v="SI"/>
    <s v="SI"/>
    <x v="0"/>
    <n v="0"/>
    <n v="0"/>
    <n v="1"/>
    <x v="27"/>
    <x v="6"/>
    <n v="468"/>
    <n v="18"/>
    <n v="0.2"/>
    <n v="0.18"/>
  </r>
  <r>
    <d v="2019-07-05T00:00:00"/>
    <d v="1899-12-30T12:15:00"/>
    <d v="1899-12-30T12:15:00"/>
    <m/>
    <x v="1"/>
    <s v="JAR"/>
    <d v="2019-07-05T12:30:00"/>
    <m/>
    <s v="PALLET WAY"/>
    <s v="Carga"/>
    <s v="NO"/>
    <n v="2"/>
    <n v="3"/>
    <x v="0"/>
    <s v="PALET WAYS"/>
    <x v="7"/>
    <s v="VARIOS"/>
    <m/>
    <m/>
    <m/>
    <m/>
    <n v="20"/>
    <s v="Miguel Ángel"/>
    <x v="140"/>
    <d v="1899-12-30T12:15:00"/>
    <m/>
    <n v="0"/>
    <x v="0"/>
    <s v="SI"/>
    <s v="SI"/>
    <x v="0"/>
    <n v="0"/>
    <n v="0"/>
    <n v="1"/>
    <x v="26"/>
    <x v="6"/>
    <n v="468"/>
    <n v="18"/>
    <n v="0.2"/>
    <n v="0.18"/>
  </r>
  <r>
    <d v="2019-07-05T00:00:00"/>
    <d v="1899-12-30T12:45:00"/>
    <d v="1899-12-30T12:45:00"/>
    <m/>
    <x v="1"/>
    <s v="JAR"/>
    <d v="2019-07-05T13:00:00"/>
    <n v="28644"/>
    <s v="GONZATRANS"/>
    <s v="Carga"/>
    <s v="NO"/>
    <n v="6"/>
    <n v="12"/>
    <x v="0"/>
    <s v="CARREFOUR"/>
    <x v="7"/>
    <s v="Madrid"/>
    <m/>
    <m/>
    <m/>
    <m/>
    <n v="30"/>
    <s v="Miguel Ángel"/>
    <x v="140"/>
    <d v="1899-12-30T12:45:00"/>
    <m/>
    <n v="0"/>
    <x v="0"/>
    <s v="SI"/>
    <s v="SI"/>
    <x v="0"/>
    <n v="0"/>
    <n v="0"/>
    <n v="1"/>
    <x v="26"/>
    <x v="6"/>
    <n v="468"/>
    <n v="18"/>
    <n v="0.2"/>
    <n v="0.18"/>
  </r>
  <r>
    <d v="2019-07-11T00:00:00"/>
    <d v="1899-12-30T16:45:00"/>
    <d v="1899-12-30T16:45:00"/>
    <m/>
    <x v="1"/>
    <s v="JAR"/>
    <d v="2019-07-11T17:00:00"/>
    <m/>
    <s v="TRANSPARETS"/>
    <s v="Carga"/>
    <s v="NO"/>
    <n v="6"/>
    <n v="6"/>
    <x v="0"/>
    <s v="AQUA AMBIENT"/>
    <x v="3"/>
    <s v="varios"/>
    <m/>
    <m/>
    <m/>
    <m/>
    <n v="15"/>
    <s v="Jesús"/>
    <x v="144"/>
    <d v="1899-12-30T16:45:00"/>
    <m/>
    <n v="0"/>
    <x v="0"/>
    <s v="SI"/>
    <s v="SI"/>
    <x v="0"/>
    <n v="0"/>
    <n v="0"/>
    <n v="1"/>
    <x v="27"/>
    <x v="6"/>
    <n v="468"/>
    <n v="18"/>
    <n v="0.2"/>
    <n v="0.18"/>
  </r>
  <r>
    <d v="2019-07-04T00:00:00"/>
    <d v="1899-12-30T15:20:00"/>
    <d v="1899-12-30T15:20:00"/>
    <m/>
    <x v="1"/>
    <s v="JAR"/>
    <d v="2019-07-04T15:30:00"/>
    <m/>
    <s v="DAVID BERTRAN"/>
    <s v="Carga"/>
    <s v="NO"/>
    <n v="4"/>
    <n v="6"/>
    <x v="0"/>
    <s v="RESIDUOS "/>
    <x v="5"/>
    <s v="la llagosta"/>
    <m/>
    <m/>
    <m/>
    <m/>
    <n v="20"/>
    <s v="Jesús"/>
    <x v="139"/>
    <d v="1899-12-30T15:20:00"/>
    <m/>
    <n v="0"/>
    <x v="0"/>
    <s v="SI"/>
    <s v="SI"/>
    <x v="0"/>
    <n v="0"/>
    <n v="0"/>
    <n v="1"/>
    <x v="26"/>
    <x v="6"/>
    <n v="468"/>
    <n v="18"/>
    <n v="0.2"/>
    <n v="0.18"/>
  </r>
  <r>
    <d v="2019-07-12T00:00:00"/>
    <d v="1899-12-30T07:00:00"/>
    <d v="1899-12-30T07:00:00"/>
    <m/>
    <x v="1"/>
    <s v="JAR"/>
    <d v="2019-07-12T07:00:00"/>
    <m/>
    <s v="GONZATRANS"/>
    <s v="Carga"/>
    <s v="NO"/>
    <n v="8"/>
    <n v="16"/>
    <x v="0"/>
    <s v="GONZATRANS"/>
    <x v="5"/>
    <s v="varios"/>
    <m/>
    <m/>
    <m/>
    <m/>
    <n v="30"/>
    <s v="Miguel Ángel"/>
    <x v="145"/>
    <d v="1899-12-30T07:00:00"/>
    <m/>
    <n v="0"/>
    <x v="0"/>
    <s v="SI"/>
    <s v="SI"/>
    <x v="0"/>
    <n v="0"/>
    <n v="0"/>
    <n v="1"/>
    <x v="27"/>
    <x v="6"/>
    <n v="468"/>
    <n v="18"/>
    <n v="0.2"/>
    <n v="0.18"/>
  </r>
  <r>
    <d v="2019-07-04T00:00:00"/>
    <d v="1899-12-30T17:30:00"/>
    <m/>
    <m/>
    <x v="0"/>
    <s v="JAR"/>
    <d v="2019-07-04T17:30:00"/>
    <m/>
    <s v="J H L"/>
    <s v="Carga"/>
    <s v="NO"/>
    <n v="3"/>
    <n v="5"/>
    <x v="0"/>
    <s v="VARIOS"/>
    <x v="7"/>
    <s v="portugal"/>
    <m/>
    <m/>
    <m/>
    <m/>
    <n v="20"/>
    <s v="Miguel M."/>
    <x v="139"/>
    <d v="1899-12-30T17:30:00"/>
    <m/>
    <n v="0"/>
    <x v="0"/>
    <s v="SI"/>
    <s v="SI"/>
    <x v="0"/>
    <n v="1"/>
    <n v="0"/>
    <n v="1"/>
    <x v="26"/>
    <x v="6"/>
    <n v="468"/>
    <n v="18"/>
    <n v="0.2"/>
    <n v="0.18"/>
  </r>
  <r>
    <d v="2019-07-08T00:00:00"/>
    <d v="1899-12-30T11:15:00"/>
    <d v="1899-12-30T11:15:00"/>
    <m/>
    <x v="1"/>
    <s v="JAR"/>
    <d v="2019-07-08T11:30:00"/>
    <n v="28240"/>
    <s v="XPOLOGISTIC"/>
    <s v="Carga"/>
    <s v="NO"/>
    <n v="1"/>
    <n v="1"/>
    <x v="0"/>
    <s v="FIJAPLAST"/>
    <x v="1"/>
    <s v="Granada"/>
    <m/>
    <m/>
    <m/>
    <m/>
    <n v="10"/>
    <s v="Juan Carlos"/>
    <x v="142"/>
    <d v="1899-12-30T13:30:00"/>
    <m/>
    <n v="0"/>
    <x v="0"/>
    <n v="1"/>
    <s v="NO"/>
    <x v="0"/>
    <n v="1"/>
    <n v="1"/>
    <n v="0"/>
    <x v="27"/>
    <x v="6"/>
    <n v="468"/>
    <n v="18"/>
    <n v="0.2"/>
    <n v="0.18"/>
  </r>
  <r>
    <d v="2019-07-05T00:00:00"/>
    <d v="1899-12-30T14:30:00"/>
    <d v="1899-12-30T14:30:00"/>
    <m/>
    <x v="1"/>
    <s v="JAR"/>
    <d v="2019-07-05T14:30:00"/>
    <m/>
    <s v="DAVID BERTRAN"/>
    <s v="Carga"/>
    <s v="NO"/>
    <n v="4"/>
    <n v="6"/>
    <x v="0"/>
    <s v="RESIDUOS "/>
    <x v="5"/>
    <s v="La llagosta"/>
    <s v="Maquila"/>
    <m/>
    <m/>
    <m/>
    <n v="20"/>
    <s v="Jesús"/>
    <x v="140"/>
    <d v="1899-12-30T14:30:00"/>
    <m/>
    <n v="0"/>
    <x v="0"/>
    <s v="SI"/>
    <s v="SI"/>
    <x v="0"/>
    <n v="0"/>
    <n v="0"/>
    <n v="1"/>
    <x v="26"/>
    <x v="6"/>
    <n v="468"/>
    <n v="18"/>
    <n v="0.2"/>
    <n v="0.18"/>
  </r>
  <r>
    <d v="2019-07-08T00:00:00"/>
    <d v="1899-12-30T08:30:00"/>
    <d v="1899-12-30T08:30:00"/>
    <m/>
    <x v="1"/>
    <s v="JAR"/>
    <d v="2019-07-08T08:30:00"/>
    <m/>
    <s v="DAVID BERTRAN"/>
    <s v="Carga"/>
    <s v="NO"/>
    <n v="4"/>
    <n v="2"/>
    <x v="0"/>
    <s v="AQUA AMBIENT"/>
    <x v="3"/>
    <s v="El Brull"/>
    <m/>
    <m/>
    <m/>
    <m/>
    <n v="20"/>
    <s v="Juan Carlos"/>
    <x v="141"/>
    <d v="1899-12-30T08:30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1:30:00"/>
    <d v="1899-12-30T11:30:00"/>
    <m/>
    <x v="1"/>
    <s v="JAR"/>
    <d v="2019-07-09T11:30:00"/>
    <n v="28241"/>
    <s v="JFT"/>
    <s v="Carga"/>
    <s v="NO"/>
    <n v="8"/>
    <n v="15"/>
    <x v="0"/>
    <s v="VARIOS"/>
    <x v="7"/>
    <s v="Portugal"/>
    <m/>
    <m/>
    <m/>
    <m/>
    <n v="30"/>
    <s v="Jesús"/>
    <x v="142"/>
    <d v="1899-12-30T16:00:00"/>
    <m/>
    <n v="0"/>
    <x v="0"/>
    <n v="1"/>
    <s v="SI"/>
    <x v="0"/>
    <n v="1"/>
    <n v="1"/>
    <n v="0"/>
    <x v="27"/>
    <x v="6"/>
    <n v="468"/>
    <n v="18"/>
    <n v="0.2"/>
    <n v="0.18"/>
  </r>
  <r>
    <d v="2019-07-08T00:00:00"/>
    <d v="1899-12-30T16:30:00"/>
    <d v="1899-12-30T16:30:00"/>
    <m/>
    <x v="1"/>
    <s v="JAR"/>
    <d v="2019-07-08T16:30:00"/>
    <m/>
    <s v="COBARPLAS"/>
    <s v="Descarga"/>
    <s v="NO"/>
    <n v="6"/>
    <n v="11"/>
    <x v="0"/>
    <s v="COBARPLAST"/>
    <x v="0"/>
    <s v="PALAU"/>
    <m/>
    <m/>
    <m/>
    <m/>
    <n v="40"/>
    <s v="Alfredo"/>
    <x v="141"/>
    <d v="1899-12-30T16:30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5:00:00"/>
    <d v="1899-12-30T15:00:00"/>
    <m/>
    <x v="1"/>
    <s v="JAR"/>
    <d v="2019-07-10T15:00:00"/>
    <n v="28748"/>
    <s v="SUS MEDIOS"/>
    <s v="Carga"/>
    <s v="NO"/>
    <n v="4"/>
    <n v="6"/>
    <x v="0"/>
    <s v="COMERCIAL GODO"/>
    <x v="3"/>
    <s v="Igualada"/>
    <m/>
    <m/>
    <m/>
    <m/>
    <n v="30"/>
    <s v="Juan Carlos"/>
    <x v="143"/>
    <d v="1899-12-30T13:15:00"/>
    <m/>
    <n v="0"/>
    <x v="0"/>
    <s v="SI"/>
    <s v="SI"/>
    <x v="0"/>
    <n v="1"/>
    <n v="1"/>
    <n v="0"/>
    <x v="27"/>
    <x v="6"/>
    <n v="468"/>
    <n v="18"/>
    <n v="0.2"/>
    <n v="0.18"/>
  </r>
  <r>
    <d v="2019-07-08T00:00:00"/>
    <d v="1899-12-30T13:30:00"/>
    <d v="1899-12-30T13:30:00"/>
    <m/>
    <x v="1"/>
    <s v="JAR"/>
    <d v="2019-07-08T13:30:00"/>
    <n v="28832"/>
    <s v="DHL"/>
    <s v="Carga"/>
    <s v="NO"/>
    <n v="1"/>
    <n v="1"/>
    <x v="0"/>
    <s v="VARIOS"/>
    <x v="3"/>
    <s v="Valladolid"/>
    <m/>
    <m/>
    <m/>
    <m/>
    <n v="10"/>
    <s v="Jesús"/>
    <x v="141"/>
    <d v="1899-12-30T13:30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2:00:00"/>
    <d v="1899-12-30T12:00:00"/>
    <m/>
    <x v="1"/>
    <s v="MR"/>
    <d v="2019-07-09T12:00:00"/>
    <n v="28132"/>
    <s v="SUS MEDIOS"/>
    <s v="Carga"/>
    <s v="NO"/>
    <n v="26"/>
    <n v="13.5"/>
    <x v="0"/>
    <s v="LAGUENS &amp; PEREZ"/>
    <x v="1"/>
    <s v="ZARAGOZA"/>
    <m/>
    <m/>
    <m/>
    <m/>
    <n v="60"/>
    <s v="Juan Carlos"/>
    <x v="142"/>
    <d v="1899-12-30T12:00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09:30:00"/>
    <d v="1899-12-30T09:30:00"/>
    <m/>
    <x v="1"/>
    <s v="JAR"/>
    <d v="2019-07-08T09:30:00"/>
    <n v="28677"/>
    <s v="GONZATRANS"/>
    <s v="Carga"/>
    <s v="NO"/>
    <n v="6"/>
    <n v="4"/>
    <x v="0"/>
    <s v="GONZATRANS"/>
    <x v="5"/>
    <s v="varios"/>
    <m/>
    <m/>
    <m/>
    <m/>
    <n v="20"/>
    <s v="Miguel Ángel"/>
    <x v="141"/>
    <d v="1899-12-30T09:30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11:45:00"/>
    <d v="1899-12-30T11:45:00"/>
    <m/>
    <x v="1"/>
    <s v="JAR"/>
    <d v="2019-07-08T12:00:00"/>
    <n v="28639"/>
    <s v="DAVID BERTRAN"/>
    <s v="Carga"/>
    <s v="NO"/>
    <n v="4"/>
    <n v="6"/>
    <x v="0"/>
    <s v="DAVID BERTRAN"/>
    <x v="7"/>
    <s v="barcelona"/>
    <m/>
    <m/>
    <m/>
    <m/>
    <n v="15"/>
    <s v="Miguel Ángel"/>
    <x v="141"/>
    <d v="1899-12-30T11:45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2:30:00"/>
    <d v="1899-12-30T12:30:00"/>
    <m/>
    <x v="1"/>
    <s v="JAR"/>
    <d v="2019-07-09T12:30:00"/>
    <s v="28397-28846"/>
    <s v="SUS MEDIOS"/>
    <s v="Carga"/>
    <s v="NO"/>
    <n v="4"/>
    <n v="8"/>
    <x v="0"/>
    <s v="PALETPLASTIC"/>
    <x v="1"/>
    <s v="Murcia"/>
    <m/>
    <s v="4495 JTD R2352BBM"/>
    <m/>
    <m/>
    <n v="20"/>
    <s v="Miguel M."/>
    <x v="142"/>
    <d v="1899-12-30T16:30:00"/>
    <m/>
    <n v="0"/>
    <x v="0"/>
    <n v="1"/>
    <s v="SI"/>
    <x v="0"/>
    <n v="1"/>
    <n v="1"/>
    <n v="0"/>
    <x v="27"/>
    <x v="6"/>
    <n v="468"/>
    <n v="18"/>
    <n v="0.2"/>
    <n v="0.18"/>
  </r>
  <r>
    <d v="2019-07-09T00:00:00"/>
    <d v="1899-12-30T12:45:00"/>
    <d v="1899-12-30T12:45:00"/>
    <m/>
    <x v="1"/>
    <s v="JAR"/>
    <d v="2019-07-09T13:00:00"/>
    <n v="6007380"/>
    <s v="SUS MEDIOS"/>
    <s v="Carga"/>
    <s v="NO"/>
    <n v="3"/>
    <n v="5"/>
    <x v="0"/>
    <s v="SCHOELLER AUSTRIA"/>
    <x v="4"/>
    <s v="Austria"/>
    <m/>
    <m/>
    <m/>
    <m/>
    <n v="25"/>
    <s v="Miguel Ángel"/>
    <x v="142"/>
    <d v="1899-12-30T12:4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08:30:00"/>
    <d v="1899-12-30T08:30:00"/>
    <m/>
    <x v="1"/>
    <s v="JAR"/>
    <d v="2019-07-10T08:30:00"/>
    <m/>
    <s v="JOSE REY"/>
    <s v="Carga"/>
    <s v="SI"/>
    <n v="13.5"/>
    <n v="22"/>
    <x v="0"/>
    <s v="FLUIDRA"/>
    <x v="9"/>
    <s v="Maçanet de la Selva"/>
    <m/>
    <m/>
    <m/>
    <m/>
    <n v="60"/>
    <s v="Juan Carlos"/>
    <x v="143"/>
    <d v="1899-12-30T08:30:00"/>
    <m/>
    <n v="1"/>
    <x v="0"/>
    <s v="SI"/>
    <s v="SI"/>
    <x v="0"/>
    <n v="0"/>
    <n v="0"/>
    <n v="1"/>
    <x v="27"/>
    <x v="6"/>
    <n v="468"/>
    <n v="18"/>
    <n v="0.2"/>
    <n v="0.18"/>
  </r>
  <r>
    <d v="2019-07-09T00:00:00"/>
    <d v="1899-12-30T13:15:00"/>
    <d v="1899-12-30T13:15:00"/>
    <m/>
    <x v="1"/>
    <s v="JAR"/>
    <d v="2019-07-09T13:30:00"/>
    <m/>
    <s v="GIMARCO"/>
    <s v="Descarga"/>
    <s v="NO"/>
    <n v="8"/>
    <n v="15"/>
    <x v="0"/>
    <s v="SCHOELLER POLONIA"/>
    <x v="6"/>
    <s v="PALAU"/>
    <s v="Junto con dos moldes."/>
    <m/>
    <m/>
    <m/>
    <n v="30"/>
    <s v="Juan Carlos"/>
    <x v="142"/>
    <d v="1899-12-30T13:15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15:30:00"/>
    <m/>
    <m/>
    <x v="0"/>
    <s v="JAR"/>
    <d v="2019-07-08T15:30:00"/>
    <n v="28770"/>
    <s v="SUS MEDIOS"/>
    <s v="Carga"/>
    <s v="SI"/>
    <n v="13.5"/>
    <n v="44"/>
    <x v="0"/>
    <s v="AQUA AMBIENT"/>
    <x v="3"/>
    <s v="Bernis"/>
    <m/>
    <m/>
    <m/>
    <m/>
    <n v="60"/>
    <s v="Alfredo"/>
    <x v="141"/>
    <d v="1899-12-30T15:30:00"/>
    <m/>
    <n v="1"/>
    <x v="0"/>
    <s v="SI"/>
    <s v="SI"/>
    <x v="0"/>
    <n v="1"/>
    <n v="0"/>
    <n v="1"/>
    <x v="27"/>
    <x v="6"/>
    <n v="468"/>
    <n v="18"/>
    <n v="0.2"/>
    <n v="0.18"/>
  </r>
  <r>
    <d v="2019-07-09T00:00:00"/>
    <d v="1899-12-30T14:00:00"/>
    <d v="1899-12-30T14:00:00"/>
    <m/>
    <x v="1"/>
    <s v="JAR"/>
    <d v="2019-07-09T14:00:00"/>
    <n v="28804"/>
    <s v="CARIBU"/>
    <s v="Carga"/>
    <s v="SI"/>
    <n v="13.5"/>
    <n v="26"/>
    <x v="2"/>
    <s v="CAVER"/>
    <x v="7"/>
    <s v="Badajoz"/>
    <m/>
    <s v="5233-GYW // R-7027-BDB"/>
    <m/>
    <m/>
    <n v="45"/>
    <s v="Denia"/>
    <x v="142"/>
    <d v="1899-12-30T19:00:00"/>
    <m/>
    <n v="1"/>
    <x v="0"/>
    <s v="SI"/>
    <s v="SI"/>
    <x v="0"/>
    <n v="1"/>
    <n v="1"/>
    <n v="0"/>
    <x v="27"/>
    <x v="6"/>
    <n v="468"/>
    <n v="18"/>
    <n v="0.2"/>
    <n v="0.18"/>
  </r>
  <r>
    <d v="2019-07-09T00:00:00"/>
    <d v="1899-12-30T15:15:00"/>
    <d v="1899-12-30T15:15:00"/>
    <m/>
    <x v="1"/>
    <s v="JAR"/>
    <d v="2019-07-09T15:30:00"/>
    <n v="6007404"/>
    <s v="BCN EXPRESS"/>
    <s v="Carga"/>
    <s v="NO"/>
    <n v="1"/>
    <n v="1"/>
    <x v="0"/>
    <s v="SCHOELLER (RCHECA)"/>
    <x v="4"/>
    <s v="R.Checa"/>
    <m/>
    <m/>
    <m/>
    <m/>
    <n v="5"/>
    <s v="Miguel M."/>
    <x v="142"/>
    <d v="1899-12-30T15:15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17:30:00"/>
    <d v="1899-12-30T17:30:00"/>
    <m/>
    <x v="1"/>
    <s v="JAR"/>
    <d v="2019-07-08T17:30:00"/>
    <m/>
    <s v="NOUTRANSPORT"/>
    <s v="Carga"/>
    <s v="SI"/>
    <n v="13.5"/>
    <n v="26"/>
    <x v="0"/>
    <s v="SCHOELLER  FRANCE"/>
    <x v="4"/>
    <s v="France"/>
    <s v="varios pedidos de Gaillon"/>
    <s v="4443 KCY / R 1707 BCY"/>
    <m/>
    <m/>
    <n v="40"/>
    <s v="Jesús"/>
    <x v="141"/>
    <d v="1899-12-30T17:30:00"/>
    <m/>
    <n v="1"/>
    <x v="0"/>
    <s v="SI"/>
    <s v="SI"/>
    <x v="0"/>
    <n v="0"/>
    <n v="0"/>
    <n v="1"/>
    <x v="27"/>
    <x v="6"/>
    <n v="468"/>
    <n v="18"/>
    <n v="0.2"/>
    <n v="0.18"/>
  </r>
  <r>
    <d v="2019-07-08T00:00:00"/>
    <d v="1899-12-30T18:30:00"/>
    <d v="1899-12-30T18:30:00"/>
    <m/>
    <x v="1"/>
    <s v="JAR"/>
    <d v="2019-07-08T18:30:00"/>
    <n v="27748"/>
    <s v="JFT"/>
    <s v="Carga"/>
    <s v="NO"/>
    <n v="3"/>
    <n v="5"/>
    <x v="0"/>
    <s v="LUIS MARQUES PINHEIRO"/>
    <x v="1"/>
    <s v="Portugal"/>
    <m/>
    <m/>
    <m/>
    <m/>
    <n v="20"/>
    <s v="Miguel M."/>
    <x v="141"/>
    <d v="1899-12-30T18:30:00"/>
    <m/>
    <n v="0"/>
    <x v="0"/>
    <s v="SI"/>
    <s v="SI"/>
    <x v="0"/>
    <n v="0"/>
    <n v="0"/>
    <n v="1"/>
    <x v="27"/>
    <x v="6"/>
    <n v="468"/>
    <n v="18"/>
    <n v="0.2"/>
    <n v="0.18"/>
  </r>
  <r>
    <d v="2019-07-08T00:00:00"/>
    <d v="1899-12-30T20:00:00"/>
    <d v="1899-12-30T20:00:00"/>
    <m/>
    <x v="1"/>
    <s v="JAR"/>
    <d v="2019-07-08T20:00:00"/>
    <m/>
    <s v="GONZATRANS"/>
    <s v="Descarga"/>
    <s v="SI"/>
    <n v="13.5"/>
    <n v="26"/>
    <x v="0"/>
    <s v="SIGMA "/>
    <x v="2"/>
    <s v="PALAU"/>
    <m/>
    <m/>
    <m/>
    <m/>
    <n v="60"/>
    <s v="Alfredo"/>
    <x v="141"/>
    <d v="1899-12-30T20:00:00"/>
    <m/>
    <n v="1"/>
    <x v="0"/>
    <s v="SI"/>
    <s v="SI"/>
    <x v="0"/>
    <n v="0"/>
    <n v="0"/>
    <n v="1"/>
    <x v="27"/>
    <x v="6"/>
    <n v="468"/>
    <n v="18"/>
    <n v="0.2"/>
    <n v="0.18"/>
  </r>
  <r>
    <d v="2019-07-10T00:00:00"/>
    <d v="1899-12-30T12:15:00"/>
    <d v="1899-12-30T12:15:00"/>
    <m/>
    <x v="1"/>
    <s v="JAR"/>
    <d v="2019-07-10T12:30:00"/>
    <m/>
    <s v="SUS MEDIOS"/>
    <s v="Descarga"/>
    <s v="NO"/>
    <n v="1"/>
    <n v="2"/>
    <x v="0"/>
    <s v="PUROMASTER"/>
    <x v="2"/>
    <s v="PALAU"/>
    <m/>
    <m/>
    <m/>
    <m/>
    <n v="10"/>
    <s v="Denia"/>
    <x v="143"/>
    <d v="1899-12-30T11:15:00"/>
    <m/>
    <n v="0"/>
    <x v="0"/>
    <s v="SI"/>
    <s v="SI"/>
    <x v="0"/>
    <n v="1"/>
    <n v="1"/>
    <n v="0"/>
    <x v="27"/>
    <x v="6"/>
    <n v="468"/>
    <n v="18"/>
    <n v="0.2"/>
    <n v="0.18"/>
  </r>
  <r>
    <d v="2019-07-09T00:00:00"/>
    <d v="1899-12-30T16:45:00"/>
    <d v="1899-12-30T16:45:00"/>
    <m/>
    <x v="1"/>
    <s v="JAR"/>
    <d v="2019-07-09T17:00:00"/>
    <m/>
    <s v="TRANSPARETS"/>
    <s v="Carga"/>
    <s v="NO"/>
    <n v="6"/>
    <n v="6"/>
    <x v="0"/>
    <s v="AQUA AMBIENT"/>
    <x v="3"/>
    <s v="varios"/>
    <m/>
    <m/>
    <m/>
    <m/>
    <n v="20"/>
    <s v="Juan Carlos"/>
    <x v="142"/>
    <d v="1899-12-30T13:30:00"/>
    <m/>
    <n v="0"/>
    <x v="0"/>
    <s v="SI"/>
    <s v="SI"/>
    <x v="0"/>
    <n v="1"/>
    <n v="1"/>
    <n v="0"/>
    <x v="27"/>
    <x v="6"/>
    <n v="468"/>
    <n v="18"/>
    <n v="0.2"/>
    <n v="0.18"/>
  </r>
  <r>
    <d v="2019-07-09T00:00:00"/>
    <d v="1899-12-30T17:15:00"/>
    <d v="1899-12-30T17:15:00"/>
    <m/>
    <x v="1"/>
    <s v="JAR"/>
    <d v="2019-07-09T17:30:00"/>
    <m/>
    <s v="TRANSABADELL"/>
    <s v="Carga"/>
    <s v="NO"/>
    <n v="2"/>
    <n v="3"/>
    <x v="0"/>
    <s v="TRANSABADELL"/>
    <x v="7"/>
    <s v="varios"/>
    <m/>
    <m/>
    <m/>
    <m/>
    <n v="20"/>
    <s v="Jesús"/>
    <x v="142"/>
    <d v="1899-12-30T17:15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8:30:00"/>
    <d v="1899-12-30T18:30:00"/>
    <m/>
    <x v="1"/>
    <s v="JAR"/>
    <d v="2019-07-09T18:30:00"/>
    <n v="28804"/>
    <s v="J G H"/>
    <s v="Carga"/>
    <s v="SI"/>
    <n v="13.5"/>
    <n v="26"/>
    <x v="2"/>
    <s v="CAVER"/>
    <x v="7"/>
    <s v="Badajoz"/>
    <m/>
    <m/>
    <m/>
    <m/>
    <n v="45"/>
    <s v="Jesús"/>
    <x v="142"/>
    <d v="1899-12-30T17:30:00"/>
    <m/>
    <n v="1"/>
    <x v="0"/>
    <s v="SI"/>
    <s v="SI"/>
    <x v="0"/>
    <n v="1"/>
    <n v="1"/>
    <n v="0"/>
    <x v="27"/>
    <x v="6"/>
    <n v="468"/>
    <n v="18"/>
    <n v="0.2"/>
    <n v="0.18"/>
  </r>
  <r>
    <d v="2019-07-09T00:00:00"/>
    <d v="1899-12-30T19:30:00"/>
    <d v="1899-12-30T19:30:00"/>
    <m/>
    <x v="1"/>
    <s v="JAR"/>
    <d v="2019-07-09T19:30:00"/>
    <n v="28804"/>
    <s v="J G H"/>
    <s v="Carga"/>
    <s v="SI"/>
    <n v="13.5"/>
    <n v="26"/>
    <x v="2"/>
    <s v="CAVER"/>
    <x v="7"/>
    <s v="Badajoz"/>
    <m/>
    <m/>
    <m/>
    <m/>
    <n v="45"/>
    <s v="Jesús"/>
    <x v="142"/>
    <d v="1899-12-30T19:3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08:00:00"/>
    <d v="1899-12-30T08:00:00"/>
    <m/>
    <x v="1"/>
    <s v="JAR"/>
    <d v="2019-07-11T08:00:00"/>
    <m/>
    <s v="ALGAITRUCK"/>
    <s v="Descarga"/>
    <s v="SI"/>
    <n v="13.5"/>
    <n v="20"/>
    <x v="0"/>
    <s v="SCHOELLER  LORQUI"/>
    <x v="8"/>
    <s v="PALAU"/>
    <m/>
    <m/>
    <m/>
    <m/>
    <n v="60"/>
    <s v="Miguel Ángel"/>
    <x v="144"/>
    <d v="1899-12-30T08:00:00"/>
    <m/>
    <n v="1"/>
    <x v="0"/>
    <s v="SI"/>
    <s v="SI"/>
    <x v="0"/>
    <n v="0"/>
    <n v="0"/>
    <n v="1"/>
    <x v="27"/>
    <x v="6"/>
    <n v="468"/>
    <n v="18"/>
    <n v="0.2"/>
    <n v="0.18"/>
  </r>
  <r>
    <d v="2019-07-12T00:00:00"/>
    <d v="1899-12-30T08:00:00"/>
    <d v="1899-12-30T08:00:00"/>
    <m/>
    <x v="1"/>
    <s v="JAR"/>
    <d v="2019-07-12T08:00:00"/>
    <m/>
    <s v="ALGAITRUCK"/>
    <s v="Descarga"/>
    <s v="SI"/>
    <n v="13.5"/>
    <n v="20"/>
    <x v="0"/>
    <s v="SCHOELLER  LORQUI"/>
    <x v="8"/>
    <s v="PALAU"/>
    <m/>
    <m/>
    <m/>
    <m/>
    <n v="60"/>
    <s v="Juan Carlos"/>
    <x v="145"/>
    <d v="1899-12-30T08:00:00"/>
    <m/>
    <n v="1"/>
    <x v="0"/>
    <s v="SI"/>
    <s v="SI"/>
    <x v="0"/>
    <n v="0"/>
    <n v="0"/>
    <n v="1"/>
    <x v="27"/>
    <x v="6"/>
    <n v="468"/>
    <n v="18"/>
    <n v="0.2"/>
    <n v="0.18"/>
  </r>
  <r>
    <d v="2019-07-12T00:00:00"/>
    <d v="1899-12-30T18:00:00"/>
    <d v="1899-12-30T18:00:00"/>
    <m/>
    <x v="1"/>
    <s v="JAR"/>
    <d v="2019-07-12T18:00:00"/>
    <n v="28846"/>
    <s v="SUS MEDIOS"/>
    <s v="Carga"/>
    <s v="NO"/>
    <n v="2"/>
    <n v="4"/>
    <x v="0"/>
    <s v="PALETPLASTIC"/>
    <x v="1"/>
    <s v="Murcia"/>
    <m/>
    <m/>
    <m/>
    <m/>
    <m/>
    <s v="FALLO"/>
    <x v="23"/>
    <m/>
    <m/>
    <n v="0"/>
    <x v="1"/>
    <n v="1"/>
    <s v="NO"/>
    <x v="1"/>
    <n v="1"/>
    <n v="1"/>
    <n v="0"/>
    <x v="27"/>
    <x v="6"/>
    <n v="468"/>
    <n v="18"/>
    <n v="0.2"/>
    <n v="0.18"/>
  </r>
  <r>
    <d v="2019-07-10T00:00:00"/>
    <d v="1899-12-30T10:30:00"/>
    <d v="1899-12-30T10:30:00"/>
    <m/>
    <x v="1"/>
    <s v="JAR"/>
    <d v="2019-07-10T10:30:00"/>
    <n v="28543"/>
    <s v="SUS MEDIOS"/>
    <s v="Carga"/>
    <s v="NO"/>
    <n v="2"/>
    <n v="4"/>
    <x v="0"/>
    <s v="ANTONIO NADAL"/>
    <x v="1"/>
    <s v="Mallorca"/>
    <m/>
    <m/>
    <m/>
    <m/>
    <n v="10"/>
    <s v="Miguel Ángel"/>
    <x v="143"/>
    <d v="1899-12-30T10:30:00"/>
    <m/>
    <n v="0"/>
    <x v="0"/>
    <s v="SI"/>
    <s v="SI"/>
    <x v="0"/>
    <n v="0"/>
    <n v="0"/>
    <n v="1"/>
    <x v="27"/>
    <x v="6"/>
    <n v="468"/>
    <n v="18"/>
    <n v="0.2"/>
    <n v="0.18"/>
  </r>
  <r>
    <d v="2019-07-12T00:00:00"/>
    <d v="1899-12-30T08:30:00"/>
    <d v="1899-12-30T08:30:00"/>
    <m/>
    <x v="1"/>
    <s v="JAR"/>
    <d v="2019-07-12T08:30:00"/>
    <s v="CB-1339"/>
    <s v="NOUTRANSPORT"/>
    <s v="Descarga"/>
    <s v="SI"/>
    <n v="13.5"/>
    <n v="26"/>
    <x v="0"/>
    <s v="SCHOELLER  FRANCE"/>
    <x v="6"/>
    <s v="PALAU"/>
    <m/>
    <m/>
    <m/>
    <m/>
    <n v="60"/>
    <s v="Miguel Ángel"/>
    <x v="145"/>
    <d v="1899-12-30T08:30:00"/>
    <m/>
    <n v="1"/>
    <x v="0"/>
    <s v="SI"/>
    <s v="SI"/>
    <x v="0"/>
    <n v="0"/>
    <n v="0"/>
    <n v="1"/>
    <x v="27"/>
    <x v="6"/>
    <n v="468"/>
    <n v="18"/>
    <n v="0.2"/>
    <n v="0.18"/>
  </r>
  <r>
    <d v="2019-07-10T00:00:00"/>
    <d v="1899-12-30T11:00:00"/>
    <d v="1899-12-30T11:00:00"/>
    <m/>
    <x v="1"/>
    <s v="JAR"/>
    <d v="2019-07-10T11:00:00"/>
    <n v="28982"/>
    <s v="NADAL-FORWARDING"/>
    <s v="Carga"/>
    <s v="NO"/>
    <n v="1"/>
    <n v="1"/>
    <x v="0"/>
    <s v="VARIOS"/>
    <x v="7"/>
    <s v="Las Palmas"/>
    <m/>
    <m/>
    <m/>
    <m/>
    <n v="10"/>
    <s v="Miguel Ángel"/>
    <x v="143"/>
    <d v="1899-12-30T11:00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8:00:00"/>
    <d v="1899-12-30T18:00:00"/>
    <m/>
    <x v="1"/>
    <s v="JAR"/>
    <d v="2019-07-09T18:00:00"/>
    <m/>
    <s v="GONZATRANS"/>
    <s v="Carga"/>
    <s v="NO"/>
    <n v="26"/>
    <n v="13.5"/>
    <x v="0"/>
    <s v="GONZATRANS"/>
    <x v="5"/>
    <s v="varios"/>
    <m/>
    <m/>
    <m/>
    <m/>
    <m/>
    <s v="FALLO"/>
    <x v="23"/>
    <m/>
    <m/>
    <n v="0"/>
    <x v="1"/>
    <n v="1"/>
    <s v="NO"/>
    <x v="1"/>
    <n v="1"/>
    <n v="1"/>
    <n v="0"/>
    <x v="27"/>
    <x v="6"/>
    <n v="468"/>
    <n v="18"/>
    <n v="0.2"/>
    <n v="0.18"/>
  </r>
  <r>
    <d v="2019-07-09T00:00:00"/>
    <d v="1899-12-30T13:30:00"/>
    <m/>
    <m/>
    <x v="0"/>
    <s v="JAR"/>
    <d v="2019-07-09T13:30:00"/>
    <n v="28621"/>
    <s v="J G H"/>
    <s v="Carga"/>
    <s v="SI"/>
    <n v="13.5"/>
    <n v="26"/>
    <x v="2"/>
    <s v="PANCHOMAR"/>
    <x v="1"/>
    <s v="Murcia"/>
    <m/>
    <m/>
    <m/>
    <m/>
    <n v="45"/>
    <s v="Miguel Ángel"/>
    <x v="142"/>
    <d v="1899-12-30T13:30:00"/>
    <m/>
    <n v="1"/>
    <x v="0"/>
    <s v="SI"/>
    <s v="SI"/>
    <x v="0"/>
    <n v="1"/>
    <n v="0"/>
    <n v="1"/>
    <x v="27"/>
    <x v="6"/>
    <n v="468"/>
    <n v="18"/>
    <n v="0.2"/>
    <n v="0.18"/>
  </r>
  <r>
    <d v="2019-07-11T00:00:00"/>
    <d v="1899-12-30T12:00:00"/>
    <d v="1899-12-30T12:00:00"/>
    <m/>
    <x v="1"/>
    <s v="JAR"/>
    <d v="2019-07-11T12:00:00"/>
    <n v="3680360689"/>
    <s v="SUS MEDIOS"/>
    <s v="Descarga"/>
    <s v="SI"/>
    <n v="13.5"/>
    <n v="26"/>
    <x v="0"/>
    <s v="CHEP"/>
    <x v="2"/>
    <s v="PALAU"/>
    <m/>
    <m/>
    <m/>
    <m/>
    <n v="60"/>
    <s v="Juan Carlos"/>
    <x v="144"/>
    <d v="1899-12-30T12:00:00"/>
    <m/>
    <n v="1"/>
    <x v="0"/>
    <s v="SI"/>
    <s v="SI"/>
    <x v="0"/>
    <n v="0"/>
    <n v="0"/>
    <n v="1"/>
    <x v="27"/>
    <x v="6"/>
    <n v="468"/>
    <n v="18"/>
    <n v="0.2"/>
    <n v="0.18"/>
  </r>
  <r>
    <d v="2019-07-10T00:00:00"/>
    <d v="1899-12-30T11:30:00"/>
    <d v="1899-12-30T11:30:00"/>
    <m/>
    <x v="1"/>
    <s v="JAR"/>
    <d v="2019-07-10T11:30:00"/>
    <n v="28840"/>
    <s v="KUEHNE NAGEL"/>
    <s v="Carga"/>
    <s v="NO"/>
    <n v="2"/>
    <n v="4"/>
    <x v="0"/>
    <s v="STORE &amp; GO "/>
    <x v="1"/>
    <s v="Portugal"/>
    <m/>
    <m/>
    <m/>
    <m/>
    <n v="15"/>
    <s v="Miguel Ángel"/>
    <x v="143"/>
    <d v="1899-12-30T10:30:00"/>
    <m/>
    <n v="0"/>
    <x v="0"/>
    <s v="SI"/>
    <s v="SI"/>
    <x v="0"/>
    <n v="1"/>
    <n v="1"/>
    <n v="0"/>
    <x v="27"/>
    <x v="6"/>
    <n v="468"/>
    <n v="18"/>
    <n v="0.2"/>
    <n v="0.18"/>
  </r>
  <r>
    <d v="2019-07-09T00:00:00"/>
    <d v="1899-12-30T15:00:00"/>
    <d v="1899-12-30T15:00:00"/>
    <m/>
    <x v="1"/>
    <s v="JAR"/>
    <d v="2019-07-09T15:00:00"/>
    <n v="6007413"/>
    <s v="BREGER"/>
    <s v="Carga"/>
    <s v="NO"/>
    <n v="7"/>
    <n v="13"/>
    <x v="0"/>
    <s v="SCHOELLER  NURIEUX"/>
    <x v="4"/>
    <s v="Nurieux"/>
    <m/>
    <m/>
    <m/>
    <m/>
    <n v="35"/>
    <s v="Jesús"/>
    <x v="142"/>
    <d v="1899-12-30T15:00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6:00:00"/>
    <d v="1899-12-30T16:00:00"/>
    <m/>
    <x v="1"/>
    <s v="JAR"/>
    <d v="2019-07-09T16:00:00"/>
    <n v="28887"/>
    <s v="J G H"/>
    <s v="Carga"/>
    <s v="SI"/>
    <n v="13.5"/>
    <n v="20"/>
    <x v="0"/>
    <s v="FLUIDRA"/>
    <x v="9"/>
    <s v="Murcia"/>
    <m/>
    <s v="9728KDR_x0009_R8960BCN"/>
    <m/>
    <m/>
    <n v="60"/>
    <s v="Alfredo"/>
    <x v="142"/>
    <d v="1899-12-30T16:00:00"/>
    <m/>
    <n v="1"/>
    <x v="0"/>
    <s v="SI"/>
    <s v="SI"/>
    <x v="0"/>
    <n v="0"/>
    <n v="0"/>
    <n v="1"/>
    <x v="27"/>
    <x v="6"/>
    <n v="468"/>
    <n v="18"/>
    <n v="0.2"/>
    <n v="0.18"/>
  </r>
  <r>
    <d v="2019-07-10T00:00:00"/>
    <d v="1899-12-30T11:15:00"/>
    <d v="1899-12-30T11:15:00"/>
    <m/>
    <x v="1"/>
    <s v="JAR"/>
    <d v="2019-07-10T11:30:00"/>
    <m/>
    <s v="COBARPLAS"/>
    <s v="Descarga"/>
    <s v="NO"/>
    <n v="6"/>
    <n v="11"/>
    <x v="0"/>
    <s v="COBARPLAST"/>
    <x v="0"/>
    <s v="PALAU"/>
    <m/>
    <m/>
    <m/>
    <m/>
    <n v="60"/>
    <s v="Juan Carlos"/>
    <x v="143"/>
    <d v="1899-12-30T11:15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4:15:00"/>
    <m/>
    <m/>
    <x v="0"/>
    <s v="JAR"/>
    <d v="2019-07-09T14:30:00"/>
    <n v="28614"/>
    <s v="SCHENKER"/>
    <s v="Carga"/>
    <s v="NO"/>
    <n v="1"/>
    <n v="1"/>
    <x v="0"/>
    <s v="TALLERES TRANSGLASS"/>
    <x v="1"/>
    <s v="Asturias"/>
    <m/>
    <m/>
    <m/>
    <m/>
    <n v="10"/>
    <s v="Reyes"/>
    <x v="142"/>
    <d v="1899-12-30T14:15:00"/>
    <m/>
    <n v="0"/>
    <x v="0"/>
    <s v="SI"/>
    <s v="SI"/>
    <x v="0"/>
    <n v="1"/>
    <n v="0"/>
    <n v="1"/>
    <x v="27"/>
    <x v="6"/>
    <n v="468"/>
    <n v="18"/>
    <n v="0.2"/>
    <n v="0.18"/>
  </r>
  <r>
    <d v="2019-07-10T00:00:00"/>
    <d v="1899-12-30T10:45:00"/>
    <d v="1899-12-30T10:45:00"/>
    <m/>
    <x v="1"/>
    <s v="JAR"/>
    <d v="2019-07-10T11:00:00"/>
    <n v="28780"/>
    <s v="SUS MEDIOS"/>
    <s v="Carga"/>
    <s v="NO"/>
    <n v="1"/>
    <n v="1"/>
    <x v="0"/>
    <s v="VARIOS"/>
    <x v="3"/>
    <s v="barcelona"/>
    <m/>
    <m/>
    <m/>
    <m/>
    <n v="10"/>
    <s v="Miguel Ángel"/>
    <x v="143"/>
    <d v="1899-12-30T10:45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7:00:00"/>
    <d v="1899-12-30T17:00:00"/>
    <m/>
    <x v="1"/>
    <s v="JAR"/>
    <d v="2019-07-09T17:00:00"/>
    <m/>
    <s v="SUS MEDIOS"/>
    <s v="Descarga"/>
    <s v="NO"/>
    <n v="3"/>
    <n v="6"/>
    <x v="0"/>
    <s v="BARMATEC"/>
    <x v="0"/>
    <s v="PALAU"/>
    <m/>
    <m/>
    <m/>
    <m/>
    <n v="30"/>
    <s v="Alfredo"/>
    <x v="142"/>
    <d v="1899-12-30T17:00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1:45:00"/>
    <d v="1899-12-30T11:45:00"/>
    <m/>
    <x v="1"/>
    <s v="JAR"/>
    <d v="2019-07-10T12:00:00"/>
    <n v="28615"/>
    <s v="SUS MEDIOS"/>
    <s v="Carga"/>
    <s v="NO"/>
    <n v="1"/>
    <n v="1"/>
    <x v="0"/>
    <s v="VIUDA PIFARRE"/>
    <x v="1"/>
    <s v="Lleida"/>
    <m/>
    <m/>
    <m/>
    <m/>
    <n v="10"/>
    <s v="Miguel Ángel"/>
    <x v="143"/>
    <d v="1899-12-30T11:4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09:30:00"/>
    <d v="1899-12-30T09:30:00"/>
    <m/>
    <x v="1"/>
    <s v="JAR"/>
    <d v="2019-07-10T09:30:00"/>
    <m/>
    <s v="SUS MEDIOS"/>
    <s v="Descarga"/>
    <s v="NO"/>
    <n v="2"/>
    <n v="4"/>
    <x v="0"/>
    <s v="SUTEIN "/>
    <x v="0"/>
    <s v="PALAU"/>
    <m/>
    <m/>
    <m/>
    <m/>
    <n v="15"/>
    <s v="Denia"/>
    <x v="143"/>
    <d v="1899-12-30T09:30:00"/>
    <m/>
    <n v="0"/>
    <x v="0"/>
    <s v="SI"/>
    <s v="SI"/>
    <x v="0"/>
    <n v="0"/>
    <n v="0"/>
    <n v="1"/>
    <x v="27"/>
    <x v="6"/>
    <n v="468"/>
    <n v="18"/>
    <n v="0.2"/>
    <n v="0.18"/>
  </r>
  <r>
    <d v="2019-07-09T00:00:00"/>
    <d v="1899-12-30T19:00:00"/>
    <d v="1899-12-30T19:00:00"/>
    <m/>
    <x v="1"/>
    <s v="JAR"/>
    <d v="2019-07-09T19:00:00"/>
    <n v="28964"/>
    <s v="J G H"/>
    <s v="Carga"/>
    <s v="SI"/>
    <n v="13.5"/>
    <n v="26"/>
    <x v="0"/>
    <s v="MULTIPLASTIC"/>
    <x v="1"/>
    <s v="MURCIA"/>
    <m/>
    <m/>
    <m/>
    <m/>
    <n v="45"/>
    <s v="Jesús"/>
    <x v="142"/>
    <d v="1899-12-30T19:00:00"/>
    <m/>
    <n v="1"/>
    <x v="0"/>
    <s v="SI"/>
    <s v="SI"/>
    <x v="0"/>
    <n v="0"/>
    <n v="0"/>
    <n v="1"/>
    <x v="27"/>
    <x v="6"/>
    <n v="468"/>
    <n v="18"/>
    <n v="0.2"/>
    <n v="0.18"/>
  </r>
  <r>
    <d v="2019-07-10T00:00:00"/>
    <d v="1899-12-30T07:45:00"/>
    <d v="1899-12-30T07:45:00"/>
    <m/>
    <x v="1"/>
    <s v="JAR"/>
    <d v="2019-07-10T08:00:00"/>
    <n v="28871"/>
    <s v="DAVID BERTRAN"/>
    <s v="Carga"/>
    <s v="NO"/>
    <n v="4"/>
    <n v="4"/>
    <x v="0"/>
    <s v="OSONA IND. PLASTIC"/>
    <x v="7"/>
    <s v="BARDELONA"/>
    <m/>
    <m/>
    <m/>
    <m/>
    <n v="15"/>
    <s v="Miguel Ángel"/>
    <x v="143"/>
    <d v="1899-12-30T07:4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0:15:00"/>
    <d v="1899-12-30T10:15:00"/>
    <m/>
    <x v="1"/>
    <s v="JAR"/>
    <d v="2019-07-10T10:30:00"/>
    <n v="28871"/>
    <s v="DAVID BERTRAN"/>
    <s v="Carga"/>
    <s v="NO"/>
    <n v="4"/>
    <n v="4"/>
    <x v="0"/>
    <s v="OSONA IND. PLASTIC"/>
    <x v="7"/>
    <s v="BARDELONA"/>
    <m/>
    <m/>
    <m/>
    <m/>
    <n v="15"/>
    <s v="Denia"/>
    <x v="143"/>
    <d v="1899-12-30T10:1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08:00:00"/>
    <d v="1899-12-30T08:00:00"/>
    <m/>
    <x v="1"/>
    <s v="JAR"/>
    <d v="2019-07-10T08:00:00"/>
    <m/>
    <s v="GONZATRANS"/>
    <s v="Carga"/>
    <s v="SI"/>
    <n v="13.5"/>
    <n v="26"/>
    <x v="0"/>
    <s v="GONZATRANS"/>
    <x v="5"/>
    <s v="varios"/>
    <m/>
    <m/>
    <m/>
    <m/>
    <n v="45"/>
    <s v="Miguel Ángel"/>
    <x v="143"/>
    <d v="1899-12-30T08:0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12:15:00"/>
    <d v="1899-12-30T12:15:00"/>
    <m/>
    <x v="1"/>
    <s v="JAR"/>
    <d v="2019-07-11T12:30:00"/>
    <m/>
    <s v="SUS MEDIOS"/>
    <s v="Descarga"/>
    <s v="NO"/>
    <n v="1"/>
    <n v="2"/>
    <x v="0"/>
    <s v="PUROMASTER"/>
    <x v="2"/>
    <s v="PALAU"/>
    <m/>
    <m/>
    <m/>
    <m/>
    <n v="10"/>
    <s v="Juan Carlos"/>
    <x v="144"/>
    <d v="1899-12-30T12:1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7:15:00"/>
    <d v="1899-12-30T17:15:00"/>
    <m/>
    <x v="1"/>
    <s v="JAR"/>
    <d v="2019-07-10T17:30:00"/>
    <m/>
    <s v="TRANSABADELL"/>
    <s v="Carga"/>
    <s v="NO"/>
    <n v="5"/>
    <n v="9"/>
    <x v="0"/>
    <s v="TRANSABADELL"/>
    <x v="7"/>
    <s v="varios"/>
    <m/>
    <m/>
    <m/>
    <m/>
    <n v="30"/>
    <s v="Miguel M."/>
    <x v="143"/>
    <d v="1899-12-30T17:15:00"/>
    <m/>
    <n v="0"/>
    <x v="0"/>
    <s v="SI"/>
    <s v="SI"/>
    <x v="0"/>
    <n v="0"/>
    <n v="0"/>
    <n v="1"/>
    <x v="27"/>
    <x v="6"/>
    <n v="468"/>
    <n v="18"/>
    <n v="0.2"/>
    <n v="0.18"/>
  </r>
  <r>
    <d v="2019-07-12T00:00:00"/>
    <d v="1899-12-30T20:00:00"/>
    <d v="1899-12-30T20:00:00"/>
    <m/>
    <x v="1"/>
    <s v="JAR"/>
    <d v="2019-07-12T20:00:00"/>
    <n v="3680452818"/>
    <s v="SUS MEDIOS"/>
    <s v="Carga"/>
    <s v="SI"/>
    <n v="13.5"/>
    <n v="26"/>
    <x v="0"/>
    <s v="CHEP"/>
    <x v="1"/>
    <s v="Varios"/>
    <m/>
    <m/>
    <m/>
    <m/>
    <m/>
    <s v="FALLO"/>
    <x v="23"/>
    <m/>
    <m/>
    <n v="1"/>
    <x v="1"/>
    <n v="1"/>
    <s v="NO"/>
    <x v="1"/>
    <n v="1"/>
    <n v="1"/>
    <n v="0"/>
    <x v="27"/>
    <x v="6"/>
    <n v="468"/>
    <n v="18"/>
    <n v="0.2"/>
    <n v="0.18"/>
  </r>
  <r>
    <d v="2019-07-11T00:00:00"/>
    <d v="1899-12-30T13:00:00"/>
    <d v="1899-12-30T13:00:00"/>
    <m/>
    <x v="1"/>
    <s v="JAR"/>
    <d v="2019-07-11T13:00:00"/>
    <s v="CB-1340"/>
    <s v="NOUTRANSPORT"/>
    <s v="Descarga"/>
    <s v="NO"/>
    <n v="7"/>
    <n v="11"/>
    <x v="0"/>
    <s v="SCHOELLER  NURIEUX"/>
    <x v="6"/>
    <s v="PALAU"/>
    <m/>
    <m/>
    <m/>
    <m/>
    <n v="35"/>
    <s v="Miguel Ángel"/>
    <x v="144"/>
    <d v="1899-12-30T13:0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08:30:00"/>
    <d v="1899-12-30T08:30:00"/>
    <m/>
    <x v="1"/>
    <s v="JAR"/>
    <d v="2019-07-11T08:30:00"/>
    <s v="28826-28734"/>
    <s v="COMILLAS"/>
    <s v="Carga"/>
    <s v="NO"/>
    <n v="3"/>
    <n v="5"/>
    <x v="0"/>
    <s v="MULTIPLASTIC"/>
    <x v="1"/>
    <s v="Barcelona"/>
    <m/>
    <m/>
    <m/>
    <m/>
    <n v="15"/>
    <s v="Miguel Ángel"/>
    <x v="144"/>
    <d v="1899-12-30T08:3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07:30:00"/>
    <d v="1899-12-30T07:30:00"/>
    <m/>
    <x v="1"/>
    <s v="JAR"/>
    <d v="2019-07-11T07:30:00"/>
    <m/>
    <s v="SUS MEDIOS"/>
    <s v="Descarga"/>
    <s v="NO"/>
    <n v="3"/>
    <n v="6"/>
    <x v="0"/>
    <s v="SERRADORA DOMENECH"/>
    <x v="2"/>
    <s v="PALAU"/>
    <m/>
    <m/>
    <m/>
    <m/>
    <n v="30"/>
    <s v="Miguel Ángel"/>
    <x v="144"/>
    <d v="1899-12-30T07:30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3:00:00"/>
    <d v="1899-12-30T13:00:00"/>
    <m/>
    <x v="1"/>
    <s v="JAR"/>
    <d v="2019-07-10T13:00:00"/>
    <s v="28156-28243"/>
    <s v="JFT"/>
    <s v="Carga"/>
    <s v="NO"/>
    <n v="7"/>
    <n v="14"/>
    <x v="0"/>
    <s v="GESTAMP CERVEIRA"/>
    <x v="1"/>
    <s v="Portugal"/>
    <m/>
    <m/>
    <m/>
    <m/>
    <n v="30"/>
    <s v="Miguel M."/>
    <x v="143"/>
    <d v="1899-12-30T14:00:00"/>
    <m/>
    <n v="0"/>
    <x v="0"/>
    <s v="SI"/>
    <s v="SI"/>
    <x v="0"/>
    <n v="1"/>
    <n v="1"/>
    <n v="0"/>
    <x v="27"/>
    <x v="6"/>
    <n v="468"/>
    <n v="18"/>
    <n v="0.2"/>
    <n v="0.18"/>
  </r>
  <r>
    <d v="2019-07-10T00:00:00"/>
    <d v="1899-12-30T16:00:00"/>
    <d v="1899-12-30T16:00:00"/>
    <m/>
    <x v="1"/>
    <s v="JAR"/>
    <d v="2019-07-10T16:00:00"/>
    <n v="28746"/>
    <s v="SUS MEDIOS"/>
    <s v="Carga"/>
    <s v="NO"/>
    <n v="1"/>
    <n v="2"/>
    <x v="0"/>
    <s v="3 OPAL CENTRAL DE ENVASES"/>
    <x v="1"/>
    <s v="Madrid"/>
    <m/>
    <m/>
    <m/>
    <m/>
    <n v="15"/>
    <s v="Miguel M."/>
    <x v="143"/>
    <d v="1899-12-30T16:0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09:00:00"/>
    <d v="1899-12-30T09:00:00"/>
    <m/>
    <x v="1"/>
    <s v="JAR"/>
    <d v="2019-07-11T09:00:00"/>
    <m/>
    <s v="JOSE REY"/>
    <s v="Carga"/>
    <s v="SI"/>
    <n v="13.5"/>
    <n v="22"/>
    <x v="0"/>
    <s v="FLUIDRA"/>
    <x v="9"/>
    <s v="Maçanet de la Selva"/>
    <m/>
    <m/>
    <m/>
    <m/>
    <n v="60"/>
    <s v="Juan Carlos"/>
    <x v="144"/>
    <d v="1899-12-30T09:0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09:30:00"/>
    <d v="1899-12-30T09:30:00"/>
    <m/>
    <x v="1"/>
    <s v="JAR"/>
    <d v="2019-07-11T09:30:00"/>
    <n v="213004731"/>
    <s v="SUS MEDIOS"/>
    <s v="Descarga"/>
    <s v="NO"/>
    <n v="2"/>
    <n v="4"/>
    <x v="0"/>
    <s v="KINGSPAN"/>
    <x v="0"/>
    <s v="PALAU"/>
    <m/>
    <m/>
    <m/>
    <m/>
    <n v="10"/>
    <s v="Juan Carlos"/>
    <x v="144"/>
    <d v="1899-12-30T09:30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5:15:00"/>
    <d v="1899-12-30T15:15:00"/>
    <m/>
    <x v="1"/>
    <s v="JAR"/>
    <d v="2019-07-10T15:30:00"/>
    <n v="28743"/>
    <s v="SUS MEDIOS"/>
    <s v="Carga"/>
    <s v="NO"/>
    <n v="2"/>
    <n v="3"/>
    <x v="0"/>
    <s v="INDUSTRIAS DAVID"/>
    <x v="1"/>
    <s v="Murcia"/>
    <m/>
    <m/>
    <m/>
    <m/>
    <n v="15"/>
    <s v="Miguel M."/>
    <x v="143"/>
    <d v="1899-12-30T15:15:00"/>
    <m/>
    <n v="0"/>
    <x v="0"/>
    <s v="SI"/>
    <s v="SI"/>
    <x v="0"/>
    <n v="0"/>
    <n v="0"/>
    <n v="1"/>
    <x v="27"/>
    <x v="6"/>
    <n v="468"/>
    <n v="18"/>
    <n v="0.2"/>
    <n v="0.18"/>
  </r>
  <r>
    <d v="2019-07-10T00:00:00"/>
    <d v="1899-12-30T15:30:00"/>
    <d v="1899-12-30T15:30:00"/>
    <m/>
    <x v="1"/>
    <s v="JAR"/>
    <d v="2019-07-10T15:30:00"/>
    <n v="28769"/>
    <s v="SUS MEDIOS"/>
    <s v="Carga"/>
    <s v="SI"/>
    <n v="13.5"/>
    <n v="10"/>
    <x v="0"/>
    <s v="AQUA AMBIENT"/>
    <x v="3"/>
    <s v="Bernis"/>
    <m/>
    <m/>
    <m/>
    <m/>
    <n v="30"/>
    <s v="Jesús"/>
    <x v="143"/>
    <d v="1899-12-30T15:30:00"/>
    <m/>
    <n v="1"/>
    <x v="0"/>
    <s v="SI"/>
    <s v="SI"/>
    <x v="0"/>
    <n v="0"/>
    <n v="0"/>
    <n v="1"/>
    <x v="27"/>
    <x v="6"/>
    <n v="468"/>
    <n v="18"/>
    <n v="0.2"/>
    <n v="0.18"/>
  </r>
  <r>
    <d v="2019-07-10T00:00:00"/>
    <d v="1899-12-30T15:45:00"/>
    <m/>
    <m/>
    <x v="0"/>
    <s v="JAR"/>
    <d v="2019-07-10T16:00:00"/>
    <n v="28848"/>
    <s v="SUS MEDIOS"/>
    <s v="Carga"/>
    <s v="NO"/>
    <n v="2"/>
    <n v="1"/>
    <x v="0"/>
    <s v="INXTALIA"/>
    <x v="3"/>
    <s v="Sevilla"/>
    <m/>
    <m/>
    <m/>
    <m/>
    <n v="10"/>
    <s v="Miguel M."/>
    <x v="143"/>
    <d v="1899-12-30T15:45:00"/>
    <m/>
    <n v="0"/>
    <x v="0"/>
    <s v="SI"/>
    <s v="SI"/>
    <x v="0"/>
    <n v="1"/>
    <n v="0"/>
    <n v="1"/>
    <x v="27"/>
    <x v="6"/>
    <n v="468"/>
    <n v="18"/>
    <n v="0.2"/>
    <n v="0.18"/>
  </r>
  <r>
    <d v="2019-07-11T00:00:00"/>
    <d v="1899-12-30T11:30:00"/>
    <d v="1899-12-30T11:30:00"/>
    <m/>
    <x v="1"/>
    <s v="JAR"/>
    <d v="2019-07-11T11:30:00"/>
    <n v="28860"/>
    <s v="SUS MEDIOS"/>
    <s v="Carga"/>
    <s v="NO"/>
    <n v="1"/>
    <n v="1"/>
    <x v="0"/>
    <s v="ICOMMERS"/>
    <x v="3"/>
    <s v="Huelva"/>
    <m/>
    <m/>
    <m/>
    <m/>
    <n v="5"/>
    <s v="Miguel Ángel"/>
    <x v="144"/>
    <d v="1899-12-30T13:30:00"/>
    <m/>
    <n v="0"/>
    <x v="0"/>
    <n v="1"/>
    <s v="SI"/>
    <x v="0"/>
    <n v="1"/>
    <n v="1"/>
    <n v="0"/>
    <x v="27"/>
    <x v="6"/>
    <n v="468"/>
    <n v="18"/>
    <n v="0.2"/>
    <n v="0.18"/>
  </r>
  <r>
    <d v="2019-07-11T00:00:00"/>
    <d v="1899-12-30T11:15:00"/>
    <d v="1899-12-30T11:15:00"/>
    <m/>
    <x v="1"/>
    <s v="JAR"/>
    <d v="2019-07-11T11:30:00"/>
    <n v="29027"/>
    <s v="SUS MEDIOS"/>
    <s v="Carga"/>
    <s v="NO"/>
    <n v="1"/>
    <n v="1"/>
    <x v="0"/>
    <s v="FUJIKURA AUTO."/>
    <x v="1"/>
    <s v="Marruecos"/>
    <m/>
    <m/>
    <m/>
    <m/>
    <n v="15"/>
    <s v="Juan Carlos"/>
    <x v="144"/>
    <d v="1899-12-30T11:15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10:30:00"/>
    <d v="1899-12-30T10:30:00"/>
    <m/>
    <x v="1"/>
    <s v="JAR"/>
    <d v="2019-07-11T10:30:00"/>
    <n v="6007376"/>
    <s v="BREGER"/>
    <s v="Carga"/>
    <s v="SI"/>
    <n v="13.5"/>
    <n v="32"/>
    <x v="0"/>
    <s v="SCHOELLER  FRANCE"/>
    <x v="4"/>
    <s v="France"/>
    <m/>
    <m/>
    <m/>
    <m/>
    <n v="60"/>
    <s v="Juan Carlos"/>
    <x v="144"/>
    <d v="1899-12-30T10:3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06:00:00"/>
    <d v="1899-12-30T06:00:00"/>
    <m/>
    <x v="1"/>
    <s v="JAR"/>
    <d v="2019-07-11T06:00:00"/>
    <m/>
    <s v="ALGAITRUCK"/>
    <s v="Descarga"/>
    <s v="SI"/>
    <n v="13.5"/>
    <n v="20"/>
    <x v="0"/>
    <s v="SCHOELLER  LORQUI"/>
    <x v="8"/>
    <s v="PALAU"/>
    <m/>
    <m/>
    <m/>
    <m/>
    <n v="60"/>
    <s v="Juan Carlos"/>
    <x v="144"/>
    <d v="1899-12-30T06:0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07:00:00"/>
    <d v="1899-12-30T07:00:00"/>
    <m/>
    <x v="1"/>
    <s v="JAR"/>
    <d v="2019-07-11T07:00:00"/>
    <m/>
    <s v="GONZATRANS"/>
    <s v="Carga"/>
    <s v="NO"/>
    <n v="2"/>
    <n v="3"/>
    <x v="0"/>
    <s v="GONZATRANS"/>
    <x v="5"/>
    <s v="varios"/>
    <m/>
    <m/>
    <m/>
    <m/>
    <n v="15"/>
    <s v="Miguel Ángel"/>
    <x v="144"/>
    <d v="1899-12-30T07:0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10:00:00"/>
    <d v="1899-12-30T10:00:00"/>
    <m/>
    <x v="1"/>
    <s v="JAR"/>
    <d v="2019-07-11T10:00:00"/>
    <m/>
    <s v="ALGAITRUCK"/>
    <s v="Carga"/>
    <s v="SI"/>
    <n v="13.5"/>
    <n v="20"/>
    <x v="0"/>
    <s v="SCHOELLER  LORQUI"/>
    <x v="8"/>
    <s v="Lorqui"/>
    <m/>
    <m/>
    <m/>
    <m/>
    <n v="60"/>
    <s v="Miguel Ángel"/>
    <x v="144"/>
    <d v="1899-12-30T10:0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15:00:00"/>
    <d v="1899-12-30T15:00:00"/>
    <m/>
    <x v="1"/>
    <s v="JAR"/>
    <d v="2019-07-11T15:00:00"/>
    <m/>
    <s v="GONZATRANS"/>
    <s v="Descarga"/>
    <s v="SI"/>
    <n v="13.5"/>
    <n v="21"/>
    <x v="0"/>
    <s v="SIGMA "/>
    <x v="2"/>
    <s v="PALAU"/>
    <m/>
    <m/>
    <m/>
    <m/>
    <n v="40"/>
    <s v="Jesús"/>
    <x v="144"/>
    <d v="1899-12-30T15:00:00"/>
    <m/>
    <n v="1"/>
    <x v="0"/>
    <s v="SI"/>
    <s v="SI"/>
    <x v="0"/>
    <n v="0"/>
    <n v="0"/>
    <n v="1"/>
    <x v="27"/>
    <x v="6"/>
    <n v="468"/>
    <n v="18"/>
    <n v="0.2"/>
    <n v="0.18"/>
  </r>
  <r>
    <d v="2019-07-12T00:00:00"/>
    <d v="1899-12-30T11:15:00"/>
    <d v="1899-12-30T11:15:00"/>
    <m/>
    <x v="1"/>
    <s v="JAR"/>
    <d v="2019-07-12T11:30:00"/>
    <n v="28598"/>
    <s v="XPOLOGISTIC"/>
    <s v="Carga"/>
    <s v="NO"/>
    <n v="1"/>
    <n v="1"/>
    <x v="0"/>
    <s v="FIJAPLAST"/>
    <x v="1"/>
    <s v="Granada"/>
    <m/>
    <m/>
    <m/>
    <m/>
    <m/>
    <s v="FALLO"/>
    <x v="23"/>
    <m/>
    <m/>
    <n v="0"/>
    <x v="1"/>
    <n v="1"/>
    <s v="NO"/>
    <x v="1"/>
    <n v="1"/>
    <n v="1"/>
    <n v="0"/>
    <x v="27"/>
    <x v="6"/>
    <n v="468"/>
    <n v="18"/>
    <n v="0.2"/>
    <n v="0.18"/>
  </r>
  <r>
    <d v="2019-07-11T00:00:00"/>
    <d v="1899-12-30T11:00:00"/>
    <d v="1899-12-30T11:00:00"/>
    <m/>
    <x v="1"/>
    <s v="JAR"/>
    <d v="2019-07-11T11:00:00"/>
    <n v="28525"/>
    <s v="DAVID BERTRAN"/>
    <s v="Carga"/>
    <s v="NO"/>
    <n v="4"/>
    <n v="5"/>
    <x v="0"/>
    <s v="DAVID BERTRAN"/>
    <x v="7"/>
    <s v="Martorelles"/>
    <m/>
    <m/>
    <m/>
    <m/>
    <n v="20"/>
    <s v="Miguel Ángel"/>
    <x v="144"/>
    <d v="1899-12-30T11:0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12:30:00"/>
    <d v="1899-12-30T12:30:00"/>
    <m/>
    <x v="1"/>
    <s v="JAR"/>
    <d v="2019-07-11T12:30:00"/>
    <m/>
    <s v="SUS MEDIOS"/>
    <s v="Carga"/>
    <s v="NO"/>
    <n v="8"/>
    <n v="15"/>
    <x v="0"/>
    <s v="SCHOELLER  ITALIA"/>
    <x v="4"/>
    <s v="Italia"/>
    <m/>
    <m/>
    <m/>
    <m/>
    <n v="60"/>
    <s v="Miguel Ángel"/>
    <x v="144"/>
    <d v="1899-12-30T12:30:00"/>
    <m/>
    <n v="0"/>
    <x v="0"/>
    <s v="SI"/>
    <s v="SI"/>
    <x v="0"/>
    <n v="0"/>
    <n v="0"/>
    <n v="1"/>
    <x v="27"/>
    <x v="6"/>
    <n v="468"/>
    <n v="18"/>
    <n v="0.2"/>
    <n v="0.18"/>
  </r>
  <r>
    <d v="2019-07-12T00:00:00"/>
    <d v="1899-12-30T17:15:00"/>
    <d v="1899-12-30T17:15:00"/>
    <m/>
    <x v="1"/>
    <s v="JAR"/>
    <d v="2019-07-12T17:30:00"/>
    <m/>
    <s v="TRANSABADELL"/>
    <s v="Carga"/>
    <s v="NO"/>
    <n v="2"/>
    <n v="3"/>
    <x v="0"/>
    <s v="TRANSABADELL"/>
    <x v="7"/>
    <s v="varios"/>
    <m/>
    <m/>
    <m/>
    <m/>
    <n v="15"/>
    <s v="Miguel M."/>
    <x v="145"/>
    <d v="1899-12-30T17:15:00"/>
    <m/>
    <n v="0"/>
    <x v="0"/>
    <s v="SI"/>
    <s v="SI"/>
    <x v="0"/>
    <n v="0"/>
    <n v="0"/>
    <n v="1"/>
    <x v="27"/>
    <x v="6"/>
    <n v="468"/>
    <n v="18"/>
    <n v="0.2"/>
    <n v="0.18"/>
  </r>
  <r>
    <d v="2019-07-12T00:00:00"/>
    <d v="1899-12-30T12:45:00"/>
    <d v="1899-12-30T12:45:00"/>
    <m/>
    <x v="1"/>
    <s v="JAR"/>
    <d v="2019-07-12T13:00:00"/>
    <m/>
    <s v="COBARPLAS"/>
    <s v="Descarga"/>
    <s v="SI"/>
    <n v="13.5"/>
    <n v="20"/>
    <x v="0"/>
    <s v="COBARPLAST"/>
    <x v="0"/>
    <s v="PALAU"/>
    <m/>
    <m/>
    <m/>
    <m/>
    <n v="60"/>
    <s v="Alfredo"/>
    <x v="145"/>
    <d v="1899-12-30T14:00:00"/>
    <m/>
    <n v="1"/>
    <x v="0"/>
    <n v="1"/>
    <s v="SI"/>
    <x v="0"/>
    <n v="1"/>
    <n v="1"/>
    <n v="0"/>
    <x v="27"/>
    <x v="6"/>
    <n v="468"/>
    <n v="18"/>
    <n v="0.2"/>
    <n v="0.18"/>
  </r>
  <r>
    <d v="2019-07-11T00:00:00"/>
    <d v="1899-12-30T11:45:00"/>
    <d v="1899-12-30T11:45:00"/>
    <m/>
    <x v="1"/>
    <s v="JAR"/>
    <d v="2019-07-11T12:00:00"/>
    <m/>
    <s v="DAVID BERTRAN"/>
    <s v="Carga"/>
    <s v="NO"/>
    <n v="4"/>
    <n v="6"/>
    <x v="0"/>
    <s v="RESIDUOS "/>
    <x v="5"/>
    <s v="La llagosta"/>
    <m/>
    <m/>
    <m/>
    <m/>
    <n v="25"/>
    <s v="Juan Carlos"/>
    <x v="144"/>
    <d v="1899-12-30T11:45:00"/>
    <m/>
    <n v="0"/>
    <x v="0"/>
    <s v="SI"/>
    <s v="SI"/>
    <x v="0"/>
    <n v="0"/>
    <n v="0"/>
    <n v="1"/>
    <x v="27"/>
    <x v="6"/>
    <n v="468"/>
    <n v="18"/>
    <n v="0.2"/>
    <n v="0.18"/>
  </r>
  <r>
    <d v="2019-07-12T00:00:00"/>
    <d v="1899-12-30T16:00:00"/>
    <d v="1899-12-30T16:00:00"/>
    <m/>
    <x v="1"/>
    <s v="JAR"/>
    <d v="2019-07-12T16:00:00"/>
    <n v="28630"/>
    <s v="GONZATRANS"/>
    <s v="Carga"/>
    <s v="NO"/>
    <n v="6"/>
    <n v="12"/>
    <x v="0"/>
    <s v="CARREFOUR"/>
    <x v="7"/>
    <s v="Alicante"/>
    <m/>
    <m/>
    <m/>
    <m/>
    <n v="40"/>
    <s v="Miguel Ángel"/>
    <x v="145"/>
    <d v="1899-12-30T13:00:00"/>
    <m/>
    <n v="0"/>
    <x v="0"/>
    <s v="SI"/>
    <s v="SI"/>
    <x v="0"/>
    <n v="1"/>
    <n v="1"/>
    <n v="0"/>
    <x v="27"/>
    <x v="6"/>
    <n v="468"/>
    <n v="18"/>
    <n v="0.2"/>
    <n v="0.18"/>
  </r>
  <r>
    <d v="2019-07-12T00:00:00"/>
    <d v="1899-12-30T07:30:00"/>
    <d v="1899-12-30T07:30:00"/>
    <m/>
    <x v="1"/>
    <s v="JAR"/>
    <d v="2019-07-12T07:30:00"/>
    <n v="28767"/>
    <s v="SUS MEDIOS"/>
    <s v="Carga"/>
    <s v="SI"/>
    <n v="13.5"/>
    <n v="10"/>
    <x v="0"/>
    <s v="AQUA AMBIENT"/>
    <x v="3"/>
    <s v="Bernis"/>
    <m/>
    <m/>
    <m/>
    <m/>
    <n v="30"/>
    <s v="Juan Carlos"/>
    <x v="145"/>
    <d v="1899-12-30T07:30:00"/>
    <m/>
    <n v="1"/>
    <x v="0"/>
    <s v="SI"/>
    <s v="SI"/>
    <x v="0"/>
    <n v="0"/>
    <n v="0"/>
    <n v="1"/>
    <x v="27"/>
    <x v="6"/>
    <n v="468"/>
    <n v="18"/>
    <n v="0.2"/>
    <n v="0.18"/>
  </r>
  <r>
    <d v="2019-07-12T00:00:00"/>
    <d v="1899-12-30T10:30:00"/>
    <d v="1899-12-30T10:30:00"/>
    <m/>
    <x v="1"/>
    <s v="JAR"/>
    <d v="2019-07-12T10:30:00"/>
    <n v="28920"/>
    <s v="SUS MEDIOS"/>
    <s v="Carga"/>
    <s v="SI"/>
    <n v="13.5"/>
    <n v="26"/>
    <x v="2"/>
    <s v="FRUTAS MI CAPRICHO"/>
    <x v="1"/>
    <s v="Valladolid"/>
    <m/>
    <m/>
    <m/>
    <m/>
    <n v="45"/>
    <s v="Wassim"/>
    <x v="145"/>
    <d v="1899-12-30T10:30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12:45:00"/>
    <d v="1899-12-30T12:45:00"/>
    <m/>
    <x v="1"/>
    <s v="MR"/>
    <d v="2019-07-11T13:00:00"/>
    <m/>
    <s v="SUS MEDIOS"/>
    <s v="Descarga"/>
    <s v="SI"/>
    <n v="13.5"/>
    <n v="26"/>
    <x v="0"/>
    <s v="CHEP"/>
    <x v="2"/>
    <s v="PALAU"/>
    <m/>
    <m/>
    <m/>
    <m/>
    <n v="60"/>
    <s v="Juan Carlos"/>
    <x v="144"/>
    <d v="1899-12-30T12:45:00"/>
    <m/>
    <n v="1"/>
    <x v="0"/>
    <s v="SI"/>
    <s v="SI"/>
    <x v="0"/>
    <n v="0"/>
    <n v="0"/>
    <n v="1"/>
    <x v="27"/>
    <x v="6"/>
    <n v="468"/>
    <n v="18"/>
    <n v="0.2"/>
    <n v="0.18"/>
  </r>
  <r>
    <d v="2019-07-11T00:00:00"/>
    <d v="1899-12-30T16:00:00"/>
    <d v="1899-12-30T16:00:00"/>
    <m/>
    <x v="1"/>
    <s v="JAR"/>
    <d v="2019-07-11T16:00:00"/>
    <m/>
    <s v="GONZATRANS"/>
    <s v="Carga"/>
    <s v="NO"/>
    <n v="9"/>
    <n v="18"/>
    <x v="0"/>
    <s v="GONZATRANS"/>
    <x v="7"/>
    <s v="varios"/>
    <m/>
    <m/>
    <m/>
    <m/>
    <n v="40"/>
    <s v="Jesús"/>
    <x v="144"/>
    <d v="1899-12-30T16:00:00"/>
    <m/>
    <n v="0"/>
    <x v="0"/>
    <s v="SI"/>
    <s v="SI"/>
    <x v="0"/>
    <n v="0"/>
    <n v="0"/>
    <n v="1"/>
    <x v="27"/>
    <x v="6"/>
    <n v="468"/>
    <n v="18"/>
    <n v="0.2"/>
    <n v="0.18"/>
  </r>
  <r>
    <d v="2019-07-11T00:00:00"/>
    <d v="1899-12-30T16:30:00"/>
    <m/>
    <m/>
    <x v="0"/>
    <s v="JAR"/>
    <d v="2019-07-11T16:30:00"/>
    <n v="28774"/>
    <s v="SUS MEDIOS"/>
    <s v="Carga"/>
    <s v="NO"/>
    <n v="1"/>
    <n v="1"/>
    <x v="0"/>
    <s v="EMBALASER"/>
    <x v="1"/>
    <s v="Alavaº"/>
    <m/>
    <m/>
    <m/>
    <m/>
    <n v="10"/>
    <s v="Miguel M."/>
    <x v="144"/>
    <d v="1899-12-30T16:30:00"/>
    <m/>
    <n v="0"/>
    <x v="0"/>
    <s v="SI"/>
    <s v="SI"/>
    <x v="0"/>
    <n v="1"/>
    <n v="0"/>
    <n v="1"/>
    <x v="27"/>
    <x v="6"/>
    <n v="468"/>
    <n v="18"/>
    <n v="0.2"/>
    <n v="0.18"/>
  </r>
  <r>
    <d v="2019-07-11T00:00:00"/>
    <d v="1899-12-30T18:00:00"/>
    <m/>
    <m/>
    <x v="0"/>
    <s v="JAR"/>
    <d v="2019-07-11T18:00:00"/>
    <m/>
    <s v="BREGER"/>
    <s v="Descarga"/>
    <s v="NO"/>
    <n v="2"/>
    <n v="3"/>
    <x v="0"/>
    <s v="BRENNTAG MEDITERRANEE"/>
    <x v="9"/>
    <s v="PALAU"/>
    <m/>
    <m/>
    <m/>
    <m/>
    <n v="10"/>
    <s v="Alfredo"/>
    <x v="144"/>
    <d v="1899-12-30T18:00:00"/>
    <m/>
    <n v="0"/>
    <x v="0"/>
    <s v="SI"/>
    <s v="SI"/>
    <x v="0"/>
    <n v="1"/>
    <n v="0"/>
    <n v="1"/>
    <x v="27"/>
    <x v="6"/>
    <n v="468"/>
    <n v="18"/>
    <n v="0.2"/>
    <n v="0.18"/>
  </r>
  <r>
    <d v="2019-07-12T00:00:00"/>
    <d v="1899-12-30T19:30:00"/>
    <d v="1899-12-30T19:30:00"/>
    <m/>
    <x v="1"/>
    <s v="JAR"/>
    <d v="2019-07-12T19:30:00"/>
    <n v="28713"/>
    <s v="GONZATRANS"/>
    <s v="Carga"/>
    <s v="NO"/>
    <n v="6"/>
    <n v="12"/>
    <x v="0"/>
    <s v="CARREFOUR"/>
    <x v="7"/>
    <s v="Vizcaya"/>
    <m/>
    <m/>
    <m/>
    <m/>
    <n v="40"/>
    <s v="Miguel M."/>
    <x v="145"/>
    <d v="1899-12-30T14:30:00"/>
    <m/>
    <n v="0"/>
    <x v="0"/>
    <s v="SI"/>
    <s v="SI"/>
    <x v="0"/>
    <n v="1"/>
    <n v="1"/>
    <n v="0"/>
    <x v="27"/>
    <x v="6"/>
    <n v="468"/>
    <n v="18"/>
    <n v="0.2"/>
    <n v="0.18"/>
  </r>
  <r>
    <d v="2019-07-12T00:00:00"/>
    <d v="1899-12-30T17:00:00"/>
    <d v="1899-12-30T17:00:00"/>
    <m/>
    <x v="1"/>
    <s v="JAR"/>
    <d v="2019-07-12T17:00:00"/>
    <n v="28611"/>
    <s v="GONZATRANS"/>
    <s v="Carga"/>
    <s v="NO"/>
    <n v="6"/>
    <n v="12"/>
    <x v="0"/>
    <s v="CARREFOUR"/>
    <x v="7"/>
    <s v="Zaragoza"/>
    <m/>
    <m/>
    <m/>
    <m/>
    <n v="30"/>
    <s v="Denia"/>
    <x v="146"/>
    <d v="1899-12-30T11:30:00"/>
    <m/>
    <n v="0"/>
    <x v="0"/>
    <s v="SI"/>
    <s v="NO"/>
    <x v="0"/>
    <n v="1"/>
    <n v="1"/>
    <n v="0"/>
    <x v="27"/>
    <x v="6"/>
    <n v="468"/>
    <n v="18"/>
    <n v="0.2"/>
    <n v="0.18"/>
  </r>
  <r>
    <d v="2019-07-12T00:00:00"/>
    <d v="1899-12-30T15:30:00"/>
    <d v="1899-12-30T15:30:00"/>
    <m/>
    <x v="1"/>
    <s v="JAR"/>
    <d v="2019-07-12T15:30:00"/>
    <n v="28824"/>
    <s v="GONZATRANS"/>
    <s v="Carga"/>
    <s v="SI"/>
    <n v="13.5"/>
    <n v="26"/>
    <x v="2"/>
    <s v="ASOFRUBE"/>
    <x v="7"/>
    <s v="Fraga"/>
    <m/>
    <m/>
    <m/>
    <m/>
    <n v="45"/>
    <s v="Alfredo"/>
    <x v="145"/>
    <d v="1899-12-30T15:30:00"/>
    <m/>
    <n v="1"/>
    <x v="0"/>
    <s v="SI"/>
    <s v="SI"/>
    <x v="0"/>
    <n v="0"/>
    <n v="0"/>
    <n v="1"/>
    <x v="27"/>
    <x v="6"/>
    <n v="468"/>
    <n v="18"/>
    <n v="0.2"/>
    <n v="0.18"/>
  </r>
  <r>
    <d v="2019-07-15T00:00:00"/>
    <d v="1899-12-30T08:00:00"/>
    <d v="1899-12-30T08:00:00"/>
    <m/>
    <x v="1"/>
    <s v="JAR"/>
    <d v="2019-07-15T08:00:00"/>
    <m/>
    <s v="ALGAITRUCK"/>
    <s v="Descarga"/>
    <s v="SI"/>
    <n v="13.5"/>
    <n v="20"/>
    <x v="0"/>
    <s v="SCHOELLER  LORQUI"/>
    <x v="8"/>
    <s v="PALAU"/>
    <m/>
    <m/>
    <m/>
    <m/>
    <n v="60"/>
    <s v="Miguel Ángel"/>
    <x v="146"/>
    <d v="1899-12-30T08:00:00"/>
    <m/>
    <n v="1"/>
    <x v="0"/>
    <s v="SI"/>
    <s v="SI"/>
    <x v="0"/>
    <n v="0"/>
    <n v="0"/>
    <n v="1"/>
    <x v="28"/>
    <x v="6"/>
    <n v="468"/>
    <n v="18"/>
    <n v="0.2"/>
    <n v="0.18"/>
  </r>
  <r>
    <d v="2019-07-15T00:00:00"/>
    <d v="1899-12-30T10:00:00"/>
    <d v="1899-12-30T10:00:00"/>
    <m/>
    <x v="1"/>
    <s v="JAR"/>
    <d v="2019-07-15T10:00:00"/>
    <s v="CB-1338"/>
    <s v="NOUTRANSPORT"/>
    <s v="Descarga"/>
    <s v="NO"/>
    <n v="10"/>
    <n v="17"/>
    <x v="0"/>
    <s v="SCHOELLER  UK"/>
    <x v="6"/>
    <s v="PALAU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5T00:00:00"/>
    <d v="1899-12-30T12:00:00"/>
    <d v="1899-12-30T12:00:00"/>
    <m/>
    <x v="1"/>
    <s v="JAR"/>
    <d v="2019-07-15T12:00:00"/>
    <s v="CB-1343"/>
    <s v="NOUTRANSPORT"/>
    <s v="Descarga"/>
    <s v="SI"/>
    <n v="13.5"/>
    <n v="26"/>
    <x v="0"/>
    <s v="SCHOELLER  FRANCE"/>
    <x v="6"/>
    <s v="PALAU"/>
    <m/>
    <m/>
    <m/>
    <m/>
    <n v="60"/>
    <s v="Miguel Ángel"/>
    <x v="146"/>
    <d v="1899-12-30T11:00:00"/>
    <m/>
    <n v="1"/>
    <x v="0"/>
    <s v="SI"/>
    <s v="SI"/>
    <x v="0"/>
    <n v="1"/>
    <n v="1"/>
    <n v="0"/>
    <x v="28"/>
    <x v="6"/>
    <n v="468"/>
    <n v="18"/>
    <n v="0.2"/>
    <n v="0.18"/>
  </r>
  <r>
    <d v="2019-07-15T00:00:00"/>
    <d v="1899-12-30T12:30:00"/>
    <d v="1899-12-30T12:30:00"/>
    <m/>
    <x v="1"/>
    <s v="JAR"/>
    <d v="2019-07-15T12:30:00"/>
    <m/>
    <s v="LUIS TORTOSA"/>
    <s v="Descarga"/>
    <s v="SI"/>
    <n v="13.5"/>
    <n v="22"/>
    <x v="0"/>
    <s v="MORSSINKHOF"/>
    <x v="2"/>
    <s v="PALAU"/>
    <m/>
    <m/>
    <m/>
    <m/>
    <n v="60"/>
    <s v="Juan Carlos"/>
    <x v="146"/>
    <d v="1899-12-30T11:30:00"/>
    <m/>
    <n v="1"/>
    <x v="0"/>
    <s v="SI"/>
    <s v="SI"/>
    <x v="0"/>
    <n v="1"/>
    <n v="1"/>
    <n v="0"/>
    <x v="28"/>
    <x v="6"/>
    <n v="468"/>
    <n v="18"/>
    <n v="0.2"/>
    <n v="0.18"/>
  </r>
  <r>
    <d v="2019-07-15T00:00:00"/>
    <d v="1899-12-30T16:45:00"/>
    <d v="1899-12-30T16:45:00"/>
    <m/>
    <x v="1"/>
    <s v="JAR"/>
    <d v="2019-07-15T17:00:00"/>
    <m/>
    <s v="TRANSPARETS"/>
    <s v="Carga"/>
    <s v="NO"/>
    <n v="6"/>
    <n v="6"/>
    <x v="0"/>
    <s v="AQUA AMBIENT"/>
    <x v="3"/>
    <s v="varios"/>
    <m/>
    <m/>
    <m/>
    <m/>
    <n v="10"/>
    <s v="Alfredo"/>
    <x v="146"/>
    <d v="1899-12-30T16:45:00"/>
    <m/>
    <n v="0"/>
    <x v="0"/>
    <s v="SI"/>
    <s v="SI"/>
    <x v="0"/>
    <n v="0"/>
    <n v="0"/>
    <n v="1"/>
    <x v="28"/>
    <x v="6"/>
    <n v="468"/>
    <n v="18"/>
    <n v="0.2"/>
    <n v="0.18"/>
  </r>
  <r>
    <d v="2019-07-15T00:00:00"/>
    <d v="1899-12-30T08:30:00"/>
    <d v="1899-12-30T08:30:00"/>
    <m/>
    <x v="1"/>
    <s v="JAR"/>
    <d v="2019-07-15T08:30:00"/>
    <m/>
    <s v="SUS MEDIOS"/>
    <s v="Descarga"/>
    <s v="NO"/>
    <n v="6"/>
    <n v="12"/>
    <x v="0"/>
    <s v="SERRADORA DOMENECH"/>
    <x v="2"/>
    <s v="PALAU"/>
    <m/>
    <m/>
    <m/>
    <m/>
    <n v="30"/>
    <s v="Denia"/>
    <x v="146"/>
    <d v="1899-12-30T08:30:00"/>
    <m/>
    <n v="0"/>
    <x v="0"/>
    <s v="SI"/>
    <s v="SI"/>
    <x v="0"/>
    <n v="0"/>
    <n v="0"/>
    <n v="1"/>
    <x v="28"/>
    <x v="6"/>
    <n v="468"/>
    <n v="18"/>
    <n v="0.2"/>
    <n v="0.18"/>
  </r>
  <r>
    <d v="2019-07-15T00:00:00"/>
    <d v="1899-12-30T07:30:00"/>
    <d v="1899-12-30T07:30:00"/>
    <m/>
    <x v="1"/>
    <s v="JAR"/>
    <d v="2019-07-15T07:30:00"/>
    <n v="28824"/>
    <s v="GONZATRANS"/>
    <s v="Carga"/>
    <s v="SI"/>
    <n v="13.5"/>
    <n v="26"/>
    <x v="2"/>
    <s v="ASOFRUBE"/>
    <x v="7"/>
    <s v="Fraga"/>
    <m/>
    <m/>
    <m/>
    <m/>
    <n v="45"/>
    <s v="Denia"/>
    <x v="146"/>
    <d v="1899-12-30T10:00:00"/>
    <m/>
    <n v="1"/>
    <x v="0"/>
    <n v="1"/>
    <s v="SI"/>
    <x v="0"/>
    <n v="1"/>
    <n v="1"/>
    <n v="0"/>
    <x v="28"/>
    <x v="6"/>
    <n v="468"/>
    <n v="18"/>
    <n v="0.2"/>
    <n v="0.18"/>
  </r>
  <r>
    <d v="2019-07-15T00:00:00"/>
    <d v="1899-12-30T09:30:00"/>
    <d v="1899-12-30T09:30:00"/>
    <m/>
    <x v="1"/>
    <s v="JAR"/>
    <d v="2019-07-15T09:30:00"/>
    <n v="28824"/>
    <s v="GONZATRANS"/>
    <s v="Carga"/>
    <s v="SI"/>
    <n v="13.5"/>
    <n v="26"/>
    <x v="2"/>
    <s v="ASOFRUBE"/>
    <x v="7"/>
    <s v="Fraga"/>
    <m/>
    <m/>
    <m/>
    <m/>
    <n v="45"/>
    <s v="Denia"/>
    <x v="146"/>
    <d v="1899-12-30T12:30:00"/>
    <m/>
    <n v="1"/>
    <x v="0"/>
    <n v="1"/>
    <s v="SI"/>
    <x v="0"/>
    <n v="1"/>
    <n v="1"/>
    <n v="0"/>
    <x v="28"/>
    <x v="6"/>
    <n v="468"/>
    <n v="18"/>
    <n v="0.2"/>
    <n v="0.18"/>
  </r>
  <r>
    <d v="2019-07-15T00:00:00"/>
    <d v="1899-12-30T10:30:00"/>
    <d v="1899-12-30T10:30:00"/>
    <m/>
    <x v="1"/>
    <s v="JAR"/>
    <d v="2019-07-15T10:30:00"/>
    <n v="28824"/>
    <s v="GONZATRANS"/>
    <s v="Carga"/>
    <s v="SI"/>
    <n v="13.5"/>
    <n v="26"/>
    <x v="2"/>
    <s v="ASOFRUBE"/>
    <x v="7"/>
    <s v="Fraga"/>
    <m/>
    <m/>
    <m/>
    <m/>
    <n v="45"/>
    <s v="Denia"/>
    <x v="146"/>
    <d v="1899-12-30T13:15:00"/>
    <m/>
    <n v="1"/>
    <x v="0"/>
    <n v="1"/>
    <s v="SI"/>
    <x v="0"/>
    <n v="1"/>
    <n v="1"/>
    <n v="0"/>
    <x v="28"/>
    <x v="6"/>
    <n v="468"/>
    <n v="18"/>
    <n v="0.2"/>
    <n v="0.18"/>
  </r>
  <r>
    <d v="2019-07-12T00:00:00"/>
    <d v="1899-12-30T09:00:00"/>
    <d v="1899-12-30T09:00:00"/>
    <m/>
    <x v="1"/>
    <s v="JAR"/>
    <d v="2019-07-12T09:00:00"/>
    <m/>
    <s v="DAVID BERTRAN"/>
    <s v="Carga"/>
    <s v="NO"/>
    <n v="4"/>
    <n v="6"/>
    <x v="0"/>
    <s v="RESIDUOS "/>
    <x v="5"/>
    <s v="La llagosta"/>
    <s v="Recogida en Barbera"/>
    <m/>
    <m/>
    <m/>
    <n v="20"/>
    <s v="Juan Carlos"/>
    <x v="145"/>
    <d v="1899-12-30T09:00:00"/>
    <m/>
    <n v="0"/>
    <x v="0"/>
    <s v="SI"/>
    <s v="SI"/>
    <x v="0"/>
    <n v="0"/>
    <n v="0"/>
    <n v="1"/>
    <x v="27"/>
    <x v="6"/>
    <n v="468"/>
    <n v="18"/>
    <n v="0.2"/>
    <n v="0.18"/>
  </r>
  <r>
    <d v="2019-07-12T00:00:00"/>
    <d v="1899-12-30T10:00:00"/>
    <d v="1899-12-30T10:00:00"/>
    <m/>
    <x v="1"/>
    <s v="JAR"/>
    <d v="2019-07-12T10:00:00"/>
    <n v="28755"/>
    <s v="DAVID BERTRAN"/>
    <s v="Carga"/>
    <s v="NO"/>
    <n v="1"/>
    <n v="1"/>
    <x v="0"/>
    <s v="ALTOPLAST"/>
    <x v="7"/>
    <s v="BARCELONA"/>
    <s v="URGENTE"/>
    <m/>
    <m/>
    <m/>
    <n v="10"/>
    <s v="Wassim"/>
    <x v="145"/>
    <d v="1899-12-30T10:00:00"/>
    <m/>
    <n v="0"/>
    <x v="0"/>
    <s v="SI"/>
    <s v="SI"/>
    <x v="0"/>
    <n v="0"/>
    <n v="0"/>
    <n v="1"/>
    <x v="27"/>
    <x v="6"/>
    <n v="468"/>
    <n v="18"/>
    <n v="0.2"/>
    <n v="0.18"/>
  </r>
  <r>
    <d v="2019-07-15T00:00:00"/>
    <d v="1899-12-30T07:00:00"/>
    <d v="1899-12-30T07:00:00"/>
    <m/>
    <x v="1"/>
    <s v="JAR"/>
    <d v="2019-07-15T07:00:00"/>
    <m/>
    <s v="SUS MEDIOS"/>
    <s v="Descarga"/>
    <s v="NO"/>
    <n v="5"/>
    <n v="10"/>
    <x v="0"/>
    <s v="BEKUPLAST"/>
    <x v="2"/>
    <s v="PALAU"/>
    <m/>
    <s v="CA-1774-BT / C-9161-EM"/>
    <m/>
    <m/>
    <n v="40"/>
    <s v="Juan Carlos"/>
    <x v="146"/>
    <d v="1899-12-30T09:30:00"/>
    <m/>
    <n v="0"/>
    <x v="0"/>
    <n v="1"/>
    <s v="SI"/>
    <x v="0"/>
    <n v="1"/>
    <n v="1"/>
    <n v="0"/>
    <x v="28"/>
    <x v="6"/>
    <n v="468"/>
    <n v="18"/>
    <n v="0.2"/>
    <n v="0.18"/>
  </r>
  <r>
    <d v="2019-07-15T00:00:00"/>
    <d v="1899-12-30T11:00:00"/>
    <d v="1899-12-30T11:00:00"/>
    <m/>
    <x v="1"/>
    <s v="JAR"/>
    <d v="2019-07-15T11:00:00"/>
    <n v="28632"/>
    <s v="GONZATRANS"/>
    <s v="Carga"/>
    <s v="NO"/>
    <n v="6"/>
    <n v="12"/>
    <x v="0"/>
    <s v="CARREFOUR"/>
    <x v="7"/>
    <s v="Madrid"/>
    <m/>
    <m/>
    <m/>
    <m/>
    <n v="30"/>
    <s v="Miguel Ángel"/>
    <x v="146"/>
    <d v="1899-12-30T11:00:00"/>
    <m/>
    <n v="0"/>
    <x v="0"/>
    <s v="SI"/>
    <s v="SI"/>
    <x v="0"/>
    <n v="0"/>
    <n v="0"/>
    <n v="1"/>
    <x v="28"/>
    <x v="6"/>
    <n v="468"/>
    <n v="18"/>
    <n v="0.2"/>
    <n v="0.18"/>
  </r>
  <r>
    <d v="2019-07-15T00:00:00"/>
    <d v="1899-12-30T13:00:00"/>
    <d v="1899-12-30T13:00:00"/>
    <m/>
    <x v="1"/>
    <s v="JAR"/>
    <d v="2019-07-15T13:00:00"/>
    <n v="28710"/>
    <s v="GONZATRANS"/>
    <s v="Carga"/>
    <s v="NO"/>
    <n v="2"/>
    <n v="3"/>
    <x v="0"/>
    <s v="CARREFOUR"/>
    <x v="7"/>
    <s v="Ceuta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6T00:00:00"/>
    <d v="1899-12-30T17:15:00"/>
    <d v="1899-12-30T17:15:00"/>
    <m/>
    <x v="1"/>
    <s v="JAR"/>
    <d v="2019-07-16T17:30:00"/>
    <m/>
    <s v="TRANSABADELL"/>
    <s v="Carga"/>
    <s v="NO"/>
    <n v="1"/>
    <n v="1"/>
    <x v="0"/>
    <s v="TRANSABADELL"/>
    <x v="7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2T00:00:00"/>
    <d v="1899-12-30T14:00:00"/>
    <d v="1899-12-30T14:00:00"/>
    <m/>
    <x v="1"/>
    <s v="JAR"/>
    <d v="2019-07-12T14:00:00"/>
    <n v="6007264"/>
    <s v="BREGER"/>
    <s v="Carga"/>
    <s v="NO"/>
    <n v="10"/>
    <n v="19"/>
    <x v="0"/>
    <s v="SCHOELLER  FRANCE"/>
    <x v="4"/>
    <s v="France"/>
    <m/>
    <m/>
    <m/>
    <m/>
    <n v="35"/>
    <s v="Wassim"/>
    <x v="145"/>
    <d v="1899-12-30T12:00:00"/>
    <m/>
    <n v="0"/>
    <x v="0"/>
    <s v="SI"/>
    <s v="SI"/>
    <x v="0"/>
    <n v="1"/>
    <n v="1"/>
    <n v="0"/>
    <x v="27"/>
    <x v="6"/>
    <n v="468"/>
    <n v="18"/>
    <n v="0.2"/>
    <n v="0.18"/>
  </r>
  <r>
    <d v="2019-07-16T00:00:00"/>
    <d v="1899-12-30T16:45:00"/>
    <d v="1899-12-30T16:45:00"/>
    <m/>
    <x v="1"/>
    <s v="JAR"/>
    <d v="2019-07-16T17:00:00"/>
    <m/>
    <s v="TRANSPARETS"/>
    <s v="Carga"/>
    <s v="NO"/>
    <n v="6"/>
    <n v="6"/>
    <x v="0"/>
    <s v="AQUA AMBIENT"/>
    <x v="3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2T00:00:00"/>
    <d v="1899-12-30T15:00:00"/>
    <d v="1899-12-30T15:00:00"/>
    <m/>
    <x v="1"/>
    <s v="JAR"/>
    <d v="2019-07-12T15:00:00"/>
    <n v="28618"/>
    <s v="GONZATRANS"/>
    <s v="Carga"/>
    <s v="NO"/>
    <n v="6"/>
    <n v="12"/>
    <x v="0"/>
    <s v="CARREFOUR"/>
    <x v="7"/>
    <s v="Alicante"/>
    <m/>
    <m/>
    <m/>
    <m/>
    <n v="40"/>
    <s v="Miguel Ángel"/>
    <x v="145"/>
    <d v="1899-12-30T13:00:00"/>
    <m/>
    <n v="0"/>
    <x v="0"/>
    <s v="SI"/>
    <s v="SI"/>
    <x v="0"/>
    <n v="1"/>
    <n v="1"/>
    <n v="0"/>
    <x v="27"/>
    <x v="6"/>
    <n v="468"/>
    <n v="18"/>
    <n v="0.2"/>
    <n v="0.18"/>
  </r>
  <r>
    <d v="2019-07-16T00:00:00"/>
    <d v="1899-12-30T07:00:00"/>
    <d v="1899-12-30T07:00:00"/>
    <m/>
    <x v="1"/>
    <s v="JAR"/>
    <d v="2019-07-16T07:00:00"/>
    <m/>
    <s v="GONZATRANS"/>
    <s v="Carga"/>
    <s v="NO"/>
    <n v="8"/>
    <n v="16"/>
    <x v="0"/>
    <s v="GONZATRANS"/>
    <x v="5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2T00:00:00"/>
    <d v="1899-12-30T18:30:00"/>
    <d v="1899-12-30T18:30:00"/>
    <m/>
    <x v="1"/>
    <s v="JAR"/>
    <d v="2019-07-12T18:30:00"/>
    <n v="28824"/>
    <s v="GONZATRANS"/>
    <s v="Carga"/>
    <s v="SI"/>
    <n v="13.5"/>
    <n v="26"/>
    <x v="0"/>
    <s v="ASOFRUBE"/>
    <x v="7"/>
    <s v="Fraga"/>
    <m/>
    <m/>
    <m/>
    <m/>
    <n v="45"/>
    <s v="Wassim"/>
    <x v="145"/>
    <d v="1899-12-30T13:15:00"/>
    <m/>
    <n v="1"/>
    <x v="0"/>
    <s v="SI"/>
    <s v="SI"/>
    <x v="0"/>
    <n v="1"/>
    <n v="1"/>
    <n v="0"/>
    <x v="27"/>
    <x v="6"/>
    <n v="468"/>
    <n v="18"/>
    <n v="0.2"/>
    <n v="0.18"/>
  </r>
  <r>
    <d v="2019-07-16T00:00:00"/>
    <d v="1899-12-30T10:00:00"/>
    <d v="1899-12-30T10:00:00"/>
    <m/>
    <x v="1"/>
    <s v="JAR"/>
    <d v="2019-07-16T10:00:00"/>
    <n v="28648"/>
    <s v="GONZATRANS"/>
    <s v="Carga"/>
    <s v="NO"/>
    <n v="5"/>
    <n v="10"/>
    <x v="0"/>
    <s v="CARREFOUR"/>
    <x v="7"/>
    <s v="Burg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6T00:00:00"/>
    <d v="1899-12-30T11:00:00"/>
    <d v="1899-12-30T11:00:00"/>
    <m/>
    <x v="1"/>
    <s v="JAR"/>
    <d v="2019-07-16T11:00:00"/>
    <n v="28660"/>
    <s v="GONZATRANS"/>
    <s v="Carga"/>
    <s v="NO"/>
    <n v="10"/>
    <n v="20"/>
    <x v="0"/>
    <s v="CARREFOUR"/>
    <x v="7"/>
    <s v="Castellon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6T00:00:00"/>
    <d v="1899-12-30T08:00:00"/>
    <d v="1899-12-30T08:00:00"/>
    <m/>
    <x v="1"/>
    <s v="JAR"/>
    <d v="2019-07-16T08:00:00"/>
    <m/>
    <s v="TRANSPARETS"/>
    <s v="Carga"/>
    <s v="NO"/>
    <n v="6"/>
    <n v="7"/>
    <x v="0"/>
    <s v="AQUA AMBIENT"/>
    <x v="3"/>
    <s v="Montmelo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7T00:00:00"/>
    <d v="1899-12-30T08:30:00"/>
    <d v="1899-12-30T08:30:00"/>
    <m/>
    <x v="1"/>
    <s v="JAR"/>
    <d v="2019-07-17T08:30:00"/>
    <m/>
    <s v="JOSE REY"/>
    <s v="Carga"/>
    <s v="SI"/>
    <n v="13.5"/>
    <n v="26"/>
    <x v="0"/>
    <s v="FLUIDRA"/>
    <x v="9"/>
    <s v="Maçanet 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7T00:00:00"/>
    <d v="1899-12-30T17:15:00"/>
    <d v="1899-12-30T17:15:00"/>
    <m/>
    <x v="1"/>
    <s v="JAR"/>
    <d v="2019-07-17T17:30:00"/>
    <m/>
    <s v="TRANSABADELL"/>
    <s v="Carga"/>
    <s v="NO"/>
    <n v="1"/>
    <n v="1"/>
    <x v="0"/>
    <s v="TRANSABADELL"/>
    <x v="7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2T00:00:00"/>
    <d v="1899-12-30T12:00:00"/>
    <d v="1899-12-30T12:00:00"/>
    <m/>
    <x v="1"/>
    <s v="JAR"/>
    <d v="2019-07-12T12:00:00"/>
    <s v="28879-28947"/>
    <s v="DAVID BERTRAN"/>
    <s v="Carga"/>
    <s v="NO"/>
    <n v="4"/>
    <n v="4"/>
    <x v="0"/>
    <s v="ITC"/>
    <x v="9"/>
    <s v="Sta. perpetua"/>
    <m/>
    <m/>
    <m/>
    <m/>
    <n v="15"/>
    <s v="Juan Carlos"/>
    <x v="145"/>
    <d v="1899-12-30T12:00:00"/>
    <m/>
    <n v="0"/>
    <x v="0"/>
    <s v="SI"/>
    <s v="SI"/>
    <x v="0"/>
    <n v="0"/>
    <n v="0"/>
    <n v="1"/>
    <x v="27"/>
    <x v="6"/>
    <n v="468"/>
    <n v="18"/>
    <n v="0.2"/>
    <n v="0.18"/>
  </r>
  <r>
    <d v="2019-07-17T00:00:00"/>
    <d v="1899-12-30T16:45:00"/>
    <d v="1899-12-30T16:45:00"/>
    <m/>
    <x v="1"/>
    <s v="JAR"/>
    <d v="2019-07-17T17:00:00"/>
    <m/>
    <s v="TRANSPARETS"/>
    <s v="Carga"/>
    <s v="NO"/>
    <n v="6"/>
    <n v="6"/>
    <x v="0"/>
    <s v="AQUA AMBIENT"/>
    <x v="3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7T00:00:00"/>
    <d v="1899-12-30T07:00:00"/>
    <d v="1899-12-30T07:00:00"/>
    <m/>
    <x v="1"/>
    <s v="JAR"/>
    <d v="2019-07-17T07:00:00"/>
    <m/>
    <s v="GONZATRANS"/>
    <s v="Carga"/>
    <s v="NO"/>
    <n v="8"/>
    <n v="16"/>
    <x v="0"/>
    <s v="GONZATRANS"/>
    <x v="5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7T00:00:00"/>
    <d v="1899-12-30T20:00:00"/>
    <d v="1899-12-30T20:00:00"/>
    <m/>
    <x v="1"/>
    <s v="JAR"/>
    <d v="2019-07-17T20:00:00"/>
    <n v="3680452815"/>
    <s v="SUS MEDIOS"/>
    <s v="Carga"/>
    <s v="SI"/>
    <n v="13.5"/>
    <n v="26"/>
    <x v="0"/>
    <s v="CHEP"/>
    <x v="1"/>
    <s v="Varios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8T00:00:00"/>
    <d v="1899-12-30T17:15:00"/>
    <d v="1899-12-30T17:15:00"/>
    <m/>
    <x v="1"/>
    <s v="JAR"/>
    <d v="2019-07-18T17:30:00"/>
    <m/>
    <s v="TRANSABADELL"/>
    <s v="Carga"/>
    <s v="NO"/>
    <n v="1"/>
    <n v="1"/>
    <x v="0"/>
    <s v="TRANSABADELL"/>
    <x v="7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8T00:00:00"/>
    <d v="1899-12-30T16:45:00"/>
    <d v="1899-12-30T16:45:00"/>
    <m/>
    <x v="1"/>
    <s v="JAR"/>
    <d v="2019-07-18T17:00:00"/>
    <m/>
    <s v="TRANSPARETS"/>
    <s v="Carga"/>
    <s v="NO"/>
    <n v="6"/>
    <n v="6"/>
    <x v="0"/>
    <s v="AQUA AMBIENT"/>
    <x v="3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8T00:00:00"/>
    <d v="1899-12-30T07:00:00"/>
    <d v="1899-12-30T07:00:00"/>
    <m/>
    <x v="1"/>
    <s v="JAR"/>
    <d v="2019-07-18T07:00:00"/>
    <m/>
    <s v="GONZATRANS"/>
    <s v="Carga"/>
    <s v="NO"/>
    <n v="8"/>
    <n v="16"/>
    <x v="0"/>
    <s v="GONZATRANS"/>
    <x v="5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8T00:00:00"/>
    <d v="1899-12-30T20:00:00"/>
    <d v="1899-12-30T20:00:00"/>
    <m/>
    <x v="1"/>
    <s v="JAR"/>
    <d v="2019-07-18T20:00:00"/>
    <n v="3680452816"/>
    <s v="SUS MEDIOS"/>
    <s v="Carga"/>
    <s v="SI"/>
    <n v="13.5"/>
    <n v="26"/>
    <x v="0"/>
    <s v="CHEP"/>
    <x v="1"/>
    <s v="Varios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8T00:00:00"/>
    <d v="1899-12-30T21:00:00"/>
    <d v="1899-12-30T21:00:00"/>
    <m/>
    <x v="1"/>
    <s v="JAR"/>
    <d v="2019-07-18T21:00:00"/>
    <n v="3680452817"/>
    <s v="SUS MEDIOS"/>
    <s v="Carga"/>
    <s v="SI"/>
    <n v="13.5"/>
    <n v="26"/>
    <x v="0"/>
    <s v="CHEP"/>
    <x v="1"/>
    <s v="Varios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9T00:00:00"/>
    <d v="1899-12-30T17:15:00"/>
    <d v="1899-12-30T17:15:00"/>
    <m/>
    <x v="1"/>
    <s v="JAR"/>
    <d v="2019-07-19T17:30:00"/>
    <m/>
    <s v="TRANSABADELL"/>
    <s v="Carga"/>
    <s v="NO"/>
    <n v="1"/>
    <n v="1"/>
    <x v="0"/>
    <s v="TRANSABADELL"/>
    <x v="7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9T00:00:00"/>
    <d v="1899-12-30T16:45:00"/>
    <d v="1899-12-30T16:45:00"/>
    <m/>
    <x v="1"/>
    <s v="JAR"/>
    <d v="2019-07-19T17:00:00"/>
    <m/>
    <s v="TRANSPARETS"/>
    <s v="Carga"/>
    <s v="NO"/>
    <n v="6"/>
    <n v="6"/>
    <x v="0"/>
    <s v="AQUA AMBIENT"/>
    <x v="3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9T00:00:00"/>
    <d v="1899-12-30T07:00:00"/>
    <d v="1899-12-30T07:00:00"/>
    <m/>
    <x v="1"/>
    <s v="JAR"/>
    <d v="2019-07-19T07:00:00"/>
    <m/>
    <s v="GONZATRANS"/>
    <s v="Carga"/>
    <s v="NO"/>
    <n v="8"/>
    <n v="16"/>
    <x v="0"/>
    <s v="GONZATRANS"/>
    <x v="5"/>
    <s v="vario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5T00:00:00"/>
    <d v="1899-12-30T12:15:00"/>
    <d v="1899-12-30T12:15:00"/>
    <m/>
    <x v="1"/>
    <s v="JAR"/>
    <d v="2019-07-15T12:30:00"/>
    <n v="28598"/>
    <s v="XPOLOGISTIC"/>
    <s v="Carga"/>
    <s v="NO"/>
    <n v="1"/>
    <n v="1"/>
    <x v="0"/>
    <s v="FIJAPLAST"/>
    <x v="1"/>
    <s v="Granada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5T00:00:00"/>
    <d v="1899-12-30T07:45:00"/>
    <d v="1899-12-30T07:45:00"/>
    <m/>
    <x v="1"/>
    <s v="JAR"/>
    <d v="2019-07-15T08:00:00"/>
    <m/>
    <s v="DAVID BERTRAN"/>
    <s v="Carga"/>
    <s v="NO"/>
    <n v="4"/>
    <n v="3"/>
    <x v="0"/>
    <s v="AQUA AMBIENT"/>
    <x v="3"/>
    <s v="Granollers"/>
    <m/>
    <m/>
    <m/>
    <m/>
    <n v="15"/>
    <s v="Juan Carlos"/>
    <x v="146"/>
    <d v="1899-12-30T07:45:00"/>
    <m/>
    <n v="0"/>
    <x v="0"/>
    <s v="SI"/>
    <s v="SI"/>
    <x v="0"/>
    <n v="0"/>
    <n v="0"/>
    <n v="1"/>
    <x v="28"/>
    <x v="6"/>
    <n v="468"/>
    <n v="18"/>
    <n v="0.2"/>
    <n v="0.18"/>
  </r>
  <r>
    <d v="2019-07-16T00:00:00"/>
    <d v="1899-12-30T10:30:00"/>
    <d v="1899-12-30T10:30:00"/>
    <m/>
    <x v="1"/>
    <s v="JAR"/>
    <d v="2019-07-16T10:30:00"/>
    <m/>
    <s v="GARVI"/>
    <s v="Descarga"/>
    <s v="NO"/>
    <n v="14"/>
    <n v="8"/>
    <x v="0"/>
    <s v="POLIURETANOS RIVAS"/>
    <x v="0"/>
    <s v="PALAU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5T00:00:00"/>
    <d v="1899-12-30T15:30:00"/>
    <d v="1899-12-30T15:30:00"/>
    <m/>
    <x v="1"/>
    <s v="JAR"/>
    <d v="2019-07-15T15:30:00"/>
    <n v="29008"/>
    <s v="DASCHER"/>
    <s v="Carga"/>
    <s v="NO"/>
    <n v="2"/>
    <n v="3"/>
    <x v="0"/>
    <s v="PESCANOVA"/>
    <x v="1"/>
    <s v="Pontevedra"/>
    <m/>
    <m/>
    <m/>
    <m/>
    <n v="15"/>
    <s v="Wassim"/>
    <x v="146"/>
    <d v="1899-12-30T16:30:00"/>
    <m/>
    <n v="0"/>
    <x v="0"/>
    <s v="SI"/>
    <s v="SI"/>
    <x v="0"/>
    <n v="1"/>
    <n v="1"/>
    <n v="0"/>
    <x v="28"/>
    <x v="6"/>
    <n v="468"/>
    <n v="18"/>
    <n v="0.2"/>
    <n v="0.18"/>
  </r>
  <r>
    <d v="2019-07-16T00:00:00"/>
    <d v="1899-12-30T12:15:00"/>
    <d v="1899-12-30T12:15:00"/>
    <m/>
    <x v="1"/>
    <s v="JAR"/>
    <d v="2019-07-16T12:30:00"/>
    <n v="29010"/>
    <s v="SUS MEDIOS"/>
    <s v="Carga"/>
    <s v="NO"/>
    <n v="1"/>
    <n v="1"/>
    <x v="0"/>
    <s v="BWT IBERICA"/>
    <x v="3"/>
    <s v="Cornella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6T00:00:00"/>
    <d v="1899-12-30T06:30:00"/>
    <d v="1899-12-30T06:30:00"/>
    <m/>
    <x v="1"/>
    <s v="JAR"/>
    <d v="2019-07-16T06:30:00"/>
    <n v="28575"/>
    <s v="JOSE REY"/>
    <s v="Carga"/>
    <s v="SI"/>
    <n v="13.5"/>
    <n v="26"/>
    <x v="0"/>
    <s v="FLOMAY QUIMICA"/>
    <x v="9"/>
    <s v="Huelva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5T00:00:00"/>
    <d v="1899-12-30T17:15:00"/>
    <d v="1899-12-30T17:15:00"/>
    <m/>
    <x v="1"/>
    <s v="JAR"/>
    <d v="2019-07-15T17:30:00"/>
    <m/>
    <s v="TRANSABADELL"/>
    <s v="Carga"/>
    <s v="NO"/>
    <n v="4"/>
    <n v="8"/>
    <x v="0"/>
    <s v="TRANSABADELL"/>
    <x v="7"/>
    <s v="varios"/>
    <m/>
    <m/>
    <m/>
    <m/>
    <n v="20"/>
    <s v="Miguel M."/>
    <x v="146"/>
    <d v="1899-12-30T17:15:00"/>
    <m/>
    <n v="0"/>
    <x v="0"/>
    <s v="SI"/>
    <s v="SI"/>
    <x v="0"/>
    <n v="0"/>
    <n v="0"/>
    <n v="1"/>
    <x v="28"/>
    <x v="6"/>
    <n v="468"/>
    <n v="18"/>
    <n v="0.2"/>
    <n v="0.18"/>
  </r>
  <r>
    <d v="2019-07-16T00:00:00"/>
    <d v="1899-12-30T11:30:00"/>
    <d v="1899-12-30T11:30:00"/>
    <m/>
    <x v="1"/>
    <s v="JAR"/>
    <d v="2019-07-16T11:30:00"/>
    <s v="28784-28944-29049"/>
    <s v="NADAL-FORWARDING"/>
    <s v="Carga"/>
    <s v="NO"/>
    <n v="2"/>
    <n v="4"/>
    <x v="0"/>
    <s v="PDR CANARIAS"/>
    <x v="1"/>
    <s v="Canarias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6T00:00:00"/>
    <d v="1899-12-30T09:30:00"/>
    <d v="1899-12-30T09:30:00"/>
    <m/>
    <x v="1"/>
    <s v="JAR"/>
    <d v="2019-07-16T09:30:00"/>
    <n v="28991"/>
    <s v="J H L"/>
    <s v="Carga"/>
    <s v="SI"/>
    <n v="13.5"/>
    <n v="26"/>
    <x v="0"/>
    <s v="FLUIDRA"/>
    <x v="9"/>
    <s v="Portugal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5T00:00:00"/>
    <d v="1899-12-30T15:00:00"/>
    <d v="1899-12-30T15:00:00"/>
    <m/>
    <x v="1"/>
    <s v="JAR"/>
    <d v="2019-07-15T15:00:00"/>
    <n v="28675"/>
    <s v="GONZATRANS"/>
    <s v="Carga"/>
    <s v="NO"/>
    <n v="10"/>
    <n v="20"/>
    <x v="0"/>
    <s v="CARREFOUR"/>
    <x v="7"/>
    <s v="Cadiz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5T00:00:00"/>
    <d v="1899-12-30T20:00:00"/>
    <d v="1899-12-30T20:00:00"/>
    <m/>
    <x v="1"/>
    <s v="JAR"/>
    <d v="2019-07-15T20:00:00"/>
    <n v="28661"/>
    <s v="GONZATRANS"/>
    <s v="Carga"/>
    <s v="NO"/>
    <n v="10"/>
    <n v="20"/>
    <x v="0"/>
    <s v="CARREFOUR"/>
    <x v="7"/>
    <s v="Almeria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7T00:00:00"/>
    <d v="1899-12-30T11:00:00"/>
    <d v="1899-12-30T11:00:00"/>
    <m/>
    <x v="1"/>
    <s v="JAR"/>
    <d v="2019-07-17T11:00:00"/>
    <m/>
    <s v="SUS MEDIOS"/>
    <s v="Descarga"/>
    <s v="NO"/>
    <n v="3"/>
    <n v="1"/>
    <x v="0"/>
    <s v="EUROGRATE"/>
    <x v="0"/>
    <s v="PALAU"/>
    <m/>
    <m/>
    <m/>
    <m/>
    <m/>
    <m/>
    <x v="23"/>
    <m/>
    <m/>
    <n v="0"/>
    <x v="1"/>
    <n v="1"/>
    <s v="NO"/>
    <x v="1"/>
    <n v="1"/>
    <n v="1"/>
    <n v="0"/>
    <x v="28"/>
    <x v="6"/>
    <n v="468"/>
    <n v="18"/>
    <n v="0.2"/>
    <n v="0.18"/>
  </r>
  <r>
    <d v="2019-07-15T00:00:00"/>
    <d v="1899-12-30T16:00:00"/>
    <d v="1899-12-30T16:00:00"/>
    <m/>
    <x v="1"/>
    <s v="JAR"/>
    <d v="2019-07-15T16:00:00"/>
    <n v="29005"/>
    <s v="GARVI"/>
    <s v="Carga"/>
    <s v="NO"/>
    <n v="3"/>
    <n v="5"/>
    <x v="0"/>
    <s v="CARREFOUR"/>
    <x v="7"/>
    <s v="Baleares"/>
    <m/>
    <m/>
    <m/>
    <m/>
    <n v="20"/>
    <s v="Miguel M."/>
    <x v="146"/>
    <d v="1899-12-30T15:00:00"/>
    <m/>
    <n v="0"/>
    <x v="0"/>
    <s v="SI"/>
    <s v="SI"/>
    <x v="0"/>
    <n v="1"/>
    <n v="1"/>
    <n v="0"/>
    <x v="28"/>
    <x v="6"/>
    <n v="468"/>
    <n v="18"/>
    <n v="0.2"/>
    <n v="0.18"/>
  </r>
  <r>
    <d v="2019-07-15T00:00:00"/>
    <d v="1899-12-30T13:15:00"/>
    <d v="1899-12-30T13:15:00"/>
    <m/>
    <x v="1"/>
    <s v="JAR"/>
    <d v="2019-07-15T13:30:00"/>
    <s v="29062-29023"/>
    <s v="DAVID BERTRAN"/>
    <s v="Carga"/>
    <s v="NO"/>
    <n v="4"/>
    <n v="4"/>
    <x v="0"/>
    <s v="ITC"/>
    <x v="9"/>
    <s v="Sta. Perpetua"/>
    <m/>
    <m/>
    <m/>
    <m/>
    <n v="15"/>
    <s v="Juan Carlos"/>
    <x v="146"/>
    <d v="1899-12-30T13:15:00"/>
    <m/>
    <n v="0"/>
    <x v="0"/>
    <s v="SI"/>
    <s v="SI"/>
    <x v="0"/>
    <n v="0"/>
    <n v="0"/>
    <n v="1"/>
    <x v="28"/>
    <x v="6"/>
    <n v="468"/>
    <n v="18"/>
    <n v="0.2"/>
    <n v="0.18"/>
  </r>
  <r>
    <d v="2019-07-15T00:00:00"/>
    <d v="1899-12-30T18:00:00"/>
    <d v="1899-12-30T18:00:00"/>
    <m/>
    <x v="1"/>
    <s v="JAR"/>
    <d v="2019-07-15T18:00:00"/>
    <m/>
    <s v="GONZATRANS"/>
    <s v="Carga"/>
    <s v="SI"/>
    <n v="13.5"/>
    <n v="26"/>
    <x v="0"/>
    <s v="GONZATRANS"/>
    <x v="5"/>
    <s v="varios"/>
    <m/>
    <m/>
    <m/>
    <m/>
    <n v="60"/>
    <s v="Miguel M."/>
    <x v="146"/>
    <d v="1899-12-30T18:00:00"/>
    <m/>
    <n v="1"/>
    <x v="0"/>
    <s v="SI"/>
    <s v="SI"/>
    <x v="0"/>
    <n v="0"/>
    <n v="0"/>
    <n v="1"/>
    <x v="28"/>
    <x v="6"/>
    <n v="468"/>
    <n v="18"/>
    <n v="0.2"/>
    <n v="0.18"/>
  </r>
  <r>
    <d v="2019-07-16T00:00:00"/>
    <d v="1899-12-30T06:00:00"/>
    <d v="1899-12-30T06:00:00"/>
    <m/>
    <x v="1"/>
    <s v="JAR"/>
    <d v="2019-07-16T06:00:00"/>
    <m/>
    <s v="GARVI"/>
    <s v="Carga"/>
    <s v="SI"/>
    <n v="13.5"/>
    <n v="26"/>
    <x v="0"/>
    <s v="SIGMA "/>
    <x v="2"/>
    <s v="Cornella"/>
    <m/>
    <m/>
    <m/>
    <m/>
    <m/>
    <m/>
    <x v="23"/>
    <m/>
    <m/>
    <n v="1"/>
    <x v="1"/>
    <n v="1"/>
    <s v="NO"/>
    <x v="1"/>
    <n v="1"/>
    <n v="1"/>
    <n v="0"/>
    <x v="28"/>
    <x v="6"/>
    <n v="468"/>
    <n v="18"/>
    <n v="0.2"/>
    <n v="0.18"/>
  </r>
  <r>
    <d v="2019-07-16T00:00:00"/>
    <d v="1899-12-30T08:30:00"/>
    <d v="1899-12-30T08:30:00"/>
    <m/>
    <x v="1"/>
    <s v="JAR"/>
    <d v="2019-07-16T08:30:00"/>
    <n v="3680452814"/>
    <s v="SUS MEDIOS"/>
    <s v="Carga"/>
    <s v="SI"/>
    <n v="13.5"/>
    <n v="26"/>
    <x v="0"/>
    <s v="CHEP"/>
    <x v="1"/>
    <s v="Varios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6T00:00:00"/>
    <d v="1899-12-30T11:45:00"/>
    <d v="1899-12-30T11:45:00"/>
    <m/>
    <x v="1"/>
    <s v="JAR"/>
    <d v="2019-07-16T12:00:00"/>
    <m/>
    <s v="SUS MEDIOS"/>
    <s v="Descarga"/>
    <s v="NO"/>
    <n v="1"/>
    <n v="1"/>
    <x v="0"/>
    <s v="CHAMPION MOULDINGS"/>
    <x v="2"/>
    <s v="PALAU"/>
    <m/>
    <m/>
    <m/>
    <m/>
    <m/>
    <m/>
    <x v="23"/>
    <m/>
    <m/>
    <n v="0"/>
    <x v="1"/>
    <n v="1"/>
    <s v="NO"/>
    <x v="1"/>
    <n v="1"/>
    <n v="1"/>
    <n v="0"/>
    <x v="28"/>
    <x v="6"/>
    <m/>
    <m/>
    <m/>
    <m/>
  </r>
  <r>
    <d v="2019-07-16T00:00:00"/>
    <d v="1899-12-30T13:00:00"/>
    <d v="1899-12-30T13:00:00"/>
    <m/>
    <x v="1"/>
    <s v="JAR"/>
    <d v="2019-07-16T13:0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6T00:00:00"/>
    <d v="1899-12-30T15:00:00"/>
    <d v="1899-12-30T15:00:00"/>
    <m/>
    <x v="1"/>
    <s v="JAR"/>
    <d v="2019-07-16T15:0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6T00:00:00"/>
    <d v="1899-12-30T18:00:00"/>
    <d v="1899-12-30T18:00:00"/>
    <m/>
    <x v="1"/>
    <s v="JAR"/>
    <d v="2019-07-16T18:0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7T00:00:00"/>
    <d v="1899-12-30T11:30:00"/>
    <d v="1899-12-30T11:30:00"/>
    <m/>
    <x v="1"/>
    <s v="JAR"/>
    <d v="2019-07-17T11:3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7T00:00:00"/>
    <d v="1899-12-30T15:30:00"/>
    <d v="1899-12-30T15:30:00"/>
    <m/>
    <x v="1"/>
    <s v="JAR"/>
    <d v="2019-07-17T15:3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7T00:00:00"/>
    <d v="1899-12-30T18:30:00"/>
    <d v="1899-12-30T18:30:00"/>
    <m/>
    <x v="1"/>
    <s v="JAR"/>
    <d v="2019-07-17T18:3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8T00:00:00"/>
    <d v="1899-12-30T18:30:00"/>
    <d v="1899-12-30T18:30:00"/>
    <m/>
    <x v="1"/>
    <s v="JAR"/>
    <d v="2019-07-18T18:3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8T00:00:00"/>
    <d v="1899-12-30T15:30:00"/>
    <d v="1899-12-30T15:30:00"/>
    <m/>
    <x v="1"/>
    <s v="JAR"/>
    <d v="2019-07-18T15:3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8T00:00:00"/>
    <d v="1899-12-30T11:30:00"/>
    <d v="1899-12-30T11:30:00"/>
    <m/>
    <x v="1"/>
    <s v="JAR"/>
    <d v="2019-07-18T11:30:00"/>
    <n v="28824"/>
    <s v="TROTA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6T00:00:00"/>
    <d v="1899-12-30T12:30:00"/>
    <d v="1899-12-30T12:30:00"/>
    <m/>
    <x v="1"/>
    <s v="JAR"/>
    <d v="2019-07-16T12:3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6T00:00:00"/>
    <d v="1899-12-30T13:30:00"/>
    <d v="1899-12-30T13:30:00"/>
    <m/>
    <x v="1"/>
    <s v="JAR"/>
    <d v="2019-07-16T13:3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7T00:00:00"/>
    <d v="1899-12-30T12:00:00"/>
    <d v="1899-12-30T12:00:00"/>
    <m/>
    <x v="1"/>
    <s v="JAR"/>
    <d v="2019-07-17T12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7T00:00:00"/>
    <d v="1899-12-30T14:00:00"/>
    <d v="1899-12-30T14:00:00"/>
    <m/>
    <x v="1"/>
    <s v="JAR"/>
    <d v="2019-07-17T14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7T00:00:00"/>
    <d v="1899-12-30T16:00:00"/>
    <d v="1899-12-30T16:00:00"/>
    <m/>
    <x v="1"/>
    <s v="JAR"/>
    <d v="2019-07-17T16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8T00:00:00"/>
    <d v="1899-12-30T12:00:00"/>
    <d v="1899-12-30T12:00:00"/>
    <m/>
    <x v="1"/>
    <s v="JAR"/>
    <d v="2019-07-18T12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8T00:00:00"/>
    <d v="1899-12-30T14:00:00"/>
    <d v="1899-12-30T14:00:00"/>
    <m/>
    <x v="1"/>
    <s v="JAR"/>
    <d v="2019-07-18T14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8T00:00:00"/>
    <d v="1899-12-30T16:00:00"/>
    <d v="1899-12-30T16:00:00"/>
    <m/>
    <x v="1"/>
    <s v="JAR"/>
    <d v="2019-07-18T16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9T00:00:00"/>
    <d v="1899-12-30T16:00:00"/>
    <d v="1899-12-30T16:00:00"/>
    <m/>
    <x v="1"/>
    <s v="JAR"/>
    <d v="2019-07-19T16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d v="2019-07-19T00:00:00"/>
    <d v="1899-12-30T14:00:00"/>
    <d v="1899-12-30T14:00:00"/>
    <m/>
    <x v="1"/>
    <s v="JAR"/>
    <d v="2019-07-19T14:00:00"/>
    <n v="28824"/>
    <s v="GONZATRANS"/>
    <s v="Carga"/>
    <s v="SI"/>
    <n v="13.5"/>
    <n v="26"/>
    <x v="2"/>
    <s v="ASOFRUBE"/>
    <x v="7"/>
    <s v="Fraga"/>
    <m/>
    <m/>
    <m/>
    <m/>
    <m/>
    <m/>
    <x v="23"/>
    <m/>
    <m/>
    <n v="1"/>
    <x v="1"/>
    <n v="1"/>
    <s v="NO"/>
    <x v="1"/>
    <n v="1"/>
    <n v="1"/>
    <n v="0"/>
    <x v="28"/>
    <x v="6"/>
    <m/>
    <m/>
    <m/>
    <m/>
  </r>
  <r>
    <m/>
    <m/>
    <m/>
    <m/>
    <x v="2"/>
    <m/>
    <m/>
    <m/>
    <m/>
    <m/>
    <m/>
    <m/>
    <m/>
    <x v="4"/>
    <m/>
    <x v="10"/>
    <m/>
    <m/>
    <m/>
    <m/>
    <m/>
    <m/>
    <m/>
    <x v="23"/>
    <m/>
    <m/>
    <m/>
    <x v="2"/>
    <m/>
    <m/>
    <x v="2"/>
    <m/>
    <m/>
    <m/>
    <x v="29"/>
    <x v="7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702">
  <r>
    <d v="2019-01-02T00:00:00"/>
    <x v="0"/>
    <m/>
    <m/>
    <x v="0"/>
    <s v="MR"/>
    <d v="2019-01-02T09:30:00"/>
    <m/>
    <x v="0"/>
    <s v="Descarga"/>
    <s v="NO"/>
    <n v="0.5"/>
    <n v="1"/>
    <x v="0"/>
    <x v="0"/>
    <x v="0"/>
    <s v="ALEMANIA"/>
    <m/>
    <m/>
    <m/>
    <m/>
    <m/>
    <s v="Miguel M."/>
    <x v="0"/>
    <d v="1899-12-30T09:30:00"/>
    <m/>
    <n v="0"/>
    <x v="0"/>
    <x v="0"/>
    <s v="No"/>
    <x v="0"/>
    <x v="0"/>
    <x v="0"/>
    <n v="0"/>
    <x v="0"/>
    <x v="0"/>
    <x v="0"/>
    <n v="468"/>
  </r>
  <r>
    <d v="2019-01-02T00:00:00"/>
    <x v="1"/>
    <m/>
    <m/>
    <x v="0"/>
    <s v="MR"/>
    <d v="2019-01-02T10:30:00"/>
    <m/>
    <x v="1"/>
    <s v="Descarga"/>
    <s v="NO"/>
    <n v="0"/>
    <n v="0.5"/>
    <x v="1"/>
    <x v="1"/>
    <x v="0"/>
    <s v="TERRASSA"/>
    <m/>
    <m/>
    <m/>
    <m/>
    <m/>
    <s v="Sus medios"/>
    <x v="0"/>
    <d v="1899-12-30T10:30:00"/>
    <m/>
    <n v="0"/>
    <x v="0"/>
    <x v="0"/>
    <s v="No"/>
    <x v="0"/>
    <x v="0"/>
    <x v="0"/>
    <n v="0"/>
    <x v="0"/>
    <x v="0"/>
    <x v="0"/>
    <n v="468"/>
  </r>
  <r>
    <d v="2019-01-02T00:00:00"/>
    <x v="2"/>
    <m/>
    <m/>
    <x v="0"/>
    <s v="MR"/>
    <d v="2019-01-02T11:00:00"/>
    <n v="25804"/>
    <x v="2"/>
    <s v="Carga"/>
    <s v="SI"/>
    <n v="13.5"/>
    <n v="26"/>
    <x v="2"/>
    <x v="2"/>
    <x v="1"/>
    <s v="ALCARRAS"/>
    <m/>
    <m/>
    <m/>
    <m/>
    <m/>
    <s v="Miguel M."/>
    <x v="0"/>
    <d v="1899-12-30T11:00:00"/>
    <m/>
    <n v="1"/>
    <x v="0"/>
    <x v="0"/>
    <s v="No"/>
    <x v="0"/>
    <x v="0"/>
    <x v="0"/>
    <n v="0"/>
    <x v="1"/>
    <x v="0"/>
    <x v="0"/>
    <n v="468"/>
  </r>
  <r>
    <d v="2019-01-02T00:00:00"/>
    <x v="3"/>
    <m/>
    <m/>
    <x v="0"/>
    <s v="MR"/>
    <d v="2019-01-02T11:30:00"/>
    <m/>
    <x v="3"/>
    <s v="Descarga"/>
    <s v="NO"/>
    <n v="0"/>
    <n v="0.5"/>
    <x v="1"/>
    <x v="3"/>
    <x v="0"/>
    <s v="PALAU"/>
    <m/>
    <m/>
    <m/>
    <m/>
    <m/>
    <s v="Sus medios"/>
    <x v="0"/>
    <d v="1899-12-30T11:30:00"/>
    <m/>
    <n v="0"/>
    <x v="0"/>
    <x v="0"/>
    <s v="No"/>
    <x v="0"/>
    <x v="0"/>
    <x v="0"/>
    <n v="0"/>
    <x v="0"/>
    <x v="0"/>
    <x v="0"/>
    <n v="468"/>
  </r>
  <r>
    <d v="2019-01-02T00:00:00"/>
    <x v="4"/>
    <m/>
    <m/>
    <x v="0"/>
    <s v="MR"/>
    <d v="2019-01-02T12:00:00"/>
    <s v="TNT"/>
    <x v="4"/>
    <s v="Descarga"/>
    <s v="NO"/>
    <n v="0"/>
    <n v="0.5"/>
    <x v="1"/>
    <x v="4"/>
    <x v="2"/>
    <s v="PALAU"/>
    <s v="1 BULTO PARA ABEL DE ICT  Y UN BULTO PARA OVIDIO &quot;VINO&quot;"/>
    <m/>
    <m/>
    <m/>
    <m/>
    <s v="Sus medios"/>
    <x v="0"/>
    <d v="1899-12-30T12:00:00"/>
    <m/>
    <n v="0"/>
    <x v="0"/>
    <x v="0"/>
    <s v="No"/>
    <x v="0"/>
    <x v="0"/>
    <x v="0"/>
    <n v="0"/>
    <x v="0"/>
    <x v="0"/>
    <x v="0"/>
    <n v="468"/>
  </r>
  <r>
    <d v="2019-01-02T00:00:00"/>
    <x v="5"/>
    <m/>
    <m/>
    <x v="0"/>
    <s v="MR"/>
    <d v="2019-01-02T12:30:00"/>
    <n v="25671"/>
    <x v="5"/>
    <s v="Carga"/>
    <s v="NO"/>
    <n v="0.5"/>
    <n v="1"/>
    <x v="0"/>
    <x v="5"/>
    <x v="1"/>
    <s v="PALMA DE MALLORCA"/>
    <m/>
    <m/>
    <m/>
    <m/>
    <m/>
    <s v="Miguel M."/>
    <x v="0"/>
    <d v="1899-12-30T12:30:00"/>
    <m/>
    <n v="0"/>
    <x v="0"/>
    <x v="0"/>
    <s v="No"/>
    <x v="0"/>
    <x v="0"/>
    <x v="0"/>
    <n v="0"/>
    <x v="1"/>
    <x v="0"/>
    <x v="0"/>
    <n v="468"/>
  </r>
  <r>
    <d v="2019-01-02T00:00:00"/>
    <x v="6"/>
    <d v="1899-12-30T13:30:00"/>
    <m/>
    <x v="1"/>
    <s v="MR"/>
    <d v="2019-01-02T13:30:00"/>
    <m/>
    <x v="3"/>
    <s v="Carga"/>
    <s v="NO"/>
    <n v="3"/>
    <n v="6"/>
    <x v="0"/>
    <x v="6"/>
    <x v="3"/>
    <s v="VARIOS"/>
    <m/>
    <m/>
    <m/>
    <m/>
    <m/>
    <s v="Miguel M."/>
    <x v="0"/>
    <d v="1899-12-30T13:30:00"/>
    <m/>
    <n v="0"/>
    <x v="0"/>
    <x v="0"/>
    <s v="SI"/>
    <x v="1"/>
    <x v="1"/>
    <x v="1"/>
    <n v="1"/>
    <x v="1"/>
    <x v="0"/>
    <x v="0"/>
    <n v="468"/>
  </r>
  <r>
    <d v="2019-01-02T00:00:00"/>
    <x v="7"/>
    <d v="1899-12-30T15:30:00"/>
    <m/>
    <x v="1"/>
    <s v="CT"/>
    <d v="2019-01-02T15:30:00"/>
    <n v="6006687"/>
    <x v="6"/>
    <s v="Carga"/>
    <s v="NO"/>
    <n v="1"/>
    <n v="2"/>
    <x v="0"/>
    <x v="7"/>
    <x v="4"/>
    <s v="FRANCIA"/>
    <m/>
    <m/>
    <m/>
    <m/>
    <m/>
    <s v="Miguel M."/>
    <x v="0"/>
    <d v="1899-12-30T15:30:00"/>
    <m/>
    <n v="0"/>
    <x v="0"/>
    <x v="0"/>
    <s v="SI"/>
    <x v="1"/>
    <x v="1"/>
    <x v="1"/>
    <n v="1"/>
    <x v="1"/>
    <x v="0"/>
    <x v="0"/>
    <n v="468"/>
  </r>
  <r>
    <d v="2019-01-02T00:00:00"/>
    <x v="8"/>
    <d v="1899-12-30T16:30:00"/>
    <m/>
    <x v="1"/>
    <s v="MR"/>
    <d v="2019-01-02T16:30:00"/>
    <m/>
    <x v="3"/>
    <s v="Descarga"/>
    <s v="NO"/>
    <n v="0"/>
    <n v="0.5"/>
    <x v="1"/>
    <x v="8"/>
    <x v="0"/>
    <s v="ESPARREGUERA"/>
    <s v="PDO. 213004235 DE VITAL METAL.LURGICS"/>
    <m/>
    <m/>
    <m/>
    <m/>
    <s v="Sus medios"/>
    <x v="0"/>
    <d v="1899-12-30T16:30:00"/>
    <m/>
    <n v="0"/>
    <x v="0"/>
    <x v="0"/>
    <s v="SI"/>
    <x v="1"/>
    <x v="1"/>
    <x v="1"/>
    <n v="1"/>
    <x v="0"/>
    <x v="0"/>
    <x v="0"/>
    <n v="468"/>
  </r>
  <r>
    <d v="2019-01-03T00:00:00"/>
    <x v="9"/>
    <d v="1899-12-30T08:00:00"/>
    <m/>
    <x v="1"/>
    <s v="MR"/>
    <d v="2019-01-03T08:00:00"/>
    <s v="DAVID"/>
    <x v="7"/>
    <s v="Carga"/>
    <s v="NO"/>
    <n v="3"/>
    <n v="6"/>
    <x v="0"/>
    <x v="9"/>
    <x v="5"/>
    <s v="PALAU"/>
    <m/>
    <m/>
    <m/>
    <m/>
    <m/>
    <s v="Alfredo"/>
    <x v="1"/>
    <d v="1899-12-30T08:00:00"/>
    <m/>
    <n v="0"/>
    <x v="0"/>
    <x v="0"/>
    <s v="SI"/>
    <x v="1"/>
    <x v="1"/>
    <x v="1"/>
    <n v="1"/>
    <x v="2"/>
    <x v="0"/>
    <x v="0"/>
    <n v="468"/>
  </r>
  <r>
    <d v="2019-01-03T00:00:00"/>
    <x v="2"/>
    <d v="1899-12-30T11:00:00"/>
    <m/>
    <x v="1"/>
    <s v="MR"/>
    <d v="2019-01-03T11:00:00"/>
    <n v="6006693"/>
    <x v="3"/>
    <s v="Carga"/>
    <s v="NO"/>
    <n v="1"/>
    <n v="2"/>
    <x v="0"/>
    <x v="10"/>
    <x v="4"/>
    <s v="UK"/>
    <m/>
    <m/>
    <m/>
    <m/>
    <m/>
    <s v="Alfredo"/>
    <x v="1"/>
    <d v="1899-12-30T11:00:00"/>
    <m/>
    <n v="0"/>
    <x v="0"/>
    <x v="0"/>
    <s v="SI"/>
    <x v="1"/>
    <x v="1"/>
    <x v="1"/>
    <n v="1"/>
    <x v="1"/>
    <x v="0"/>
    <x v="0"/>
    <n v="468"/>
  </r>
  <r>
    <d v="2019-01-03T00:00:00"/>
    <x v="10"/>
    <m/>
    <m/>
    <x v="0"/>
    <s v="MR"/>
    <d v="2019-01-03T11:00:00"/>
    <m/>
    <x v="8"/>
    <s v="Descarga"/>
    <s v="NO"/>
    <n v="0.5"/>
    <n v="1"/>
    <x v="0"/>
    <x v="11"/>
    <x v="0"/>
    <s v="EL VENDRELL"/>
    <s v="ALB. 19/002  Pedido 213004245"/>
    <m/>
    <m/>
    <m/>
    <m/>
    <s v="Sandra"/>
    <x v="1"/>
    <d v="1899-12-30T11:06:00"/>
    <m/>
    <n v="0"/>
    <x v="0"/>
    <x v="0"/>
    <s v="No"/>
    <x v="0"/>
    <x v="0"/>
    <x v="0"/>
    <n v="0"/>
    <x v="0"/>
    <x v="0"/>
    <x v="0"/>
    <n v="468"/>
  </r>
  <r>
    <d v="2019-01-03T00:00:00"/>
    <x v="3"/>
    <d v="1899-12-30T11:30:00"/>
    <m/>
    <x v="1"/>
    <s v="MR"/>
    <d v="2019-01-03T11:30:00"/>
    <m/>
    <x v="3"/>
    <s v="Carga"/>
    <s v="NO"/>
    <n v="4"/>
    <n v="8"/>
    <x v="0"/>
    <x v="12"/>
    <x v="4"/>
    <s v="BELGICA"/>
    <s v="6006458 Y 6006634"/>
    <m/>
    <m/>
    <m/>
    <m/>
    <s v="Alfredo"/>
    <x v="1"/>
    <d v="1899-12-30T11:30:00"/>
    <m/>
    <n v="0"/>
    <x v="0"/>
    <x v="0"/>
    <s v="SI"/>
    <x v="1"/>
    <x v="1"/>
    <x v="1"/>
    <n v="1"/>
    <x v="1"/>
    <x v="0"/>
    <x v="0"/>
    <n v="468"/>
  </r>
  <r>
    <d v="2019-01-03T00:00:00"/>
    <x v="11"/>
    <m/>
    <m/>
    <x v="0"/>
    <s v="MR"/>
    <d v="2019-01-03T11:30:00"/>
    <m/>
    <x v="3"/>
    <s v="Descarga"/>
    <s v="NO"/>
    <n v="0"/>
    <n v="0.5"/>
    <x v="1"/>
    <x v="10"/>
    <x v="6"/>
    <s v="UK"/>
    <s v="1 BULTO PEQUEÑO A/A VERONICA"/>
    <m/>
    <m/>
    <m/>
    <m/>
    <s v="Sus medios"/>
    <x v="1"/>
    <d v="1899-12-30T11:40:00"/>
    <m/>
    <n v="0"/>
    <x v="0"/>
    <x v="0"/>
    <s v="No"/>
    <x v="0"/>
    <x v="0"/>
    <x v="0"/>
    <n v="0"/>
    <x v="0"/>
    <x v="0"/>
    <x v="0"/>
    <n v="468"/>
  </r>
  <r>
    <d v="2019-01-03T00:00:00"/>
    <x v="4"/>
    <d v="1899-12-30T12:00:00"/>
    <m/>
    <x v="1"/>
    <s v="MR"/>
    <d v="2019-01-03T12:00:00"/>
    <n v="25675"/>
    <x v="3"/>
    <s v="Carga"/>
    <s v="NO"/>
    <n v="0.5"/>
    <n v="1"/>
    <x v="0"/>
    <x v="13"/>
    <x v="1"/>
    <s v="MOLLET"/>
    <m/>
    <m/>
    <m/>
    <m/>
    <m/>
    <s v="Sandra"/>
    <x v="1"/>
    <d v="1899-12-30T12:00:00"/>
    <m/>
    <n v="0"/>
    <x v="0"/>
    <x v="0"/>
    <s v="SI"/>
    <x v="1"/>
    <x v="1"/>
    <x v="1"/>
    <n v="1"/>
    <x v="1"/>
    <x v="0"/>
    <x v="0"/>
    <n v="468"/>
  </r>
  <r>
    <d v="2019-01-03T00:00:00"/>
    <x v="5"/>
    <m/>
    <m/>
    <x v="0"/>
    <s v="MR"/>
    <d v="2019-01-03T12:30:00"/>
    <n v="25804"/>
    <x v="2"/>
    <s v="Carga"/>
    <s v="SI"/>
    <n v="13.5"/>
    <n v="26"/>
    <x v="2"/>
    <x v="2"/>
    <x v="1"/>
    <s v="ALCARRAS"/>
    <m/>
    <m/>
    <m/>
    <m/>
    <m/>
    <s v="Sandra"/>
    <x v="1"/>
    <d v="1899-12-30T12:30:00"/>
    <m/>
    <n v="1"/>
    <x v="0"/>
    <x v="0"/>
    <s v="No"/>
    <x v="0"/>
    <x v="0"/>
    <x v="0"/>
    <n v="0"/>
    <x v="1"/>
    <x v="0"/>
    <x v="0"/>
    <n v="468"/>
  </r>
  <r>
    <d v="2019-01-03T00:00:00"/>
    <x v="12"/>
    <d v="1899-12-30T14:30:00"/>
    <m/>
    <x v="1"/>
    <s v="MR"/>
    <d v="2019-01-03T14:30:00"/>
    <m/>
    <x v="6"/>
    <s v="Carga"/>
    <s v="NO"/>
    <n v="1"/>
    <n v="2"/>
    <x v="0"/>
    <x v="7"/>
    <x v="4"/>
    <s v="GAILLON"/>
    <s v="6006716, 6006485, 6006717 Y MANUAL 211218-1"/>
    <m/>
    <m/>
    <m/>
    <m/>
    <s v="Alfredo"/>
    <x v="1"/>
    <d v="1899-12-30T14:30:00"/>
    <m/>
    <n v="0"/>
    <x v="0"/>
    <x v="0"/>
    <s v="SI"/>
    <x v="1"/>
    <x v="1"/>
    <x v="1"/>
    <n v="1"/>
    <x v="1"/>
    <x v="0"/>
    <x v="0"/>
    <n v="468"/>
  </r>
  <r>
    <d v="2019-01-03T00:00:00"/>
    <x v="13"/>
    <m/>
    <m/>
    <x v="0"/>
    <s v="MR"/>
    <d v="2019-01-03T16:00:00"/>
    <n v="25914"/>
    <x v="9"/>
    <s v="Carga"/>
    <s v="NO"/>
    <n v="0.5"/>
    <n v="1"/>
    <x v="0"/>
    <x v="14"/>
    <x v="1"/>
    <s v="VIC"/>
    <m/>
    <m/>
    <m/>
    <m/>
    <m/>
    <s v="Alfredo"/>
    <x v="1"/>
    <d v="1899-12-30T16:00:00"/>
    <m/>
    <n v="0"/>
    <x v="0"/>
    <x v="0"/>
    <s v="No"/>
    <x v="0"/>
    <x v="0"/>
    <x v="0"/>
    <n v="0"/>
    <x v="1"/>
    <x v="0"/>
    <x v="0"/>
    <n v="468"/>
  </r>
  <r>
    <d v="2019-01-04T00:00:00"/>
    <x v="14"/>
    <m/>
    <m/>
    <x v="0"/>
    <s v="MR"/>
    <d v="2019-01-04T10:00:00"/>
    <m/>
    <x v="10"/>
    <s v="Descarga"/>
    <s v="NO"/>
    <n v="0"/>
    <n v="0.5"/>
    <x v="1"/>
    <x v="15"/>
    <x v="0"/>
    <s v="ARENYS DE MUNT"/>
    <s v="ALBARÁN AN/1920003"/>
    <m/>
    <m/>
    <m/>
    <m/>
    <s v="Sus medios"/>
    <x v="2"/>
    <d v="1899-12-30T10:00:00"/>
    <m/>
    <n v="0"/>
    <x v="0"/>
    <x v="0"/>
    <s v="No"/>
    <x v="0"/>
    <x v="0"/>
    <x v="0"/>
    <n v="0"/>
    <x v="0"/>
    <x v="0"/>
    <x v="0"/>
    <n v="468"/>
  </r>
  <r>
    <d v="2019-01-04T00:00:00"/>
    <x v="15"/>
    <m/>
    <m/>
    <x v="0"/>
    <s v="MR"/>
    <d v="2019-01-04T10:00:00"/>
    <m/>
    <x v="11"/>
    <s v="Descarga"/>
    <s v="NO"/>
    <n v="0"/>
    <n v="0.5"/>
    <x v="1"/>
    <x v="16"/>
    <x v="0"/>
    <s v="PALAU"/>
    <m/>
    <m/>
    <m/>
    <m/>
    <m/>
    <s v="Sus medios"/>
    <x v="2"/>
    <d v="1899-12-30T10:05:00"/>
    <m/>
    <n v="0"/>
    <x v="0"/>
    <x v="0"/>
    <s v="No"/>
    <x v="0"/>
    <x v="0"/>
    <x v="0"/>
    <n v="0"/>
    <x v="0"/>
    <x v="0"/>
    <x v="0"/>
    <n v="468"/>
  </r>
  <r>
    <d v="2019-01-04T00:00:00"/>
    <x v="2"/>
    <d v="1899-12-30T11:00:00"/>
    <m/>
    <x v="1"/>
    <s v="MR"/>
    <d v="2019-01-04T11:00:00"/>
    <m/>
    <x v="12"/>
    <s v="Descarga"/>
    <s v="NO"/>
    <n v="1"/>
    <n v="2"/>
    <x v="0"/>
    <x v="17"/>
    <x v="2"/>
    <s v="MURCIA"/>
    <s v="113006353, 113006329 y 113006333"/>
    <m/>
    <m/>
    <m/>
    <m/>
    <s v="Miguel M."/>
    <x v="2"/>
    <d v="1899-12-30T11:00:00"/>
    <m/>
    <n v="0"/>
    <x v="0"/>
    <x v="0"/>
    <s v="SI"/>
    <x v="1"/>
    <x v="1"/>
    <x v="1"/>
    <n v="1"/>
    <x v="0"/>
    <x v="0"/>
    <x v="0"/>
    <n v="468"/>
  </r>
  <r>
    <d v="2019-01-04T00:00:00"/>
    <x v="3"/>
    <d v="1899-12-30T11:30:00"/>
    <m/>
    <x v="1"/>
    <s v="CT"/>
    <d v="2019-01-04T11:30:00"/>
    <n v="25465"/>
    <x v="13"/>
    <s v="Carga"/>
    <s v="NO"/>
    <n v="2"/>
    <n v="4"/>
    <x v="0"/>
    <x v="18"/>
    <x v="7"/>
    <s v="PORTUGAL"/>
    <s v="L134918 / 87MC40"/>
    <m/>
    <m/>
    <m/>
    <m/>
    <s v="Miguel M."/>
    <x v="2"/>
    <d v="1899-12-30T11:30:00"/>
    <m/>
    <n v="0"/>
    <x v="0"/>
    <x v="0"/>
    <s v="SI"/>
    <x v="1"/>
    <x v="1"/>
    <x v="1"/>
    <n v="1"/>
    <x v="2"/>
    <x v="0"/>
    <x v="0"/>
    <n v="468"/>
  </r>
  <r>
    <d v="2019-01-04T00:00:00"/>
    <x v="4"/>
    <d v="1899-12-30T12:00:00"/>
    <m/>
    <x v="1"/>
    <s v="MR"/>
    <d v="2019-01-04T12:00:00"/>
    <m/>
    <x v="14"/>
    <s v="Carga"/>
    <s v="NO"/>
    <n v="3"/>
    <n v="6"/>
    <x v="0"/>
    <x v="19"/>
    <x v="5"/>
    <s v="VARIOS"/>
    <m/>
    <m/>
    <m/>
    <m/>
    <m/>
    <s v="Miguel M."/>
    <x v="2"/>
    <d v="1899-12-30T12:00:00"/>
    <m/>
    <n v="0"/>
    <x v="0"/>
    <x v="0"/>
    <s v="SI"/>
    <x v="1"/>
    <x v="1"/>
    <x v="1"/>
    <n v="1"/>
    <x v="2"/>
    <x v="0"/>
    <x v="0"/>
    <n v="468"/>
  </r>
  <r>
    <d v="2019-01-04T00:00:00"/>
    <x v="5"/>
    <m/>
    <m/>
    <x v="0"/>
    <s v="MR"/>
    <d v="2019-01-04T12:30:00"/>
    <m/>
    <x v="15"/>
    <s v="Descarga"/>
    <s v="NO"/>
    <n v="1"/>
    <n v="2"/>
    <x v="0"/>
    <x v="20"/>
    <x v="2"/>
    <s v="LES MASIES DE RODA"/>
    <s v="PDO. 113006283 Y 113006284. ALB. 805174"/>
    <m/>
    <m/>
    <m/>
    <m/>
    <s v="Miguel M."/>
    <x v="2"/>
    <d v="1899-12-30T12:30:00"/>
    <m/>
    <n v="0"/>
    <x v="0"/>
    <x v="0"/>
    <s v="No"/>
    <x v="0"/>
    <x v="0"/>
    <x v="0"/>
    <n v="0"/>
    <x v="0"/>
    <x v="0"/>
    <x v="0"/>
    <n v="468"/>
  </r>
  <r>
    <d v="2019-01-04T00:00:00"/>
    <x v="16"/>
    <d v="1899-12-30T12:31:00"/>
    <m/>
    <x v="1"/>
    <s v="MR"/>
    <d v="2019-01-04T12:30:00"/>
    <m/>
    <x v="3"/>
    <s v="Descarga"/>
    <s v="SI"/>
    <n v="13.5"/>
    <n v="26"/>
    <x v="0"/>
    <x v="21"/>
    <x v="8"/>
    <s v="LORQUI"/>
    <s v="TRAE ALB. MANUAL Y UN MOLDE."/>
    <m/>
    <m/>
    <m/>
    <m/>
    <s v="Miguel M."/>
    <x v="2"/>
    <d v="1899-12-30T12:31:00"/>
    <m/>
    <n v="1"/>
    <x v="0"/>
    <x v="0"/>
    <s v="SI"/>
    <x v="1"/>
    <x v="1"/>
    <x v="1"/>
    <n v="1"/>
    <x v="2"/>
    <x v="0"/>
    <x v="0"/>
    <n v="468"/>
  </r>
  <r>
    <d v="2019-01-07T00:00:00"/>
    <x v="17"/>
    <d v="1899-12-30T06:00:00"/>
    <m/>
    <x v="1"/>
    <s v="MR"/>
    <d v="2019-01-07T06:00:00"/>
    <m/>
    <x v="3"/>
    <s v="Descarga"/>
    <s v="SI"/>
    <n v="13.5"/>
    <n v="26"/>
    <x v="0"/>
    <x v="21"/>
    <x v="8"/>
    <s v="LORQUI"/>
    <s v="5000288 (Tened en cuenta que van 10 pallet chep azules, que van reflejados en los albaranes.)"/>
    <m/>
    <m/>
    <m/>
    <m/>
    <s v="Alfredo"/>
    <x v="3"/>
    <d v="1899-12-30T08:41:00"/>
    <m/>
    <n v="1"/>
    <x v="0"/>
    <x v="0"/>
    <s v="SI"/>
    <x v="1"/>
    <x v="2"/>
    <x v="0"/>
    <n v="0"/>
    <x v="2"/>
    <x v="1"/>
    <x v="0"/>
    <n v="468"/>
  </r>
  <r>
    <d v="2019-01-07T00:00:00"/>
    <x v="18"/>
    <d v="1899-12-30T07:30:00"/>
    <m/>
    <x v="1"/>
    <s v="MR"/>
    <d v="2019-01-07T07:30:00"/>
    <m/>
    <x v="3"/>
    <s v="Descarga"/>
    <s v="SI"/>
    <n v="13.5"/>
    <n v="26"/>
    <x v="0"/>
    <x v="22"/>
    <x v="2"/>
    <s v="GIRONA"/>
    <m/>
    <m/>
    <m/>
    <m/>
    <m/>
    <s v="Jesús"/>
    <x v="3"/>
    <d v="1899-12-30T07:30:00"/>
    <m/>
    <n v="1"/>
    <x v="0"/>
    <x v="0"/>
    <s v="SI"/>
    <x v="1"/>
    <x v="1"/>
    <x v="1"/>
    <n v="1"/>
    <x v="0"/>
    <x v="1"/>
    <x v="0"/>
    <n v="468"/>
  </r>
  <r>
    <d v="2019-01-07T00:00:00"/>
    <x v="9"/>
    <d v="1899-12-30T08:00:00"/>
    <m/>
    <x v="1"/>
    <s v="MR"/>
    <d v="2019-01-07T08:00:00"/>
    <s v="CHEP"/>
    <x v="3"/>
    <s v="Descarga"/>
    <s v="SI"/>
    <n v="13.5"/>
    <n v="26"/>
    <x v="0"/>
    <x v="23"/>
    <x v="2"/>
    <s v="VARIOS"/>
    <s v="113006357 ( 468 unidades)"/>
    <m/>
    <m/>
    <m/>
    <m/>
    <s v="Alfredo"/>
    <x v="3"/>
    <d v="1899-12-30T08:00:00"/>
    <m/>
    <n v="1"/>
    <x v="0"/>
    <x v="0"/>
    <s v="SI"/>
    <x v="1"/>
    <x v="1"/>
    <x v="1"/>
    <n v="1"/>
    <x v="0"/>
    <x v="1"/>
    <x v="0"/>
    <n v="468"/>
  </r>
  <r>
    <d v="2019-01-07T00:00:00"/>
    <x v="19"/>
    <m/>
    <m/>
    <x v="0"/>
    <s v="MR"/>
    <d v="2019-01-07T08:30:00"/>
    <m/>
    <x v="3"/>
    <s v="Descarga"/>
    <s v="NO"/>
    <n v="0.5"/>
    <n v="1"/>
    <x v="0"/>
    <x v="24"/>
    <x v="2"/>
    <s v="LA LLAGOSTA"/>
    <m/>
    <m/>
    <m/>
    <m/>
    <m/>
    <s v="Alfredo"/>
    <x v="3"/>
    <d v="1899-12-30T08:19:00"/>
    <m/>
    <n v="0"/>
    <x v="0"/>
    <x v="0"/>
    <s v="No"/>
    <x v="0"/>
    <x v="0"/>
    <x v="0"/>
    <n v="0"/>
    <x v="0"/>
    <x v="1"/>
    <x v="0"/>
    <n v="468"/>
  </r>
  <r>
    <d v="2019-01-07T00:00:00"/>
    <x v="20"/>
    <d v="1899-12-30T08:30:00"/>
    <m/>
    <x v="1"/>
    <s v="MR"/>
    <d v="2019-01-07T08:30:00"/>
    <s v="DAVID"/>
    <x v="7"/>
    <s v="Carga"/>
    <s v="NO"/>
    <n v="3"/>
    <n v="6"/>
    <x v="0"/>
    <x v="9"/>
    <x v="5"/>
    <s v="PALAU"/>
    <m/>
    <m/>
    <m/>
    <m/>
    <m/>
    <s v="Jesús"/>
    <x v="3"/>
    <d v="1899-12-30T08:30:00"/>
    <m/>
    <n v="0"/>
    <x v="0"/>
    <x v="0"/>
    <s v="SI"/>
    <x v="1"/>
    <x v="1"/>
    <x v="1"/>
    <n v="1"/>
    <x v="2"/>
    <x v="1"/>
    <x v="0"/>
    <n v="468"/>
  </r>
  <r>
    <d v="2019-01-07T00:00:00"/>
    <x v="21"/>
    <m/>
    <m/>
    <x v="0"/>
    <s v="MR"/>
    <d v="2019-01-07T08:30:00"/>
    <m/>
    <x v="3"/>
    <s v="Descarga"/>
    <s v="NO"/>
    <n v="0"/>
    <n v="0.5"/>
    <x v="1"/>
    <x v="25"/>
    <x v="0"/>
    <s v="PALAU"/>
    <s v="ALB. 201900044 "/>
    <m/>
    <m/>
    <m/>
    <m/>
    <s v="Sus medios"/>
    <x v="3"/>
    <d v="1899-12-30T08:42:00"/>
    <m/>
    <n v="0"/>
    <x v="0"/>
    <x v="0"/>
    <s v="No"/>
    <x v="0"/>
    <x v="0"/>
    <x v="0"/>
    <n v="0"/>
    <x v="0"/>
    <x v="1"/>
    <x v="0"/>
    <n v="468"/>
  </r>
  <r>
    <d v="2019-01-07T00:00:00"/>
    <x v="22"/>
    <d v="1899-12-30T09:00:00"/>
    <m/>
    <x v="1"/>
    <s v="MR"/>
    <d v="2019-01-07T09:00:00"/>
    <m/>
    <x v="9"/>
    <s v="Descarga"/>
    <s v="NO"/>
    <n v="1"/>
    <n v="2"/>
    <x v="0"/>
    <x v="26"/>
    <x v="2"/>
    <s v="EL PLA DE SANTA MARIA"/>
    <m/>
    <m/>
    <m/>
    <m/>
    <m/>
    <s v="Jesús"/>
    <x v="3"/>
    <d v="1899-12-30T09:00:00"/>
    <m/>
    <n v="0"/>
    <x v="0"/>
    <x v="0"/>
    <s v="SI"/>
    <x v="1"/>
    <x v="1"/>
    <x v="1"/>
    <n v="1"/>
    <x v="0"/>
    <x v="1"/>
    <x v="0"/>
    <n v="468"/>
  </r>
  <r>
    <d v="2019-01-07T00:00:00"/>
    <x v="0"/>
    <m/>
    <m/>
    <x v="0"/>
    <s v="MR"/>
    <d v="2019-01-07T09:30:00"/>
    <m/>
    <x v="16"/>
    <s v="Descarga"/>
    <s v="NO"/>
    <n v="0"/>
    <n v="0.5"/>
    <x v="1"/>
    <x v="27"/>
    <x v="0"/>
    <s v="PALAU"/>
    <s v="2 BULTOS PDO. 213004219 ALBARÁN 190025"/>
    <m/>
    <m/>
    <m/>
    <m/>
    <s v="Sus medios"/>
    <x v="3"/>
    <d v="1899-12-30T09:30:00"/>
    <m/>
    <n v="0"/>
    <x v="0"/>
    <x v="0"/>
    <s v="No"/>
    <x v="0"/>
    <x v="0"/>
    <x v="0"/>
    <n v="0"/>
    <x v="0"/>
    <x v="1"/>
    <x v="0"/>
    <n v="468"/>
  </r>
  <r>
    <d v="2019-01-07T00:00:00"/>
    <x v="23"/>
    <m/>
    <m/>
    <x v="0"/>
    <s v="MR"/>
    <d v="2019-01-07T10:00:00"/>
    <n v="25805"/>
    <x v="2"/>
    <s v="Carga"/>
    <s v="SI"/>
    <n v="13.5"/>
    <n v="26"/>
    <x v="2"/>
    <x v="2"/>
    <x v="1"/>
    <s v="ALCARRAS"/>
    <s v="I018"/>
    <m/>
    <m/>
    <m/>
    <m/>
    <s v="Jesús"/>
    <x v="3"/>
    <d v="1899-12-30T09:57:00"/>
    <m/>
    <n v="1"/>
    <x v="0"/>
    <x v="0"/>
    <s v="No"/>
    <x v="0"/>
    <x v="0"/>
    <x v="0"/>
    <n v="0"/>
    <x v="1"/>
    <x v="1"/>
    <x v="0"/>
    <n v="468"/>
  </r>
  <r>
    <d v="2019-01-07T00:00:00"/>
    <x v="1"/>
    <d v="1899-12-30T10:30:00"/>
    <m/>
    <x v="1"/>
    <s v="MR"/>
    <d v="2019-01-07T10:30:00"/>
    <m/>
    <x v="3"/>
    <s v="Descarga"/>
    <s v="NO"/>
    <n v="2"/>
    <n v="4"/>
    <x v="0"/>
    <x v="28"/>
    <x v="2"/>
    <s v="MONTCADA"/>
    <s v="Alb. A/1900005 "/>
    <m/>
    <m/>
    <m/>
    <m/>
    <s v="Alfredo"/>
    <x v="3"/>
    <d v="1899-12-30T10:30:00"/>
    <m/>
    <n v="0"/>
    <x v="0"/>
    <x v="0"/>
    <s v="SI"/>
    <x v="1"/>
    <x v="1"/>
    <x v="1"/>
    <n v="1"/>
    <x v="0"/>
    <x v="1"/>
    <x v="0"/>
    <n v="468"/>
  </r>
  <r>
    <d v="2019-01-07T00:00:00"/>
    <x v="4"/>
    <m/>
    <m/>
    <x v="0"/>
    <s v="MR"/>
    <d v="2019-01-07T12:00:00"/>
    <m/>
    <x v="17"/>
    <s v="Descarga"/>
    <s v="NO"/>
    <n v="0"/>
    <n v="0.5"/>
    <x v="1"/>
    <x v="29"/>
    <x v="0"/>
    <s v="VALENCIA"/>
    <s v="PDO. 213004208"/>
    <m/>
    <m/>
    <m/>
    <m/>
    <s v="Sus medios"/>
    <x v="3"/>
    <d v="1899-12-30T12:00:00"/>
    <m/>
    <n v="0"/>
    <x v="0"/>
    <x v="0"/>
    <s v="No"/>
    <x v="0"/>
    <x v="0"/>
    <x v="0"/>
    <n v="0"/>
    <x v="0"/>
    <x v="1"/>
    <x v="0"/>
    <n v="468"/>
  </r>
  <r>
    <d v="2019-01-07T00:00:00"/>
    <x v="24"/>
    <m/>
    <m/>
    <x v="0"/>
    <s v="MR"/>
    <d v="2019-01-07T12:00:00"/>
    <n v="25805"/>
    <x v="2"/>
    <s v="Carga"/>
    <s v="SI"/>
    <n v="13.5"/>
    <n v="26"/>
    <x v="2"/>
    <x v="2"/>
    <x v="1"/>
    <s v="ALCARRAS"/>
    <s v="I019"/>
    <m/>
    <m/>
    <m/>
    <m/>
    <s v="Alfredo"/>
    <x v="3"/>
    <d v="1899-12-30T12:10:00"/>
    <m/>
    <n v="1"/>
    <x v="0"/>
    <x v="0"/>
    <s v="No"/>
    <x v="0"/>
    <x v="0"/>
    <x v="0"/>
    <n v="0"/>
    <x v="1"/>
    <x v="1"/>
    <x v="0"/>
    <n v="468"/>
  </r>
  <r>
    <d v="2019-01-07T00:00:00"/>
    <x v="5"/>
    <m/>
    <m/>
    <x v="0"/>
    <s v="MR"/>
    <d v="2019-01-07T12:30:00"/>
    <n v="23911"/>
    <x v="3"/>
    <s v="Carga"/>
    <s v="NO"/>
    <n v="0.5"/>
    <n v="1"/>
    <x v="0"/>
    <x v="30"/>
    <x v="1"/>
    <s v="ANDOAIN"/>
    <s v="SIN CITA"/>
    <m/>
    <m/>
    <m/>
    <m/>
    <s v="Jesús"/>
    <x v="3"/>
    <d v="1899-12-30T12:30:00"/>
    <m/>
    <n v="0"/>
    <x v="0"/>
    <x v="0"/>
    <s v="No"/>
    <x v="0"/>
    <x v="0"/>
    <x v="0"/>
    <n v="0"/>
    <x v="1"/>
    <x v="1"/>
    <x v="0"/>
    <n v="468"/>
  </r>
  <r>
    <d v="2019-01-07T00:00:00"/>
    <x v="6"/>
    <d v="1899-12-30T13:30:00"/>
    <m/>
    <x v="1"/>
    <s v="MR"/>
    <d v="2019-01-07T13:30:00"/>
    <m/>
    <x v="18"/>
    <s v="Carga"/>
    <s v="NO"/>
    <n v="3"/>
    <n v="6"/>
    <x v="0"/>
    <x v="31"/>
    <x v="9"/>
    <s v="ALEMANIA"/>
    <s v="6006694,6006638,6006701,6006718 Y 6006695"/>
    <m/>
    <m/>
    <m/>
    <m/>
    <s v="Jesús"/>
    <x v="3"/>
    <d v="1899-12-30T13:30:00"/>
    <m/>
    <n v="0"/>
    <x v="0"/>
    <x v="0"/>
    <s v="SI"/>
    <x v="1"/>
    <x v="1"/>
    <x v="1"/>
    <n v="1"/>
    <x v="2"/>
    <x v="1"/>
    <x v="0"/>
    <n v="468"/>
  </r>
  <r>
    <d v="2019-01-07T00:00:00"/>
    <x v="7"/>
    <d v="1899-12-30T15:30:00"/>
    <m/>
    <x v="1"/>
    <s v="MR"/>
    <d v="2019-01-07T15:30:00"/>
    <n v="25374"/>
    <x v="3"/>
    <s v="Carga"/>
    <s v="NO"/>
    <n v="8"/>
    <n v="16"/>
    <x v="0"/>
    <x v="32"/>
    <x v="1"/>
    <s v="UK"/>
    <m/>
    <m/>
    <m/>
    <m/>
    <m/>
    <s v="Alfredo"/>
    <x v="3"/>
    <d v="1899-12-30T15:30:00"/>
    <m/>
    <n v="0"/>
    <x v="0"/>
    <x v="0"/>
    <s v="SI"/>
    <x v="1"/>
    <x v="1"/>
    <x v="1"/>
    <n v="1"/>
    <x v="1"/>
    <x v="1"/>
    <x v="0"/>
    <n v="468"/>
  </r>
  <r>
    <d v="2019-01-07T00:00:00"/>
    <x v="13"/>
    <d v="1899-12-30T16:00:00"/>
    <m/>
    <x v="1"/>
    <s v="MR"/>
    <d v="2019-01-07T16:00:00"/>
    <m/>
    <x v="3"/>
    <s v="Carga"/>
    <s v="NO"/>
    <n v="3"/>
    <n v="6"/>
    <x v="0"/>
    <x v="6"/>
    <x v="3"/>
    <s v="VARIOS"/>
    <s v="9AL/19000007 Y 9AL/19000004"/>
    <m/>
    <m/>
    <m/>
    <m/>
    <s v="Alfredo"/>
    <x v="3"/>
    <d v="1899-12-30T16:00:00"/>
    <m/>
    <n v="0"/>
    <x v="0"/>
    <x v="0"/>
    <s v="SI"/>
    <x v="1"/>
    <x v="1"/>
    <x v="1"/>
    <n v="1"/>
    <x v="1"/>
    <x v="1"/>
    <x v="0"/>
    <n v="468"/>
  </r>
  <r>
    <d v="2019-01-07T00:00:00"/>
    <x v="8"/>
    <m/>
    <m/>
    <x v="0"/>
    <s v="MR"/>
    <d v="2019-01-07T16:30:00"/>
    <n v="6006653"/>
    <x v="3"/>
    <s v="Carga"/>
    <s v="NO"/>
    <n v="2.5"/>
    <n v="5"/>
    <x v="0"/>
    <x v="10"/>
    <x v="4"/>
    <s v="UK"/>
    <m/>
    <m/>
    <m/>
    <m/>
    <m/>
    <s v="Alfredo"/>
    <x v="3"/>
    <d v="1899-12-30T16:30:00"/>
    <m/>
    <n v="0"/>
    <x v="0"/>
    <x v="0"/>
    <s v="No"/>
    <x v="0"/>
    <x v="0"/>
    <x v="0"/>
    <n v="0"/>
    <x v="1"/>
    <x v="1"/>
    <x v="0"/>
    <n v="468"/>
  </r>
  <r>
    <d v="2019-01-08T00:00:00"/>
    <x v="25"/>
    <m/>
    <m/>
    <x v="0"/>
    <s v="MR"/>
    <d v="2019-01-08T08:00:00"/>
    <m/>
    <x v="19"/>
    <s v="Descarga"/>
    <s v="NO"/>
    <n v="0"/>
    <n v="0.5"/>
    <x v="1"/>
    <x v="4"/>
    <x v="2"/>
    <s v="MONTCADA Y REIXAC"/>
    <s v="2 BIDONES"/>
    <m/>
    <m/>
    <m/>
    <m/>
    <s v="Sus medios"/>
    <x v="4"/>
    <d v="1899-12-30T08:01:00"/>
    <m/>
    <n v="0"/>
    <x v="0"/>
    <x v="0"/>
    <s v="No"/>
    <x v="0"/>
    <x v="0"/>
    <x v="0"/>
    <n v="0"/>
    <x v="0"/>
    <x v="1"/>
    <x v="0"/>
    <n v="468"/>
  </r>
  <r>
    <d v="2019-01-08T00:00:00"/>
    <x v="20"/>
    <d v="1899-12-30T08:30:00"/>
    <m/>
    <x v="1"/>
    <s v="MR"/>
    <d v="2019-01-08T08:30:00"/>
    <s v="DAVID"/>
    <x v="7"/>
    <s v="Carga"/>
    <s v="NO"/>
    <n v="3"/>
    <n v="6"/>
    <x v="0"/>
    <x v="9"/>
    <x v="5"/>
    <s v="PALAU"/>
    <m/>
    <m/>
    <m/>
    <m/>
    <m/>
    <s v="Miguel M."/>
    <x v="4"/>
    <d v="1899-12-30T08:30:00"/>
    <m/>
    <n v="0"/>
    <x v="0"/>
    <x v="0"/>
    <s v="SI"/>
    <x v="1"/>
    <x v="1"/>
    <x v="1"/>
    <n v="1"/>
    <x v="2"/>
    <x v="1"/>
    <x v="0"/>
    <n v="468"/>
  </r>
  <r>
    <d v="2019-01-08T00:00:00"/>
    <x v="26"/>
    <m/>
    <m/>
    <x v="0"/>
    <s v="MR"/>
    <d v="2019-01-08T09:00:00"/>
    <m/>
    <x v="20"/>
    <s v="Descarga"/>
    <s v="NO"/>
    <n v="0"/>
    <n v="0.5"/>
    <x v="1"/>
    <x v="33"/>
    <x v="0"/>
    <s v="BARCELONA"/>
    <s v="ALB. 27282 pDO. 213004256"/>
    <m/>
    <m/>
    <m/>
    <m/>
    <s v="Sus medios"/>
    <x v="4"/>
    <d v="1899-12-30T08:50:00"/>
    <m/>
    <n v="0"/>
    <x v="0"/>
    <x v="0"/>
    <s v="No"/>
    <x v="0"/>
    <x v="0"/>
    <x v="0"/>
    <n v="0"/>
    <x v="0"/>
    <x v="1"/>
    <x v="0"/>
    <n v="468"/>
  </r>
  <r>
    <d v="2019-01-08T00:00:00"/>
    <x v="22"/>
    <d v="1899-12-30T09:00:00"/>
    <m/>
    <x v="1"/>
    <s v="MR"/>
    <d v="2019-01-08T09:00:00"/>
    <m/>
    <x v="9"/>
    <s v="Descarga"/>
    <s v="NO"/>
    <n v="1"/>
    <n v="2"/>
    <x v="0"/>
    <x v="26"/>
    <x v="2"/>
    <s v="EL PLA DE SANTA MARIA"/>
    <n v="113006370"/>
    <m/>
    <m/>
    <m/>
    <m/>
    <s v="Jesús"/>
    <x v="4"/>
    <d v="1899-12-30T09:39:00"/>
    <m/>
    <n v="0"/>
    <x v="0"/>
    <x v="0"/>
    <s v="SI"/>
    <x v="1"/>
    <x v="2"/>
    <x v="0"/>
    <n v="0"/>
    <x v="0"/>
    <x v="1"/>
    <x v="0"/>
    <n v="468"/>
  </r>
  <r>
    <d v="2019-01-08T00:00:00"/>
    <x v="27"/>
    <m/>
    <m/>
    <x v="0"/>
    <s v="MR"/>
    <d v="2019-01-08T09:00:00"/>
    <m/>
    <x v="3"/>
    <s v="Descarga"/>
    <s v="NO"/>
    <n v="0"/>
    <n v="0.5"/>
    <x v="1"/>
    <x v="34"/>
    <x v="2"/>
    <s v="GRANOLLERS"/>
    <s v="ALB. 2190092 - PDO. 713013903"/>
    <m/>
    <m/>
    <m/>
    <m/>
    <s v="Sus medios"/>
    <x v="4"/>
    <d v="1899-12-30T09:10:00"/>
    <m/>
    <n v="0"/>
    <x v="0"/>
    <x v="0"/>
    <s v="No"/>
    <x v="0"/>
    <x v="0"/>
    <x v="0"/>
    <n v="0"/>
    <x v="0"/>
    <x v="1"/>
    <x v="0"/>
    <n v="468"/>
  </r>
  <r>
    <d v="2019-01-08T00:00:00"/>
    <x v="28"/>
    <m/>
    <m/>
    <x v="0"/>
    <s v="MR"/>
    <d v="2019-01-08T09:30:00"/>
    <m/>
    <x v="8"/>
    <s v="Descarga"/>
    <s v="NO"/>
    <n v="0.5"/>
    <n v="1"/>
    <x v="0"/>
    <x v="11"/>
    <x v="0"/>
    <s v="EL VENDRELL"/>
    <s v="ALB. 2.019/1.001 PDO. 213004263"/>
    <m/>
    <m/>
    <m/>
    <m/>
    <s v="Jesús"/>
    <x v="4"/>
    <d v="1899-12-30T09:19:00"/>
    <m/>
    <n v="0"/>
    <x v="0"/>
    <x v="0"/>
    <s v="No"/>
    <x v="0"/>
    <x v="0"/>
    <x v="0"/>
    <n v="0"/>
    <x v="0"/>
    <x v="1"/>
    <x v="0"/>
    <n v="468"/>
  </r>
  <r>
    <d v="2019-01-08T00:00:00"/>
    <x v="0"/>
    <m/>
    <m/>
    <x v="0"/>
    <s v="MR"/>
    <d v="2019-01-08T09:30:00"/>
    <m/>
    <x v="21"/>
    <s v="Descarga"/>
    <s v="NO"/>
    <n v="0"/>
    <n v="0.5"/>
    <x v="1"/>
    <x v="35"/>
    <x v="2"/>
    <s v="LA POBLA DE CLARAMUNT"/>
    <s v="ALB. 2019/1900018 - Pdo. 713013791 A/A Abel"/>
    <m/>
    <m/>
    <m/>
    <m/>
    <s v="Sus medios"/>
    <x v="4"/>
    <d v="1899-12-30T09:30:00"/>
    <m/>
    <n v="0"/>
    <x v="0"/>
    <x v="0"/>
    <s v="No"/>
    <x v="0"/>
    <x v="0"/>
    <x v="0"/>
    <n v="0"/>
    <x v="0"/>
    <x v="1"/>
    <x v="0"/>
    <n v="468"/>
  </r>
  <r>
    <d v="2019-01-08T00:00:00"/>
    <x v="14"/>
    <d v="1899-12-30T10:00:00"/>
    <m/>
    <x v="1"/>
    <s v="MR"/>
    <d v="2019-01-08T10:00:00"/>
    <n v="26069"/>
    <x v="22"/>
    <s v="Carga"/>
    <s v="SI"/>
    <n v="13.5"/>
    <n v="26"/>
    <x v="2"/>
    <x v="36"/>
    <x v="7"/>
    <s v="EL RAAL"/>
    <s v="4861 KRK / R9700BCS "/>
    <m/>
    <m/>
    <m/>
    <m/>
    <s v="Reyes"/>
    <x v="4"/>
    <d v="1899-12-30T10:00:00"/>
    <m/>
    <n v="1"/>
    <x v="0"/>
    <x v="0"/>
    <s v="SI"/>
    <x v="1"/>
    <x v="1"/>
    <x v="1"/>
    <n v="1"/>
    <x v="2"/>
    <x v="1"/>
    <x v="0"/>
    <n v="468"/>
  </r>
  <r>
    <d v="2019-01-08T00:00:00"/>
    <x v="29"/>
    <m/>
    <m/>
    <x v="0"/>
    <s v="MR"/>
    <d v="2019-01-08T10:30:00"/>
    <m/>
    <x v="3"/>
    <s v="Descarga"/>
    <s v="NO"/>
    <n v="0"/>
    <n v="0.5"/>
    <x v="1"/>
    <x v="37"/>
    <x v="0"/>
    <s v="BARCELONA"/>
    <s v="ALBARÁN A-2019_01 / Pdo. 213004249"/>
    <m/>
    <m/>
    <m/>
    <m/>
    <s v="Sus medios"/>
    <x v="4"/>
    <d v="1899-12-30T10:29:00"/>
    <m/>
    <n v="0"/>
    <x v="0"/>
    <x v="0"/>
    <s v="No"/>
    <x v="0"/>
    <x v="0"/>
    <x v="0"/>
    <n v="0"/>
    <x v="0"/>
    <x v="1"/>
    <x v="0"/>
    <n v="468"/>
  </r>
  <r>
    <d v="2019-01-08T00:00:00"/>
    <x v="30"/>
    <m/>
    <m/>
    <x v="0"/>
    <s v="MR"/>
    <d v="2019-01-08T10:30:00"/>
    <m/>
    <x v="3"/>
    <s v="Descarga"/>
    <s v="NO"/>
    <n v="0"/>
    <n v="0.5"/>
    <x v="1"/>
    <x v="38"/>
    <x v="2"/>
    <s v="HOSPITALET"/>
    <s v="ALBARÁN 604420 / PDO. 713013904"/>
    <m/>
    <m/>
    <m/>
    <m/>
    <s v="Sus medios"/>
    <x v="4"/>
    <d v="1899-12-30T10:40:00"/>
    <m/>
    <n v="0"/>
    <x v="0"/>
    <x v="0"/>
    <s v="No"/>
    <x v="0"/>
    <x v="0"/>
    <x v="0"/>
    <n v="0"/>
    <x v="0"/>
    <x v="1"/>
    <x v="0"/>
    <n v="468"/>
  </r>
  <r>
    <d v="2019-01-08T00:00:00"/>
    <x v="31"/>
    <m/>
    <m/>
    <x v="0"/>
    <s v="MR"/>
    <d v="2019-01-08T11:00:00"/>
    <m/>
    <x v="3"/>
    <s v="Descarga"/>
    <s v="NO"/>
    <n v="0.5"/>
    <n v="1"/>
    <x v="0"/>
    <x v="3"/>
    <x v="0"/>
    <s v="PALAU"/>
    <s v="ALB. 00722183 - Pdo.713013722"/>
    <m/>
    <m/>
    <m/>
    <m/>
    <s v="Sus medios"/>
    <x v="4"/>
    <d v="1899-12-30T10:45:00"/>
    <m/>
    <n v="0"/>
    <x v="0"/>
    <x v="0"/>
    <s v="No"/>
    <x v="0"/>
    <x v="0"/>
    <x v="0"/>
    <n v="0"/>
    <x v="0"/>
    <x v="1"/>
    <x v="0"/>
    <n v="468"/>
  </r>
  <r>
    <d v="2019-01-08T00:00:00"/>
    <x v="32"/>
    <m/>
    <m/>
    <x v="0"/>
    <s v="MR"/>
    <d v="2019-01-08T11:00:00"/>
    <m/>
    <x v="23"/>
    <s v="Descarga"/>
    <s v="NO"/>
    <n v="0.5"/>
    <n v="1"/>
    <x v="0"/>
    <x v="39"/>
    <x v="2"/>
    <s v="ALICANTE"/>
    <s v="ALBARÁN NA/190037 Pdo. 0113006343"/>
    <m/>
    <m/>
    <m/>
    <m/>
    <s v="Jesús"/>
    <x v="4"/>
    <d v="1899-12-30T10:50:00"/>
    <m/>
    <n v="0"/>
    <x v="0"/>
    <x v="0"/>
    <s v="No"/>
    <x v="0"/>
    <x v="0"/>
    <x v="0"/>
    <n v="0"/>
    <x v="0"/>
    <x v="1"/>
    <x v="0"/>
    <n v="468"/>
  </r>
  <r>
    <d v="2019-01-08T00:00:00"/>
    <x v="4"/>
    <d v="1899-12-30T12:00:00"/>
    <m/>
    <x v="1"/>
    <s v="VG"/>
    <d v="2019-01-08T12:00:00"/>
    <m/>
    <x v="24"/>
    <s v="Descarga"/>
    <s v="NO"/>
    <n v="9"/>
    <n v="17"/>
    <x v="0"/>
    <x v="40"/>
    <x v="10"/>
    <s v="NURIEUX"/>
    <s v="2864HZV   R1319BBP, REF. CB-1029, TENIA HORA EL LUNES 06/01 Y SE HA IDO A DESCARGAR A LA AGENCIA EL MOSCA"/>
    <m/>
    <m/>
    <m/>
    <m/>
    <s v="Miguel M."/>
    <x v="4"/>
    <d v="1899-12-30T12:00:00"/>
    <m/>
    <n v="0"/>
    <x v="0"/>
    <x v="0"/>
    <s v="SI"/>
    <x v="1"/>
    <x v="1"/>
    <x v="1"/>
    <n v="1"/>
    <x v="2"/>
    <x v="1"/>
    <x v="0"/>
    <n v="468"/>
  </r>
  <r>
    <d v="2019-01-08T00:00:00"/>
    <x v="33"/>
    <m/>
    <m/>
    <x v="0"/>
    <s v="MR"/>
    <d v="2019-01-08T12:00:00"/>
    <m/>
    <x v="3"/>
    <s v="Descarga"/>
    <s v="NO"/>
    <n v="0.5"/>
    <n v="1"/>
    <x v="0"/>
    <x v="17"/>
    <x v="2"/>
    <s v="MURCIA"/>
    <s v="ALB. 19AV 30 PDO. 113006369 Y ALB. 19AV 36 pDO. 113006363"/>
    <m/>
    <m/>
    <m/>
    <m/>
    <s v="Jesús"/>
    <x v="4"/>
    <d v="1899-12-30T12:01:00"/>
    <m/>
    <n v="0"/>
    <x v="0"/>
    <x v="0"/>
    <s v="No"/>
    <x v="0"/>
    <x v="0"/>
    <x v="0"/>
    <n v="0"/>
    <x v="0"/>
    <x v="1"/>
    <x v="0"/>
    <n v="468"/>
  </r>
  <r>
    <d v="2019-01-08T00:00:00"/>
    <x v="34"/>
    <m/>
    <m/>
    <x v="0"/>
    <s v="MR"/>
    <d v="2019-01-08T12:00:00"/>
    <n v="25947"/>
    <x v="3"/>
    <s v="Carga"/>
    <s v="NO"/>
    <n v="0.5"/>
    <n v="1"/>
    <x v="0"/>
    <x v="41"/>
    <x v="3"/>
    <s v="PORTUGAL"/>
    <m/>
    <m/>
    <m/>
    <m/>
    <m/>
    <s v="Jesús"/>
    <x v="4"/>
    <d v="1899-12-30T12:05:00"/>
    <m/>
    <n v="0"/>
    <x v="0"/>
    <x v="0"/>
    <s v="No"/>
    <x v="0"/>
    <x v="0"/>
    <x v="0"/>
    <n v="0"/>
    <x v="1"/>
    <x v="1"/>
    <x v="0"/>
    <n v="468"/>
  </r>
  <r>
    <d v="2019-01-08T00:00:00"/>
    <x v="35"/>
    <d v="1899-12-30T12:15:00"/>
    <m/>
    <x v="1"/>
    <s v="MR"/>
    <d v="2019-01-08T12:30:00"/>
    <n v="26069"/>
    <x v="22"/>
    <s v="Carga"/>
    <s v="SI"/>
    <n v="13.5"/>
    <n v="26"/>
    <x v="2"/>
    <x v="36"/>
    <x v="7"/>
    <s v="EL RAAL"/>
    <s v="8064-KHD   WZ6701-R   "/>
    <m/>
    <m/>
    <m/>
    <m/>
    <s v="Miguel M."/>
    <x v="4"/>
    <d v="1899-12-30T12:15:00"/>
    <m/>
    <n v="1"/>
    <x v="0"/>
    <x v="0"/>
    <s v="SI"/>
    <x v="1"/>
    <x v="1"/>
    <x v="1"/>
    <n v="1"/>
    <x v="2"/>
    <x v="1"/>
    <x v="0"/>
    <n v="468"/>
  </r>
  <r>
    <d v="2019-01-08T00:00:00"/>
    <x v="36"/>
    <d v="1899-12-30T13:00:00"/>
    <m/>
    <x v="1"/>
    <s v="VG"/>
    <d v="2019-01-08T13:00:00"/>
    <m/>
    <x v="25"/>
    <s v="Descarga"/>
    <s v="SI"/>
    <n v="13.5"/>
    <n v="26"/>
    <x v="0"/>
    <x v="42"/>
    <x v="10"/>
    <s v="GAILLON"/>
    <s v="REF. CB-1034 - 9393HZX / R1443BCR"/>
    <m/>
    <m/>
    <m/>
    <m/>
    <s v="Miguel M."/>
    <x v="4"/>
    <d v="1899-12-30T13:00:00"/>
    <m/>
    <n v="1"/>
    <x v="0"/>
    <x v="0"/>
    <s v="SI"/>
    <x v="1"/>
    <x v="1"/>
    <x v="1"/>
    <n v="1"/>
    <x v="2"/>
    <x v="1"/>
    <x v="0"/>
    <n v="468"/>
  </r>
  <r>
    <d v="2019-01-08T00:00:00"/>
    <x v="37"/>
    <m/>
    <m/>
    <x v="0"/>
    <s v="MR"/>
    <d v="2019-01-08T13:00:00"/>
    <m/>
    <x v="3"/>
    <s v="Descarga"/>
    <s v="NO"/>
    <n v="0"/>
    <n v="0.5"/>
    <x v="1"/>
    <x v="43"/>
    <x v="0"/>
    <s v="PALAU"/>
    <s v="ALB. 7567 , Pdo. 213004259"/>
    <m/>
    <m/>
    <m/>
    <m/>
    <s v="Sus medios"/>
    <x v="4"/>
    <d v="1899-12-30T13:13:00"/>
    <m/>
    <n v="0"/>
    <x v="0"/>
    <x v="0"/>
    <s v="No"/>
    <x v="0"/>
    <x v="0"/>
    <x v="0"/>
    <n v="0"/>
    <x v="0"/>
    <x v="1"/>
    <x v="0"/>
    <n v="468"/>
  </r>
  <r>
    <d v="2019-01-08T00:00:00"/>
    <x v="38"/>
    <d v="1899-12-30T15:00:00"/>
    <m/>
    <x v="1"/>
    <s v="MR"/>
    <d v="2019-01-08T15:00:00"/>
    <n v="6006671"/>
    <x v="3"/>
    <s v="Carga"/>
    <s v="NO"/>
    <n v="10"/>
    <n v="20"/>
    <x v="0"/>
    <x v="44"/>
    <x v="1"/>
    <s v="HOLANDA"/>
    <m/>
    <m/>
    <m/>
    <m/>
    <n v="30"/>
    <s v="Miguel M."/>
    <x v="4"/>
    <d v="1899-12-30T15:00:00"/>
    <s v="H- carga americanos"/>
    <n v="0"/>
    <x v="0"/>
    <x v="0"/>
    <s v="SI"/>
    <x v="1"/>
    <x v="1"/>
    <x v="1"/>
    <n v="1"/>
    <x v="1"/>
    <x v="1"/>
    <x v="0"/>
    <n v="468"/>
  </r>
  <r>
    <d v="2019-01-08T00:00:00"/>
    <x v="7"/>
    <d v="1899-12-30T15:30:00"/>
    <m/>
    <x v="1"/>
    <s v="CT"/>
    <d v="2019-01-08T15:30:00"/>
    <n v="25324"/>
    <x v="26"/>
    <s v="Carga"/>
    <s v="NO"/>
    <n v="4.5"/>
    <n v="9"/>
    <x v="0"/>
    <x v="45"/>
    <x v="7"/>
    <s v="NAVARRA"/>
    <m/>
    <m/>
    <m/>
    <m/>
    <m/>
    <s v="Jesús"/>
    <x v="4"/>
    <d v="1899-12-30T16:30:00"/>
    <m/>
    <n v="0"/>
    <x v="0"/>
    <x v="0"/>
    <s v="SI"/>
    <x v="1"/>
    <x v="2"/>
    <x v="0"/>
    <n v="0"/>
    <x v="2"/>
    <x v="1"/>
    <x v="0"/>
    <n v="468"/>
  </r>
  <r>
    <d v="2019-01-08T00:00:00"/>
    <x v="13"/>
    <d v="1899-12-30T16:00:00"/>
    <m/>
    <x v="1"/>
    <s v="MR"/>
    <d v="2019-01-08T16:00:00"/>
    <m/>
    <x v="3"/>
    <s v="Carga"/>
    <s v="NO"/>
    <n v="5"/>
    <n v="10"/>
    <x v="0"/>
    <x v="6"/>
    <x v="3"/>
    <s v="VARIOS"/>
    <s v="Alb. 9AL/19000014"/>
    <m/>
    <m/>
    <m/>
    <m/>
    <s v="Jesús"/>
    <x v="4"/>
    <d v="1899-12-30T16:00:00"/>
    <m/>
    <n v="0"/>
    <x v="0"/>
    <x v="0"/>
    <s v="SI"/>
    <x v="1"/>
    <x v="1"/>
    <x v="1"/>
    <n v="1"/>
    <x v="1"/>
    <x v="1"/>
    <x v="0"/>
    <n v="468"/>
  </r>
  <r>
    <d v="2019-01-08T00:00:00"/>
    <x v="39"/>
    <d v="1899-12-30T16:31:00"/>
    <m/>
    <x v="1"/>
    <s v="MR"/>
    <d v="2019-01-08T16:30:00"/>
    <m/>
    <x v="21"/>
    <s v="Carga"/>
    <s v="NO"/>
    <n v="0.5"/>
    <n v="1"/>
    <x v="0"/>
    <x v="46"/>
    <x v="5"/>
    <s v="MADRID"/>
    <s v="ALB. 080119-1"/>
    <m/>
    <m/>
    <m/>
    <m/>
    <s v="Jesús"/>
    <x v="4"/>
    <d v="1899-12-30T16:31:00"/>
    <m/>
    <n v="0"/>
    <x v="0"/>
    <x v="0"/>
    <s v="SI"/>
    <x v="1"/>
    <x v="1"/>
    <x v="1"/>
    <n v="1"/>
    <x v="2"/>
    <x v="1"/>
    <x v="0"/>
    <n v="468"/>
  </r>
  <r>
    <d v="2019-01-08T00:00:00"/>
    <x v="40"/>
    <d v="1899-12-30T17:00:00"/>
    <m/>
    <x v="1"/>
    <s v="MR"/>
    <d v="2019-01-08T17:00:00"/>
    <m/>
    <x v="14"/>
    <s v="Carga"/>
    <s v="NO"/>
    <n v="2"/>
    <n v="4"/>
    <x v="0"/>
    <x v="19"/>
    <x v="5"/>
    <s v="VARIOS"/>
    <m/>
    <m/>
    <m/>
    <m/>
    <m/>
    <s v="Reyes"/>
    <x v="4"/>
    <d v="1899-12-30T17:00:00"/>
    <m/>
    <n v="0"/>
    <x v="0"/>
    <x v="0"/>
    <s v="SI"/>
    <x v="1"/>
    <x v="1"/>
    <x v="1"/>
    <n v="1"/>
    <x v="2"/>
    <x v="1"/>
    <x v="0"/>
    <n v="468"/>
  </r>
  <r>
    <d v="2019-01-09T00:00:00"/>
    <x v="17"/>
    <d v="1899-12-30T06:00:00"/>
    <m/>
    <x v="1"/>
    <s v="VG"/>
    <d v="2019-01-09T06:00:00"/>
    <m/>
    <x v="25"/>
    <s v="Descarga"/>
    <s v="SI"/>
    <n v="13.5"/>
    <n v="26"/>
    <x v="0"/>
    <x v="42"/>
    <x v="10"/>
    <s v="GAILLON"/>
    <s v="CB-1030 - Matrículas:BH-37-GLA "/>
    <m/>
    <m/>
    <m/>
    <m/>
    <s v="Juan Carlos"/>
    <x v="5"/>
    <d v="1899-12-30T14:00:00"/>
    <m/>
    <n v="1"/>
    <x v="0"/>
    <x v="0"/>
    <s v="SI"/>
    <x v="1"/>
    <x v="2"/>
    <x v="0"/>
    <n v="0"/>
    <x v="2"/>
    <x v="1"/>
    <x v="0"/>
    <n v="468"/>
  </r>
  <r>
    <d v="2019-01-09T00:00:00"/>
    <x v="20"/>
    <d v="1899-12-30T08:30:00"/>
    <m/>
    <x v="1"/>
    <s v="MR"/>
    <d v="2019-01-09T08:30:00"/>
    <s v="DAVID"/>
    <x v="7"/>
    <s v="Carga"/>
    <s v="NO"/>
    <n v="3"/>
    <n v="6"/>
    <x v="0"/>
    <x v="9"/>
    <x v="5"/>
    <s v="PALAU"/>
    <m/>
    <m/>
    <m/>
    <m/>
    <m/>
    <s v="Sus medios"/>
    <x v="5"/>
    <d v="1899-12-30T08:30:00"/>
    <m/>
    <n v="0"/>
    <x v="0"/>
    <x v="0"/>
    <s v="SI"/>
    <x v="1"/>
    <x v="1"/>
    <x v="1"/>
    <n v="1"/>
    <x v="2"/>
    <x v="1"/>
    <x v="0"/>
    <n v="468"/>
  </r>
  <r>
    <d v="2019-01-09T00:00:00"/>
    <x v="22"/>
    <d v="1899-12-30T09:00:00"/>
    <m/>
    <x v="1"/>
    <s v="MR"/>
    <d v="2019-01-09T09:00:00"/>
    <m/>
    <x v="22"/>
    <s v="Carga"/>
    <s v="SI"/>
    <n v="13.5"/>
    <n v="26"/>
    <x v="0"/>
    <x v="21"/>
    <x v="8"/>
    <s v="LORQUI"/>
    <s v="9625-FVK     R-6782-BBJ, LLEGARA A PRIMERA HORA SI SE PUEDE DESCARGAR"/>
    <m/>
    <m/>
    <m/>
    <m/>
    <s v="Diego"/>
    <x v="5"/>
    <d v="1899-12-30T09:00:00"/>
    <m/>
    <n v="1"/>
    <x v="0"/>
    <x v="0"/>
    <s v="SI"/>
    <x v="1"/>
    <x v="1"/>
    <x v="1"/>
    <n v="1"/>
    <x v="2"/>
    <x v="1"/>
    <x v="0"/>
    <n v="468"/>
  </r>
  <r>
    <d v="2019-01-09T00:00:00"/>
    <x v="27"/>
    <m/>
    <m/>
    <x v="0"/>
    <s v="MR"/>
    <d v="2019-01-09T09:00:00"/>
    <m/>
    <x v="21"/>
    <s v="Descarga"/>
    <s v="NO"/>
    <n v="0"/>
    <n v="0.5"/>
    <x v="1"/>
    <x v="4"/>
    <x v="2"/>
    <s v="AZUQUECA DE HENARES"/>
    <s v="UN SOBRE CON 2 BULTOS PEQUEÑOS A/A ABEL PIÑA"/>
    <m/>
    <m/>
    <m/>
    <m/>
    <s v="Sus medios"/>
    <x v="5"/>
    <d v="1899-12-30T09:10:00"/>
    <m/>
    <n v="0"/>
    <x v="0"/>
    <x v="0"/>
    <s v="No"/>
    <x v="0"/>
    <x v="0"/>
    <x v="0"/>
    <n v="0"/>
    <x v="0"/>
    <x v="1"/>
    <x v="0"/>
    <n v="468"/>
  </r>
  <r>
    <d v="2019-01-09T00:00:00"/>
    <x v="41"/>
    <m/>
    <m/>
    <x v="0"/>
    <s v="MR"/>
    <d v="2019-01-09T10:30:00"/>
    <m/>
    <x v="27"/>
    <s v="Descarga"/>
    <s v="NO"/>
    <n v="0"/>
    <n v="0.5"/>
    <x v="1"/>
    <x v="47"/>
    <x v="0"/>
    <s v="BARCELONA"/>
    <s v="ALB. 45909 Pedido 213004244"/>
    <m/>
    <m/>
    <m/>
    <m/>
    <s v="Sus medios"/>
    <x v="5"/>
    <d v="1899-12-30T10:15:00"/>
    <m/>
    <n v="0"/>
    <x v="0"/>
    <x v="0"/>
    <s v="No"/>
    <x v="0"/>
    <x v="0"/>
    <x v="0"/>
    <n v="0"/>
    <x v="0"/>
    <x v="1"/>
    <x v="0"/>
    <n v="468"/>
  </r>
  <r>
    <d v="2019-01-09T00:00:00"/>
    <x v="1"/>
    <d v="1899-12-30T10:30:00"/>
    <m/>
    <x v="1"/>
    <s v="JAR"/>
    <d v="2019-01-09T10:30:00"/>
    <m/>
    <x v="3"/>
    <s v="Carga"/>
    <s v="NO"/>
    <n v="2"/>
    <n v="4"/>
    <x v="0"/>
    <x v="6"/>
    <x v="3"/>
    <s v="VARIOS"/>
    <s v="9AL/19000015"/>
    <m/>
    <m/>
    <m/>
    <m/>
    <s v="Miguel M."/>
    <x v="5"/>
    <d v="1899-12-30T10:30:00"/>
    <m/>
    <n v="0"/>
    <x v="0"/>
    <x v="0"/>
    <s v="SI"/>
    <x v="1"/>
    <x v="1"/>
    <x v="1"/>
    <n v="1"/>
    <x v="1"/>
    <x v="1"/>
    <x v="0"/>
    <n v="468"/>
  </r>
  <r>
    <d v="2019-01-09T00:00:00"/>
    <x v="3"/>
    <d v="1899-12-30T11:30:00"/>
    <m/>
    <x v="1"/>
    <s v="MR"/>
    <d v="2019-01-09T11:30:00"/>
    <m/>
    <x v="6"/>
    <s v="Carga"/>
    <s v="NO"/>
    <n v="1.5"/>
    <n v="3"/>
    <x v="0"/>
    <x v="7"/>
    <x v="4"/>
    <s v="GAILLON"/>
    <s v="6006674 y 6006760"/>
    <m/>
    <m/>
    <m/>
    <m/>
    <s v="Miguel M."/>
    <x v="5"/>
    <d v="1899-12-30T11:30:00"/>
    <m/>
    <n v="0"/>
    <x v="0"/>
    <x v="0"/>
    <s v="SI"/>
    <x v="1"/>
    <x v="1"/>
    <x v="1"/>
    <n v="1"/>
    <x v="1"/>
    <x v="1"/>
    <x v="0"/>
    <n v="468"/>
  </r>
  <r>
    <d v="2019-01-09T00:00:00"/>
    <x v="42"/>
    <m/>
    <m/>
    <x v="0"/>
    <s v="MR"/>
    <d v="2019-01-09T11:30:00"/>
    <m/>
    <x v="3"/>
    <s v="Descarga"/>
    <s v="NO"/>
    <n v="0.5"/>
    <n v="1"/>
    <x v="0"/>
    <x v="48"/>
    <x v="2"/>
    <s v="CALDES DE MONTBUI"/>
    <s v="SE DESCARGA EL CHOFER CON TRASPALET"/>
    <m/>
    <m/>
    <m/>
    <m/>
    <s v="Sus medios"/>
    <x v="5"/>
    <d v="1899-12-30T11:36:00"/>
    <m/>
    <n v="0"/>
    <x v="0"/>
    <x v="0"/>
    <s v="No"/>
    <x v="0"/>
    <x v="0"/>
    <x v="0"/>
    <n v="0"/>
    <x v="0"/>
    <x v="1"/>
    <x v="0"/>
    <n v="468"/>
  </r>
  <r>
    <d v="2019-01-09T00:00:00"/>
    <x v="4"/>
    <d v="1899-12-30T12:00:00"/>
    <m/>
    <x v="1"/>
    <s v="MR"/>
    <d v="2019-01-09T12:00:00"/>
    <m/>
    <x v="28"/>
    <s v="Descarga"/>
    <s v="NO"/>
    <n v="2"/>
    <n v="4"/>
    <x v="0"/>
    <x v="49"/>
    <x v="0"/>
    <s v="PALAU"/>
    <s v="RETIRA PALETS PRS. 813002258,813002261, 813002220 alb. S1-3312"/>
    <m/>
    <m/>
    <m/>
    <m/>
    <s v="Diego"/>
    <x v="5"/>
    <d v="1899-12-30T12:00:00"/>
    <m/>
    <n v="0"/>
    <x v="0"/>
    <x v="0"/>
    <s v="SI"/>
    <x v="1"/>
    <x v="1"/>
    <x v="1"/>
    <n v="1"/>
    <x v="0"/>
    <x v="1"/>
    <x v="0"/>
    <n v="468"/>
  </r>
  <r>
    <d v="2019-01-09T00:00:00"/>
    <x v="5"/>
    <d v="1899-12-30T12:30:00"/>
    <m/>
    <x v="1"/>
    <s v="JAR"/>
    <d v="2019-01-09T12:30:00"/>
    <n v="25517"/>
    <x v="13"/>
    <s v="Carga"/>
    <s v="SI"/>
    <n v="13.5"/>
    <n v="26"/>
    <x v="2"/>
    <x v="50"/>
    <x v="7"/>
    <s v="PORTUGAL"/>
    <m/>
    <m/>
    <m/>
    <m/>
    <m/>
    <s v="Jesús"/>
    <x v="5"/>
    <d v="1899-12-30T14:30:00"/>
    <m/>
    <n v="1"/>
    <x v="0"/>
    <x v="0"/>
    <s v="SI"/>
    <x v="1"/>
    <x v="2"/>
    <x v="0"/>
    <n v="0"/>
    <x v="2"/>
    <x v="1"/>
    <x v="0"/>
    <n v="468"/>
  </r>
  <r>
    <d v="2019-01-09T00:00:00"/>
    <x v="36"/>
    <m/>
    <m/>
    <x v="0"/>
    <s v="MR"/>
    <d v="2019-01-09T13:00:00"/>
    <n v="6006588"/>
    <x v="3"/>
    <s v="Carga"/>
    <s v="NO"/>
    <n v="6"/>
    <n v="11"/>
    <x v="0"/>
    <x v="51"/>
    <x v="4"/>
    <s v="ROMANIA"/>
    <m/>
    <m/>
    <m/>
    <m/>
    <m/>
    <s v="Diego"/>
    <x v="5"/>
    <d v="1899-12-30T13:00:00"/>
    <m/>
    <n v="0"/>
    <x v="0"/>
    <x v="0"/>
    <s v="No"/>
    <x v="0"/>
    <x v="0"/>
    <x v="0"/>
    <n v="0"/>
    <x v="1"/>
    <x v="1"/>
    <x v="0"/>
    <n v="468"/>
  </r>
  <r>
    <d v="2019-01-09T00:00:00"/>
    <x v="43"/>
    <d v="1899-12-30T14:00:00"/>
    <m/>
    <x v="1"/>
    <s v="MR"/>
    <d v="2019-01-09T14:00:00"/>
    <m/>
    <x v="29"/>
    <s v="Carga"/>
    <s v="NO"/>
    <n v="2"/>
    <n v="4"/>
    <x v="0"/>
    <x v="52"/>
    <x v="1"/>
    <s v="MADRID"/>
    <s v="25893 Y 25548"/>
    <m/>
    <m/>
    <m/>
    <m/>
    <s v="Juan Carlos"/>
    <x v="5"/>
    <d v="1899-12-30T14:00:00"/>
    <m/>
    <n v="0"/>
    <x v="0"/>
    <x v="0"/>
    <s v="SI"/>
    <x v="1"/>
    <x v="1"/>
    <x v="1"/>
    <n v="1"/>
    <x v="1"/>
    <x v="1"/>
    <x v="0"/>
    <n v="468"/>
  </r>
  <r>
    <d v="2019-01-09T00:00:00"/>
    <x v="44"/>
    <m/>
    <m/>
    <x v="0"/>
    <s v="MR"/>
    <d v="2019-01-09T14:00:00"/>
    <m/>
    <x v="30"/>
    <s v="Descarga"/>
    <s v="NO"/>
    <n v="0"/>
    <n v="0.5"/>
    <x v="1"/>
    <x v="4"/>
    <x v="2"/>
    <s v="MIRAFLORES"/>
    <s v="UN SOBRE DE PEDRO COUCELO PARA MIREIA"/>
    <m/>
    <m/>
    <m/>
    <m/>
    <s v="Sus medios"/>
    <x v="5"/>
    <d v="1899-12-30T14:01:00"/>
    <m/>
    <n v="0"/>
    <x v="0"/>
    <x v="0"/>
    <s v="No"/>
    <x v="0"/>
    <x v="0"/>
    <x v="0"/>
    <n v="0"/>
    <x v="0"/>
    <x v="1"/>
    <x v="0"/>
    <n v="468"/>
  </r>
  <r>
    <d v="2019-01-09T00:00:00"/>
    <x v="13"/>
    <d v="1899-12-30T16:00:00"/>
    <m/>
    <x v="1"/>
    <s v="MR"/>
    <d v="2019-01-09T16:00:00"/>
    <m/>
    <x v="3"/>
    <s v="Carga"/>
    <s v="NO"/>
    <n v="5"/>
    <n v="10"/>
    <x v="0"/>
    <x v="6"/>
    <x v="3"/>
    <s v="VARIOS"/>
    <m/>
    <m/>
    <m/>
    <m/>
    <m/>
    <s v="Juan Carlos"/>
    <x v="5"/>
    <d v="1899-12-30T16:00:00"/>
    <m/>
    <n v="0"/>
    <x v="0"/>
    <x v="0"/>
    <s v="SI"/>
    <x v="1"/>
    <x v="1"/>
    <x v="1"/>
    <n v="1"/>
    <x v="1"/>
    <x v="1"/>
    <x v="0"/>
    <n v="468"/>
  </r>
  <r>
    <d v="2019-01-09T00:00:00"/>
    <x v="45"/>
    <m/>
    <m/>
    <x v="0"/>
    <s v="MR"/>
    <d v="2019-01-09T16:00:00"/>
    <m/>
    <x v="27"/>
    <s v="Descarga"/>
    <s v="NO"/>
    <n v="0"/>
    <n v="0.5"/>
    <x v="1"/>
    <x v="53"/>
    <x v="0"/>
    <s v="PALAU"/>
    <s v="ALB. 8300855694 PEDIDO 713013729"/>
    <m/>
    <m/>
    <m/>
    <m/>
    <s v="Sus medios"/>
    <x v="5"/>
    <d v="1899-12-30T16:10:00"/>
    <m/>
    <n v="0"/>
    <x v="0"/>
    <x v="0"/>
    <s v="No"/>
    <x v="0"/>
    <x v="0"/>
    <x v="0"/>
    <n v="0"/>
    <x v="0"/>
    <x v="1"/>
    <x v="0"/>
    <n v="468"/>
  </r>
  <r>
    <d v="2019-01-09T00:00:00"/>
    <x v="8"/>
    <d v="1899-12-30T16:30:00"/>
    <m/>
    <x v="1"/>
    <s v="MR"/>
    <d v="2019-01-09T16:30:00"/>
    <m/>
    <x v="20"/>
    <s v="Carga"/>
    <s v="NO"/>
    <n v="0"/>
    <s v="0,5"/>
    <x v="1"/>
    <x v="54"/>
    <x v="5"/>
    <s v="PALAU"/>
    <s v="080119-9 Y 1006"/>
    <m/>
    <m/>
    <m/>
    <m/>
    <s v="Juan Carlos"/>
    <x v="5"/>
    <d v="1899-12-30T16:30:00"/>
    <m/>
    <n v="0"/>
    <x v="0"/>
    <x v="0"/>
    <s v="SI"/>
    <x v="1"/>
    <x v="1"/>
    <x v="1"/>
    <n v="1"/>
    <x v="2"/>
    <x v="1"/>
    <x v="0"/>
    <n v="468"/>
  </r>
  <r>
    <d v="2019-01-09T00:00:00"/>
    <x v="40"/>
    <d v="1899-12-30T17:00:00"/>
    <m/>
    <x v="1"/>
    <s v="MR"/>
    <d v="2019-01-09T17:00:00"/>
    <m/>
    <x v="14"/>
    <s v="Carga"/>
    <s v="NO"/>
    <n v="1"/>
    <n v="2"/>
    <x v="0"/>
    <x v="19"/>
    <x v="5"/>
    <s v="VARIOS"/>
    <m/>
    <m/>
    <m/>
    <m/>
    <m/>
    <s v="Juan Carlos"/>
    <x v="5"/>
    <d v="1899-12-30T17:00:00"/>
    <m/>
    <n v="0"/>
    <x v="0"/>
    <x v="0"/>
    <s v="SI"/>
    <x v="1"/>
    <x v="1"/>
    <x v="1"/>
    <n v="1"/>
    <x v="2"/>
    <x v="1"/>
    <x v="0"/>
    <n v="468"/>
  </r>
  <r>
    <d v="2019-01-09T00:00:00"/>
    <x v="46"/>
    <d v="1899-12-30T18:00:00"/>
    <m/>
    <x v="1"/>
    <s v="MR"/>
    <d v="2019-01-09T18:00:00"/>
    <m/>
    <x v="25"/>
    <s v="Carga"/>
    <s v="NO"/>
    <n v="4"/>
    <n v="8"/>
    <x v="0"/>
    <x v="55"/>
    <x v="5"/>
    <s v="VARIOS"/>
    <m/>
    <m/>
    <m/>
    <m/>
    <m/>
    <s v="Juan Carlos"/>
    <x v="5"/>
    <d v="1899-12-30T18:00:00"/>
    <m/>
    <n v="0"/>
    <x v="0"/>
    <x v="0"/>
    <s v="SI"/>
    <x v="1"/>
    <x v="1"/>
    <x v="1"/>
    <n v="1"/>
    <x v="2"/>
    <x v="1"/>
    <x v="0"/>
    <n v="468"/>
  </r>
  <r>
    <d v="2019-01-09T00:00:00"/>
    <x v="47"/>
    <d v="1899-12-30T18:30:00"/>
    <m/>
    <x v="1"/>
    <s v="MR"/>
    <d v="2019-01-09T18:30:00"/>
    <n v="25805"/>
    <x v="2"/>
    <s v="Carga"/>
    <s v="SI"/>
    <n v="13.5"/>
    <n v="26"/>
    <x v="2"/>
    <x v="2"/>
    <x v="1"/>
    <s v="ALCARRAS"/>
    <m/>
    <m/>
    <m/>
    <m/>
    <m/>
    <s v="Juan Carlos"/>
    <x v="5"/>
    <d v="1899-12-30T18:30:00"/>
    <m/>
    <n v="1"/>
    <x v="0"/>
    <x v="0"/>
    <s v="SI"/>
    <x v="1"/>
    <x v="1"/>
    <x v="1"/>
    <n v="1"/>
    <x v="1"/>
    <x v="1"/>
    <x v="0"/>
    <n v="468"/>
  </r>
  <r>
    <d v="2019-01-09T00:00:00"/>
    <x v="48"/>
    <d v="1899-12-30T19:30:00"/>
    <m/>
    <x v="1"/>
    <s v="CT"/>
    <d v="2019-01-09T19:30:00"/>
    <n v="25742"/>
    <x v="31"/>
    <s v="Carga"/>
    <s v="NO"/>
    <n v="7"/>
    <n v="15"/>
    <x v="0"/>
    <x v="4"/>
    <x v="7"/>
    <s v="PALENCIA"/>
    <m/>
    <m/>
    <m/>
    <m/>
    <m/>
    <s v="Juan Carlos"/>
    <x v="5"/>
    <d v="1899-12-30T19:30:00"/>
    <m/>
    <n v="0"/>
    <x v="0"/>
    <x v="0"/>
    <s v="SI"/>
    <x v="1"/>
    <x v="1"/>
    <x v="1"/>
    <n v="1"/>
    <x v="2"/>
    <x v="1"/>
    <x v="0"/>
    <n v="468"/>
  </r>
  <r>
    <d v="2019-01-09T00:00:00"/>
    <x v="49"/>
    <d v="1899-12-30T20:00:00"/>
    <m/>
    <x v="1"/>
    <s v="MR"/>
    <d v="2019-01-09T20:00:00"/>
    <m/>
    <x v="22"/>
    <s v="Descarga"/>
    <s v="SI"/>
    <n v="13.5"/>
    <n v="26"/>
    <x v="0"/>
    <x v="21"/>
    <x v="8"/>
    <s v="LORQUI"/>
    <m/>
    <m/>
    <m/>
    <m/>
    <m/>
    <s v="Jesús"/>
    <x v="5"/>
    <d v="1899-12-30T20:00:00"/>
    <m/>
    <n v="1"/>
    <x v="0"/>
    <x v="0"/>
    <s v="SI"/>
    <x v="1"/>
    <x v="1"/>
    <x v="1"/>
    <n v="1"/>
    <x v="2"/>
    <x v="1"/>
    <x v="0"/>
    <n v="468"/>
  </r>
  <r>
    <d v="2019-01-10T00:00:00"/>
    <x v="50"/>
    <d v="1899-12-30T08:05:00"/>
    <m/>
    <x v="1"/>
    <s v="MR"/>
    <d v="2019-01-10T08:00:00"/>
    <m/>
    <x v="32"/>
    <s v="Descarga"/>
    <s v="NO"/>
    <n v="6"/>
    <n v="12"/>
    <x v="0"/>
    <x v="56"/>
    <x v="0"/>
    <s v="PALAU"/>
    <s v="ALB598, ALB599 Y ALB600"/>
    <m/>
    <m/>
    <m/>
    <m/>
    <s v="Diego"/>
    <x v="6"/>
    <d v="1899-12-30T08:05:00"/>
    <m/>
    <n v="0"/>
    <x v="0"/>
    <x v="0"/>
    <s v="SI"/>
    <x v="1"/>
    <x v="1"/>
    <x v="1"/>
    <n v="1"/>
    <x v="0"/>
    <x v="1"/>
    <x v="0"/>
    <n v="468"/>
  </r>
  <r>
    <d v="2019-01-10T00:00:00"/>
    <x v="20"/>
    <d v="1899-12-30T08:30:00"/>
    <m/>
    <x v="1"/>
    <s v="MR"/>
    <d v="2019-01-10T08:30:00"/>
    <s v="DAVID"/>
    <x v="7"/>
    <s v="Carga"/>
    <s v="NO"/>
    <n v="3"/>
    <n v="6"/>
    <x v="0"/>
    <x v="9"/>
    <x v="5"/>
    <s v="PALAU"/>
    <m/>
    <m/>
    <m/>
    <m/>
    <m/>
    <s v="Sus medios"/>
    <x v="6"/>
    <d v="1899-12-30T08:30:00"/>
    <m/>
    <n v="0"/>
    <x v="0"/>
    <x v="0"/>
    <s v="SI"/>
    <x v="1"/>
    <x v="1"/>
    <x v="1"/>
    <n v="1"/>
    <x v="2"/>
    <x v="1"/>
    <x v="0"/>
    <n v="468"/>
  </r>
  <r>
    <d v="2019-01-10T00:00:00"/>
    <x v="22"/>
    <m/>
    <m/>
    <x v="0"/>
    <s v="MR"/>
    <d v="2019-01-10T09:00:00"/>
    <m/>
    <x v="30"/>
    <s v="Descarga"/>
    <s v="NO"/>
    <n v="0"/>
    <n v="1"/>
    <x v="0"/>
    <x v="57"/>
    <x v="2"/>
    <s v="SENTMENAT"/>
    <s v="ALB. 0A19000106 (PDO 113006362) ALB. 0A19000105 (PDO. 113006364)"/>
    <m/>
    <m/>
    <m/>
    <m/>
    <s v="Miguel M."/>
    <x v="6"/>
    <d v="1899-12-30T09:00:00"/>
    <m/>
    <n v="0"/>
    <x v="0"/>
    <x v="0"/>
    <s v="No"/>
    <x v="0"/>
    <x v="0"/>
    <x v="0"/>
    <n v="0"/>
    <x v="0"/>
    <x v="1"/>
    <x v="0"/>
    <n v="468"/>
  </r>
  <r>
    <d v="2019-01-10T00:00:00"/>
    <x v="51"/>
    <m/>
    <m/>
    <x v="0"/>
    <s v="MR"/>
    <d v="2019-01-10T09:00:00"/>
    <m/>
    <x v="8"/>
    <s v="Descarga"/>
    <s v="NO"/>
    <n v="0"/>
    <n v="0.5"/>
    <x v="1"/>
    <x v="11"/>
    <x v="0"/>
    <s v="EL VENDRELL"/>
    <s v="NO TRAE DOCUMENTACION"/>
    <m/>
    <m/>
    <m/>
    <m/>
    <s v="Sus medios"/>
    <x v="6"/>
    <d v="1899-12-30T09:01:00"/>
    <m/>
    <n v="0"/>
    <x v="0"/>
    <x v="0"/>
    <s v="No"/>
    <x v="0"/>
    <x v="0"/>
    <x v="0"/>
    <n v="0"/>
    <x v="0"/>
    <x v="1"/>
    <x v="0"/>
    <n v="468"/>
  </r>
  <r>
    <d v="2019-01-10T00:00:00"/>
    <x v="0"/>
    <d v="1899-12-30T09:30:00"/>
    <m/>
    <x v="1"/>
    <s v="MR"/>
    <d v="2019-01-10T09:30:00"/>
    <s v="DAVID"/>
    <x v="7"/>
    <s v="Carga"/>
    <s v="NO"/>
    <n v="3"/>
    <n v="6"/>
    <x v="0"/>
    <x v="9"/>
    <x v="5"/>
    <s v="PALAU"/>
    <m/>
    <m/>
    <m/>
    <m/>
    <m/>
    <s v="Miguel M."/>
    <x v="6"/>
    <d v="1899-12-30T09:30:00"/>
    <m/>
    <n v="0"/>
    <x v="0"/>
    <x v="0"/>
    <s v="SI"/>
    <x v="1"/>
    <x v="1"/>
    <x v="1"/>
    <n v="1"/>
    <x v="2"/>
    <x v="1"/>
    <x v="0"/>
    <n v="468"/>
  </r>
  <r>
    <d v="2019-01-10T00:00:00"/>
    <x v="52"/>
    <m/>
    <m/>
    <x v="0"/>
    <s v="MR"/>
    <d v="2019-01-10T10:00:00"/>
    <m/>
    <x v="21"/>
    <s v="Descarga"/>
    <s v="NO"/>
    <n v="0"/>
    <n v="0.5"/>
    <x v="1"/>
    <x v="4"/>
    <x v="2"/>
    <s v="VARIOS"/>
    <s v="1 SOBRE MIREIA, 1 BULTO SERIPAFER 113005976 ALB. NA/190053 Y 1 BULTO PARA RICARD"/>
    <m/>
    <m/>
    <m/>
    <m/>
    <s v="Sus medios"/>
    <x v="6"/>
    <d v="1899-12-30T09:45:00"/>
    <m/>
    <n v="0"/>
    <x v="0"/>
    <x v="0"/>
    <s v="No"/>
    <x v="0"/>
    <x v="0"/>
    <x v="0"/>
    <n v="0"/>
    <x v="0"/>
    <x v="1"/>
    <x v="0"/>
    <n v="468"/>
  </r>
  <r>
    <d v="2019-01-10T00:00:00"/>
    <x v="1"/>
    <m/>
    <m/>
    <x v="0"/>
    <s v="MR"/>
    <d v="2019-01-10T10:30:00"/>
    <m/>
    <x v="1"/>
    <s v="Descarga"/>
    <s v="NO"/>
    <n v="0"/>
    <n v="0.5"/>
    <x v="1"/>
    <x v="1"/>
    <x v="0"/>
    <s v="TERRASSA"/>
    <m/>
    <m/>
    <m/>
    <m/>
    <m/>
    <s v="Sus medios"/>
    <x v="6"/>
    <d v="1899-12-30T10:30:00"/>
    <m/>
    <n v="0"/>
    <x v="0"/>
    <x v="0"/>
    <s v="No"/>
    <x v="0"/>
    <x v="0"/>
    <x v="0"/>
    <n v="0"/>
    <x v="0"/>
    <x v="1"/>
    <x v="0"/>
    <n v="468"/>
  </r>
  <r>
    <d v="2019-01-10T00:00:00"/>
    <x v="2"/>
    <m/>
    <m/>
    <x v="0"/>
    <s v="MR"/>
    <d v="2019-01-10T11:00:00"/>
    <m/>
    <x v="3"/>
    <s v="Descarga"/>
    <s v="NO"/>
    <n v="0"/>
    <n v="0.5"/>
    <x v="1"/>
    <x v="58"/>
    <x v="2"/>
    <s v="BARBERA"/>
    <s v="ALBARAN 166347 , PDO. 713013908"/>
    <m/>
    <m/>
    <m/>
    <m/>
    <s v="Sus medios"/>
    <x v="6"/>
    <d v="1899-12-30T11:00:00"/>
    <m/>
    <n v="0"/>
    <x v="0"/>
    <x v="0"/>
    <s v="No"/>
    <x v="0"/>
    <x v="0"/>
    <x v="0"/>
    <n v="0"/>
    <x v="0"/>
    <x v="1"/>
    <x v="0"/>
    <n v="468"/>
  </r>
  <r>
    <d v="2019-01-10T00:00:00"/>
    <x v="3"/>
    <m/>
    <m/>
    <x v="0"/>
    <s v="MR"/>
    <d v="2019-01-10T11:30:00"/>
    <m/>
    <x v="3"/>
    <s v="Descarga"/>
    <s v="NO"/>
    <n v="0.5"/>
    <n v="1"/>
    <x v="0"/>
    <x v="17"/>
    <x v="2"/>
    <s v="MURCIA"/>
    <s v="ALB. 19AV43 PDO.113006369 / ALB.19AV51 PDO.113006373"/>
    <m/>
    <m/>
    <m/>
    <m/>
    <s v="Miguel M."/>
    <x v="6"/>
    <d v="1899-12-30T11:30:00"/>
    <m/>
    <n v="0"/>
    <x v="0"/>
    <x v="0"/>
    <s v="No"/>
    <x v="0"/>
    <x v="0"/>
    <x v="0"/>
    <n v="0"/>
    <x v="0"/>
    <x v="1"/>
    <x v="0"/>
    <n v="468"/>
  </r>
  <r>
    <d v="2019-01-10T00:00:00"/>
    <x v="5"/>
    <d v="1899-12-30T12:30:00"/>
    <m/>
    <x v="1"/>
    <s v="MR"/>
    <d v="2019-01-10T12:30:00"/>
    <n v="25774"/>
    <x v="3"/>
    <s v="Carga"/>
    <s v="SI"/>
    <n v="13.5"/>
    <n v="26"/>
    <x v="2"/>
    <x v="59"/>
    <x v="1"/>
    <s v="BENICARLO"/>
    <s v="ENVIO 6306"/>
    <m/>
    <m/>
    <m/>
    <m/>
    <s v="Diego"/>
    <x v="6"/>
    <d v="1899-12-30T12:30:00"/>
    <m/>
    <n v="1"/>
    <x v="0"/>
    <x v="0"/>
    <s v="SI"/>
    <x v="1"/>
    <x v="1"/>
    <x v="1"/>
    <n v="1"/>
    <x v="1"/>
    <x v="1"/>
    <x v="0"/>
    <n v="468"/>
  </r>
  <r>
    <d v="2019-01-10T00:00:00"/>
    <x v="53"/>
    <m/>
    <m/>
    <x v="0"/>
    <s v="MR"/>
    <d v="2019-01-10T13:00:00"/>
    <m/>
    <x v="3"/>
    <s v="Descarga"/>
    <s v="NO"/>
    <n v="0.5"/>
    <n v="1"/>
    <x v="0"/>
    <x v="60"/>
    <x v="0"/>
    <s v="BARCELONA"/>
    <s v="ALBARAN 36201 PDO. 7130133790"/>
    <m/>
    <m/>
    <m/>
    <m/>
    <s v="Miguel M."/>
    <x v="6"/>
    <d v="1899-12-30T12:45:00"/>
    <m/>
    <n v="0"/>
    <x v="0"/>
    <x v="0"/>
    <s v="No"/>
    <x v="0"/>
    <x v="0"/>
    <x v="0"/>
    <n v="0"/>
    <x v="0"/>
    <x v="1"/>
    <x v="0"/>
    <n v="468"/>
  </r>
  <r>
    <d v="2019-01-10T00:00:00"/>
    <x v="38"/>
    <d v="1899-12-30T15:00:00"/>
    <m/>
    <x v="1"/>
    <s v="MR"/>
    <d v="2019-01-10T15:00:00"/>
    <n v="25829"/>
    <x v="31"/>
    <s v="Carga"/>
    <s v="NO"/>
    <n v="3"/>
    <n v="5"/>
    <x v="0"/>
    <x v="61"/>
    <x v="7"/>
    <s v="VIGO"/>
    <m/>
    <m/>
    <m/>
    <m/>
    <m/>
    <s v="Miguel Ángel"/>
    <x v="6"/>
    <d v="1899-12-30T16:30:00"/>
    <m/>
    <n v="0"/>
    <x v="0"/>
    <x v="0"/>
    <s v="SI"/>
    <x v="1"/>
    <x v="2"/>
    <x v="0"/>
    <n v="0"/>
    <x v="2"/>
    <x v="1"/>
    <x v="0"/>
    <n v="468"/>
  </r>
  <r>
    <d v="2019-01-10T00:00:00"/>
    <x v="7"/>
    <d v="1899-12-30T15:30:00"/>
    <m/>
    <x v="1"/>
    <s v="MR"/>
    <d v="2019-01-10T15:30:00"/>
    <n v="25774"/>
    <x v="3"/>
    <s v="Carga"/>
    <s v="SI"/>
    <n v="13.5"/>
    <n v="26"/>
    <x v="2"/>
    <x v="59"/>
    <x v="1"/>
    <s v="BENICARLO"/>
    <s v="ENVIO 6307, llega antes y podemos cargar"/>
    <m/>
    <m/>
    <m/>
    <m/>
    <s v="Miguel M."/>
    <x v="6"/>
    <d v="1899-12-30T15:30:00"/>
    <m/>
    <n v="1"/>
    <x v="0"/>
    <x v="0"/>
    <s v="SI"/>
    <x v="1"/>
    <x v="1"/>
    <x v="1"/>
    <n v="1"/>
    <x v="1"/>
    <x v="1"/>
    <x v="0"/>
    <n v="468"/>
  </r>
  <r>
    <d v="2019-01-10T00:00:00"/>
    <x v="54"/>
    <m/>
    <m/>
    <x v="0"/>
    <s v="MR"/>
    <d v="2019-01-10T16:00:00"/>
    <m/>
    <x v="3"/>
    <s v="Descarga"/>
    <s v="NO"/>
    <n v="0"/>
    <n v="0.5"/>
    <x v="1"/>
    <x v="62"/>
    <x v="2"/>
    <s v="POLINYA"/>
    <s v="ALB. 00122/19 pDO. 713013906"/>
    <m/>
    <m/>
    <m/>
    <m/>
    <s v="Sus medios"/>
    <x v="6"/>
    <d v="1899-12-30T15:45:00"/>
    <m/>
    <n v="0"/>
    <x v="0"/>
    <x v="0"/>
    <s v="No"/>
    <x v="0"/>
    <x v="0"/>
    <x v="0"/>
    <n v="0"/>
    <x v="0"/>
    <x v="1"/>
    <x v="0"/>
    <n v="468"/>
  </r>
  <r>
    <d v="2019-01-10T00:00:00"/>
    <x v="8"/>
    <d v="1899-12-30T16:30:00"/>
    <m/>
    <x v="1"/>
    <s v="MR"/>
    <d v="2019-01-10T16:30:00"/>
    <n v="25972"/>
    <x v="33"/>
    <s v="Carga"/>
    <s v="NO"/>
    <n v="0.5"/>
    <n v="1"/>
    <x v="0"/>
    <x v="63"/>
    <x v="1"/>
    <s v="BURGOS"/>
    <m/>
    <m/>
    <m/>
    <m/>
    <m/>
    <s v="Miguel Ángel"/>
    <x v="6"/>
    <d v="1899-12-30T16:30:00"/>
    <m/>
    <n v="0"/>
    <x v="0"/>
    <x v="0"/>
    <s v="SI"/>
    <x v="1"/>
    <x v="1"/>
    <x v="1"/>
    <n v="1"/>
    <x v="1"/>
    <x v="1"/>
    <x v="0"/>
    <n v="468"/>
  </r>
  <r>
    <d v="2019-01-10T00:00:00"/>
    <x v="40"/>
    <d v="1899-12-30T17:00:00"/>
    <m/>
    <x v="1"/>
    <s v="MR"/>
    <d v="2019-01-10T17:00:00"/>
    <m/>
    <x v="14"/>
    <s v="Carga"/>
    <s v="NO"/>
    <n v="3"/>
    <n v="6"/>
    <x v="0"/>
    <x v="19"/>
    <x v="5"/>
    <s v="VARIOS"/>
    <m/>
    <m/>
    <m/>
    <m/>
    <m/>
    <s v="Miguel Ángel"/>
    <x v="6"/>
    <d v="1899-12-30T17:00:00"/>
    <m/>
    <n v="0"/>
    <x v="0"/>
    <x v="0"/>
    <s v="SI"/>
    <x v="1"/>
    <x v="1"/>
    <x v="1"/>
    <n v="1"/>
    <x v="2"/>
    <x v="1"/>
    <x v="0"/>
    <n v="468"/>
  </r>
  <r>
    <d v="2019-01-10T00:00:00"/>
    <x v="55"/>
    <d v="1899-12-30T17:30:00"/>
    <m/>
    <x v="1"/>
    <s v="MR"/>
    <d v="2019-01-10T17:30:00"/>
    <m/>
    <x v="3"/>
    <s v="Carga"/>
    <s v="NO"/>
    <n v="6"/>
    <n v="12"/>
    <x v="0"/>
    <x v="64"/>
    <x v="1"/>
    <s v="LOECHES"/>
    <s v="26043, 25922, 25601, 25494 , 3268-KDV // R-6875-BCF"/>
    <m/>
    <m/>
    <m/>
    <m/>
    <s v="Miguel Ángel"/>
    <x v="6"/>
    <d v="1899-12-30T17:30:00"/>
    <m/>
    <n v="0"/>
    <x v="0"/>
    <x v="0"/>
    <s v="SI"/>
    <x v="1"/>
    <x v="1"/>
    <x v="1"/>
    <n v="1"/>
    <x v="1"/>
    <x v="1"/>
    <x v="0"/>
    <n v="468"/>
  </r>
  <r>
    <d v="2019-01-10T00:00:00"/>
    <x v="47"/>
    <d v="1899-12-30T18:30:00"/>
    <m/>
    <x v="1"/>
    <s v="MR"/>
    <d v="2019-01-10T18:30:00"/>
    <n v="6006697"/>
    <x v="6"/>
    <s v="Carga"/>
    <s v="SI"/>
    <n v="13.5"/>
    <n v="26"/>
    <x v="0"/>
    <x v="7"/>
    <x v="4"/>
    <s v="FRANCIA"/>
    <s v="ENVIO 6328"/>
    <m/>
    <m/>
    <m/>
    <m/>
    <s v="Juan Carlos"/>
    <x v="6"/>
    <d v="1899-12-30T18:30:00"/>
    <m/>
    <n v="1"/>
    <x v="0"/>
    <x v="0"/>
    <s v="SI"/>
    <x v="1"/>
    <x v="1"/>
    <x v="1"/>
    <n v="1"/>
    <x v="1"/>
    <x v="1"/>
    <x v="0"/>
    <n v="468"/>
  </r>
  <r>
    <d v="2019-01-10T00:00:00"/>
    <x v="56"/>
    <d v="1899-12-30T19:00:00"/>
    <m/>
    <x v="1"/>
    <s v="MR"/>
    <d v="2019-01-10T19:00:00"/>
    <n v="6006673"/>
    <x v="6"/>
    <s v="Carga"/>
    <s v="SI"/>
    <n v="13.5"/>
    <n v="26"/>
    <x v="0"/>
    <x v="7"/>
    <x v="4"/>
    <s v="FRANCIA"/>
    <m/>
    <m/>
    <m/>
    <m/>
    <m/>
    <s v="Juan Carlos"/>
    <x v="6"/>
    <d v="1899-12-30T19:00:00"/>
    <m/>
    <n v="1"/>
    <x v="0"/>
    <x v="0"/>
    <s v="SI"/>
    <x v="1"/>
    <x v="1"/>
    <x v="1"/>
    <n v="1"/>
    <x v="1"/>
    <x v="1"/>
    <x v="0"/>
    <n v="468"/>
  </r>
  <r>
    <d v="2019-01-11T00:00:00"/>
    <x v="22"/>
    <m/>
    <m/>
    <x v="0"/>
    <s v="MR"/>
    <d v="2019-01-11T09:00:00"/>
    <m/>
    <x v="3"/>
    <s v="Descarga"/>
    <s v="NO"/>
    <n v="0"/>
    <n v="0.5"/>
    <x v="1"/>
    <x v="65"/>
    <x v="0"/>
    <s v="MONTORNES"/>
    <s v="ALB. A-V/49044 Pdo. 213004254"/>
    <m/>
    <m/>
    <m/>
    <m/>
    <s v="Sus medios"/>
    <x v="7"/>
    <d v="1899-12-30T09:00:00"/>
    <m/>
    <n v="0"/>
    <x v="0"/>
    <x v="0"/>
    <s v="No"/>
    <x v="0"/>
    <x v="0"/>
    <x v="0"/>
    <n v="0"/>
    <x v="0"/>
    <x v="1"/>
    <x v="0"/>
    <n v="468"/>
  </r>
  <r>
    <d v="2019-01-11T00:00:00"/>
    <x v="1"/>
    <m/>
    <m/>
    <x v="0"/>
    <s v="MR"/>
    <d v="2019-01-11T10:30:00"/>
    <m/>
    <x v="3"/>
    <s v="Descarga"/>
    <s v="NO"/>
    <n v="0"/>
    <n v="0.5"/>
    <x v="1"/>
    <x v="66"/>
    <x v="0"/>
    <s v="SABADELL"/>
    <s v="ALBARÁN L884673"/>
    <m/>
    <m/>
    <m/>
    <m/>
    <s v="Sus medios"/>
    <x v="7"/>
    <d v="1899-12-30T10:30:00"/>
    <m/>
    <n v="0"/>
    <x v="0"/>
    <x v="0"/>
    <s v="No"/>
    <x v="0"/>
    <x v="0"/>
    <x v="0"/>
    <n v="0"/>
    <x v="0"/>
    <x v="1"/>
    <x v="0"/>
    <n v="468"/>
  </r>
  <r>
    <d v="2019-01-11T00:00:00"/>
    <x v="3"/>
    <d v="1899-12-30T11:30:00"/>
    <m/>
    <x v="1"/>
    <s v="MR"/>
    <d v="2019-01-11T11:30:00"/>
    <m/>
    <x v="3"/>
    <s v="Descarga"/>
    <s v="NO"/>
    <n v="1"/>
    <n v="2"/>
    <x v="0"/>
    <x v="48"/>
    <x v="2"/>
    <s v="CALDES DE MONTBUI"/>
    <s v="ALB. 190078 Pdo. 113006347"/>
    <m/>
    <m/>
    <m/>
    <m/>
    <s v="Miguel M."/>
    <x v="7"/>
    <d v="1899-12-30T11:30:00"/>
    <m/>
    <n v="0"/>
    <x v="0"/>
    <x v="0"/>
    <s v="SI"/>
    <x v="1"/>
    <x v="1"/>
    <x v="1"/>
    <n v="1"/>
    <x v="0"/>
    <x v="1"/>
    <x v="0"/>
    <n v="468"/>
  </r>
  <r>
    <d v="2019-01-11T00:00:00"/>
    <x v="4"/>
    <d v="1899-12-30T12:00:00"/>
    <m/>
    <x v="1"/>
    <s v="VG"/>
    <d v="2019-01-11T12:00:00"/>
    <m/>
    <x v="25"/>
    <s v="Descarga"/>
    <s v="NO"/>
    <n v="7.5"/>
    <n v="15"/>
    <x v="0"/>
    <x v="67"/>
    <x v="10"/>
    <s v="ALEMANIA"/>
    <s v="CB-1031"/>
    <m/>
    <m/>
    <m/>
    <m/>
    <s v="Miguel M."/>
    <x v="7"/>
    <d v="1899-12-30T12:00:00"/>
    <m/>
    <n v="0"/>
    <x v="0"/>
    <x v="0"/>
    <s v="SI"/>
    <x v="1"/>
    <x v="1"/>
    <x v="1"/>
    <n v="1"/>
    <x v="2"/>
    <x v="1"/>
    <x v="0"/>
    <n v="468"/>
  </r>
  <r>
    <d v="2019-01-11T00:00:00"/>
    <x v="57"/>
    <m/>
    <m/>
    <x v="0"/>
    <s v="MR"/>
    <d v="2019-01-11T12:00:00"/>
    <m/>
    <x v="34"/>
    <s v="Descarga"/>
    <s v="NO"/>
    <n v="0"/>
    <n v="0.5"/>
    <x v="1"/>
    <x v="4"/>
    <x v="2"/>
    <s v="VALENCIA"/>
    <s v="ALB. A19-53 pDO. 713013673"/>
    <m/>
    <m/>
    <m/>
    <m/>
    <s v="Sus medios"/>
    <x v="7"/>
    <d v="1899-12-30T12:06:00"/>
    <m/>
    <n v="0"/>
    <x v="0"/>
    <x v="0"/>
    <s v="No"/>
    <x v="0"/>
    <x v="0"/>
    <x v="0"/>
    <n v="0"/>
    <x v="0"/>
    <x v="1"/>
    <x v="0"/>
    <n v="468"/>
  </r>
  <r>
    <d v="2019-01-11T00:00:00"/>
    <x v="5"/>
    <d v="1899-12-30T12:30:00"/>
    <m/>
    <x v="1"/>
    <s v="MR"/>
    <d v="2019-01-11T12:30:00"/>
    <n v="25875"/>
    <x v="35"/>
    <s v="Carga"/>
    <s v="NO"/>
    <n v="0.5"/>
    <n v="1"/>
    <x v="0"/>
    <x v="68"/>
    <x v="1"/>
    <s v="PATERNA"/>
    <m/>
    <m/>
    <m/>
    <m/>
    <m/>
    <s v="Miguel Ángel"/>
    <x v="7"/>
    <d v="1899-12-30T17:40:00"/>
    <m/>
    <n v="0"/>
    <x v="0"/>
    <x v="0"/>
    <s v="SI"/>
    <x v="1"/>
    <x v="2"/>
    <x v="0"/>
    <n v="0"/>
    <x v="1"/>
    <x v="1"/>
    <x v="0"/>
    <n v="468"/>
  </r>
  <r>
    <d v="2019-01-11T00:00:00"/>
    <x v="53"/>
    <m/>
    <m/>
    <x v="0"/>
    <s v="MR"/>
    <d v="2019-01-11T13:00:00"/>
    <m/>
    <x v="10"/>
    <s v="Descarga"/>
    <s v="NO"/>
    <n v="0"/>
    <n v="0.5"/>
    <x v="1"/>
    <x v="69"/>
    <x v="2"/>
    <s v="HOSPITALET"/>
    <s v="ALBARANES 878835 Y 878836, Pdo. 113006375"/>
    <m/>
    <m/>
    <m/>
    <m/>
    <s v="Sus medios"/>
    <x v="7"/>
    <d v="1899-12-30T12:45:00"/>
    <m/>
    <n v="0"/>
    <x v="0"/>
    <x v="0"/>
    <s v="No"/>
    <x v="0"/>
    <x v="0"/>
    <x v="0"/>
    <n v="0"/>
    <x v="0"/>
    <x v="1"/>
    <x v="0"/>
    <n v="468"/>
  </r>
  <r>
    <d v="2019-01-11T00:00:00"/>
    <x v="36"/>
    <d v="1899-12-30T13:00:00"/>
    <m/>
    <x v="1"/>
    <s v="MR"/>
    <d v="2019-01-11T13:00:00"/>
    <m/>
    <x v="12"/>
    <s v="Descarga"/>
    <s v="NO"/>
    <n v="0.5"/>
    <n v="1"/>
    <x v="0"/>
    <x v="17"/>
    <x v="2"/>
    <s v="MURCIA"/>
    <s v="alb. 19AV62-19AV63-19AV59 pdos.113006373, 113006376 y 113006359"/>
    <m/>
    <m/>
    <m/>
    <m/>
    <s v="Miguel M."/>
    <x v="7"/>
    <d v="1899-12-30T13:00:00"/>
    <m/>
    <n v="0"/>
    <x v="0"/>
    <x v="0"/>
    <s v="SI"/>
    <x v="1"/>
    <x v="1"/>
    <x v="1"/>
    <n v="1"/>
    <x v="0"/>
    <x v="1"/>
    <x v="0"/>
    <n v="468"/>
  </r>
  <r>
    <d v="2019-01-11T00:00:00"/>
    <x v="58"/>
    <m/>
    <m/>
    <x v="0"/>
    <s v="MR"/>
    <d v="2019-01-11T13:30:00"/>
    <m/>
    <x v="15"/>
    <s v="Descarga"/>
    <s v="NO"/>
    <n v="0"/>
    <n v="0.5"/>
    <x v="1"/>
    <x v="20"/>
    <x v="2"/>
    <s v="VIC"/>
    <s v="ALB. 805271 2 BULTOS URGENTE PARA PATRICIA"/>
    <m/>
    <m/>
    <m/>
    <m/>
    <s v="Sus medios"/>
    <x v="7"/>
    <d v="1899-12-30T13:15:00"/>
    <m/>
    <n v="0"/>
    <x v="0"/>
    <x v="0"/>
    <s v="No"/>
    <x v="0"/>
    <x v="0"/>
    <x v="0"/>
    <n v="0"/>
    <x v="0"/>
    <x v="1"/>
    <x v="0"/>
    <n v="468"/>
  </r>
  <r>
    <d v="2019-01-11T00:00:00"/>
    <x v="6"/>
    <d v="1899-12-30T13:30:00"/>
    <m/>
    <x v="1"/>
    <s v="MR"/>
    <d v="2019-01-11T13:30:00"/>
    <n v="6006770"/>
    <x v="18"/>
    <s v="Carga"/>
    <s v="NO"/>
    <n v="0.5"/>
    <n v="1"/>
    <x v="0"/>
    <x v="31"/>
    <x v="9"/>
    <s v="ALEMANIA"/>
    <m/>
    <m/>
    <m/>
    <m/>
    <m/>
    <s v="Miguel M."/>
    <x v="7"/>
    <d v="1899-12-30T13:30:00"/>
    <m/>
    <n v="0"/>
    <x v="0"/>
    <x v="0"/>
    <s v="SI"/>
    <x v="1"/>
    <x v="1"/>
    <x v="1"/>
    <n v="1"/>
    <x v="2"/>
    <x v="1"/>
    <x v="0"/>
    <n v="468"/>
  </r>
  <r>
    <d v="2019-01-11T00:00:00"/>
    <x v="43"/>
    <d v="1899-12-30T14:00:00"/>
    <m/>
    <x v="1"/>
    <s v="MR"/>
    <d v="2019-01-11T14:00:00"/>
    <n v="25774"/>
    <x v="3"/>
    <s v="Carga"/>
    <s v="SI"/>
    <n v="13.5"/>
    <n v="26"/>
    <x v="2"/>
    <x v="59"/>
    <x v="1"/>
    <s v="BENICARLO"/>
    <s v="ENVIO 6319"/>
    <m/>
    <m/>
    <m/>
    <m/>
    <s v="Miguel Ángel"/>
    <x v="7"/>
    <d v="1899-12-30T14:00:00"/>
    <m/>
    <n v="1"/>
    <x v="0"/>
    <x v="0"/>
    <s v="SI"/>
    <x v="1"/>
    <x v="1"/>
    <x v="1"/>
    <n v="1"/>
    <x v="1"/>
    <x v="1"/>
    <x v="0"/>
    <n v="468"/>
  </r>
  <r>
    <d v="2019-01-11T00:00:00"/>
    <x v="7"/>
    <d v="1899-12-30T15:30:00"/>
    <m/>
    <x v="1"/>
    <s v="MR"/>
    <d v="2019-01-11T15:30:00"/>
    <n v="25774"/>
    <x v="3"/>
    <s v="Carga"/>
    <s v="SI"/>
    <n v="13.5"/>
    <n v="26"/>
    <x v="2"/>
    <x v="59"/>
    <x v="1"/>
    <s v="BENICARLO"/>
    <s v="ENVIO 6320"/>
    <m/>
    <m/>
    <m/>
    <m/>
    <s v="Miguel Ángel"/>
    <x v="7"/>
    <d v="1899-12-30T15:30:00"/>
    <m/>
    <n v="1"/>
    <x v="0"/>
    <x v="0"/>
    <s v="SI"/>
    <x v="1"/>
    <x v="1"/>
    <x v="1"/>
    <n v="1"/>
    <x v="1"/>
    <x v="1"/>
    <x v="0"/>
    <n v="468"/>
  </r>
  <r>
    <d v="2019-01-11T00:00:00"/>
    <x v="13"/>
    <d v="1899-12-30T16:00:00"/>
    <m/>
    <x v="1"/>
    <s v="MR"/>
    <d v="2019-01-11T16:00:00"/>
    <m/>
    <x v="3"/>
    <s v="Carga"/>
    <s v="NO"/>
    <n v="5"/>
    <n v="10"/>
    <x v="0"/>
    <x v="6"/>
    <x v="3"/>
    <s v="VARIOS"/>
    <m/>
    <m/>
    <m/>
    <m/>
    <m/>
    <s v="Juan Carlos"/>
    <x v="7"/>
    <d v="1899-12-30T16:00:00"/>
    <m/>
    <n v="0"/>
    <x v="0"/>
    <x v="0"/>
    <s v="SI"/>
    <x v="1"/>
    <x v="1"/>
    <x v="1"/>
    <n v="1"/>
    <x v="1"/>
    <x v="1"/>
    <x v="0"/>
    <n v="468"/>
  </r>
  <r>
    <d v="2019-01-11T00:00:00"/>
    <x v="40"/>
    <d v="1899-12-30T17:00:00"/>
    <m/>
    <x v="1"/>
    <s v="MR"/>
    <d v="2019-01-11T17:00:00"/>
    <m/>
    <x v="14"/>
    <s v="Carga"/>
    <s v="NO"/>
    <n v="1.5"/>
    <n v="3"/>
    <x v="0"/>
    <x v="19"/>
    <x v="5"/>
    <s v="VARIOS"/>
    <m/>
    <m/>
    <m/>
    <m/>
    <m/>
    <s v="Miguel Ángel"/>
    <x v="7"/>
    <d v="1899-12-30T17:00:00"/>
    <m/>
    <n v="0"/>
    <x v="0"/>
    <x v="0"/>
    <s v="SI"/>
    <x v="1"/>
    <x v="1"/>
    <x v="1"/>
    <n v="1"/>
    <x v="2"/>
    <x v="1"/>
    <x v="0"/>
    <n v="468"/>
  </r>
  <r>
    <d v="2019-01-11T00:00:00"/>
    <x v="46"/>
    <d v="1899-12-30T18:00:00"/>
    <m/>
    <x v="1"/>
    <s v="MR"/>
    <d v="2019-01-11T18:00:00"/>
    <m/>
    <x v="25"/>
    <s v="Carga"/>
    <s v="NO"/>
    <n v="2"/>
    <n v="4"/>
    <x v="0"/>
    <x v="55"/>
    <x v="5"/>
    <s v="VARIOS"/>
    <m/>
    <m/>
    <m/>
    <m/>
    <m/>
    <s v="Miguel Ángel"/>
    <x v="7"/>
    <d v="1899-12-30T18:00:00"/>
    <m/>
    <n v="0"/>
    <x v="0"/>
    <x v="0"/>
    <s v="SI"/>
    <x v="1"/>
    <x v="1"/>
    <x v="1"/>
    <n v="1"/>
    <x v="2"/>
    <x v="1"/>
    <x v="0"/>
    <n v="468"/>
  </r>
  <r>
    <d v="2019-01-11T00:00:00"/>
    <x v="47"/>
    <m/>
    <m/>
    <x v="0"/>
    <s v="MR"/>
    <d v="2019-01-11T18:30:00"/>
    <n v="6006739"/>
    <x v="6"/>
    <s v="Carga"/>
    <s v="NO"/>
    <n v="0.5"/>
    <n v="1"/>
    <x v="0"/>
    <x v="7"/>
    <x v="4"/>
    <s v="NURIEUX"/>
    <s v="SOLICITA HORA EL MISMO VIERNES"/>
    <m/>
    <m/>
    <m/>
    <m/>
    <s v="Miguel Ángel"/>
    <x v="7"/>
    <d v="1899-12-30T18:30:00"/>
    <m/>
    <n v="0"/>
    <x v="0"/>
    <x v="0"/>
    <s v="No"/>
    <x v="0"/>
    <x v="0"/>
    <x v="0"/>
    <n v="0"/>
    <x v="1"/>
    <x v="1"/>
    <x v="0"/>
    <n v="468"/>
  </r>
  <r>
    <d v="2019-01-14T00:00:00"/>
    <x v="59"/>
    <d v="1899-12-30T07:00:00"/>
    <m/>
    <x v="1"/>
    <s v="MR"/>
    <d v="2019-01-14T07:00:00"/>
    <m/>
    <x v="3"/>
    <s v="Descarga"/>
    <s v="SI"/>
    <n v="13.5"/>
    <n v="26"/>
    <x v="0"/>
    <x v="21"/>
    <x v="8"/>
    <s v="LORQUI"/>
    <m/>
    <m/>
    <m/>
    <m/>
    <m/>
    <s v="Miguel Ángel"/>
    <x v="8"/>
    <d v="1899-12-30T07:00:00"/>
    <m/>
    <n v="1"/>
    <x v="0"/>
    <x v="0"/>
    <s v="SI"/>
    <x v="1"/>
    <x v="1"/>
    <x v="1"/>
    <n v="1"/>
    <x v="2"/>
    <x v="2"/>
    <x v="0"/>
    <n v="468"/>
  </r>
  <r>
    <d v="2019-01-14T00:00:00"/>
    <x v="9"/>
    <d v="1899-12-30T08:00:00"/>
    <m/>
    <x v="1"/>
    <s v="JAR"/>
    <d v="2019-01-14T08:00:00"/>
    <m/>
    <x v="31"/>
    <s v="Carga"/>
    <s v="SI"/>
    <n v="13.5"/>
    <n v="26"/>
    <x v="0"/>
    <x v="70"/>
    <x v="11"/>
    <s v="MAÇANET"/>
    <m/>
    <m/>
    <m/>
    <m/>
    <m/>
    <s v="Juan Carlos"/>
    <x v="8"/>
    <d v="1899-12-30T08:00:00"/>
    <m/>
    <n v="1"/>
    <x v="0"/>
    <x v="0"/>
    <s v="SI"/>
    <x v="1"/>
    <x v="1"/>
    <x v="1"/>
    <n v="1"/>
    <x v="2"/>
    <x v="2"/>
    <x v="0"/>
    <n v="468"/>
  </r>
  <r>
    <d v="2019-01-14T00:00:00"/>
    <x v="20"/>
    <d v="1899-12-30T08:30:00"/>
    <m/>
    <x v="1"/>
    <s v="MR"/>
    <d v="2019-01-14T08:30:00"/>
    <s v="DAVID"/>
    <x v="7"/>
    <s v="Carga"/>
    <s v="NO"/>
    <n v="3"/>
    <n v="6"/>
    <x v="0"/>
    <x v="9"/>
    <x v="5"/>
    <s v="PALAU"/>
    <m/>
    <m/>
    <m/>
    <m/>
    <m/>
    <s v="Miguel Ángel"/>
    <x v="8"/>
    <d v="1899-12-30T08:30:00"/>
    <m/>
    <n v="0"/>
    <x v="0"/>
    <x v="0"/>
    <s v="SI"/>
    <x v="1"/>
    <x v="1"/>
    <x v="1"/>
    <n v="1"/>
    <x v="2"/>
    <x v="2"/>
    <x v="0"/>
    <n v="468"/>
  </r>
  <r>
    <d v="2019-01-14T00:00:00"/>
    <x v="60"/>
    <m/>
    <m/>
    <x v="0"/>
    <s v="MR"/>
    <d v="2019-01-14T09:00:00"/>
    <n v="25804"/>
    <x v="2"/>
    <s v="Carga"/>
    <s v="SI"/>
    <n v="13.5"/>
    <n v="26"/>
    <x v="2"/>
    <x v="2"/>
    <x v="1"/>
    <s v="ALCARRAS"/>
    <m/>
    <m/>
    <m/>
    <m/>
    <m/>
    <s v="Juan Carlos"/>
    <x v="8"/>
    <d v="1899-12-30T08:45:00"/>
    <m/>
    <n v="1"/>
    <x v="0"/>
    <x v="0"/>
    <s v="No"/>
    <x v="0"/>
    <x v="0"/>
    <x v="0"/>
    <n v="0"/>
    <x v="1"/>
    <x v="2"/>
    <x v="0"/>
    <n v="468"/>
  </r>
  <r>
    <d v="2019-01-14T00:00:00"/>
    <x v="22"/>
    <d v="1899-12-30T09:00:00"/>
    <m/>
    <x v="1"/>
    <s v="MR"/>
    <d v="2019-01-14T09:00:00"/>
    <n v="26181"/>
    <x v="3"/>
    <s v="Carga"/>
    <s v="NO"/>
    <n v="0.5"/>
    <n v="1"/>
    <x v="0"/>
    <x v="71"/>
    <x v="1"/>
    <s v="PIERA"/>
    <m/>
    <m/>
    <m/>
    <m/>
    <m/>
    <s v="Diego"/>
    <x v="8"/>
    <d v="1899-12-30T09:30:00"/>
    <m/>
    <n v="0"/>
    <x v="0"/>
    <x v="0"/>
    <s v="SI"/>
    <x v="1"/>
    <x v="2"/>
    <x v="0"/>
    <n v="0"/>
    <x v="1"/>
    <x v="2"/>
    <x v="0"/>
    <n v="468"/>
  </r>
  <r>
    <d v="2019-01-14T00:00:00"/>
    <x v="14"/>
    <m/>
    <m/>
    <x v="0"/>
    <s v="MR"/>
    <d v="2019-01-14T10:00:00"/>
    <m/>
    <x v="21"/>
    <s v="Descarga"/>
    <s v="NO"/>
    <n v="0"/>
    <n v="0.5"/>
    <x v="1"/>
    <x v="72"/>
    <x v="0"/>
    <s v="VILADECANS"/>
    <s v="213004260 ALB. 011-19 / 213004268 aLB. 012-18"/>
    <m/>
    <m/>
    <m/>
    <m/>
    <s v="Sus medios"/>
    <x v="8"/>
    <d v="1899-12-30T10:00:00"/>
    <m/>
    <n v="0"/>
    <x v="0"/>
    <x v="0"/>
    <s v="No"/>
    <x v="0"/>
    <x v="0"/>
    <x v="0"/>
    <n v="0"/>
    <x v="0"/>
    <x v="2"/>
    <x v="0"/>
    <n v="468"/>
  </r>
  <r>
    <d v="2019-01-14T00:00:00"/>
    <x v="41"/>
    <m/>
    <m/>
    <x v="0"/>
    <s v="MR"/>
    <d v="2019-01-14T10:30:00"/>
    <m/>
    <x v="3"/>
    <s v="Descarga"/>
    <s v="NO"/>
    <n v="0"/>
    <n v="0.5"/>
    <x v="1"/>
    <x v="66"/>
    <x v="0"/>
    <s v="SABADELL"/>
    <s v="ALBARAN L902181"/>
    <m/>
    <m/>
    <m/>
    <m/>
    <s v="Sus medios"/>
    <x v="8"/>
    <d v="1899-12-30T10:15:00"/>
    <m/>
    <n v="0"/>
    <x v="0"/>
    <x v="0"/>
    <s v="No"/>
    <x v="0"/>
    <x v="0"/>
    <x v="0"/>
    <n v="0"/>
    <x v="0"/>
    <x v="2"/>
    <x v="0"/>
    <n v="468"/>
  </r>
  <r>
    <d v="2019-01-14T00:00:00"/>
    <x v="1"/>
    <d v="1899-12-30T10:30:00"/>
    <m/>
    <x v="1"/>
    <s v="MR"/>
    <d v="2019-01-14T10:30:00"/>
    <m/>
    <x v="3"/>
    <s v="Descarga"/>
    <s v="NO"/>
    <n v="0"/>
    <n v="1"/>
    <x v="0"/>
    <x v="73"/>
    <x v="2"/>
    <s v="PALAU"/>
    <s v="ALBARAN 190032  pDO. 113006368"/>
    <m/>
    <m/>
    <m/>
    <m/>
    <s v="Sus medios"/>
    <x v="8"/>
    <d v="1899-12-30T10:30:00"/>
    <m/>
    <n v="0"/>
    <x v="0"/>
    <x v="0"/>
    <s v="SI"/>
    <x v="1"/>
    <x v="1"/>
    <x v="1"/>
    <n v="1"/>
    <x v="0"/>
    <x v="2"/>
    <x v="0"/>
    <n v="468"/>
  </r>
  <r>
    <d v="2019-01-14T00:00:00"/>
    <x v="2"/>
    <d v="1899-12-30T11:00:00"/>
    <m/>
    <x v="1"/>
    <s v="VG"/>
    <d v="2019-01-14T11:00:00"/>
    <m/>
    <x v="24"/>
    <s v="Descarga"/>
    <s v="NO"/>
    <n v="7.5"/>
    <n v="15"/>
    <x v="0"/>
    <x v="40"/>
    <x v="10"/>
    <s v="NURIEUX"/>
    <s v="8256-JTY / R-2936-BCL - CB-1040"/>
    <m/>
    <m/>
    <m/>
    <m/>
    <s v="Miguel Ángel"/>
    <x v="8"/>
    <d v="1899-12-30T11:00:00"/>
    <m/>
    <n v="0"/>
    <x v="0"/>
    <x v="0"/>
    <s v="SI"/>
    <x v="1"/>
    <x v="1"/>
    <x v="1"/>
    <n v="1"/>
    <x v="2"/>
    <x v="2"/>
    <x v="0"/>
    <n v="468"/>
  </r>
  <r>
    <d v="2019-01-14T00:00:00"/>
    <x v="61"/>
    <m/>
    <m/>
    <x v="0"/>
    <s v="MR"/>
    <d v="2019-01-14T12:00:00"/>
    <m/>
    <x v="3"/>
    <s v="Descarga"/>
    <s v="NO"/>
    <n v="5"/>
    <n v="10"/>
    <x v="0"/>
    <x v="6"/>
    <x v="0"/>
    <s v="VARIOS"/>
    <s v="FÁBREGAS, ALB. 71900977 "/>
    <m/>
    <m/>
    <m/>
    <m/>
    <s v="Juan Carlos"/>
    <x v="8"/>
    <d v="1899-12-30T11:45:00"/>
    <m/>
    <n v="0"/>
    <x v="0"/>
    <x v="0"/>
    <s v="No"/>
    <x v="0"/>
    <x v="0"/>
    <x v="0"/>
    <n v="0"/>
    <x v="0"/>
    <x v="2"/>
    <x v="0"/>
    <n v="468"/>
  </r>
  <r>
    <d v="2019-01-14T00:00:00"/>
    <x v="4"/>
    <d v="1899-12-30T12:00:00"/>
    <m/>
    <x v="1"/>
    <s v="MR"/>
    <d v="2019-01-14T12:00:00"/>
    <n v="6006686"/>
    <x v="6"/>
    <s v="Carga"/>
    <s v="SI"/>
    <n v="13.5"/>
    <n v="26"/>
    <x v="0"/>
    <x v="7"/>
    <x v="4"/>
    <s v="FRANCIA"/>
    <m/>
    <m/>
    <m/>
    <m/>
    <m/>
    <s v="Juan Carlos"/>
    <x v="8"/>
    <d v="1899-12-30T12:00:00"/>
    <m/>
    <n v="1"/>
    <x v="0"/>
    <x v="0"/>
    <s v="SI"/>
    <x v="1"/>
    <x v="1"/>
    <x v="1"/>
    <n v="1"/>
    <x v="1"/>
    <x v="2"/>
    <x v="0"/>
    <n v="468"/>
  </r>
  <r>
    <d v="2019-01-14T00:00:00"/>
    <x v="5"/>
    <d v="1899-12-30T12:30:00"/>
    <m/>
    <x v="1"/>
    <s v="MR"/>
    <d v="2019-01-14T12:30:00"/>
    <n v="25804"/>
    <x v="2"/>
    <s v="Carga"/>
    <s v="SI"/>
    <n v="13.5"/>
    <n v="26"/>
    <x v="2"/>
    <x v="2"/>
    <x v="1"/>
    <s v="ALCARRAS"/>
    <m/>
    <m/>
    <m/>
    <m/>
    <m/>
    <s v="Miguel Ángel"/>
    <x v="8"/>
    <d v="1899-12-30T12:30:00"/>
    <m/>
    <n v="1"/>
    <x v="0"/>
    <x v="0"/>
    <s v="SI"/>
    <x v="1"/>
    <x v="1"/>
    <x v="1"/>
    <n v="1"/>
    <x v="1"/>
    <x v="2"/>
    <x v="0"/>
    <n v="468"/>
  </r>
  <r>
    <d v="2019-01-14T00:00:00"/>
    <x v="53"/>
    <m/>
    <m/>
    <x v="0"/>
    <s v="MR"/>
    <d v="2019-01-14T13:00:00"/>
    <m/>
    <x v="16"/>
    <s v="Descarga"/>
    <s v="NO"/>
    <n v="0.5"/>
    <n v="1"/>
    <x v="0"/>
    <x v="74"/>
    <x v="2"/>
    <s v="UK"/>
    <s v="1 PL ALB. 18859 pDO 113006372"/>
    <m/>
    <m/>
    <m/>
    <m/>
    <s v="Miguel Ángel"/>
    <x v="8"/>
    <d v="1899-12-30T12:45:00"/>
    <m/>
    <n v="0"/>
    <x v="0"/>
    <x v="0"/>
    <s v="No"/>
    <x v="0"/>
    <x v="0"/>
    <x v="0"/>
    <n v="0"/>
    <x v="0"/>
    <x v="2"/>
    <x v="0"/>
    <n v="468"/>
  </r>
  <r>
    <d v="2019-01-14T00:00:00"/>
    <x v="62"/>
    <m/>
    <m/>
    <x v="0"/>
    <s v="MR"/>
    <d v="2019-01-14T13:00:00"/>
    <m/>
    <x v="3"/>
    <s v="Descarga"/>
    <s v="NO"/>
    <n v="0"/>
    <n v="0.5"/>
    <x v="1"/>
    <x v="75"/>
    <x v="0"/>
    <s v="GRANOLLERS"/>
    <s v="4 -  ALB.36407, 36406, 36466 Y 36420 A/A Raul. "/>
    <m/>
    <m/>
    <m/>
    <m/>
    <s v="Sus medios"/>
    <x v="8"/>
    <d v="1899-12-30T12:50:00"/>
    <m/>
    <n v="0"/>
    <x v="0"/>
    <x v="0"/>
    <s v="No"/>
    <x v="0"/>
    <x v="0"/>
    <x v="0"/>
    <n v="0"/>
    <x v="0"/>
    <x v="2"/>
    <x v="0"/>
    <n v="468"/>
  </r>
  <r>
    <d v="2019-01-14T00:00:00"/>
    <x v="6"/>
    <d v="1899-12-30T13:30:00"/>
    <m/>
    <x v="1"/>
    <s v="MR"/>
    <d v="2019-01-14T13:30:00"/>
    <n v="25928"/>
    <x v="3"/>
    <s v="Carga"/>
    <s v="NO"/>
    <n v="1"/>
    <n v="2"/>
    <x v="0"/>
    <x v="18"/>
    <x v="1"/>
    <s v="PORRIÑO"/>
    <m/>
    <m/>
    <m/>
    <m/>
    <m/>
    <s v="Jesús"/>
    <x v="8"/>
    <d v="1899-12-30T13:30:00"/>
    <m/>
    <n v="0"/>
    <x v="0"/>
    <x v="0"/>
    <s v="SI"/>
    <x v="1"/>
    <x v="1"/>
    <x v="1"/>
    <n v="1"/>
    <x v="1"/>
    <x v="2"/>
    <x v="0"/>
    <n v="468"/>
  </r>
  <r>
    <d v="2019-01-14T00:00:00"/>
    <x v="63"/>
    <m/>
    <m/>
    <x v="0"/>
    <s v="MR"/>
    <d v="2019-01-14T14:00:00"/>
    <m/>
    <x v="3"/>
    <s v="Descarga"/>
    <s v="NO"/>
    <n v="0"/>
    <n v="0.5"/>
    <x v="1"/>
    <x v="43"/>
    <x v="0"/>
    <s v="PALAU"/>
    <s v="ALB. 7575Pdo O 713013947"/>
    <m/>
    <m/>
    <m/>
    <m/>
    <s v="Sus medios"/>
    <x v="8"/>
    <d v="1899-12-30T13:45:00"/>
    <m/>
    <n v="0"/>
    <x v="0"/>
    <x v="0"/>
    <s v="No"/>
    <x v="0"/>
    <x v="0"/>
    <x v="0"/>
    <n v="0"/>
    <x v="0"/>
    <x v="2"/>
    <x v="0"/>
    <n v="468"/>
  </r>
  <r>
    <d v="2019-01-14T00:00:00"/>
    <x v="64"/>
    <m/>
    <m/>
    <x v="0"/>
    <s v="MR"/>
    <d v="2019-01-14T15:00:00"/>
    <m/>
    <x v="3"/>
    <s v="Descarga"/>
    <s v="NO"/>
    <n v="1"/>
    <n v="2"/>
    <x v="0"/>
    <x v="76"/>
    <x v="0"/>
    <s v="MICHELDOR"/>
    <s v="2 PL AT. RICARD DURAN alb. K-82492"/>
    <m/>
    <m/>
    <m/>
    <m/>
    <s v="Miguel M."/>
    <x v="8"/>
    <d v="1899-12-30T14:55:00"/>
    <m/>
    <n v="0"/>
    <x v="0"/>
    <x v="0"/>
    <s v="No"/>
    <x v="0"/>
    <x v="0"/>
    <x v="0"/>
    <n v="0"/>
    <x v="0"/>
    <x v="2"/>
    <x v="0"/>
    <n v="468"/>
  </r>
  <r>
    <d v="2019-01-14T00:00:00"/>
    <x v="38"/>
    <d v="1899-12-30T15:00:00"/>
    <m/>
    <x v="1"/>
    <s v="MR"/>
    <d v="2019-01-14T15:00:00"/>
    <n v="6006703"/>
    <x v="3"/>
    <s v="Carga"/>
    <s v="SI"/>
    <n v="13.5"/>
    <n v="26"/>
    <x v="0"/>
    <x v="23"/>
    <x v="1"/>
    <s v="VARIOS"/>
    <s v="3680192559 -  PDO.6006703 - ENVIO 6309"/>
    <m/>
    <m/>
    <m/>
    <m/>
    <s v="Miguel Ángel"/>
    <x v="8"/>
    <d v="1899-12-30T10:30:00"/>
    <m/>
    <n v="1"/>
    <x v="0"/>
    <x v="0"/>
    <s v="SI"/>
    <x v="1"/>
    <x v="3"/>
    <x v="1"/>
    <n v="1"/>
    <x v="1"/>
    <x v="2"/>
    <x v="0"/>
    <n v="468"/>
  </r>
  <r>
    <d v="2019-01-14T00:00:00"/>
    <x v="7"/>
    <m/>
    <m/>
    <x v="0"/>
    <s v="MR"/>
    <d v="2019-01-14T15:30:00"/>
    <m/>
    <x v="3"/>
    <s v="Descarga"/>
    <s v="NO"/>
    <n v="0"/>
    <n v="0.5"/>
    <x v="1"/>
    <x v="77"/>
    <x v="0"/>
    <s v="PALAU"/>
    <s v="ALB. 900000680 1 BULTO"/>
    <m/>
    <m/>
    <m/>
    <m/>
    <s v="Sus medios"/>
    <x v="8"/>
    <d v="1899-12-30T15:30:00"/>
    <m/>
    <n v="0"/>
    <x v="0"/>
    <x v="0"/>
    <s v="No"/>
    <x v="0"/>
    <x v="0"/>
    <x v="0"/>
    <n v="0"/>
    <x v="0"/>
    <x v="2"/>
    <x v="0"/>
    <n v="468"/>
  </r>
  <r>
    <d v="2019-01-14T00:00:00"/>
    <x v="65"/>
    <m/>
    <m/>
    <x v="0"/>
    <s v="MR"/>
    <d v="2019-01-14T16:00:00"/>
    <m/>
    <x v="3"/>
    <s v="Descarga"/>
    <s v="NO"/>
    <n v="0"/>
    <n v="1"/>
    <x v="0"/>
    <x v="78"/>
    <x v="2"/>
    <s v="SANTA PERPETUA"/>
    <s v="ALB. 1 001756"/>
    <m/>
    <m/>
    <m/>
    <m/>
    <s v="Sus medios"/>
    <x v="8"/>
    <d v="1899-12-30T15:55:00"/>
    <m/>
    <n v="0"/>
    <x v="0"/>
    <x v="0"/>
    <s v="No"/>
    <x v="0"/>
    <x v="0"/>
    <x v="0"/>
    <n v="0"/>
    <x v="0"/>
    <x v="2"/>
    <x v="0"/>
    <n v="468"/>
  </r>
  <r>
    <d v="2019-01-14T00:00:00"/>
    <x v="13"/>
    <d v="1899-12-30T16:00:00"/>
    <m/>
    <x v="1"/>
    <s v="MR"/>
    <d v="2019-01-14T16:00:00"/>
    <m/>
    <x v="3"/>
    <s v="Carga"/>
    <s v="NO"/>
    <n v="5"/>
    <n v="10"/>
    <x v="0"/>
    <x v="6"/>
    <x v="3"/>
    <s v="VARIOS"/>
    <m/>
    <m/>
    <m/>
    <m/>
    <m/>
    <s v="Jesús"/>
    <x v="8"/>
    <d v="1899-12-30T16:00:00"/>
    <m/>
    <n v="0"/>
    <x v="0"/>
    <x v="0"/>
    <s v="SI"/>
    <x v="1"/>
    <x v="1"/>
    <x v="1"/>
    <n v="1"/>
    <x v="1"/>
    <x v="2"/>
    <x v="0"/>
    <n v="468"/>
  </r>
  <r>
    <d v="2019-01-14T00:00:00"/>
    <x v="66"/>
    <m/>
    <m/>
    <x v="0"/>
    <s v="MR"/>
    <d v="2019-01-14T16:00:00"/>
    <m/>
    <x v="3"/>
    <s v="Descarga"/>
    <s v="NO"/>
    <n v="3"/>
    <n v="6"/>
    <x v="0"/>
    <x v="40"/>
    <x v="6"/>
    <s v="NURIEUX"/>
    <s v="SIN CITA, ALB. 1205727"/>
    <m/>
    <m/>
    <m/>
    <m/>
    <s v="Miguel M."/>
    <x v="8"/>
    <d v="1899-12-30T16:05:00"/>
    <m/>
    <n v="0"/>
    <x v="0"/>
    <x v="0"/>
    <s v="No"/>
    <x v="0"/>
    <x v="0"/>
    <x v="0"/>
    <n v="0"/>
    <x v="0"/>
    <x v="2"/>
    <x v="0"/>
    <n v="468"/>
  </r>
  <r>
    <d v="2019-01-14T00:00:00"/>
    <x v="8"/>
    <d v="1899-12-30T16:30:00"/>
    <m/>
    <x v="1"/>
    <s v="MR"/>
    <d v="2019-01-14T16:30:00"/>
    <m/>
    <x v="32"/>
    <s v="Descarga"/>
    <s v="NO"/>
    <n v="8"/>
    <n v="16"/>
    <x v="0"/>
    <x v="56"/>
    <x v="0"/>
    <s v="PALAU"/>
    <s v="ALB601 Y ALB G190047"/>
    <m/>
    <m/>
    <m/>
    <m/>
    <s v="Miguel M."/>
    <x v="8"/>
    <d v="1899-12-30T16:30:00"/>
    <m/>
    <n v="0"/>
    <x v="0"/>
    <x v="0"/>
    <s v="SI"/>
    <x v="1"/>
    <x v="1"/>
    <x v="1"/>
    <n v="1"/>
    <x v="0"/>
    <x v="2"/>
    <x v="0"/>
    <n v="468"/>
  </r>
  <r>
    <d v="2019-01-14T00:00:00"/>
    <x v="40"/>
    <d v="1899-12-30T17:00:00"/>
    <m/>
    <x v="1"/>
    <s v="MR"/>
    <d v="2019-01-14T17:00:00"/>
    <m/>
    <x v="14"/>
    <s v="Carga"/>
    <s v="NO"/>
    <n v="3"/>
    <n v="6"/>
    <x v="0"/>
    <x v="19"/>
    <x v="5"/>
    <s v="VARIOS"/>
    <m/>
    <m/>
    <m/>
    <m/>
    <m/>
    <s v="Miguel M."/>
    <x v="8"/>
    <d v="1899-12-30T17:00:00"/>
    <m/>
    <n v="0"/>
    <x v="0"/>
    <x v="0"/>
    <s v="SI"/>
    <x v="1"/>
    <x v="1"/>
    <x v="1"/>
    <n v="1"/>
    <x v="2"/>
    <x v="2"/>
    <x v="0"/>
    <n v="468"/>
  </r>
  <r>
    <d v="2019-01-14T00:00:00"/>
    <x v="55"/>
    <d v="1899-12-30T17:30:00"/>
    <m/>
    <x v="1"/>
    <s v="MR"/>
    <d v="2019-01-14T17:30:00"/>
    <m/>
    <x v="21"/>
    <s v="Carga"/>
    <s v="NO"/>
    <n v="0"/>
    <n v="1"/>
    <x v="1"/>
    <x v="46"/>
    <x v="5"/>
    <s v="VARIOS"/>
    <s v="alb. 40348 y 40340"/>
    <m/>
    <m/>
    <m/>
    <m/>
    <s v="Sus medios"/>
    <x v="8"/>
    <d v="1899-12-30T17:30:00"/>
    <m/>
    <n v="0"/>
    <x v="0"/>
    <x v="0"/>
    <s v="SI"/>
    <x v="1"/>
    <x v="1"/>
    <x v="1"/>
    <n v="1"/>
    <x v="2"/>
    <x v="2"/>
    <x v="0"/>
    <n v="468"/>
  </r>
  <r>
    <d v="2019-01-14T00:00:00"/>
    <x v="46"/>
    <d v="1899-12-30T18:00:00"/>
    <m/>
    <x v="1"/>
    <s v="MR"/>
    <d v="2019-01-14T18:00:00"/>
    <m/>
    <x v="20"/>
    <s v="Carga"/>
    <s v="NO"/>
    <n v="0"/>
    <n v="1"/>
    <x v="1"/>
    <x v="54"/>
    <x v="5"/>
    <s v="PALAU"/>
    <m/>
    <m/>
    <m/>
    <m/>
    <m/>
    <s v="Sus medios"/>
    <x v="8"/>
    <d v="1899-12-30T18:00:00"/>
    <m/>
    <n v="0"/>
    <x v="0"/>
    <x v="0"/>
    <s v="SI"/>
    <x v="1"/>
    <x v="1"/>
    <x v="1"/>
    <n v="1"/>
    <x v="2"/>
    <x v="2"/>
    <x v="0"/>
    <n v="468"/>
  </r>
  <r>
    <d v="2019-01-15T00:00:00"/>
    <x v="9"/>
    <d v="1899-12-30T08:00:00"/>
    <m/>
    <x v="1"/>
    <s v="JAR"/>
    <d v="2019-01-15T08:00:00"/>
    <m/>
    <x v="31"/>
    <s v="Carga"/>
    <s v="SI"/>
    <n v="13.5"/>
    <n v="26"/>
    <x v="0"/>
    <x v="70"/>
    <x v="11"/>
    <s v="MAÇANET"/>
    <m/>
    <m/>
    <m/>
    <m/>
    <m/>
    <s v="Juan Carlos"/>
    <x v="9"/>
    <d v="1899-12-30T08:00:00"/>
    <m/>
    <n v="1"/>
    <x v="0"/>
    <x v="0"/>
    <s v="SI"/>
    <x v="1"/>
    <x v="1"/>
    <x v="1"/>
    <n v="1"/>
    <x v="2"/>
    <x v="2"/>
    <x v="0"/>
    <n v="468"/>
  </r>
  <r>
    <d v="2019-01-15T00:00:00"/>
    <x v="20"/>
    <d v="1899-12-30T08:30:00"/>
    <m/>
    <x v="1"/>
    <s v="MR"/>
    <d v="2019-01-15T08:30:00"/>
    <s v="DAVID"/>
    <x v="7"/>
    <s v="Carga"/>
    <s v="NO"/>
    <n v="3"/>
    <n v="6"/>
    <x v="0"/>
    <x v="9"/>
    <x v="5"/>
    <s v="PALAU"/>
    <m/>
    <m/>
    <m/>
    <m/>
    <m/>
    <s v="Sus medios"/>
    <x v="9"/>
    <d v="1899-12-30T08:30:00"/>
    <m/>
    <n v="0"/>
    <x v="0"/>
    <x v="0"/>
    <s v="SI"/>
    <x v="1"/>
    <x v="1"/>
    <x v="1"/>
    <n v="1"/>
    <x v="2"/>
    <x v="2"/>
    <x v="0"/>
    <n v="468"/>
  </r>
  <r>
    <d v="2019-01-15T00:00:00"/>
    <x v="22"/>
    <d v="1899-12-30T09:00:00"/>
    <m/>
    <x v="1"/>
    <s v="MR"/>
    <d v="2019-01-15T09:00:00"/>
    <m/>
    <x v="22"/>
    <s v="Descarga"/>
    <s v="SI"/>
    <n v="13.5"/>
    <n v="26"/>
    <x v="0"/>
    <x v="21"/>
    <x v="8"/>
    <s v="LORQUI"/>
    <s v="DESCARGA Y CARGA"/>
    <m/>
    <m/>
    <m/>
    <m/>
    <s v="Miguel Ángel"/>
    <x v="9"/>
    <d v="1899-12-30T09:00:00"/>
    <m/>
    <n v="1"/>
    <x v="0"/>
    <x v="0"/>
    <s v="SI"/>
    <x v="1"/>
    <x v="1"/>
    <x v="1"/>
    <n v="1"/>
    <x v="2"/>
    <x v="2"/>
    <x v="0"/>
    <n v="468"/>
  </r>
  <r>
    <d v="2019-01-15T00:00:00"/>
    <x v="67"/>
    <m/>
    <m/>
    <x v="0"/>
    <s v="MR"/>
    <d v="2019-01-15T09:30:00"/>
    <m/>
    <x v="21"/>
    <s v="Descarga"/>
    <s v="NO"/>
    <n v="0"/>
    <n v="0.5"/>
    <x v="1"/>
    <x v="4"/>
    <x v="2"/>
    <s v="MADRID"/>
    <s v="1 SOBRE DE TELE MAIL PARA RRHH"/>
    <m/>
    <m/>
    <m/>
    <m/>
    <s v="Sus medios"/>
    <x v="9"/>
    <d v="1899-12-30T09:15:00"/>
    <m/>
    <n v="0"/>
    <x v="0"/>
    <x v="0"/>
    <s v="No"/>
    <x v="0"/>
    <x v="0"/>
    <x v="0"/>
    <n v="0"/>
    <x v="0"/>
    <x v="2"/>
    <x v="0"/>
    <n v="468"/>
  </r>
  <r>
    <d v="2019-01-15T00:00:00"/>
    <x v="0"/>
    <d v="1899-12-30T09:30:00"/>
    <m/>
    <x v="1"/>
    <s v="MR"/>
    <d v="2019-01-15T09:30:00"/>
    <m/>
    <x v="22"/>
    <s v="Carga"/>
    <s v="SI"/>
    <n v="13.5"/>
    <n v="26"/>
    <x v="0"/>
    <x v="21"/>
    <x v="8"/>
    <s v="LORQUI"/>
    <s v="DESCARGA Y CARGA"/>
    <m/>
    <m/>
    <m/>
    <m/>
    <s v="Miguel Ángel"/>
    <x v="9"/>
    <d v="1899-12-30T09:30:00"/>
    <m/>
    <n v="1"/>
    <x v="0"/>
    <x v="0"/>
    <s v="SI"/>
    <x v="1"/>
    <x v="1"/>
    <x v="1"/>
    <n v="1"/>
    <x v="2"/>
    <x v="2"/>
    <x v="0"/>
    <n v="468"/>
  </r>
  <r>
    <d v="2019-01-15T00:00:00"/>
    <x v="52"/>
    <m/>
    <m/>
    <x v="0"/>
    <s v="MR"/>
    <d v="2019-01-15T10:00:00"/>
    <m/>
    <x v="3"/>
    <s v="Descarga"/>
    <s v="NO"/>
    <n v="0.5"/>
    <n v="1"/>
    <x v="1"/>
    <x v="11"/>
    <x v="0"/>
    <s v="EL VENDRELL"/>
    <s v="ALB. 2019/1025 PEDIDO 213004265"/>
    <m/>
    <m/>
    <m/>
    <m/>
    <s v="Juan Carlos"/>
    <x v="9"/>
    <d v="1899-12-30T09:45:00"/>
    <m/>
    <n v="0"/>
    <x v="0"/>
    <x v="0"/>
    <s v="No"/>
    <x v="0"/>
    <x v="0"/>
    <x v="0"/>
    <n v="0"/>
    <x v="0"/>
    <x v="2"/>
    <x v="0"/>
    <n v="468"/>
  </r>
  <r>
    <d v="2019-01-15T00:00:00"/>
    <x v="1"/>
    <d v="1899-12-30T10:30:00"/>
    <m/>
    <x v="1"/>
    <s v="CT"/>
    <d v="2019-01-15T10:30:00"/>
    <n v="6006737"/>
    <x v="3"/>
    <s v="Carga"/>
    <s v="NO"/>
    <n v="4"/>
    <n v="8"/>
    <x v="0"/>
    <x v="10"/>
    <x v="4"/>
    <s v="UK"/>
    <m/>
    <m/>
    <m/>
    <m/>
    <m/>
    <s v="Juan Carlos"/>
    <x v="9"/>
    <d v="1899-12-30T10:30:00"/>
    <m/>
    <n v="0"/>
    <x v="0"/>
    <x v="0"/>
    <s v="SI"/>
    <x v="1"/>
    <x v="1"/>
    <x v="1"/>
    <n v="1"/>
    <x v="1"/>
    <x v="2"/>
    <x v="0"/>
    <n v="468"/>
  </r>
  <r>
    <d v="2019-01-15T00:00:00"/>
    <x v="31"/>
    <m/>
    <m/>
    <x v="0"/>
    <s v="MR"/>
    <d v="2019-01-15T11:00:00"/>
    <m/>
    <x v="3"/>
    <s v="Descarga"/>
    <s v="NO"/>
    <n v="0"/>
    <n v="0.5"/>
    <x v="1"/>
    <x v="66"/>
    <x v="0"/>
    <s v="SABADELL"/>
    <s v="ALB. L902434"/>
    <m/>
    <m/>
    <m/>
    <m/>
    <s v="Sus medios"/>
    <x v="9"/>
    <d v="1899-12-30T10:45:00"/>
    <m/>
    <n v="0"/>
    <x v="0"/>
    <x v="0"/>
    <s v="No"/>
    <x v="0"/>
    <x v="0"/>
    <x v="0"/>
    <n v="0"/>
    <x v="0"/>
    <x v="2"/>
    <x v="0"/>
    <n v="468"/>
  </r>
  <r>
    <d v="2019-01-15T00:00:00"/>
    <x v="68"/>
    <m/>
    <m/>
    <x v="0"/>
    <s v="MR"/>
    <d v="2019-01-15T11:00:00"/>
    <m/>
    <x v="3"/>
    <s v="Descarga"/>
    <s v="NO"/>
    <n v="0"/>
    <n v="0.5"/>
    <x v="1"/>
    <x v="79"/>
    <x v="0"/>
    <s v="LLEIDA"/>
    <s v="ALBARAN AE6616 PDO. 213004287"/>
    <m/>
    <m/>
    <m/>
    <m/>
    <s v="Sus medios"/>
    <x v="9"/>
    <d v="1899-12-30T10:55:00"/>
    <m/>
    <n v="0"/>
    <x v="0"/>
    <x v="0"/>
    <s v="No"/>
    <x v="0"/>
    <x v="0"/>
    <x v="0"/>
    <n v="0"/>
    <x v="0"/>
    <x v="2"/>
    <x v="0"/>
    <n v="468"/>
  </r>
  <r>
    <d v="2019-01-15T00:00:00"/>
    <x v="2"/>
    <d v="1899-12-30T11:00:00"/>
    <m/>
    <x v="1"/>
    <s v="MR"/>
    <d v="2019-01-15T11:00:00"/>
    <m/>
    <x v="3"/>
    <s v="Descarga"/>
    <s v="NO"/>
    <n v="1.5"/>
    <n v="3"/>
    <x v="0"/>
    <x v="80"/>
    <x v="2"/>
    <s v="CASTELLAR DEL VALLES"/>
    <m/>
    <m/>
    <m/>
    <m/>
    <m/>
    <s v="Miguel Ángel"/>
    <x v="9"/>
    <d v="1899-12-30T11:00:00"/>
    <m/>
    <n v="0"/>
    <x v="0"/>
    <x v="0"/>
    <s v="SI"/>
    <x v="1"/>
    <x v="1"/>
    <x v="1"/>
    <n v="1"/>
    <x v="0"/>
    <x v="2"/>
    <x v="0"/>
    <n v="468"/>
  </r>
  <r>
    <d v="2019-01-15T00:00:00"/>
    <x v="3"/>
    <d v="1899-12-30T11:30:00"/>
    <m/>
    <x v="1"/>
    <s v="CT"/>
    <d v="2019-01-15T11:30:00"/>
    <n v="26089"/>
    <x v="31"/>
    <s v="Carga"/>
    <s v="SI"/>
    <n v="13.5"/>
    <n v="26"/>
    <x v="0"/>
    <x v="81"/>
    <x v="11"/>
    <s v="HUESCA"/>
    <m/>
    <m/>
    <m/>
    <m/>
    <n v="84"/>
    <s v="Juan Carlos"/>
    <x v="9"/>
    <d v="1899-12-30T11:30:00"/>
    <s v="C-Tanques"/>
    <n v="1"/>
    <x v="0"/>
    <x v="0"/>
    <s v="SI"/>
    <x v="1"/>
    <x v="1"/>
    <x v="1"/>
    <n v="1"/>
    <x v="2"/>
    <x v="2"/>
    <x v="0"/>
    <n v="468"/>
  </r>
  <r>
    <d v="2019-01-15T00:00:00"/>
    <x v="69"/>
    <d v="1899-12-30T11:35:00"/>
    <m/>
    <x v="1"/>
    <s v="MR"/>
    <d v="2019-01-15T11:30:00"/>
    <m/>
    <x v="7"/>
    <s v="Descarga"/>
    <s v="NO"/>
    <n v="1"/>
    <n v="2"/>
    <x v="0"/>
    <x v="9"/>
    <x v="0"/>
    <s v="PALAU"/>
    <s v="ALB. 193145 Pdo. 213004281 y una DVC de Aquambient"/>
    <m/>
    <m/>
    <m/>
    <m/>
    <s v="Juan Carlos"/>
    <x v="9"/>
    <d v="1899-12-30T11:35:00"/>
    <m/>
    <n v="0"/>
    <x v="0"/>
    <x v="0"/>
    <s v="SI"/>
    <x v="1"/>
    <x v="1"/>
    <x v="1"/>
    <n v="1"/>
    <x v="0"/>
    <x v="2"/>
    <x v="0"/>
    <n v="468"/>
  </r>
  <r>
    <d v="2019-01-15T00:00:00"/>
    <x v="4"/>
    <d v="1899-12-30T12:00:00"/>
    <m/>
    <x v="1"/>
    <s v="MR"/>
    <d v="2019-01-15T12:00:00"/>
    <n v="6006642"/>
    <x v="3"/>
    <s v="Carga"/>
    <s v="NO"/>
    <n v="5"/>
    <n v="10"/>
    <x v="0"/>
    <x v="82"/>
    <x v="4"/>
    <s v="AUSTRIA"/>
    <m/>
    <m/>
    <m/>
    <m/>
    <n v="30"/>
    <s v="Miguel Ángel"/>
    <x v="9"/>
    <d v="1899-12-30T12:00:00"/>
    <s v="H- carga americanos"/>
    <n v="0"/>
    <x v="0"/>
    <x v="0"/>
    <s v="SI"/>
    <x v="1"/>
    <x v="1"/>
    <x v="1"/>
    <n v="1"/>
    <x v="1"/>
    <x v="2"/>
    <x v="0"/>
    <n v="468"/>
  </r>
  <r>
    <d v="2019-01-15T00:00:00"/>
    <x v="35"/>
    <m/>
    <m/>
    <x v="0"/>
    <s v="MR"/>
    <d v="2019-01-15T12:30:00"/>
    <m/>
    <x v="3"/>
    <s v="Descarga"/>
    <s v="NO"/>
    <n v="0"/>
    <n v="0.5"/>
    <x v="1"/>
    <x v="4"/>
    <x v="0"/>
    <s v="MARTORELLES"/>
    <s v="3 BULTOS ALB. 44781 PDO. 213004248"/>
    <m/>
    <m/>
    <m/>
    <m/>
    <s v="Sus medios"/>
    <x v="9"/>
    <d v="1899-12-30T12:15:00"/>
    <m/>
    <n v="0"/>
    <x v="0"/>
    <x v="0"/>
    <s v="No"/>
    <x v="0"/>
    <x v="0"/>
    <x v="0"/>
    <n v="0"/>
    <x v="0"/>
    <x v="2"/>
    <x v="0"/>
    <n v="468"/>
  </r>
  <r>
    <d v="2019-01-15T00:00:00"/>
    <x v="5"/>
    <d v="1899-12-30T12:30:00"/>
    <m/>
    <x v="1"/>
    <s v="MR"/>
    <d v="2019-01-15T12:30:00"/>
    <n v="6006703"/>
    <x v="3"/>
    <s v="Carga"/>
    <s v="SI"/>
    <n v="13.5"/>
    <n v="26"/>
    <x v="0"/>
    <x v="23"/>
    <x v="1"/>
    <s v="VARIOS"/>
    <s v="3680197940 -  PDO.6006703 - ENVIO 6368"/>
    <m/>
    <m/>
    <m/>
    <n v="45"/>
    <s v="Miguel Ángel"/>
    <x v="9"/>
    <d v="1899-12-30T12:30:00"/>
    <s v="H- carga americanos"/>
    <n v="1"/>
    <x v="0"/>
    <x v="0"/>
    <s v="SI"/>
    <x v="1"/>
    <x v="1"/>
    <x v="1"/>
    <n v="1"/>
    <x v="1"/>
    <x v="2"/>
    <x v="0"/>
    <n v="468"/>
  </r>
  <r>
    <d v="2019-01-15T00:00:00"/>
    <x v="53"/>
    <m/>
    <m/>
    <x v="0"/>
    <s v="MR"/>
    <d v="2019-01-15T13:00:00"/>
    <n v="25804"/>
    <x v="2"/>
    <s v="Carga"/>
    <s v="SI"/>
    <n v="13.5"/>
    <n v="26"/>
    <x v="2"/>
    <x v="2"/>
    <x v="1"/>
    <s v="ALCARRAS"/>
    <m/>
    <m/>
    <m/>
    <m/>
    <n v="25"/>
    <s v="Juan Carlos"/>
    <x v="9"/>
    <d v="1899-12-30T12:45:00"/>
    <s v="B-carga Agrilog"/>
    <n v="1"/>
    <x v="0"/>
    <x v="0"/>
    <s v="No"/>
    <x v="0"/>
    <x v="0"/>
    <x v="0"/>
    <n v="0"/>
    <x v="1"/>
    <x v="2"/>
    <x v="0"/>
    <n v="468"/>
  </r>
  <r>
    <d v="2019-01-15T00:00:00"/>
    <x v="70"/>
    <m/>
    <m/>
    <x v="0"/>
    <s v="MR"/>
    <d v="2019-01-15T13:00:00"/>
    <m/>
    <x v="3"/>
    <s v="Descarga"/>
    <s v="NO"/>
    <n v="0"/>
    <n v="0.5"/>
    <x v="1"/>
    <x v="43"/>
    <x v="0"/>
    <s v="PALAU"/>
    <s v="TRAE UNAS ETIQUETAS SIN DOCUMENTACION"/>
    <m/>
    <m/>
    <m/>
    <m/>
    <s v="Sus medios"/>
    <x v="9"/>
    <d v="1899-12-30T12:55:00"/>
    <m/>
    <n v="0"/>
    <x v="0"/>
    <x v="0"/>
    <s v="No"/>
    <x v="0"/>
    <x v="0"/>
    <x v="0"/>
    <n v="0"/>
    <x v="0"/>
    <x v="2"/>
    <x v="0"/>
    <n v="468"/>
  </r>
  <r>
    <d v="2019-01-15T00:00:00"/>
    <x v="12"/>
    <m/>
    <m/>
    <x v="0"/>
    <s v="MR"/>
    <d v="2019-01-15T14:30:00"/>
    <m/>
    <x v="15"/>
    <s v="Descarga"/>
    <s v="NO"/>
    <n v="0"/>
    <n v="1"/>
    <x v="0"/>
    <x v="20"/>
    <x v="2"/>
    <s v="BARCELONA"/>
    <s v="Albaran 808654 Pdo.113006381"/>
    <m/>
    <m/>
    <m/>
    <m/>
    <s v="Miguel M."/>
    <x v="9"/>
    <d v="1899-12-30T14:30:00"/>
    <m/>
    <n v="0"/>
    <x v="0"/>
    <x v="0"/>
    <s v="No"/>
    <x v="0"/>
    <x v="0"/>
    <x v="0"/>
    <n v="0"/>
    <x v="0"/>
    <x v="2"/>
    <x v="0"/>
    <n v="468"/>
  </r>
  <r>
    <d v="2019-01-15T00:00:00"/>
    <x v="38"/>
    <d v="1899-12-30T15:00:00"/>
    <m/>
    <x v="1"/>
    <s v="MR"/>
    <d v="2019-01-15T15:00:00"/>
    <n v="25756"/>
    <x v="3"/>
    <s v="Carga"/>
    <s v="NO"/>
    <n v="3"/>
    <n v="6"/>
    <x v="0"/>
    <x v="83"/>
    <x v="1"/>
    <s v="TOLEDO"/>
    <m/>
    <m/>
    <m/>
    <m/>
    <n v="15"/>
    <s v="Miguel M."/>
    <x v="9"/>
    <d v="1899-12-30T15:00:00"/>
    <s v="H- carga americanos"/>
    <n v="0"/>
    <x v="0"/>
    <x v="0"/>
    <s v="SI"/>
    <x v="1"/>
    <x v="1"/>
    <x v="1"/>
    <n v="1"/>
    <x v="1"/>
    <x v="2"/>
    <x v="0"/>
    <n v="468"/>
  </r>
  <r>
    <d v="2019-01-15T00:00:00"/>
    <x v="71"/>
    <d v="1899-12-30T15:40:00"/>
    <m/>
    <x v="1"/>
    <s v="MR"/>
    <d v="2019-01-15T15:30:00"/>
    <m/>
    <x v="21"/>
    <s v="Descarga"/>
    <s v="NO"/>
    <n v="0"/>
    <n v="0.5"/>
    <x v="1"/>
    <x v="72"/>
    <x v="0"/>
    <s v="VILADECANS"/>
    <s v="ALB. 0016-19 Pdo. 213004269 y Alb. 0017-19 Pdo. 213004275"/>
    <m/>
    <m/>
    <m/>
    <m/>
    <s v="Miguel M."/>
    <x v="9"/>
    <d v="1899-12-30T15:40:00"/>
    <m/>
    <n v="0"/>
    <x v="0"/>
    <x v="0"/>
    <s v="SI"/>
    <x v="1"/>
    <x v="1"/>
    <x v="1"/>
    <n v="1"/>
    <x v="0"/>
    <x v="2"/>
    <x v="0"/>
    <n v="468"/>
  </r>
  <r>
    <d v="2019-01-15T00:00:00"/>
    <x v="65"/>
    <m/>
    <m/>
    <x v="0"/>
    <s v="MR"/>
    <d v="2019-01-15T16:00:00"/>
    <m/>
    <x v="3"/>
    <s v="Descarga"/>
    <s v="SI"/>
    <n v="13.5"/>
    <n v="26"/>
    <x v="0"/>
    <x v="42"/>
    <x v="6"/>
    <s v="GAILLON"/>
    <s v="SIN CITA"/>
    <m/>
    <m/>
    <m/>
    <m/>
    <s v="Miguel M."/>
    <x v="9"/>
    <d v="1899-12-30T15:55:00"/>
    <m/>
    <n v="1"/>
    <x v="0"/>
    <x v="0"/>
    <s v="No"/>
    <x v="0"/>
    <x v="0"/>
    <x v="0"/>
    <n v="0"/>
    <x v="0"/>
    <x v="2"/>
    <x v="0"/>
    <n v="468"/>
  </r>
  <r>
    <d v="2019-01-15T00:00:00"/>
    <x v="13"/>
    <d v="1899-12-30T16:00:00"/>
    <m/>
    <x v="1"/>
    <s v="MR"/>
    <d v="2019-01-15T16:00:00"/>
    <m/>
    <x v="3"/>
    <s v="Carga"/>
    <s v="NO"/>
    <n v="5"/>
    <n v="10"/>
    <x v="0"/>
    <x v="6"/>
    <x v="3"/>
    <s v="VARIOS"/>
    <m/>
    <m/>
    <m/>
    <m/>
    <m/>
    <s v="Jesús"/>
    <x v="9"/>
    <d v="1899-12-30T16:00:00"/>
    <m/>
    <n v="0"/>
    <x v="0"/>
    <x v="0"/>
    <s v="SI"/>
    <x v="1"/>
    <x v="1"/>
    <x v="1"/>
    <n v="1"/>
    <x v="1"/>
    <x v="2"/>
    <x v="0"/>
    <n v="468"/>
  </r>
  <r>
    <d v="2019-01-15T00:00:00"/>
    <x v="8"/>
    <d v="1899-12-30T16:30:00"/>
    <m/>
    <x v="1"/>
    <s v="MR"/>
    <d v="2019-01-15T16:30:00"/>
    <n v="25881"/>
    <x v="3"/>
    <s v="Carga"/>
    <s v="NO"/>
    <n v="0.5"/>
    <n v="1"/>
    <x v="0"/>
    <x v="84"/>
    <x v="1"/>
    <s v="VIZCAYA"/>
    <m/>
    <m/>
    <m/>
    <m/>
    <m/>
    <s v="Miguel M."/>
    <x v="9"/>
    <d v="1899-12-30T17:30:00"/>
    <m/>
    <n v="0"/>
    <x v="0"/>
    <x v="0"/>
    <s v="SI"/>
    <x v="1"/>
    <x v="2"/>
    <x v="0"/>
    <n v="0"/>
    <x v="1"/>
    <x v="2"/>
    <x v="0"/>
    <n v="468"/>
  </r>
  <r>
    <d v="2019-01-15T00:00:00"/>
    <x v="40"/>
    <d v="1899-12-30T17:00:00"/>
    <m/>
    <x v="1"/>
    <s v="MR"/>
    <d v="2019-01-15T17:00:00"/>
    <m/>
    <x v="14"/>
    <s v="Carga"/>
    <s v="NO"/>
    <n v="3"/>
    <n v="5"/>
    <x v="0"/>
    <x v="19"/>
    <x v="5"/>
    <s v="VARIOS"/>
    <m/>
    <m/>
    <m/>
    <m/>
    <m/>
    <s v="Miguel M."/>
    <x v="9"/>
    <d v="1899-12-30T17:00:00"/>
    <m/>
    <n v="0"/>
    <x v="0"/>
    <x v="0"/>
    <s v="SI"/>
    <x v="1"/>
    <x v="1"/>
    <x v="1"/>
    <n v="1"/>
    <x v="2"/>
    <x v="2"/>
    <x v="0"/>
    <n v="468"/>
  </r>
  <r>
    <d v="2019-01-15T00:00:00"/>
    <x v="55"/>
    <d v="1899-12-30T17:30:00"/>
    <m/>
    <x v="1"/>
    <s v="MR"/>
    <d v="2019-01-15T17:30:00"/>
    <n v="25774"/>
    <x v="3"/>
    <s v="Carga"/>
    <s v="SI"/>
    <n v="13.5"/>
    <n v="26"/>
    <x v="2"/>
    <x v="59"/>
    <x v="1"/>
    <s v="BENICARLO"/>
    <m/>
    <m/>
    <m/>
    <m/>
    <n v="20"/>
    <s v="Jesús"/>
    <x v="9"/>
    <d v="1899-12-30T17:30:00"/>
    <s v="B-carga Agrilog"/>
    <n v="1"/>
    <x v="0"/>
    <x v="0"/>
    <s v="SI"/>
    <x v="1"/>
    <x v="1"/>
    <x v="1"/>
    <n v="1"/>
    <x v="1"/>
    <x v="2"/>
    <x v="0"/>
    <n v="468"/>
  </r>
  <r>
    <d v="2019-01-15T00:00:00"/>
    <x v="46"/>
    <d v="1899-12-30T18:00:00"/>
    <m/>
    <x v="1"/>
    <s v="MR"/>
    <d v="2019-01-15T18:00:00"/>
    <m/>
    <x v="25"/>
    <s v="Carga"/>
    <s v="NO"/>
    <n v="3"/>
    <n v="6"/>
    <x v="0"/>
    <x v="55"/>
    <x v="5"/>
    <s v="VARIOS"/>
    <m/>
    <m/>
    <m/>
    <m/>
    <m/>
    <s v="Miguel M."/>
    <x v="9"/>
    <d v="1899-12-30T18:00:00"/>
    <m/>
    <n v="0"/>
    <x v="0"/>
    <x v="0"/>
    <s v="SI"/>
    <x v="1"/>
    <x v="1"/>
    <x v="1"/>
    <n v="1"/>
    <x v="2"/>
    <x v="2"/>
    <x v="0"/>
    <n v="468"/>
  </r>
  <r>
    <d v="2019-01-16T00:00:00"/>
    <x v="20"/>
    <d v="1899-12-30T08:30:00"/>
    <m/>
    <x v="1"/>
    <s v="MR"/>
    <d v="2019-01-16T08:30:00"/>
    <s v="DAVID"/>
    <x v="7"/>
    <s v="Carga"/>
    <s v="NO"/>
    <n v="3"/>
    <n v="6"/>
    <x v="0"/>
    <x v="9"/>
    <x v="5"/>
    <s v="PALAU"/>
    <m/>
    <m/>
    <m/>
    <m/>
    <m/>
    <s v="Sus medios"/>
    <x v="10"/>
    <d v="1899-12-30T08:30:00"/>
    <m/>
    <n v="0"/>
    <x v="0"/>
    <x v="0"/>
    <s v="SI"/>
    <x v="1"/>
    <x v="1"/>
    <x v="1"/>
    <n v="1"/>
    <x v="2"/>
    <x v="2"/>
    <x v="0"/>
    <n v="468"/>
  </r>
  <r>
    <d v="2019-01-16T00:00:00"/>
    <x v="22"/>
    <m/>
    <m/>
    <x v="0"/>
    <s v="MR"/>
    <d v="2019-01-16T09:00:00"/>
    <m/>
    <x v="3"/>
    <s v="Descarga"/>
    <s v="NO"/>
    <n v="0"/>
    <n v="0.5"/>
    <x v="1"/>
    <x v="25"/>
    <x v="0"/>
    <s v="PALAU"/>
    <s v="ALB. 201900500"/>
    <m/>
    <m/>
    <m/>
    <m/>
    <s v="Sus medios"/>
    <x v="10"/>
    <d v="1899-12-30T09:00:00"/>
    <m/>
    <n v="0"/>
    <x v="0"/>
    <x v="0"/>
    <s v="No"/>
    <x v="0"/>
    <x v="0"/>
    <x v="0"/>
    <n v="0"/>
    <x v="0"/>
    <x v="2"/>
    <x v="0"/>
    <n v="468"/>
  </r>
  <r>
    <d v="2019-01-16T00:00:00"/>
    <x v="72"/>
    <m/>
    <m/>
    <x v="0"/>
    <s v="MR"/>
    <d v="2019-01-16T09:30:00"/>
    <m/>
    <x v="21"/>
    <s v="Descarga"/>
    <s v="NO"/>
    <n v="0"/>
    <n v="0.5"/>
    <x v="1"/>
    <x v="4"/>
    <x v="2"/>
    <s v="MADRID"/>
    <s v="1 SOBRE PARA RRHH DE POLIZAS ADESLAS"/>
    <m/>
    <m/>
    <m/>
    <m/>
    <s v="Sus medios"/>
    <x v="10"/>
    <d v="1899-12-30T09:35:00"/>
    <m/>
    <n v="0"/>
    <x v="0"/>
    <x v="0"/>
    <s v="No"/>
    <x v="0"/>
    <x v="0"/>
    <x v="0"/>
    <n v="0"/>
    <x v="0"/>
    <x v="2"/>
    <x v="0"/>
    <n v="468"/>
  </r>
  <r>
    <d v="2019-01-16T00:00:00"/>
    <x v="52"/>
    <m/>
    <m/>
    <x v="0"/>
    <s v="MR"/>
    <d v="2019-01-16T10:00:00"/>
    <m/>
    <x v="36"/>
    <s v="Descarga"/>
    <s v="NO"/>
    <n v="0"/>
    <n v="0.5"/>
    <x v="1"/>
    <x v="85"/>
    <x v="0"/>
    <s v="ABRERA"/>
    <s v="ALB. 51556 Pdo. 213004264"/>
    <m/>
    <m/>
    <m/>
    <m/>
    <s v="Sus medios"/>
    <x v="10"/>
    <d v="1899-12-30T09:45:00"/>
    <m/>
    <n v="0"/>
    <x v="0"/>
    <x v="0"/>
    <s v="No"/>
    <x v="0"/>
    <x v="0"/>
    <x v="0"/>
    <n v="0"/>
    <x v="0"/>
    <x v="2"/>
    <x v="0"/>
    <n v="468"/>
  </r>
  <r>
    <d v="2019-01-16T00:00:00"/>
    <x v="2"/>
    <d v="1899-12-30T11:00:00"/>
    <m/>
    <x v="1"/>
    <s v="MR"/>
    <d v="2019-01-16T11:00:00"/>
    <m/>
    <x v="28"/>
    <s v="Descarga"/>
    <s v="NO"/>
    <n v="4"/>
    <n v="7"/>
    <x v="0"/>
    <x v="49"/>
    <x v="0"/>
    <s v="PALAU"/>
    <s v="ALB. S1-3327 Pdo. 813002267, 0813002261, 813002258"/>
    <m/>
    <m/>
    <m/>
    <m/>
    <s v="Juan Carlos"/>
    <x v="10"/>
    <d v="1899-12-30T11:00:00"/>
    <m/>
    <n v="0"/>
    <x v="0"/>
    <x v="0"/>
    <s v="SI"/>
    <x v="1"/>
    <x v="1"/>
    <x v="1"/>
    <n v="1"/>
    <x v="0"/>
    <x v="2"/>
    <x v="0"/>
    <n v="468"/>
  </r>
  <r>
    <d v="2019-01-16T00:00:00"/>
    <x v="73"/>
    <m/>
    <m/>
    <x v="0"/>
    <s v="MR"/>
    <d v="2019-01-16T11:30:00"/>
    <m/>
    <x v="3"/>
    <s v="Descarga"/>
    <s v="NO"/>
    <n v="0"/>
    <n v="0.5"/>
    <x v="1"/>
    <x v="66"/>
    <x v="0"/>
    <s v="PALAU"/>
    <s v="ALB. L902949 PDO. 213004289"/>
    <m/>
    <m/>
    <m/>
    <m/>
    <s v="Sus medios"/>
    <x v="10"/>
    <d v="1899-12-30T11:15:00"/>
    <m/>
    <n v="0"/>
    <x v="0"/>
    <x v="0"/>
    <s v="No"/>
    <x v="0"/>
    <x v="0"/>
    <x v="0"/>
    <n v="0"/>
    <x v="0"/>
    <x v="2"/>
    <x v="0"/>
    <n v="468"/>
  </r>
  <r>
    <d v="2019-01-16T00:00:00"/>
    <x v="3"/>
    <m/>
    <m/>
    <x v="0"/>
    <s v="MR"/>
    <d v="2019-01-16T11:30:00"/>
    <n v="6006703"/>
    <x v="3"/>
    <s v="Carga"/>
    <s v="SI"/>
    <n v="13.5"/>
    <n v="26"/>
    <x v="0"/>
    <x v="23"/>
    <x v="1"/>
    <s v="VARIOS"/>
    <s v="3680198100 -  PDO.6006703 - ENVIO 6394"/>
    <m/>
    <m/>
    <m/>
    <m/>
    <s v="Pdte."/>
    <x v="10"/>
    <d v="1899-12-30T11:30:00"/>
    <m/>
    <n v="1"/>
    <x v="0"/>
    <x v="0"/>
    <s v="No"/>
    <x v="0"/>
    <x v="0"/>
    <x v="0"/>
    <n v="0"/>
    <x v="1"/>
    <x v="2"/>
    <x v="0"/>
    <n v="468"/>
  </r>
  <r>
    <d v="2019-01-16T00:00:00"/>
    <x v="5"/>
    <d v="1899-12-30T12:30:00"/>
    <m/>
    <x v="1"/>
    <s v="MR"/>
    <d v="2019-01-16T12:30:00"/>
    <n v="6006561"/>
    <x v="3"/>
    <s v="Carga"/>
    <s v="NO"/>
    <n v="9"/>
    <n v="17"/>
    <x v="0"/>
    <x v="10"/>
    <x v="4"/>
    <s v="UK"/>
    <s v="FJ747ZB – XA574BK"/>
    <m/>
    <m/>
    <m/>
    <n v="85"/>
    <s v="Miguel Ángel"/>
    <x v="10"/>
    <d v="1899-12-30T12:30:00"/>
    <s v="H- carga americanos"/>
    <n v="0"/>
    <x v="0"/>
    <x v="0"/>
    <s v="SI"/>
    <x v="1"/>
    <x v="1"/>
    <x v="1"/>
    <n v="1"/>
    <x v="1"/>
    <x v="2"/>
    <x v="0"/>
    <n v="468"/>
  </r>
  <r>
    <d v="2019-01-16T00:00:00"/>
    <x v="53"/>
    <m/>
    <m/>
    <x v="0"/>
    <s v="MR"/>
    <d v="2019-01-16T13:00:00"/>
    <m/>
    <x v="3"/>
    <s v="Descarga"/>
    <s v="NO"/>
    <n v="0"/>
    <n v="0.5"/>
    <x v="1"/>
    <x v="10"/>
    <x v="6"/>
    <s v="UK"/>
    <s v="UN BULTO A/A RICARD DURAN"/>
    <m/>
    <m/>
    <m/>
    <m/>
    <s v="Sus medios"/>
    <x v="10"/>
    <d v="1899-12-30T12:45:00"/>
    <m/>
    <n v="0"/>
    <x v="0"/>
    <x v="0"/>
    <s v="No"/>
    <x v="0"/>
    <x v="0"/>
    <x v="0"/>
    <n v="0"/>
    <x v="0"/>
    <x v="2"/>
    <x v="0"/>
    <n v="468"/>
  </r>
  <r>
    <d v="2019-01-16T00:00:00"/>
    <x v="36"/>
    <d v="1899-12-30T13:00:00"/>
    <m/>
    <x v="1"/>
    <s v="MR"/>
    <d v="2019-01-16T13:00:00"/>
    <m/>
    <x v="24"/>
    <s v="Carga"/>
    <s v="NO"/>
    <n v="3"/>
    <n v="6"/>
    <x v="0"/>
    <x v="86"/>
    <x v="9"/>
    <s v="ITALIA"/>
    <s v="6006661, 6006683, 6006575 Y 6006688 - MATRICULA  C8248EC"/>
    <m/>
    <m/>
    <m/>
    <m/>
    <s v="Pdte."/>
    <x v="10"/>
    <d v="1899-12-30T14:00:00"/>
    <m/>
    <n v="0"/>
    <x v="0"/>
    <x v="0"/>
    <s v="SI"/>
    <x v="1"/>
    <x v="2"/>
    <x v="0"/>
    <n v="0"/>
    <x v="2"/>
    <x v="2"/>
    <x v="0"/>
    <n v="468"/>
  </r>
  <r>
    <d v="2019-01-16T00:00:00"/>
    <x v="58"/>
    <m/>
    <m/>
    <x v="0"/>
    <s v="MR"/>
    <d v="2019-01-16T13:30:00"/>
    <m/>
    <x v="10"/>
    <s v="Descarga"/>
    <s v="NO"/>
    <n v="0"/>
    <n v="0.5"/>
    <x v="1"/>
    <x v="87"/>
    <x v="2"/>
    <s v="BARCELONA"/>
    <s v="1 BULTO ALBARAN 1/988081 SIN NUMERO DE PEDIDO"/>
    <m/>
    <m/>
    <m/>
    <m/>
    <s v="Sus medios"/>
    <x v="10"/>
    <d v="1899-12-30T13:15:00"/>
    <m/>
    <n v="0"/>
    <x v="0"/>
    <x v="0"/>
    <s v="No"/>
    <x v="0"/>
    <x v="0"/>
    <x v="0"/>
    <n v="0"/>
    <x v="0"/>
    <x v="2"/>
    <x v="0"/>
    <n v="468"/>
  </r>
  <r>
    <d v="2019-01-16T00:00:00"/>
    <x v="6"/>
    <m/>
    <m/>
    <x v="0"/>
    <s v="MR"/>
    <d v="2019-01-16T13:30:00"/>
    <m/>
    <x v="3"/>
    <s v="Descarga"/>
    <s v="SI"/>
    <n v="13.5"/>
    <n v="26"/>
    <x v="0"/>
    <x v="23"/>
    <x v="2"/>
    <s v="ALEMANIA"/>
    <s v="ORDER 3680191459 -  465 PL"/>
    <m/>
    <m/>
    <m/>
    <m/>
    <s v="Juan Carlos"/>
    <x v="10"/>
    <d v="1899-12-30T13:30:00"/>
    <m/>
    <n v="1"/>
    <x v="0"/>
    <x v="0"/>
    <s v="No"/>
    <x v="0"/>
    <x v="0"/>
    <x v="0"/>
    <n v="0"/>
    <x v="0"/>
    <x v="2"/>
    <x v="0"/>
    <n v="468"/>
  </r>
  <r>
    <d v="2019-01-16T00:00:00"/>
    <x v="38"/>
    <d v="1899-12-30T15:00:00"/>
    <m/>
    <x v="1"/>
    <s v="MR"/>
    <d v="2019-01-16T15:00:00"/>
    <m/>
    <x v="6"/>
    <s v="Carga"/>
    <s v="NO"/>
    <n v="2"/>
    <n v="5"/>
    <x v="0"/>
    <x v="7"/>
    <x v="4"/>
    <s v="GAILLON"/>
    <s v="VARIOS PEDIDOS"/>
    <m/>
    <m/>
    <m/>
    <m/>
    <s v="Miguel Ángel"/>
    <x v="10"/>
    <d v="1899-12-30T15:00:00"/>
    <m/>
    <n v="0"/>
    <x v="0"/>
    <x v="0"/>
    <s v="SI"/>
    <x v="1"/>
    <x v="1"/>
    <x v="1"/>
    <n v="1"/>
    <x v="1"/>
    <x v="2"/>
    <x v="0"/>
    <n v="468"/>
  </r>
  <r>
    <d v="2019-01-16T00:00:00"/>
    <x v="13"/>
    <d v="1899-12-30T16:00:00"/>
    <m/>
    <x v="1"/>
    <s v="MR"/>
    <d v="2019-01-16T16:00:00"/>
    <m/>
    <x v="3"/>
    <s v="Carga"/>
    <s v="NO"/>
    <n v="5"/>
    <n v="10"/>
    <x v="0"/>
    <x v="6"/>
    <x v="3"/>
    <s v="VARIOS"/>
    <m/>
    <m/>
    <m/>
    <m/>
    <m/>
    <s v="Jesús"/>
    <x v="10"/>
    <d v="1899-12-30T16:00:00"/>
    <m/>
    <n v="0"/>
    <x v="0"/>
    <x v="0"/>
    <s v="SI"/>
    <x v="1"/>
    <x v="1"/>
    <x v="1"/>
    <n v="1"/>
    <x v="1"/>
    <x v="2"/>
    <x v="0"/>
    <n v="468"/>
  </r>
  <r>
    <d v="2019-01-16T00:00:00"/>
    <x v="40"/>
    <d v="1899-12-30T17:00:00"/>
    <m/>
    <x v="1"/>
    <s v="MR"/>
    <d v="2019-01-16T17:00:00"/>
    <m/>
    <x v="14"/>
    <s v="Carga"/>
    <s v="NO"/>
    <n v="4"/>
    <n v="8"/>
    <x v="0"/>
    <x v="19"/>
    <x v="5"/>
    <s v="VARIOS"/>
    <m/>
    <m/>
    <m/>
    <m/>
    <m/>
    <s v="Miguel M."/>
    <x v="10"/>
    <d v="1899-12-30T17:00:00"/>
    <m/>
    <n v="0"/>
    <x v="0"/>
    <x v="0"/>
    <s v="SI"/>
    <x v="1"/>
    <x v="1"/>
    <x v="1"/>
    <n v="1"/>
    <x v="2"/>
    <x v="2"/>
    <x v="0"/>
    <n v="468"/>
  </r>
  <r>
    <d v="2019-01-16T00:00:00"/>
    <x v="55"/>
    <d v="1899-12-30T17:30:00"/>
    <m/>
    <x v="1"/>
    <s v="MR"/>
    <d v="2019-01-16T17:30:00"/>
    <m/>
    <x v="21"/>
    <s v="Carga"/>
    <s v="NO"/>
    <n v="0"/>
    <n v="1"/>
    <x v="1"/>
    <x v="4"/>
    <x v="5"/>
    <s v="VARIOS"/>
    <s v="VARIOS SERVICIOS"/>
    <m/>
    <m/>
    <m/>
    <m/>
    <s v="Sus medios"/>
    <x v="10"/>
    <d v="1899-12-30T17:30:00"/>
    <m/>
    <n v="0"/>
    <x v="0"/>
    <x v="0"/>
    <s v="SI"/>
    <x v="1"/>
    <x v="1"/>
    <x v="1"/>
    <n v="1"/>
    <x v="2"/>
    <x v="2"/>
    <x v="0"/>
    <n v="468"/>
  </r>
  <r>
    <d v="2019-01-16T00:00:00"/>
    <x v="56"/>
    <d v="1899-12-30T19:00:00"/>
    <m/>
    <x v="1"/>
    <s v="MB"/>
    <d v="2019-01-16T19:00:00"/>
    <n v="19002"/>
    <x v="26"/>
    <s v="Carga"/>
    <s v="NO"/>
    <n v="8"/>
    <n v="16"/>
    <x v="0"/>
    <x v="4"/>
    <x v="7"/>
    <s v="TARREGA"/>
    <m/>
    <m/>
    <m/>
    <m/>
    <m/>
    <s v="Miguel M."/>
    <x v="10"/>
    <d v="1899-12-30T19:00:00"/>
    <m/>
    <n v="0"/>
    <x v="0"/>
    <x v="0"/>
    <s v="SI"/>
    <x v="1"/>
    <x v="1"/>
    <x v="1"/>
    <n v="1"/>
    <x v="2"/>
    <x v="2"/>
    <x v="0"/>
    <n v="468"/>
  </r>
  <r>
    <d v="2019-01-17T00:00:00"/>
    <x v="17"/>
    <d v="1899-12-30T06:00:00"/>
    <m/>
    <x v="1"/>
    <s v="MR"/>
    <d v="2019-01-17T06:00:00"/>
    <n v="6006742"/>
    <x v="37"/>
    <s v="Carga"/>
    <s v="SI"/>
    <n v="13.5"/>
    <n v="26"/>
    <x v="0"/>
    <x v="86"/>
    <x v="9"/>
    <s v="ITALIA"/>
    <s v="3165KCB - CHOFER Clemente Camarasa - IMPORTANTE CARGAR EN HORA"/>
    <m/>
    <m/>
    <m/>
    <m/>
    <s v="Juan Carlos"/>
    <x v="11"/>
    <d v="1899-12-30T06:00:00"/>
    <m/>
    <n v="1"/>
    <x v="0"/>
    <x v="0"/>
    <s v="SI"/>
    <x v="1"/>
    <x v="1"/>
    <x v="1"/>
    <n v="1"/>
    <x v="2"/>
    <x v="2"/>
    <x v="0"/>
    <n v="468"/>
  </r>
  <r>
    <d v="2019-01-17T00:00:00"/>
    <x v="59"/>
    <d v="1899-12-30T07:00:00"/>
    <m/>
    <x v="1"/>
    <s v="MR"/>
    <d v="2019-01-17T07:00:00"/>
    <n v="26165"/>
    <x v="31"/>
    <s v="Carga"/>
    <s v="SI"/>
    <n v="13.5"/>
    <n v="26"/>
    <x v="2"/>
    <x v="88"/>
    <x v="7"/>
    <s v="RIBAROJA"/>
    <m/>
    <m/>
    <m/>
    <m/>
    <m/>
    <s v="Juan Carlos"/>
    <x v="11"/>
    <d v="1899-12-30T07:00:00"/>
    <m/>
    <n v="1"/>
    <x v="0"/>
    <x v="0"/>
    <s v="SI"/>
    <x v="1"/>
    <x v="1"/>
    <x v="1"/>
    <n v="1"/>
    <x v="2"/>
    <x v="2"/>
    <x v="0"/>
    <n v="468"/>
  </r>
  <r>
    <d v="2019-01-17T00:00:00"/>
    <x v="9"/>
    <d v="1899-12-30T08:00:00"/>
    <m/>
    <x v="1"/>
    <s v="JAR"/>
    <d v="2019-01-17T08:00:00"/>
    <m/>
    <x v="31"/>
    <s v="Carga"/>
    <s v="SI"/>
    <n v="13.5"/>
    <n v="26"/>
    <x v="0"/>
    <x v="70"/>
    <x v="11"/>
    <s v="MAÇANET"/>
    <s v="alb. 040435"/>
    <m/>
    <m/>
    <m/>
    <m/>
    <s v="Juan Carlos"/>
    <x v="11"/>
    <d v="1899-12-30T08:00:00"/>
    <m/>
    <n v="1"/>
    <x v="0"/>
    <x v="0"/>
    <s v="SI"/>
    <x v="1"/>
    <x v="1"/>
    <x v="1"/>
    <n v="1"/>
    <x v="2"/>
    <x v="2"/>
    <x v="0"/>
    <n v="468"/>
  </r>
  <r>
    <d v="2019-01-17T00:00:00"/>
    <x v="20"/>
    <d v="1899-12-30T08:30:00"/>
    <m/>
    <x v="1"/>
    <s v="MR"/>
    <d v="2019-01-17T08:30:00"/>
    <s v="DAVID"/>
    <x v="7"/>
    <s v="Carga"/>
    <s v="NO"/>
    <n v="3"/>
    <n v="6"/>
    <x v="0"/>
    <x v="9"/>
    <x v="5"/>
    <s v="PALAU"/>
    <s v="alb. 040437, 040433, 040434"/>
    <m/>
    <m/>
    <m/>
    <m/>
    <s v="Reyes"/>
    <x v="11"/>
    <d v="1899-12-30T08:30:00"/>
    <m/>
    <n v="0"/>
    <x v="0"/>
    <x v="0"/>
    <s v="SI"/>
    <x v="1"/>
    <x v="1"/>
    <x v="1"/>
    <n v="1"/>
    <x v="2"/>
    <x v="2"/>
    <x v="0"/>
    <n v="468"/>
  </r>
  <r>
    <d v="2019-01-17T00:00:00"/>
    <x v="22"/>
    <m/>
    <m/>
    <x v="0"/>
    <s v="MR"/>
    <d v="2019-01-17T09:00:00"/>
    <m/>
    <x v="1"/>
    <s v="Descarga"/>
    <s v="NO"/>
    <n v="0"/>
    <n v="0.5"/>
    <x v="1"/>
    <x v="1"/>
    <x v="0"/>
    <s v="TERRASSA"/>
    <s v="ALB. 19.001.420  OT 19.001.274"/>
    <m/>
    <m/>
    <m/>
    <m/>
    <s v="Sus medios"/>
    <x v="11"/>
    <d v="1899-12-30T09:00:00"/>
    <m/>
    <n v="0"/>
    <x v="0"/>
    <x v="0"/>
    <s v="No"/>
    <x v="0"/>
    <x v="0"/>
    <x v="0"/>
    <n v="0"/>
    <x v="0"/>
    <x v="2"/>
    <x v="0"/>
    <n v="468"/>
  </r>
  <r>
    <d v="2019-01-17T00:00:00"/>
    <x v="67"/>
    <m/>
    <m/>
    <x v="0"/>
    <s v="MR"/>
    <d v="2019-01-17T09:30:00"/>
    <m/>
    <x v="3"/>
    <s v="Descarga"/>
    <s v="NO"/>
    <n v="0.5"/>
    <n v="1"/>
    <x v="0"/>
    <x v="89"/>
    <x v="0"/>
    <s v="LLIÇA DE VALL"/>
    <s v="ALV19-0176 PDO. 213004284 / ALV19-0177 Pdo. 213004285"/>
    <m/>
    <m/>
    <m/>
    <m/>
    <s v="Juan Carlos"/>
    <x v="11"/>
    <d v="1899-12-30T09:15:00"/>
    <m/>
    <n v="0"/>
    <x v="0"/>
    <x v="0"/>
    <s v="No"/>
    <x v="0"/>
    <x v="0"/>
    <x v="0"/>
    <n v="0"/>
    <x v="0"/>
    <x v="2"/>
    <x v="0"/>
    <n v="468"/>
  </r>
  <r>
    <d v="2019-01-17T00:00:00"/>
    <x v="0"/>
    <d v="1899-12-30T09:30:00"/>
    <m/>
    <x v="1"/>
    <s v="VG"/>
    <d v="2019-01-17T09:30:00"/>
    <m/>
    <x v="24"/>
    <s v="Descarga"/>
    <s v="SI"/>
    <n v="13.5"/>
    <n v="26"/>
    <x v="0"/>
    <x v="40"/>
    <x v="10"/>
    <s v="NURIEUX"/>
    <s v="Matrículas 9204JTN /  R0397BCW"/>
    <m/>
    <m/>
    <m/>
    <m/>
    <s v="Miguel Ángel"/>
    <x v="11"/>
    <d v="1899-12-30T09:30:00"/>
    <m/>
    <n v="1"/>
    <x v="0"/>
    <x v="0"/>
    <s v="SI"/>
    <x v="1"/>
    <x v="1"/>
    <x v="1"/>
    <n v="1"/>
    <x v="2"/>
    <x v="2"/>
    <x v="0"/>
    <n v="468"/>
  </r>
  <r>
    <d v="2019-01-17T00:00:00"/>
    <x v="52"/>
    <m/>
    <m/>
    <x v="0"/>
    <s v="MR"/>
    <d v="2019-01-17T10:00:00"/>
    <m/>
    <x v="21"/>
    <s v="Descarga"/>
    <s v="NO"/>
    <n v="0"/>
    <n v="0.5"/>
    <x v="1"/>
    <x v="4"/>
    <x v="2"/>
    <s v="MADRID"/>
    <s v="1 SOBRE DE ORIGEN TELE MAIL ATT. RRHH"/>
    <m/>
    <m/>
    <m/>
    <m/>
    <s v="Sus medios"/>
    <x v="11"/>
    <d v="1899-12-30T09:45:00"/>
    <m/>
    <n v="0"/>
    <x v="0"/>
    <x v="0"/>
    <s v="No"/>
    <x v="0"/>
    <x v="0"/>
    <x v="0"/>
    <n v="0"/>
    <x v="0"/>
    <x v="2"/>
    <x v="0"/>
    <n v="468"/>
  </r>
  <r>
    <d v="2019-01-17T00:00:00"/>
    <x v="41"/>
    <m/>
    <m/>
    <x v="0"/>
    <s v="MR"/>
    <d v="2019-01-17T10:30:00"/>
    <m/>
    <x v="23"/>
    <s v="Descarga"/>
    <s v="NO"/>
    <n v="0.5"/>
    <n v="1"/>
    <x v="0"/>
    <x v="39"/>
    <x v="2"/>
    <s v="ALCOY"/>
    <s v="ALB. 190098 Pdo. 113005976"/>
    <m/>
    <m/>
    <m/>
    <m/>
    <s v="Miguel Ángel"/>
    <x v="11"/>
    <d v="1899-12-30T10:15:00"/>
    <m/>
    <n v="0"/>
    <x v="0"/>
    <x v="0"/>
    <s v="No"/>
    <x v="0"/>
    <x v="0"/>
    <x v="0"/>
    <n v="0"/>
    <x v="0"/>
    <x v="2"/>
    <x v="0"/>
    <n v="468"/>
  </r>
  <r>
    <d v="2019-01-17T00:00:00"/>
    <x v="74"/>
    <m/>
    <m/>
    <x v="0"/>
    <s v="MR"/>
    <d v="2019-01-17T10:30:00"/>
    <m/>
    <x v="8"/>
    <s v="Descarga"/>
    <s v="NO"/>
    <n v="0"/>
    <n v="0.5"/>
    <x v="1"/>
    <x v="11"/>
    <x v="0"/>
    <s v="EL VENDRELL"/>
    <s v="LLEGA UN BULTO SIN DOCUMENTAR"/>
    <m/>
    <m/>
    <m/>
    <m/>
    <s v="Juan Carlos"/>
    <x v="11"/>
    <d v="1899-12-30T10:35:00"/>
    <m/>
    <n v="0"/>
    <x v="0"/>
    <x v="0"/>
    <s v="No"/>
    <x v="0"/>
    <x v="0"/>
    <x v="0"/>
    <n v="0"/>
    <x v="0"/>
    <x v="2"/>
    <x v="0"/>
    <n v="468"/>
  </r>
  <r>
    <d v="2019-01-17T00:00:00"/>
    <x v="31"/>
    <d v="1899-12-30T10:45:00"/>
    <m/>
    <x v="1"/>
    <s v="MR"/>
    <d v="2019-01-17T11:00:00"/>
    <n v="25495"/>
    <x v="3"/>
    <s v="Carga"/>
    <s v="NO"/>
    <n v="3"/>
    <n v="6"/>
    <x v="0"/>
    <x v="41"/>
    <x v="11"/>
    <s v="PORTUGAL"/>
    <s v="L-185547 ALB. DE FILIAL Nº 144495"/>
    <m/>
    <m/>
    <m/>
    <m/>
    <s v="Miguel Ángel"/>
    <x v="11"/>
    <d v="1899-12-30T11:35:00"/>
    <m/>
    <n v="0"/>
    <x v="0"/>
    <x v="0"/>
    <s v="SI"/>
    <x v="1"/>
    <x v="2"/>
    <x v="0"/>
    <n v="0"/>
    <x v="2"/>
    <x v="2"/>
    <x v="0"/>
    <n v="468"/>
  </r>
  <r>
    <d v="2019-01-17T00:00:00"/>
    <x v="32"/>
    <m/>
    <m/>
    <x v="0"/>
    <s v="MR"/>
    <d v="2019-01-17T11:00:00"/>
    <m/>
    <x v="11"/>
    <s v="Descarga"/>
    <s v="NO"/>
    <n v="0"/>
    <n v="0.5"/>
    <x v="1"/>
    <x v="16"/>
    <x v="0"/>
    <s v="PALAU"/>
    <s v="UN SOBRE"/>
    <m/>
    <m/>
    <m/>
    <m/>
    <s v="Sus medios"/>
    <x v="11"/>
    <d v="1899-12-30T10:50:00"/>
    <m/>
    <n v="0"/>
    <x v="0"/>
    <x v="0"/>
    <s v="No"/>
    <x v="0"/>
    <x v="0"/>
    <x v="0"/>
    <n v="0"/>
    <x v="0"/>
    <x v="2"/>
    <x v="0"/>
    <n v="468"/>
  </r>
  <r>
    <d v="2019-01-17T00:00:00"/>
    <x v="68"/>
    <m/>
    <m/>
    <x v="0"/>
    <s v="MR"/>
    <d v="2019-01-17T11:00:00"/>
    <m/>
    <x v="3"/>
    <s v="Descarga"/>
    <s v="NO"/>
    <n v="0"/>
    <n v="0.5"/>
    <x v="1"/>
    <x v="66"/>
    <x v="0"/>
    <s v="SABADELL"/>
    <s v="ALB. L903142 - pdo. 213004289"/>
    <m/>
    <m/>
    <m/>
    <m/>
    <s v="Sus medios"/>
    <x v="11"/>
    <d v="1899-12-30T10:55:00"/>
    <m/>
    <n v="0"/>
    <x v="0"/>
    <x v="0"/>
    <s v="No"/>
    <x v="0"/>
    <x v="0"/>
    <x v="0"/>
    <n v="0"/>
    <x v="0"/>
    <x v="2"/>
    <x v="0"/>
    <n v="468"/>
  </r>
  <r>
    <d v="2019-01-17T00:00:00"/>
    <x v="2"/>
    <d v="1899-12-30T11:00:00"/>
    <m/>
    <x v="1"/>
    <s v="MR"/>
    <d v="2019-01-17T11:00:00"/>
    <n v="6006753"/>
    <x v="3"/>
    <s v="Carga"/>
    <s v="NO"/>
    <n v="1"/>
    <n v="2"/>
    <x v="0"/>
    <x v="10"/>
    <x v="4"/>
    <s v="UK"/>
    <m/>
    <m/>
    <m/>
    <m/>
    <m/>
    <s v="Miguel M."/>
    <x v="11"/>
    <d v="1899-12-30T16:30:00"/>
    <m/>
    <n v="0"/>
    <x v="0"/>
    <x v="0"/>
    <s v="SI"/>
    <x v="1"/>
    <x v="2"/>
    <x v="0"/>
    <n v="0"/>
    <x v="1"/>
    <x v="2"/>
    <x v="0"/>
    <n v="468"/>
  </r>
  <r>
    <d v="2019-01-17T00:00:00"/>
    <x v="75"/>
    <m/>
    <m/>
    <x v="0"/>
    <s v="MR"/>
    <d v="2019-01-17T11:00:00"/>
    <m/>
    <x v="3"/>
    <s v="Descarga"/>
    <s v="SI"/>
    <n v="13.5"/>
    <n v="26"/>
    <x v="0"/>
    <x v="23"/>
    <x v="2"/>
    <s v="ALEMANIA"/>
    <n v="3680191438"/>
    <m/>
    <m/>
    <m/>
    <m/>
    <s v="Miguel Ángel"/>
    <x v="11"/>
    <d v="1899-12-30T11:05:00"/>
    <m/>
    <n v="1"/>
    <x v="0"/>
    <x v="0"/>
    <s v="No"/>
    <x v="0"/>
    <x v="0"/>
    <x v="0"/>
    <n v="0"/>
    <x v="0"/>
    <x v="2"/>
    <x v="0"/>
    <n v="468"/>
  </r>
  <r>
    <d v="2019-01-17T00:00:00"/>
    <x v="76"/>
    <d v="1899-12-30T11:10:00"/>
    <m/>
    <x v="1"/>
    <s v="MR"/>
    <d v="2019-01-17T11:00:00"/>
    <s v="DAVID"/>
    <x v="7"/>
    <s v="Carga"/>
    <s v="NO"/>
    <n v="3"/>
    <n v="6"/>
    <x v="0"/>
    <x v="9"/>
    <x v="5"/>
    <s v="PALAU"/>
    <s v="alb. 40440"/>
    <m/>
    <m/>
    <m/>
    <m/>
    <s v="Reyes"/>
    <x v="11"/>
    <d v="1899-12-30T11:10:00"/>
    <m/>
    <n v="0"/>
    <x v="0"/>
    <x v="0"/>
    <s v="SI"/>
    <x v="1"/>
    <x v="1"/>
    <x v="1"/>
    <n v="1"/>
    <x v="2"/>
    <x v="2"/>
    <x v="0"/>
    <n v="468"/>
  </r>
  <r>
    <d v="2019-01-17T00:00:00"/>
    <x v="73"/>
    <d v="1899-12-30T11:15:00"/>
    <m/>
    <x v="1"/>
    <s v="MR"/>
    <d v="2019-01-17T11:30:00"/>
    <m/>
    <x v="3"/>
    <s v="Descarga"/>
    <s v="NO"/>
    <n v="1.5"/>
    <n v="3"/>
    <x v="0"/>
    <x v="90"/>
    <x v="0"/>
    <s v="PALAU"/>
    <s v="ALBARÁN A8 - Pdo. Interno 2387"/>
    <m/>
    <m/>
    <m/>
    <m/>
    <s v="Juan Carlos"/>
    <x v="11"/>
    <d v="1899-12-30T11:15:00"/>
    <m/>
    <n v="0"/>
    <x v="0"/>
    <x v="0"/>
    <s v="SI"/>
    <x v="1"/>
    <x v="1"/>
    <x v="1"/>
    <n v="1"/>
    <x v="0"/>
    <x v="2"/>
    <x v="0"/>
    <n v="468"/>
  </r>
  <r>
    <d v="2019-01-17T00:00:00"/>
    <x v="3"/>
    <d v="1899-12-30T11:30:00"/>
    <m/>
    <x v="1"/>
    <s v="MR"/>
    <d v="2019-01-17T11:30:00"/>
    <n v="26151"/>
    <x v="31"/>
    <s v="Carga"/>
    <s v="SI"/>
    <n v="13.5"/>
    <n v="26"/>
    <x v="2"/>
    <x v="4"/>
    <x v="7"/>
    <s v="PALMA DEL RIO"/>
    <m/>
    <m/>
    <m/>
    <m/>
    <n v="27"/>
    <s v="Juan Carlos"/>
    <x v="11"/>
    <d v="1899-12-30T11:30:00"/>
    <s v="C-Tanques"/>
    <n v="1"/>
    <x v="0"/>
    <x v="0"/>
    <s v="SI"/>
    <x v="1"/>
    <x v="1"/>
    <x v="1"/>
    <n v="1"/>
    <x v="2"/>
    <x v="2"/>
    <x v="0"/>
    <n v="468"/>
  </r>
  <r>
    <d v="2019-01-17T00:00:00"/>
    <x v="4"/>
    <d v="1899-12-30T12:00:00"/>
    <m/>
    <x v="1"/>
    <s v="MR"/>
    <d v="2019-01-17T12:00:00"/>
    <m/>
    <x v="30"/>
    <s v="Carga"/>
    <s v="NO"/>
    <n v="1.5"/>
    <n v="3"/>
    <x v="0"/>
    <x v="91"/>
    <x v="1"/>
    <s v="GRANOLLERS"/>
    <s v="PDO. 25985 Y 25839, CHOFER SERGI MARCIAL"/>
    <m/>
    <m/>
    <m/>
    <m/>
    <s v="Miguel Ángel"/>
    <x v="11"/>
    <d v="1899-12-30T12:00:00"/>
    <m/>
    <n v="0"/>
    <x v="0"/>
    <x v="0"/>
    <s v="SI"/>
    <x v="1"/>
    <x v="1"/>
    <x v="1"/>
    <n v="1"/>
    <x v="1"/>
    <x v="2"/>
    <x v="0"/>
    <n v="468"/>
  </r>
  <r>
    <d v="2019-01-17T00:00:00"/>
    <x v="5"/>
    <d v="1899-12-30T12:30:00"/>
    <m/>
    <x v="1"/>
    <s v="MR"/>
    <d v="2019-01-17T12:30:00"/>
    <n v="25806"/>
    <x v="2"/>
    <s v="Carga"/>
    <s v="SI"/>
    <n v="13.5"/>
    <n v="26"/>
    <x v="2"/>
    <x v="2"/>
    <x v="1"/>
    <s v="ALCARRAS"/>
    <s v="ALBARAN 040150 COGERLO DE LA H016"/>
    <m/>
    <m/>
    <m/>
    <n v="23"/>
    <s v="Reyes"/>
    <x v="11"/>
    <d v="1899-12-30T12:30:00"/>
    <s v="B-carga Agrilog"/>
    <n v="1"/>
    <x v="0"/>
    <x v="0"/>
    <s v="SI"/>
    <x v="1"/>
    <x v="1"/>
    <x v="1"/>
    <n v="1"/>
    <x v="1"/>
    <x v="2"/>
    <x v="0"/>
    <n v="468"/>
  </r>
  <r>
    <d v="2019-01-17T00:00:00"/>
    <x v="36"/>
    <d v="1899-12-30T13:00:00"/>
    <m/>
    <x v="1"/>
    <s v="MR"/>
    <d v="2019-01-17T13:00:00"/>
    <n v="6006665"/>
    <x v="24"/>
    <s v="Carga"/>
    <s v="NO"/>
    <n v="4.5"/>
    <n v="9"/>
    <x v="0"/>
    <x v="86"/>
    <x v="9"/>
    <s v="ITALIA"/>
    <s v="FN55AV"/>
    <m/>
    <m/>
    <m/>
    <m/>
    <s v="Miguel Ángel"/>
    <x v="11"/>
    <d v="1899-12-30T13:00:00"/>
    <m/>
    <n v="0"/>
    <x v="0"/>
    <x v="0"/>
    <s v="SI"/>
    <x v="1"/>
    <x v="1"/>
    <x v="1"/>
    <n v="1"/>
    <x v="2"/>
    <x v="2"/>
    <x v="0"/>
    <n v="468"/>
  </r>
  <r>
    <d v="2019-01-17T00:00:00"/>
    <x v="6"/>
    <d v="1899-12-30T13:30:00"/>
    <m/>
    <x v="1"/>
    <s v="MR"/>
    <d v="2019-01-17T13:30:00"/>
    <n v="5000294"/>
    <x v="22"/>
    <s v="Carga"/>
    <s v="SI"/>
    <n v="13.5"/>
    <n v="26"/>
    <x v="0"/>
    <x v="21"/>
    <x v="8"/>
    <s v="LORQUI"/>
    <s v="CARGA UN MOLDE Y PARTE DE MCIA DE ALMACEN, 2611-JXG    R-5244-BBZ"/>
    <m/>
    <m/>
    <m/>
    <m/>
    <s v="Miguel M."/>
    <x v="11"/>
    <d v="1899-12-30T15:00:00"/>
    <m/>
    <n v="1"/>
    <x v="0"/>
    <x v="0"/>
    <s v="SI"/>
    <x v="1"/>
    <x v="2"/>
    <x v="0"/>
    <n v="0"/>
    <x v="2"/>
    <x v="2"/>
    <x v="0"/>
    <n v="468"/>
  </r>
  <r>
    <d v="2019-01-17T00:00:00"/>
    <x v="12"/>
    <d v="1899-12-30T14:30:00"/>
    <m/>
    <x v="1"/>
    <s v="MR"/>
    <d v="2019-01-17T14:30:00"/>
    <n v="6006772"/>
    <x v="3"/>
    <s v="Carga"/>
    <s v="NO"/>
    <n v="0.5"/>
    <n v="1"/>
    <x v="0"/>
    <x v="92"/>
    <x v="4"/>
    <s v="DINAMARCA"/>
    <s v="PDTE. CONFIRMAR HORA"/>
    <m/>
    <m/>
    <m/>
    <m/>
    <s v="Miguel M."/>
    <x v="11"/>
    <d v="1899-12-30T14:30:00"/>
    <m/>
    <n v="0"/>
    <x v="0"/>
    <x v="0"/>
    <s v="SI"/>
    <x v="1"/>
    <x v="1"/>
    <x v="1"/>
    <n v="1"/>
    <x v="1"/>
    <x v="2"/>
    <x v="0"/>
    <n v="468"/>
  </r>
  <r>
    <d v="2019-01-17T00:00:00"/>
    <x v="77"/>
    <m/>
    <m/>
    <x v="0"/>
    <s v="MR"/>
    <d v="2019-01-17T14:30:00"/>
    <m/>
    <x v="9"/>
    <s v="Descarga"/>
    <s v="NO"/>
    <n v="0"/>
    <n v="1"/>
    <x v="0"/>
    <x v="93"/>
    <x v="2"/>
    <s v="TERRASSA"/>
    <m/>
    <m/>
    <m/>
    <m/>
    <m/>
    <s v="Miguel M."/>
    <x v="11"/>
    <d v="1899-12-30T14:31:00"/>
    <m/>
    <n v="0"/>
    <x v="0"/>
    <x v="0"/>
    <s v="No"/>
    <x v="0"/>
    <x v="0"/>
    <x v="0"/>
    <n v="0"/>
    <x v="0"/>
    <x v="2"/>
    <x v="0"/>
    <n v="468"/>
  </r>
  <r>
    <d v="2019-01-17T00:00:00"/>
    <x v="38"/>
    <d v="1899-12-30T15:00:00"/>
    <m/>
    <x v="1"/>
    <s v="MR"/>
    <d v="2019-01-17T15:00:00"/>
    <m/>
    <x v="3"/>
    <s v="Descarga"/>
    <s v="SI"/>
    <n v="13.5"/>
    <n v="26"/>
    <x v="0"/>
    <x v="23"/>
    <x v="2"/>
    <s v="ALEMANIA"/>
    <n v="3680191439"/>
    <m/>
    <m/>
    <m/>
    <n v="42"/>
    <s v="Jesús"/>
    <x v="11"/>
    <d v="1899-12-30T15:00:00"/>
    <s v="K-Palets Chep"/>
    <n v="1"/>
    <x v="0"/>
    <x v="0"/>
    <s v="SI"/>
    <x v="1"/>
    <x v="1"/>
    <x v="1"/>
    <n v="1"/>
    <x v="0"/>
    <x v="2"/>
    <x v="0"/>
    <n v="468"/>
  </r>
  <r>
    <d v="2019-01-17T00:00:00"/>
    <x v="13"/>
    <d v="1899-12-30T16:00:00"/>
    <m/>
    <x v="1"/>
    <s v="MR"/>
    <d v="2019-01-17T16:00:00"/>
    <m/>
    <x v="3"/>
    <s v="Carga"/>
    <s v="NO"/>
    <n v="5"/>
    <n v="10"/>
    <x v="0"/>
    <x v="6"/>
    <x v="3"/>
    <s v="VARIOS"/>
    <m/>
    <m/>
    <m/>
    <m/>
    <m/>
    <s v="Jesús"/>
    <x v="11"/>
    <d v="1899-12-30T16:00:00"/>
    <m/>
    <n v="0"/>
    <x v="0"/>
    <x v="0"/>
    <s v="SI"/>
    <x v="1"/>
    <x v="1"/>
    <x v="1"/>
    <n v="1"/>
    <x v="1"/>
    <x v="2"/>
    <x v="0"/>
    <n v="468"/>
  </r>
  <r>
    <d v="2019-01-17T00:00:00"/>
    <x v="8"/>
    <d v="1899-12-30T16:30:00"/>
    <m/>
    <x v="1"/>
    <s v="MR"/>
    <d v="2019-01-17T16:30:00"/>
    <n v="25668"/>
    <x v="38"/>
    <s v="Carga"/>
    <s v="NO"/>
    <n v="1"/>
    <n v="2"/>
    <x v="0"/>
    <x v="94"/>
    <x v="1"/>
    <s v="VIGO"/>
    <s v="5470KDZ"/>
    <m/>
    <m/>
    <m/>
    <m/>
    <s v="Miguel M."/>
    <x v="11"/>
    <d v="1899-12-30T16:30:00"/>
    <m/>
    <n v="0"/>
    <x v="0"/>
    <x v="0"/>
    <s v="SI"/>
    <x v="1"/>
    <x v="1"/>
    <x v="1"/>
    <n v="1"/>
    <x v="1"/>
    <x v="2"/>
    <x v="0"/>
    <n v="468"/>
  </r>
  <r>
    <d v="2019-01-18T00:00:00"/>
    <x v="59"/>
    <d v="1899-12-30T07:00:00"/>
    <m/>
    <x v="1"/>
    <s v="MR"/>
    <d v="2019-01-18T07:00:00"/>
    <m/>
    <x v="3"/>
    <s v="Descarga"/>
    <s v="SI"/>
    <n v="13.5"/>
    <n v="26"/>
    <x v="0"/>
    <x v="22"/>
    <x v="2"/>
    <s v="GIRONA"/>
    <m/>
    <m/>
    <m/>
    <m/>
    <m/>
    <s v="Miguel Ángel"/>
    <x v="12"/>
    <d v="1899-12-30T07:40:00"/>
    <m/>
    <n v="1"/>
    <x v="0"/>
    <x v="0"/>
    <s v="SI"/>
    <x v="1"/>
    <x v="2"/>
    <x v="0"/>
    <n v="0"/>
    <x v="0"/>
    <x v="2"/>
    <x v="0"/>
    <n v="468"/>
  </r>
  <r>
    <d v="2019-01-18T00:00:00"/>
    <x v="9"/>
    <d v="1899-12-30T08:00:00"/>
    <m/>
    <x v="1"/>
    <s v="VG"/>
    <d v="2019-01-18T08:00:00"/>
    <m/>
    <x v="39"/>
    <s v="Descarga"/>
    <s v="SI"/>
    <n v="13.5"/>
    <n v="26"/>
    <x v="0"/>
    <x v="40"/>
    <x v="10"/>
    <s v="NURIEUX"/>
    <s v="R-5163-BBW     2191GTW"/>
    <m/>
    <m/>
    <m/>
    <n v="33"/>
    <s v="Miguel Ángel"/>
    <x v="12"/>
    <d v="1899-12-30T08:00:00"/>
    <s v="J-Tapas Chep"/>
    <n v="1"/>
    <x v="0"/>
    <x v="0"/>
    <s v="SI"/>
    <x v="1"/>
    <x v="1"/>
    <x v="1"/>
    <n v="1"/>
    <x v="2"/>
    <x v="2"/>
    <x v="0"/>
    <n v="468"/>
  </r>
  <r>
    <d v="2019-01-18T00:00:00"/>
    <x v="78"/>
    <m/>
    <m/>
    <x v="0"/>
    <s v="MR"/>
    <d v="2019-01-18T09:30:00"/>
    <m/>
    <x v="3"/>
    <s v="Descarga"/>
    <s v="NO"/>
    <n v="0.5"/>
    <n v="1"/>
    <x v="0"/>
    <x v="95"/>
    <x v="0"/>
    <s v="PALAU"/>
    <s v="ALBARÁN 7201230761 Pdo. 213004247"/>
    <m/>
    <m/>
    <m/>
    <m/>
    <s v="Juan Carlos"/>
    <x v="12"/>
    <d v="1899-12-30T09:20:00"/>
    <m/>
    <n v="0"/>
    <x v="0"/>
    <x v="0"/>
    <s v="No"/>
    <x v="0"/>
    <x v="0"/>
    <x v="0"/>
    <n v="0"/>
    <x v="0"/>
    <x v="2"/>
    <x v="0"/>
    <n v="468"/>
  </r>
  <r>
    <d v="2019-01-18T00:00:00"/>
    <x v="0"/>
    <d v="1899-12-30T09:30:00"/>
    <m/>
    <x v="1"/>
    <s v="MR"/>
    <d v="2019-01-18T09:30:00"/>
    <m/>
    <x v="18"/>
    <s v="Descarga"/>
    <s v="NO"/>
    <n v="0.5"/>
    <n v="1"/>
    <x v="0"/>
    <x v="96"/>
    <x v="10"/>
    <s v="ALEMANIA"/>
    <s v="CB-1038"/>
    <m/>
    <m/>
    <m/>
    <m/>
    <s v="Miguel Ángel"/>
    <x v="12"/>
    <d v="1899-12-30T09:30:00"/>
    <m/>
    <n v="0"/>
    <x v="0"/>
    <x v="0"/>
    <s v="SI"/>
    <x v="1"/>
    <x v="1"/>
    <x v="1"/>
    <n v="1"/>
    <x v="2"/>
    <x v="2"/>
    <x v="0"/>
    <n v="468"/>
  </r>
  <r>
    <d v="2019-01-18T00:00:00"/>
    <x v="72"/>
    <d v="1899-12-30T09:35:00"/>
    <m/>
    <x v="1"/>
    <s v="MR"/>
    <d v="2019-01-18T09:30:00"/>
    <n v="6006703"/>
    <x v="3"/>
    <s v="Carga"/>
    <s v="SI"/>
    <n v="13.5"/>
    <n v="26"/>
    <x v="0"/>
    <x v="23"/>
    <x v="1"/>
    <s v="VARIOS"/>
    <n v="3680192558"/>
    <m/>
    <m/>
    <m/>
    <m/>
    <s v="Miguel Ángel"/>
    <x v="12"/>
    <d v="1899-12-30T09:35:00"/>
    <m/>
    <n v="1"/>
    <x v="0"/>
    <x v="0"/>
    <s v="SI"/>
    <x v="1"/>
    <x v="1"/>
    <x v="1"/>
    <n v="1"/>
    <x v="1"/>
    <x v="2"/>
    <x v="0"/>
    <n v="468"/>
  </r>
  <r>
    <d v="2019-01-18T00:00:00"/>
    <x v="79"/>
    <m/>
    <m/>
    <x v="0"/>
    <s v="MR"/>
    <d v="2019-01-18T09:30:00"/>
    <m/>
    <x v="3"/>
    <s v="Descarga"/>
    <s v="NO"/>
    <n v="0"/>
    <n v="0.5"/>
    <x v="1"/>
    <x v="37"/>
    <x v="0"/>
    <s v="BARCELONA"/>
    <s v="ALBARAN A-2019_02, Pdo. 213004309"/>
    <m/>
    <m/>
    <m/>
    <m/>
    <s v="Sus medios"/>
    <x v="12"/>
    <d v="1899-12-30T09:40:00"/>
    <m/>
    <n v="0"/>
    <x v="0"/>
    <x v="0"/>
    <s v="No"/>
    <x v="0"/>
    <x v="0"/>
    <x v="0"/>
    <n v="0"/>
    <x v="0"/>
    <x v="2"/>
    <x v="0"/>
    <n v="468"/>
  </r>
  <r>
    <d v="2019-01-18T00:00:00"/>
    <x v="52"/>
    <d v="1899-12-30T09:45:00"/>
    <m/>
    <x v="1"/>
    <s v="MR"/>
    <d v="2019-01-18T10:00:00"/>
    <s v="DAVID"/>
    <x v="7"/>
    <s v="Carga"/>
    <s v="NO"/>
    <n v="3"/>
    <n v="6"/>
    <x v="0"/>
    <x v="9"/>
    <x v="5"/>
    <s v="PALAU"/>
    <s v="alb. 040437, 040433, 040434"/>
    <m/>
    <m/>
    <m/>
    <m/>
    <s v="Sus medios"/>
    <x v="12"/>
    <d v="1899-12-30T09:45:00"/>
    <m/>
    <n v="0"/>
    <x v="0"/>
    <x v="0"/>
    <s v="SI"/>
    <x v="1"/>
    <x v="1"/>
    <x v="1"/>
    <n v="1"/>
    <x v="2"/>
    <x v="2"/>
    <x v="0"/>
    <n v="468"/>
  </r>
  <r>
    <d v="2019-01-18T00:00:00"/>
    <x v="14"/>
    <d v="1899-12-30T10:00:00"/>
    <m/>
    <x v="1"/>
    <s v="MR"/>
    <d v="2019-01-18T10:00:00"/>
    <m/>
    <x v="32"/>
    <s v="Descarga"/>
    <s v="NO"/>
    <n v="5"/>
    <n v="8"/>
    <x v="0"/>
    <x v="56"/>
    <x v="0"/>
    <s v="PALAU"/>
    <s v="ALB. B603 Y  ALB. G190076"/>
    <m/>
    <m/>
    <m/>
    <m/>
    <s v="Juan Carlos"/>
    <x v="12"/>
    <d v="1899-12-30T10:00:00"/>
    <m/>
    <n v="0"/>
    <x v="0"/>
    <x v="0"/>
    <s v="SI"/>
    <x v="1"/>
    <x v="1"/>
    <x v="1"/>
    <n v="1"/>
    <x v="0"/>
    <x v="2"/>
    <x v="0"/>
    <n v="468"/>
  </r>
  <r>
    <d v="2019-01-18T00:00:00"/>
    <x v="41"/>
    <m/>
    <m/>
    <x v="0"/>
    <s v="MR"/>
    <d v="2019-01-18T10:30:00"/>
    <m/>
    <x v="3"/>
    <s v="Descarga"/>
    <s v="NO"/>
    <n v="1.5"/>
    <n v="3"/>
    <x v="0"/>
    <x v="97"/>
    <x v="2"/>
    <s v="ZARAGPZA"/>
    <s v="ALB. 2190124, Pdo. 113006377"/>
    <m/>
    <m/>
    <m/>
    <m/>
    <s v="Juan Carlos"/>
    <x v="12"/>
    <d v="1899-12-30T10:15:00"/>
    <m/>
    <n v="0"/>
    <x v="0"/>
    <x v="0"/>
    <s v="No"/>
    <x v="0"/>
    <x v="0"/>
    <x v="0"/>
    <n v="0"/>
    <x v="0"/>
    <x v="2"/>
    <x v="0"/>
    <n v="468"/>
  </r>
  <r>
    <d v="2019-01-18T00:00:00"/>
    <x v="1"/>
    <d v="1899-12-30T10:30:00"/>
    <m/>
    <x v="1"/>
    <s v="MR"/>
    <d v="2019-01-18T10:30:00"/>
    <n v="26246"/>
    <x v="40"/>
    <s v="Carga"/>
    <s v="NO"/>
    <n v="0.5"/>
    <n v="1"/>
    <x v="0"/>
    <x v="98"/>
    <x v="1"/>
    <s v="PALAU"/>
    <s v="solicitan cita sobre las 09:30."/>
    <m/>
    <m/>
    <m/>
    <m/>
    <s v="Miguel M."/>
    <x v="12"/>
    <d v="1899-12-30T14:00:00"/>
    <m/>
    <n v="0"/>
    <x v="0"/>
    <x v="0"/>
    <s v="SI"/>
    <x v="1"/>
    <x v="2"/>
    <x v="0"/>
    <n v="0"/>
    <x v="1"/>
    <x v="2"/>
    <x v="0"/>
    <n v="468"/>
  </r>
  <r>
    <d v="2019-01-18T00:00:00"/>
    <x v="80"/>
    <m/>
    <m/>
    <x v="0"/>
    <s v="MR"/>
    <d v="2019-01-18T10:30:00"/>
    <m/>
    <x v="3"/>
    <s v="Descarga"/>
    <s v="NO"/>
    <n v="0"/>
    <n v="0.5"/>
    <x v="1"/>
    <x v="66"/>
    <x v="0"/>
    <s v="PALAU"/>
    <s v="L903276, L903450 PDO. 213004289, L903373, L903458 PDO. 213004289, L903489"/>
    <m/>
    <m/>
    <m/>
    <m/>
    <s v="Sus medios"/>
    <x v="12"/>
    <d v="1899-12-30T10:43:00"/>
    <m/>
    <n v="0"/>
    <x v="0"/>
    <x v="0"/>
    <s v="No"/>
    <x v="0"/>
    <x v="0"/>
    <x v="0"/>
    <n v="0"/>
    <x v="0"/>
    <x v="2"/>
    <x v="0"/>
    <n v="468"/>
  </r>
  <r>
    <d v="2019-01-18T00:00:00"/>
    <x v="2"/>
    <d v="1899-12-30T11:00:00"/>
    <m/>
    <x v="1"/>
    <s v="MR"/>
    <d v="2019-01-18T11:00:00"/>
    <m/>
    <x v="30"/>
    <s v="Carga"/>
    <s v="SI"/>
    <n v="13.5"/>
    <n v="26"/>
    <x v="0"/>
    <x v="6"/>
    <x v="3"/>
    <s v="VARIOS"/>
    <s v="9AL/190000045, PDTE. CONFIRMAR LIDIA"/>
    <m/>
    <m/>
    <m/>
    <m/>
    <s v="Juan Carlos"/>
    <x v="12"/>
    <d v="1899-12-30T13:10:00"/>
    <m/>
    <n v="1"/>
    <x v="0"/>
    <x v="0"/>
    <s v="SI"/>
    <x v="1"/>
    <x v="2"/>
    <x v="0"/>
    <n v="0"/>
    <x v="1"/>
    <x v="2"/>
    <x v="0"/>
    <n v="468"/>
  </r>
  <r>
    <d v="2019-01-18T00:00:00"/>
    <x v="75"/>
    <m/>
    <m/>
    <x v="0"/>
    <s v="MR"/>
    <d v="2019-01-18T11:00:00"/>
    <m/>
    <x v="21"/>
    <s v="Descarga"/>
    <s v="NO"/>
    <n v="0.5"/>
    <n v="1"/>
    <x v="0"/>
    <x v="99"/>
    <x v="2"/>
    <s v="ALICANTE"/>
    <s v="ALBARAN V120/2019"/>
    <m/>
    <m/>
    <m/>
    <m/>
    <s v="Reyes"/>
    <x v="12"/>
    <d v="1899-12-30T11:05:00"/>
    <m/>
    <n v="0"/>
    <x v="0"/>
    <x v="0"/>
    <s v="No"/>
    <x v="0"/>
    <x v="0"/>
    <x v="0"/>
    <n v="0"/>
    <x v="0"/>
    <x v="2"/>
    <x v="0"/>
    <n v="468"/>
  </r>
  <r>
    <d v="2019-01-18T00:00:00"/>
    <x v="3"/>
    <d v="1899-12-30T11:30:00"/>
    <m/>
    <x v="1"/>
    <s v="MR"/>
    <d v="2019-01-18T11:30:00"/>
    <m/>
    <x v="30"/>
    <s v="Carga"/>
    <s v="NO"/>
    <n v="1"/>
    <n v="2"/>
    <x v="0"/>
    <x v="6"/>
    <x v="3"/>
    <s v="VARIOS"/>
    <s v="9AL/190000048"/>
    <m/>
    <m/>
    <m/>
    <m/>
    <s v="Juan Carlos"/>
    <x v="12"/>
    <d v="1899-12-30T11:30:00"/>
    <m/>
    <n v="0"/>
    <x v="0"/>
    <x v="0"/>
    <s v="SI"/>
    <x v="1"/>
    <x v="1"/>
    <x v="1"/>
    <n v="1"/>
    <x v="1"/>
    <x v="2"/>
    <x v="0"/>
    <n v="468"/>
  </r>
  <r>
    <d v="2019-01-18T00:00:00"/>
    <x v="4"/>
    <d v="1899-12-30T12:00:00"/>
    <m/>
    <x v="1"/>
    <s v="MR"/>
    <d v="2019-01-18T12:00:00"/>
    <m/>
    <x v="12"/>
    <s v="Descarga"/>
    <s v="NO"/>
    <n v="0.5"/>
    <n v="1"/>
    <x v="0"/>
    <x v="17"/>
    <x v="2"/>
    <s v="MURCIA"/>
    <m/>
    <m/>
    <m/>
    <m/>
    <m/>
    <s v="Juan Carlos"/>
    <x v="12"/>
    <d v="1899-12-30T12:00:00"/>
    <m/>
    <n v="0"/>
    <x v="0"/>
    <x v="0"/>
    <s v="SI"/>
    <x v="1"/>
    <x v="1"/>
    <x v="1"/>
    <n v="1"/>
    <x v="0"/>
    <x v="2"/>
    <x v="0"/>
    <n v="468"/>
  </r>
  <r>
    <d v="2019-01-18T00:00:00"/>
    <x v="5"/>
    <d v="1899-12-30T12:30:00"/>
    <m/>
    <x v="1"/>
    <s v="MR"/>
    <d v="2019-01-18T12:30:00"/>
    <m/>
    <x v="1"/>
    <s v="Carga"/>
    <s v="NO"/>
    <n v="0.5"/>
    <n v="1"/>
    <x v="1"/>
    <x v="6"/>
    <x v="3"/>
    <s v="VARIOS"/>
    <s v="9AL/19000047"/>
    <m/>
    <m/>
    <m/>
    <m/>
    <s v="Reyes"/>
    <x v="12"/>
    <d v="1899-12-30T12:30:00"/>
    <m/>
    <n v="0"/>
    <x v="0"/>
    <x v="0"/>
    <s v="SI"/>
    <x v="1"/>
    <x v="1"/>
    <x v="1"/>
    <n v="1"/>
    <x v="1"/>
    <x v="2"/>
    <x v="0"/>
    <n v="468"/>
  </r>
  <r>
    <d v="2019-01-18T00:00:00"/>
    <x v="36"/>
    <d v="1899-12-30T13:00:00"/>
    <m/>
    <x v="1"/>
    <s v="VG"/>
    <d v="2019-01-18T13:00:00"/>
    <m/>
    <x v="24"/>
    <s v="Descarga"/>
    <s v="SI"/>
    <n v="13.5"/>
    <n v="33"/>
    <x v="0"/>
    <x v="42"/>
    <x v="10"/>
    <s v="GAILLON"/>
    <s v="1511-KDN / R-2070-BCM"/>
    <m/>
    <m/>
    <m/>
    <m/>
    <s v="Miguel Ángel"/>
    <x v="12"/>
    <d v="1899-12-30T13:00:00"/>
    <m/>
    <n v="1"/>
    <x v="0"/>
    <x v="0"/>
    <s v="SI"/>
    <x v="1"/>
    <x v="1"/>
    <x v="1"/>
    <n v="1"/>
    <x v="2"/>
    <x v="2"/>
    <x v="0"/>
    <n v="468"/>
  </r>
  <r>
    <d v="2019-01-18T00:00:00"/>
    <x v="13"/>
    <d v="1899-12-30T16:00:00"/>
    <m/>
    <x v="1"/>
    <s v="MR"/>
    <d v="2019-01-18T16:00:00"/>
    <m/>
    <x v="3"/>
    <s v="Carga"/>
    <s v="NO"/>
    <n v="5"/>
    <n v="10"/>
    <x v="0"/>
    <x v="6"/>
    <x v="3"/>
    <s v="VARIOS"/>
    <m/>
    <m/>
    <m/>
    <m/>
    <m/>
    <s v="Jesús"/>
    <x v="12"/>
    <d v="1899-12-30T16:00:00"/>
    <m/>
    <n v="0"/>
    <x v="0"/>
    <x v="0"/>
    <s v="SI"/>
    <x v="1"/>
    <x v="1"/>
    <x v="1"/>
    <n v="1"/>
    <x v="1"/>
    <x v="2"/>
    <x v="0"/>
    <n v="468"/>
  </r>
  <r>
    <d v="2019-01-18T00:00:00"/>
    <x v="8"/>
    <d v="1899-12-30T16:30:00"/>
    <m/>
    <x v="1"/>
    <s v="JAR"/>
    <d v="2019-01-18T16:30:00"/>
    <m/>
    <x v="26"/>
    <s v="Carga"/>
    <s v="SI"/>
    <n v="13.5"/>
    <n v="26"/>
    <x v="0"/>
    <x v="70"/>
    <x v="11"/>
    <s v="MAÇANET"/>
    <m/>
    <m/>
    <m/>
    <m/>
    <m/>
    <s v="Jesús"/>
    <x v="12"/>
    <d v="1899-12-30T16:30:00"/>
    <m/>
    <n v="1"/>
    <x v="0"/>
    <x v="0"/>
    <s v="SI"/>
    <x v="1"/>
    <x v="1"/>
    <x v="1"/>
    <n v="1"/>
    <x v="2"/>
    <x v="2"/>
    <x v="0"/>
    <n v="468"/>
  </r>
  <r>
    <d v="2019-01-21T00:00:00"/>
    <x v="17"/>
    <d v="1899-12-30T06:00:00"/>
    <m/>
    <x v="1"/>
    <s v="MR"/>
    <d v="2019-01-21T06:00:00"/>
    <m/>
    <x v="3"/>
    <s v="Descarga"/>
    <s v="SI"/>
    <n v="13.5"/>
    <n v="26"/>
    <x v="0"/>
    <x v="21"/>
    <x v="8"/>
    <s v="LORQUI"/>
    <m/>
    <m/>
    <m/>
    <m/>
    <m/>
    <s v="Miguel Ángel"/>
    <x v="13"/>
    <d v="1899-12-30T06:00:00"/>
    <m/>
    <n v="1"/>
    <x v="0"/>
    <x v="0"/>
    <s v="SI"/>
    <x v="1"/>
    <x v="1"/>
    <x v="1"/>
    <n v="1"/>
    <x v="2"/>
    <x v="3"/>
    <x v="0"/>
    <n v="468"/>
  </r>
  <r>
    <d v="2019-01-21T00:00:00"/>
    <x v="18"/>
    <d v="1899-12-30T07:30:00"/>
    <m/>
    <x v="1"/>
    <s v="CT"/>
    <d v="2019-01-21T07:30:00"/>
    <n v="23958"/>
    <x v="26"/>
    <s v="Carga"/>
    <s v="SI"/>
    <n v="13.5"/>
    <n v="26"/>
    <x v="0"/>
    <x v="100"/>
    <x v="7"/>
    <s v="ABRERA"/>
    <m/>
    <m/>
    <m/>
    <m/>
    <m/>
    <s v="Miguel Ángel"/>
    <x v="13"/>
    <d v="1899-12-30T07:30:00"/>
    <m/>
    <n v="1"/>
    <x v="0"/>
    <x v="0"/>
    <s v="SI"/>
    <x v="1"/>
    <x v="1"/>
    <x v="1"/>
    <n v="1"/>
    <x v="2"/>
    <x v="3"/>
    <x v="0"/>
    <n v="468"/>
  </r>
  <r>
    <d v="2019-01-21T00:00:00"/>
    <x v="9"/>
    <d v="1899-12-30T08:00:00"/>
    <m/>
    <x v="1"/>
    <s v="JAR"/>
    <d v="2019-01-21T08:00:00"/>
    <m/>
    <x v="3"/>
    <s v="Carga"/>
    <s v="NO"/>
    <n v="5"/>
    <n v="10"/>
    <x v="0"/>
    <x v="101"/>
    <x v="3"/>
    <s v="PALAU"/>
    <s v="retirar aguas y aceites"/>
    <m/>
    <m/>
    <m/>
    <m/>
    <s v="Sus medios"/>
    <x v="13"/>
    <d v="1899-12-30T08:00:00"/>
    <m/>
    <n v="0"/>
    <x v="0"/>
    <x v="0"/>
    <s v="SI"/>
    <x v="1"/>
    <x v="1"/>
    <x v="1"/>
    <n v="1"/>
    <x v="1"/>
    <x v="3"/>
    <x v="0"/>
    <n v="468"/>
  </r>
  <r>
    <d v="2019-01-21T00:00:00"/>
    <x v="25"/>
    <m/>
    <m/>
    <x v="0"/>
    <s v="MR"/>
    <d v="2019-01-21T08:00:00"/>
    <m/>
    <x v="3"/>
    <s v="Descarga"/>
    <s v="SI"/>
    <n v="13.5"/>
    <n v="26"/>
    <x v="0"/>
    <x v="23"/>
    <x v="2"/>
    <s v="ALEMANIA"/>
    <s v="SIN CITA 3680191440"/>
    <m/>
    <m/>
    <m/>
    <n v="32"/>
    <s v="Juan Carlos"/>
    <x v="13"/>
    <d v="1899-12-30T08:01:00"/>
    <s v="K-Palets Chep"/>
    <n v="1"/>
    <x v="0"/>
    <x v="0"/>
    <s v="No"/>
    <x v="0"/>
    <x v="0"/>
    <x v="0"/>
    <n v="0"/>
    <x v="0"/>
    <x v="3"/>
    <x v="0"/>
    <n v="468"/>
  </r>
  <r>
    <d v="2019-01-21T00:00:00"/>
    <x v="20"/>
    <d v="1899-12-30T08:30:00"/>
    <m/>
    <x v="1"/>
    <s v="MR"/>
    <d v="2019-01-21T08:30:00"/>
    <s v="DAVID"/>
    <x v="7"/>
    <s v="Carga"/>
    <s v="NO"/>
    <n v="3"/>
    <n v="6"/>
    <x v="0"/>
    <x v="9"/>
    <x v="5"/>
    <s v="PALAU"/>
    <m/>
    <m/>
    <m/>
    <m/>
    <m/>
    <s v="Sus medios"/>
    <x v="13"/>
    <d v="1899-12-30T08:30:00"/>
    <m/>
    <n v="0"/>
    <x v="0"/>
    <x v="0"/>
    <s v="SI"/>
    <x v="1"/>
    <x v="1"/>
    <x v="1"/>
    <n v="1"/>
    <x v="2"/>
    <x v="3"/>
    <x v="0"/>
    <n v="468"/>
  </r>
  <r>
    <d v="2019-01-21T00:00:00"/>
    <x v="22"/>
    <d v="1899-12-30T09:00:00"/>
    <m/>
    <x v="1"/>
    <s v="CT"/>
    <d v="2019-01-21T09:00:00"/>
    <n v="23958"/>
    <x v="26"/>
    <s v="Carga"/>
    <s v="SI"/>
    <n v="13.5"/>
    <n v="26"/>
    <x v="0"/>
    <x v="100"/>
    <x v="7"/>
    <s v="ABRERA"/>
    <m/>
    <m/>
    <m/>
    <m/>
    <m/>
    <s v="Miguel Ángel"/>
    <x v="13"/>
    <d v="1899-12-30T09:00:00"/>
    <m/>
    <n v="1"/>
    <x v="0"/>
    <x v="0"/>
    <s v="SI"/>
    <x v="1"/>
    <x v="1"/>
    <x v="1"/>
    <n v="1"/>
    <x v="2"/>
    <x v="3"/>
    <x v="0"/>
    <n v="468"/>
  </r>
  <r>
    <d v="2019-01-21T00:00:00"/>
    <x v="0"/>
    <m/>
    <m/>
    <x v="0"/>
    <s v="MR"/>
    <d v="2019-01-21T09:30:00"/>
    <m/>
    <x v="21"/>
    <s v="Descarga"/>
    <s v="NO"/>
    <n v="0"/>
    <n v="0.5"/>
    <x v="1"/>
    <x v="99"/>
    <x v="2"/>
    <s v="ALICANTE"/>
    <s v="ALBARAN V136/2019  NºPEDIDO 116/2019"/>
    <m/>
    <m/>
    <m/>
    <m/>
    <s v="Sus medios"/>
    <x v="13"/>
    <d v="1899-12-30T09:30:00"/>
    <m/>
    <n v="0"/>
    <x v="0"/>
    <x v="0"/>
    <s v="No"/>
    <x v="0"/>
    <x v="0"/>
    <x v="0"/>
    <n v="0"/>
    <x v="0"/>
    <x v="3"/>
    <x v="0"/>
    <n v="468"/>
  </r>
  <r>
    <d v="2019-01-21T00:00:00"/>
    <x v="14"/>
    <d v="1899-12-30T10:00:00"/>
    <m/>
    <x v="1"/>
    <s v="MR"/>
    <d v="2019-01-21T10:00:00"/>
    <m/>
    <x v="41"/>
    <s v="Descarga"/>
    <s v="SI"/>
    <n v="13.5"/>
    <n v="26"/>
    <x v="0"/>
    <x v="102"/>
    <x v="2"/>
    <s v="ALEMANIA"/>
    <m/>
    <m/>
    <m/>
    <m/>
    <n v="26"/>
    <s v="Miguel Ángel"/>
    <x v="13"/>
    <d v="1899-12-30T10:00:00"/>
    <s v="G-descarga filial"/>
    <n v="1"/>
    <x v="0"/>
    <x v="0"/>
    <s v="SI"/>
    <x v="1"/>
    <x v="1"/>
    <x v="1"/>
    <n v="1"/>
    <x v="0"/>
    <x v="3"/>
    <x v="0"/>
    <n v="468"/>
  </r>
  <r>
    <d v="2019-01-21T00:00:00"/>
    <x v="31"/>
    <m/>
    <m/>
    <x v="0"/>
    <s v="MR"/>
    <d v="2019-01-21T11:00:00"/>
    <m/>
    <x v="16"/>
    <s v="Descarga"/>
    <s v="NO"/>
    <n v="0"/>
    <n v="0.5"/>
    <x v="1"/>
    <x v="27"/>
    <x v="0"/>
    <s v="TERRASSA"/>
    <s v="ALB. 190165 Pdo. 213004308"/>
    <m/>
    <m/>
    <m/>
    <m/>
    <s v="Sus medios"/>
    <x v="13"/>
    <d v="1899-12-30T10:45:00"/>
    <m/>
    <n v="0"/>
    <x v="0"/>
    <x v="0"/>
    <s v="No"/>
    <x v="0"/>
    <x v="0"/>
    <x v="0"/>
    <n v="0"/>
    <x v="0"/>
    <x v="3"/>
    <x v="0"/>
    <n v="468"/>
  </r>
  <r>
    <d v="2019-01-21T00:00:00"/>
    <x v="3"/>
    <m/>
    <m/>
    <x v="0"/>
    <s v="MR"/>
    <d v="2019-01-21T11:30:00"/>
    <m/>
    <x v="3"/>
    <s v="Descarga"/>
    <s v="NO"/>
    <n v="0"/>
    <n v="0.5"/>
    <x v="1"/>
    <x v="66"/>
    <x v="0"/>
    <s v="SABADELL"/>
    <s v="L903841 Y L903847"/>
    <m/>
    <m/>
    <m/>
    <m/>
    <s v="Sus medios"/>
    <x v="13"/>
    <d v="1899-12-30T11:30:00"/>
    <m/>
    <n v="0"/>
    <x v="0"/>
    <x v="0"/>
    <s v="No"/>
    <x v="0"/>
    <x v="0"/>
    <x v="0"/>
    <n v="0"/>
    <x v="0"/>
    <x v="3"/>
    <x v="0"/>
    <n v="468"/>
  </r>
  <r>
    <d v="2019-01-21T00:00:00"/>
    <x v="61"/>
    <d v="1899-12-30T11:45:00"/>
    <m/>
    <x v="1"/>
    <s v="MR"/>
    <d v="2019-01-21T12:00:00"/>
    <s v="DAVID"/>
    <x v="7"/>
    <s v="Descarga"/>
    <s v="NO"/>
    <n v="3"/>
    <n v="6"/>
    <x v="0"/>
    <x v="9"/>
    <x v="5"/>
    <s v="PALAU"/>
    <m/>
    <m/>
    <m/>
    <m/>
    <m/>
    <s v="Juan Carlos"/>
    <x v="13"/>
    <d v="1899-12-30T11:45:00"/>
    <m/>
    <n v="0"/>
    <x v="0"/>
    <x v="0"/>
    <s v="SI"/>
    <x v="1"/>
    <x v="1"/>
    <x v="1"/>
    <n v="1"/>
    <x v="2"/>
    <x v="3"/>
    <x v="0"/>
    <n v="468"/>
  </r>
  <r>
    <d v="2019-01-21T00:00:00"/>
    <x v="4"/>
    <d v="1899-12-30T12:00:00"/>
    <m/>
    <x v="1"/>
    <s v="MR"/>
    <d v="2019-01-21T12:00:00"/>
    <n v="6006703"/>
    <x v="3"/>
    <s v="Carga"/>
    <s v="SI"/>
    <n v="13.5"/>
    <n v="26"/>
    <x v="0"/>
    <x v="23"/>
    <x v="1"/>
    <s v="VARIOS"/>
    <s v="3680210417  KT4386E"/>
    <m/>
    <m/>
    <m/>
    <n v="24"/>
    <s v="Miguel Ángel"/>
    <x v="13"/>
    <d v="1899-12-30T12:00:00"/>
    <s v="K-Palets Chep"/>
    <n v="1"/>
    <x v="0"/>
    <x v="0"/>
    <s v="SI"/>
    <x v="1"/>
    <x v="1"/>
    <x v="1"/>
    <n v="1"/>
    <x v="1"/>
    <x v="3"/>
    <x v="0"/>
    <n v="468"/>
  </r>
  <r>
    <d v="2019-01-21T00:00:00"/>
    <x v="34"/>
    <m/>
    <m/>
    <x v="0"/>
    <s v="MR"/>
    <d v="2019-01-21T12:00:00"/>
    <m/>
    <x v="3"/>
    <s v="Descarga"/>
    <s v="NO"/>
    <n v="0"/>
    <n v="1"/>
    <x v="0"/>
    <x v="20"/>
    <x v="0"/>
    <s v="vic"/>
    <s v="Alb. 809388 Pdo. 113006385"/>
    <m/>
    <m/>
    <m/>
    <m/>
    <s v="Juan Carlos"/>
    <x v="13"/>
    <d v="1899-12-30T12:05:00"/>
    <m/>
    <n v="0"/>
    <x v="0"/>
    <x v="0"/>
    <s v="No"/>
    <x v="0"/>
    <x v="0"/>
    <x v="0"/>
    <n v="0"/>
    <x v="0"/>
    <x v="3"/>
    <x v="0"/>
    <n v="468"/>
  </r>
  <r>
    <d v="2019-01-21T00:00:00"/>
    <x v="24"/>
    <m/>
    <m/>
    <x v="0"/>
    <s v="MR"/>
    <d v="2019-01-21T12:00:00"/>
    <m/>
    <x v="3"/>
    <s v="Descarga"/>
    <s v="NO"/>
    <n v="0"/>
    <n v="1"/>
    <x v="0"/>
    <x v="27"/>
    <x v="0"/>
    <s v="TERRASSA"/>
    <s v="ALB. 190131 Pdo. 213004276"/>
    <m/>
    <m/>
    <m/>
    <m/>
    <s v="Juan Carlos"/>
    <x v="13"/>
    <d v="1899-12-30T12:10:00"/>
    <m/>
    <n v="0"/>
    <x v="0"/>
    <x v="0"/>
    <s v="No"/>
    <x v="0"/>
    <x v="0"/>
    <x v="0"/>
    <n v="0"/>
    <x v="0"/>
    <x v="3"/>
    <x v="0"/>
    <n v="468"/>
  </r>
  <r>
    <d v="2019-01-21T00:00:00"/>
    <x v="35"/>
    <m/>
    <m/>
    <x v="0"/>
    <s v="MR"/>
    <d v="2019-01-21T12:30:00"/>
    <m/>
    <x v="3"/>
    <s v="Descarga"/>
    <s v="NO"/>
    <n v="0"/>
    <n v="1"/>
    <x v="0"/>
    <x v="4"/>
    <x v="0"/>
    <s v="LES FRANQUESES"/>
    <s v="DE POLITRACTOR UN ASPIRADOR A/A MIGUEL ANGEL"/>
    <m/>
    <m/>
    <m/>
    <m/>
    <s v="Juan Carlos"/>
    <x v="13"/>
    <d v="1899-12-30T12:15:00"/>
    <m/>
    <n v="0"/>
    <x v="0"/>
    <x v="0"/>
    <s v="No"/>
    <x v="0"/>
    <x v="0"/>
    <x v="0"/>
    <n v="0"/>
    <x v="0"/>
    <x v="3"/>
    <x v="0"/>
    <n v="468"/>
  </r>
  <r>
    <d v="2019-01-21T00:00:00"/>
    <x v="81"/>
    <d v="1899-12-30T12:20:00"/>
    <m/>
    <x v="1"/>
    <s v="MR"/>
    <d v="2019-01-21T12:30:00"/>
    <m/>
    <x v="3"/>
    <s v="Descarga"/>
    <s v="NO"/>
    <n v="0"/>
    <n v="1"/>
    <x v="0"/>
    <x v="103"/>
    <x v="0"/>
    <s v="TARRAGONA"/>
    <s v="ALB. BA190057"/>
    <m/>
    <m/>
    <m/>
    <m/>
    <s v="Juan Carlos"/>
    <x v="13"/>
    <d v="1899-12-30T12:20:00"/>
    <m/>
    <n v="0"/>
    <x v="0"/>
    <x v="0"/>
    <s v="SI"/>
    <x v="1"/>
    <x v="1"/>
    <x v="1"/>
    <n v="1"/>
    <x v="0"/>
    <x v="3"/>
    <x v="0"/>
    <n v="468"/>
  </r>
  <r>
    <d v="2019-01-21T00:00:00"/>
    <x v="5"/>
    <d v="1899-12-30T12:30:00"/>
    <m/>
    <x v="1"/>
    <s v="MR"/>
    <d v="2019-01-21T12:30:00"/>
    <n v="25806"/>
    <x v="2"/>
    <s v="Carga"/>
    <s v="SI"/>
    <n v="13.5"/>
    <n v="26"/>
    <x v="2"/>
    <x v="2"/>
    <x v="1"/>
    <s v="ALCARRAS"/>
    <s v="5025KSY"/>
    <m/>
    <m/>
    <m/>
    <m/>
    <s v="Juan Carlos"/>
    <x v="13"/>
    <d v="1899-12-30T12:30:00"/>
    <m/>
    <n v="1"/>
    <x v="0"/>
    <x v="0"/>
    <s v="SI"/>
    <x v="1"/>
    <x v="1"/>
    <x v="1"/>
    <n v="1"/>
    <x v="1"/>
    <x v="3"/>
    <x v="0"/>
    <n v="468"/>
  </r>
  <r>
    <d v="2019-01-21T00:00:00"/>
    <x v="62"/>
    <m/>
    <m/>
    <x v="0"/>
    <s v="MR"/>
    <d v="2019-01-21T13:00:00"/>
    <m/>
    <x v="3"/>
    <s v="Descarga"/>
    <s v="NO"/>
    <n v="0"/>
    <n v="0.5"/>
    <x v="1"/>
    <x v="75"/>
    <x v="0"/>
    <s v="GRANOLLERS"/>
    <s v="ALB. 36645 Y 36637"/>
    <m/>
    <m/>
    <m/>
    <m/>
    <s v="Sus medios"/>
    <x v="13"/>
    <d v="1899-12-30T12:50:00"/>
    <m/>
    <n v="0"/>
    <x v="0"/>
    <x v="0"/>
    <s v="No"/>
    <x v="0"/>
    <x v="0"/>
    <x v="0"/>
    <n v="0"/>
    <x v="0"/>
    <x v="3"/>
    <x v="0"/>
    <n v="468"/>
  </r>
  <r>
    <d v="2019-01-21T00:00:00"/>
    <x v="70"/>
    <m/>
    <m/>
    <x v="0"/>
    <s v="MR"/>
    <d v="2019-01-21T13:00:00"/>
    <m/>
    <x v="3"/>
    <s v="Descarga"/>
    <s v="NO"/>
    <n v="0"/>
    <n v="0.5"/>
    <x v="1"/>
    <x v="75"/>
    <x v="0"/>
    <s v="GRANOLLERS"/>
    <s v="ALB. 36645 Y 36637"/>
    <m/>
    <m/>
    <m/>
    <m/>
    <s v="Sus medios"/>
    <x v="13"/>
    <d v="1899-12-30T12:55:00"/>
    <m/>
    <n v="0"/>
    <x v="0"/>
    <x v="0"/>
    <s v="No"/>
    <x v="0"/>
    <x v="0"/>
    <x v="0"/>
    <n v="0"/>
    <x v="0"/>
    <x v="3"/>
    <x v="0"/>
    <n v="468"/>
  </r>
  <r>
    <d v="2019-01-21T00:00:00"/>
    <x v="36"/>
    <d v="1899-12-30T13:00:00"/>
    <m/>
    <x v="1"/>
    <s v="CT"/>
    <d v="2019-01-21T13:00:00"/>
    <n v="23958"/>
    <x v="26"/>
    <s v="Carga"/>
    <s v="SI"/>
    <n v="13.5"/>
    <n v="26"/>
    <x v="0"/>
    <x v="100"/>
    <x v="7"/>
    <s v="ABRERA"/>
    <m/>
    <m/>
    <m/>
    <m/>
    <n v="23"/>
    <s v="Juan Carlos"/>
    <x v="13"/>
    <d v="1899-12-30T13:00:00"/>
    <s v="H- carga americanos"/>
    <n v="1"/>
    <x v="0"/>
    <x v="0"/>
    <s v="SI"/>
    <x v="1"/>
    <x v="1"/>
    <x v="1"/>
    <n v="1"/>
    <x v="2"/>
    <x v="3"/>
    <x v="0"/>
    <n v="468"/>
  </r>
  <r>
    <d v="2019-01-21T00:00:00"/>
    <x v="6"/>
    <d v="1899-12-30T13:30:00"/>
    <m/>
    <x v="1"/>
    <s v="MR"/>
    <d v="2019-01-21T13:30:00"/>
    <m/>
    <x v="6"/>
    <s v="Carga"/>
    <s v="SI"/>
    <n v="13.5"/>
    <n v="26"/>
    <x v="0"/>
    <x v="7"/>
    <x v="4"/>
    <s v="FRANCIA"/>
    <s v="6006719 Y 6006720 - 5762hvg"/>
    <m/>
    <m/>
    <m/>
    <m/>
    <s v="Jesús"/>
    <x v="13"/>
    <d v="1899-12-30T13:30:00"/>
    <m/>
    <n v="1"/>
    <x v="0"/>
    <x v="0"/>
    <s v="SI"/>
    <x v="1"/>
    <x v="1"/>
    <x v="1"/>
    <n v="1"/>
    <x v="1"/>
    <x v="3"/>
    <x v="0"/>
    <n v="468"/>
  </r>
  <r>
    <d v="2019-01-21T00:00:00"/>
    <x v="63"/>
    <m/>
    <m/>
    <x v="0"/>
    <s v="MR"/>
    <d v="2019-01-21T14:00:00"/>
    <m/>
    <x v="3"/>
    <s v="Descarga"/>
    <s v="NO"/>
    <n v="0"/>
    <n v="0.5"/>
    <x v="1"/>
    <x v="43"/>
    <x v="2"/>
    <s v="PALAU"/>
    <s v="2 PAQUETES DE ETIQUETAS SIN DOCUMENTAR"/>
    <m/>
    <m/>
    <m/>
    <m/>
    <s v="Sus medios"/>
    <x v="13"/>
    <d v="1899-12-30T13:45:00"/>
    <m/>
    <n v="0"/>
    <x v="0"/>
    <x v="0"/>
    <s v="No"/>
    <x v="0"/>
    <x v="0"/>
    <x v="0"/>
    <n v="0"/>
    <x v="0"/>
    <x v="3"/>
    <x v="0"/>
    <n v="468"/>
  </r>
  <r>
    <d v="2019-01-21T00:00:00"/>
    <x v="43"/>
    <d v="1899-12-30T14:00:00"/>
    <m/>
    <x v="1"/>
    <s v="MR"/>
    <d v="2019-01-21T14:00:00"/>
    <m/>
    <x v="6"/>
    <s v="Carga"/>
    <s v="NO"/>
    <n v="8"/>
    <n v="18"/>
    <x v="0"/>
    <x v="7"/>
    <x v="4"/>
    <s v="GAILLON"/>
    <s v="CARGA 8 ML"/>
    <m/>
    <m/>
    <m/>
    <m/>
    <s v="Miguel Ángel"/>
    <x v="13"/>
    <d v="1899-12-30T14:00:00"/>
    <m/>
    <n v="0"/>
    <x v="0"/>
    <x v="0"/>
    <s v="SI"/>
    <x v="1"/>
    <x v="1"/>
    <x v="1"/>
    <n v="1"/>
    <x v="1"/>
    <x v="3"/>
    <x v="0"/>
    <n v="468"/>
  </r>
  <r>
    <d v="2019-01-21T00:00:00"/>
    <x v="38"/>
    <d v="1899-12-30T15:00:00"/>
    <m/>
    <x v="1"/>
    <s v="MR"/>
    <d v="2019-01-21T15:00:00"/>
    <n v="6006703"/>
    <x v="3"/>
    <s v="Carga"/>
    <s v="SI"/>
    <n v="13.5"/>
    <n v="26"/>
    <x v="0"/>
    <x v="23"/>
    <x v="1"/>
    <s v="VARIOS"/>
    <n v="3680210416"/>
    <m/>
    <m/>
    <m/>
    <n v="47"/>
    <s v="Juan Carlos"/>
    <x v="13"/>
    <d v="1899-12-30T08:50:00"/>
    <s v="K-Palets Chep"/>
    <n v="1"/>
    <x v="0"/>
    <x v="0"/>
    <s v="SI"/>
    <x v="1"/>
    <x v="3"/>
    <x v="1"/>
    <n v="1"/>
    <x v="1"/>
    <x v="3"/>
    <x v="0"/>
    <n v="468"/>
  </r>
  <r>
    <d v="2019-01-21T00:00:00"/>
    <x v="7"/>
    <d v="1899-12-30T15:30:00"/>
    <m/>
    <x v="1"/>
    <s v="MR"/>
    <d v="2019-01-21T15:30:00"/>
    <n v="25806"/>
    <x v="2"/>
    <s v="Carga"/>
    <s v="SI"/>
    <n v="13.5"/>
    <n v="26"/>
    <x v="2"/>
    <x v="2"/>
    <x v="1"/>
    <s v="ALCARRAS"/>
    <m/>
    <m/>
    <m/>
    <m/>
    <n v="22"/>
    <s v="Jesús"/>
    <x v="13"/>
    <d v="1899-12-30T15:30:00"/>
    <s v="B-carga Agrilog"/>
    <n v="1"/>
    <x v="0"/>
    <x v="0"/>
    <s v="SI"/>
    <x v="1"/>
    <x v="1"/>
    <x v="1"/>
    <n v="1"/>
    <x v="1"/>
    <x v="3"/>
    <x v="0"/>
    <n v="468"/>
  </r>
  <r>
    <d v="2019-01-21T00:00:00"/>
    <x v="13"/>
    <d v="1899-12-30T16:00:00"/>
    <m/>
    <x v="1"/>
    <s v="MR"/>
    <d v="2019-01-21T16:00:00"/>
    <m/>
    <x v="3"/>
    <s v="Carga"/>
    <s v="NO"/>
    <n v="5"/>
    <n v="10"/>
    <x v="0"/>
    <x v="6"/>
    <x v="3"/>
    <s v="VARIOS"/>
    <m/>
    <m/>
    <m/>
    <m/>
    <m/>
    <s v="Jesús"/>
    <x v="13"/>
    <d v="1899-12-30T16:00:00"/>
    <m/>
    <n v="0"/>
    <x v="0"/>
    <x v="0"/>
    <s v="SI"/>
    <x v="1"/>
    <x v="1"/>
    <x v="1"/>
    <n v="1"/>
    <x v="1"/>
    <x v="3"/>
    <x v="0"/>
    <n v="468"/>
  </r>
  <r>
    <d v="2019-01-21T00:00:00"/>
    <x v="8"/>
    <d v="1899-12-30T16:30:00"/>
    <m/>
    <x v="1"/>
    <s v="MR"/>
    <d v="2019-01-21T16:30:00"/>
    <n v="6006703"/>
    <x v="3"/>
    <s v="Carga"/>
    <s v="SI"/>
    <n v="13.5"/>
    <n v="26"/>
    <x v="0"/>
    <x v="23"/>
    <x v="1"/>
    <s v="VARIOS"/>
    <n v="3680208272"/>
    <m/>
    <m/>
    <m/>
    <m/>
    <s v="Miguel M."/>
    <x v="13"/>
    <d v="1899-12-30T16:30:00"/>
    <m/>
    <n v="1"/>
    <x v="0"/>
    <x v="0"/>
    <s v="SI"/>
    <x v="1"/>
    <x v="1"/>
    <x v="1"/>
    <n v="1"/>
    <x v="1"/>
    <x v="3"/>
    <x v="0"/>
    <n v="468"/>
  </r>
  <r>
    <d v="2019-01-21T00:00:00"/>
    <x v="82"/>
    <d v="1899-12-30T16:45:00"/>
    <m/>
    <x v="1"/>
    <s v="MR"/>
    <d v="2019-01-21T17:00:00"/>
    <n v="6006703"/>
    <x v="3"/>
    <s v="Carga"/>
    <s v="SI"/>
    <n v="13.5"/>
    <n v="26"/>
    <x v="0"/>
    <x v="23"/>
    <x v="1"/>
    <s v="VARIOS"/>
    <n v="3680208280"/>
    <m/>
    <m/>
    <m/>
    <n v="38"/>
    <s v="Miguel M."/>
    <x v="13"/>
    <d v="1899-12-30T16:45:00"/>
    <s v="K-Palets Chep"/>
    <n v="1"/>
    <x v="0"/>
    <x v="0"/>
    <s v="SI"/>
    <x v="1"/>
    <x v="1"/>
    <x v="1"/>
    <n v="1"/>
    <x v="1"/>
    <x v="3"/>
    <x v="0"/>
    <n v="468"/>
  </r>
  <r>
    <d v="2019-01-21T00:00:00"/>
    <x v="40"/>
    <d v="1899-12-30T17:00:00"/>
    <m/>
    <x v="1"/>
    <s v="MR"/>
    <d v="2019-01-21T17:00:00"/>
    <m/>
    <x v="14"/>
    <s v="Carga"/>
    <s v="NO"/>
    <n v="1"/>
    <n v="2"/>
    <x v="0"/>
    <x v="19"/>
    <x v="5"/>
    <s v="VARIOS"/>
    <m/>
    <m/>
    <m/>
    <m/>
    <m/>
    <s v="Miguel M."/>
    <x v="13"/>
    <d v="1899-12-30T17:00:00"/>
    <m/>
    <n v="0"/>
    <x v="0"/>
    <x v="0"/>
    <s v="SI"/>
    <x v="1"/>
    <x v="1"/>
    <x v="1"/>
    <n v="1"/>
    <x v="2"/>
    <x v="3"/>
    <x v="0"/>
    <n v="468"/>
  </r>
  <r>
    <d v="2019-01-21T00:00:00"/>
    <x v="55"/>
    <d v="1899-12-30T17:30:00"/>
    <m/>
    <x v="1"/>
    <s v="MR"/>
    <d v="2019-01-21T17:30:00"/>
    <m/>
    <x v="3"/>
    <s v="Carga"/>
    <s v="SI"/>
    <n v="13.5"/>
    <n v="26"/>
    <x v="2"/>
    <x v="59"/>
    <x v="1"/>
    <s v="CASTELLON"/>
    <m/>
    <m/>
    <m/>
    <m/>
    <n v="20"/>
    <s v="Miguel M."/>
    <x v="13"/>
    <d v="1899-12-30T17:30:00"/>
    <s v="B-carga Agrilog"/>
    <n v="1"/>
    <x v="0"/>
    <x v="0"/>
    <s v="SI"/>
    <x v="1"/>
    <x v="1"/>
    <x v="1"/>
    <n v="1"/>
    <x v="1"/>
    <x v="3"/>
    <x v="0"/>
    <n v="468"/>
  </r>
  <r>
    <d v="2019-01-21T00:00:00"/>
    <x v="83"/>
    <d v="1899-12-30T17:45:00"/>
    <m/>
    <x v="1"/>
    <s v="MR"/>
    <d v="2019-01-21T18:00:00"/>
    <s v="SZENDEX"/>
    <x v="20"/>
    <s v="Carga"/>
    <s v="NO"/>
    <n v="0"/>
    <n v="1"/>
    <x v="1"/>
    <x v="4"/>
    <x v="5"/>
    <s v="PALAU"/>
    <s v="1 SOBRE CON DOCUMENTACION"/>
    <m/>
    <m/>
    <m/>
    <m/>
    <s v="Sus medios"/>
    <x v="13"/>
    <d v="1899-12-30T17:45:00"/>
    <m/>
    <n v="0"/>
    <x v="0"/>
    <x v="0"/>
    <s v="SI"/>
    <x v="1"/>
    <x v="1"/>
    <x v="1"/>
    <n v="1"/>
    <x v="2"/>
    <x v="3"/>
    <x v="0"/>
    <n v="468"/>
  </r>
  <r>
    <d v="2019-01-21T00:00:00"/>
    <x v="46"/>
    <d v="1899-12-30T18:00:00"/>
    <m/>
    <x v="1"/>
    <s v="MR"/>
    <d v="2019-01-21T18:00:00"/>
    <m/>
    <x v="25"/>
    <s v="Carga"/>
    <s v="NO"/>
    <n v="10"/>
    <n v="19"/>
    <x v="0"/>
    <x v="55"/>
    <x v="5"/>
    <s v="VARIOS"/>
    <m/>
    <m/>
    <m/>
    <m/>
    <m/>
    <s v="Miguel M."/>
    <x v="13"/>
    <d v="1899-12-30T18:00:00"/>
    <m/>
    <n v="0"/>
    <x v="0"/>
    <x v="0"/>
    <s v="SI"/>
    <x v="1"/>
    <x v="1"/>
    <x v="1"/>
    <n v="1"/>
    <x v="2"/>
    <x v="3"/>
    <x v="0"/>
    <n v="468"/>
  </r>
  <r>
    <d v="2019-01-21T00:00:00"/>
    <x v="47"/>
    <d v="1899-12-30T18:30:00"/>
    <m/>
    <x v="1"/>
    <s v="CT"/>
    <d v="2019-01-21T18:30:00"/>
    <n v="25927"/>
    <x v="26"/>
    <s v="Carga"/>
    <s v="SI"/>
    <n v="13.5"/>
    <n v="26"/>
    <x v="0"/>
    <x v="104"/>
    <x v="7"/>
    <s v="LLEIDA"/>
    <s v="CHARO LE CONFIRMA A LAS 17:30 HORA PERO NO HAY HUECO"/>
    <m/>
    <m/>
    <m/>
    <m/>
    <s v="Miguel M."/>
    <x v="13"/>
    <d v="1899-12-30T18:30:00"/>
    <m/>
    <n v="1"/>
    <x v="0"/>
    <x v="0"/>
    <s v="SI"/>
    <x v="1"/>
    <x v="1"/>
    <x v="1"/>
    <n v="1"/>
    <x v="2"/>
    <x v="3"/>
    <x v="0"/>
    <n v="468"/>
  </r>
  <r>
    <d v="2019-01-22T00:00:00"/>
    <x v="59"/>
    <d v="1899-12-30T07:00:00"/>
    <m/>
    <x v="1"/>
    <s v="MR"/>
    <d v="2019-01-22T07:00:00"/>
    <m/>
    <x v="24"/>
    <s v="Descarga"/>
    <s v="SI"/>
    <n v="13.5"/>
    <n v="26"/>
    <x v="0"/>
    <x v="40"/>
    <x v="10"/>
    <s v="NURIEUX"/>
    <s v="CB-1051"/>
    <m/>
    <m/>
    <m/>
    <m/>
    <s v="Miguel Ángel"/>
    <x v="14"/>
    <d v="1899-12-30T07:00:00"/>
    <m/>
    <n v="1"/>
    <x v="0"/>
    <x v="0"/>
    <s v="SI"/>
    <x v="1"/>
    <x v="1"/>
    <x v="1"/>
    <n v="1"/>
    <x v="2"/>
    <x v="3"/>
    <x v="0"/>
    <n v="468"/>
  </r>
  <r>
    <d v="2019-01-22T00:00:00"/>
    <x v="18"/>
    <d v="1899-12-30T07:30:00"/>
    <m/>
    <x v="1"/>
    <s v="CT"/>
    <d v="2019-01-22T07:30:00"/>
    <n v="23958"/>
    <x v="26"/>
    <s v="Carga"/>
    <s v="SI"/>
    <n v="13.5"/>
    <n v="26"/>
    <x v="0"/>
    <x v="100"/>
    <x v="7"/>
    <s v="ABRERA"/>
    <m/>
    <m/>
    <m/>
    <m/>
    <m/>
    <s v="Miguel Ángel"/>
    <x v="14"/>
    <d v="1899-12-30T07:30:00"/>
    <m/>
    <n v="1"/>
    <x v="0"/>
    <x v="0"/>
    <s v="SI"/>
    <x v="1"/>
    <x v="1"/>
    <x v="1"/>
    <n v="1"/>
    <x v="2"/>
    <x v="3"/>
    <x v="0"/>
    <n v="468"/>
  </r>
  <r>
    <d v="2019-01-22T00:00:00"/>
    <x v="9"/>
    <d v="1899-12-30T08:00:00"/>
    <m/>
    <x v="1"/>
    <s v="JAR"/>
    <d v="2019-01-22T08:00:00"/>
    <m/>
    <x v="31"/>
    <s v="Carga"/>
    <s v="SI"/>
    <n v="13.5"/>
    <n v="26"/>
    <x v="0"/>
    <x v="70"/>
    <x v="11"/>
    <s v="MAÇANET"/>
    <m/>
    <m/>
    <m/>
    <m/>
    <m/>
    <s v="Juan Carlos"/>
    <x v="14"/>
    <d v="1899-12-30T08:00:00"/>
    <m/>
    <n v="1"/>
    <x v="0"/>
    <x v="0"/>
    <s v="SI"/>
    <x v="1"/>
    <x v="1"/>
    <x v="1"/>
    <n v="1"/>
    <x v="2"/>
    <x v="3"/>
    <x v="0"/>
    <n v="468"/>
  </r>
  <r>
    <d v="2019-01-22T00:00:00"/>
    <x v="20"/>
    <d v="1899-12-30T08:30:00"/>
    <m/>
    <x v="1"/>
    <s v="JAR"/>
    <d v="2019-01-22T08:30:00"/>
    <n v="26264"/>
    <x v="22"/>
    <s v="Carga"/>
    <s v="SI"/>
    <n v="13.5"/>
    <n v="26"/>
    <x v="2"/>
    <x v="105"/>
    <x v="7"/>
    <s v="BLANCA"/>
    <s v="2679-FSM   R-9367-BCG     "/>
    <m/>
    <m/>
    <m/>
    <m/>
    <s v="Miguel Ángel"/>
    <x v="14"/>
    <d v="1899-12-30T08:30:00"/>
    <m/>
    <n v="1"/>
    <x v="0"/>
    <x v="0"/>
    <s v="SI"/>
    <x v="1"/>
    <x v="1"/>
    <x v="1"/>
    <n v="1"/>
    <x v="2"/>
    <x v="3"/>
    <x v="0"/>
    <n v="468"/>
  </r>
  <r>
    <d v="2019-01-22T00:00:00"/>
    <x v="22"/>
    <d v="1899-12-30T09:00:00"/>
    <m/>
    <x v="1"/>
    <s v="CT"/>
    <d v="2019-01-22T09:00:00"/>
    <n v="23958"/>
    <x v="26"/>
    <s v="Carga"/>
    <s v="SI"/>
    <n v="13.5"/>
    <n v="26"/>
    <x v="0"/>
    <x v="100"/>
    <x v="7"/>
    <s v="ABRERA"/>
    <m/>
    <m/>
    <m/>
    <m/>
    <m/>
    <s v="Miguel Ángel"/>
    <x v="14"/>
    <d v="1899-12-30T10:30:00"/>
    <m/>
    <n v="1"/>
    <x v="0"/>
    <x v="0"/>
    <s v="SI"/>
    <x v="1"/>
    <x v="2"/>
    <x v="0"/>
    <n v="0"/>
    <x v="2"/>
    <x v="3"/>
    <x v="0"/>
    <n v="468"/>
  </r>
  <r>
    <d v="2019-01-22T00:00:00"/>
    <x v="67"/>
    <m/>
    <m/>
    <x v="0"/>
    <s v="MR"/>
    <d v="2019-01-22T09:30:00"/>
    <m/>
    <x v="3"/>
    <s v="Descarga"/>
    <s v="NO"/>
    <n v="0"/>
    <n v="0.5"/>
    <x v="1"/>
    <x v="25"/>
    <x v="0"/>
    <s v="PALAU"/>
    <s v="ALB. 201900701 "/>
    <m/>
    <m/>
    <m/>
    <m/>
    <s v="Sus medios"/>
    <x v="14"/>
    <d v="1899-12-30T09:15:00"/>
    <m/>
    <n v="0"/>
    <x v="0"/>
    <x v="0"/>
    <s v="No"/>
    <x v="0"/>
    <x v="0"/>
    <x v="0"/>
    <n v="0"/>
    <x v="0"/>
    <x v="3"/>
    <x v="0"/>
    <n v="468"/>
  </r>
  <r>
    <d v="2019-01-22T00:00:00"/>
    <x v="52"/>
    <m/>
    <m/>
    <x v="0"/>
    <s v="MR"/>
    <d v="2019-01-22T10:00:00"/>
    <m/>
    <x v="3"/>
    <s v="Descarga"/>
    <s v="NO"/>
    <n v="0"/>
    <n v="0.5"/>
    <x v="1"/>
    <x v="106"/>
    <x v="0"/>
    <s v="LLEIDA"/>
    <s v="ALBARAN 1182"/>
    <m/>
    <m/>
    <m/>
    <m/>
    <s v="Sus medios"/>
    <x v="14"/>
    <d v="1899-12-30T09:45:00"/>
    <m/>
    <n v="0"/>
    <x v="0"/>
    <x v="0"/>
    <s v="No"/>
    <x v="0"/>
    <x v="0"/>
    <x v="0"/>
    <n v="0"/>
    <x v="0"/>
    <x v="3"/>
    <x v="0"/>
    <n v="468"/>
  </r>
  <r>
    <d v="2019-01-22T00:00:00"/>
    <x v="84"/>
    <d v="1899-12-30T09:50:00"/>
    <m/>
    <x v="1"/>
    <s v="MR"/>
    <d v="2019-01-22T10:00:00"/>
    <s v="DAVID"/>
    <x v="7"/>
    <s v="Carga"/>
    <s v="NO"/>
    <n v="3"/>
    <n v="6"/>
    <x v="0"/>
    <x v="9"/>
    <x v="5"/>
    <s v="PALAU"/>
    <m/>
    <m/>
    <m/>
    <m/>
    <m/>
    <s v="Juan Carlos"/>
    <x v="14"/>
    <d v="1899-12-30T09:50:00"/>
    <m/>
    <n v="0"/>
    <x v="0"/>
    <x v="0"/>
    <s v="SI"/>
    <x v="1"/>
    <x v="1"/>
    <x v="1"/>
    <n v="1"/>
    <x v="2"/>
    <x v="3"/>
    <x v="0"/>
    <n v="468"/>
  </r>
  <r>
    <d v="2019-01-22T00:00:00"/>
    <x v="14"/>
    <d v="1899-12-30T10:00:00"/>
    <m/>
    <x v="1"/>
    <s v="MR"/>
    <d v="2019-01-22T10:00:00"/>
    <m/>
    <x v="22"/>
    <s v="Descarga"/>
    <s v="SI"/>
    <n v="13.5"/>
    <n v="26"/>
    <x v="0"/>
    <x v="21"/>
    <x v="8"/>
    <s v="LORQUI"/>
    <s v="CARGA PEDIDO 26264"/>
    <m/>
    <m/>
    <m/>
    <m/>
    <s v="Miguel Ángel"/>
    <x v="14"/>
    <d v="1899-12-30T10:00:00"/>
    <m/>
    <n v="1"/>
    <x v="0"/>
    <x v="0"/>
    <s v="SI"/>
    <x v="1"/>
    <x v="1"/>
    <x v="1"/>
    <n v="1"/>
    <x v="2"/>
    <x v="3"/>
    <x v="0"/>
    <n v="468"/>
  </r>
  <r>
    <d v="2019-01-22T00:00:00"/>
    <x v="41"/>
    <m/>
    <m/>
    <x v="0"/>
    <s v="MR"/>
    <d v="2019-01-22T10:30:00"/>
    <n v="25663"/>
    <x v="3"/>
    <s v="Carga"/>
    <s v="NO"/>
    <n v="0.5"/>
    <n v="1"/>
    <x v="0"/>
    <x v="4"/>
    <x v="1"/>
    <s v="TOLEDO"/>
    <m/>
    <m/>
    <m/>
    <m/>
    <m/>
    <s v="Juan Carlos"/>
    <x v="14"/>
    <d v="1899-12-30T10:15:00"/>
    <m/>
    <n v="0"/>
    <x v="0"/>
    <x v="0"/>
    <s v="No"/>
    <x v="0"/>
    <x v="0"/>
    <x v="0"/>
    <n v="0"/>
    <x v="1"/>
    <x v="3"/>
    <x v="0"/>
    <n v="468"/>
  </r>
  <r>
    <d v="2019-01-22T00:00:00"/>
    <x v="85"/>
    <m/>
    <m/>
    <x v="0"/>
    <s v="MR"/>
    <d v="2019-01-22T10:30:00"/>
    <m/>
    <x v="1"/>
    <s v="Descarga"/>
    <s v="NO"/>
    <n v="0"/>
    <n v="0.5"/>
    <x v="1"/>
    <x v="1"/>
    <x v="0"/>
    <s v="PALAU"/>
    <s v="UN SOBRE"/>
    <m/>
    <m/>
    <m/>
    <m/>
    <s v="Sus medios"/>
    <x v="14"/>
    <d v="1899-12-30T10:20:00"/>
    <m/>
    <n v="0"/>
    <x v="0"/>
    <x v="0"/>
    <s v="No"/>
    <x v="0"/>
    <x v="0"/>
    <x v="0"/>
    <n v="0"/>
    <x v="0"/>
    <x v="3"/>
    <x v="0"/>
    <n v="468"/>
  </r>
  <r>
    <d v="2019-01-22T00:00:00"/>
    <x v="32"/>
    <m/>
    <m/>
    <x v="0"/>
    <s v="MR"/>
    <d v="2019-01-22T11:00:00"/>
    <m/>
    <x v="42"/>
    <s v="Descarga"/>
    <s v="NO"/>
    <n v="0"/>
    <n v="0.5"/>
    <x v="1"/>
    <x v="4"/>
    <x v="2"/>
    <s v="UK"/>
    <s v="UN SOBRE A/A IOAN MOLDOVAN"/>
    <m/>
    <m/>
    <m/>
    <m/>
    <s v="Sus medios"/>
    <x v="14"/>
    <d v="1899-12-30T10:50:00"/>
    <m/>
    <n v="0"/>
    <x v="0"/>
    <x v="0"/>
    <s v="No"/>
    <x v="0"/>
    <x v="0"/>
    <x v="0"/>
    <n v="0"/>
    <x v="0"/>
    <x v="3"/>
    <x v="0"/>
    <n v="468"/>
  </r>
  <r>
    <d v="2019-01-22T00:00:00"/>
    <x v="2"/>
    <d v="1899-12-30T11:00:00"/>
    <m/>
    <x v="1"/>
    <s v="CT"/>
    <d v="2019-01-22T11:00:00"/>
    <n v="26226"/>
    <x v="43"/>
    <s v="Carga"/>
    <s v="NO"/>
    <n v="3"/>
    <n v="6"/>
    <x v="0"/>
    <x v="107"/>
    <x v="7"/>
    <s v="ALMUFASSES"/>
    <m/>
    <m/>
    <m/>
    <m/>
    <m/>
    <s v="Juan Carlos"/>
    <x v="14"/>
    <d v="1899-12-30T11:00:00"/>
    <m/>
    <n v="0"/>
    <x v="0"/>
    <x v="0"/>
    <s v="SI"/>
    <x v="1"/>
    <x v="1"/>
    <x v="1"/>
    <n v="1"/>
    <x v="2"/>
    <x v="3"/>
    <x v="0"/>
    <n v="468"/>
  </r>
  <r>
    <d v="2019-01-22T00:00:00"/>
    <x v="75"/>
    <d v="1899-12-30T11:05:00"/>
    <m/>
    <x v="1"/>
    <s v="JAR"/>
    <d v="2019-01-22T11:00:00"/>
    <n v="26264"/>
    <x v="22"/>
    <s v="Carga"/>
    <s v="SI"/>
    <n v="13.5"/>
    <n v="26"/>
    <x v="2"/>
    <x v="105"/>
    <x v="7"/>
    <s v="BLANCA"/>
    <m/>
    <m/>
    <m/>
    <m/>
    <m/>
    <s v="Miguel Ángel"/>
    <x v="14"/>
    <d v="1899-12-30T11:05:00"/>
    <m/>
    <n v="1"/>
    <x v="0"/>
    <x v="0"/>
    <s v="SI"/>
    <x v="1"/>
    <x v="1"/>
    <x v="1"/>
    <n v="1"/>
    <x v="2"/>
    <x v="3"/>
    <x v="0"/>
    <n v="468"/>
  </r>
  <r>
    <d v="2019-01-22T00:00:00"/>
    <x v="73"/>
    <d v="1899-12-30T11:15:00"/>
    <m/>
    <x v="1"/>
    <s v="MR"/>
    <d v="2019-01-22T11:30:00"/>
    <m/>
    <x v="3"/>
    <s v="Descarga"/>
    <s v="NO"/>
    <n v="0"/>
    <n v="0.5"/>
    <x v="1"/>
    <x v="66"/>
    <x v="0"/>
    <s v="SABADELL"/>
    <s v="ALB. L904253"/>
    <m/>
    <m/>
    <m/>
    <m/>
    <s v="Sus medios"/>
    <x v="14"/>
    <d v="1899-12-30T11:15:00"/>
    <m/>
    <n v="0"/>
    <x v="0"/>
    <x v="0"/>
    <s v="SI"/>
    <x v="1"/>
    <x v="1"/>
    <x v="1"/>
    <n v="1"/>
    <x v="0"/>
    <x v="3"/>
    <x v="0"/>
    <n v="468"/>
  </r>
  <r>
    <d v="2019-01-22T00:00:00"/>
    <x v="86"/>
    <m/>
    <m/>
    <x v="0"/>
    <s v="MR"/>
    <d v="2019-01-22T11:30:00"/>
    <m/>
    <x v="3"/>
    <s v="Descarga"/>
    <s v="NO"/>
    <n v="0"/>
    <n v="0.5"/>
    <x v="1"/>
    <x v="108"/>
    <x v="0"/>
    <s v="PALAU"/>
    <s v="ALB. 1 (RASCADOR DE SUELO)"/>
    <m/>
    <m/>
    <m/>
    <m/>
    <s v="Sus medios"/>
    <x v="14"/>
    <d v="1899-12-30T11:25:00"/>
    <m/>
    <n v="0"/>
    <x v="0"/>
    <x v="0"/>
    <s v="No"/>
    <x v="0"/>
    <x v="0"/>
    <x v="0"/>
    <n v="0"/>
    <x v="0"/>
    <x v="3"/>
    <x v="0"/>
    <n v="468"/>
  </r>
  <r>
    <d v="2019-01-22T00:00:00"/>
    <x v="3"/>
    <d v="1899-12-30T11:30:00"/>
    <m/>
    <x v="1"/>
    <s v="MR"/>
    <d v="2019-01-22T11:30:00"/>
    <m/>
    <x v="3"/>
    <s v="Carga"/>
    <s v="NO"/>
    <n v="2.5"/>
    <n v="5"/>
    <x v="0"/>
    <x v="109"/>
    <x v="1"/>
    <s v="MURCIA"/>
    <s v="25957, 25899, 25562 Y 25211. R1492BCF/7288JBG"/>
    <m/>
    <m/>
    <m/>
    <m/>
    <s v="Miguel Ángel"/>
    <x v="15"/>
    <d v="1899-12-30T08:30:00"/>
    <m/>
    <n v="0"/>
    <x v="0"/>
    <x v="0"/>
    <s v="SI"/>
    <x v="2"/>
    <x v="2"/>
    <x v="0"/>
    <n v="0"/>
    <x v="1"/>
    <x v="3"/>
    <x v="0"/>
    <n v="468"/>
  </r>
  <r>
    <d v="2019-01-22T00:00:00"/>
    <x v="61"/>
    <d v="1899-12-30T11:45:00"/>
    <m/>
    <x v="1"/>
    <s v="MR"/>
    <d v="2019-01-22T12:00:00"/>
    <s v="DAVID"/>
    <x v="7"/>
    <s v="Carga"/>
    <s v="NO"/>
    <n v="3"/>
    <n v="6"/>
    <x v="0"/>
    <x v="9"/>
    <x v="5"/>
    <s v="PALAU"/>
    <m/>
    <m/>
    <m/>
    <m/>
    <m/>
    <s v="Juan Carlos"/>
    <x v="14"/>
    <d v="1899-12-30T11:45:00"/>
    <m/>
    <n v="0"/>
    <x v="0"/>
    <x v="0"/>
    <s v="SI"/>
    <x v="1"/>
    <x v="1"/>
    <x v="1"/>
    <n v="1"/>
    <x v="2"/>
    <x v="3"/>
    <x v="0"/>
    <n v="468"/>
  </r>
  <r>
    <d v="2019-01-22T00:00:00"/>
    <x v="87"/>
    <d v="1899-12-30T11:55:00"/>
    <m/>
    <x v="1"/>
    <s v="MR"/>
    <d v="2019-01-22T12:00:00"/>
    <s v="DAVID"/>
    <x v="7"/>
    <s v="Carga"/>
    <s v="NO"/>
    <n v="3"/>
    <n v="6"/>
    <x v="0"/>
    <x v="9"/>
    <x v="5"/>
    <s v="PALAU"/>
    <m/>
    <m/>
    <m/>
    <m/>
    <m/>
    <s v="Juan Carlos"/>
    <x v="14"/>
    <d v="1899-12-30T11:55:00"/>
    <m/>
    <n v="0"/>
    <x v="0"/>
    <x v="0"/>
    <s v="SI"/>
    <x v="1"/>
    <x v="1"/>
    <x v="1"/>
    <n v="1"/>
    <x v="2"/>
    <x v="3"/>
    <x v="0"/>
    <n v="468"/>
  </r>
  <r>
    <d v="2019-01-22T00:00:00"/>
    <x v="4"/>
    <d v="1899-12-30T12:00:00"/>
    <m/>
    <x v="1"/>
    <s v="MR"/>
    <d v="2019-01-22T12:00:00"/>
    <n v="6006740"/>
    <x v="3"/>
    <s v="Carga"/>
    <s v="NO"/>
    <n v="3.5"/>
    <n v="7"/>
    <x v="0"/>
    <x v="12"/>
    <x v="4"/>
    <s v="BELGICA"/>
    <m/>
    <m/>
    <m/>
    <m/>
    <m/>
    <s v="Miguel Ángel"/>
    <x v="14"/>
    <d v="1899-12-30T12:00:00"/>
    <m/>
    <n v="0"/>
    <x v="0"/>
    <x v="0"/>
    <s v="SI"/>
    <x v="1"/>
    <x v="1"/>
    <x v="1"/>
    <n v="1"/>
    <x v="1"/>
    <x v="3"/>
    <x v="0"/>
    <n v="468"/>
  </r>
  <r>
    <d v="2019-01-22T00:00:00"/>
    <x v="35"/>
    <m/>
    <m/>
    <x v="0"/>
    <s v="MR"/>
    <d v="2019-01-22T12:30:00"/>
    <m/>
    <x v="42"/>
    <s v="Descarga"/>
    <s v="NO"/>
    <n v="0"/>
    <n v="0.5"/>
    <x v="1"/>
    <x v="76"/>
    <x v="0"/>
    <s v="PALAU"/>
    <s v="1 SOBRE A/AXAVI"/>
    <m/>
    <m/>
    <m/>
    <m/>
    <s v="Sus medios"/>
    <x v="14"/>
    <d v="1899-12-30T12:15:00"/>
    <m/>
    <n v="0"/>
    <x v="0"/>
    <x v="0"/>
    <s v="No"/>
    <x v="0"/>
    <x v="0"/>
    <x v="0"/>
    <n v="0"/>
    <x v="0"/>
    <x v="3"/>
    <x v="0"/>
    <n v="468"/>
  </r>
  <r>
    <d v="2019-01-22T00:00:00"/>
    <x v="5"/>
    <d v="1899-12-30T12:30:00"/>
    <m/>
    <x v="1"/>
    <s v="CT"/>
    <d v="2019-01-22T12:30:00"/>
    <n v="25927"/>
    <x v="26"/>
    <s v="Carga"/>
    <s v="SI"/>
    <n v="13.5"/>
    <n v="26"/>
    <x v="0"/>
    <x v="104"/>
    <x v="7"/>
    <s v="LLEIDA"/>
    <m/>
    <m/>
    <m/>
    <m/>
    <m/>
    <s v="Juan Carlos"/>
    <x v="14"/>
    <d v="1899-12-30T12:30:00"/>
    <m/>
    <n v="1"/>
    <x v="0"/>
    <x v="0"/>
    <s v="SI"/>
    <x v="1"/>
    <x v="1"/>
    <x v="1"/>
    <n v="1"/>
    <x v="2"/>
    <x v="3"/>
    <x v="0"/>
    <n v="468"/>
  </r>
  <r>
    <d v="2019-01-22T00:00:00"/>
    <x v="36"/>
    <d v="1899-12-30T13:00:00"/>
    <m/>
    <x v="1"/>
    <s v="VG"/>
    <d v="2019-01-22T13:00:00"/>
    <m/>
    <x v="25"/>
    <s v="Descarga"/>
    <s v="SI"/>
    <n v="13.5"/>
    <n v="33"/>
    <x v="0"/>
    <x v="42"/>
    <x v="10"/>
    <s v="GAILLON"/>
    <s v="R8032BCM - CB-1052"/>
    <m/>
    <m/>
    <m/>
    <n v="45"/>
    <s v="Miguel Ángel"/>
    <x v="14"/>
    <d v="1899-12-30T13:00:00"/>
    <s v="G-descarga filial"/>
    <n v="1"/>
    <x v="0"/>
    <x v="0"/>
    <s v="SI"/>
    <x v="1"/>
    <x v="1"/>
    <x v="1"/>
    <n v="1"/>
    <x v="2"/>
    <x v="3"/>
    <x v="0"/>
    <n v="468"/>
  </r>
  <r>
    <d v="2019-01-22T00:00:00"/>
    <x v="88"/>
    <d v="1899-12-30T13:01:00"/>
    <m/>
    <x v="1"/>
    <s v="JAR"/>
    <d v="2019-01-22T13:00:00"/>
    <n v="26264"/>
    <x v="22"/>
    <s v="Carga"/>
    <s v="SI"/>
    <n v="13.5"/>
    <n v="26"/>
    <x v="2"/>
    <x v="105"/>
    <x v="7"/>
    <s v="BLANCA"/>
    <s v="9728-KDR   R-8306-BCS     "/>
    <m/>
    <m/>
    <m/>
    <m/>
    <s v="Juan Carlos"/>
    <x v="14"/>
    <d v="1899-12-30T08:00:00"/>
    <m/>
    <n v="1"/>
    <x v="0"/>
    <x v="0"/>
    <s v="SI"/>
    <x v="1"/>
    <x v="3"/>
    <x v="1"/>
    <n v="1"/>
    <x v="2"/>
    <x v="3"/>
    <x v="0"/>
    <n v="468"/>
  </r>
  <r>
    <d v="2019-01-22T00:00:00"/>
    <x v="6"/>
    <d v="1899-12-30T13:30:00"/>
    <m/>
    <x v="1"/>
    <s v="MR"/>
    <d v="2019-01-22T13:30:00"/>
    <m/>
    <x v="6"/>
    <s v="Carga"/>
    <s v="NO"/>
    <n v="6"/>
    <n v="12"/>
    <x v="0"/>
    <x v="7"/>
    <x v="4"/>
    <s v="GAILLON"/>
    <s v="6ML PDO. 6006709 Y 6006710"/>
    <m/>
    <m/>
    <m/>
    <m/>
    <s v="Miguel M."/>
    <x v="14"/>
    <d v="1899-12-30T13:30:00"/>
    <m/>
    <n v="0"/>
    <x v="0"/>
    <x v="0"/>
    <s v="SI"/>
    <x v="1"/>
    <x v="1"/>
    <x v="1"/>
    <n v="1"/>
    <x v="1"/>
    <x v="3"/>
    <x v="0"/>
    <n v="468"/>
  </r>
  <r>
    <d v="2019-01-22T00:00:00"/>
    <x v="43"/>
    <d v="1899-12-30T14:00:00"/>
    <m/>
    <x v="1"/>
    <s v="MR"/>
    <d v="2019-01-22T14:00:00"/>
    <n v="25806"/>
    <x v="2"/>
    <s v="Carga"/>
    <s v="SI"/>
    <n v="13.5"/>
    <n v="26"/>
    <x v="2"/>
    <x v="2"/>
    <x v="1"/>
    <s v="ALCARRAS"/>
    <m/>
    <m/>
    <m/>
    <m/>
    <m/>
    <s v="Miguel Ángel"/>
    <x v="14"/>
    <d v="1899-12-30T14:00:00"/>
    <m/>
    <n v="1"/>
    <x v="0"/>
    <x v="0"/>
    <s v="SI"/>
    <x v="1"/>
    <x v="1"/>
    <x v="1"/>
    <n v="1"/>
    <x v="1"/>
    <x v="3"/>
    <x v="0"/>
    <n v="468"/>
  </r>
  <r>
    <d v="2019-01-22T00:00:00"/>
    <x v="12"/>
    <d v="1899-12-30T14:30:00"/>
    <m/>
    <x v="1"/>
    <s v="MR"/>
    <d v="2019-01-22T14:30:00"/>
    <n v="26260"/>
    <x v="26"/>
    <s v="Carga"/>
    <s v="SI"/>
    <n v="13.5"/>
    <n v="26"/>
    <x v="2"/>
    <x v="110"/>
    <x v="7"/>
    <s v="MIRAMAR"/>
    <s v="PDTE. CONFIRMAR HORA"/>
    <m/>
    <m/>
    <m/>
    <m/>
    <s v="Jesús"/>
    <x v="14"/>
    <d v="1899-12-30T14:30:00"/>
    <m/>
    <n v="1"/>
    <x v="0"/>
    <x v="0"/>
    <s v="SI"/>
    <x v="1"/>
    <x v="1"/>
    <x v="1"/>
    <n v="1"/>
    <x v="2"/>
    <x v="3"/>
    <x v="0"/>
    <n v="468"/>
  </r>
  <r>
    <d v="2019-01-22T00:00:00"/>
    <x v="38"/>
    <d v="1899-12-30T15:00:00"/>
    <m/>
    <x v="1"/>
    <s v="CT"/>
    <d v="2019-01-22T15:00:00"/>
    <n v="25927"/>
    <x v="26"/>
    <s v="Carga"/>
    <s v="SI"/>
    <n v="13.5"/>
    <n v="26"/>
    <x v="0"/>
    <x v="104"/>
    <x v="7"/>
    <s v="LLEIDA"/>
    <m/>
    <m/>
    <m/>
    <m/>
    <m/>
    <s v="Jesús"/>
    <x v="14"/>
    <d v="1899-12-30T15:00:00"/>
    <m/>
    <n v="1"/>
    <x v="0"/>
    <x v="0"/>
    <s v="SI"/>
    <x v="1"/>
    <x v="1"/>
    <x v="1"/>
    <n v="1"/>
    <x v="2"/>
    <x v="3"/>
    <x v="0"/>
    <n v="468"/>
  </r>
  <r>
    <d v="2019-01-22T00:00:00"/>
    <x v="7"/>
    <d v="1899-12-30T15:30:00"/>
    <m/>
    <x v="1"/>
    <s v="MR"/>
    <d v="2019-01-22T15:30:00"/>
    <m/>
    <x v="3"/>
    <s v="Descarga"/>
    <s v="NO"/>
    <n v="8"/>
    <n v="16"/>
    <x v="0"/>
    <x v="56"/>
    <x v="0"/>
    <s v="PALAU"/>
    <s v="ALB B604, B605, G190080"/>
    <m/>
    <m/>
    <m/>
    <m/>
    <s v="Jesús"/>
    <x v="14"/>
    <d v="1899-12-30T15:30:00"/>
    <m/>
    <n v="0"/>
    <x v="0"/>
    <x v="0"/>
    <s v="SI"/>
    <x v="1"/>
    <x v="1"/>
    <x v="1"/>
    <n v="1"/>
    <x v="0"/>
    <x v="3"/>
    <x v="0"/>
    <n v="468"/>
  </r>
  <r>
    <d v="2019-01-22T00:00:00"/>
    <x v="13"/>
    <d v="1899-12-30T16:00:00"/>
    <m/>
    <x v="1"/>
    <s v="MR"/>
    <d v="2019-01-22T16:00:00"/>
    <m/>
    <x v="3"/>
    <s v="Carga"/>
    <s v="NO"/>
    <n v="5"/>
    <n v="10"/>
    <x v="0"/>
    <x v="6"/>
    <x v="3"/>
    <s v="VARIOS"/>
    <m/>
    <m/>
    <m/>
    <m/>
    <m/>
    <s v="Jesús"/>
    <x v="14"/>
    <d v="1899-12-30T16:00:00"/>
    <m/>
    <n v="0"/>
    <x v="0"/>
    <x v="0"/>
    <s v="SI"/>
    <x v="1"/>
    <x v="1"/>
    <x v="1"/>
    <n v="1"/>
    <x v="1"/>
    <x v="3"/>
    <x v="0"/>
    <n v="468"/>
  </r>
  <r>
    <d v="2019-01-22T00:00:00"/>
    <x v="8"/>
    <d v="1899-12-30T16:30:00"/>
    <m/>
    <x v="1"/>
    <s v="MR"/>
    <d v="2019-01-22T16:30:00"/>
    <n v="26260"/>
    <x v="26"/>
    <s v="Carga"/>
    <s v="SI"/>
    <n v="13.5"/>
    <n v="26"/>
    <x v="2"/>
    <x v="110"/>
    <x v="7"/>
    <s v="MIRAMAR"/>
    <m/>
    <m/>
    <m/>
    <m/>
    <m/>
    <s v="Jesús"/>
    <x v="14"/>
    <d v="1899-12-30T16:30:00"/>
    <m/>
    <n v="1"/>
    <x v="0"/>
    <x v="0"/>
    <s v="SI"/>
    <x v="1"/>
    <x v="1"/>
    <x v="1"/>
    <n v="1"/>
    <x v="2"/>
    <x v="3"/>
    <x v="0"/>
    <n v="468"/>
  </r>
  <r>
    <d v="2019-01-22T00:00:00"/>
    <x v="40"/>
    <d v="1899-12-30T17:00:00"/>
    <m/>
    <x v="1"/>
    <s v="MR"/>
    <d v="2019-01-22T17:00:00"/>
    <m/>
    <x v="14"/>
    <s v="Carga"/>
    <s v="NO"/>
    <n v="2"/>
    <n v="4"/>
    <x v="0"/>
    <x v="19"/>
    <x v="5"/>
    <s v="VARIOS"/>
    <m/>
    <m/>
    <m/>
    <m/>
    <m/>
    <s v="Miguel M."/>
    <x v="14"/>
    <d v="1899-12-30T17:00:00"/>
    <m/>
    <n v="0"/>
    <x v="0"/>
    <x v="0"/>
    <s v="SI"/>
    <x v="1"/>
    <x v="1"/>
    <x v="1"/>
    <n v="1"/>
    <x v="2"/>
    <x v="3"/>
    <x v="0"/>
    <n v="468"/>
  </r>
  <r>
    <d v="2019-01-22T00:00:00"/>
    <x v="89"/>
    <d v="1899-12-30T17:15:00"/>
    <m/>
    <x v="1"/>
    <s v="MR"/>
    <d v="2019-01-22T17:30:00"/>
    <m/>
    <x v="21"/>
    <s v="Carga"/>
    <s v="NO"/>
    <n v="0"/>
    <n v="1"/>
    <x v="1"/>
    <x v="46"/>
    <x v="5"/>
    <s v="VARIOS"/>
    <m/>
    <m/>
    <m/>
    <m/>
    <m/>
    <s v="Sus medios"/>
    <x v="14"/>
    <d v="1899-12-30T17:15:00"/>
    <m/>
    <n v="0"/>
    <x v="0"/>
    <x v="0"/>
    <s v="SI"/>
    <x v="1"/>
    <x v="1"/>
    <x v="1"/>
    <n v="1"/>
    <x v="2"/>
    <x v="3"/>
    <x v="0"/>
    <n v="468"/>
  </r>
  <r>
    <d v="2019-01-22T00:00:00"/>
    <x v="55"/>
    <d v="1899-12-30T17:30:00"/>
    <m/>
    <x v="1"/>
    <s v="VG"/>
    <d v="2019-01-22T17:30:00"/>
    <m/>
    <x v="39"/>
    <s v="Descarga"/>
    <s v="NO"/>
    <n v="6"/>
    <n v="13"/>
    <x v="0"/>
    <x v="67"/>
    <x v="10"/>
    <s v="SCHWERIN"/>
    <s v="CB-1048"/>
    <m/>
    <m/>
    <m/>
    <m/>
    <s v="Miguel M."/>
    <x v="14"/>
    <d v="1899-12-30T17:30:00"/>
    <m/>
    <n v="0"/>
    <x v="0"/>
    <x v="0"/>
    <s v="SI"/>
    <x v="1"/>
    <x v="1"/>
    <x v="1"/>
    <n v="1"/>
    <x v="2"/>
    <x v="3"/>
    <x v="0"/>
    <n v="468"/>
  </r>
  <r>
    <d v="2019-01-22T00:00:00"/>
    <x v="46"/>
    <d v="1899-12-30T18:00:00"/>
    <m/>
    <x v="1"/>
    <s v="MR"/>
    <d v="2019-01-22T18:00:00"/>
    <m/>
    <x v="25"/>
    <s v="Carga"/>
    <s v="SI"/>
    <n v="13.5"/>
    <n v="26"/>
    <x v="0"/>
    <x v="55"/>
    <x v="5"/>
    <s v="VARIOS"/>
    <m/>
    <m/>
    <m/>
    <m/>
    <m/>
    <s v="Miguel M."/>
    <x v="14"/>
    <d v="1899-12-30T18:00:00"/>
    <m/>
    <n v="1"/>
    <x v="0"/>
    <x v="0"/>
    <s v="SI"/>
    <x v="1"/>
    <x v="1"/>
    <x v="1"/>
    <n v="1"/>
    <x v="2"/>
    <x v="3"/>
    <x v="0"/>
    <n v="468"/>
  </r>
  <r>
    <d v="2019-01-22T00:00:00"/>
    <x v="47"/>
    <d v="1899-12-30T18:30:00"/>
    <m/>
    <x v="1"/>
    <s v="MR"/>
    <d v="2019-01-22T18:30:00"/>
    <n v="25807"/>
    <x v="2"/>
    <s v="Carga"/>
    <s v="SI"/>
    <n v="13.5"/>
    <n v="26"/>
    <x v="2"/>
    <x v="2"/>
    <x v="1"/>
    <s v="ALCARRAS"/>
    <m/>
    <m/>
    <m/>
    <m/>
    <m/>
    <s v="Jesús"/>
    <x v="14"/>
    <d v="1899-12-30T18:30:00"/>
    <m/>
    <n v="1"/>
    <x v="0"/>
    <x v="0"/>
    <s v="SI"/>
    <x v="1"/>
    <x v="1"/>
    <x v="1"/>
    <n v="1"/>
    <x v="1"/>
    <x v="3"/>
    <x v="0"/>
    <n v="468"/>
  </r>
  <r>
    <d v="2019-01-22T00:00:00"/>
    <x v="56"/>
    <d v="1899-12-30T19:00:00"/>
    <m/>
    <x v="1"/>
    <s v="MR"/>
    <d v="2019-01-22T19:00:00"/>
    <n v="6006703"/>
    <x v="3"/>
    <s v="Carga"/>
    <s v="SI"/>
    <n v="13.5"/>
    <n v="26"/>
    <x v="0"/>
    <x v="23"/>
    <x v="1"/>
    <s v="VARIOS"/>
    <s v="3980208273, sabiamos que venia pero no tenia hora solicitada"/>
    <m/>
    <m/>
    <m/>
    <n v="40"/>
    <s v="Miguel M."/>
    <x v="14"/>
    <d v="1899-12-30T16:00:00"/>
    <s v="K-Palets Chep"/>
    <n v="1"/>
    <x v="0"/>
    <x v="0"/>
    <s v="SI"/>
    <x v="1"/>
    <x v="3"/>
    <x v="1"/>
    <n v="1"/>
    <x v="1"/>
    <x v="3"/>
    <x v="0"/>
    <n v="468"/>
  </r>
  <r>
    <d v="2019-01-23T00:00:00"/>
    <x v="18"/>
    <d v="1899-12-30T07:30:00"/>
    <m/>
    <x v="1"/>
    <s v="MR"/>
    <d v="2019-01-23T07:30:00"/>
    <m/>
    <x v="3"/>
    <s v="Descarga"/>
    <s v="SI"/>
    <n v="13.5"/>
    <n v="26"/>
    <x v="0"/>
    <x v="22"/>
    <x v="0"/>
    <s v="PALAU"/>
    <m/>
    <m/>
    <m/>
    <m/>
    <m/>
    <s v="Miguel Ángel"/>
    <x v="15"/>
    <d v="1899-12-30T07:30:00"/>
    <m/>
    <n v="1"/>
    <x v="0"/>
    <x v="0"/>
    <s v="SI"/>
    <x v="1"/>
    <x v="1"/>
    <x v="1"/>
    <n v="1"/>
    <x v="0"/>
    <x v="3"/>
    <x v="0"/>
    <n v="468"/>
  </r>
  <r>
    <d v="2019-01-23T00:00:00"/>
    <x v="9"/>
    <d v="1899-12-30T08:00:00"/>
    <m/>
    <x v="1"/>
    <s v="MR"/>
    <d v="2019-01-23T08:00:00"/>
    <m/>
    <x v="28"/>
    <s v="Descarga"/>
    <s v="NO"/>
    <n v="1.5"/>
    <n v="3"/>
    <x v="0"/>
    <x v="49"/>
    <x v="0"/>
    <s v="PALAU"/>
    <m/>
    <m/>
    <m/>
    <m/>
    <m/>
    <s v="Juan Carlos"/>
    <x v="15"/>
    <d v="1899-12-30T08:00:00"/>
    <m/>
    <n v="0"/>
    <x v="0"/>
    <x v="0"/>
    <s v="SI"/>
    <x v="1"/>
    <x v="1"/>
    <x v="1"/>
    <n v="1"/>
    <x v="0"/>
    <x v="3"/>
    <x v="0"/>
    <n v="468"/>
  </r>
  <r>
    <d v="2019-01-23T00:00:00"/>
    <x v="90"/>
    <d v="1899-12-30T08:15:00"/>
    <m/>
    <x v="1"/>
    <s v="MR"/>
    <d v="2019-01-23T08:30:00"/>
    <m/>
    <x v="18"/>
    <s v="Descarga"/>
    <s v="NO"/>
    <n v="1"/>
    <n v="2"/>
    <x v="0"/>
    <x v="111"/>
    <x v="10"/>
    <s v="FINLANDIA"/>
    <n v="413008292"/>
    <m/>
    <m/>
    <m/>
    <m/>
    <s v="Juan Carlos"/>
    <x v="15"/>
    <d v="1899-12-30T08:15:00"/>
    <m/>
    <n v="0"/>
    <x v="0"/>
    <x v="0"/>
    <s v="SI"/>
    <x v="1"/>
    <x v="1"/>
    <x v="1"/>
    <n v="1"/>
    <x v="2"/>
    <x v="3"/>
    <x v="0"/>
    <n v="468"/>
  </r>
  <r>
    <d v="2019-01-23T00:00:00"/>
    <x v="22"/>
    <d v="1899-12-30T09:00:00"/>
    <m/>
    <x v="1"/>
    <s v="CT"/>
    <d v="2019-01-23T09:00:00"/>
    <n v="26143"/>
    <x v="26"/>
    <s v="Carga"/>
    <s v="SI"/>
    <n v="13.5"/>
    <n v="26"/>
    <x v="0"/>
    <x v="100"/>
    <x v="7"/>
    <s v="ABRERA"/>
    <m/>
    <m/>
    <m/>
    <m/>
    <m/>
    <s v="Jesús"/>
    <x v="14"/>
    <d v="1899-12-30T17:00:00"/>
    <m/>
    <n v="1"/>
    <x v="0"/>
    <x v="0"/>
    <s v="SI"/>
    <x v="3"/>
    <x v="3"/>
    <x v="1"/>
    <n v="1"/>
    <x v="2"/>
    <x v="3"/>
    <x v="0"/>
    <n v="468"/>
  </r>
  <r>
    <d v="2019-01-23T00:00:00"/>
    <x v="67"/>
    <d v="1899-12-30T09:15:00"/>
    <m/>
    <x v="1"/>
    <s v="MR"/>
    <d v="2019-01-23T09:30:00"/>
    <m/>
    <x v="3"/>
    <s v="Descarga"/>
    <s v="NO"/>
    <n v="0"/>
    <n v="1"/>
    <x v="0"/>
    <x v="89"/>
    <x v="0"/>
    <s v="PALAU"/>
    <s v="ALV19-0215 PDO. 2013004300, ALB. ALV19-0214 pDO. 213004299"/>
    <m/>
    <m/>
    <m/>
    <m/>
    <s v="Juan Carlos"/>
    <x v="15"/>
    <d v="1899-12-30T09:15:00"/>
    <m/>
    <n v="0"/>
    <x v="0"/>
    <x v="0"/>
    <s v="SI"/>
    <x v="1"/>
    <x v="1"/>
    <x v="1"/>
    <n v="1"/>
    <x v="0"/>
    <x v="3"/>
    <x v="0"/>
    <n v="468"/>
  </r>
  <r>
    <d v="2019-01-23T00:00:00"/>
    <x v="0"/>
    <m/>
    <m/>
    <x v="0"/>
    <s v="MR"/>
    <d v="2019-01-23T09:30:00"/>
    <m/>
    <x v="21"/>
    <s v="Descarga"/>
    <s v="NO"/>
    <n v="0"/>
    <n v="0.5"/>
    <x v="1"/>
    <x v="99"/>
    <x v="2"/>
    <s v="ALICANTE"/>
    <s v="ALB. V150/2019 PDO. 713014010"/>
    <m/>
    <m/>
    <m/>
    <m/>
    <s v="Sus medios"/>
    <x v="15"/>
    <d v="1899-12-30T09:30:00"/>
    <m/>
    <n v="0"/>
    <x v="0"/>
    <x v="0"/>
    <s v="No"/>
    <x v="0"/>
    <x v="0"/>
    <x v="0"/>
    <n v="0"/>
    <x v="0"/>
    <x v="3"/>
    <x v="0"/>
    <n v="468"/>
  </r>
  <r>
    <d v="2019-01-23T00:00:00"/>
    <x v="52"/>
    <m/>
    <m/>
    <x v="0"/>
    <s v="MR"/>
    <d v="2019-01-23T10:00:00"/>
    <m/>
    <x v="3"/>
    <s v="Descarga"/>
    <s v="NO"/>
    <n v="0"/>
    <n v="0.5"/>
    <x v="1"/>
    <x v="75"/>
    <x v="0"/>
    <s v="GRANOLLERS"/>
    <s v="ALB. 36729 A/A Raul"/>
    <m/>
    <m/>
    <m/>
    <m/>
    <s v="Sus medios"/>
    <x v="15"/>
    <d v="1899-12-30T09:45:00"/>
    <m/>
    <n v="0"/>
    <x v="0"/>
    <x v="0"/>
    <s v="No"/>
    <x v="0"/>
    <x v="0"/>
    <x v="0"/>
    <n v="0"/>
    <x v="0"/>
    <x v="3"/>
    <x v="0"/>
    <n v="468"/>
  </r>
  <r>
    <d v="2019-01-23T00:00:00"/>
    <x v="14"/>
    <d v="1899-12-30T10:00:00"/>
    <m/>
    <x v="1"/>
    <s v="CT"/>
    <d v="2019-01-23T10:00:00"/>
    <n v="25927"/>
    <x v="26"/>
    <s v="Carga"/>
    <s v="SI"/>
    <n v="13.5"/>
    <n v="26"/>
    <x v="0"/>
    <x v="104"/>
    <x v="7"/>
    <s v="LLEIDA"/>
    <m/>
    <m/>
    <m/>
    <m/>
    <m/>
    <s v="Juan Carlos"/>
    <x v="15"/>
    <d v="1899-12-30T10:00:00"/>
    <m/>
    <n v="1"/>
    <x v="0"/>
    <x v="0"/>
    <s v="SI"/>
    <x v="1"/>
    <x v="1"/>
    <x v="1"/>
    <n v="1"/>
    <x v="2"/>
    <x v="3"/>
    <x v="0"/>
    <n v="468"/>
  </r>
  <r>
    <d v="2019-01-23T00:00:00"/>
    <x v="15"/>
    <m/>
    <m/>
    <x v="0"/>
    <s v="MR"/>
    <d v="2019-01-23T10:00:00"/>
    <m/>
    <x v="3"/>
    <s v="Descarga"/>
    <s v="NO"/>
    <n v="0"/>
    <n v="0.5"/>
    <x v="1"/>
    <x v="108"/>
    <x v="0"/>
    <s v="PALAU"/>
    <s v="DEJA UNA LATA DEL PEDIDO DEL LUNES"/>
    <m/>
    <m/>
    <m/>
    <m/>
    <s v="Sus medios"/>
    <x v="15"/>
    <d v="1899-12-30T10:05:00"/>
    <m/>
    <n v="0"/>
    <x v="0"/>
    <x v="0"/>
    <s v="No"/>
    <x v="0"/>
    <x v="0"/>
    <x v="0"/>
    <n v="0"/>
    <x v="0"/>
    <x v="3"/>
    <x v="0"/>
    <n v="468"/>
  </r>
  <r>
    <d v="2019-01-23T00:00:00"/>
    <x v="91"/>
    <m/>
    <m/>
    <x v="0"/>
    <s v="MR"/>
    <d v="2019-01-23T10:00:00"/>
    <m/>
    <x v="16"/>
    <s v="Descarga"/>
    <s v="NO"/>
    <n v="0"/>
    <n v="0.5"/>
    <x v="1"/>
    <x v="27"/>
    <x v="0"/>
    <s v="TERRASSA"/>
    <s v="ALB. 190189 PDO. 213004312"/>
    <m/>
    <m/>
    <m/>
    <m/>
    <s v="Sus medios"/>
    <x v="15"/>
    <d v="1899-12-30T10:10:00"/>
    <m/>
    <n v="0"/>
    <x v="0"/>
    <x v="0"/>
    <s v="No"/>
    <x v="0"/>
    <x v="0"/>
    <x v="0"/>
    <n v="0"/>
    <x v="0"/>
    <x v="3"/>
    <x v="0"/>
    <n v="468"/>
  </r>
  <r>
    <d v="2019-01-23T00:00:00"/>
    <x v="41"/>
    <d v="1899-12-30T10:15:00"/>
    <m/>
    <x v="1"/>
    <s v="MR"/>
    <d v="2019-01-23T10:30:00"/>
    <s v="DAVID"/>
    <x v="7"/>
    <s v="Carga"/>
    <s v="NO"/>
    <n v="3"/>
    <n v="6"/>
    <x v="0"/>
    <x v="9"/>
    <x v="5"/>
    <s v="PALAU"/>
    <m/>
    <m/>
    <m/>
    <m/>
    <m/>
    <s v="Miguel Ángel"/>
    <x v="15"/>
    <d v="1899-12-30T10:15:00"/>
    <m/>
    <n v="0"/>
    <x v="0"/>
    <x v="0"/>
    <s v="SI"/>
    <x v="1"/>
    <x v="1"/>
    <x v="1"/>
    <n v="1"/>
    <x v="2"/>
    <x v="3"/>
    <x v="0"/>
    <n v="468"/>
  </r>
  <r>
    <d v="2019-01-23T00:00:00"/>
    <x v="74"/>
    <m/>
    <m/>
    <x v="0"/>
    <s v="MR"/>
    <d v="2019-01-23T10:30:00"/>
    <m/>
    <x v="42"/>
    <s v="Descarga"/>
    <s v="NO"/>
    <n v="0"/>
    <n v="0.5"/>
    <x v="1"/>
    <x v="112"/>
    <x v="0"/>
    <s v="PALAU"/>
    <s v="ALB. 069139"/>
    <m/>
    <m/>
    <m/>
    <m/>
    <s v="Sus medios"/>
    <x v="15"/>
    <d v="1899-12-30T10:35:00"/>
    <m/>
    <n v="0"/>
    <x v="0"/>
    <x v="0"/>
    <s v="No"/>
    <x v="0"/>
    <x v="0"/>
    <x v="0"/>
    <n v="0"/>
    <x v="0"/>
    <x v="3"/>
    <x v="0"/>
    <n v="468"/>
  </r>
  <r>
    <d v="2019-01-23T00:00:00"/>
    <x v="30"/>
    <m/>
    <m/>
    <x v="0"/>
    <s v="MR"/>
    <d v="2019-01-23T10:30:00"/>
    <m/>
    <x v="44"/>
    <s v="Descarga"/>
    <s v="NO"/>
    <n v="0"/>
    <n v="0.5"/>
    <x v="1"/>
    <x v="113"/>
    <x v="0"/>
    <s v="MONTORNES"/>
    <s v="1 BULTO A/A ABEL PIÑA"/>
    <m/>
    <m/>
    <m/>
    <m/>
    <s v="Sus medios"/>
    <x v="15"/>
    <d v="1899-12-30T10:40:00"/>
    <m/>
    <n v="0"/>
    <x v="0"/>
    <x v="0"/>
    <s v="No"/>
    <x v="0"/>
    <x v="0"/>
    <x v="0"/>
    <n v="0"/>
    <x v="0"/>
    <x v="3"/>
    <x v="0"/>
    <n v="468"/>
  </r>
  <r>
    <d v="2019-01-23T00:00:00"/>
    <x v="3"/>
    <d v="1899-12-30T11:30:00"/>
    <m/>
    <x v="1"/>
    <s v="MR"/>
    <d v="2019-01-23T11:30:00"/>
    <n v="26142"/>
    <x v="3"/>
    <s v="Carga"/>
    <s v="NO"/>
    <n v="1"/>
    <n v="2"/>
    <x v="0"/>
    <x v="41"/>
    <x v="3"/>
    <s v="PORTUGAL"/>
    <m/>
    <m/>
    <m/>
    <m/>
    <m/>
    <s v="Miguel Ángel"/>
    <x v="15"/>
    <d v="1899-12-30T12:15:00"/>
    <m/>
    <n v="0"/>
    <x v="0"/>
    <x v="0"/>
    <s v="SI"/>
    <x v="1"/>
    <x v="2"/>
    <x v="0"/>
    <n v="0"/>
    <x v="1"/>
    <x v="3"/>
    <x v="0"/>
    <n v="468"/>
  </r>
  <r>
    <d v="2019-01-23T00:00:00"/>
    <x v="61"/>
    <d v="1899-12-30T11:45:00"/>
    <m/>
    <x v="1"/>
    <s v="MR"/>
    <d v="2019-01-23T12:00:00"/>
    <m/>
    <x v="30"/>
    <s v="Carga"/>
    <s v="NO"/>
    <n v="5"/>
    <n v="10"/>
    <x v="0"/>
    <x v="6"/>
    <x v="3"/>
    <s v="VARIOS"/>
    <s v="ALB. 19000"/>
    <m/>
    <m/>
    <m/>
    <m/>
    <s v="Juan Carlos"/>
    <x v="15"/>
    <d v="1899-12-30T11:45:00"/>
    <m/>
    <n v="0"/>
    <x v="0"/>
    <x v="0"/>
    <s v="SI"/>
    <x v="1"/>
    <x v="1"/>
    <x v="1"/>
    <n v="1"/>
    <x v="1"/>
    <x v="3"/>
    <x v="0"/>
    <n v="468"/>
  </r>
  <r>
    <d v="2019-01-23T00:00:00"/>
    <x v="4"/>
    <d v="1899-12-30T12:00:00"/>
    <m/>
    <x v="1"/>
    <s v="MR"/>
    <d v="2019-01-23T12:00:00"/>
    <m/>
    <x v="22"/>
    <s v="Carga"/>
    <s v="SI"/>
    <n v="13.5"/>
    <n v="26"/>
    <x v="0"/>
    <x v="21"/>
    <x v="8"/>
    <s v="LORQUI"/>
    <s v="9247-JKC   R-1492-BCR     "/>
    <m/>
    <m/>
    <m/>
    <m/>
    <s v="Jesús"/>
    <x v="15"/>
    <d v="1899-12-30T15:00:00"/>
    <m/>
    <n v="1"/>
    <x v="0"/>
    <x v="0"/>
    <s v="SI"/>
    <x v="1"/>
    <x v="2"/>
    <x v="0"/>
    <n v="0"/>
    <x v="2"/>
    <x v="3"/>
    <x v="0"/>
    <n v="468"/>
  </r>
  <r>
    <d v="2019-01-23T00:00:00"/>
    <x v="53"/>
    <m/>
    <m/>
    <x v="0"/>
    <s v="MR"/>
    <d v="2019-01-23T13:00:00"/>
    <m/>
    <x v="10"/>
    <s v="Descarga"/>
    <s v="NO"/>
    <n v="0"/>
    <n v="0.5"/>
    <x v="1"/>
    <x v="69"/>
    <x v="2"/>
    <s v="HOSPITALET"/>
    <s v="ALB. 879252 PDO. 113006399"/>
    <m/>
    <m/>
    <m/>
    <m/>
    <s v="Sus medios"/>
    <x v="15"/>
    <d v="1899-12-30T12:45:00"/>
    <m/>
    <n v="0"/>
    <x v="0"/>
    <x v="0"/>
    <s v="No"/>
    <x v="0"/>
    <x v="0"/>
    <x v="0"/>
    <n v="0"/>
    <x v="0"/>
    <x v="3"/>
    <x v="0"/>
    <n v="468"/>
  </r>
  <r>
    <d v="2019-01-23T00:00:00"/>
    <x v="6"/>
    <d v="1899-12-30T13:30:00"/>
    <m/>
    <x v="1"/>
    <s v="MR"/>
    <d v="2019-01-23T13:30:00"/>
    <n v="25807"/>
    <x v="2"/>
    <s v="Carga"/>
    <s v="SI"/>
    <n v="13.5"/>
    <n v="26"/>
    <x v="2"/>
    <x v="2"/>
    <x v="1"/>
    <s v="ALCARRAS"/>
    <m/>
    <m/>
    <m/>
    <m/>
    <m/>
    <s v="Miguel Ángel"/>
    <x v="15"/>
    <d v="1899-12-30T13:30:00"/>
    <m/>
    <n v="1"/>
    <x v="0"/>
    <x v="0"/>
    <s v="SI"/>
    <x v="1"/>
    <x v="1"/>
    <x v="1"/>
    <n v="1"/>
    <x v="1"/>
    <x v="3"/>
    <x v="0"/>
    <n v="468"/>
  </r>
  <r>
    <d v="2019-01-23T00:00:00"/>
    <x v="63"/>
    <m/>
    <m/>
    <x v="0"/>
    <s v="MR"/>
    <d v="2019-01-23T14:00:00"/>
    <m/>
    <x v="3"/>
    <s v="Descarga"/>
    <s v="NO"/>
    <n v="0"/>
    <n v="0.5"/>
    <x v="1"/>
    <x v="43"/>
    <x v="2"/>
    <s v="PALAU"/>
    <s v="ALB. 7591, PDO. 113006400"/>
    <m/>
    <m/>
    <m/>
    <m/>
    <s v="Sus medios"/>
    <x v="15"/>
    <d v="1899-12-30T13:45:00"/>
    <m/>
    <n v="0"/>
    <x v="0"/>
    <x v="0"/>
    <s v="No"/>
    <x v="0"/>
    <x v="0"/>
    <x v="0"/>
    <n v="0"/>
    <x v="0"/>
    <x v="3"/>
    <x v="0"/>
    <n v="468"/>
  </r>
  <r>
    <d v="2019-01-23T00:00:00"/>
    <x v="43"/>
    <d v="1899-12-30T14:00:00"/>
    <m/>
    <x v="1"/>
    <s v="MR"/>
    <d v="2019-01-23T14:00:00"/>
    <n v="26260"/>
    <x v="26"/>
    <s v="Carga"/>
    <s v="SI"/>
    <n v="13.5"/>
    <n v="26"/>
    <x v="2"/>
    <x v="110"/>
    <x v="7"/>
    <s v="MIRAMAR"/>
    <s v="R5379BCS 5569HZV "/>
    <m/>
    <m/>
    <m/>
    <m/>
    <s v="Miguel Ángel"/>
    <x v="15"/>
    <d v="1899-12-30T14:00:00"/>
    <m/>
    <n v="1"/>
    <x v="0"/>
    <x v="0"/>
    <s v="SI"/>
    <x v="1"/>
    <x v="1"/>
    <x v="1"/>
    <n v="1"/>
    <x v="2"/>
    <x v="3"/>
    <x v="0"/>
    <n v="468"/>
  </r>
  <r>
    <d v="2019-01-23T00:00:00"/>
    <x v="92"/>
    <m/>
    <m/>
    <x v="0"/>
    <s v="MR"/>
    <d v="2019-01-23T15:00:00"/>
    <m/>
    <x v="3"/>
    <s v="Descarga"/>
    <s v="NO"/>
    <n v="1"/>
    <n v="2"/>
    <x v="0"/>
    <x v="114"/>
    <x v="2"/>
    <s v="TARRAGONA"/>
    <s v="PDO.113006392"/>
    <m/>
    <m/>
    <m/>
    <m/>
    <s v="Jesús"/>
    <x v="15"/>
    <d v="1899-12-30T14:45:00"/>
    <m/>
    <n v="0"/>
    <x v="0"/>
    <x v="0"/>
    <s v="No"/>
    <x v="0"/>
    <x v="0"/>
    <x v="0"/>
    <n v="0"/>
    <x v="0"/>
    <x v="3"/>
    <x v="0"/>
    <n v="468"/>
  </r>
  <r>
    <d v="2019-01-23T00:00:00"/>
    <x v="38"/>
    <d v="1899-12-30T15:00:00"/>
    <m/>
    <x v="1"/>
    <s v="MR"/>
    <d v="2019-01-23T15:00:00"/>
    <n v="6006703"/>
    <x v="3"/>
    <s v="Carga"/>
    <s v="SI"/>
    <n v="13.5"/>
    <n v="26"/>
    <x v="0"/>
    <x v="23"/>
    <x v="1"/>
    <s v="VARIOS"/>
    <n v="3980208275"/>
    <m/>
    <m/>
    <m/>
    <n v="51"/>
    <s v="Miguel M."/>
    <x v="15"/>
    <d v="1899-12-30T15:00:00"/>
    <s v="K-Palets Chep"/>
    <n v="1"/>
    <x v="0"/>
    <x v="0"/>
    <s v="SI"/>
    <x v="1"/>
    <x v="1"/>
    <x v="1"/>
    <n v="1"/>
    <x v="1"/>
    <x v="3"/>
    <x v="0"/>
    <n v="468"/>
  </r>
  <r>
    <d v="2019-01-23T00:00:00"/>
    <x v="93"/>
    <d v="1899-12-30T15:01:00"/>
    <m/>
    <x v="1"/>
    <s v="MR"/>
    <d v="2019-01-23T15:00:00"/>
    <n v="6006808"/>
    <x v="45"/>
    <s v="Carga"/>
    <s v="NO"/>
    <n v="0.5"/>
    <n v="1"/>
    <x v="0"/>
    <x v="7"/>
    <x v="4"/>
    <s v="FRANCIA"/>
    <m/>
    <m/>
    <m/>
    <m/>
    <m/>
    <s v="Miguel M."/>
    <x v="15"/>
    <d v="1899-12-30T15:01:00"/>
    <m/>
    <n v="0"/>
    <x v="0"/>
    <x v="0"/>
    <s v="SI"/>
    <x v="1"/>
    <x v="1"/>
    <x v="1"/>
    <n v="1"/>
    <x v="1"/>
    <x v="3"/>
    <x v="0"/>
    <n v="468"/>
  </r>
  <r>
    <d v="2019-01-23T00:00:00"/>
    <x v="7"/>
    <m/>
    <m/>
    <x v="0"/>
    <s v="MR"/>
    <d v="2019-01-23T15:30:00"/>
    <m/>
    <x v="3"/>
    <s v="Descarga"/>
    <s v="NO"/>
    <n v="0.5"/>
    <n v="1"/>
    <x v="0"/>
    <x v="115"/>
    <x v="0"/>
    <s v="RIUDELLOTS DE LA SELVA"/>
    <s v="ALBARAN AA19000256 PDO. 213004246"/>
    <m/>
    <m/>
    <m/>
    <m/>
    <s v="Jesús"/>
    <x v="15"/>
    <d v="1899-12-30T15:30:00"/>
    <m/>
    <n v="0"/>
    <x v="0"/>
    <x v="0"/>
    <s v="No"/>
    <x v="0"/>
    <x v="0"/>
    <x v="0"/>
    <n v="0"/>
    <x v="0"/>
    <x v="3"/>
    <x v="0"/>
    <n v="468"/>
  </r>
  <r>
    <d v="2019-01-23T00:00:00"/>
    <x v="54"/>
    <m/>
    <m/>
    <x v="0"/>
    <s v="MR"/>
    <d v="2019-01-23T16:00:00"/>
    <m/>
    <x v="3"/>
    <s v="Descarga"/>
    <s v="NO"/>
    <n v="0"/>
    <n v="0.5"/>
    <x v="1"/>
    <x v="34"/>
    <x v="2"/>
    <s v="GRANOLLERS"/>
    <s v="ALB 2190270  PDO. 713013903"/>
    <m/>
    <m/>
    <m/>
    <m/>
    <s v="Sus medios"/>
    <x v="15"/>
    <d v="1899-12-30T15:45:00"/>
    <m/>
    <n v="0"/>
    <x v="0"/>
    <x v="0"/>
    <s v="No"/>
    <x v="0"/>
    <x v="0"/>
    <x v="0"/>
    <n v="0"/>
    <x v="0"/>
    <x v="3"/>
    <x v="0"/>
    <n v="468"/>
  </r>
  <r>
    <d v="2019-01-23T00:00:00"/>
    <x v="13"/>
    <d v="1899-12-30T16:00:00"/>
    <m/>
    <x v="1"/>
    <s v="MR"/>
    <d v="2019-01-23T16:00:00"/>
    <m/>
    <x v="3"/>
    <s v="Carga"/>
    <s v="NO"/>
    <n v="5"/>
    <n v="10"/>
    <x v="0"/>
    <x v="6"/>
    <x v="3"/>
    <s v="VARIOS"/>
    <m/>
    <m/>
    <m/>
    <m/>
    <m/>
    <s v="Jesús"/>
    <x v="15"/>
    <d v="1899-12-30T16:00:00"/>
    <m/>
    <n v="0"/>
    <x v="0"/>
    <x v="0"/>
    <s v="SI"/>
    <x v="1"/>
    <x v="1"/>
    <x v="1"/>
    <n v="1"/>
    <x v="1"/>
    <x v="3"/>
    <x v="0"/>
    <n v="468"/>
  </r>
  <r>
    <d v="2019-01-23T00:00:00"/>
    <x v="8"/>
    <d v="1899-12-30T16:30:00"/>
    <m/>
    <x v="1"/>
    <s v="MR"/>
    <d v="2019-01-23T16:30:00"/>
    <n v="26260"/>
    <x v="26"/>
    <s v="Carga"/>
    <s v="SI"/>
    <n v="13.5"/>
    <n v="26"/>
    <x v="2"/>
    <x v="110"/>
    <x v="7"/>
    <s v="MIRAMAR"/>
    <s v="R8052BBV 2581FFT "/>
    <m/>
    <m/>
    <m/>
    <m/>
    <s v="Jesús"/>
    <x v="15"/>
    <d v="1899-12-30T16:30:00"/>
    <m/>
    <n v="1"/>
    <x v="0"/>
    <x v="0"/>
    <s v="SI"/>
    <x v="1"/>
    <x v="1"/>
    <x v="1"/>
    <n v="1"/>
    <x v="2"/>
    <x v="3"/>
    <x v="0"/>
    <n v="468"/>
  </r>
  <r>
    <d v="2019-01-23T00:00:00"/>
    <x v="40"/>
    <d v="1899-12-30T17:00:00"/>
    <m/>
    <x v="1"/>
    <s v="MR"/>
    <d v="2019-01-23T17:00:00"/>
    <m/>
    <x v="14"/>
    <s v="Carga"/>
    <s v="NO"/>
    <n v="3"/>
    <n v="6"/>
    <x v="0"/>
    <x v="19"/>
    <x v="5"/>
    <s v="VARIOS"/>
    <m/>
    <m/>
    <m/>
    <m/>
    <m/>
    <s v="Miguel M."/>
    <x v="15"/>
    <d v="1899-12-30T17:00:00"/>
    <m/>
    <n v="0"/>
    <x v="0"/>
    <x v="0"/>
    <s v="SI"/>
    <x v="1"/>
    <x v="1"/>
    <x v="1"/>
    <n v="1"/>
    <x v="2"/>
    <x v="3"/>
    <x v="0"/>
    <n v="468"/>
  </r>
  <r>
    <d v="2019-01-23T00:00:00"/>
    <x v="55"/>
    <d v="1899-12-30T17:30:00"/>
    <m/>
    <x v="1"/>
    <s v="MR"/>
    <d v="2019-01-23T17:30:00"/>
    <s v="ASM"/>
    <x v="21"/>
    <s v="Carga"/>
    <s v="NO"/>
    <n v="0"/>
    <n v="1"/>
    <x v="1"/>
    <x v="46"/>
    <x v="5"/>
    <s v="VARIOS"/>
    <s v="19011, 040580 Y 040581"/>
    <m/>
    <m/>
    <m/>
    <m/>
    <s v="Sus medios"/>
    <x v="15"/>
    <d v="1899-12-30T17:30:00"/>
    <m/>
    <n v="0"/>
    <x v="0"/>
    <x v="0"/>
    <s v="SI"/>
    <x v="1"/>
    <x v="1"/>
    <x v="1"/>
    <n v="1"/>
    <x v="2"/>
    <x v="3"/>
    <x v="0"/>
    <n v="468"/>
  </r>
  <r>
    <d v="2019-01-23T00:00:00"/>
    <x v="47"/>
    <d v="1899-12-30T18:30:00"/>
    <m/>
    <x v="1"/>
    <s v="VG"/>
    <d v="2019-01-23T18:30:00"/>
    <m/>
    <x v="24"/>
    <s v="Descarga"/>
    <s v="SI"/>
    <n v="13.5"/>
    <n v="26"/>
    <x v="0"/>
    <x v="40"/>
    <x v="10"/>
    <s v="NURIEUX"/>
    <s v="R-4404-BDB / 3099-KPK. "/>
    <m/>
    <m/>
    <m/>
    <n v="35"/>
    <s v="Miguel M."/>
    <x v="15"/>
    <d v="1899-12-30T18:30:00"/>
    <s v="G-descarga filial"/>
    <n v="1"/>
    <x v="0"/>
    <x v="0"/>
    <s v="SI"/>
    <x v="1"/>
    <x v="1"/>
    <x v="1"/>
    <n v="1"/>
    <x v="2"/>
    <x v="3"/>
    <x v="0"/>
    <n v="468"/>
  </r>
  <r>
    <d v="2019-01-24T00:00:00"/>
    <x v="59"/>
    <d v="1899-12-30T07:00:00"/>
    <m/>
    <x v="1"/>
    <s v="CT"/>
    <d v="2019-01-24T07:00:00"/>
    <n v="25927"/>
    <x v="26"/>
    <s v="Carga"/>
    <s v="SI"/>
    <n v="13.5"/>
    <n v="26"/>
    <x v="0"/>
    <x v="104"/>
    <x v="7"/>
    <s v="LLEIDA"/>
    <m/>
    <m/>
    <m/>
    <m/>
    <m/>
    <s v="Miguel Ángel"/>
    <x v="16"/>
    <d v="1899-12-30T07:00:00"/>
    <m/>
    <n v="1"/>
    <x v="0"/>
    <x v="0"/>
    <s v="SI"/>
    <x v="1"/>
    <x v="1"/>
    <x v="1"/>
    <n v="1"/>
    <x v="2"/>
    <x v="3"/>
    <x v="0"/>
    <n v="468"/>
  </r>
  <r>
    <d v="2019-01-24T00:00:00"/>
    <x v="20"/>
    <d v="1899-12-30T08:30:00"/>
    <m/>
    <x v="1"/>
    <s v="MR"/>
    <d v="2019-01-24T08:30:00"/>
    <s v="DAVID"/>
    <x v="7"/>
    <s v="Carga"/>
    <s v="NO"/>
    <n v="3"/>
    <n v="6"/>
    <x v="0"/>
    <x v="9"/>
    <x v="5"/>
    <s v="PALAU"/>
    <m/>
    <m/>
    <m/>
    <m/>
    <m/>
    <s v="Miguel Ángel"/>
    <x v="16"/>
    <d v="1899-12-30T08:30:00"/>
    <m/>
    <n v="0"/>
    <x v="0"/>
    <x v="0"/>
    <s v="SI"/>
    <x v="1"/>
    <x v="1"/>
    <x v="1"/>
    <n v="1"/>
    <x v="2"/>
    <x v="3"/>
    <x v="0"/>
    <n v="468"/>
  </r>
  <r>
    <d v="2019-01-24T00:00:00"/>
    <x v="60"/>
    <m/>
    <m/>
    <x v="0"/>
    <s v="MR"/>
    <d v="2019-01-24T09:00:00"/>
    <m/>
    <x v="3"/>
    <s v="Descarga"/>
    <s v="NO"/>
    <n v="0"/>
    <n v="0.5"/>
    <x v="1"/>
    <x v="116"/>
    <x v="2"/>
    <s v="POLINYA"/>
    <s v="2 ZAPATOS "/>
    <m/>
    <m/>
    <m/>
    <m/>
    <s v="Sus medios"/>
    <x v="16"/>
    <d v="1899-12-30T08:45:00"/>
    <m/>
    <n v="0"/>
    <x v="0"/>
    <x v="0"/>
    <s v="No"/>
    <x v="0"/>
    <x v="0"/>
    <x v="0"/>
    <n v="0"/>
    <x v="0"/>
    <x v="3"/>
    <x v="0"/>
    <n v="468"/>
  </r>
  <r>
    <d v="2019-01-24T00:00:00"/>
    <x v="0"/>
    <m/>
    <m/>
    <x v="0"/>
    <s v="MR"/>
    <d v="2019-01-24T09:30:00"/>
    <m/>
    <x v="21"/>
    <s v="Descarga"/>
    <s v="NO"/>
    <n v="0"/>
    <n v="0.5"/>
    <x v="1"/>
    <x v="72"/>
    <x v="0"/>
    <s v="PALAU"/>
    <s v="213004310 ALB. 0027-19"/>
    <m/>
    <m/>
    <m/>
    <m/>
    <s v="Sus medios"/>
    <x v="16"/>
    <d v="1899-12-30T09:30:00"/>
    <m/>
    <n v="0"/>
    <x v="0"/>
    <x v="0"/>
    <s v="No"/>
    <x v="0"/>
    <x v="0"/>
    <x v="0"/>
    <n v="0"/>
    <x v="0"/>
    <x v="3"/>
    <x v="0"/>
    <n v="468"/>
  </r>
  <r>
    <d v="2019-01-24T00:00:00"/>
    <x v="52"/>
    <m/>
    <m/>
    <x v="0"/>
    <s v="MR"/>
    <d v="2019-01-24T10:00:00"/>
    <m/>
    <x v="27"/>
    <s v="Descarga"/>
    <s v="NO"/>
    <n v="0"/>
    <n v="0.5"/>
    <x v="1"/>
    <x v="47"/>
    <x v="0"/>
    <s v="PALAU"/>
    <s v="213004294 ALB. 46287"/>
    <m/>
    <m/>
    <m/>
    <m/>
    <s v="Sus medios"/>
    <x v="16"/>
    <d v="1899-12-30T09:45:00"/>
    <m/>
    <n v="0"/>
    <x v="0"/>
    <x v="0"/>
    <s v="No"/>
    <x v="0"/>
    <x v="0"/>
    <x v="0"/>
    <n v="0"/>
    <x v="0"/>
    <x v="3"/>
    <x v="0"/>
    <n v="468"/>
  </r>
  <r>
    <d v="2019-01-24T00:00:00"/>
    <x v="94"/>
    <m/>
    <m/>
    <x v="0"/>
    <s v="MR"/>
    <d v="2019-01-24T10:00:00"/>
    <m/>
    <x v="42"/>
    <s v="Descarga"/>
    <s v="NO"/>
    <n v="0"/>
    <n v="0.5"/>
    <x v="1"/>
    <x v="4"/>
    <x v="2"/>
    <s v="VARIOS"/>
    <s v="1 BULTO A/A RICARD Y 1 BULTO JOAUQUIN CIVICO"/>
    <m/>
    <m/>
    <m/>
    <m/>
    <s v="Sus medios"/>
    <x v="16"/>
    <d v="1899-12-30T09:55:00"/>
    <m/>
    <n v="0"/>
    <x v="0"/>
    <x v="0"/>
    <s v="No"/>
    <x v="0"/>
    <x v="0"/>
    <x v="0"/>
    <n v="0"/>
    <x v="0"/>
    <x v="3"/>
    <x v="0"/>
    <n v="468"/>
  </r>
  <r>
    <d v="2019-01-24T00:00:00"/>
    <x v="14"/>
    <d v="1899-12-30T10:00:00"/>
    <m/>
    <x v="1"/>
    <s v="JAR"/>
    <d v="2019-01-24T10:00:00"/>
    <m/>
    <x v="31"/>
    <s v="Carga"/>
    <s v="SI"/>
    <n v="13.5"/>
    <n v="26"/>
    <x v="0"/>
    <x v="70"/>
    <x v="11"/>
    <s v="MAÇANET"/>
    <m/>
    <m/>
    <m/>
    <m/>
    <m/>
    <s v="Juan Carlos"/>
    <x v="16"/>
    <d v="1899-12-30T10:00:00"/>
    <m/>
    <n v="1"/>
    <x v="0"/>
    <x v="0"/>
    <s v="SI"/>
    <x v="1"/>
    <x v="1"/>
    <x v="1"/>
    <n v="1"/>
    <x v="2"/>
    <x v="3"/>
    <x v="0"/>
    <n v="468"/>
  </r>
  <r>
    <d v="2019-01-24T00:00:00"/>
    <x v="41"/>
    <d v="1899-12-30T10:15:00"/>
    <m/>
    <x v="1"/>
    <s v="JAR"/>
    <d v="2019-01-24T10:30:00"/>
    <n v="26264"/>
    <x v="22"/>
    <s v="Carga"/>
    <s v="SI"/>
    <n v="13.5"/>
    <n v="26"/>
    <x v="2"/>
    <x v="105"/>
    <x v="7"/>
    <s v="BLANCA"/>
    <s v="9240-KDX    R-3933-BDB   "/>
    <m/>
    <m/>
    <m/>
    <m/>
    <s v="Juan Carlos"/>
    <x v="16"/>
    <d v="1899-12-30T12:45:00"/>
    <m/>
    <n v="1"/>
    <x v="0"/>
    <x v="0"/>
    <s v="SI"/>
    <x v="1"/>
    <x v="2"/>
    <x v="0"/>
    <n v="0"/>
    <x v="2"/>
    <x v="3"/>
    <x v="0"/>
    <n v="468"/>
  </r>
  <r>
    <d v="2019-01-24T00:00:00"/>
    <x v="85"/>
    <m/>
    <m/>
    <x v="0"/>
    <s v="MR"/>
    <d v="2019-01-24T10:30:00"/>
    <m/>
    <x v="9"/>
    <s v="Descarga"/>
    <s v="NO"/>
    <n v="0.5"/>
    <n v="1"/>
    <x v="0"/>
    <x v="117"/>
    <x v="0"/>
    <s v="BARCELONA"/>
    <s v="413008380 ,PDO DE EUROGRATE C-6000006"/>
    <m/>
    <m/>
    <m/>
    <m/>
    <s v="Juan Carlos"/>
    <x v="16"/>
    <d v="1899-12-30T10:20:00"/>
    <m/>
    <n v="0"/>
    <x v="0"/>
    <x v="0"/>
    <s v="No"/>
    <x v="0"/>
    <x v="0"/>
    <x v="0"/>
    <n v="0"/>
    <x v="0"/>
    <x v="3"/>
    <x v="0"/>
    <n v="468"/>
  </r>
  <r>
    <d v="2019-01-24T00:00:00"/>
    <x v="1"/>
    <d v="1899-12-30T10:30:00"/>
    <m/>
    <x v="1"/>
    <s v="MR"/>
    <d v="2019-01-24T10:30:00"/>
    <m/>
    <x v="3"/>
    <s v="Descarga"/>
    <s v="NO"/>
    <n v="1.5"/>
    <n v="3"/>
    <x v="0"/>
    <x v="118"/>
    <x v="0"/>
    <s v="PALAU"/>
    <n v="113006406"/>
    <m/>
    <m/>
    <m/>
    <m/>
    <s v="Miguel Ángel"/>
    <x v="16"/>
    <d v="1899-12-30T10:30:00"/>
    <m/>
    <n v="0"/>
    <x v="0"/>
    <x v="0"/>
    <s v="SI"/>
    <x v="1"/>
    <x v="1"/>
    <x v="1"/>
    <n v="1"/>
    <x v="0"/>
    <x v="3"/>
    <x v="0"/>
    <n v="468"/>
  </r>
  <r>
    <d v="2019-01-24T00:00:00"/>
    <x v="95"/>
    <m/>
    <m/>
    <x v="0"/>
    <s v="MR"/>
    <d v="2019-01-24T10:30:00"/>
    <m/>
    <x v="3"/>
    <s v="Descarga"/>
    <s v="NO"/>
    <n v="0"/>
    <n v="0.5"/>
    <x v="1"/>
    <x v="66"/>
    <x v="0"/>
    <s v="SABADELL"/>
    <s v="L904732 Y L904679 - 213004324"/>
    <m/>
    <m/>
    <m/>
    <m/>
    <s v="Sus medios"/>
    <x v="16"/>
    <d v="1899-12-30T10:31:00"/>
    <m/>
    <n v="0"/>
    <x v="0"/>
    <x v="0"/>
    <s v="No"/>
    <x v="0"/>
    <x v="0"/>
    <x v="0"/>
    <n v="0"/>
    <x v="0"/>
    <x v="3"/>
    <x v="0"/>
    <n v="468"/>
  </r>
  <r>
    <d v="2019-01-24T00:00:00"/>
    <x v="31"/>
    <d v="1899-12-30T10:45:00"/>
    <m/>
    <x v="1"/>
    <s v="MR"/>
    <d v="2019-01-24T11:00:00"/>
    <n v="6006769"/>
    <x v="37"/>
    <s v="Carga"/>
    <s v="NO"/>
    <n v="4.5"/>
    <n v="9"/>
    <x v="0"/>
    <x v="86"/>
    <x v="9"/>
    <s v="ITALIA"/>
    <m/>
    <m/>
    <m/>
    <m/>
    <m/>
    <s v="Miguel Ángel"/>
    <x v="16"/>
    <d v="1899-12-30T10:45:00"/>
    <m/>
    <n v="0"/>
    <x v="0"/>
    <x v="0"/>
    <s v="SI"/>
    <x v="1"/>
    <x v="1"/>
    <x v="1"/>
    <n v="1"/>
    <x v="2"/>
    <x v="3"/>
    <x v="0"/>
    <n v="468"/>
  </r>
  <r>
    <d v="2019-01-24T00:00:00"/>
    <x v="2"/>
    <d v="1899-12-30T11:00:00"/>
    <m/>
    <x v="1"/>
    <s v="CT"/>
    <d v="2019-01-24T11:00:00"/>
    <m/>
    <x v="31"/>
    <s v="Carga"/>
    <s v="NO"/>
    <n v="8"/>
    <n v="16"/>
    <x v="0"/>
    <x v="119"/>
    <x v="7"/>
    <s v="MADRID"/>
    <s v="25775 Y 25204"/>
    <m/>
    <m/>
    <m/>
    <m/>
    <s v="Miguel Ángel"/>
    <x v="16"/>
    <d v="1899-12-30T11:00:00"/>
    <m/>
    <n v="0"/>
    <x v="0"/>
    <x v="0"/>
    <s v="SI"/>
    <x v="1"/>
    <x v="1"/>
    <x v="1"/>
    <n v="1"/>
    <x v="2"/>
    <x v="3"/>
    <x v="0"/>
    <n v="468"/>
  </r>
  <r>
    <d v="2019-01-24T00:00:00"/>
    <x v="3"/>
    <d v="1899-12-30T11:30:00"/>
    <m/>
    <x v="1"/>
    <s v="MR"/>
    <d v="2019-01-24T11:30:00"/>
    <n v="25807"/>
    <x v="2"/>
    <s v="Carga"/>
    <s v="SI"/>
    <n v="13.5"/>
    <n v="26"/>
    <x v="2"/>
    <x v="2"/>
    <x v="1"/>
    <s v="ALCARRAS"/>
    <s v="ALBARAN FACTURADO"/>
    <m/>
    <m/>
    <m/>
    <m/>
    <s v="Miguel Ángel"/>
    <x v="16"/>
    <d v="1899-12-30T12:00:00"/>
    <m/>
    <n v="1"/>
    <x v="0"/>
    <x v="0"/>
    <s v="SI"/>
    <x v="1"/>
    <x v="2"/>
    <x v="0"/>
    <n v="0"/>
    <x v="1"/>
    <x v="3"/>
    <x v="0"/>
    <n v="468"/>
  </r>
  <r>
    <d v="2019-01-24T00:00:00"/>
    <x v="96"/>
    <m/>
    <m/>
    <x v="0"/>
    <s v="MR"/>
    <d v="2019-01-24T12:00:00"/>
    <m/>
    <x v="3"/>
    <s v="Descarga"/>
    <s v="NO"/>
    <n v="0"/>
    <n v="0.5"/>
    <x v="1"/>
    <x v="120"/>
    <x v="0"/>
    <s v="RUBI"/>
    <m/>
    <m/>
    <m/>
    <m/>
    <m/>
    <s v="Sus medios"/>
    <x v="16"/>
    <d v="1899-12-30T11:50:00"/>
    <m/>
    <n v="0"/>
    <x v="0"/>
    <x v="0"/>
    <s v="No"/>
    <x v="0"/>
    <x v="0"/>
    <x v="0"/>
    <n v="0"/>
    <x v="0"/>
    <x v="3"/>
    <x v="0"/>
    <n v="468"/>
  </r>
  <r>
    <d v="2019-01-24T00:00:00"/>
    <x v="4"/>
    <d v="1899-12-30T12:00:00"/>
    <m/>
    <x v="1"/>
    <s v="JAR"/>
    <d v="2019-01-24T12:00:00"/>
    <n v="26264"/>
    <x v="22"/>
    <s v="Carga"/>
    <s v="SI"/>
    <n v="13.5"/>
    <n v="26"/>
    <x v="2"/>
    <x v="105"/>
    <x v="7"/>
    <s v="BLANCA"/>
    <s v="5111-KFC   R-1711-BCR    "/>
    <m/>
    <m/>
    <m/>
    <m/>
    <s v="Jesús"/>
    <x v="16"/>
    <d v="1899-12-30T14:00:00"/>
    <m/>
    <n v="1"/>
    <x v="0"/>
    <x v="0"/>
    <s v="SI"/>
    <x v="1"/>
    <x v="2"/>
    <x v="0"/>
    <n v="0"/>
    <x v="2"/>
    <x v="3"/>
    <x v="0"/>
    <n v="468"/>
  </r>
  <r>
    <d v="2019-01-24T00:00:00"/>
    <x v="35"/>
    <m/>
    <m/>
    <x v="0"/>
    <s v="MR"/>
    <d v="2019-01-24T12:30:00"/>
    <m/>
    <x v="17"/>
    <s v="Descarga"/>
    <s v="NO"/>
    <n v="0.5"/>
    <n v="1"/>
    <x v="0"/>
    <x v="121"/>
    <x v="2"/>
    <s v="BARCELONA"/>
    <s v="AL9B00092 PDO 113006411 /// AL9B00089 pDO. 113006407"/>
    <m/>
    <m/>
    <m/>
    <m/>
    <s v="Juan Carlos"/>
    <x v="16"/>
    <d v="1899-12-30T12:15:00"/>
    <m/>
    <n v="0"/>
    <x v="0"/>
    <x v="0"/>
    <s v="No"/>
    <x v="0"/>
    <x v="0"/>
    <x v="0"/>
    <n v="0"/>
    <x v="0"/>
    <x v="3"/>
    <x v="0"/>
    <n v="468"/>
  </r>
  <r>
    <d v="2019-01-24T00:00:00"/>
    <x v="5"/>
    <d v="1899-12-30T12:30:00"/>
    <m/>
    <x v="1"/>
    <s v="MR"/>
    <d v="2019-01-24T12:30:00"/>
    <n v="25807"/>
    <x v="2"/>
    <s v="Carga"/>
    <s v="SI"/>
    <n v="13.5"/>
    <n v="26"/>
    <x v="2"/>
    <x v="2"/>
    <x v="1"/>
    <s v="ALCARRAS"/>
    <s v="ALBARAN FACTURADO"/>
    <m/>
    <m/>
    <m/>
    <m/>
    <s v="Juan Carlos"/>
    <x v="16"/>
    <d v="1899-12-30T12:30:00"/>
    <m/>
    <n v="1"/>
    <x v="0"/>
    <x v="0"/>
    <s v="SI"/>
    <x v="1"/>
    <x v="1"/>
    <x v="1"/>
    <n v="1"/>
    <x v="1"/>
    <x v="3"/>
    <x v="0"/>
    <n v="468"/>
  </r>
  <r>
    <d v="2019-01-24T00:00:00"/>
    <x v="53"/>
    <d v="1899-12-30T12:45:00"/>
    <m/>
    <x v="1"/>
    <s v="MR"/>
    <d v="2019-01-24T13:00:00"/>
    <s v="DAVID"/>
    <x v="7"/>
    <s v="Carga"/>
    <s v="NO"/>
    <n v="3"/>
    <n v="6"/>
    <x v="0"/>
    <x v="9"/>
    <x v="5"/>
    <s v="PALAU"/>
    <m/>
    <m/>
    <m/>
    <m/>
    <m/>
    <s v="Juan Carlos"/>
    <x v="16"/>
    <d v="1899-12-30T12:45:00"/>
    <m/>
    <n v="0"/>
    <x v="0"/>
    <x v="0"/>
    <s v="SI"/>
    <x v="1"/>
    <x v="1"/>
    <x v="1"/>
    <n v="1"/>
    <x v="2"/>
    <x v="3"/>
    <x v="0"/>
    <n v="468"/>
  </r>
  <r>
    <d v="2019-01-24T00:00:00"/>
    <x v="70"/>
    <m/>
    <m/>
    <x v="0"/>
    <s v="MR"/>
    <d v="2019-01-24T13:00:00"/>
    <m/>
    <x v="3"/>
    <s v="Descarga"/>
    <s v="NO"/>
    <n v="0"/>
    <n v="0.5"/>
    <x v="1"/>
    <x v="35"/>
    <x v="0"/>
    <s v="PALAU"/>
    <s v="ALB. 8L900470"/>
    <m/>
    <m/>
    <m/>
    <m/>
    <s v="Sus medios"/>
    <x v="16"/>
    <d v="1899-12-30T12:55:00"/>
    <m/>
    <n v="0"/>
    <x v="0"/>
    <x v="0"/>
    <s v="No"/>
    <x v="0"/>
    <x v="0"/>
    <x v="0"/>
    <n v="0"/>
    <x v="0"/>
    <x v="3"/>
    <x v="0"/>
    <n v="468"/>
  </r>
  <r>
    <d v="2019-01-24T00:00:00"/>
    <x v="36"/>
    <d v="1899-12-30T13:00:00"/>
    <m/>
    <x v="1"/>
    <s v="MR"/>
    <d v="2019-01-24T13:00:00"/>
    <n v="26182"/>
    <x v="46"/>
    <s v="Carga"/>
    <s v="NO"/>
    <n v="0.5"/>
    <n v="1"/>
    <x v="0"/>
    <x v="122"/>
    <x v="1"/>
    <s v="LA POBLA DE VALLBONA"/>
    <m/>
    <m/>
    <m/>
    <m/>
    <m/>
    <s v="Sus medios"/>
    <x v="16"/>
    <d v="1899-12-30T13:00:00"/>
    <m/>
    <n v="0"/>
    <x v="0"/>
    <x v="0"/>
    <s v="SI"/>
    <x v="1"/>
    <x v="1"/>
    <x v="1"/>
    <n v="1"/>
    <x v="1"/>
    <x v="3"/>
    <x v="0"/>
    <n v="468"/>
  </r>
  <r>
    <d v="2019-01-24T00:00:00"/>
    <x v="6"/>
    <d v="1899-12-30T13:30:00"/>
    <m/>
    <x v="1"/>
    <s v="CT"/>
    <d v="2019-01-24T13:30:00"/>
    <n v="26092"/>
    <x v="31"/>
    <s v="Carga"/>
    <s v="NO"/>
    <n v="2.5"/>
    <n v="5"/>
    <x v="0"/>
    <x v="123"/>
    <x v="7"/>
    <s v="PORRIÑO"/>
    <m/>
    <m/>
    <m/>
    <m/>
    <m/>
    <s v="Jesús"/>
    <x v="16"/>
    <d v="1899-12-30T13:30:00"/>
    <m/>
    <n v="0"/>
    <x v="0"/>
    <x v="0"/>
    <s v="SI"/>
    <x v="1"/>
    <x v="1"/>
    <x v="1"/>
    <n v="1"/>
    <x v="2"/>
    <x v="3"/>
    <x v="0"/>
    <n v="468"/>
  </r>
  <r>
    <d v="2019-01-24T00:00:00"/>
    <x v="43"/>
    <d v="1899-12-30T14:00:00"/>
    <m/>
    <x v="1"/>
    <s v="MR"/>
    <d v="2019-01-24T14:00:00"/>
    <m/>
    <x v="6"/>
    <s v="Carga"/>
    <s v="NO"/>
    <n v="7"/>
    <n v="14"/>
    <x v="0"/>
    <x v="7"/>
    <x v="4"/>
    <s v="GAILLON"/>
    <s v="CARGAMOS HASTA COMPLETA APROX, 6ML"/>
    <m/>
    <m/>
    <m/>
    <m/>
    <s v="Miguel Ángel"/>
    <x v="16"/>
    <d v="1899-12-30T14:00:00"/>
    <m/>
    <n v="0"/>
    <x v="0"/>
    <x v="0"/>
    <s v="SI"/>
    <x v="1"/>
    <x v="1"/>
    <x v="1"/>
    <n v="1"/>
    <x v="1"/>
    <x v="3"/>
    <x v="0"/>
    <n v="468"/>
  </r>
  <r>
    <d v="2019-01-24T00:00:00"/>
    <x v="12"/>
    <m/>
    <m/>
    <x v="0"/>
    <s v="MR"/>
    <d v="2019-01-24T14:30:00"/>
    <m/>
    <x v="3"/>
    <s v="Descarga"/>
    <s v="NO"/>
    <n v="0"/>
    <n v="0.5"/>
    <x v="1"/>
    <x v="25"/>
    <x v="0"/>
    <s v="PALAU"/>
    <s v="ALB. 201900865 Y 201900867"/>
    <m/>
    <m/>
    <m/>
    <m/>
    <s v="Sus medios"/>
    <x v="16"/>
    <d v="1899-12-30T14:30:00"/>
    <m/>
    <n v="0"/>
    <x v="0"/>
    <x v="0"/>
    <s v="No"/>
    <x v="0"/>
    <x v="0"/>
    <x v="0"/>
    <n v="0"/>
    <x v="0"/>
    <x v="3"/>
    <x v="0"/>
    <n v="468"/>
  </r>
  <r>
    <d v="2019-01-24T00:00:00"/>
    <x v="38"/>
    <d v="1899-12-30T15:00:00"/>
    <m/>
    <x v="1"/>
    <s v="MR"/>
    <d v="2019-01-24T15:00:00"/>
    <n v="26141"/>
    <x v="3"/>
    <s v="Carga"/>
    <s v="NO"/>
    <n v="1"/>
    <n v="2"/>
    <x v="0"/>
    <x v="41"/>
    <x v="3"/>
    <s v="PORTUGAL"/>
    <m/>
    <m/>
    <m/>
    <m/>
    <m/>
    <s v="Jesús"/>
    <x v="16"/>
    <d v="1899-12-30T15:00:00"/>
    <m/>
    <n v="0"/>
    <x v="0"/>
    <x v="0"/>
    <s v="SI"/>
    <x v="1"/>
    <x v="1"/>
    <x v="1"/>
    <n v="1"/>
    <x v="1"/>
    <x v="3"/>
    <x v="0"/>
    <n v="468"/>
  </r>
  <r>
    <d v="2019-01-24T00:00:00"/>
    <x v="97"/>
    <m/>
    <m/>
    <x v="0"/>
    <s v="MR"/>
    <d v="2019-01-24T15:30:00"/>
    <m/>
    <x v="3"/>
    <s v="Descarga"/>
    <s v="NO"/>
    <n v="0"/>
    <n v="0.5"/>
    <x v="1"/>
    <x v="77"/>
    <x v="0"/>
    <s v="PALAU"/>
    <s v="8 BULTOS /// ALB. 900001369 PDO. 213004323"/>
    <m/>
    <m/>
    <m/>
    <m/>
    <s v="Sus medios"/>
    <x v="16"/>
    <d v="1899-12-30T15:25:00"/>
    <m/>
    <n v="0"/>
    <x v="0"/>
    <x v="0"/>
    <s v="No"/>
    <x v="0"/>
    <x v="0"/>
    <x v="0"/>
    <n v="0"/>
    <x v="0"/>
    <x v="3"/>
    <x v="0"/>
    <n v="468"/>
  </r>
  <r>
    <d v="2019-01-24T00:00:00"/>
    <x v="13"/>
    <d v="1899-12-30T16:00:00"/>
    <m/>
    <x v="1"/>
    <s v="MR"/>
    <d v="2019-01-24T16:00:00"/>
    <m/>
    <x v="3"/>
    <s v="Carga"/>
    <s v="NO"/>
    <n v="5"/>
    <n v="10"/>
    <x v="0"/>
    <x v="6"/>
    <x v="3"/>
    <s v="VARIOS"/>
    <m/>
    <m/>
    <m/>
    <m/>
    <m/>
    <s v="Jesús"/>
    <x v="16"/>
    <d v="1899-12-30T16:00:00"/>
    <m/>
    <n v="0"/>
    <x v="0"/>
    <x v="0"/>
    <s v="SI"/>
    <x v="1"/>
    <x v="1"/>
    <x v="1"/>
    <n v="1"/>
    <x v="1"/>
    <x v="3"/>
    <x v="0"/>
    <n v="468"/>
  </r>
  <r>
    <d v="2019-01-24T00:00:00"/>
    <x v="8"/>
    <d v="1899-12-30T16:30:00"/>
    <m/>
    <x v="1"/>
    <s v="JAR"/>
    <d v="2019-01-24T16:30:00"/>
    <n v="26264"/>
    <x v="22"/>
    <s v="Carga"/>
    <s v="SI"/>
    <n v="13.5"/>
    <n v="26"/>
    <x v="2"/>
    <x v="105"/>
    <x v="7"/>
    <s v="BLANCA"/>
    <s v="5691-JTS    R-0493-BCV   "/>
    <m/>
    <m/>
    <m/>
    <m/>
    <s v="Jesús"/>
    <x v="16"/>
    <d v="1899-12-30T17:30:00"/>
    <m/>
    <n v="1"/>
    <x v="0"/>
    <x v="0"/>
    <s v="SI"/>
    <x v="1"/>
    <x v="2"/>
    <x v="0"/>
    <n v="0"/>
    <x v="2"/>
    <x v="3"/>
    <x v="0"/>
    <n v="468"/>
  </r>
  <r>
    <d v="2019-01-24T00:00:00"/>
    <x v="40"/>
    <d v="1899-12-30T17:00:00"/>
    <m/>
    <x v="1"/>
    <s v="MR"/>
    <d v="2019-01-24T17:00:00"/>
    <m/>
    <x v="14"/>
    <s v="Carga"/>
    <s v="NO"/>
    <n v="7"/>
    <n v="15"/>
    <x v="0"/>
    <x v="19"/>
    <x v="5"/>
    <s v="VARIOS"/>
    <m/>
    <m/>
    <m/>
    <m/>
    <m/>
    <s v="Miguel M."/>
    <x v="16"/>
    <d v="1899-12-30T17:00:00"/>
    <m/>
    <n v="0"/>
    <x v="0"/>
    <x v="0"/>
    <s v="SI"/>
    <x v="1"/>
    <x v="1"/>
    <x v="1"/>
    <n v="1"/>
    <x v="2"/>
    <x v="3"/>
    <x v="0"/>
    <n v="468"/>
  </r>
  <r>
    <d v="2019-01-24T00:00:00"/>
    <x v="55"/>
    <d v="1899-12-30T17:30:00"/>
    <m/>
    <x v="1"/>
    <s v="MR"/>
    <d v="2019-01-24T17:30:00"/>
    <m/>
    <x v="6"/>
    <s v="Carga"/>
    <s v="SI"/>
    <n v="13.5"/>
    <n v="26"/>
    <x v="0"/>
    <x v="7"/>
    <x v="4"/>
    <s v="GAILLON"/>
    <s v="CAMION COMPLETO"/>
    <m/>
    <m/>
    <m/>
    <m/>
    <s v="Miguel M."/>
    <x v="16"/>
    <d v="1899-12-30T17:30:00"/>
    <m/>
    <n v="1"/>
    <x v="0"/>
    <x v="0"/>
    <s v="SI"/>
    <x v="1"/>
    <x v="1"/>
    <x v="1"/>
    <n v="1"/>
    <x v="1"/>
    <x v="3"/>
    <x v="0"/>
    <n v="468"/>
  </r>
  <r>
    <d v="2019-01-24T00:00:00"/>
    <x v="46"/>
    <d v="1899-12-30T18:00:00"/>
    <m/>
    <x v="1"/>
    <s v="MR"/>
    <d v="2019-01-24T18:00:00"/>
    <n v="6006775"/>
    <x v="3"/>
    <s v="Carga"/>
    <s v="NO"/>
    <n v="5"/>
    <n v="10"/>
    <x v="0"/>
    <x v="86"/>
    <x v="4"/>
    <s v="ITALIA"/>
    <m/>
    <m/>
    <m/>
    <m/>
    <m/>
    <s v="Jesús"/>
    <x v="16"/>
    <d v="1899-12-30T18:00:00"/>
    <m/>
    <n v="0"/>
    <x v="0"/>
    <x v="0"/>
    <s v="SI"/>
    <x v="1"/>
    <x v="1"/>
    <x v="1"/>
    <n v="1"/>
    <x v="1"/>
    <x v="3"/>
    <x v="0"/>
    <n v="468"/>
  </r>
  <r>
    <d v="2019-01-24T00:00:00"/>
    <x v="47"/>
    <d v="1899-12-30T18:30:00"/>
    <m/>
    <x v="1"/>
    <s v="MR"/>
    <d v="2019-01-24T18:30:00"/>
    <m/>
    <x v="24"/>
    <s v="Descarga"/>
    <s v="SI"/>
    <n v="13.5"/>
    <n v="26"/>
    <x v="0"/>
    <x v="42"/>
    <x v="10"/>
    <s v="GAILLON"/>
    <s v="CB-1063 -  15-TE-59///GD1413"/>
    <m/>
    <m/>
    <m/>
    <m/>
    <s v="Miguel M."/>
    <x v="16"/>
    <d v="1899-12-30T18:30:00"/>
    <m/>
    <n v="1"/>
    <x v="0"/>
    <x v="0"/>
    <s v="SI"/>
    <x v="1"/>
    <x v="1"/>
    <x v="1"/>
    <n v="1"/>
    <x v="2"/>
    <x v="3"/>
    <x v="0"/>
    <n v="468"/>
  </r>
  <r>
    <d v="2019-01-24T00:00:00"/>
    <x v="48"/>
    <d v="1899-12-30T19:30:00"/>
    <m/>
    <x v="1"/>
    <s v="MR"/>
    <d v="2019-01-24T19:30:00"/>
    <n v="25187"/>
    <x v="26"/>
    <s v="Carga"/>
    <s v="NO"/>
    <n v="6"/>
    <n v="12"/>
    <x v="0"/>
    <x v="4"/>
    <x v="7"/>
    <s v="VILAMALLA"/>
    <m/>
    <m/>
    <m/>
    <m/>
    <m/>
    <s v="Miguel M."/>
    <x v="16"/>
    <d v="1899-12-30T19:30:00"/>
    <m/>
    <n v="0"/>
    <x v="0"/>
    <x v="0"/>
    <s v="SI"/>
    <x v="1"/>
    <x v="1"/>
    <x v="1"/>
    <n v="1"/>
    <x v="2"/>
    <x v="3"/>
    <x v="0"/>
    <n v="468"/>
  </r>
  <r>
    <d v="2019-01-25T00:00:00"/>
    <x v="17"/>
    <d v="1899-12-30T06:00:00"/>
    <m/>
    <x v="1"/>
    <s v="VG"/>
    <d v="2019-01-25T06:00:00"/>
    <m/>
    <x v="24"/>
    <s v="Descarga"/>
    <s v="SI"/>
    <n v="13.5"/>
    <n v="26"/>
    <x v="0"/>
    <x v="42"/>
    <x v="10"/>
    <s v="GAILLON"/>
    <s v="CB-1062 /// 7636GJJ / R9074BCG;"/>
    <m/>
    <m/>
    <m/>
    <m/>
    <s v="Miguel Ángel"/>
    <x v="17"/>
    <d v="1899-12-30T06:00:00"/>
    <m/>
    <n v="1"/>
    <x v="0"/>
    <x v="0"/>
    <s v="SI"/>
    <x v="1"/>
    <x v="1"/>
    <x v="1"/>
    <n v="1"/>
    <x v="2"/>
    <x v="3"/>
    <x v="0"/>
    <n v="468"/>
  </r>
  <r>
    <d v="2019-01-25T00:00:00"/>
    <x v="59"/>
    <d v="1899-12-30T07:00:00"/>
    <m/>
    <x v="1"/>
    <s v="CT"/>
    <d v="2019-01-25T07:00:00"/>
    <n v="25927"/>
    <x v="26"/>
    <s v="Carga"/>
    <s v="SI"/>
    <n v="13.5"/>
    <n v="26"/>
    <x v="0"/>
    <x v="104"/>
    <x v="7"/>
    <s v="LLEIDA"/>
    <m/>
    <m/>
    <m/>
    <m/>
    <m/>
    <s v="Juan Carlos"/>
    <x v="17"/>
    <d v="1899-12-30T10:00:00"/>
    <m/>
    <n v="1"/>
    <x v="0"/>
    <x v="0"/>
    <s v="SI"/>
    <x v="1"/>
    <x v="2"/>
    <x v="0"/>
    <n v="0"/>
    <x v="2"/>
    <x v="3"/>
    <x v="0"/>
    <n v="468"/>
  </r>
  <r>
    <d v="2019-01-25T00:00:00"/>
    <x v="18"/>
    <d v="1899-12-30T07:30:00"/>
    <m/>
    <x v="1"/>
    <s v="MR"/>
    <d v="2019-01-25T07:30:00"/>
    <m/>
    <x v="3"/>
    <s v="Descarga"/>
    <s v="SI"/>
    <n v="13.5"/>
    <n v="26"/>
    <x v="0"/>
    <x v="22"/>
    <x v="0"/>
    <s v="PALAU"/>
    <m/>
    <m/>
    <m/>
    <m/>
    <m/>
    <s v="Miguel Ángel"/>
    <x v="17"/>
    <d v="1899-12-30T07:30:00"/>
    <m/>
    <n v="1"/>
    <x v="0"/>
    <x v="0"/>
    <s v="SI"/>
    <x v="1"/>
    <x v="1"/>
    <x v="1"/>
    <n v="1"/>
    <x v="0"/>
    <x v="3"/>
    <x v="0"/>
    <n v="468"/>
  </r>
  <r>
    <d v="2019-01-25T00:00:00"/>
    <x v="9"/>
    <d v="1899-12-30T08:00:00"/>
    <m/>
    <x v="1"/>
    <s v="JAR"/>
    <d v="2019-01-25T08:00:00"/>
    <m/>
    <x v="31"/>
    <s v="Carga"/>
    <s v="SI"/>
    <n v="13.5"/>
    <n v="26"/>
    <x v="0"/>
    <x v="70"/>
    <x v="11"/>
    <s v="MAÇANET"/>
    <m/>
    <m/>
    <m/>
    <m/>
    <m/>
    <s v="Juan Carlos"/>
    <x v="17"/>
    <d v="1899-12-30T08:00:00"/>
    <m/>
    <n v="1"/>
    <x v="0"/>
    <x v="0"/>
    <s v="SI"/>
    <x v="1"/>
    <x v="1"/>
    <x v="1"/>
    <n v="1"/>
    <x v="2"/>
    <x v="3"/>
    <x v="0"/>
    <n v="468"/>
  </r>
  <r>
    <d v="2019-01-25T00:00:00"/>
    <x v="20"/>
    <d v="1899-12-30T08:30:00"/>
    <m/>
    <x v="1"/>
    <s v="MR"/>
    <d v="2019-01-25T08:30:00"/>
    <s v="DAVID"/>
    <x v="7"/>
    <s v="Carga"/>
    <s v="NO"/>
    <n v="3"/>
    <n v="6"/>
    <x v="0"/>
    <x v="9"/>
    <x v="5"/>
    <s v="PALAU"/>
    <m/>
    <m/>
    <m/>
    <m/>
    <m/>
    <s v="Miguel Ángel"/>
    <x v="17"/>
    <d v="1899-12-30T08:30:00"/>
    <m/>
    <n v="0"/>
    <x v="0"/>
    <x v="0"/>
    <s v="SI"/>
    <x v="1"/>
    <x v="1"/>
    <x v="1"/>
    <n v="1"/>
    <x v="2"/>
    <x v="3"/>
    <x v="0"/>
    <n v="468"/>
  </r>
  <r>
    <d v="2019-01-25T00:00:00"/>
    <x v="60"/>
    <d v="1899-12-30T08:45:00"/>
    <m/>
    <x v="1"/>
    <s v="MR"/>
    <d v="2019-01-25T09:00:00"/>
    <m/>
    <x v="3"/>
    <s v="Carga"/>
    <s v="NO"/>
    <n v="1"/>
    <n v="2"/>
    <x v="0"/>
    <x v="13"/>
    <x v="1"/>
    <s v="MOLLET"/>
    <s v="26275, 26276 Y 26149"/>
    <m/>
    <m/>
    <m/>
    <m/>
    <s v="Miguel Ángel"/>
    <x v="17"/>
    <d v="1899-12-30T08:45:00"/>
    <m/>
    <n v="0"/>
    <x v="0"/>
    <x v="0"/>
    <s v="SI"/>
    <x v="1"/>
    <x v="1"/>
    <x v="1"/>
    <n v="1"/>
    <x v="1"/>
    <x v="3"/>
    <x v="0"/>
    <n v="468"/>
  </r>
  <r>
    <d v="2019-01-25T00:00:00"/>
    <x v="22"/>
    <d v="1899-12-30T09:00:00"/>
    <m/>
    <x v="1"/>
    <s v="MR"/>
    <d v="2019-01-25T09:00:00"/>
    <m/>
    <x v="3"/>
    <s v="Descarga"/>
    <s v="NO"/>
    <n v="1.5"/>
    <n v="3"/>
    <x v="0"/>
    <x v="28"/>
    <x v="0"/>
    <s v="PALAU"/>
    <s v="alb. A/1900254  Pdo. 213004278"/>
    <m/>
    <m/>
    <m/>
    <m/>
    <s v="Miguel Ángel"/>
    <x v="17"/>
    <d v="1899-12-30T09:00:00"/>
    <m/>
    <n v="0"/>
    <x v="0"/>
    <x v="0"/>
    <s v="SI"/>
    <x v="1"/>
    <x v="1"/>
    <x v="1"/>
    <n v="1"/>
    <x v="0"/>
    <x v="3"/>
    <x v="0"/>
    <n v="468"/>
  </r>
  <r>
    <d v="2019-01-25T00:00:00"/>
    <x v="67"/>
    <d v="1899-12-30T09:15:00"/>
    <m/>
    <x v="1"/>
    <s v="JAR"/>
    <d v="2019-01-25T09:30:00"/>
    <n v="26264"/>
    <x v="22"/>
    <s v="Carga"/>
    <s v="SI"/>
    <n v="13.5"/>
    <n v="26"/>
    <x v="2"/>
    <x v="105"/>
    <x v="7"/>
    <s v="BLANCA"/>
    <s v="7212HZZ///R1039BBR"/>
    <m/>
    <m/>
    <m/>
    <m/>
    <s v="Juan Carlos"/>
    <x v="17"/>
    <d v="1899-12-30T09:15:00"/>
    <m/>
    <n v="1"/>
    <x v="0"/>
    <x v="0"/>
    <s v="SI"/>
    <x v="1"/>
    <x v="1"/>
    <x v="1"/>
    <n v="1"/>
    <x v="2"/>
    <x v="3"/>
    <x v="0"/>
    <n v="468"/>
  </r>
  <r>
    <d v="2019-01-25T00:00:00"/>
    <x v="78"/>
    <m/>
    <m/>
    <x v="0"/>
    <s v="MR"/>
    <d v="2019-01-25T09:30:00"/>
    <m/>
    <x v="3"/>
    <s v="Descarga"/>
    <s v="NO"/>
    <n v="0.5"/>
    <n v="1"/>
    <x v="0"/>
    <x v="124"/>
    <x v="0"/>
    <s v="BARBERA"/>
    <s v="ALB. 000070, PDO. 213004273"/>
    <m/>
    <m/>
    <m/>
    <m/>
    <s v="Juan Carlos"/>
    <x v="17"/>
    <d v="1899-12-30T09:20:00"/>
    <m/>
    <n v="0"/>
    <x v="0"/>
    <x v="0"/>
    <s v="No"/>
    <x v="0"/>
    <x v="0"/>
    <x v="0"/>
    <n v="0"/>
    <x v="0"/>
    <x v="3"/>
    <x v="0"/>
    <n v="468"/>
  </r>
  <r>
    <d v="2019-01-25T00:00:00"/>
    <x v="98"/>
    <m/>
    <m/>
    <x v="0"/>
    <s v="MR"/>
    <d v="2019-01-25T09:30:00"/>
    <m/>
    <x v="21"/>
    <s v="Descarga"/>
    <s v="NO"/>
    <n v="0"/>
    <n v="0.5"/>
    <x v="1"/>
    <x v="72"/>
    <x v="0"/>
    <s v="PALAU"/>
    <s v="213004320 ALB. 0033-19"/>
    <m/>
    <m/>
    <m/>
    <m/>
    <s v="Sus medios"/>
    <x v="17"/>
    <d v="1899-12-30T09:25:00"/>
    <m/>
    <n v="0"/>
    <x v="0"/>
    <x v="0"/>
    <s v="No"/>
    <x v="0"/>
    <x v="0"/>
    <x v="0"/>
    <n v="0"/>
    <x v="0"/>
    <x v="3"/>
    <x v="0"/>
    <n v="468"/>
  </r>
  <r>
    <d v="2019-01-25T00:00:00"/>
    <x v="14"/>
    <d v="1899-12-30T10:00:00"/>
    <m/>
    <x v="1"/>
    <s v="MR"/>
    <d v="2019-01-25T10:00:00"/>
    <n v="6006703"/>
    <x v="3"/>
    <s v="Carga"/>
    <s v="SI"/>
    <n v="13.5"/>
    <n v="26"/>
    <x v="0"/>
    <x v="23"/>
    <x v="1"/>
    <s v="VARIOS"/>
    <s v="3680214311 - EM336GA///AH06228"/>
    <m/>
    <m/>
    <m/>
    <m/>
    <s v="Miguel Ángel"/>
    <x v="17"/>
    <d v="1899-12-30T10:00:00"/>
    <m/>
    <n v="1"/>
    <x v="0"/>
    <x v="0"/>
    <s v="SI"/>
    <x v="1"/>
    <x v="1"/>
    <x v="1"/>
    <n v="1"/>
    <x v="1"/>
    <x v="3"/>
    <x v="0"/>
    <n v="468"/>
  </r>
  <r>
    <d v="2019-01-25T00:00:00"/>
    <x v="15"/>
    <m/>
    <m/>
    <x v="0"/>
    <s v="MR"/>
    <d v="2019-01-25T10:00:00"/>
    <m/>
    <x v="42"/>
    <s v="Descarga"/>
    <s v="NO"/>
    <n v="0"/>
    <n v="0.5"/>
    <x v="1"/>
    <x v="125"/>
    <x v="0"/>
    <s v="ESPLUGUES"/>
    <s v="1 SOBRE A/A ALBERTO COSTA"/>
    <m/>
    <m/>
    <m/>
    <m/>
    <s v="Sus medios"/>
    <x v="17"/>
    <d v="1899-12-30T10:05:00"/>
    <m/>
    <n v="0"/>
    <x v="0"/>
    <x v="0"/>
    <s v="No"/>
    <x v="0"/>
    <x v="0"/>
    <x v="0"/>
    <n v="0"/>
    <x v="0"/>
    <x v="3"/>
    <x v="0"/>
    <n v="468"/>
  </r>
  <r>
    <d v="2019-01-25T00:00:00"/>
    <x v="91"/>
    <m/>
    <m/>
    <x v="0"/>
    <s v="MR"/>
    <d v="2019-01-25T10:00:00"/>
    <m/>
    <x v="30"/>
    <s v="Descarga"/>
    <s v="NO"/>
    <n v="0"/>
    <n v="0.5"/>
    <x v="1"/>
    <x v="126"/>
    <x v="0"/>
    <s v="MADRID"/>
    <s v="1 BULTO PARA TONI PEDRAZA DE REPUESTOS CALEFACCION"/>
    <m/>
    <m/>
    <m/>
    <m/>
    <s v="Sus medios"/>
    <x v="17"/>
    <d v="1899-12-30T10:10:00"/>
    <m/>
    <n v="0"/>
    <x v="0"/>
    <x v="0"/>
    <s v="No"/>
    <x v="0"/>
    <x v="0"/>
    <x v="0"/>
    <n v="0"/>
    <x v="0"/>
    <x v="3"/>
    <x v="0"/>
    <n v="468"/>
  </r>
  <r>
    <d v="2019-01-25T00:00:00"/>
    <x v="41"/>
    <m/>
    <m/>
    <x v="0"/>
    <s v="MR"/>
    <d v="2019-01-25T10:30:00"/>
    <m/>
    <x v="3"/>
    <s v="Descarga"/>
    <s v="NO"/>
    <n v="0"/>
    <n v="0.5"/>
    <x v="1"/>
    <x v="66"/>
    <x v="0"/>
    <s v="PALAU"/>
    <s v="ALB. L904978 Y L905114"/>
    <m/>
    <m/>
    <m/>
    <m/>
    <s v="Sus medios"/>
    <x v="17"/>
    <d v="1899-12-30T10:15:00"/>
    <m/>
    <n v="0"/>
    <x v="0"/>
    <x v="0"/>
    <s v="No"/>
    <x v="0"/>
    <x v="0"/>
    <x v="0"/>
    <n v="0"/>
    <x v="0"/>
    <x v="3"/>
    <x v="0"/>
    <n v="468"/>
  </r>
  <r>
    <d v="2019-01-25T00:00:00"/>
    <x v="1"/>
    <d v="1899-12-30T10:30:00"/>
    <m/>
    <x v="1"/>
    <s v="MR"/>
    <d v="2019-01-25T10:30:00"/>
    <n v="6006780"/>
    <x v="18"/>
    <s v="Carga"/>
    <s v="NO"/>
    <n v="0.5"/>
    <n v="1"/>
    <x v="0"/>
    <x v="12"/>
    <x v="9"/>
    <s v="BELGICA"/>
    <m/>
    <m/>
    <m/>
    <m/>
    <m/>
    <s v="Miguel Ángel"/>
    <x v="17"/>
    <d v="1899-12-30T10:30:00"/>
    <m/>
    <n v="0"/>
    <x v="0"/>
    <x v="0"/>
    <s v="SI"/>
    <x v="1"/>
    <x v="1"/>
    <x v="1"/>
    <n v="1"/>
    <x v="2"/>
    <x v="3"/>
    <x v="0"/>
    <n v="468"/>
  </r>
  <r>
    <d v="2019-01-25T00:00:00"/>
    <x v="74"/>
    <d v="1899-12-30T10:35:00"/>
    <m/>
    <x v="1"/>
    <s v="JAR"/>
    <d v="2019-01-25T10:30:00"/>
    <n v="26264"/>
    <x v="22"/>
    <s v="Carga"/>
    <s v="SI"/>
    <n v="13.5"/>
    <n v="26"/>
    <x v="2"/>
    <x v="105"/>
    <x v="7"/>
    <s v="BLANCA"/>
    <s v="R3072BCT ///4814JTM"/>
    <m/>
    <m/>
    <m/>
    <m/>
    <s v="Juan Carlos"/>
    <x v="17"/>
    <d v="1899-12-30T10:35:00"/>
    <m/>
    <n v="1"/>
    <x v="0"/>
    <x v="0"/>
    <s v="SI"/>
    <x v="1"/>
    <x v="1"/>
    <x v="1"/>
    <n v="1"/>
    <x v="2"/>
    <x v="3"/>
    <x v="0"/>
    <n v="468"/>
  </r>
  <r>
    <d v="2019-01-25T00:00:00"/>
    <x v="30"/>
    <m/>
    <m/>
    <x v="0"/>
    <s v="MR"/>
    <d v="2019-01-25T10:30:00"/>
    <m/>
    <x v="0"/>
    <s v="Descarga"/>
    <s v="NO"/>
    <n v="0.5"/>
    <n v="1"/>
    <x v="0"/>
    <x v="0"/>
    <x v="0"/>
    <s v="ALEMANIA"/>
    <s v="ALB. 05/12/0000127228"/>
    <m/>
    <m/>
    <m/>
    <m/>
    <s v="Miguel Ángel"/>
    <x v="17"/>
    <d v="1899-12-30T10:40:00"/>
    <m/>
    <n v="0"/>
    <x v="0"/>
    <x v="0"/>
    <s v="No"/>
    <x v="0"/>
    <x v="0"/>
    <x v="0"/>
    <n v="0"/>
    <x v="0"/>
    <x v="3"/>
    <x v="0"/>
    <n v="468"/>
  </r>
  <r>
    <d v="2019-01-25T00:00:00"/>
    <x v="2"/>
    <d v="1899-12-30T11:00:00"/>
    <m/>
    <x v="1"/>
    <s v="MR"/>
    <d v="2019-01-25T11:00:00"/>
    <m/>
    <x v="47"/>
    <s v="Descarga"/>
    <s v="NO"/>
    <n v="0.5"/>
    <n v="1"/>
    <x v="0"/>
    <x v="21"/>
    <x v="8"/>
    <s v="LORQUI"/>
    <s v="un palet con 200 kg. De colorante A122000522. ALB. 40564"/>
    <m/>
    <m/>
    <m/>
    <m/>
    <s v="Juan Carlos"/>
    <x v="17"/>
    <d v="1899-12-30T11:00:00"/>
    <m/>
    <n v="0"/>
    <x v="0"/>
    <x v="0"/>
    <s v="SI"/>
    <x v="1"/>
    <x v="1"/>
    <x v="1"/>
    <n v="1"/>
    <x v="2"/>
    <x v="3"/>
    <x v="0"/>
    <n v="468"/>
  </r>
  <r>
    <d v="2019-01-25T00:00:00"/>
    <x v="99"/>
    <m/>
    <m/>
    <x v="0"/>
    <s v="MR"/>
    <d v="2019-01-25T11:00:00"/>
    <m/>
    <x v="48"/>
    <s v="Descarga"/>
    <s v="NO"/>
    <n v="0.5"/>
    <n v="1"/>
    <x v="0"/>
    <x v="4"/>
    <x v="0"/>
    <s v="ALEMANIA"/>
    <s v="Nº 3357902 A/A XAVI"/>
    <m/>
    <m/>
    <m/>
    <m/>
    <s v="Juan Carlos"/>
    <x v="17"/>
    <d v="1899-12-30T11:01:00"/>
    <m/>
    <n v="0"/>
    <x v="0"/>
    <x v="0"/>
    <s v="No"/>
    <x v="0"/>
    <x v="0"/>
    <x v="0"/>
    <n v="0"/>
    <x v="0"/>
    <x v="3"/>
    <x v="0"/>
    <n v="468"/>
  </r>
  <r>
    <d v="2019-01-25T00:00:00"/>
    <x v="3"/>
    <d v="1899-12-30T11:30:00"/>
    <m/>
    <x v="1"/>
    <s v="CT"/>
    <d v="2019-01-25T11:30:00"/>
    <n v="25989"/>
    <x v="49"/>
    <s v="Carga"/>
    <s v="NO"/>
    <n v="0.5"/>
    <n v="1"/>
    <x v="0"/>
    <x v="127"/>
    <x v="11"/>
    <s v="CANARIAS"/>
    <m/>
    <m/>
    <m/>
    <m/>
    <m/>
    <s v="Juan Carlos"/>
    <x v="17"/>
    <d v="1899-12-30T11:30:00"/>
    <m/>
    <n v="0"/>
    <x v="0"/>
    <x v="0"/>
    <s v="SI"/>
    <x v="1"/>
    <x v="1"/>
    <x v="1"/>
    <n v="1"/>
    <x v="2"/>
    <x v="3"/>
    <x v="0"/>
    <n v="468"/>
  </r>
  <r>
    <d v="2019-01-25T00:00:00"/>
    <x v="5"/>
    <d v="1899-12-30T12:30:00"/>
    <m/>
    <x v="1"/>
    <s v="MR"/>
    <d v="2019-01-25T12:30:00"/>
    <m/>
    <x v="50"/>
    <s v="Carga"/>
    <s v="SI"/>
    <n v="13.5"/>
    <n v="26"/>
    <x v="0"/>
    <x v="21"/>
    <x v="8"/>
    <s v="LORQUI"/>
    <s v="R 5460 BBK     2254  KGR//// Contacto: ENGELBERTO RIQUELME  637-598370"/>
    <m/>
    <m/>
    <m/>
    <m/>
    <s v="Juan Carlos"/>
    <x v="17"/>
    <d v="1899-12-30T12:30:00"/>
    <m/>
    <n v="1"/>
    <x v="0"/>
    <x v="0"/>
    <s v="SI"/>
    <x v="1"/>
    <x v="1"/>
    <x v="1"/>
    <n v="1"/>
    <x v="2"/>
    <x v="3"/>
    <x v="0"/>
    <n v="468"/>
  </r>
  <r>
    <d v="2019-01-25T00:00:00"/>
    <x v="100"/>
    <m/>
    <m/>
    <x v="0"/>
    <s v="MR"/>
    <d v="2019-01-25T12:30:00"/>
    <m/>
    <x v="3"/>
    <s v="Descarga"/>
    <s v="NO"/>
    <n v="0"/>
    <n v="0.5"/>
    <x v="1"/>
    <x v="8"/>
    <x v="0"/>
    <s v="ESPARREGUERA"/>
    <s v="ALB. 190083 PDO. 213004235 Y ALB. 190082 pDO. 213004321"/>
    <m/>
    <m/>
    <m/>
    <m/>
    <s v="Sus medios"/>
    <x v="17"/>
    <d v="1899-12-30T12:35:00"/>
    <m/>
    <n v="0"/>
    <x v="0"/>
    <x v="0"/>
    <s v="No"/>
    <x v="0"/>
    <x v="0"/>
    <x v="0"/>
    <n v="0"/>
    <x v="0"/>
    <x v="3"/>
    <x v="0"/>
    <n v="468"/>
  </r>
  <r>
    <d v="2019-01-25T00:00:00"/>
    <x v="6"/>
    <d v="1899-12-30T13:30:00"/>
    <m/>
    <x v="1"/>
    <s v="JAR"/>
    <d v="2019-01-25T13:30:00"/>
    <n v="26264"/>
    <x v="22"/>
    <s v="Carga"/>
    <s v="SI"/>
    <n v="13.5"/>
    <n v="26"/>
    <x v="2"/>
    <x v="105"/>
    <x v="7"/>
    <s v="BLANCA"/>
    <s v="7495-KFD    "/>
    <m/>
    <m/>
    <m/>
    <m/>
    <s v="Jesús"/>
    <x v="17"/>
    <d v="1899-12-30T17:00:00"/>
    <m/>
    <n v="1"/>
    <x v="0"/>
    <x v="0"/>
    <s v="SI"/>
    <x v="1"/>
    <x v="2"/>
    <x v="0"/>
    <n v="0"/>
    <x v="2"/>
    <x v="3"/>
    <x v="0"/>
    <n v="468"/>
  </r>
  <r>
    <d v="2019-01-25T00:00:00"/>
    <x v="101"/>
    <m/>
    <m/>
    <x v="0"/>
    <s v="MR"/>
    <d v="2019-01-25T13:30:00"/>
    <m/>
    <x v="17"/>
    <s v="Descarga"/>
    <s v="NO"/>
    <n v="0"/>
    <n v="0.5"/>
    <x v="1"/>
    <x v="128"/>
    <x v="0"/>
    <s v="BARCELONA"/>
    <s v="4 BULTOS.  PDO. 713014130 ALB. 10/234897"/>
    <m/>
    <m/>
    <m/>
    <m/>
    <s v="Sus medios"/>
    <x v="17"/>
    <d v="1899-12-30T13:35:00"/>
    <m/>
    <n v="0"/>
    <x v="0"/>
    <x v="0"/>
    <s v="No"/>
    <x v="0"/>
    <x v="0"/>
    <x v="0"/>
    <n v="0"/>
    <x v="0"/>
    <x v="3"/>
    <x v="0"/>
    <n v="468"/>
  </r>
  <r>
    <d v="2019-01-25T00:00:00"/>
    <x v="102"/>
    <m/>
    <m/>
    <x v="0"/>
    <s v="MR"/>
    <d v="2019-01-25T13:30:00"/>
    <m/>
    <x v="30"/>
    <s v="Carga"/>
    <s v="SI"/>
    <n v="13.5"/>
    <n v="26"/>
    <x v="0"/>
    <x v="6"/>
    <x v="3"/>
    <s v="PALAU"/>
    <s v="ALB. 9AL/19000086 Y 9AL19000088"/>
    <m/>
    <m/>
    <m/>
    <m/>
    <s v="Jesús"/>
    <x v="17"/>
    <d v="1899-12-30T13:40:00"/>
    <m/>
    <n v="1"/>
    <x v="0"/>
    <x v="0"/>
    <s v="No"/>
    <x v="0"/>
    <x v="0"/>
    <x v="0"/>
    <n v="0"/>
    <x v="1"/>
    <x v="3"/>
    <x v="0"/>
    <n v="468"/>
  </r>
  <r>
    <d v="2019-01-25T00:00:00"/>
    <x v="63"/>
    <d v="1899-12-30T13:45:00"/>
    <m/>
    <x v="1"/>
    <s v="MR"/>
    <d v="2019-01-25T14:00:00"/>
    <m/>
    <x v="3"/>
    <s v="Carga"/>
    <s v="NO"/>
    <n v="3"/>
    <n v="6"/>
    <x v="0"/>
    <x v="129"/>
    <x v="1"/>
    <s v="PORTUGAL"/>
    <s v="26227 Y 25787"/>
    <m/>
    <m/>
    <m/>
    <m/>
    <s v="Miguel M."/>
    <x v="17"/>
    <d v="1899-12-30T15:30:00"/>
    <m/>
    <n v="0"/>
    <x v="0"/>
    <x v="0"/>
    <s v="SI"/>
    <x v="1"/>
    <x v="2"/>
    <x v="0"/>
    <n v="0"/>
    <x v="1"/>
    <x v="3"/>
    <x v="0"/>
    <n v="468"/>
  </r>
  <r>
    <d v="2019-01-25T00:00:00"/>
    <x v="43"/>
    <d v="1899-12-30T14:00:00"/>
    <m/>
    <x v="1"/>
    <s v="MR"/>
    <d v="2019-01-25T14:00:00"/>
    <n v="25774"/>
    <x v="2"/>
    <s v="Carga"/>
    <s v="SI"/>
    <n v="13.5"/>
    <n v="26"/>
    <x v="2"/>
    <x v="59"/>
    <x v="1"/>
    <s v="BENICARLO"/>
    <s v="U R G E N T E     C A R G A "/>
    <m/>
    <m/>
    <m/>
    <m/>
    <s v="Jesús"/>
    <x v="17"/>
    <d v="1899-12-30T14:00:00"/>
    <m/>
    <n v="1"/>
    <x v="0"/>
    <x v="0"/>
    <s v="SI"/>
    <x v="1"/>
    <x v="1"/>
    <x v="1"/>
    <n v="1"/>
    <x v="1"/>
    <x v="3"/>
    <x v="0"/>
    <n v="468"/>
  </r>
  <r>
    <d v="2019-01-25T00:00:00"/>
    <x v="12"/>
    <d v="1899-12-30T14:30:00"/>
    <m/>
    <x v="1"/>
    <s v="MR"/>
    <d v="2019-01-25T14:30:00"/>
    <n v="26404"/>
    <x v="2"/>
    <s v="Carga"/>
    <s v="SI"/>
    <n v="13.5"/>
    <n v="26"/>
    <x v="2"/>
    <x v="59"/>
    <x v="1"/>
    <s v="BENICARLO"/>
    <s v="U R G E N T E     C A R G A "/>
    <m/>
    <m/>
    <m/>
    <m/>
    <s v="Jesús"/>
    <x v="17"/>
    <d v="1899-12-30T14:30:00"/>
    <m/>
    <n v="1"/>
    <x v="0"/>
    <x v="0"/>
    <s v="SI"/>
    <x v="1"/>
    <x v="1"/>
    <x v="1"/>
    <n v="1"/>
    <x v="1"/>
    <x v="3"/>
    <x v="0"/>
    <n v="468"/>
  </r>
  <r>
    <d v="2019-01-25T00:00:00"/>
    <x v="38"/>
    <d v="1899-12-30T15:00:00"/>
    <m/>
    <x v="1"/>
    <s v="JAR"/>
    <d v="2019-01-25T15:00:00"/>
    <n v="26264"/>
    <x v="22"/>
    <s v="Carga"/>
    <s v="SI"/>
    <n v="13.5"/>
    <n v="26"/>
    <x v="2"/>
    <x v="105"/>
    <x v="7"/>
    <s v="BLANCA"/>
    <s v="2137-HWH"/>
    <m/>
    <m/>
    <m/>
    <m/>
    <s v="Jesús"/>
    <x v="17"/>
    <d v="1899-12-30T16:30:00"/>
    <m/>
    <n v="1"/>
    <x v="0"/>
    <x v="0"/>
    <s v="SI"/>
    <x v="1"/>
    <x v="2"/>
    <x v="0"/>
    <n v="0"/>
    <x v="2"/>
    <x v="3"/>
    <x v="0"/>
    <n v="468"/>
  </r>
  <r>
    <d v="2019-01-25T00:00:00"/>
    <x v="7"/>
    <d v="1899-12-30T15:30:00"/>
    <m/>
    <x v="1"/>
    <s v="MR"/>
    <d v="2019-01-25T15:30:00"/>
    <n v="26174"/>
    <x v="3"/>
    <s v="Carga"/>
    <s v="NO"/>
    <n v="0.5"/>
    <n v="1"/>
    <x v="0"/>
    <x v="84"/>
    <x v="1"/>
    <s v="VIZCAYA"/>
    <m/>
    <m/>
    <m/>
    <m/>
    <m/>
    <s v="Miguel M."/>
    <x v="17"/>
    <d v="1899-12-30T15:30:00"/>
    <m/>
    <n v="0"/>
    <x v="0"/>
    <x v="0"/>
    <s v="SI"/>
    <x v="1"/>
    <x v="1"/>
    <x v="1"/>
    <n v="1"/>
    <x v="1"/>
    <x v="3"/>
    <x v="0"/>
    <n v="468"/>
  </r>
  <r>
    <d v="2019-01-25T00:00:00"/>
    <x v="103"/>
    <m/>
    <m/>
    <x v="0"/>
    <s v="CT"/>
    <d v="2019-01-25T15:30:00"/>
    <n v="26144"/>
    <x v="49"/>
    <s v="Carga"/>
    <s v="NO"/>
    <n v="0.5"/>
    <n v="1"/>
    <x v="0"/>
    <x v="130"/>
    <x v="7"/>
    <s v="PORTUGAL"/>
    <s v="SIN CITA PREVISTA"/>
    <m/>
    <m/>
    <m/>
    <m/>
    <s v="Miguel M."/>
    <x v="17"/>
    <d v="1899-12-30T15:35:00"/>
    <m/>
    <n v="0"/>
    <x v="0"/>
    <x v="0"/>
    <s v="No"/>
    <x v="0"/>
    <x v="0"/>
    <x v="0"/>
    <n v="0"/>
    <x v="2"/>
    <x v="3"/>
    <x v="0"/>
    <n v="468"/>
  </r>
  <r>
    <d v="2019-01-25T00:00:00"/>
    <x v="13"/>
    <d v="1899-12-30T16:00:00"/>
    <m/>
    <x v="1"/>
    <s v="MR"/>
    <d v="2019-01-25T16:00:00"/>
    <m/>
    <x v="3"/>
    <s v="Carga"/>
    <s v="NO"/>
    <n v="5"/>
    <n v="10"/>
    <x v="0"/>
    <x v="6"/>
    <x v="3"/>
    <s v="VARIOS"/>
    <m/>
    <m/>
    <m/>
    <m/>
    <m/>
    <s v="Jesús"/>
    <x v="17"/>
    <d v="1899-12-30T16:00:00"/>
    <m/>
    <n v="0"/>
    <x v="0"/>
    <x v="0"/>
    <s v="SI"/>
    <x v="1"/>
    <x v="1"/>
    <x v="1"/>
    <n v="1"/>
    <x v="1"/>
    <x v="3"/>
    <x v="0"/>
    <n v="468"/>
  </r>
  <r>
    <d v="2019-01-25T00:00:00"/>
    <x v="8"/>
    <d v="1899-12-30T16:30:00"/>
    <m/>
    <x v="1"/>
    <s v="MR"/>
    <d v="2019-01-25T16:30:00"/>
    <n v="26292"/>
    <x v="31"/>
    <s v="Carga"/>
    <s v="SI"/>
    <n v="13.5"/>
    <n v="26"/>
    <x v="2"/>
    <x v="131"/>
    <x v="7"/>
    <s v="PALMA DEL RIO"/>
    <s v="2892-GXX /// R-3437-BCL"/>
    <m/>
    <m/>
    <m/>
    <m/>
    <s v="Miguel M."/>
    <x v="17"/>
    <d v="1899-12-30T16:30:00"/>
    <m/>
    <n v="1"/>
    <x v="0"/>
    <x v="0"/>
    <s v="SI"/>
    <x v="1"/>
    <x v="1"/>
    <x v="1"/>
    <n v="1"/>
    <x v="2"/>
    <x v="3"/>
    <x v="0"/>
    <n v="468"/>
  </r>
  <r>
    <d v="2019-01-25T00:00:00"/>
    <x v="40"/>
    <d v="1899-12-30T17:00:00"/>
    <m/>
    <x v="1"/>
    <s v="MR"/>
    <d v="2019-01-25T17:00:00"/>
    <m/>
    <x v="14"/>
    <s v="Carga"/>
    <s v="NO"/>
    <n v="7"/>
    <n v="14"/>
    <x v="0"/>
    <x v="19"/>
    <x v="5"/>
    <s v="VARIOS"/>
    <m/>
    <m/>
    <m/>
    <m/>
    <m/>
    <s v="Miguel M."/>
    <x v="17"/>
    <d v="1899-12-30T17:00:00"/>
    <m/>
    <n v="0"/>
    <x v="0"/>
    <x v="0"/>
    <s v="SI"/>
    <x v="1"/>
    <x v="1"/>
    <x v="1"/>
    <n v="1"/>
    <x v="2"/>
    <x v="3"/>
    <x v="0"/>
    <n v="468"/>
  </r>
  <r>
    <d v="2019-01-25T00:00:00"/>
    <x v="55"/>
    <d v="1899-12-30T17:30:00"/>
    <m/>
    <x v="1"/>
    <s v="MR"/>
    <d v="2019-01-25T17:30:00"/>
    <s v="ASM"/>
    <x v="21"/>
    <s v="Carga"/>
    <s v="NO"/>
    <n v="0.5"/>
    <n v="1"/>
    <x v="1"/>
    <x v="46"/>
    <x v="5"/>
    <s v="PALAU"/>
    <s v="ALB.040670 Y 040669"/>
    <m/>
    <m/>
    <m/>
    <m/>
    <s v="Miguel M."/>
    <x v="17"/>
    <d v="1899-12-30T17:30:00"/>
    <m/>
    <n v="0"/>
    <x v="0"/>
    <x v="0"/>
    <s v="SI"/>
    <x v="1"/>
    <x v="1"/>
    <x v="1"/>
    <n v="1"/>
    <x v="2"/>
    <x v="3"/>
    <x v="0"/>
    <n v="468"/>
  </r>
  <r>
    <d v="2019-01-25T00:00:00"/>
    <x v="46"/>
    <d v="1899-12-30T18:00:00"/>
    <m/>
    <x v="1"/>
    <s v="MR"/>
    <d v="2019-01-25T18:00:00"/>
    <m/>
    <x v="25"/>
    <s v="Carga"/>
    <s v="SI"/>
    <n v="13.5"/>
    <n v="26"/>
    <x v="0"/>
    <x v="55"/>
    <x v="5"/>
    <s v="VARIOS"/>
    <m/>
    <m/>
    <m/>
    <m/>
    <m/>
    <s v="Miguel M."/>
    <x v="17"/>
    <d v="1899-12-30T18:00:00"/>
    <m/>
    <n v="1"/>
    <x v="0"/>
    <x v="0"/>
    <s v="SI"/>
    <x v="1"/>
    <x v="1"/>
    <x v="1"/>
    <n v="1"/>
    <x v="2"/>
    <x v="3"/>
    <x v="0"/>
    <n v="468"/>
  </r>
  <r>
    <d v="2019-01-25T00:00:00"/>
    <x v="49"/>
    <d v="1899-12-30T20:00:00"/>
    <m/>
    <x v="1"/>
    <s v="VG"/>
    <d v="2019-01-25T20:00:00"/>
    <m/>
    <x v="24"/>
    <s v="Descarga"/>
    <s v="SI"/>
    <n v="13.5"/>
    <n v="26"/>
    <x v="0"/>
    <x v="42"/>
    <x v="10"/>
    <s v="GAILLON"/>
    <s v="CB-5677-EM///X-1795-EM - llama que llegará tarde si no para el lunes a las 06:00"/>
    <m/>
    <m/>
    <m/>
    <m/>
    <s v="Miguel M."/>
    <x v="17"/>
    <d v="1899-12-30T20:00:00"/>
    <m/>
    <n v="1"/>
    <x v="0"/>
    <x v="0"/>
    <s v="SI"/>
    <x v="1"/>
    <x v="1"/>
    <x v="1"/>
    <n v="1"/>
    <x v="2"/>
    <x v="3"/>
    <x v="0"/>
    <n v="468"/>
  </r>
  <r>
    <d v="2019-01-25T00:00:00"/>
    <x v="104"/>
    <d v="1899-12-30T21:30:00"/>
    <m/>
    <x v="1"/>
    <s v="MR"/>
    <d v="2019-01-25T21:30:00"/>
    <n v="6006703"/>
    <x v="3"/>
    <s v="Carga"/>
    <s v="SI"/>
    <n v="13.5"/>
    <n v="26"/>
    <x v="0"/>
    <x v="23"/>
    <x v="1"/>
    <s v="VARIOS"/>
    <s v="3665692251  PDTE. CONFIRMAR HORA"/>
    <m/>
    <m/>
    <m/>
    <m/>
    <s v="Jesús"/>
    <x v="17"/>
    <d v="1899-12-30T19:30:00"/>
    <m/>
    <n v="1"/>
    <x v="0"/>
    <x v="0"/>
    <s v="SI"/>
    <x v="1"/>
    <x v="3"/>
    <x v="1"/>
    <n v="1"/>
    <x v="1"/>
    <x v="3"/>
    <x v="0"/>
    <n v="468"/>
  </r>
  <r>
    <d v="2019-01-28T00:00:00"/>
    <x v="20"/>
    <d v="1899-12-30T08:30:00"/>
    <m/>
    <x v="1"/>
    <s v="MR"/>
    <d v="2019-01-28T08:30:00"/>
    <s v="DAVID"/>
    <x v="7"/>
    <s v="Carga"/>
    <s v="NO"/>
    <n v="3"/>
    <n v="6"/>
    <x v="0"/>
    <x v="9"/>
    <x v="5"/>
    <s v="PALAU"/>
    <m/>
    <m/>
    <m/>
    <m/>
    <m/>
    <s v="Reyes"/>
    <x v="18"/>
    <d v="1899-12-30T08:30:00"/>
    <m/>
    <n v="0"/>
    <x v="0"/>
    <x v="0"/>
    <s v="SI"/>
    <x v="1"/>
    <x v="1"/>
    <x v="1"/>
    <n v="1"/>
    <x v="2"/>
    <x v="4"/>
    <x v="0"/>
    <n v="468"/>
  </r>
  <r>
    <d v="2019-01-28T00:00:00"/>
    <x v="14"/>
    <d v="1899-12-30T10:00:00"/>
    <m/>
    <x v="1"/>
    <s v="VG"/>
    <d v="2019-01-28T10:00:00"/>
    <m/>
    <x v="25"/>
    <s v="Descarga"/>
    <s v="SI"/>
    <n v="13.5"/>
    <n v="26"/>
    <x v="0"/>
    <x v="67"/>
    <x v="10"/>
    <s v="SCHWERIN"/>
    <s v=" CB-1061"/>
    <m/>
    <m/>
    <m/>
    <m/>
    <s v="Juan Carlos"/>
    <x v="18"/>
    <d v="1899-12-30T10:00:00"/>
    <m/>
    <n v="1"/>
    <x v="0"/>
    <x v="0"/>
    <s v="SI"/>
    <x v="1"/>
    <x v="1"/>
    <x v="1"/>
    <n v="1"/>
    <x v="2"/>
    <x v="4"/>
    <x v="0"/>
    <n v="468"/>
  </r>
  <r>
    <d v="2019-01-28T00:00:00"/>
    <x v="105"/>
    <d v="1899-12-30T10:01:00"/>
    <m/>
    <x v="1"/>
    <s v="JAR"/>
    <d v="2019-01-28T10:00:00"/>
    <m/>
    <x v="31"/>
    <s v="Carga"/>
    <s v="SI"/>
    <n v="13.5"/>
    <n v="26"/>
    <x v="0"/>
    <x v="70"/>
    <x v="11"/>
    <s v="MAÇANET"/>
    <m/>
    <m/>
    <m/>
    <m/>
    <m/>
    <s v="Diego"/>
    <x v="18"/>
    <d v="1899-12-30T10:01:00"/>
    <m/>
    <n v="1"/>
    <x v="0"/>
    <x v="0"/>
    <s v="SI"/>
    <x v="1"/>
    <x v="1"/>
    <x v="1"/>
    <n v="1"/>
    <x v="2"/>
    <x v="4"/>
    <x v="0"/>
    <n v="468"/>
  </r>
  <r>
    <d v="2019-01-28T00:00:00"/>
    <x v="85"/>
    <m/>
    <m/>
    <x v="0"/>
    <s v="MR"/>
    <d v="2019-01-28T10:30:00"/>
    <m/>
    <x v="51"/>
    <s v="Descarga"/>
    <s v="NO"/>
    <n v="0.5"/>
    <n v="1"/>
    <x v="0"/>
    <x v="132"/>
    <x v="2"/>
    <s v="FRANCIA"/>
    <s v="713014060 ALB. 68827"/>
    <m/>
    <m/>
    <m/>
    <m/>
    <s v="Juan Carlos"/>
    <x v="18"/>
    <d v="1899-12-30T10:20:00"/>
    <m/>
    <n v="0"/>
    <x v="0"/>
    <x v="0"/>
    <s v="No"/>
    <x v="0"/>
    <x v="0"/>
    <x v="0"/>
    <n v="0"/>
    <x v="0"/>
    <x v="4"/>
    <x v="0"/>
    <n v="468"/>
  </r>
  <r>
    <d v="2019-01-28T00:00:00"/>
    <x v="1"/>
    <d v="1899-12-30T10:30:00"/>
    <m/>
    <x v="1"/>
    <s v="MR"/>
    <d v="2019-01-28T10:30:00"/>
    <s v="DAVID"/>
    <x v="7"/>
    <s v="Carga"/>
    <s v="NO"/>
    <n v="3"/>
    <n v="6"/>
    <x v="0"/>
    <x v="9"/>
    <x v="5"/>
    <s v="PALAU"/>
    <s v="ALB. 040711"/>
    <m/>
    <m/>
    <m/>
    <m/>
    <s v="Reyes"/>
    <x v="18"/>
    <d v="1899-12-30T10:30:00"/>
    <m/>
    <n v="0"/>
    <x v="0"/>
    <x v="0"/>
    <s v="SI"/>
    <x v="1"/>
    <x v="1"/>
    <x v="1"/>
    <n v="1"/>
    <x v="2"/>
    <x v="4"/>
    <x v="0"/>
    <n v="468"/>
  </r>
  <r>
    <d v="2019-01-28T00:00:00"/>
    <x v="2"/>
    <d v="1899-12-30T11:00:00"/>
    <m/>
    <x v="1"/>
    <s v="MR"/>
    <d v="2019-01-28T11:00:00"/>
    <m/>
    <x v="21"/>
    <s v="Descarga"/>
    <s v="NO"/>
    <n v="0"/>
    <n v="0.5"/>
    <x v="1"/>
    <x v="133"/>
    <x v="0"/>
    <s v="TERRASSA"/>
    <s v="no trae documentacion, reclamada"/>
    <m/>
    <m/>
    <m/>
    <m/>
    <s v="Diego"/>
    <x v="18"/>
    <d v="1899-12-30T11:00:00"/>
    <m/>
    <n v="0"/>
    <x v="0"/>
    <x v="0"/>
    <s v="SI"/>
    <x v="1"/>
    <x v="1"/>
    <x v="1"/>
    <n v="1"/>
    <x v="0"/>
    <x v="4"/>
    <x v="0"/>
    <n v="468"/>
  </r>
  <r>
    <d v="2019-01-28T00:00:00"/>
    <x v="75"/>
    <m/>
    <m/>
    <x v="0"/>
    <s v="MR"/>
    <d v="2019-01-28T11:00:00"/>
    <m/>
    <x v="11"/>
    <s v="Descarga"/>
    <s v="NO"/>
    <n v="0"/>
    <n v="0.5"/>
    <x v="1"/>
    <x v="16"/>
    <x v="0"/>
    <s v="PALAU"/>
    <m/>
    <m/>
    <m/>
    <m/>
    <m/>
    <s v="Sus medios"/>
    <x v="18"/>
    <d v="1899-12-30T11:05:00"/>
    <m/>
    <n v="0"/>
    <x v="0"/>
    <x v="0"/>
    <s v="No"/>
    <x v="0"/>
    <x v="0"/>
    <x v="0"/>
    <n v="0"/>
    <x v="0"/>
    <x v="4"/>
    <x v="0"/>
    <n v="468"/>
  </r>
  <r>
    <d v="2019-01-28T00:00:00"/>
    <x v="3"/>
    <d v="1899-12-30T11:30:00"/>
    <m/>
    <x v="1"/>
    <s v="MR"/>
    <d v="2019-01-28T11:30:00"/>
    <m/>
    <x v="28"/>
    <s v="Descarga"/>
    <s v="NO"/>
    <n v="3"/>
    <n v="6"/>
    <x v="0"/>
    <x v="49"/>
    <x v="0"/>
    <s v="PALAU"/>
    <m/>
    <m/>
    <m/>
    <m/>
    <m/>
    <s v="Diego"/>
    <x v="18"/>
    <d v="1899-12-30T11:30:00"/>
    <m/>
    <n v="0"/>
    <x v="0"/>
    <x v="0"/>
    <s v="SI"/>
    <x v="1"/>
    <x v="1"/>
    <x v="1"/>
    <n v="1"/>
    <x v="0"/>
    <x v="4"/>
    <x v="0"/>
    <n v="468"/>
  </r>
  <r>
    <d v="2019-01-28T00:00:00"/>
    <x v="4"/>
    <d v="1899-12-30T12:00:00"/>
    <m/>
    <x v="1"/>
    <s v="MR"/>
    <d v="2019-01-28T12:00:00"/>
    <n v="6006714"/>
    <x v="6"/>
    <s v="Carga"/>
    <s v="SI"/>
    <n v="13.5"/>
    <n v="26"/>
    <x v="0"/>
    <x v="7"/>
    <x v="4"/>
    <s v="FRANCIA"/>
    <m/>
    <m/>
    <m/>
    <m/>
    <m/>
    <s v="Juan Carlos"/>
    <x v="18"/>
    <d v="1899-12-30T12:00:00"/>
    <m/>
    <n v="1"/>
    <x v="0"/>
    <x v="0"/>
    <s v="SI"/>
    <x v="1"/>
    <x v="1"/>
    <x v="1"/>
    <n v="1"/>
    <x v="1"/>
    <x v="4"/>
    <x v="0"/>
    <n v="468"/>
  </r>
  <r>
    <d v="2019-01-28T00:00:00"/>
    <x v="5"/>
    <d v="1899-12-30T12:30:00"/>
    <m/>
    <x v="1"/>
    <s v="MR"/>
    <d v="2019-01-28T12:30:00"/>
    <n v="6006703"/>
    <x v="3"/>
    <s v="Carga"/>
    <s v="SI"/>
    <n v="13.5"/>
    <n v="26"/>
    <x v="0"/>
    <x v="23"/>
    <x v="1"/>
    <s v="PALAU"/>
    <s v="REF: 3680208277//// 4228GBW // R7198BCK"/>
    <m/>
    <m/>
    <m/>
    <m/>
    <s v="Jesús"/>
    <x v="18"/>
    <d v="1899-12-30T12:30:00"/>
    <m/>
    <n v="1"/>
    <x v="0"/>
    <x v="0"/>
    <s v="SI"/>
    <x v="1"/>
    <x v="1"/>
    <x v="1"/>
    <n v="1"/>
    <x v="1"/>
    <x v="4"/>
    <x v="0"/>
    <n v="468"/>
  </r>
  <r>
    <d v="2019-01-28T00:00:00"/>
    <x v="36"/>
    <d v="1899-12-30T13:00:00"/>
    <m/>
    <x v="1"/>
    <s v="MR"/>
    <d v="2019-01-28T13:00:00"/>
    <n v="26404"/>
    <x v="2"/>
    <s v="Carga"/>
    <s v="SI"/>
    <n v="13.5"/>
    <n v="26"/>
    <x v="2"/>
    <x v="59"/>
    <x v="1"/>
    <s v="CASTELLON"/>
    <m/>
    <m/>
    <m/>
    <m/>
    <m/>
    <s v="Diego"/>
    <x v="18"/>
    <d v="1899-12-30T13:00:00"/>
    <m/>
    <n v="1"/>
    <x v="0"/>
    <x v="0"/>
    <s v="SI"/>
    <x v="1"/>
    <x v="1"/>
    <x v="1"/>
    <n v="1"/>
    <x v="1"/>
    <x v="4"/>
    <x v="0"/>
    <n v="468"/>
  </r>
  <r>
    <d v="2019-01-28T00:00:00"/>
    <x v="6"/>
    <m/>
    <m/>
    <x v="0"/>
    <s v="MR"/>
    <d v="2019-01-28T13:30:00"/>
    <m/>
    <x v="3"/>
    <s v="Carga"/>
    <s v="NO"/>
    <n v="5"/>
    <n v="10"/>
    <x v="0"/>
    <x v="6"/>
    <x v="3"/>
    <s v="VARIOS"/>
    <s v="ALB. 9AL/19000098"/>
    <m/>
    <m/>
    <m/>
    <m/>
    <s v="Diego"/>
    <x v="18"/>
    <d v="1899-12-30T13:30:00"/>
    <m/>
    <n v="0"/>
    <x v="0"/>
    <x v="0"/>
    <s v="No"/>
    <x v="0"/>
    <x v="0"/>
    <x v="0"/>
    <n v="0"/>
    <x v="1"/>
    <x v="4"/>
    <x v="0"/>
    <n v="468"/>
  </r>
  <r>
    <d v="2019-01-28T00:00:00"/>
    <x v="43"/>
    <d v="1899-12-30T14:00:00"/>
    <m/>
    <x v="1"/>
    <s v="VG"/>
    <d v="2019-01-28T14:00:00"/>
    <m/>
    <x v="24"/>
    <s v="Descarga"/>
    <s v="NO"/>
    <n v="6"/>
    <n v="12"/>
    <x v="0"/>
    <x v="10"/>
    <x v="10"/>
    <s v="UK"/>
    <s v="CB-1058 "/>
    <m/>
    <m/>
    <m/>
    <m/>
    <s v="Miguel M."/>
    <x v="18"/>
    <d v="1899-12-30T14:00:00"/>
    <m/>
    <n v="0"/>
    <x v="0"/>
    <x v="0"/>
    <s v="SI"/>
    <x v="1"/>
    <x v="1"/>
    <x v="1"/>
    <n v="1"/>
    <x v="2"/>
    <x v="4"/>
    <x v="0"/>
    <n v="468"/>
  </r>
  <r>
    <d v="2019-01-28T00:00:00"/>
    <x v="12"/>
    <d v="1899-12-30T14:30:00"/>
    <m/>
    <x v="1"/>
    <s v="MR"/>
    <d v="2019-01-28T14:30:00"/>
    <n v="6006703"/>
    <x v="3"/>
    <s v="Carga"/>
    <s v="SI"/>
    <n v="13.5"/>
    <n v="26"/>
    <x v="0"/>
    <x v="23"/>
    <x v="1"/>
    <s v="PALAU"/>
    <s v="4228GBW    //  R7198BCK- 3680208276 (llega a las 12:00 h)"/>
    <m/>
    <m/>
    <m/>
    <m/>
    <s v="Juan Carlos"/>
    <x v="18"/>
    <d v="1899-12-30T14:30:00"/>
    <m/>
    <n v="1"/>
    <x v="0"/>
    <x v="0"/>
    <s v="SI"/>
    <x v="1"/>
    <x v="1"/>
    <x v="1"/>
    <n v="1"/>
    <x v="1"/>
    <x v="4"/>
    <x v="0"/>
    <n v="468"/>
  </r>
  <r>
    <d v="2019-01-28T00:00:00"/>
    <x v="38"/>
    <d v="1899-12-30T15:00:00"/>
    <m/>
    <x v="1"/>
    <s v="MB"/>
    <d v="2019-01-28T15:00:00"/>
    <s v="TNT"/>
    <x v="4"/>
    <s v="Carga"/>
    <s v="NO"/>
    <n v="1"/>
    <n v="1"/>
    <x v="0"/>
    <x v="4"/>
    <x v="1"/>
    <s v="VARIOS"/>
    <s v="ARCA SISTEMS"/>
    <m/>
    <m/>
    <m/>
    <m/>
    <s v="Reyes"/>
    <x v="18"/>
    <d v="1899-12-30T15:00:00"/>
    <m/>
    <n v="0"/>
    <x v="0"/>
    <x v="0"/>
    <s v="SI"/>
    <x v="1"/>
    <x v="1"/>
    <x v="1"/>
    <n v="1"/>
    <x v="1"/>
    <x v="4"/>
    <x v="0"/>
    <n v="468"/>
  </r>
  <r>
    <d v="2019-01-28T00:00:00"/>
    <x v="13"/>
    <d v="1899-12-30T16:00:00"/>
    <m/>
    <x v="1"/>
    <s v="MR"/>
    <d v="2019-01-28T16:00:00"/>
    <m/>
    <x v="3"/>
    <s v="Carga"/>
    <s v="NO"/>
    <n v="5"/>
    <n v="10"/>
    <x v="0"/>
    <x v="6"/>
    <x v="3"/>
    <s v="VARIOS"/>
    <m/>
    <m/>
    <m/>
    <m/>
    <m/>
    <s v="Jesús"/>
    <x v="18"/>
    <d v="1899-12-30T16:00:00"/>
    <m/>
    <n v="0"/>
    <x v="0"/>
    <x v="0"/>
    <s v="SI"/>
    <x v="1"/>
    <x v="1"/>
    <x v="1"/>
    <n v="1"/>
    <x v="1"/>
    <x v="4"/>
    <x v="0"/>
    <n v="468"/>
  </r>
  <r>
    <d v="2019-01-28T00:00:00"/>
    <x v="40"/>
    <d v="1899-12-30T17:00:00"/>
    <m/>
    <x v="1"/>
    <s v="MR"/>
    <d v="2019-01-28T17:00:00"/>
    <m/>
    <x v="14"/>
    <s v="Carga"/>
    <s v="NO"/>
    <n v="8"/>
    <n v="16"/>
    <x v="0"/>
    <x v="19"/>
    <x v="5"/>
    <s v="VARIOS"/>
    <m/>
    <m/>
    <m/>
    <m/>
    <m/>
    <s v="Miguel M."/>
    <x v="18"/>
    <d v="1899-12-30T17:00:00"/>
    <m/>
    <n v="0"/>
    <x v="0"/>
    <x v="0"/>
    <s v="SI"/>
    <x v="1"/>
    <x v="1"/>
    <x v="1"/>
    <n v="1"/>
    <x v="2"/>
    <x v="4"/>
    <x v="0"/>
    <n v="468"/>
  </r>
  <r>
    <d v="2019-01-28T00:00:00"/>
    <x v="55"/>
    <d v="1899-12-30T17:30:00"/>
    <m/>
    <x v="1"/>
    <s v="MR"/>
    <d v="2019-01-28T17:30:00"/>
    <s v="SZENDEX"/>
    <x v="20"/>
    <s v="Carga"/>
    <s v="NO"/>
    <n v="0.5"/>
    <n v="1"/>
    <x v="1"/>
    <x v="54"/>
    <x v="5"/>
    <s v="PALAU"/>
    <m/>
    <m/>
    <m/>
    <m/>
    <m/>
    <s v="Miguel M."/>
    <x v="18"/>
    <d v="1899-12-30T17:30:00"/>
    <m/>
    <n v="0"/>
    <x v="0"/>
    <x v="0"/>
    <s v="SI"/>
    <x v="1"/>
    <x v="1"/>
    <x v="1"/>
    <n v="1"/>
    <x v="2"/>
    <x v="4"/>
    <x v="0"/>
    <n v="468"/>
  </r>
  <r>
    <d v="2019-01-28T00:00:00"/>
    <x v="47"/>
    <d v="1899-12-30T18:30:00"/>
    <m/>
    <x v="1"/>
    <s v="MR"/>
    <d v="2019-01-28T18:30:00"/>
    <n v="6006708"/>
    <x v="6"/>
    <s v="Carga"/>
    <s v="SI"/>
    <n v="13.5"/>
    <n v="26"/>
    <x v="0"/>
    <x v="7"/>
    <x v="4"/>
    <s v="FRANCIA"/>
    <m/>
    <m/>
    <m/>
    <m/>
    <m/>
    <s v="Jesús"/>
    <x v="18"/>
    <d v="1899-12-30T18:30:00"/>
    <m/>
    <n v="1"/>
    <x v="0"/>
    <x v="0"/>
    <s v="SI"/>
    <x v="1"/>
    <x v="1"/>
    <x v="1"/>
    <n v="1"/>
    <x v="1"/>
    <x v="4"/>
    <x v="0"/>
    <n v="468"/>
  </r>
  <r>
    <d v="2019-01-28T00:00:00"/>
    <x v="56"/>
    <d v="1899-12-30T19:00:00"/>
    <m/>
    <x v="1"/>
    <s v="VG"/>
    <d v="2019-01-28T19:00:00"/>
    <m/>
    <x v="25"/>
    <s v="Descarga"/>
    <s v="NO"/>
    <n v="6"/>
    <n v="12"/>
    <x v="0"/>
    <x v="134"/>
    <x v="10"/>
    <s v="POLONIA"/>
    <s v="CB-1036"/>
    <m/>
    <m/>
    <m/>
    <m/>
    <s v="Miguel Ángel"/>
    <x v="19"/>
    <d v="1899-12-30T11:45:00"/>
    <m/>
    <n v="0"/>
    <x v="0"/>
    <x v="0"/>
    <s v="SI"/>
    <x v="2"/>
    <x v="2"/>
    <x v="0"/>
    <n v="0"/>
    <x v="2"/>
    <x v="4"/>
    <x v="0"/>
    <n v="468"/>
  </r>
  <r>
    <d v="2019-01-28T00:00:00"/>
    <x v="48"/>
    <d v="1899-12-30T19:30:00"/>
    <m/>
    <x v="1"/>
    <s v="MR"/>
    <d v="2019-01-28T19:30:00"/>
    <m/>
    <x v="25"/>
    <s v="Carga"/>
    <s v="SI"/>
    <n v="13.5"/>
    <n v="26"/>
    <x v="0"/>
    <x v="55"/>
    <x v="5"/>
    <s v="VARIOS"/>
    <m/>
    <m/>
    <m/>
    <m/>
    <m/>
    <s v="Miguel M."/>
    <x v="18"/>
    <d v="1899-12-30T19:30:00"/>
    <m/>
    <n v="1"/>
    <x v="0"/>
    <x v="0"/>
    <s v="SI"/>
    <x v="1"/>
    <x v="1"/>
    <x v="1"/>
    <n v="1"/>
    <x v="2"/>
    <x v="4"/>
    <x v="0"/>
    <n v="468"/>
  </r>
  <r>
    <d v="2019-01-28T00:00:00"/>
    <x v="104"/>
    <d v="1899-12-30T21:30:00"/>
    <m/>
    <x v="1"/>
    <s v="MR"/>
    <d v="2019-01-28T21:30:00"/>
    <n v="6006703"/>
    <x v="3"/>
    <s v="Carga"/>
    <s v="SI"/>
    <n v="13.5"/>
    <n v="26"/>
    <x v="0"/>
    <x v="23"/>
    <x v="1"/>
    <s v="VARIOS"/>
    <n v="3680214421"/>
    <m/>
    <m/>
    <m/>
    <m/>
    <s v="Miguel Ángel"/>
    <x v="18"/>
    <d v="1899-12-30T12:45:00"/>
    <m/>
    <n v="1"/>
    <x v="0"/>
    <x v="0"/>
    <s v="SI"/>
    <x v="1"/>
    <x v="3"/>
    <x v="1"/>
    <n v="1"/>
    <x v="1"/>
    <x v="4"/>
    <x v="0"/>
    <n v="468"/>
  </r>
  <r>
    <d v="2019-01-29T00:00:00"/>
    <x v="20"/>
    <d v="1899-12-30T08:30:00"/>
    <m/>
    <x v="1"/>
    <s v="MR"/>
    <d v="2019-01-29T08:30:00"/>
    <s v="DAVID"/>
    <x v="7"/>
    <s v="Carga"/>
    <s v="NO"/>
    <n v="3"/>
    <n v="6"/>
    <x v="0"/>
    <x v="9"/>
    <x v="5"/>
    <s v="PALAU"/>
    <m/>
    <m/>
    <m/>
    <m/>
    <m/>
    <s v="Juan Carlos"/>
    <x v="19"/>
    <d v="1899-12-30T08:30:00"/>
    <m/>
    <n v="0"/>
    <x v="0"/>
    <x v="0"/>
    <s v="SI"/>
    <x v="1"/>
    <x v="1"/>
    <x v="1"/>
    <n v="1"/>
    <x v="2"/>
    <x v="4"/>
    <x v="0"/>
    <n v="468"/>
  </r>
  <r>
    <d v="2019-01-29T00:00:00"/>
    <x v="106"/>
    <m/>
    <m/>
    <x v="0"/>
    <s v="MR"/>
    <d v="2019-01-29T08:30:00"/>
    <m/>
    <x v="3"/>
    <s v="Descarga"/>
    <s v="NO"/>
    <n v="0"/>
    <n v="0.5"/>
    <x v="1"/>
    <x v="25"/>
    <x v="0"/>
    <s v="PALAU"/>
    <s v="ALB. 201900979"/>
    <m/>
    <m/>
    <m/>
    <m/>
    <s v="Sus medios"/>
    <x v="19"/>
    <d v="1899-12-30T08:40:00"/>
    <m/>
    <n v="0"/>
    <x v="0"/>
    <x v="0"/>
    <s v="No"/>
    <x v="0"/>
    <x v="0"/>
    <x v="0"/>
    <n v="0"/>
    <x v="0"/>
    <x v="4"/>
    <x v="0"/>
    <n v="468"/>
  </r>
  <r>
    <d v="2019-01-29T00:00:00"/>
    <x v="22"/>
    <d v="1899-12-30T09:00:00"/>
    <m/>
    <x v="1"/>
    <s v="JAR"/>
    <d v="2019-01-29T09:00:00"/>
    <n v="23104"/>
    <x v="26"/>
    <s v="Carga"/>
    <s v="SI"/>
    <n v="13.5"/>
    <n v="26"/>
    <x v="0"/>
    <x v="4"/>
    <x v="7"/>
    <s v="VIZCAYA"/>
    <m/>
    <m/>
    <m/>
    <m/>
    <m/>
    <s v="Miguel Ángel"/>
    <x v="19"/>
    <d v="1899-12-30T09:00:00"/>
    <m/>
    <n v="1"/>
    <x v="0"/>
    <x v="0"/>
    <s v="SI"/>
    <x v="1"/>
    <x v="1"/>
    <x v="1"/>
    <n v="1"/>
    <x v="2"/>
    <x v="4"/>
    <x v="0"/>
    <n v="468"/>
  </r>
  <r>
    <d v="2019-01-29T00:00:00"/>
    <x v="0"/>
    <d v="1899-12-30T09:30:00"/>
    <m/>
    <x v="1"/>
    <s v="MR"/>
    <d v="2019-01-29T09:30:00"/>
    <m/>
    <x v="52"/>
    <s v="Descarga"/>
    <s v="NO"/>
    <n v="2"/>
    <n v="4"/>
    <x v="0"/>
    <x v="96"/>
    <x v="2"/>
    <s v="PALAU"/>
    <s v="PDO 113006403 ALB. KB168882"/>
    <m/>
    <m/>
    <m/>
    <m/>
    <s v="Juan Carlos"/>
    <x v="19"/>
    <d v="1899-12-30T09:30:00"/>
    <m/>
    <n v="0"/>
    <x v="0"/>
    <x v="0"/>
    <s v="SI"/>
    <x v="1"/>
    <x v="1"/>
    <x v="1"/>
    <n v="1"/>
    <x v="0"/>
    <x v="4"/>
    <x v="0"/>
    <n v="468"/>
  </r>
  <r>
    <d v="2019-01-29T00:00:00"/>
    <x v="14"/>
    <d v="1899-12-30T10:00:00"/>
    <m/>
    <x v="1"/>
    <s v="JAR"/>
    <d v="2019-01-29T10:00:00"/>
    <m/>
    <x v="31"/>
    <s v="Carga"/>
    <s v="SI"/>
    <n v="13.5"/>
    <n v="26"/>
    <x v="0"/>
    <x v="70"/>
    <x v="11"/>
    <s v="MAÇANET"/>
    <m/>
    <m/>
    <m/>
    <m/>
    <m/>
    <s v="Juan Carlos"/>
    <x v="19"/>
    <d v="1899-12-30T10:00:00"/>
    <m/>
    <n v="1"/>
    <x v="0"/>
    <x v="0"/>
    <s v="SI"/>
    <x v="1"/>
    <x v="1"/>
    <x v="1"/>
    <n v="1"/>
    <x v="2"/>
    <x v="4"/>
    <x v="0"/>
    <n v="468"/>
  </r>
  <r>
    <d v="2019-01-29T00:00:00"/>
    <x v="1"/>
    <d v="1899-12-30T10:30:00"/>
    <m/>
    <x v="1"/>
    <s v="MR"/>
    <d v="2019-01-29T10:30:00"/>
    <n v="6006703"/>
    <x v="3"/>
    <s v="Carga"/>
    <s v="SI"/>
    <n v="13.5"/>
    <n v="26"/>
    <x v="0"/>
    <x v="23"/>
    <x v="1"/>
    <s v="VARIOS"/>
    <n v="3680214420"/>
    <m/>
    <m/>
    <m/>
    <n v="40"/>
    <s v="Miguel Ángel"/>
    <x v="19"/>
    <d v="1899-12-30T10:30:00"/>
    <s v="K-Palets Chep"/>
    <n v="1"/>
    <x v="0"/>
    <x v="0"/>
    <s v="SI"/>
    <x v="1"/>
    <x v="1"/>
    <x v="1"/>
    <n v="1"/>
    <x v="1"/>
    <x v="4"/>
    <x v="0"/>
    <n v="468"/>
  </r>
  <r>
    <d v="2019-01-29T00:00:00"/>
    <x v="2"/>
    <m/>
    <m/>
    <x v="0"/>
    <s v="MR"/>
    <d v="2019-01-29T11:00:00"/>
    <m/>
    <x v="11"/>
    <s v="Descarga"/>
    <s v="NO"/>
    <n v="0"/>
    <n v="0.5"/>
    <x v="1"/>
    <x v="21"/>
    <x v="8"/>
    <s v="LORQUI"/>
    <s v="DOS  SOBRES /ATT CARMEN  Y LAURA JURADO"/>
    <m/>
    <m/>
    <m/>
    <m/>
    <s v="Sus medios"/>
    <x v="19"/>
    <d v="1899-12-30T11:00:00"/>
    <m/>
    <n v="0"/>
    <x v="0"/>
    <x v="0"/>
    <s v="No"/>
    <x v="0"/>
    <x v="0"/>
    <x v="0"/>
    <n v="0"/>
    <x v="2"/>
    <x v="4"/>
    <x v="0"/>
    <n v="468"/>
  </r>
  <r>
    <d v="2019-01-29T00:00:00"/>
    <x v="73"/>
    <m/>
    <m/>
    <x v="0"/>
    <s v="MR"/>
    <d v="2019-01-29T11:30:00"/>
    <m/>
    <x v="3"/>
    <s v="Descarga"/>
    <s v="NO"/>
    <n v="0.5"/>
    <n v="1"/>
    <x v="0"/>
    <x v="48"/>
    <x v="2"/>
    <s v="CALDES"/>
    <s v="ALB. 190242   PDO 113006391"/>
    <m/>
    <m/>
    <m/>
    <m/>
    <s v="Reyes"/>
    <x v="19"/>
    <d v="1899-12-30T11:15:00"/>
    <m/>
    <n v="0"/>
    <x v="0"/>
    <x v="0"/>
    <s v="No"/>
    <x v="0"/>
    <x v="0"/>
    <x v="0"/>
    <n v="0"/>
    <x v="0"/>
    <x v="4"/>
    <x v="0"/>
    <n v="468"/>
  </r>
  <r>
    <d v="2019-01-29T00:00:00"/>
    <x v="86"/>
    <m/>
    <m/>
    <x v="0"/>
    <s v="MR"/>
    <d v="2019-01-29T11:30:00"/>
    <m/>
    <x v="3"/>
    <s v="Descarga"/>
    <s v="NO"/>
    <n v="0"/>
    <n v="0.5"/>
    <x v="1"/>
    <x v="75"/>
    <x v="0"/>
    <s v="GRANOLLERS"/>
    <s v="ALB. 36878"/>
    <m/>
    <m/>
    <m/>
    <m/>
    <s v="Sus medios"/>
    <x v="19"/>
    <d v="1899-12-30T11:25:00"/>
    <m/>
    <n v="0"/>
    <x v="0"/>
    <x v="0"/>
    <s v="No"/>
    <x v="0"/>
    <x v="0"/>
    <x v="0"/>
    <n v="0"/>
    <x v="0"/>
    <x v="4"/>
    <x v="0"/>
    <n v="468"/>
  </r>
  <r>
    <d v="2019-01-29T00:00:00"/>
    <x v="3"/>
    <d v="1899-12-30T11:30:00"/>
    <m/>
    <x v="1"/>
    <s v="MR"/>
    <d v="2019-01-29T11:30:00"/>
    <n v="26171"/>
    <x v="3"/>
    <s v="Carga"/>
    <s v="NO"/>
    <n v="1"/>
    <n v="2"/>
    <x v="0"/>
    <x v="135"/>
    <x v="1"/>
    <s v="IGUALADA"/>
    <m/>
    <m/>
    <m/>
    <m/>
    <m/>
    <s v="Juan Carlos"/>
    <x v="19"/>
    <d v="1899-12-30T11:30:00"/>
    <m/>
    <n v="0"/>
    <x v="0"/>
    <x v="0"/>
    <s v="SI"/>
    <x v="1"/>
    <x v="1"/>
    <x v="1"/>
    <n v="1"/>
    <x v="1"/>
    <x v="4"/>
    <x v="0"/>
    <n v="468"/>
  </r>
  <r>
    <d v="2019-01-29T00:00:00"/>
    <x v="61"/>
    <m/>
    <m/>
    <x v="0"/>
    <s v="MR"/>
    <d v="2019-01-29T12:00:00"/>
    <m/>
    <x v="3"/>
    <s v="Descarga"/>
    <s v="NO"/>
    <n v="0.5"/>
    <n v="1"/>
    <x v="0"/>
    <x v="17"/>
    <x v="2"/>
    <s v="PALAU"/>
    <s v="19AV 191  PDO 113006415"/>
    <m/>
    <m/>
    <m/>
    <m/>
    <s v="Miguel Ángel"/>
    <x v="19"/>
    <d v="1899-12-30T11:45:00"/>
    <m/>
    <n v="0"/>
    <x v="0"/>
    <x v="0"/>
    <s v="No"/>
    <x v="0"/>
    <x v="0"/>
    <x v="0"/>
    <n v="0"/>
    <x v="0"/>
    <x v="4"/>
    <x v="0"/>
    <n v="468"/>
  </r>
  <r>
    <d v="2019-01-29T00:00:00"/>
    <x v="4"/>
    <d v="1899-12-30T12:00:00"/>
    <m/>
    <x v="1"/>
    <s v="MR"/>
    <d v="2019-01-29T12:00:00"/>
    <n v="6006703"/>
    <x v="3"/>
    <s v="Carga"/>
    <s v="SI"/>
    <n v="13.5"/>
    <n v="26"/>
    <x v="0"/>
    <x v="23"/>
    <x v="1"/>
    <s v="VARIOS"/>
    <n v="3680214422"/>
    <m/>
    <m/>
    <m/>
    <m/>
    <s v="Miguel M."/>
    <x v="20"/>
    <d v="1899-12-30T14:55:00"/>
    <m/>
    <n v="1"/>
    <x v="0"/>
    <x v="0"/>
    <s v="SI"/>
    <x v="2"/>
    <x v="2"/>
    <x v="0"/>
    <n v="0"/>
    <x v="1"/>
    <x v="4"/>
    <x v="0"/>
    <n v="468"/>
  </r>
  <r>
    <d v="2019-01-29T00:00:00"/>
    <x v="100"/>
    <d v="1899-12-30T12:35:00"/>
    <m/>
    <x v="1"/>
    <s v="MR"/>
    <d v="2019-01-29T12:30:00"/>
    <n v="26072"/>
    <x v="3"/>
    <s v="Carga"/>
    <s v="NO"/>
    <n v="0.5"/>
    <n v="1"/>
    <x v="0"/>
    <x v="136"/>
    <x v="1"/>
    <s v="GUIPUZCOA"/>
    <s v="VENDRÁ EN  FURGONETA"/>
    <m/>
    <m/>
    <m/>
    <m/>
    <s v="Miguel Ángel"/>
    <x v="19"/>
    <d v="1899-12-30T12:35:00"/>
    <m/>
    <n v="0"/>
    <x v="0"/>
    <x v="0"/>
    <s v="SI"/>
    <x v="1"/>
    <x v="1"/>
    <x v="1"/>
    <n v="1"/>
    <x v="1"/>
    <x v="4"/>
    <x v="0"/>
    <n v="468"/>
  </r>
  <r>
    <d v="2019-01-29T00:00:00"/>
    <x v="36"/>
    <d v="1899-12-30T13:00:00"/>
    <m/>
    <x v="1"/>
    <s v="VG"/>
    <d v="2019-01-29T13:00:00"/>
    <m/>
    <x v="25"/>
    <s v="Descarga"/>
    <s v="SI"/>
    <n v="13.5"/>
    <n v="26"/>
    <x v="0"/>
    <x v="42"/>
    <x v="10"/>
    <s v="GAILLON"/>
    <s v="R8977BCM + 7056KPW"/>
    <m/>
    <m/>
    <m/>
    <m/>
    <s v="Miguel Ángel"/>
    <x v="19"/>
    <d v="1899-12-30T13:00:00"/>
    <m/>
    <n v="1"/>
    <x v="0"/>
    <x v="0"/>
    <s v="SI"/>
    <x v="1"/>
    <x v="1"/>
    <x v="1"/>
    <n v="1"/>
    <x v="2"/>
    <x v="4"/>
    <x v="0"/>
    <n v="468"/>
  </r>
  <r>
    <d v="2019-01-29T00:00:00"/>
    <x v="6"/>
    <m/>
    <m/>
    <x v="0"/>
    <s v="MR"/>
    <d v="2019-01-29T13:30:00"/>
    <m/>
    <x v="3"/>
    <s v="Carga"/>
    <s v="NO"/>
    <n v="2"/>
    <n v="4"/>
    <x v="0"/>
    <x v="41"/>
    <x v="3"/>
    <s v="PORTUGAL"/>
    <s v="26300 Y 26249 SIN CITA SOLICITADA"/>
    <m/>
    <m/>
    <m/>
    <m/>
    <s v="Miguel Ángel"/>
    <x v="19"/>
    <d v="1899-12-30T13:30:00"/>
    <m/>
    <n v="0"/>
    <x v="0"/>
    <x v="0"/>
    <s v="No"/>
    <x v="0"/>
    <x v="0"/>
    <x v="0"/>
    <n v="0"/>
    <x v="1"/>
    <x v="4"/>
    <x v="0"/>
    <n v="468"/>
  </r>
  <r>
    <d v="2019-01-29T00:00:00"/>
    <x v="101"/>
    <d v="1899-12-30T13:35:00"/>
    <m/>
    <x v="1"/>
    <s v="MR"/>
    <d v="2019-01-29T13:30:00"/>
    <m/>
    <x v="3"/>
    <s v="Carga"/>
    <s v="NO"/>
    <n v="4"/>
    <n v="7"/>
    <x v="0"/>
    <x v="52"/>
    <x v="1"/>
    <s v="MADRID"/>
    <s v="26222, 26041, 25761"/>
    <m/>
    <m/>
    <m/>
    <m/>
    <s v="Juan Carlos"/>
    <x v="19"/>
    <d v="1899-12-30T13:35:00"/>
    <m/>
    <n v="0"/>
    <x v="0"/>
    <x v="0"/>
    <s v="SI"/>
    <x v="1"/>
    <x v="1"/>
    <x v="1"/>
    <n v="1"/>
    <x v="1"/>
    <x v="4"/>
    <x v="0"/>
    <n v="468"/>
  </r>
  <r>
    <d v="2019-01-29T00:00:00"/>
    <x v="12"/>
    <d v="1899-12-30T14:30:00"/>
    <m/>
    <x v="1"/>
    <s v="MR"/>
    <d v="2019-01-29T14:30:00"/>
    <m/>
    <x v="22"/>
    <s v="Carga"/>
    <s v="SI"/>
    <n v="13.5"/>
    <n v="26"/>
    <x v="0"/>
    <x v="21"/>
    <x v="8"/>
    <s v="LORQUI"/>
    <m/>
    <m/>
    <m/>
    <m/>
    <m/>
    <s v="Juan Carlos"/>
    <x v="19"/>
    <d v="1899-12-30T14:30:00"/>
    <m/>
    <n v="1"/>
    <x v="0"/>
    <x v="0"/>
    <s v="SI"/>
    <x v="1"/>
    <x v="1"/>
    <x v="1"/>
    <n v="1"/>
    <x v="2"/>
    <x v="4"/>
    <x v="0"/>
    <n v="468"/>
  </r>
  <r>
    <d v="2019-01-29T00:00:00"/>
    <x v="7"/>
    <d v="1899-12-30T15:30:00"/>
    <m/>
    <x v="1"/>
    <s v="MR"/>
    <d v="2019-01-29T15:30:00"/>
    <n v="26324"/>
    <x v="3"/>
    <s v="Carga"/>
    <s v="NO"/>
    <n v="0.5"/>
    <n v="1"/>
    <x v="0"/>
    <x v="84"/>
    <x v="1"/>
    <s v="VIZCAYA"/>
    <m/>
    <m/>
    <m/>
    <m/>
    <m/>
    <s v="Miguel M."/>
    <x v="19"/>
    <d v="1899-12-30T15:30:00"/>
    <m/>
    <n v="0"/>
    <x v="0"/>
    <x v="0"/>
    <s v="SI"/>
    <x v="1"/>
    <x v="1"/>
    <x v="1"/>
    <n v="1"/>
    <x v="1"/>
    <x v="4"/>
    <x v="0"/>
    <n v="468"/>
  </r>
  <r>
    <d v="2019-01-29T00:00:00"/>
    <x v="13"/>
    <d v="1899-12-30T16:00:00"/>
    <m/>
    <x v="1"/>
    <s v="MR"/>
    <d v="2019-01-29T16:00:00"/>
    <m/>
    <x v="3"/>
    <s v="Carga"/>
    <s v="NO"/>
    <n v="5"/>
    <n v="10"/>
    <x v="0"/>
    <x v="6"/>
    <x v="3"/>
    <s v="VARIOS"/>
    <m/>
    <m/>
    <m/>
    <m/>
    <m/>
    <s v="Jesús"/>
    <x v="19"/>
    <d v="1899-12-30T16:00:00"/>
    <m/>
    <n v="0"/>
    <x v="0"/>
    <x v="0"/>
    <s v="SI"/>
    <x v="1"/>
    <x v="1"/>
    <x v="1"/>
    <n v="1"/>
    <x v="1"/>
    <x v="4"/>
    <x v="0"/>
    <n v="468"/>
  </r>
  <r>
    <d v="2019-01-29T00:00:00"/>
    <x v="8"/>
    <d v="1899-12-30T16:30:00"/>
    <m/>
    <x v="1"/>
    <s v="MR"/>
    <d v="2019-01-29T16:30:00"/>
    <m/>
    <x v="3"/>
    <s v="Descarga"/>
    <s v="NO"/>
    <n v="5"/>
    <n v="9"/>
    <x v="0"/>
    <x v="56"/>
    <x v="0"/>
    <s v="PALAU"/>
    <s v="ALB608"/>
    <m/>
    <m/>
    <m/>
    <m/>
    <s v="Jesús"/>
    <x v="19"/>
    <d v="1899-12-30T16:30:00"/>
    <m/>
    <n v="0"/>
    <x v="0"/>
    <x v="0"/>
    <s v="SI"/>
    <x v="1"/>
    <x v="1"/>
    <x v="1"/>
    <n v="1"/>
    <x v="0"/>
    <x v="4"/>
    <x v="0"/>
    <n v="468"/>
  </r>
  <r>
    <d v="2019-01-29T00:00:00"/>
    <x v="40"/>
    <d v="1899-12-30T17:00:00"/>
    <m/>
    <x v="1"/>
    <s v="MR"/>
    <d v="2019-01-29T17:00:00"/>
    <m/>
    <x v="14"/>
    <s v="Carga"/>
    <s v="NO"/>
    <n v="5"/>
    <n v="10"/>
    <x v="0"/>
    <x v="19"/>
    <x v="5"/>
    <s v="VARIOS"/>
    <m/>
    <m/>
    <m/>
    <m/>
    <m/>
    <s v="Miguel Ángel"/>
    <x v="19"/>
    <d v="1899-12-30T17:00:00"/>
    <m/>
    <n v="0"/>
    <x v="0"/>
    <x v="0"/>
    <s v="SI"/>
    <x v="1"/>
    <x v="1"/>
    <x v="1"/>
    <n v="1"/>
    <x v="2"/>
    <x v="4"/>
    <x v="0"/>
    <n v="468"/>
  </r>
  <r>
    <d v="2019-01-29T00:00:00"/>
    <x v="55"/>
    <d v="1899-12-30T17:30:00"/>
    <m/>
    <x v="1"/>
    <s v="MR"/>
    <d v="2019-01-29T17:30:00"/>
    <s v="ASM"/>
    <x v="21"/>
    <s v="Carga"/>
    <s v="NO"/>
    <n v="0"/>
    <n v="1"/>
    <x v="1"/>
    <x v="46"/>
    <x v="5"/>
    <s v="VARIOS"/>
    <m/>
    <m/>
    <m/>
    <m/>
    <m/>
    <s v="Sus medios"/>
    <x v="19"/>
    <d v="1899-12-30T17:30:00"/>
    <m/>
    <n v="0"/>
    <x v="0"/>
    <x v="0"/>
    <s v="SI"/>
    <x v="1"/>
    <x v="1"/>
    <x v="1"/>
    <n v="1"/>
    <x v="2"/>
    <x v="4"/>
    <x v="0"/>
    <n v="468"/>
  </r>
  <r>
    <d v="2019-01-29T00:00:00"/>
    <x v="107"/>
    <d v="1899-12-30T17:31:00"/>
    <m/>
    <x v="1"/>
    <s v="JAR"/>
    <d v="2019-01-29T17:30:00"/>
    <m/>
    <x v="31"/>
    <s v="Carga"/>
    <s v="SI"/>
    <n v="13.5"/>
    <n v="26"/>
    <x v="0"/>
    <x v="70"/>
    <x v="11"/>
    <s v="MAÇANET"/>
    <m/>
    <m/>
    <m/>
    <m/>
    <m/>
    <s v="Jesús"/>
    <x v="19"/>
    <d v="1899-12-30T17:31:00"/>
    <m/>
    <n v="1"/>
    <x v="0"/>
    <x v="0"/>
    <s v="SI"/>
    <x v="1"/>
    <x v="1"/>
    <x v="1"/>
    <n v="1"/>
    <x v="2"/>
    <x v="4"/>
    <x v="0"/>
    <n v="468"/>
  </r>
  <r>
    <d v="2019-01-29T00:00:00"/>
    <x v="47"/>
    <d v="1899-12-30T18:30:00"/>
    <m/>
    <x v="1"/>
    <s v="CT"/>
    <d v="2019-01-29T18:30:00"/>
    <n v="25349"/>
    <x v="26"/>
    <s v="Carga"/>
    <s v="NO"/>
    <n v="4"/>
    <n v="7"/>
    <x v="0"/>
    <x v="137"/>
    <x v="7"/>
    <s v="GUISSONA"/>
    <m/>
    <m/>
    <m/>
    <m/>
    <m/>
    <s v="Miguel M."/>
    <x v="19"/>
    <d v="1899-12-30T18:30:00"/>
    <m/>
    <n v="0"/>
    <x v="0"/>
    <x v="0"/>
    <s v="SI"/>
    <x v="1"/>
    <x v="1"/>
    <x v="1"/>
    <n v="1"/>
    <x v="2"/>
    <x v="4"/>
    <x v="0"/>
    <n v="468"/>
  </r>
  <r>
    <d v="2019-01-29T00:00:00"/>
    <x v="49"/>
    <d v="1899-12-30T20:00:00"/>
    <m/>
    <x v="1"/>
    <s v="MR"/>
    <d v="2019-01-29T20:00:00"/>
    <m/>
    <x v="6"/>
    <s v="Carga"/>
    <s v="SI"/>
    <n v="13.5"/>
    <n v="26"/>
    <x v="0"/>
    <x v="7"/>
    <x v="4"/>
    <s v="FRANCIA"/>
    <s v="6006817 Y 6006791"/>
    <m/>
    <m/>
    <m/>
    <m/>
    <s v="Jesús"/>
    <x v="19"/>
    <d v="1899-12-30T20:00:00"/>
    <m/>
    <n v="1"/>
    <x v="0"/>
    <x v="0"/>
    <s v="SI"/>
    <x v="1"/>
    <x v="1"/>
    <x v="1"/>
    <n v="1"/>
    <x v="1"/>
    <x v="4"/>
    <x v="0"/>
    <n v="468"/>
  </r>
  <r>
    <d v="2019-01-29T00:00:00"/>
    <x v="104"/>
    <d v="1899-12-30T21:30:00"/>
    <m/>
    <x v="1"/>
    <s v="MR"/>
    <d v="2019-01-29T21:30:00"/>
    <n v="6006703"/>
    <x v="3"/>
    <s v="Carga"/>
    <s v="SI"/>
    <n v="13.5"/>
    <n v="26"/>
    <x v="0"/>
    <x v="23"/>
    <x v="1"/>
    <s v="VARIOS"/>
    <n v="3680214423"/>
    <m/>
    <m/>
    <m/>
    <m/>
    <s v="Miguel M."/>
    <x v="19"/>
    <d v="1899-12-30T19:30:00"/>
    <m/>
    <n v="1"/>
    <x v="0"/>
    <x v="0"/>
    <s v="SI"/>
    <x v="1"/>
    <x v="3"/>
    <x v="1"/>
    <n v="1"/>
    <x v="1"/>
    <x v="4"/>
    <x v="0"/>
    <n v="468"/>
  </r>
  <r>
    <d v="2019-01-30T00:00:00"/>
    <x v="9"/>
    <d v="1899-12-30T08:00:00"/>
    <m/>
    <x v="1"/>
    <s v="CT"/>
    <d v="2019-01-30T08:00:00"/>
    <n v="26048"/>
    <x v="53"/>
    <s v="Carga"/>
    <s v="SI"/>
    <n v="13.5"/>
    <n v="26"/>
    <x v="0"/>
    <x v="4"/>
    <x v="7"/>
    <s v="SENEGAL"/>
    <m/>
    <m/>
    <m/>
    <m/>
    <m/>
    <s v="Miguel Ángel"/>
    <x v="20"/>
    <d v="1899-12-30T08:00:00"/>
    <m/>
    <n v="1"/>
    <x v="0"/>
    <x v="0"/>
    <s v="SI"/>
    <x v="1"/>
    <x v="1"/>
    <x v="1"/>
    <n v="1"/>
    <x v="2"/>
    <x v="4"/>
    <x v="0"/>
    <n v="468"/>
  </r>
  <r>
    <d v="2019-01-30T00:00:00"/>
    <x v="20"/>
    <d v="1899-12-30T08:30:00"/>
    <m/>
    <x v="1"/>
    <s v="MR"/>
    <d v="2019-01-30T08:30:00"/>
    <s v="DAVID"/>
    <x v="7"/>
    <s v="Carga"/>
    <s v="NO"/>
    <n v="3"/>
    <n v="6"/>
    <x v="0"/>
    <x v="9"/>
    <x v="5"/>
    <s v="PALAU"/>
    <m/>
    <m/>
    <m/>
    <m/>
    <m/>
    <s v="Reyes"/>
    <x v="20"/>
    <d v="1899-12-30T08:30:00"/>
    <m/>
    <n v="0"/>
    <x v="0"/>
    <x v="0"/>
    <s v="SI"/>
    <x v="1"/>
    <x v="1"/>
    <x v="1"/>
    <n v="1"/>
    <x v="2"/>
    <x v="4"/>
    <x v="0"/>
    <n v="468"/>
  </r>
  <r>
    <d v="2019-01-30T00:00:00"/>
    <x v="106"/>
    <d v="1899-12-30T08:40:00"/>
    <m/>
    <x v="1"/>
    <s v="MR"/>
    <d v="2019-01-30T08:30:00"/>
    <n v="26342"/>
    <x v="3"/>
    <s v="Carga"/>
    <s v="NO"/>
    <n v="0.5"/>
    <n v="1"/>
    <x v="0"/>
    <x v="4"/>
    <x v="1"/>
    <s v="MONTORNES"/>
    <m/>
    <m/>
    <m/>
    <m/>
    <m/>
    <s v="Miguel Ángel"/>
    <x v="20"/>
    <d v="1899-12-30T08:40:00"/>
    <m/>
    <n v="0"/>
    <x v="0"/>
    <x v="0"/>
    <s v="SI"/>
    <x v="1"/>
    <x v="1"/>
    <x v="1"/>
    <n v="1"/>
    <x v="1"/>
    <x v="4"/>
    <x v="0"/>
    <n v="468"/>
  </r>
  <r>
    <d v="2019-01-30T00:00:00"/>
    <x v="60"/>
    <m/>
    <m/>
    <x v="0"/>
    <s v="MR"/>
    <d v="2019-01-30T09:00:00"/>
    <m/>
    <x v="3"/>
    <s v="Descarga"/>
    <s v="NO"/>
    <n v="0"/>
    <n v="0.5"/>
    <x v="1"/>
    <x v="25"/>
    <x v="0"/>
    <s v="PALAU"/>
    <s v="ALB. 201900995, 201900843 Y 201900993"/>
    <m/>
    <m/>
    <m/>
    <m/>
    <s v="Sus medios"/>
    <x v="20"/>
    <d v="1899-12-30T08:45:00"/>
    <m/>
    <n v="0"/>
    <x v="0"/>
    <x v="0"/>
    <s v="No"/>
    <x v="0"/>
    <x v="0"/>
    <x v="0"/>
    <n v="0"/>
    <x v="0"/>
    <x v="4"/>
    <x v="0"/>
    <n v="468"/>
  </r>
  <r>
    <d v="2019-01-30T00:00:00"/>
    <x v="22"/>
    <d v="1899-12-30T09:00:00"/>
    <m/>
    <x v="1"/>
    <s v="VG"/>
    <d v="2019-01-30T09:00:00"/>
    <m/>
    <x v="24"/>
    <s v="Descarga"/>
    <s v="SI"/>
    <n v="13.5"/>
    <n v="26"/>
    <x v="0"/>
    <x v="42"/>
    <x v="10"/>
    <s v="GAILLON"/>
    <s v="CB-1068 - 4516 HJM/// R9373BCF"/>
    <m/>
    <m/>
    <m/>
    <m/>
    <s v="Juan Carlos"/>
    <x v="20"/>
    <d v="1899-12-30T09:00:00"/>
    <m/>
    <n v="1"/>
    <x v="0"/>
    <x v="0"/>
    <s v="SI"/>
    <x v="1"/>
    <x v="1"/>
    <x v="1"/>
    <n v="1"/>
    <x v="2"/>
    <x v="4"/>
    <x v="0"/>
    <n v="468"/>
  </r>
  <r>
    <d v="2019-01-30T00:00:00"/>
    <x v="14"/>
    <m/>
    <m/>
    <x v="0"/>
    <s v="MR"/>
    <d v="2019-01-30T10:00:00"/>
    <m/>
    <x v="1"/>
    <s v="Descarga"/>
    <s v="NO"/>
    <n v="0"/>
    <n v="0.5"/>
    <x v="1"/>
    <x v="1"/>
    <x v="0"/>
    <s v="TERRASSA"/>
    <s v="UN SOBRE"/>
    <m/>
    <m/>
    <m/>
    <m/>
    <s v="Sus medios"/>
    <x v="20"/>
    <d v="1899-12-30T10:00:00"/>
    <m/>
    <n v="0"/>
    <x v="0"/>
    <x v="0"/>
    <s v="No"/>
    <x v="0"/>
    <x v="0"/>
    <x v="0"/>
    <n v="0"/>
    <x v="0"/>
    <x v="4"/>
    <x v="0"/>
    <n v="468"/>
  </r>
  <r>
    <d v="2019-01-30T00:00:00"/>
    <x v="15"/>
    <m/>
    <m/>
    <x v="0"/>
    <s v="MR"/>
    <d v="2019-01-30T10:00:00"/>
    <m/>
    <x v="3"/>
    <s v="Descarga"/>
    <s v="NO"/>
    <n v="0"/>
    <n v="0.5"/>
    <x v="1"/>
    <x v="116"/>
    <x v="2"/>
    <s v="POLINYA"/>
    <s v="ALBARAN 722/19 CALZADO DE SEGURIDAD"/>
    <m/>
    <m/>
    <m/>
    <m/>
    <s v="Reyes"/>
    <x v="20"/>
    <d v="1899-12-30T10:05:00"/>
    <m/>
    <n v="0"/>
    <x v="0"/>
    <x v="0"/>
    <s v="No"/>
    <x v="0"/>
    <x v="0"/>
    <x v="0"/>
    <n v="0"/>
    <x v="0"/>
    <x v="4"/>
    <x v="0"/>
    <n v="468"/>
  </r>
  <r>
    <d v="2019-01-30T00:00:00"/>
    <x v="108"/>
    <m/>
    <m/>
    <x v="0"/>
    <s v="CT"/>
    <d v="2019-01-30T10:30:00"/>
    <n v="26107"/>
    <x v="31"/>
    <s v="Carga"/>
    <s v="SI"/>
    <n v="13.5"/>
    <n v="33"/>
    <x v="3"/>
    <x v="138"/>
    <x v="7"/>
    <s v="VALLADOLID"/>
    <m/>
    <m/>
    <m/>
    <m/>
    <n v="50"/>
    <s v="Miguel Ángel"/>
    <x v="20"/>
    <d v="1899-12-30T10:25:00"/>
    <s v="I - carga europeos"/>
    <n v="1"/>
    <x v="0"/>
    <x v="0"/>
    <s v="No"/>
    <x v="0"/>
    <x v="0"/>
    <x v="0"/>
    <n v="0"/>
    <x v="2"/>
    <x v="4"/>
    <x v="0"/>
    <n v="468"/>
  </r>
  <r>
    <d v="2019-01-30T00:00:00"/>
    <x v="1"/>
    <d v="1899-12-30T10:30:00"/>
    <m/>
    <x v="1"/>
    <s v="VG"/>
    <d v="2019-01-30T10:30:00"/>
    <m/>
    <x v="24"/>
    <s v="Descarga"/>
    <s v="SI"/>
    <n v="13.5"/>
    <n v="26"/>
    <x v="0"/>
    <x v="40"/>
    <x v="10"/>
    <s v="NURIEUX"/>
    <s v="CB-1069"/>
    <m/>
    <m/>
    <m/>
    <m/>
    <s v="Miguel Ángel"/>
    <x v="20"/>
    <d v="1899-12-30T10:30:00"/>
    <m/>
    <n v="1"/>
    <x v="0"/>
    <x v="0"/>
    <s v="SI"/>
    <x v="1"/>
    <x v="1"/>
    <x v="1"/>
    <n v="1"/>
    <x v="2"/>
    <x v="4"/>
    <x v="0"/>
    <n v="468"/>
  </r>
  <r>
    <d v="2019-01-30T00:00:00"/>
    <x v="2"/>
    <d v="1899-12-30T11:00:00"/>
    <m/>
    <x v="1"/>
    <s v="MR"/>
    <d v="2019-01-30T11:00:00"/>
    <m/>
    <x v="6"/>
    <s v="Carga"/>
    <s v="SI"/>
    <n v="13.5"/>
    <n v="26"/>
    <x v="0"/>
    <x v="7"/>
    <x v="4"/>
    <s v="GAILLON"/>
    <m/>
    <m/>
    <m/>
    <m/>
    <m/>
    <s v="Juan Carlos"/>
    <x v="20"/>
    <d v="1899-12-30T11:00:00"/>
    <m/>
    <n v="1"/>
    <x v="0"/>
    <x v="0"/>
    <s v="SI"/>
    <x v="1"/>
    <x v="1"/>
    <x v="1"/>
    <n v="1"/>
    <x v="1"/>
    <x v="4"/>
    <x v="0"/>
    <n v="468"/>
  </r>
  <r>
    <d v="2019-01-30T00:00:00"/>
    <x v="4"/>
    <d v="1899-12-30T12:00:00"/>
    <m/>
    <x v="1"/>
    <s v="MR"/>
    <d v="2019-01-30T12:00:00"/>
    <s v="MAYDISA"/>
    <x v="3"/>
    <s v="Carga"/>
    <s v="NO"/>
    <n v="5"/>
    <n v="10"/>
    <x v="0"/>
    <x v="6"/>
    <x v="3"/>
    <s v="VARIOS"/>
    <m/>
    <m/>
    <m/>
    <m/>
    <n v="39"/>
    <s v="Juan Carlos"/>
    <x v="20"/>
    <d v="1899-12-30T12:00:00"/>
    <s v="C-Tanques"/>
    <n v="0"/>
    <x v="0"/>
    <x v="0"/>
    <s v="SI"/>
    <x v="1"/>
    <x v="1"/>
    <x v="1"/>
    <n v="1"/>
    <x v="1"/>
    <x v="4"/>
    <x v="0"/>
    <n v="468"/>
  </r>
  <r>
    <d v="2019-01-30T00:00:00"/>
    <x v="36"/>
    <d v="1899-12-30T13:00:00"/>
    <m/>
    <x v="1"/>
    <s v="MR"/>
    <d v="2019-01-30T13:00:00"/>
    <m/>
    <x v="22"/>
    <s v="Carga"/>
    <s v="SI"/>
    <n v="13.5"/>
    <n v="26"/>
    <x v="0"/>
    <x v="21"/>
    <x v="8"/>
    <s v="LORQUI"/>
    <s v="5440-JTS    R-2397-BCT    "/>
    <m/>
    <m/>
    <m/>
    <m/>
    <s v="Miguel Ángel"/>
    <x v="20"/>
    <d v="1899-12-30T13:00:00"/>
    <m/>
    <n v="1"/>
    <x v="0"/>
    <x v="0"/>
    <s v="SI"/>
    <x v="1"/>
    <x v="1"/>
    <x v="1"/>
    <n v="1"/>
    <x v="2"/>
    <x v="4"/>
    <x v="0"/>
    <n v="468"/>
  </r>
  <r>
    <d v="2019-01-30T00:00:00"/>
    <x v="43"/>
    <d v="1899-12-30T14:00:00"/>
    <m/>
    <x v="1"/>
    <s v="MR"/>
    <d v="2019-01-30T14:00:00"/>
    <n v="6006703"/>
    <x v="3"/>
    <s v="Carga"/>
    <s v="SI"/>
    <n v="13.5"/>
    <n v="26"/>
    <x v="0"/>
    <x v="23"/>
    <x v="1"/>
    <s v="VARIOS"/>
    <n v="3680214425"/>
    <m/>
    <m/>
    <m/>
    <n v="56"/>
    <s v="Miguel Ángel"/>
    <x v="20"/>
    <d v="1899-12-30T14:00:00"/>
    <s v="H- carga americanos"/>
    <n v="1"/>
    <x v="0"/>
    <x v="0"/>
    <s v="SI"/>
    <x v="1"/>
    <x v="1"/>
    <x v="1"/>
    <n v="1"/>
    <x v="1"/>
    <x v="4"/>
    <x v="0"/>
    <n v="468"/>
  </r>
  <r>
    <d v="2019-01-30T00:00:00"/>
    <x v="12"/>
    <d v="1899-12-30T14:30:00"/>
    <m/>
    <x v="1"/>
    <s v="MR"/>
    <d v="2019-01-30T14:30:00"/>
    <n v="26130"/>
    <x v="53"/>
    <s v="Carga"/>
    <s v="SI"/>
    <n v="13.5"/>
    <n v="26"/>
    <x v="0"/>
    <x v="139"/>
    <x v="7"/>
    <s v="SENEGAL"/>
    <s v="sin confirmar hora."/>
    <m/>
    <m/>
    <m/>
    <n v="23"/>
    <s v="Miguel M."/>
    <x v="20"/>
    <d v="1899-12-30T15:20:00"/>
    <m/>
    <n v="1"/>
    <x v="0"/>
    <x v="0"/>
    <s v="SI"/>
    <x v="1"/>
    <x v="2"/>
    <x v="0"/>
    <n v="0"/>
    <x v="2"/>
    <x v="4"/>
    <x v="0"/>
    <n v="468"/>
  </r>
  <r>
    <d v="2019-01-30T00:00:00"/>
    <x v="38"/>
    <d v="1899-12-30T15:00:00"/>
    <m/>
    <x v="1"/>
    <s v="MR"/>
    <d v="2019-01-30T15:00:00"/>
    <n v="26317"/>
    <x v="3"/>
    <s v="Carga"/>
    <s v="NO"/>
    <n v="2"/>
    <n v="4"/>
    <x v="0"/>
    <x v="140"/>
    <x v="1"/>
    <s v="MOS"/>
    <s v="0683JTC /// R6401BCW"/>
    <m/>
    <m/>
    <m/>
    <m/>
    <s v="Jesús"/>
    <x v="20"/>
    <d v="1899-12-30T15:00:00"/>
    <m/>
    <n v="0"/>
    <x v="0"/>
    <x v="0"/>
    <s v="SI"/>
    <x v="1"/>
    <x v="1"/>
    <x v="1"/>
    <n v="1"/>
    <x v="1"/>
    <x v="4"/>
    <x v="0"/>
    <n v="468"/>
  </r>
  <r>
    <d v="2019-01-30T00:00:00"/>
    <x v="109"/>
    <m/>
    <m/>
    <x v="0"/>
    <s v="MR"/>
    <d v="2019-01-30T15:30:00"/>
    <m/>
    <x v="17"/>
    <s v="Descarga"/>
    <s v="NO"/>
    <n v="0"/>
    <n v="0.5"/>
    <x v="1"/>
    <x v="29"/>
    <x v="0"/>
    <s v="VALENCIA"/>
    <s v="ALB. 48718 PDO.213004290"/>
    <m/>
    <m/>
    <m/>
    <m/>
    <s v="Sus medios"/>
    <x v="20"/>
    <d v="1899-12-30T15:32:00"/>
    <m/>
    <n v="0"/>
    <x v="0"/>
    <x v="0"/>
    <s v="No"/>
    <x v="0"/>
    <x v="0"/>
    <x v="0"/>
    <n v="0"/>
    <x v="0"/>
    <x v="4"/>
    <x v="0"/>
    <n v="468"/>
  </r>
  <r>
    <d v="2019-01-30T00:00:00"/>
    <x v="13"/>
    <d v="1899-12-30T16:00:00"/>
    <m/>
    <x v="1"/>
    <s v="MR"/>
    <d v="2019-01-30T16:00:00"/>
    <m/>
    <x v="3"/>
    <s v="Carga"/>
    <s v="NO"/>
    <n v="5"/>
    <n v="10"/>
    <x v="0"/>
    <x v="6"/>
    <x v="3"/>
    <s v="VARIOS"/>
    <m/>
    <m/>
    <m/>
    <m/>
    <m/>
    <s v="Jesús"/>
    <x v="20"/>
    <d v="1899-12-30T16:00:00"/>
    <m/>
    <n v="0"/>
    <x v="0"/>
    <x v="0"/>
    <s v="SI"/>
    <x v="1"/>
    <x v="1"/>
    <x v="1"/>
    <n v="1"/>
    <x v="1"/>
    <x v="4"/>
    <x v="0"/>
    <n v="468"/>
  </r>
  <r>
    <d v="2019-01-30T00:00:00"/>
    <x v="110"/>
    <d v="1899-12-30T16:01:00"/>
    <m/>
    <x v="1"/>
    <s v="MR"/>
    <d v="2019-01-30T16:00:00"/>
    <n v="6006790"/>
    <x v="6"/>
    <s v="Carga"/>
    <s v="NO"/>
    <n v="10"/>
    <n v="20"/>
    <x v="0"/>
    <x v="7"/>
    <x v="4"/>
    <s v="FRANCIA"/>
    <m/>
    <m/>
    <m/>
    <m/>
    <m/>
    <s v="Jesús"/>
    <x v="20"/>
    <d v="1899-12-30T16:01:00"/>
    <m/>
    <n v="0"/>
    <x v="0"/>
    <x v="0"/>
    <s v="SI"/>
    <x v="1"/>
    <x v="1"/>
    <x v="1"/>
    <n v="1"/>
    <x v="1"/>
    <x v="4"/>
    <x v="0"/>
    <n v="468"/>
  </r>
  <r>
    <d v="2019-01-30T00:00:00"/>
    <x v="8"/>
    <d v="1899-12-30T16:30:00"/>
    <m/>
    <x v="1"/>
    <s v="MR"/>
    <d v="2019-01-30T16:30:00"/>
    <n v="26471"/>
    <x v="54"/>
    <s v="Carga"/>
    <s v="NO"/>
    <n v="2"/>
    <n v="4"/>
    <x v="0"/>
    <x v="141"/>
    <x v="1"/>
    <s v="SANT MIQUEL DE BALENYA"/>
    <m/>
    <m/>
    <m/>
    <m/>
    <m/>
    <s v="Jesús"/>
    <x v="20"/>
    <d v="1899-12-30T16:30:00"/>
    <m/>
    <n v="0"/>
    <x v="0"/>
    <x v="0"/>
    <s v="SI"/>
    <x v="1"/>
    <x v="1"/>
    <x v="1"/>
    <n v="1"/>
    <x v="1"/>
    <x v="4"/>
    <x v="0"/>
    <n v="468"/>
  </r>
  <r>
    <d v="2019-01-30T00:00:00"/>
    <x v="111"/>
    <d v="1899-12-30T16:55:00"/>
    <m/>
    <x v="1"/>
    <s v="MR"/>
    <d v="2019-01-30T17:00:00"/>
    <m/>
    <x v="3"/>
    <s v="Descarga"/>
    <s v="NO"/>
    <n v="0"/>
    <n v="0.5"/>
    <x v="1"/>
    <x v="56"/>
    <x v="0"/>
    <s v="ESPARREGUERA"/>
    <s v="PEDIDO G/1900097, MATERIAL SIN CARGO PARA PRUEBA A/A PATRICIA"/>
    <m/>
    <m/>
    <m/>
    <m/>
    <s v="Sus medios"/>
    <x v="20"/>
    <d v="1899-12-30T16:55:00"/>
    <m/>
    <n v="0"/>
    <x v="0"/>
    <x v="0"/>
    <s v="SI"/>
    <x v="1"/>
    <x v="1"/>
    <x v="1"/>
    <n v="1"/>
    <x v="0"/>
    <x v="4"/>
    <x v="0"/>
    <n v="468"/>
  </r>
  <r>
    <d v="2019-01-30T00:00:00"/>
    <x v="40"/>
    <d v="1899-12-30T17:00:00"/>
    <m/>
    <x v="1"/>
    <s v="MR"/>
    <d v="2019-01-30T17:00:00"/>
    <m/>
    <x v="14"/>
    <s v="Carga"/>
    <s v="NO"/>
    <n v="3"/>
    <n v="6"/>
    <x v="0"/>
    <x v="19"/>
    <x v="5"/>
    <s v="VARIOS"/>
    <m/>
    <m/>
    <m/>
    <m/>
    <m/>
    <s v="Miguel M."/>
    <x v="20"/>
    <d v="1899-12-30T17:00:00"/>
    <m/>
    <n v="0"/>
    <x v="0"/>
    <x v="0"/>
    <s v="SI"/>
    <x v="1"/>
    <x v="1"/>
    <x v="1"/>
    <n v="1"/>
    <x v="2"/>
    <x v="4"/>
    <x v="0"/>
    <n v="468"/>
  </r>
  <r>
    <d v="2019-01-30T00:00:00"/>
    <x v="112"/>
    <m/>
    <m/>
    <x v="0"/>
    <s v="MR"/>
    <d v="2019-01-30T17:00:00"/>
    <m/>
    <x v="3"/>
    <s v="Descarga"/>
    <s v="NO"/>
    <n v="0"/>
    <n v="0.5"/>
    <x v="1"/>
    <x v="4"/>
    <x v="0"/>
    <s v="PARETS"/>
    <s v="ALB. 1430 Y 1314"/>
    <m/>
    <m/>
    <m/>
    <m/>
    <s v="Sus medios"/>
    <x v="20"/>
    <d v="1899-12-30T17:05:00"/>
    <m/>
    <n v="0"/>
    <x v="0"/>
    <x v="0"/>
    <s v="No"/>
    <x v="0"/>
    <x v="0"/>
    <x v="0"/>
    <n v="0"/>
    <x v="0"/>
    <x v="4"/>
    <x v="0"/>
    <n v="468"/>
  </r>
  <r>
    <d v="2019-01-30T00:00:00"/>
    <x v="112"/>
    <m/>
    <m/>
    <x v="0"/>
    <s v="MR"/>
    <d v="2019-01-30T17:00:00"/>
    <m/>
    <x v="3"/>
    <s v="Descarga"/>
    <s v="NO"/>
    <n v="0"/>
    <n v="0.5"/>
    <x v="1"/>
    <x v="142"/>
    <x v="0"/>
    <s v="PARETS"/>
    <s v="ALB. 1430"/>
    <m/>
    <m/>
    <m/>
    <m/>
    <s v="Sus medios"/>
    <x v="20"/>
    <d v="1899-12-30T17:05:00"/>
    <m/>
    <n v="0"/>
    <x v="0"/>
    <x v="0"/>
    <s v="No"/>
    <x v="0"/>
    <x v="0"/>
    <x v="0"/>
    <n v="0"/>
    <x v="0"/>
    <x v="4"/>
    <x v="0"/>
    <n v="468"/>
  </r>
  <r>
    <d v="2019-01-30T00:00:00"/>
    <x v="55"/>
    <d v="1899-12-30T17:30:00"/>
    <m/>
    <x v="1"/>
    <s v="MR"/>
    <d v="2019-01-30T17:30:00"/>
    <s v="ASM"/>
    <x v="21"/>
    <s v="Carga"/>
    <s v="NO"/>
    <n v="0"/>
    <n v="1"/>
    <x v="1"/>
    <x v="46"/>
    <x v="5"/>
    <s v="VARIOS"/>
    <m/>
    <m/>
    <m/>
    <m/>
    <m/>
    <s v="Sus medios"/>
    <x v="20"/>
    <d v="1899-12-30T17:30:00"/>
    <m/>
    <n v="0"/>
    <x v="0"/>
    <x v="0"/>
    <s v="SI"/>
    <x v="1"/>
    <x v="1"/>
    <x v="1"/>
    <n v="1"/>
    <x v="2"/>
    <x v="4"/>
    <x v="0"/>
    <n v="468"/>
  </r>
  <r>
    <d v="2019-01-30T00:00:00"/>
    <x v="46"/>
    <d v="1899-12-30T18:00:00"/>
    <m/>
    <x v="1"/>
    <s v="MR"/>
    <d v="2019-01-30T18:00:00"/>
    <m/>
    <x v="25"/>
    <s v="Carga"/>
    <s v="NO"/>
    <n v="5"/>
    <n v="10"/>
    <x v="0"/>
    <x v="55"/>
    <x v="5"/>
    <s v="VARIOS"/>
    <m/>
    <m/>
    <m/>
    <m/>
    <m/>
    <s v="Miguel M."/>
    <x v="20"/>
    <d v="1899-12-30T18:00:00"/>
    <m/>
    <n v="0"/>
    <x v="0"/>
    <x v="0"/>
    <s v="SI"/>
    <x v="1"/>
    <x v="1"/>
    <x v="1"/>
    <n v="1"/>
    <x v="2"/>
    <x v="4"/>
    <x v="0"/>
    <n v="468"/>
  </r>
  <r>
    <d v="2019-01-30T00:00:00"/>
    <x v="56"/>
    <d v="1899-12-30T19:00:00"/>
    <m/>
    <x v="1"/>
    <s v="MR"/>
    <d v="2019-01-30T19:00:00"/>
    <n v="6006722"/>
    <x v="39"/>
    <s v="Carga"/>
    <s v="SI"/>
    <n v="13.5"/>
    <n v="26"/>
    <x v="0"/>
    <x v="7"/>
    <x v="9"/>
    <s v="FRANCIA"/>
    <s v="ENVIO 6586"/>
    <m/>
    <m/>
    <m/>
    <m/>
    <s v="Jesús"/>
    <x v="20"/>
    <d v="1899-12-30T19:00:00"/>
    <m/>
    <n v="1"/>
    <x v="0"/>
    <x v="0"/>
    <s v="SI"/>
    <x v="1"/>
    <x v="1"/>
    <x v="1"/>
    <n v="1"/>
    <x v="2"/>
    <x v="4"/>
    <x v="0"/>
    <n v="468"/>
  </r>
  <r>
    <d v="2019-01-30T00:00:00"/>
    <x v="104"/>
    <d v="1899-12-30T21:30:00"/>
    <m/>
    <x v="1"/>
    <s v="MR"/>
    <d v="2019-01-30T21:30:00"/>
    <n v="6006703"/>
    <x v="3"/>
    <s v="Carga"/>
    <s v="SI"/>
    <n v="13.5"/>
    <n v="26"/>
    <x v="0"/>
    <x v="23"/>
    <x v="1"/>
    <s v="VARIOS"/>
    <s v="3680214424 (16h)"/>
    <m/>
    <m/>
    <m/>
    <m/>
    <s v="Miguel M."/>
    <x v="21"/>
    <d v="1899-12-30T15:30:00"/>
    <m/>
    <n v="1"/>
    <x v="0"/>
    <x v="0"/>
    <s v="SI"/>
    <x v="2"/>
    <x v="2"/>
    <x v="0"/>
    <n v="0"/>
    <x v="1"/>
    <x v="4"/>
    <x v="0"/>
    <n v="468"/>
  </r>
  <r>
    <d v="2019-01-31T00:00:00"/>
    <x v="17"/>
    <d v="1899-12-30T06:00:00"/>
    <m/>
    <x v="1"/>
    <s v="MR"/>
    <d v="2019-01-31T06:00:00"/>
    <n v="26331"/>
    <x v="26"/>
    <s v="Carga"/>
    <s v="SI"/>
    <n v="13.5"/>
    <n v="26"/>
    <x v="0"/>
    <x v="143"/>
    <x v="7"/>
    <s v="PULPI"/>
    <s v="ENVIO 6752 - 4212GRD CO02876R"/>
    <m/>
    <m/>
    <m/>
    <m/>
    <s v="Juan Carlos"/>
    <x v="21"/>
    <d v="1899-12-30T06:00:00"/>
    <m/>
    <n v="1"/>
    <x v="0"/>
    <x v="0"/>
    <s v="SI"/>
    <x v="1"/>
    <x v="1"/>
    <x v="1"/>
    <n v="1"/>
    <x v="2"/>
    <x v="4"/>
    <x v="0"/>
    <n v="468"/>
  </r>
  <r>
    <d v="2019-01-31T00:00:00"/>
    <x v="9"/>
    <d v="1899-12-30T08:00:00"/>
    <m/>
    <x v="1"/>
    <s v="JAR"/>
    <d v="2019-01-31T08:00:00"/>
    <m/>
    <x v="31"/>
    <s v="Carga"/>
    <s v="SI"/>
    <n v="13.5"/>
    <n v="26"/>
    <x v="0"/>
    <x v="70"/>
    <x v="11"/>
    <s v="MAÇANET"/>
    <s v="ENVIO 6760"/>
    <m/>
    <m/>
    <m/>
    <m/>
    <s v="Juan Carlos"/>
    <x v="21"/>
    <d v="1899-12-30T08:00:00"/>
    <m/>
    <n v="1"/>
    <x v="0"/>
    <x v="0"/>
    <s v="SI"/>
    <x v="1"/>
    <x v="1"/>
    <x v="1"/>
    <n v="1"/>
    <x v="2"/>
    <x v="4"/>
    <x v="0"/>
    <n v="468"/>
  </r>
  <r>
    <d v="2019-01-31T00:00:00"/>
    <x v="20"/>
    <d v="1899-12-30T08:30:00"/>
    <m/>
    <x v="1"/>
    <s v="MR"/>
    <d v="2019-01-31T08:30:00"/>
    <s v="DAVID"/>
    <x v="7"/>
    <s v="Carga"/>
    <s v="NO"/>
    <n v="3"/>
    <n v="6"/>
    <x v="0"/>
    <x v="9"/>
    <x v="5"/>
    <s v="PALAU"/>
    <m/>
    <m/>
    <m/>
    <m/>
    <m/>
    <s v="Reyes"/>
    <x v="21"/>
    <d v="1899-12-30T08:30:00"/>
    <m/>
    <n v="0"/>
    <x v="0"/>
    <x v="0"/>
    <s v="SI"/>
    <x v="1"/>
    <x v="1"/>
    <x v="1"/>
    <n v="1"/>
    <x v="2"/>
    <x v="4"/>
    <x v="0"/>
    <n v="468"/>
  </r>
  <r>
    <d v="2019-01-31T00:00:00"/>
    <x v="22"/>
    <m/>
    <m/>
    <x v="0"/>
    <s v="MR"/>
    <d v="2019-01-31T09:00:00"/>
    <m/>
    <x v="3"/>
    <s v="Descarga"/>
    <s v="NO"/>
    <n v="0"/>
    <n v="0.5"/>
    <x v="1"/>
    <x v="144"/>
    <x v="0"/>
    <s v="PALAU"/>
    <s v="ALB. 050778"/>
    <m/>
    <m/>
    <m/>
    <m/>
    <s v="Sus medios"/>
    <x v="21"/>
    <d v="1899-12-30T09:00:00"/>
    <m/>
    <n v="0"/>
    <x v="0"/>
    <x v="0"/>
    <s v="No"/>
    <x v="0"/>
    <x v="0"/>
    <x v="0"/>
    <n v="0"/>
    <x v="0"/>
    <x v="4"/>
    <x v="0"/>
    <n v="468"/>
  </r>
  <r>
    <d v="2019-01-31T00:00:00"/>
    <x v="113"/>
    <m/>
    <m/>
    <x v="0"/>
    <s v="MR"/>
    <d v="2019-01-31T09:30:00"/>
    <m/>
    <x v="36"/>
    <s v="Descarga"/>
    <s v="NO"/>
    <n v="0"/>
    <n v="0.5"/>
    <x v="1"/>
    <x v="85"/>
    <x v="0"/>
    <s v="ABRERA"/>
    <s v="2130042921 ALBARAN 51627"/>
    <m/>
    <m/>
    <m/>
    <m/>
    <s v="Sus medios"/>
    <x v="21"/>
    <d v="1899-12-30T09:31:00"/>
    <m/>
    <n v="0"/>
    <x v="0"/>
    <x v="0"/>
    <s v="No"/>
    <x v="0"/>
    <x v="0"/>
    <x v="0"/>
    <n v="0"/>
    <x v="0"/>
    <x v="4"/>
    <x v="0"/>
    <n v="468"/>
  </r>
  <r>
    <d v="2019-01-31T00:00:00"/>
    <x v="14"/>
    <d v="1899-12-30T10:00:00"/>
    <m/>
    <x v="1"/>
    <s v="MR"/>
    <d v="2019-01-31T10:00:00"/>
    <m/>
    <x v="30"/>
    <s v="Carga"/>
    <s v="NO"/>
    <n v="1.5"/>
    <n v="3"/>
    <x v="0"/>
    <x v="91"/>
    <x v="1"/>
    <s v="GRANOLLERS"/>
    <s v="26140, 26166, 26288 y 26361"/>
    <m/>
    <m/>
    <m/>
    <m/>
    <s v="Miguel Ángel"/>
    <x v="21"/>
    <d v="1899-12-30T10:00:00"/>
    <m/>
    <n v="0"/>
    <x v="0"/>
    <x v="0"/>
    <s v="SI"/>
    <x v="1"/>
    <x v="1"/>
    <x v="1"/>
    <n v="1"/>
    <x v="1"/>
    <x v="4"/>
    <x v="0"/>
    <n v="468"/>
  </r>
  <r>
    <d v="2019-01-31T00:00:00"/>
    <x v="1"/>
    <m/>
    <m/>
    <x v="0"/>
    <s v="MR"/>
    <d v="2019-01-31T10:30:00"/>
    <m/>
    <x v="3"/>
    <s v="Descarga"/>
    <s v="NO"/>
    <n v="0.5"/>
    <n v="1"/>
    <x v="0"/>
    <x v="44"/>
    <x v="6"/>
    <s v="HOLANDA"/>
    <s v="A/A RICARD DURAN"/>
    <m/>
    <m/>
    <m/>
    <m/>
    <s v="Miguel Ángel"/>
    <x v="21"/>
    <d v="1899-12-30T10:30:00"/>
    <m/>
    <n v="0"/>
    <x v="0"/>
    <x v="0"/>
    <s v="No"/>
    <x v="0"/>
    <x v="0"/>
    <x v="0"/>
    <n v="0"/>
    <x v="0"/>
    <x v="4"/>
    <x v="0"/>
    <n v="468"/>
  </r>
  <r>
    <d v="2019-01-31T00:00:00"/>
    <x v="74"/>
    <m/>
    <m/>
    <x v="0"/>
    <s v="MR"/>
    <d v="2019-01-31T10:30:00"/>
    <m/>
    <x v="3"/>
    <s v="Descarga"/>
    <s v="NO"/>
    <n v="0"/>
    <n v="0.5"/>
    <x v="1"/>
    <x v="38"/>
    <x v="2"/>
    <s v="HOSPITALET"/>
    <s v="PDO. 713013904 ALBARAN 604423"/>
    <m/>
    <m/>
    <m/>
    <m/>
    <s v="Sus medios"/>
    <x v="21"/>
    <d v="1899-12-30T10:35:00"/>
    <m/>
    <n v="0"/>
    <x v="0"/>
    <x v="0"/>
    <s v="No"/>
    <x v="0"/>
    <x v="0"/>
    <x v="0"/>
    <n v="0"/>
    <x v="0"/>
    <x v="4"/>
    <x v="0"/>
    <n v="468"/>
  </r>
  <r>
    <d v="2019-01-31T00:00:00"/>
    <x v="30"/>
    <m/>
    <m/>
    <x v="0"/>
    <s v="MR"/>
    <d v="2019-01-31T10:30:00"/>
    <m/>
    <x v="3"/>
    <s v="Descarga"/>
    <s v="NO"/>
    <n v="0"/>
    <n v="0.5"/>
    <x v="1"/>
    <x v="66"/>
    <x v="2"/>
    <s v="SABADELL"/>
    <s v="ALB. L906284, L906494 Y L906258"/>
    <m/>
    <m/>
    <m/>
    <m/>
    <s v="Sus medios"/>
    <x v="21"/>
    <d v="1899-12-30T10:40:00"/>
    <m/>
    <n v="0"/>
    <x v="0"/>
    <x v="0"/>
    <s v="No"/>
    <x v="0"/>
    <x v="0"/>
    <x v="0"/>
    <n v="0"/>
    <x v="0"/>
    <x v="4"/>
    <x v="0"/>
    <n v="468"/>
  </r>
  <r>
    <d v="2019-01-31T00:00:00"/>
    <x v="2"/>
    <d v="1899-12-30T11:00:00"/>
    <m/>
    <x v="1"/>
    <s v="MR"/>
    <d v="2019-01-31T11:00:00"/>
    <n v="6006703"/>
    <x v="3"/>
    <s v="Carga"/>
    <s v="SI"/>
    <n v="13.5"/>
    <n v="26"/>
    <x v="0"/>
    <x v="23"/>
    <x v="1"/>
    <s v="VARIOS"/>
    <s v="EM337GA /// AF54811  3665692170"/>
    <m/>
    <m/>
    <m/>
    <m/>
    <s v="Miguel Ángel"/>
    <x v="21"/>
    <d v="1899-12-30T11:00:00"/>
    <m/>
    <n v="1"/>
    <x v="0"/>
    <x v="0"/>
    <s v="SI"/>
    <x v="1"/>
    <x v="1"/>
    <x v="1"/>
    <n v="1"/>
    <x v="1"/>
    <x v="4"/>
    <x v="0"/>
    <n v="468"/>
  </r>
  <r>
    <d v="2019-01-31T00:00:00"/>
    <x v="3"/>
    <d v="1899-12-30T11:30:00"/>
    <m/>
    <x v="1"/>
    <s v="CT"/>
    <d v="2019-01-31T11:30:00"/>
    <m/>
    <x v="49"/>
    <s v="Carga"/>
    <s v="NO"/>
    <n v="2.5"/>
    <n v="5"/>
    <x v="0"/>
    <x v="145"/>
    <x v="7"/>
    <s v="STA. CRUZ DE TENERIFE"/>
    <s v="26311 Y 25778"/>
    <m/>
    <m/>
    <m/>
    <m/>
    <s v="Juan Carlos"/>
    <x v="21"/>
    <d v="1899-12-30T13:00:00"/>
    <m/>
    <n v="0"/>
    <x v="0"/>
    <x v="0"/>
    <s v="SI"/>
    <x v="1"/>
    <x v="2"/>
    <x v="0"/>
    <n v="0"/>
    <x v="2"/>
    <x v="4"/>
    <x v="0"/>
    <n v="468"/>
  </r>
  <r>
    <d v="2019-01-31T00:00:00"/>
    <x v="11"/>
    <m/>
    <m/>
    <x v="0"/>
    <s v="MR"/>
    <d v="2019-01-31T11:30:00"/>
    <m/>
    <x v="3"/>
    <s v="Carga"/>
    <s v="NO"/>
    <n v="1"/>
    <n v="2"/>
    <x v="0"/>
    <x v="6"/>
    <x v="3"/>
    <s v="VALENCIA"/>
    <s v="ALB. 9AL/19000116"/>
    <m/>
    <m/>
    <m/>
    <m/>
    <s v="Diego"/>
    <x v="21"/>
    <d v="1899-12-30T11:40:00"/>
    <m/>
    <n v="0"/>
    <x v="0"/>
    <x v="0"/>
    <s v="No"/>
    <x v="0"/>
    <x v="0"/>
    <x v="0"/>
    <n v="0"/>
    <x v="1"/>
    <x v="4"/>
    <x v="0"/>
    <n v="468"/>
  </r>
  <r>
    <d v="2019-01-31T00:00:00"/>
    <x v="96"/>
    <m/>
    <m/>
    <x v="0"/>
    <s v="MR"/>
    <d v="2019-01-31T12:00:00"/>
    <m/>
    <x v="3"/>
    <s v="Carga"/>
    <s v="NO"/>
    <n v="1"/>
    <n v="2"/>
    <x v="0"/>
    <x v="129"/>
    <x v="3"/>
    <s v="PORTUGAL"/>
    <s v="25917 Y 26446 (EN OFICINAS)"/>
    <m/>
    <m/>
    <m/>
    <m/>
    <s v="Miguel Ángel"/>
    <x v="21"/>
    <d v="1899-12-30T11:50:00"/>
    <m/>
    <n v="0"/>
    <x v="0"/>
    <x v="0"/>
    <s v="No"/>
    <x v="0"/>
    <x v="0"/>
    <x v="0"/>
    <n v="0"/>
    <x v="1"/>
    <x v="4"/>
    <x v="0"/>
    <n v="468"/>
  </r>
  <r>
    <d v="2019-01-31T00:00:00"/>
    <x v="4"/>
    <d v="1899-12-30T12:00:00"/>
    <m/>
    <x v="1"/>
    <s v="MR"/>
    <d v="2019-01-31T12:00:00"/>
    <s v="MAYDISA"/>
    <x v="3"/>
    <s v="Carga"/>
    <s v="NO"/>
    <n v="5"/>
    <n v="10"/>
    <x v="0"/>
    <x v="6"/>
    <x v="3"/>
    <s v="VARIOS"/>
    <m/>
    <m/>
    <m/>
    <m/>
    <m/>
    <s v="Juan Carlos"/>
    <x v="21"/>
    <d v="1899-12-30T12:00:00"/>
    <m/>
    <n v="0"/>
    <x v="0"/>
    <x v="0"/>
    <s v="SI"/>
    <x v="1"/>
    <x v="1"/>
    <x v="1"/>
    <n v="1"/>
    <x v="1"/>
    <x v="4"/>
    <x v="0"/>
    <n v="468"/>
  </r>
  <r>
    <d v="2019-01-31T00:00:00"/>
    <x v="5"/>
    <d v="1899-12-30T12:30:00"/>
    <m/>
    <x v="1"/>
    <s v="MR"/>
    <d v="2019-01-31T12:30:00"/>
    <n v="6006734"/>
    <x v="53"/>
    <s v="Carga"/>
    <s v="SI"/>
    <n v="13.5"/>
    <n v="29"/>
    <x v="0"/>
    <x v="7"/>
    <x v="9"/>
    <s v="FRANCIA"/>
    <s v="9836KRR /// R2167BCR"/>
    <m/>
    <m/>
    <m/>
    <m/>
    <s v="Juan Carlos"/>
    <x v="21"/>
    <d v="1899-12-30T12:30:00"/>
    <m/>
    <n v="1"/>
    <x v="0"/>
    <x v="0"/>
    <s v="SI"/>
    <x v="1"/>
    <x v="1"/>
    <x v="1"/>
    <n v="1"/>
    <x v="2"/>
    <x v="4"/>
    <x v="0"/>
    <n v="468"/>
  </r>
  <r>
    <d v="2019-01-31T00:00:00"/>
    <x v="36"/>
    <d v="1899-12-30T13:00:00"/>
    <m/>
    <x v="1"/>
    <s v="CT"/>
    <d v="2019-01-31T13:00:00"/>
    <n v="26107"/>
    <x v="31"/>
    <s v="Carga"/>
    <s v="SI"/>
    <n v="13.5"/>
    <n v="26"/>
    <x v="3"/>
    <x v="138"/>
    <x v="7"/>
    <s v="VALLADOLID"/>
    <m/>
    <m/>
    <m/>
    <m/>
    <m/>
    <s v="Juan Carlos"/>
    <x v="21"/>
    <d v="1899-12-30T13:00:00"/>
    <m/>
    <n v="1"/>
    <x v="0"/>
    <x v="0"/>
    <s v="SI"/>
    <x v="1"/>
    <x v="1"/>
    <x v="1"/>
    <n v="1"/>
    <x v="2"/>
    <x v="4"/>
    <x v="0"/>
    <n v="468"/>
  </r>
  <r>
    <d v="2019-01-31T00:00:00"/>
    <x v="43"/>
    <d v="1899-12-30T14:00:00"/>
    <m/>
    <x v="1"/>
    <s v="MR"/>
    <d v="2019-01-31T14:00:00"/>
    <n v="6006703"/>
    <x v="3"/>
    <s v="Carga"/>
    <s v="SI"/>
    <n v="13.5"/>
    <n v="26"/>
    <x v="0"/>
    <x v="23"/>
    <x v="1"/>
    <s v="VARIOS"/>
    <s v="3665692175+3680218888 (14h)"/>
    <m/>
    <m/>
    <m/>
    <n v="36"/>
    <s v="Miguel M."/>
    <x v="21"/>
    <d v="1899-12-30T14:00:00"/>
    <s v="H- carga americanos"/>
    <n v="1"/>
    <x v="0"/>
    <x v="0"/>
    <s v="SI"/>
    <x v="1"/>
    <x v="1"/>
    <x v="1"/>
    <n v="1"/>
    <x v="1"/>
    <x v="4"/>
    <x v="0"/>
    <n v="468"/>
  </r>
  <r>
    <d v="2019-01-31T00:00:00"/>
    <x v="38"/>
    <d v="1899-12-30T15:00:00"/>
    <m/>
    <x v="1"/>
    <s v="MR"/>
    <d v="2019-01-31T15:00:00"/>
    <n v="26317"/>
    <x v="3"/>
    <s v="Carga"/>
    <s v="NO"/>
    <n v="7"/>
    <n v="14"/>
    <x v="0"/>
    <x v="140"/>
    <x v="1"/>
    <s v="MOS"/>
    <s v="1110CVW - RIGIDO 3 EGES"/>
    <m/>
    <m/>
    <m/>
    <m/>
    <s v="Jesús"/>
    <x v="21"/>
    <d v="1899-12-30T15:00:00"/>
    <m/>
    <n v="0"/>
    <x v="0"/>
    <x v="0"/>
    <s v="SI"/>
    <x v="1"/>
    <x v="1"/>
    <x v="1"/>
    <n v="1"/>
    <x v="1"/>
    <x v="4"/>
    <x v="0"/>
    <n v="468"/>
  </r>
  <r>
    <d v="2019-01-31T00:00:00"/>
    <x v="7"/>
    <d v="1899-12-30T15:30:00"/>
    <m/>
    <x v="1"/>
    <s v="MR"/>
    <d v="2019-01-31T15:30:00"/>
    <n v="6006669"/>
    <x v="3"/>
    <s v="Carga"/>
    <s v="NO"/>
    <n v="1"/>
    <n v="2"/>
    <x v="0"/>
    <x v="146"/>
    <x v="4"/>
    <s v="CROACIA"/>
    <s v=": KR 500-IG / KR 255-IZ"/>
    <m/>
    <m/>
    <m/>
    <m/>
    <s v="Miguel M."/>
    <x v="21"/>
    <d v="1899-12-30T15:30:00"/>
    <m/>
    <n v="0"/>
    <x v="0"/>
    <x v="0"/>
    <s v="SI"/>
    <x v="1"/>
    <x v="1"/>
    <x v="1"/>
    <n v="1"/>
    <x v="1"/>
    <x v="4"/>
    <x v="0"/>
    <n v="468"/>
  </r>
  <r>
    <d v="2019-01-31T00:00:00"/>
    <x v="54"/>
    <m/>
    <m/>
    <x v="0"/>
    <s v="MR"/>
    <d v="2019-01-31T16:00:00"/>
    <m/>
    <x v="3"/>
    <s v="Descarga"/>
    <s v="NO"/>
    <n v="0"/>
    <n v="1"/>
    <x v="0"/>
    <x v="77"/>
    <x v="0"/>
    <s v="PALAU"/>
    <s v="ALB. 900001778 PDO. 213004334"/>
    <m/>
    <m/>
    <m/>
    <m/>
    <s v="Sus medios"/>
    <x v="21"/>
    <d v="1899-12-30T15:45:00"/>
    <m/>
    <n v="0"/>
    <x v="0"/>
    <x v="0"/>
    <s v="No"/>
    <x v="0"/>
    <x v="0"/>
    <x v="0"/>
    <n v="0"/>
    <x v="0"/>
    <x v="4"/>
    <x v="0"/>
    <n v="468"/>
  </r>
  <r>
    <d v="2019-01-31T00:00:00"/>
    <x v="13"/>
    <d v="1899-12-30T16:00:00"/>
    <m/>
    <x v="1"/>
    <s v="MR"/>
    <d v="2019-01-31T16:00:00"/>
    <m/>
    <x v="3"/>
    <s v="Carga"/>
    <s v="NO"/>
    <n v="5"/>
    <n v="10"/>
    <x v="0"/>
    <x v="6"/>
    <x v="3"/>
    <s v="VARIOS"/>
    <m/>
    <m/>
    <m/>
    <m/>
    <n v="10"/>
    <s v="Jesús"/>
    <x v="21"/>
    <d v="1899-12-30T16:00:00"/>
    <m/>
    <n v="0"/>
    <x v="0"/>
    <x v="0"/>
    <s v="SI"/>
    <x v="1"/>
    <x v="1"/>
    <x v="1"/>
    <n v="1"/>
    <x v="1"/>
    <x v="4"/>
    <x v="0"/>
    <n v="468"/>
  </r>
  <r>
    <d v="2019-01-31T00:00:00"/>
    <x v="8"/>
    <d v="1899-12-30T16:30:00"/>
    <m/>
    <x v="1"/>
    <s v="MR"/>
    <d v="2019-01-31T16:30:00"/>
    <n v="6006754"/>
    <x v="53"/>
    <s v="Carga"/>
    <s v="SI"/>
    <n v="13.5"/>
    <n v="26"/>
    <x v="0"/>
    <x v="7"/>
    <x v="9"/>
    <s v="FRANCIA"/>
    <s v="7256JTP /// R4346BCW"/>
    <m/>
    <m/>
    <m/>
    <m/>
    <s v="Jesús"/>
    <x v="21"/>
    <d v="1899-12-30T16:30:00"/>
    <m/>
    <n v="1"/>
    <x v="0"/>
    <x v="0"/>
    <s v="SI"/>
    <x v="1"/>
    <x v="1"/>
    <x v="1"/>
    <n v="1"/>
    <x v="2"/>
    <x v="4"/>
    <x v="0"/>
    <n v="468"/>
  </r>
  <r>
    <d v="2019-01-31T00:00:00"/>
    <x v="40"/>
    <d v="1899-12-30T17:00:00"/>
    <m/>
    <x v="1"/>
    <s v="MR"/>
    <d v="2019-01-31T17:00:00"/>
    <m/>
    <x v="14"/>
    <s v="Carga"/>
    <s v="NO"/>
    <n v="3"/>
    <n v="6"/>
    <x v="0"/>
    <x v="19"/>
    <x v="5"/>
    <s v="VARIOS"/>
    <m/>
    <m/>
    <m/>
    <m/>
    <m/>
    <s v="Miguel M."/>
    <x v="21"/>
    <d v="1899-12-30T17:00:00"/>
    <m/>
    <n v="0"/>
    <x v="0"/>
    <x v="0"/>
    <s v="SI"/>
    <x v="1"/>
    <x v="1"/>
    <x v="1"/>
    <n v="1"/>
    <x v="2"/>
    <x v="4"/>
    <x v="0"/>
    <n v="468"/>
  </r>
  <r>
    <d v="2019-01-31T00:00:00"/>
    <x v="55"/>
    <d v="1899-12-30T17:30:00"/>
    <m/>
    <x v="1"/>
    <s v="MR"/>
    <d v="2019-01-31T17:30:00"/>
    <s v="SZENDEX"/>
    <x v="20"/>
    <s v="Carga"/>
    <s v="NO"/>
    <n v="0"/>
    <n v="1"/>
    <x v="1"/>
    <x v="54"/>
    <x v="5"/>
    <s v="VARIOS"/>
    <m/>
    <m/>
    <m/>
    <m/>
    <m/>
    <s v="Sus medios"/>
    <x v="21"/>
    <d v="1899-12-30T17:30:00"/>
    <m/>
    <n v="0"/>
    <x v="0"/>
    <x v="0"/>
    <s v="SI"/>
    <x v="1"/>
    <x v="1"/>
    <x v="1"/>
    <n v="1"/>
    <x v="2"/>
    <x v="4"/>
    <x v="0"/>
    <n v="468"/>
  </r>
  <r>
    <d v="2019-01-31T00:00:00"/>
    <x v="46"/>
    <d v="1899-12-30T18:00:00"/>
    <m/>
    <x v="1"/>
    <s v="MR"/>
    <d v="2019-01-31T18:00:00"/>
    <m/>
    <x v="25"/>
    <s v="Carga"/>
    <s v="NO"/>
    <n v="5"/>
    <n v="10"/>
    <x v="0"/>
    <x v="55"/>
    <x v="5"/>
    <s v="VARIOS"/>
    <m/>
    <m/>
    <m/>
    <m/>
    <m/>
    <s v="Miguel M."/>
    <x v="21"/>
    <d v="1899-12-30T18:00:00"/>
    <m/>
    <n v="0"/>
    <x v="0"/>
    <x v="0"/>
    <s v="SI"/>
    <x v="1"/>
    <x v="1"/>
    <x v="1"/>
    <n v="1"/>
    <x v="2"/>
    <x v="4"/>
    <x v="0"/>
    <n v="468"/>
  </r>
  <r>
    <d v="2019-01-31T00:00:00"/>
    <x v="47"/>
    <d v="1899-12-30T18:30:00"/>
    <m/>
    <x v="1"/>
    <s v="MR"/>
    <d v="2019-01-31T18:30:00"/>
    <n v="26103"/>
    <x v="27"/>
    <s v="Carga"/>
    <s v="NO"/>
    <n v="1"/>
    <n v="2"/>
    <x v="0"/>
    <x v="147"/>
    <x v="1"/>
    <s v="ZAMORA"/>
    <s v="ALBARAN 040660, VENDRAN A LO LARGO DE LA TARDE"/>
    <m/>
    <m/>
    <m/>
    <m/>
    <s v="Reyes"/>
    <x v="21"/>
    <d v="1899-12-30T11:30:00"/>
    <m/>
    <n v="0"/>
    <x v="0"/>
    <x v="0"/>
    <s v="SI"/>
    <x v="1"/>
    <x v="3"/>
    <x v="1"/>
    <n v="1"/>
    <x v="1"/>
    <x v="4"/>
    <x v="0"/>
    <n v="468"/>
  </r>
  <r>
    <d v="2019-01-31T00:00:00"/>
    <x v="114"/>
    <d v="1899-12-30T20:30:00"/>
    <m/>
    <x v="1"/>
    <s v="MR"/>
    <d v="2019-01-31T20:30:00"/>
    <n v="6006703"/>
    <x v="3"/>
    <s v="Carga"/>
    <s v="SI"/>
    <n v="13.5"/>
    <n v="26"/>
    <x v="0"/>
    <x v="23"/>
    <x v="1"/>
    <s v="VARIOS"/>
    <n v="3665744113"/>
    <m/>
    <m/>
    <m/>
    <m/>
    <s v="Miguel Ángel"/>
    <x v="21"/>
    <d v="1899-12-30T10:50:00"/>
    <m/>
    <n v="1"/>
    <x v="0"/>
    <x v="0"/>
    <s v="SI"/>
    <x v="1"/>
    <x v="3"/>
    <x v="1"/>
    <n v="1"/>
    <x v="1"/>
    <x v="4"/>
    <x v="0"/>
    <n v="468"/>
  </r>
  <r>
    <d v="2019-01-31T00:00:00"/>
    <x v="104"/>
    <d v="1899-12-30T21:30:00"/>
    <m/>
    <x v="1"/>
    <s v="MR"/>
    <d v="2019-01-31T21:30:00"/>
    <m/>
    <x v="3"/>
    <s v="Descarga"/>
    <s v="SI"/>
    <n v="13.5"/>
    <n v="26"/>
    <x v="0"/>
    <x v="23"/>
    <x v="2"/>
    <s v="ALEMANIA"/>
    <s v="465 PL /// 3680203845"/>
    <m/>
    <m/>
    <m/>
    <m/>
    <s v="Juan Carlos"/>
    <x v="21"/>
    <d v="1899-12-30T10:30:00"/>
    <m/>
    <n v="1"/>
    <x v="0"/>
    <x v="0"/>
    <s v="SI"/>
    <x v="1"/>
    <x v="3"/>
    <x v="1"/>
    <n v="1"/>
    <x v="0"/>
    <x v="4"/>
    <x v="0"/>
    <n v="468"/>
  </r>
  <r>
    <d v="2019-02-01T00:00:00"/>
    <x v="17"/>
    <d v="1899-12-30T06:00:00"/>
    <m/>
    <x v="1"/>
    <s v="MR"/>
    <d v="2019-02-01T06:00:00"/>
    <m/>
    <x v="22"/>
    <s v="Descarga"/>
    <s v="SI"/>
    <n v="13.5"/>
    <n v="26"/>
    <x v="0"/>
    <x v="21"/>
    <x v="8"/>
    <s v="LORQUI"/>
    <s v="ES POSIBLE QUE LLEGUE MAS TARDE"/>
    <m/>
    <m/>
    <m/>
    <m/>
    <s v="Miguel Ángel"/>
    <x v="22"/>
    <d v="1899-12-30T06:00:00"/>
    <m/>
    <n v="1"/>
    <x v="0"/>
    <x v="0"/>
    <s v="SI"/>
    <x v="1"/>
    <x v="1"/>
    <x v="1"/>
    <n v="1"/>
    <x v="2"/>
    <x v="4"/>
    <x v="1"/>
    <n v="468"/>
  </r>
  <r>
    <d v="2019-02-01T00:00:00"/>
    <x v="59"/>
    <d v="1899-12-30T07:00:00"/>
    <m/>
    <x v="1"/>
    <s v="MR"/>
    <d v="2019-02-01T07:00:00"/>
    <m/>
    <x v="3"/>
    <s v="Descarga"/>
    <s v="SI"/>
    <n v="13.5"/>
    <n v="26"/>
    <x v="0"/>
    <x v="22"/>
    <x v="0"/>
    <s v="PALAU"/>
    <s v="20190585 pdo. 113006419"/>
    <m/>
    <m/>
    <m/>
    <m/>
    <s v="Miguel Ángel"/>
    <x v="22"/>
    <d v="1899-12-30T08:00:00"/>
    <m/>
    <n v="1"/>
    <x v="0"/>
    <x v="0"/>
    <s v="SI"/>
    <x v="1"/>
    <x v="2"/>
    <x v="0"/>
    <n v="0"/>
    <x v="0"/>
    <x v="4"/>
    <x v="1"/>
    <n v="468"/>
  </r>
  <r>
    <d v="2019-02-01T00:00:00"/>
    <x v="9"/>
    <d v="1899-12-30T08:00:00"/>
    <m/>
    <x v="1"/>
    <s v="JAR"/>
    <d v="2019-02-01T08:00:00"/>
    <m/>
    <x v="31"/>
    <s v="Carga"/>
    <s v="SI"/>
    <n v="13.5"/>
    <n v="26"/>
    <x v="0"/>
    <x v="70"/>
    <x v="11"/>
    <s v="MAÇANET"/>
    <m/>
    <m/>
    <m/>
    <m/>
    <m/>
    <s v="Juan Carlos"/>
    <x v="22"/>
    <d v="1899-12-30T08:00:00"/>
    <m/>
    <n v="1"/>
    <x v="0"/>
    <x v="0"/>
    <s v="SI"/>
    <x v="1"/>
    <x v="1"/>
    <x v="1"/>
    <n v="1"/>
    <x v="2"/>
    <x v="4"/>
    <x v="1"/>
    <n v="468"/>
  </r>
  <r>
    <d v="2019-02-01T00:00:00"/>
    <x v="20"/>
    <d v="1899-12-30T08:30:00"/>
    <m/>
    <x v="1"/>
    <s v="MR"/>
    <d v="2019-02-01T08:30:00"/>
    <s v="DAVID"/>
    <x v="7"/>
    <s v="Carga"/>
    <s v="NO"/>
    <n v="3"/>
    <n v="6"/>
    <x v="0"/>
    <x v="9"/>
    <x v="5"/>
    <s v="PALAU"/>
    <m/>
    <m/>
    <m/>
    <m/>
    <m/>
    <s v="Sus medios"/>
    <x v="22"/>
    <d v="1899-12-30T08:30:00"/>
    <m/>
    <n v="0"/>
    <x v="0"/>
    <x v="0"/>
    <s v="SI"/>
    <x v="1"/>
    <x v="1"/>
    <x v="1"/>
    <n v="1"/>
    <x v="2"/>
    <x v="4"/>
    <x v="1"/>
    <n v="468"/>
  </r>
  <r>
    <d v="2019-02-01T00:00:00"/>
    <x v="60"/>
    <m/>
    <m/>
    <x v="0"/>
    <s v="MR"/>
    <d v="2019-02-01T09:00:00"/>
    <m/>
    <x v="3"/>
    <s v="Descarga"/>
    <s v="NO"/>
    <n v="0"/>
    <n v="0.5"/>
    <x v="1"/>
    <x v="25"/>
    <x v="0"/>
    <s v="PALAU"/>
    <s v="ALB. 201901057"/>
    <m/>
    <m/>
    <m/>
    <m/>
    <s v="Sus medios"/>
    <x v="22"/>
    <d v="1899-12-30T08:45:00"/>
    <m/>
    <n v="0"/>
    <x v="0"/>
    <x v="0"/>
    <s v="No"/>
    <x v="0"/>
    <x v="0"/>
    <x v="0"/>
    <n v="0"/>
    <x v="0"/>
    <x v="4"/>
    <x v="1"/>
    <n v="468"/>
  </r>
  <r>
    <d v="2019-02-01T00:00:00"/>
    <x v="22"/>
    <d v="1899-12-30T09:00:00"/>
    <m/>
    <x v="1"/>
    <s v="MR"/>
    <d v="2019-02-01T09:00:00"/>
    <m/>
    <x v="3"/>
    <s v="Descarga"/>
    <s v="NO"/>
    <n v="2"/>
    <n v="4"/>
    <x v="0"/>
    <x v="28"/>
    <x v="0"/>
    <s v="PALAU"/>
    <n v="213004288"/>
    <m/>
    <m/>
    <m/>
    <m/>
    <s v="Juan Carlos"/>
    <x v="22"/>
    <d v="1899-12-30T09:00:00"/>
    <m/>
    <n v="0"/>
    <x v="0"/>
    <x v="0"/>
    <s v="SI"/>
    <x v="1"/>
    <x v="1"/>
    <x v="1"/>
    <n v="1"/>
    <x v="0"/>
    <x v="4"/>
    <x v="1"/>
    <n v="468"/>
  </r>
  <r>
    <d v="2019-02-01T00:00:00"/>
    <x v="115"/>
    <m/>
    <m/>
    <x v="0"/>
    <s v="MR"/>
    <d v="2019-02-01T09:00:00"/>
    <m/>
    <x v="8"/>
    <s v="Descarga"/>
    <s v="NO"/>
    <n v="1"/>
    <n v="2"/>
    <x v="0"/>
    <x v="11"/>
    <x v="0"/>
    <s v="EL VENDRELL"/>
    <m/>
    <m/>
    <m/>
    <m/>
    <m/>
    <s v="Juan Carlos"/>
    <x v="22"/>
    <d v="1899-12-30T09:05:00"/>
    <m/>
    <n v="0"/>
    <x v="0"/>
    <x v="0"/>
    <s v="No"/>
    <x v="0"/>
    <x v="0"/>
    <x v="0"/>
    <n v="0"/>
    <x v="0"/>
    <x v="4"/>
    <x v="1"/>
    <n v="468"/>
  </r>
  <r>
    <d v="2019-02-01T00:00:00"/>
    <x v="67"/>
    <m/>
    <m/>
    <x v="0"/>
    <s v="MR"/>
    <d v="2019-02-01T09:30:00"/>
    <m/>
    <x v="3"/>
    <s v="Descarga"/>
    <s v="NO"/>
    <n v="0"/>
    <n v="0.5"/>
    <x v="1"/>
    <x v="34"/>
    <x v="2"/>
    <s v="GRANOLLERS"/>
    <s v="ALB. 2190570"/>
    <m/>
    <m/>
    <m/>
    <m/>
    <s v="Sus medios"/>
    <x v="22"/>
    <d v="1899-12-30T09:15:00"/>
    <m/>
    <n v="0"/>
    <x v="0"/>
    <x v="0"/>
    <s v="No"/>
    <x v="0"/>
    <x v="0"/>
    <x v="0"/>
    <n v="0"/>
    <x v="0"/>
    <x v="4"/>
    <x v="1"/>
    <n v="468"/>
  </r>
  <r>
    <d v="2019-02-01T00:00:00"/>
    <x v="14"/>
    <d v="1899-12-30T10:00:00"/>
    <m/>
    <x v="1"/>
    <s v="MR"/>
    <d v="2019-02-01T10:00:00"/>
    <m/>
    <x v="3"/>
    <s v="Carga"/>
    <s v="SI"/>
    <n v="13.5"/>
    <n v="26"/>
    <x v="0"/>
    <x v="148"/>
    <x v="1"/>
    <s v="MARRUECOS"/>
    <s v="25413 /// 16371B40    R4158BBM"/>
    <m/>
    <m/>
    <m/>
    <m/>
    <s v="Miguel Ángel"/>
    <x v="22"/>
    <d v="1899-12-30T10:00:00"/>
    <m/>
    <n v="1"/>
    <x v="0"/>
    <x v="0"/>
    <s v="SI"/>
    <x v="1"/>
    <x v="1"/>
    <x v="1"/>
    <n v="1"/>
    <x v="1"/>
    <x v="4"/>
    <x v="1"/>
    <n v="468"/>
  </r>
  <r>
    <d v="2019-02-01T00:00:00"/>
    <x v="1"/>
    <d v="1899-12-30T10:30:00"/>
    <m/>
    <x v="1"/>
    <s v="CT"/>
    <d v="2019-02-01T10:30:00"/>
    <n v="26262"/>
    <x v="43"/>
    <s v="Carga"/>
    <s v="NO"/>
    <n v="6"/>
    <n v="12"/>
    <x v="0"/>
    <x v="107"/>
    <x v="7"/>
    <s v="ALMUSSAFES"/>
    <m/>
    <m/>
    <m/>
    <m/>
    <m/>
    <s v="Miguel Ángel"/>
    <x v="22"/>
    <d v="1899-12-30T10:30:00"/>
    <m/>
    <n v="0"/>
    <x v="0"/>
    <x v="0"/>
    <s v="SI"/>
    <x v="1"/>
    <x v="1"/>
    <x v="1"/>
    <n v="1"/>
    <x v="2"/>
    <x v="4"/>
    <x v="1"/>
    <n v="468"/>
  </r>
  <r>
    <d v="2019-02-01T00:00:00"/>
    <x v="74"/>
    <m/>
    <m/>
    <x v="0"/>
    <s v="MR"/>
    <d v="2019-02-01T10:30:00"/>
    <m/>
    <x v="3"/>
    <s v="Descarga"/>
    <s v="NO"/>
    <n v="0"/>
    <n v="0.5"/>
    <x v="1"/>
    <x v="66"/>
    <x v="0"/>
    <s v="PALAU"/>
    <s v="ALB. L903293"/>
    <m/>
    <m/>
    <m/>
    <m/>
    <s v="Sus medios"/>
    <x v="22"/>
    <d v="1899-12-30T10:35:00"/>
    <m/>
    <n v="0"/>
    <x v="0"/>
    <x v="0"/>
    <s v="No"/>
    <x v="0"/>
    <x v="0"/>
    <x v="0"/>
    <n v="0"/>
    <x v="0"/>
    <x v="4"/>
    <x v="1"/>
    <n v="468"/>
  </r>
  <r>
    <d v="2019-02-01T00:00:00"/>
    <x v="31"/>
    <m/>
    <m/>
    <x v="0"/>
    <s v="MR"/>
    <d v="2019-02-01T11:00:00"/>
    <m/>
    <x v="3"/>
    <s v="Descarga"/>
    <s v="NO"/>
    <n v="0"/>
    <n v="0.5"/>
    <x v="1"/>
    <x v="149"/>
    <x v="0"/>
    <s v="SABADELL"/>
    <s v="ALB. 10099 PDO 213004326"/>
    <m/>
    <m/>
    <m/>
    <m/>
    <s v="Sus medios"/>
    <x v="22"/>
    <d v="1899-12-30T10:45:00"/>
    <m/>
    <n v="0"/>
    <x v="0"/>
    <x v="0"/>
    <s v="No"/>
    <x v="0"/>
    <x v="0"/>
    <x v="0"/>
    <n v="0"/>
    <x v="0"/>
    <x v="4"/>
    <x v="1"/>
    <n v="468"/>
  </r>
  <r>
    <d v="2019-02-01T00:00:00"/>
    <x v="68"/>
    <m/>
    <m/>
    <x v="0"/>
    <s v="MR"/>
    <d v="2019-02-01T11:00:00"/>
    <m/>
    <x v="3"/>
    <s v="Descarga"/>
    <s v="NO"/>
    <n v="0"/>
    <n v="0.5"/>
    <x v="1"/>
    <x v="4"/>
    <x v="2"/>
    <s v="CORNELLA"/>
    <s v="ALB. 18266 - CATALOGO ROTOMOLDEO"/>
    <m/>
    <m/>
    <m/>
    <m/>
    <s v="Miguel Ángel"/>
    <x v="22"/>
    <d v="1899-12-30T10:55:00"/>
    <m/>
    <n v="0"/>
    <x v="0"/>
    <x v="0"/>
    <s v="No"/>
    <x v="0"/>
    <x v="0"/>
    <x v="0"/>
    <n v="0"/>
    <x v="0"/>
    <x v="4"/>
    <x v="1"/>
    <n v="468"/>
  </r>
  <r>
    <d v="2019-02-01T00:00:00"/>
    <x v="2"/>
    <d v="1899-12-30T11:00:00"/>
    <m/>
    <x v="1"/>
    <s v="MR"/>
    <d v="2019-02-01T11:00:00"/>
    <m/>
    <x v="43"/>
    <s v="Carga"/>
    <s v="NO"/>
    <n v="9"/>
    <n v="18"/>
    <x v="0"/>
    <x v="150"/>
    <x v="11"/>
    <s v="ZARAGOZA"/>
    <s v="CARGA POR MUELLE"/>
    <m/>
    <m/>
    <m/>
    <m/>
    <s v="Juan Carlos"/>
    <x v="22"/>
    <d v="1899-12-30T11:00:00"/>
    <m/>
    <n v="0"/>
    <x v="0"/>
    <x v="0"/>
    <s v="SI"/>
    <x v="1"/>
    <x v="1"/>
    <x v="1"/>
    <n v="1"/>
    <x v="2"/>
    <x v="4"/>
    <x v="1"/>
    <n v="468"/>
  </r>
  <r>
    <d v="2019-02-01T00:00:00"/>
    <x v="76"/>
    <m/>
    <m/>
    <x v="0"/>
    <s v="MR"/>
    <d v="2019-02-01T11:00:00"/>
    <m/>
    <x v="3"/>
    <s v="Descarga"/>
    <s v="NO"/>
    <n v="0"/>
    <n v="0.5"/>
    <x v="1"/>
    <x v="116"/>
    <x v="2"/>
    <s v="POLINYA"/>
    <s v="ALB. 767/19 "/>
    <m/>
    <m/>
    <m/>
    <m/>
    <s v="Sus medios"/>
    <x v="22"/>
    <d v="1899-12-30T11:10:00"/>
    <m/>
    <n v="0"/>
    <x v="0"/>
    <x v="0"/>
    <s v="No"/>
    <x v="0"/>
    <x v="0"/>
    <x v="0"/>
    <n v="0"/>
    <x v="0"/>
    <x v="4"/>
    <x v="1"/>
    <n v="468"/>
  </r>
  <r>
    <d v="2019-02-01T00:00:00"/>
    <x v="3"/>
    <d v="1899-12-30T11:30:00"/>
    <m/>
    <x v="1"/>
    <s v="MR"/>
    <d v="2019-02-01T11:30:00"/>
    <n v="26346"/>
    <x v="26"/>
    <s v="Carga"/>
    <s v="SI"/>
    <n v="13.5"/>
    <n v="26"/>
    <x v="3"/>
    <x v="4"/>
    <x v="7"/>
    <s v="ZAMORA"/>
    <m/>
    <m/>
    <m/>
    <m/>
    <m/>
    <s v="Miguel Ángel"/>
    <x v="22"/>
    <d v="1899-12-30T11:30:00"/>
    <m/>
    <n v="1"/>
    <x v="0"/>
    <x v="0"/>
    <s v="SI"/>
    <x v="1"/>
    <x v="1"/>
    <x v="1"/>
    <n v="1"/>
    <x v="2"/>
    <x v="4"/>
    <x v="1"/>
    <n v="468"/>
  </r>
  <r>
    <d v="2019-02-01T00:00:00"/>
    <x v="4"/>
    <d v="1899-12-30T12:00:00"/>
    <m/>
    <x v="1"/>
    <s v="MR"/>
    <d v="2019-02-01T12:00:00"/>
    <m/>
    <x v="28"/>
    <s v="Descarga"/>
    <s v="NO"/>
    <n v="5"/>
    <n v="10"/>
    <x v="0"/>
    <x v="49"/>
    <x v="0"/>
    <s v="PALAU"/>
    <s v="S1-3366 ALB. 813002290,813002268, 813002220"/>
    <m/>
    <m/>
    <m/>
    <m/>
    <s v="Miguel Ángel"/>
    <x v="22"/>
    <d v="1899-12-30T12:00:00"/>
    <m/>
    <n v="0"/>
    <x v="0"/>
    <x v="0"/>
    <s v="SI"/>
    <x v="1"/>
    <x v="1"/>
    <x v="1"/>
    <n v="1"/>
    <x v="0"/>
    <x v="4"/>
    <x v="1"/>
    <n v="468"/>
  </r>
  <r>
    <d v="2019-02-01T00:00:00"/>
    <x v="5"/>
    <d v="1899-12-30T12:30:00"/>
    <m/>
    <x v="1"/>
    <s v="MR"/>
    <d v="2019-02-01T12:30:00"/>
    <m/>
    <x v="32"/>
    <s v="Descarga"/>
    <s v="NO"/>
    <n v="4"/>
    <n v="8"/>
    <x v="0"/>
    <x v="56"/>
    <x v="0"/>
    <s v="PALAU"/>
    <s v="B609 Y G190122"/>
    <m/>
    <m/>
    <m/>
    <m/>
    <s v="Miguel Ángel"/>
    <x v="22"/>
    <d v="1899-12-30T12:30:00"/>
    <m/>
    <n v="0"/>
    <x v="0"/>
    <x v="0"/>
    <s v="SI"/>
    <x v="1"/>
    <x v="1"/>
    <x v="1"/>
    <n v="1"/>
    <x v="0"/>
    <x v="4"/>
    <x v="1"/>
    <n v="468"/>
  </r>
  <r>
    <d v="2019-02-01T00:00:00"/>
    <x v="36"/>
    <d v="1899-12-30T13:00:00"/>
    <m/>
    <x v="1"/>
    <s v="MR"/>
    <d v="2019-02-01T13:00:00"/>
    <m/>
    <x v="55"/>
    <s v="Carga"/>
    <s v="SI"/>
    <n v="13.5"/>
    <n v="26"/>
    <x v="0"/>
    <x v="148"/>
    <x v="1"/>
    <s v="MARRUECOS"/>
    <s v="23887 Y 26037 //// 7939B40     6599.08"/>
    <m/>
    <m/>
    <m/>
    <m/>
    <s v="Miguel Ángel"/>
    <x v="22"/>
    <d v="1899-12-30T13:00:00"/>
    <m/>
    <n v="1"/>
    <x v="0"/>
    <x v="0"/>
    <s v="SI"/>
    <x v="1"/>
    <x v="1"/>
    <x v="1"/>
    <n v="1"/>
    <x v="1"/>
    <x v="4"/>
    <x v="1"/>
    <n v="468"/>
  </r>
  <r>
    <d v="2019-02-01T00:00:00"/>
    <x v="43"/>
    <d v="1899-12-30T14:00:00"/>
    <m/>
    <x v="1"/>
    <s v="VG"/>
    <d v="2019-02-01T14:00:00"/>
    <m/>
    <x v="24"/>
    <s v="Descarga"/>
    <s v="SI"/>
    <n v="13.5"/>
    <n v="26"/>
    <x v="0"/>
    <x v="40"/>
    <x v="10"/>
    <s v="NURIEUX"/>
    <s v=" CB-1074 + CB-1078"/>
    <m/>
    <m/>
    <m/>
    <m/>
    <s v="Miguel M."/>
    <x v="22"/>
    <d v="1899-12-30T14:00:00"/>
    <m/>
    <n v="1"/>
    <x v="0"/>
    <x v="0"/>
    <s v="SI"/>
    <x v="1"/>
    <x v="1"/>
    <x v="1"/>
    <n v="1"/>
    <x v="2"/>
    <x v="4"/>
    <x v="1"/>
    <n v="468"/>
  </r>
  <r>
    <d v="2019-02-01T00:00:00"/>
    <x v="38"/>
    <d v="1899-12-30T15:00:00"/>
    <m/>
    <x v="1"/>
    <s v="MR"/>
    <d v="2019-02-01T15:00:00"/>
    <n v="26344"/>
    <x v="3"/>
    <s v="Carga"/>
    <s v="NO"/>
    <n v="10"/>
    <n v="10"/>
    <x v="0"/>
    <x v="141"/>
    <x v="1"/>
    <s v="BARCELONA"/>
    <m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01T00:00:00"/>
    <x v="116"/>
    <d v="1899-12-30T15:15:00"/>
    <m/>
    <x v="1"/>
    <s v="MR"/>
    <d v="2019-02-01T15:30:00"/>
    <m/>
    <x v="43"/>
    <s v="Descarga"/>
    <s v="NO"/>
    <n v="3"/>
    <n v="6"/>
    <x v="0"/>
    <x v="150"/>
    <x v="0"/>
    <s v="ZARAGOZA"/>
    <s v="alb. a/190115"/>
    <m/>
    <m/>
    <m/>
    <m/>
    <s v="Juan Carlos"/>
    <x v="22"/>
    <d v="1899-12-30T15:15:00"/>
    <m/>
    <n v="0"/>
    <x v="0"/>
    <x v="0"/>
    <s v="SI"/>
    <x v="1"/>
    <x v="1"/>
    <x v="1"/>
    <n v="1"/>
    <x v="0"/>
    <x v="4"/>
    <x v="1"/>
    <n v="468"/>
  </r>
  <r>
    <d v="2019-02-01T00:00:00"/>
    <x v="7"/>
    <d v="1899-12-30T15:30:00"/>
    <m/>
    <x v="1"/>
    <s v="VG"/>
    <d v="2019-02-01T15:30:00"/>
    <m/>
    <x v="24"/>
    <s v="Descarga"/>
    <s v="SI"/>
    <n v="13.5"/>
    <n v="26"/>
    <x v="0"/>
    <x v="42"/>
    <x v="10"/>
    <s v="GAILLON"/>
    <s v="CB-1077"/>
    <m/>
    <m/>
    <m/>
    <m/>
    <s v="Miguel M."/>
    <x v="22"/>
    <d v="1899-12-30T15:30:00"/>
    <m/>
    <n v="1"/>
    <x v="0"/>
    <x v="0"/>
    <s v="SI"/>
    <x v="1"/>
    <x v="1"/>
    <x v="1"/>
    <n v="1"/>
    <x v="2"/>
    <x v="4"/>
    <x v="1"/>
    <n v="468"/>
  </r>
  <r>
    <d v="2019-02-01T00:00:00"/>
    <x v="13"/>
    <d v="1899-12-30T16:00:00"/>
    <m/>
    <x v="1"/>
    <s v="MR"/>
    <d v="2019-02-01T16:00:00"/>
    <m/>
    <x v="3"/>
    <s v="Carga"/>
    <s v="NO"/>
    <n v="5"/>
    <n v="10"/>
    <x v="0"/>
    <x v="6"/>
    <x v="3"/>
    <s v="VARIOS"/>
    <m/>
    <m/>
    <m/>
    <m/>
    <m/>
    <s v="Jesús"/>
    <x v="22"/>
    <d v="1899-12-30T16:00:00"/>
    <m/>
    <n v="0"/>
    <x v="0"/>
    <x v="0"/>
    <s v="SI"/>
    <x v="1"/>
    <x v="1"/>
    <x v="1"/>
    <n v="1"/>
    <x v="1"/>
    <x v="4"/>
    <x v="1"/>
    <n v="468"/>
  </r>
  <r>
    <d v="2019-02-01T00:00:00"/>
    <x v="40"/>
    <d v="1899-12-30T17:00:00"/>
    <m/>
    <x v="1"/>
    <s v="MR"/>
    <d v="2019-02-01T17:00:00"/>
    <m/>
    <x v="14"/>
    <s v="Carga"/>
    <s v="NO"/>
    <n v="4"/>
    <n v="7"/>
    <x v="0"/>
    <x v="19"/>
    <x v="5"/>
    <s v="VARIOS"/>
    <m/>
    <m/>
    <m/>
    <m/>
    <m/>
    <s v="Miguel M."/>
    <x v="22"/>
    <d v="1899-12-30T17:00:00"/>
    <m/>
    <n v="0"/>
    <x v="0"/>
    <x v="0"/>
    <s v="SI"/>
    <x v="1"/>
    <x v="1"/>
    <x v="1"/>
    <n v="1"/>
    <x v="2"/>
    <x v="4"/>
    <x v="1"/>
    <n v="468"/>
  </r>
  <r>
    <d v="2019-02-01T00:00:00"/>
    <x v="55"/>
    <d v="1899-12-30T17:30:00"/>
    <m/>
    <x v="1"/>
    <s v="MR"/>
    <d v="2019-02-01T17:30:00"/>
    <s v="SZENDEX"/>
    <x v="20"/>
    <s v="Carga"/>
    <s v="NO"/>
    <n v="0"/>
    <n v="1"/>
    <x v="1"/>
    <x v="54"/>
    <x v="5"/>
    <s v="VARIOS"/>
    <m/>
    <m/>
    <m/>
    <m/>
    <m/>
    <s v="Miguel M."/>
    <x v="22"/>
    <d v="1899-12-30T17:30:00"/>
    <m/>
    <n v="0"/>
    <x v="0"/>
    <x v="0"/>
    <s v="SI"/>
    <x v="1"/>
    <x v="1"/>
    <x v="1"/>
    <n v="1"/>
    <x v="2"/>
    <x v="4"/>
    <x v="1"/>
    <n v="468"/>
  </r>
  <r>
    <d v="2019-02-01T00:00:00"/>
    <x v="117"/>
    <d v="1899-12-30T21:00:00"/>
    <m/>
    <x v="1"/>
    <s v="MR"/>
    <d v="2019-02-01T21:00:00"/>
    <n v="6006703"/>
    <x v="3"/>
    <s v="Carga"/>
    <s v="SI"/>
    <n v="13.5"/>
    <n v="26"/>
    <x v="0"/>
    <x v="23"/>
    <x v="1"/>
    <s v="VARIOS"/>
    <s v="3680214426 - PDTE. CONFIRMAR HORA"/>
    <m/>
    <m/>
    <m/>
    <m/>
    <s v="Miguel M."/>
    <x v="22"/>
    <d v="1899-12-30T17:00:00"/>
    <m/>
    <n v="1"/>
    <x v="0"/>
    <x v="0"/>
    <s v="SI"/>
    <x v="1"/>
    <x v="3"/>
    <x v="1"/>
    <n v="1"/>
    <x v="1"/>
    <x v="4"/>
    <x v="1"/>
    <n v="468"/>
  </r>
  <r>
    <d v="2019-02-04T00:00:00"/>
    <x v="59"/>
    <d v="1899-12-30T07:00:00"/>
    <m/>
    <x v="1"/>
    <s v="MR"/>
    <d v="2019-02-04T07:00:00"/>
    <m/>
    <x v="24"/>
    <s v="Descarga"/>
    <s v="SI"/>
    <n v="13.5"/>
    <n v="26"/>
    <x v="0"/>
    <x v="40"/>
    <x v="10"/>
    <s v="NURIEUX"/>
    <s v=" CB-1074 + CB-1078 "/>
    <m/>
    <m/>
    <m/>
    <m/>
    <s v="Miguel Ángel"/>
    <x v="24"/>
    <d v="1899-12-30T07:00:00"/>
    <m/>
    <n v="1"/>
    <x v="0"/>
    <x v="0"/>
    <s v="SI"/>
    <x v="1"/>
    <x v="1"/>
    <x v="1"/>
    <n v="1"/>
    <x v="2"/>
    <x v="6"/>
    <x v="1"/>
    <n v="468"/>
  </r>
  <r>
    <d v="2019-02-04T00:00:00"/>
    <x v="20"/>
    <d v="1899-12-30T08:30:00"/>
    <m/>
    <x v="1"/>
    <s v="MR"/>
    <d v="2019-02-04T08:30:00"/>
    <s v="DAVID"/>
    <x v="7"/>
    <s v="Carga"/>
    <s v="NO"/>
    <n v="3"/>
    <n v="6"/>
    <x v="0"/>
    <x v="9"/>
    <x v="5"/>
    <s v="PALAU"/>
    <m/>
    <m/>
    <m/>
    <m/>
    <m/>
    <s v="Juan Carlos"/>
    <x v="24"/>
    <d v="1899-12-30T08:30:00"/>
    <m/>
    <n v="0"/>
    <x v="0"/>
    <x v="0"/>
    <s v="SI"/>
    <x v="1"/>
    <x v="1"/>
    <x v="1"/>
    <n v="1"/>
    <x v="2"/>
    <x v="6"/>
    <x v="1"/>
    <n v="468"/>
  </r>
  <r>
    <d v="2019-02-04T00:00:00"/>
    <x v="22"/>
    <d v="1899-12-30T09:00:00"/>
    <m/>
    <x v="1"/>
    <s v="CT"/>
    <d v="2019-02-04T09:00:00"/>
    <n v="26381"/>
    <x v="49"/>
    <s v="Carga"/>
    <s v="SI"/>
    <n v="13.5"/>
    <n v="26"/>
    <x v="0"/>
    <x v="151"/>
    <x v="7"/>
    <s v="VALSEQUILLO"/>
    <s v="Llega a las 10:30, se marcha sin cargar no hay carga"/>
    <m/>
    <m/>
    <m/>
    <m/>
    <s v="Pdte."/>
    <x v="24"/>
    <d v="1899-12-30T09:00:00"/>
    <m/>
    <n v="1"/>
    <x v="0"/>
    <x v="0"/>
    <s v="SI"/>
    <x v="1"/>
    <x v="1"/>
    <x v="1"/>
    <n v="1"/>
    <x v="2"/>
    <x v="6"/>
    <x v="1"/>
    <n v="468"/>
  </r>
  <r>
    <d v="2019-02-04T00:00:00"/>
    <x v="115"/>
    <m/>
    <m/>
    <x v="0"/>
    <s v="MR"/>
    <d v="2019-02-04T09:00:00"/>
    <m/>
    <x v="8"/>
    <s v="Descarga"/>
    <s v="NO"/>
    <n v="0"/>
    <n v="0.5"/>
    <x v="1"/>
    <x v="11"/>
    <x v="0"/>
    <s v="PALAU"/>
    <s v="ALB. 2019/10936 /// PDO. 213004291 Y ALB. 2019/1094 /// PDO. 213004304"/>
    <m/>
    <m/>
    <m/>
    <m/>
    <s v="Sus medios"/>
    <x v="24"/>
    <d v="1899-12-30T09:05:00"/>
    <m/>
    <n v="0"/>
    <x v="0"/>
    <x v="0"/>
    <s v="No"/>
    <x v="0"/>
    <x v="0"/>
    <x v="0"/>
    <n v="0"/>
    <x v="0"/>
    <x v="6"/>
    <x v="1"/>
    <n v="468"/>
  </r>
  <r>
    <d v="2019-02-04T00:00:00"/>
    <x v="67"/>
    <m/>
    <m/>
    <x v="0"/>
    <s v="MR"/>
    <d v="2019-02-04T09:30:00"/>
    <m/>
    <x v="1"/>
    <s v="Descarga"/>
    <s v="NO"/>
    <n v="0"/>
    <n v="0.5"/>
    <x v="1"/>
    <x v="1"/>
    <x v="0"/>
    <s v="PALAU"/>
    <s v="SOBRE "/>
    <m/>
    <m/>
    <m/>
    <m/>
    <s v="Sus medios"/>
    <x v="24"/>
    <d v="1899-12-30T09:15:00"/>
    <m/>
    <n v="0"/>
    <x v="0"/>
    <x v="0"/>
    <s v="No"/>
    <x v="0"/>
    <x v="0"/>
    <x v="0"/>
    <n v="0"/>
    <x v="0"/>
    <x v="6"/>
    <x v="1"/>
    <n v="468"/>
  </r>
  <r>
    <d v="2019-02-04T00:00:00"/>
    <x v="0"/>
    <m/>
    <m/>
    <x v="0"/>
    <s v="MR"/>
    <d v="2019-02-04T09:30:00"/>
    <m/>
    <x v="3"/>
    <s v="Descarga"/>
    <s v="SI"/>
    <n v="13.5"/>
    <n v="26"/>
    <x v="0"/>
    <x v="23"/>
    <x v="2"/>
    <s v="ALEMANIA"/>
    <s v="3680191441 SIN CITA"/>
    <m/>
    <m/>
    <m/>
    <m/>
    <s v="Reyes"/>
    <x v="24"/>
    <d v="1899-12-30T09:30:00"/>
    <m/>
    <n v="1"/>
    <x v="0"/>
    <x v="0"/>
    <s v="No"/>
    <x v="0"/>
    <x v="0"/>
    <x v="0"/>
    <n v="0"/>
    <x v="0"/>
    <x v="6"/>
    <x v="1"/>
    <n v="468"/>
  </r>
  <r>
    <d v="2019-02-04T00:00:00"/>
    <x v="52"/>
    <m/>
    <m/>
    <x v="0"/>
    <s v="MR"/>
    <d v="2019-02-04T10:00:00"/>
    <m/>
    <x v="56"/>
    <s v="Descarga"/>
    <s v="NO"/>
    <n v="0"/>
    <n v="0.5"/>
    <x v="1"/>
    <x v="152"/>
    <x v="0"/>
    <s v="PALAU"/>
    <s v="ALB. AR000426  pdo. 213004271"/>
    <m/>
    <m/>
    <m/>
    <m/>
    <s v="Sus medios"/>
    <x v="24"/>
    <d v="1899-12-30T09:45:00"/>
    <m/>
    <n v="0"/>
    <x v="0"/>
    <x v="0"/>
    <s v="No"/>
    <x v="0"/>
    <x v="0"/>
    <x v="0"/>
    <n v="0"/>
    <x v="0"/>
    <x v="6"/>
    <x v="1"/>
    <n v="468"/>
  </r>
  <r>
    <d v="2019-02-04T00:00:00"/>
    <x v="14"/>
    <d v="1899-12-30T10:00:00"/>
    <m/>
    <x v="1"/>
    <s v="MR"/>
    <d v="2019-02-04T10:00:00"/>
    <m/>
    <x v="3"/>
    <s v="Descarga"/>
    <s v="NO"/>
    <n v="0"/>
    <n v="0.5"/>
    <x v="1"/>
    <x v="73"/>
    <x v="2"/>
    <s v="PALAU"/>
    <s v="2 caixes per entregar de la Ref. 504_9733045535 EJE TAPAS COCODRILO GRIS PDO. 113006388 ALB. 190118"/>
    <m/>
    <m/>
    <m/>
    <m/>
    <s v="Sus medios"/>
    <x v="24"/>
    <d v="1899-12-30T10:00:00"/>
    <m/>
    <n v="0"/>
    <x v="0"/>
    <x v="0"/>
    <s v="SI"/>
    <x v="1"/>
    <x v="1"/>
    <x v="1"/>
    <n v="1"/>
    <x v="0"/>
    <x v="6"/>
    <x v="1"/>
    <n v="468"/>
  </r>
  <r>
    <d v="2019-02-04T00:00:00"/>
    <x v="15"/>
    <m/>
    <m/>
    <x v="0"/>
    <s v="MR"/>
    <d v="2019-02-04T10:00:00"/>
    <m/>
    <x v="18"/>
    <s v="Descarga"/>
    <s v="NO"/>
    <n v="0.5"/>
    <n v="1"/>
    <x v="0"/>
    <x v="10"/>
    <x v="10"/>
    <s v="UK"/>
    <s v="NO TRAE DOCUMENTACIÓN , 413008344"/>
    <m/>
    <m/>
    <m/>
    <m/>
    <s v="Juan Carlos"/>
    <x v="24"/>
    <d v="1899-12-30T10:05:00"/>
    <m/>
    <n v="0"/>
    <x v="0"/>
    <x v="0"/>
    <s v="No"/>
    <x v="0"/>
    <x v="0"/>
    <x v="0"/>
    <n v="0"/>
    <x v="2"/>
    <x v="6"/>
    <x v="1"/>
    <n v="468"/>
  </r>
  <r>
    <d v="2019-02-04T00:00:00"/>
    <x v="91"/>
    <m/>
    <m/>
    <x v="0"/>
    <s v="MR"/>
    <d v="2019-02-04T10:00:00"/>
    <m/>
    <x v="3"/>
    <s v="Descarga"/>
    <s v="NO"/>
    <n v="0"/>
    <n v="0.5"/>
    <x v="1"/>
    <x v="44"/>
    <x v="6"/>
    <s v="HOLANDA"/>
    <s v="SIN DOCUMENTAR a/a RICARD DURAN"/>
    <m/>
    <m/>
    <m/>
    <m/>
    <s v="Sus medios"/>
    <x v="24"/>
    <d v="1899-12-30T10:10:00"/>
    <m/>
    <n v="0"/>
    <x v="0"/>
    <x v="0"/>
    <s v="No"/>
    <x v="0"/>
    <x v="0"/>
    <x v="0"/>
    <n v="0"/>
    <x v="0"/>
    <x v="6"/>
    <x v="1"/>
    <n v="468"/>
  </r>
  <r>
    <d v="2019-02-04T00:00:00"/>
    <x v="41"/>
    <m/>
    <m/>
    <x v="0"/>
    <s v="MR"/>
    <d v="2019-02-04T10:30:00"/>
    <m/>
    <x v="11"/>
    <s v="Descarga"/>
    <s v="NO"/>
    <n v="0"/>
    <n v="0.5"/>
    <x v="1"/>
    <x v="16"/>
    <x v="0"/>
    <s v="PALAU"/>
    <m/>
    <m/>
    <m/>
    <m/>
    <m/>
    <s v="Sus medios"/>
    <x v="24"/>
    <d v="1899-12-30T10:15:00"/>
    <m/>
    <n v="0"/>
    <x v="0"/>
    <x v="0"/>
    <s v="No"/>
    <x v="0"/>
    <x v="0"/>
    <x v="0"/>
    <n v="0"/>
    <x v="0"/>
    <x v="6"/>
    <x v="1"/>
    <n v="468"/>
  </r>
  <r>
    <d v="2019-02-04T00:00:00"/>
    <x v="1"/>
    <d v="1899-12-30T10:30:00"/>
    <m/>
    <x v="1"/>
    <s v="VG"/>
    <d v="2019-02-04T10:30:00"/>
    <m/>
    <x v="25"/>
    <s v="Descarga"/>
    <s v="SI"/>
    <n v="13.5"/>
    <n v="26"/>
    <x v="0"/>
    <x v="67"/>
    <x v="10"/>
    <s v="ALEMANIA"/>
    <s v="CB-1073"/>
    <m/>
    <m/>
    <m/>
    <m/>
    <s v="Miguel Ángel"/>
    <x v="24"/>
    <d v="1899-12-30T10:30:00"/>
    <m/>
    <n v="1"/>
    <x v="0"/>
    <x v="0"/>
    <s v="SI"/>
    <x v="1"/>
    <x v="1"/>
    <x v="1"/>
    <n v="1"/>
    <x v="2"/>
    <x v="6"/>
    <x v="1"/>
    <n v="468"/>
  </r>
  <r>
    <d v="2019-02-04T00:00:00"/>
    <x v="31"/>
    <m/>
    <m/>
    <x v="0"/>
    <s v="MR"/>
    <d v="2019-02-04T11:00:00"/>
    <m/>
    <x v="3"/>
    <s v="Descarga"/>
    <s v="NO"/>
    <n v="0"/>
    <n v="0.5"/>
    <x v="1"/>
    <x v="4"/>
    <x v="2"/>
    <s v="PARETS"/>
    <s v="PAPEL DE MANOS ALB. 142203"/>
    <m/>
    <m/>
    <m/>
    <m/>
    <s v="Sus medios"/>
    <x v="24"/>
    <d v="1899-12-30T10:45:00"/>
    <m/>
    <n v="0"/>
    <x v="0"/>
    <x v="0"/>
    <s v="No"/>
    <x v="0"/>
    <x v="0"/>
    <x v="0"/>
    <n v="0"/>
    <x v="0"/>
    <x v="6"/>
    <x v="1"/>
    <n v="468"/>
  </r>
  <r>
    <d v="2019-02-04T00:00:00"/>
    <x v="73"/>
    <m/>
    <m/>
    <x v="0"/>
    <s v="MR"/>
    <d v="2019-02-04T11:30:00"/>
    <m/>
    <x v="15"/>
    <s v="Descarga"/>
    <s v="NO"/>
    <n v="0"/>
    <n v="1"/>
    <x v="0"/>
    <x v="20"/>
    <x v="2"/>
    <s v="BARCELONA"/>
    <s v="ALB. 814773 pdo. 113006422"/>
    <m/>
    <m/>
    <m/>
    <m/>
    <s v="Sus medios"/>
    <x v="24"/>
    <d v="1899-12-30T11:15:00"/>
    <m/>
    <n v="0"/>
    <x v="0"/>
    <x v="0"/>
    <s v="No"/>
    <x v="0"/>
    <x v="0"/>
    <x v="0"/>
    <n v="0"/>
    <x v="0"/>
    <x v="6"/>
    <x v="1"/>
    <n v="468"/>
  </r>
  <r>
    <d v="2019-02-04T00:00:00"/>
    <x v="86"/>
    <m/>
    <m/>
    <x v="0"/>
    <s v="MR"/>
    <d v="2019-02-04T11:30:00"/>
    <m/>
    <x v="3"/>
    <s v="Descarga"/>
    <s v="NO"/>
    <n v="0"/>
    <n v="0.5"/>
    <x v="1"/>
    <x v="58"/>
    <x v="2"/>
    <s v="BARBERA"/>
    <s v="ALB. 166971 PDO.713013944"/>
    <m/>
    <m/>
    <m/>
    <m/>
    <s v="Sus medios"/>
    <x v="24"/>
    <d v="1899-12-30T11:25:00"/>
    <m/>
    <n v="0"/>
    <x v="0"/>
    <x v="0"/>
    <s v="No"/>
    <x v="0"/>
    <x v="0"/>
    <x v="0"/>
    <n v="0"/>
    <x v="0"/>
    <x v="6"/>
    <x v="1"/>
    <n v="468"/>
  </r>
  <r>
    <d v="2019-02-04T00:00:00"/>
    <x v="3"/>
    <d v="1899-12-30T11:30:00"/>
    <m/>
    <x v="1"/>
    <s v="MR"/>
    <d v="2019-02-04T11:30:00"/>
    <n v="6006708"/>
    <x v="53"/>
    <s v="Carga"/>
    <s v="NO"/>
    <n v="10"/>
    <n v="20"/>
    <x v="0"/>
    <x v="7"/>
    <x v="9"/>
    <s v="FRANCIA"/>
    <s v="R6051BCY"/>
    <m/>
    <m/>
    <m/>
    <m/>
    <s v="Jesús"/>
    <x v="24"/>
    <d v="1899-12-30T11:30:00"/>
    <m/>
    <n v="0"/>
    <x v="0"/>
    <x v="0"/>
    <s v="SI"/>
    <x v="1"/>
    <x v="1"/>
    <x v="1"/>
    <n v="1"/>
    <x v="2"/>
    <x v="6"/>
    <x v="1"/>
    <n v="468"/>
  </r>
  <r>
    <d v="2019-02-04T00:00:00"/>
    <x v="87"/>
    <m/>
    <m/>
    <x v="0"/>
    <s v="MR"/>
    <d v="2019-02-04T12:00:00"/>
    <m/>
    <x v="3"/>
    <s v="Descarga"/>
    <s v="NO"/>
    <n v="0"/>
    <n v="0.5"/>
    <x v="1"/>
    <x v="153"/>
    <x v="2"/>
    <s v="PALAU"/>
    <s v="ALB. 87  Pdo. 813002285"/>
    <m/>
    <m/>
    <m/>
    <m/>
    <s v="Sus medios"/>
    <x v="24"/>
    <d v="1899-12-30T11:55:00"/>
    <m/>
    <n v="0"/>
    <x v="0"/>
    <x v="0"/>
    <s v="No"/>
    <x v="0"/>
    <x v="0"/>
    <x v="0"/>
    <n v="0"/>
    <x v="0"/>
    <x v="6"/>
    <x v="1"/>
    <n v="468"/>
  </r>
  <r>
    <d v="2019-02-04T00:00:00"/>
    <x v="4"/>
    <d v="1899-12-30T12:00:00"/>
    <m/>
    <x v="1"/>
    <s v="JAR"/>
    <d v="2019-02-04T12:00:00"/>
    <n v="26430"/>
    <x v="31"/>
    <s v="Carga"/>
    <s v="SI"/>
    <n v="13.5"/>
    <n v="26"/>
    <x v="0"/>
    <x v="154"/>
    <x v="7"/>
    <s v="TOLEDO"/>
    <s v="3781-HTC y R-4145-BCS "/>
    <m/>
    <m/>
    <m/>
    <m/>
    <s v="Juan Carlos"/>
    <x v="24"/>
    <d v="1899-12-30T12:00:00"/>
    <m/>
    <n v="1"/>
    <x v="0"/>
    <x v="0"/>
    <s v="SI"/>
    <x v="1"/>
    <x v="1"/>
    <x v="1"/>
    <n v="1"/>
    <x v="2"/>
    <x v="6"/>
    <x v="1"/>
    <n v="468"/>
  </r>
  <r>
    <d v="2019-02-04T00:00:00"/>
    <x v="5"/>
    <d v="1899-12-30T12:30:00"/>
    <m/>
    <x v="1"/>
    <s v="MR"/>
    <d v="2019-02-04T12:30:00"/>
    <n v="26301"/>
    <x v="57"/>
    <s v="Carga"/>
    <s v="NO"/>
    <n v="3"/>
    <n v="6"/>
    <x v="0"/>
    <x v="155"/>
    <x v="7"/>
    <s v="PORRIÑO"/>
    <m/>
    <m/>
    <m/>
    <m/>
    <m/>
    <s v="Juan Carlos"/>
    <x v="24"/>
    <d v="1899-12-30T12:30:00"/>
    <m/>
    <n v="0"/>
    <x v="0"/>
    <x v="0"/>
    <s v="SI"/>
    <x v="1"/>
    <x v="1"/>
    <x v="1"/>
    <n v="1"/>
    <x v="2"/>
    <x v="6"/>
    <x v="1"/>
    <n v="468"/>
  </r>
  <r>
    <d v="2019-02-04T00:00:00"/>
    <x v="36"/>
    <d v="1899-12-30T13:00:00"/>
    <m/>
    <x v="1"/>
    <s v="MR"/>
    <d v="2019-02-04T13:00:00"/>
    <m/>
    <x v="3"/>
    <s v="Carga"/>
    <s v="SI"/>
    <n v="13.5"/>
    <n v="26"/>
    <x v="0"/>
    <x v="148"/>
    <x v="1"/>
    <s v="MARRUECOS"/>
    <n v="28540"/>
    <m/>
    <m/>
    <m/>
    <m/>
    <s v="Miguel Ángel"/>
    <x v="24"/>
    <d v="1899-12-30T13:00:00"/>
    <m/>
    <n v="1"/>
    <x v="0"/>
    <x v="0"/>
    <s v="SI"/>
    <x v="1"/>
    <x v="1"/>
    <x v="1"/>
    <n v="1"/>
    <x v="1"/>
    <x v="6"/>
    <x v="1"/>
    <n v="468"/>
  </r>
  <r>
    <d v="2019-02-04T00:00:00"/>
    <x v="58"/>
    <d v="1899-12-30T13:15:00"/>
    <m/>
    <x v="1"/>
    <s v="MR"/>
    <d v="2019-02-04T13:30:00"/>
    <n v="6006762"/>
    <x v="6"/>
    <s v="Carga"/>
    <s v="NO"/>
    <n v="7"/>
    <n v="14"/>
    <x v="0"/>
    <x v="7"/>
    <x v="4"/>
    <s v="FRANCIA"/>
    <m/>
    <m/>
    <m/>
    <m/>
    <m/>
    <s v="Juan Carlos"/>
    <x v="24"/>
    <d v="1899-12-30T13:15:00"/>
    <m/>
    <n v="0"/>
    <x v="0"/>
    <x v="0"/>
    <s v="SI"/>
    <x v="1"/>
    <x v="1"/>
    <x v="1"/>
    <n v="1"/>
    <x v="1"/>
    <x v="6"/>
    <x v="1"/>
    <n v="468"/>
  </r>
  <r>
    <d v="2019-02-04T00:00:00"/>
    <x v="101"/>
    <m/>
    <m/>
    <x v="0"/>
    <s v="MR"/>
    <d v="2019-02-04T13:30:00"/>
    <m/>
    <x v="10"/>
    <s v="Descarga"/>
    <s v="NO"/>
    <n v="0"/>
    <n v="0.5"/>
    <x v="1"/>
    <x v="69"/>
    <x v="2"/>
    <s v="HOSPITALET"/>
    <s v="ALB. 879486  PDO. 113006416"/>
    <m/>
    <m/>
    <m/>
    <m/>
    <s v="Sus medios"/>
    <x v="24"/>
    <d v="1899-12-30T13:35:00"/>
    <m/>
    <n v="0"/>
    <x v="0"/>
    <x v="0"/>
    <s v="No"/>
    <x v="0"/>
    <x v="0"/>
    <x v="0"/>
    <n v="0"/>
    <x v="0"/>
    <x v="6"/>
    <x v="1"/>
    <n v="468"/>
  </r>
  <r>
    <d v="2019-02-04T00:00:00"/>
    <x v="102"/>
    <m/>
    <m/>
    <x v="0"/>
    <s v="MR"/>
    <d v="2019-02-04T13:30:00"/>
    <m/>
    <x v="58"/>
    <s v="Descarga"/>
    <s v="NO"/>
    <n v="1"/>
    <n v="2"/>
    <x v="0"/>
    <x v="95"/>
    <x v="0"/>
    <s v="PALAU"/>
    <s v="ALB. 7201234503 "/>
    <m/>
    <m/>
    <m/>
    <m/>
    <s v="Juan Carlos"/>
    <x v="24"/>
    <d v="1899-12-30T13:40:00"/>
    <m/>
    <n v="0"/>
    <x v="0"/>
    <x v="0"/>
    <s v="No"/>
    <x v="0"/>
    <x v="0"/>
    <x v="0"/>
    <n v="0"/>
    <x v="0"/>
    <x v="6"/>
    <x v="1"/>
    <n v="468"/>
  </r>
  <r>
    <d v="2019-02-04T00:00:00"/>
    <x v="43"/>
    <d v="1899-12-30T14:00:00"/>
    <m/>
    <x v="1"/>
    <s v="MR"/>
    <d v="2019-02-04T14:00:00"/>
    <n v="6006703"/>
    <x v="3"/>
    <s v="Carga"/>
    <s v="SI"/>
    <n v="13.5"/>
    <n v="26"/>
    <x v="0"/>
    <x v="23"/>
    <x v="1"/>
    <s v="VARIOS"/>
    <n v="3665758897"/>
    <m/>
    <m/>
    <m/>
    <m/>
    <s v="Miguel Ángel"/>
    <x v="24"/>
    <d v="1899-12-30T14:00:00"/>
    <m/>
    <n v="1"/>
    <x v="0"/>
    <x v="0"/>
    <s v="SI"/>
    <x v="1"/>
    <x v="1"/>
    <x v="1"/>
    <n v="1"/>
    <x v="1"/>
    <x v="6"/>
    <x v="1"/>
    <n v="468"/>
  </r>
  <r>
    <d v="2019-02-04T00:00:00"/>
    <x v="38"/>
    <d v="1899-12-30T15:00:00"/>
    <m/>
    <x v="1"/>
    <s v="VG"/>
    <d v="2019-02-04T15:00:00"/>
    <m/>
    <x v="6"/>
    <s v="Carga"/>
    <s v="NO"/>
    <n v="6"/>
    <n v="12"/>
    <x v="0"/>
    <x v="7"/>
    <x v="4"/>
    <s v="GAILLON"/>
    <s v="6006807 + 6006843 + 6006815"/>
    <m/>
    <m/>
    <m/>
    <m/>
    <s v="Juan Carlos"/>
    <x v="24"/>
    <d v="1899-12-30T15:00:00"/>
    <m/>
    <n v="0"/>
    <x v="0"/>
    <x v="0"/>
    <s v="SI"/>
    <x v="1"/>
    <x v="1"/>
    <x v="1"/>
    <n v="1"/>
    <x v="1"/>
    <x v="6"/>
    <x v="1"/>
    <n v="468"/>
  </r>
  <r>
    <d v="2019-02-04T00:00:00"/>
    <x v="7"/>
    <d v="1899-12-30T15:30:00"/>
    <m/>
    <x v="1"/>
    <s v="MR"/>
    <d v="2019-02-04T15:30:00"/>
    <n v="26462"/>
    <x v="18"/>
    <s v="Carga"/>
    <s v="NO"/>
    <n v="0"/>
    <n v="1"/>
    <x v="0"/>
    <x v="4"/>
    <x v="7"/>
    <s v="PALAU"/>
    <m/>
    <m/>
    <m/>
    <m/>
    <m/>
    <s v="Pdte."/>
    <x v="23"/>
    <m/>
    <m/>
    <n v="0"/>
    <x v="1"/>
    <x v="1"/>
    <s v="N/A"/>
    <x v="4"/>
    <x v="4"/>
    <x v="0"/>
    <n v="0"/>
    <x v="2"/>
    <x v="5"/>
    <x v="2"/>
    <n v="468"/>
  </r>
  <r>
    <d v="2019-02-04T00:00:00"/>
    <x v="103"/>
    <m/>
    <m/>
    <x v="0"/>
    <s v="MR"/>
    <d v="2019-02-04T15:30:00"/>
    <m/>
    <x v="4"/>
    <s v="Descarga"/>
    <s v="NO"/>
    <n v="0"/>
    <n v="0.5"/>
    <x v="1"/>
    <x v="35"/>
    <x v="0"/>
    <s v="PALAU"/>
    <s v="ALB. 8L900722 PARA MIGUEL ANGEL"/>
    <m/>
    <m/>
    <m/>
    <m/>
    <s v="Sus medios"/>
    <x v="24"/>
    <d v="1899-12-30T15:35:00"/>
    <m/>
    <n v="0"/>
    <x v="0"/>
    <x v="0"/>
    <s v="No"/>
    <x v="0"/>
    <x v="0"/>
    <x v="0"/>
    <n v="0"/>
    <x v="0"/>
    <x v="6"/>
    <x v="1"/>
    <n v="468"/>
  </r>
  <r>
    <d v="2019-02-04T00:00:00"/>
    <x v="13"/>
    <d v="1899-12-30T16:00:00"/>
    <m/>
    <x v="1"/>
    <s v="MR"/>
    <d v="2019-02-04T16:00:00"/>
    <m/>
    <x v="3"/>
    <s v="Carga"/>
    <s v="NO"/>
    <n v="5"/>
    <n v="10"/>
    <x v="0"/>
    <x v="6"/>
    <x v="3"/>
    <s v="VARIOS"/>
    <m/>
    <m/>
    <m/>
    <m/>
    <m/>
    <s v="Jesús"/>
    <x v="24"/>
    <d v="1899-12-30T16:00:00"/>
    <m/>
    <n v="0"/>
    <x v="0"/>
    <x v="0"/>
    <s v="SI"/>
    <x v="1"/>
    <x v="1"/>
    <x v="1"/>
    <n v="1"/>
    <x v="1"/>
    <x v="6"/>
    <x v="1"/>
    <n v="468"/>
  </r>
  <r>
    <d v="2019-02-04T00:00:00"/>
    <x v="8"/>
    <d v="1899-12-30T16:30:00"/>
    <m/>
    <x v="1"/>
    <s v="MR"/>
    <d v="2019-02-04T16:30:00"/>
    <n v="26280"/>
    <x v="33"/>
    <s v="Carga"/>
    <s v="NO"/>
    <n v="1"/>
    <n v="2"/>
    <x v="0"/>
    <x v="30"/>
    <x v="1"/>
    <s v="ANDOAIN"/>
    <m/>
    <m/>
    <m/>
    <m/>
    <m/>
    <s v="Jesús"/>
    <x v="24"/>
    <d v="1899-12-30T16:30:00"/>
    <m/>
    <n v="0"/>
    <x v="0"/>
    <x v="0"/>
    <s v="SI"/>
    <x v="1"/>
    <x v="1"/>
    <x v="1"/>
    <n v="1"/>
    <x v="1"/>
    <x v="6"/>
    <x v="1"/>
    <n v="468"/>
  </r>
  <r>
    <d v="2019-02-04T00:00:00"/>
    <x v="118"/>
    <m/>
    <m/>
    <x v="0"/>
    <s v="MR"/>
    <d v="2019-02-04T16:30:00"/>
    <m/>
    <x v="3"/>
    <s v="Descarga"/>
    <s v="NO"/>
    <n v="0"/>
    <n v="0.5"/>
    <x v="1"/>
    <x v="156"/>
    <x v="0"/>
    <s v="PALAU"/>
    <s v="2 BULTOS , ALB. A/10756 pDO. 213004315"/>
    <m/>
    <m/>
    <m/>
    <m/>
    <s v="Sus medios"/>
    <x v="24"/>
    <d v="1899-12-30T16:35:00"/>
    <m/>
    <n v="0"/>
    <x v="0"/>
    <x v="0"/>
    <s v="No"/>
    <x v="0"/>
    <x v="0"/>
    <x v="0"/>
    <n v="0"/>
    <x v="0"/>
    <x v="6"/>
    <x v="1"/>
    <n v="468"/>
  </r>
  <r>
    <d v="2019-02-04T00:00:00"/>
    <x v="40"/>
    <d v="1899-12-30T17:00:00"/>
    <m/>
    <x v="1"/>
    <s v="MR"/>
    <d v="2019-02-04T17:00:00"/>
    <m/>
    <x v="14"/>
    <s v="Carga"/>
    <s v="NO"/>
    <n v="2.5"/>
    <n v="5"/>
    <x v="0"/>
    <x v="19"/>
    <x v="5"/>
    <s v="VARIOS"/>
    <m/>
    <m/>
    <m/>
    <m/>
    <m/>
    <s v="Miguel M."/>
    <x v="24"/>
    <d v="1899-12-30T17:00:00"/>
    <m/>
    <n v="0"/>
    <x v="0"/>
    <x v="0"/>
    <s v="SI"/>
    <x v="1"/>
    <x v="1"/>
    <x v="1"/>
    <n v="1"/>
    <x v="2"/>
    <x v="6"/>
    <x v="1"/>
    <n v="468"/>
  </r>
  <r>
    <d v="2019-02-04T00:00:00"/>
    <x v="55"/>
    <d v="1899-12-30T17:30:00"/>
    <m/>
    <x v="1"/>
    <s v="MR"/>
    <d v="2019-02-04T17:30:00"/>
    <s v="SZENDEX"/>
    <x v="20"/>
    <s v="Carga"/>
    <s v="NO"/>
    <n v="0"/>
    <n v="1"/>
    <x v="1"/>
    <x v="54"/>
    <x v="5"/>
    <s v="VARIOS"/>
    <m/>
    <m/>
    <m/>
    <m/>
    <m/>
    <s v="Sus medios"/>
    <x v="24"/>
    <d v="1899-12-30T17:30:00"/>
    <m/>
    <n v="0"/>
    <x v="0"/>
    <x v="0"/>
    <s v="SI"/>
    <x v="1"/>
    <x v="1"/>
    <x v="1"/>
    <n v="1"/>
    <x v="2"/>
    <x v="6"/>
    <x v="1"/>
    <n v="468"/>
  </r>
  <r>
    <d v="2019-02-04T00:00:00"/>
    <x v="46"/>
    <d v="1899-12-30T18:00:00"/>
    <m/>
    <x v="1"/>
    <s v="MR"/>
    <d v="2019-02-04T18:00:00"/>
    <m/>
    <x v="26"/>
    <s v="Carga"/>
    <s v="NO"/>
    <n v="5"/>
    <n v="10"/>
    <x v="0"/>
    <x v="157"/>
    <x v="5"/>
    <s v="VARIOS"/>
    <m/>
    <m/>
    <m/>
    <m/>
    <m/>
    <s v="Jesús"/>
    <x v="24"/>
    <d v="1899-12-30T18:00:00"/>
    <m/>
    <n v="0"/>
    <x v="0"/>
    <x v="0"/>
    <s v="SI"/>
    <x v="1"/>
    <x v="1"/>
    <x v="1"/>
    <n v="1"/>
    <x v="2"/>
    <x v="6"/>
    <x v="1"/>
    <n v="468"/>
  </r>
  <r>
    <d v="2019-02-04T00:00:00"/>
    <x v="47"/>
    <d v="1899-12-30T18:30:00"/>
    <m/>
    <x v="1"/>
    <s v="MR"/>
    <d v="2019-02-04T18:30:00"/>
    <m/>
    <x v="6"/>
    <s v="Carga"/>
    <s v="SI"/>
    <n v="13.5"/>
    <n v="26"/>
    <x v="0"/>
    <x v="7"/>
    <x v="4"/>
    <s v="FRANCIA"/>
    <s v="6006782 Y 6006783"/>
    <m/>
    <m/>
    <m/>
    <m/>
    <s v="Miguel M."/>
    <x v="24"/>
    <d v="1899-12-30T18:30:00"/>
    <m/>
    <n v="1"/>
    <x v="0"/>
    <x v="0"/>
    <s v="SI"/>
    <x v="1"/>
    <x v="1"/>
    <x v="1"/>
    <n v="1"/>
    <x v="1"/>
    <x v="6"/>
    <x v="1"/>
    <n v="468"/>
  </r>
  <r>
    <d v="2019-02-04T00:00:00"/>
    <x v="117"/>
    <d v="1899-12-30T21:00:00"/>
    <m/>
    <x v="1"/>
    <s v="MR"/>
    <d v="2019-02-04T21:00:00"/>
    <n v="6006703"/>
    <x v="3"/>
    <s v="Carga"/>
    <s v="SI"/>
    <n v="13.5"/>
    <n v="26"/>
    <x v="0"/>
    <x v="23"/>
    <x v="1"/>
    <s v="VARIOS"/>
    <s v="3665692208+3680218889"/>
    <m/>
    <m/>
    <m/>
    <m/>
    <s v="Miguel M."/>
    <x v="24"/>
    <d v="1899-12-30T14:00:00"/>
    <m/>
    <n v="1"/>
    <x v="0"/>
    <x v="0"/>
    <s v="SI"/>
    <x v="1"/>
    <x v="3"/>
    <x v="1"/>
    <n v="1"/>
    <x v="1"/>
    <x v="6"/>
    <x v="1"/>
    <n v="468"/>
  </r>
  <r>
    <d v="2019-02-05T00:00:00"/>
    <x v="9"/>
    <d v="1899-12-30T08:00:00"/>
    <m/>
    <x v="1"/>
    <s v="JAR"/>
    <d v="2019-02-05T08:00:00"/>
    <n v="23104"/>
    <x v="31"/>
    <s v="Carga"/>
    <s v="SI"/>
    <n v="13.5"/>
    <n v="26"/>
    <x v="0"/>
    <x v="158"/>
    <x v="7"/>
    <s v="ZAMUDIO"/>
    <s v="8406-HNZ y R-5271-BCT"/>
    <m/>
    <m/>
    <m/>
    <m/>
    <s v="Juan Carlos"/>
    <x v="25"/>
    <d v="1899-12-30T08:00:00"/>
    <m/>
    <n v="1"/>
    <x v="0"/>
    <x v="0"/>
    <s v="SI"/>
    <x v="1"/>
    <x v="1"/>
    <x v="1"/>
    <n v="1"/>
    <x v="2"/>
    <x v="6"/>
    <x v="1"/>
    <n v="468"/>
  </r>
  <r>
    <d v="2019-02-05T00:00:00"/>
    <x v="20"/>
    <d v="1899-12-30T08:30:00"/>
    <m/>
    <x v="1"/>
    <s v="MR"/>
    <d v="2019-02-05T08:30:00"/>
    <s v="DAVID"/>
    <x v="7"/>
    <s v="Carga"/>
    <s v="NO"/>
    <n v="3"/>
    <n v="6"/>
    <x v="0"/>
    <x v="9"/>
    <x v="5"/>
    <s v="PALAU"/>
    <m/>
    <m/>
    <m/>
    <m/>
    <m/>
    <s v="Miguel Ángel"/>
    <x v="25"/>
    <d v="1899-12-30T08:30:00"/>
    <m/>
    <n v="0"/>
    <x v="0"/>
    <x v="0"/>
    <s v="SI"/>
    <x v="1"/>
    <x v="1"/>
    <x v="1"/>
    <n v="1"/>
    <x v="2"/>
    <x v="6"/>
    <x v="1"/>
    <n v="468"/>
  </r>
  <r>
    <d v="2019-02-05T00:00:00"/>
    <x v="60"/>
    <m/>
    <m/>
    <x v="0"/>
    <s v="MR"/>
    <d v="2019-02-05T09:00:00"/>
    <m/>
    <x v="3"/>
    <s v="Descarga"/>
    <s v="NO"/>
    <n v="0"/>
    <n v="0.5"/>
    <x v="1"/>
    <x v="144"/>
    <x v="0"/>
    <s v="SANTA PERPETUA DE MOGODA"/>
    <s v="ALB. 050904  PDO. 713014233"/>
    <m/>
    <m/>
    <m/>
    <m/>
    <s v="Sus medios"/>
    <x v="25"/>
    <d v="1899-12-30T08:45:00"/>
    <m/>
    <n v="0"/>
    <x v="0"/>
    <x v="0"/>
    <s v="No"/>
    <x v="0"/>
    <x v="0"/>
    <x v="0"/>
    <n v="0"/>
    <x v="0"/>
    <x v="6"/>
    <x v="1"/>
    <n v="468"/>
  </r>
  <r>
    <d v="2019-02-05T00:00:00"/>
    <x v="52"/>
    <m/>
    <m/>
    <x v="0"/>
    <s v="MR"/>
    <d v="2019-02-05T10:00:00"/>
    <m/>
    <x v="21"/>
    <s v="Descarga"/>
    <s v="NO"/>
    <n v="0"/>
    <n v="0.5"/>
    <x v="1"/>
    <x v="46"/>
    <x v="2"/>
    <s v="BARCELONA"/>
    <s v="1 SOBRE A/A MIREIA"/>
    <m/>
    <m/>
    <m/>
    <m/>
    <s v="Sus medios"/>
    <x v="25"/>
    <d v="1899-12-30T09:45:00"/>
    <m/>
    <n v="0"/>
    <x v="0"/>
    <x v="0"/>
    <s v="No"/>
    <x v="0"/>
    <x v="0"/>
    <x v="0"/>
    <n v="0"/>
    <x v="0"/>
    <x v="6"/>
    <x v="1"/>
    <n v="468"/>
  </r>
  <r>
    <d v="2019-02-05T00:00:00"/>
    <x v="85"/>
    <m/>
    <m/>
    <x v="0"/>
    <s v="MR"/>
    <d v="2019-02-05T10:30:00"/>
    <m/>
    <x v="42"/>
    <s v="Descarga"/>
    <s v="NO"/>
    <n v="0"/>
    <n v="0.5"/>
    <x v="1"/>
    <x v="152"/>
    <x v="0"/>
    <s v="PALAU"/>
    <s v="alb. AR000330 PDO. 213004251/// ALB. SH000442 Pdo. 213004261"/>
    <m/>
    <m/>
    <m/>
    <m/>
    <s v="Sus medios"/>
    <x v="25"/>
    <d v="1899-12-30T10:20:00"/>
    <m/>
    <n v="0"/>
    <x v="0"/>
    <x v="0"/>
    <s v="No"/>
    <x v="0"/>
    <x v="0"/>
    <x v="0"/>
    <n v="0"/>
    <x v="0"/>
    <x v="6"/>
    <x v="1"/>
    <n v="468"/>
  </r>
  <r>
    <d v="2019-02-05T00:00:00"/>
    <x v="1"/>
    <m/>
    <m/>
    <x v="0"/>
    <s v="MR"/>
    <d v="2019-02-05T10:30:00"/>
    <m/>
    <x v="1"/>
    <s v="Descarga"/>
    <s v="NO"/>
    <n v="0"/>
    <n v="0.5"/>
    <x v="1"/>
    <x v="4"/>
    <x v="2"/>
    <s v="VARIOS"/>
    <s v="1 SOBRE MAGNEGRAF Y SOBRE DE ELEVO "/>
    <m/>
    <m/>
    <m/>
    <m/>
    <s v="Sus medios"/>
    <x v="25"/>
    <d v="1899-12-30T10:30:00"/>
    <m/>
    <n v="0"/>
    <x v="0"/>
    <x v="0"/>
    <s v="No"/>
    <x v="0"/>
    <x v="0"/>
    <x v="0"/>
    <n v="0"/>
    <x v="0"/>
    <x v="6"/>
    <x v="1"/>
    <n v="468"/>
  </r>
  <r>
    <d v="2019-02-05T00:00:00"/>
    <x v="31"/>
    <m/>
    <m/>
    <x v="0"/>
    <s v="MR"/>
    <d v="2019-02-05T11:00:00"/>
    <m/>
    <x v="59"/>
    <s v="Descarga"/>
    <s v="NO"/>
    <n v="0"/>
    <n v="1"/>
    <x v="0"/>
    <x v="4"/>
    <x v="2"/>
    <s v="VARIOS"/>
    <s v="ALB. 3980330612 Y PDO. 113006413"/>
    <m/>
    <m/>
    <m/>
    <m/>
    <s v="Miguel Ángel"/>
    <x v="25"/>
    <d v="1899-12-30T10:45:00"/>
    <m/>
    <n v="0"/>
    <x v="0"/>
    <x v="0"/>
    <s v="No"/>
    <x v="0"/>
    <x v="0"/>
    <x v="0"/>
    <n v="0"/>
    <x v="0"/>
    <x v="6"/>
    <x v="1"/>
    <n v="468"/>
  </r>
  <r>
    <d v="2019-02-05T00:00:00"/>
    <x v="4"/>
    <d v="1899-12-30T12:00:00"/>
    <m/>
    <x v="1"/>
    <s v="MR"/>
    <d v="2019-02-05T12:00:00"/>
    <n v="26396"/>
    <x v="3"/>
    <s v="Carga"/>
    <s v="NO"/>
    <n v="0.5"/>
    <n v="1"/>
    <x v="0"/>
    <x v="159"/>
    <x v="1"/>
    <s v="VALENCIA"/>
    <m/>
    <m/>
    <m/>
    <m/>
    <m/>
    <s v="Miguel M."/>
    <x v="25"/>
    <d v="1899-12-30T15:30:00"/>
    <m/>
    <n v="0"/>
    <x v="0"/>
    <x v="0"/>
    <s v="SI"/>
    <x v="1"/>
    <x v="2"/>
    <x v="0"/>
    <n v="0"/>
    <x v="1"/>
    <x v="6"/>
    <x v="1"/>
    <n v="468"/>
  </r>
  <r>
    <d v="2019-02-05T00:00:00"/>
    <x v="5"/>
    <d v="1899-12-30T12:30:00"/>
    <m/>
    <x v="1"/>
    <s v="MR"/>
    <d v="2019-02-05T12:30:00"/>
    <n v="26384"/>
    <x v="3"/>
    <s v="Carga"/>
    <s v="NO"/>
    <n v="0.5"/>
    <n v="1"/>
    <x v="0"/>
    <x v="160"/>
    <x v="1"/>
    <s v="MURCIA"/>
    <m/>
    <m/>
    <m/>
    <m/>
    <m/>
    <s v="Miguel Ángel"/>
    <x v="25"/>
    <d v="1899-12-30T12:30:00"/>
    <m/>
    <n v="0"/>
    <x v="0"/>
    <x v="0"/>
    <s v="SI"/>
    <x v="1"/>
    <x v="1"/>
    <x v="1"/>
    <n v="1"/>
    <x v="1"/>
    <x v="6"/>
    <x v="1"/>
    <n v="468"/>
  </r>
  <r>
    <d v="2019-02-05T00:00:00"/>
    <x v="6"/>
    <m/>
    <m/>
    <x v="0"/>
    <s v="MR"/>
    <d v="2019-02-05T13:30:00"/>
    <m/>
    <x v="3"/>
    <s v="Carga"/>
    <s v="NO"/>
    <n v="5"/>
    <n v="10"/>
    <x v="0"/>
    <x v="6"/>
    <x v="3"/>
    <s v="VARIOS"/>
    <s v="9AL/19000127"/>
    <m/>
    <m/>
    <m/>
    <m/>
    <s v="Juan Carlos"/>
    <x v="25"/>
    <d v="1899-12-30T13:30:00"/>
    <m/>
    <n v="0"/>
    <x v="0"/>
    <x v="0"/>
    <s v="No"/>
    <x v="0"/>
    <x v="0"/>
    <x v="0"/>
    <n v="0"/>
    <x v="1"/>
    <x v="6"/>
    <x v="1"/>
    <n v="468"/>
  </r>
  <r>
    <d v="2019-02-05T00:00:00"/>
    <x v="43"/>
    <d v="1899-12-30T14:00:00"/>
    <m/>
    <x v="1"/>
    <s v="MR"/>
    <d v="2019-02-05T14:00:00"/>
    <m/>
    <x v="6"/>
    <s v="Carga"/>
    <s v="NO"/>
    <n v="10"/>
    <n v="10"/>
    <x v="0"/>
    <x v="7"/>
    <x v="4"/>
    <s v="GAILLON"/>
    <s v="6006721 - 6006807 - 6006843 - 6006815"/>
    <m/>
    <m/>
    <m/>
    <m/>
    <s v="Miguel Ángel"/>
    <x v="25"/>
    <d v="1899-12-30T14:00:00"/>
    <m/>
    <n v="0"/>
    <x v="0"/>
    <x v="0"/>
    <s v="SI"/>
    <x v="1"/>
    <x v="1"/>
    <x v="1"/>
    <n v="1"/>
    <x v="1"/>
    <x v="6"/>
    <x v="1"/>
    <n v="468"/>
  </r>
  <r>
    <d v="2019-02-05T00:00:00"/>
    <x v="119"/>
    <m/>
    <m/>
    <x v="0"/>
    <s v="MR"/>
    <d v="2019-02-05T14:00:00"/>
    <m/>
    <x v="60"/>
    <s v="Descarga"/>
    <s v="NO"/>
    <n v="0"/>
    <n v="0.5"/>
    <x v="1"/>
    <x v="4"/>
    <x v="2"/>
    <s v="SWEDEN"/>
    <s v="1 BULTO DE ORIGEN CYGATE A LA ATENCION DE ABEL PIÑA"/>
    <m/>
    <m/>
    <m/>
    <m/>
    <s v="Sus medios"/>
    <x v="25"/>
    <d v="1899-12-30T14:05:00"/>
    <m/>
    <n v="0"/>
    <x v="0"/>
    <x v="0"/>
    <s v="No"/>
    <x v="0"/>
    <x v="0"/>
    <x v="0"/>
    <n v="0"/>
    <x v="0"/>
    <x v="6"/>
    <x v="1"/>
    <n v="468"/>
  </r>
  <r>
    <d v="2019-02-05T00:00:00"/>
    <x v="38"/>
    <d v="1899-12-30T15:00:00"/>
    <m/>
    <x v="1"/>
    <s v="MR"/>
    <d v="2019-02-05T15:00:00"/>
    <n v="6006820"/>
    <x v="6"/>
    <s v="Carga"/>
    <s v="NO"/>
    <n v="2"/>
    <n v="4"/>
    <x v="0"/>
    <x v="7"/>
    <x v="4"/>
    <s v="FRANCIA"/>
    <m/>
    <m/>
    <m/>
    <m/>
    <m/>
    <s v="Jesús"/>
    <x v="25"/>
    <d v="1899-12-30T17:00:00"/>
    <m/>
    <n v="0"/>
    <x v="0"/>
    <x v="0"/>
    <s v="SI"/>
    <x v="1"/>
    <x v="2"/>
    <x v="0"/>
    <n v="0"/>
    <x v="1"/>
    <x v="6"/>
    <x v="1"/>
    <n v="468"/>
  </r>
  <r>
    <d v="2019-02-05T00:00:00"/>
    <x v="7"/>
    <d v="1899-12-30T15:30:00"/>
    <m/>
    <x v="1"/>
    <s v="JAR"/>
    <d v="2019-02-05T15:30:00"/>
    <m/>
    <x v="31"/>
    <s v="Carga"/>
    <s v="SI"/>
    <n v="13.5"/>
    <n v="26"/>
    <x v="0"/>
    <x v="70"/>
    <x v="11"/>
    <s v="MAÇANET"/>
    <m/>
    <m/>
    <m/>
    <m/>
    <m/>
    <s v="Juan Carlos"/>
    <x v="25"/>
    <d v="1899-12-30T15:30:00"/>
    <m/>
    <n v="1"/>
    <x v="0"/>
    <x v="0"/>
    <s v="SI"/>
    <x v="1"/>
    <x v="1"/>
    <x v="1"/>
    <n v="1"/>
    <x v="2"/>
    <x v="6"/>
    <x v="1"/>
    <n v="468"/>
  </r>
  <r>
    <d v="2019-02-05T00:00:00"/>
    <x v="103"/>
    <d v="1899-12-30T15:35:00"/>
    <m/>
    <x v="1"/>
    <s v="MR"/>
    <d v="2019-02-05T15:30:00"/>
    <n v="25763"/>
    <x v="3"/>
    <s v="Carga"/>
    <s v="NO"/>
    <n v="0.5"/>
    <n v="1"/>
    <x v="0"/>
    <x v="52"/>
    <x v="1"/>
    <s v="MADRID"/>
    <m/>
    <m/>
    <m/>
    <m/>
    <m/>
    <s v="Miguel M."/>
    <x v="25"/>
    <d v="1899-12-30T15:35:00"/>
    <m/>
    <n v="0"/>
    <x v="0"/>
    <x v="0"/>
    <s v="SI"/>
    <x v="1"/>
    <x v="1"/>
    <x v="1"/>
    <n v="1"/>
    <x v="1"/>
    <x v="6"/>
    <x v="1"/>
    <n v="468"/>
  </r>
  <r>
    <d v="2019-02-05T00:00:00"/>
    <x v="13"/>
    <d v="1899-12-30T16:00:00"/>
    <m/>
    <x v="1"/>
    <s v="MR"/>
    <d v="2019-02-05T16:00:00"/>
    <m/>
    <x v="3"/>
    <s v="Carga"/>
    <s v="NO"/>
    <n v="5"/>
    <n v="10"/>
    <x v="0"/>
    <x v="6"/>
    <x v="3"/>
    <s v="VARIOS"/>
    <m/>
    <m/>
    <m/>
    <m/>
    <m/>
    <s v="Jesús"/>
    <x v="25"/>
    <d v="1899-12-30T16:00:00"/>
    <m/>
    <n v="0"/>
    <x v="0"/>
    <x v="0"/>
    <s v="SI"/>
    <x v="1"/>
    <x v="1"/>
    <x v="1"/>
    <n v="1"/>
    <x v="1"/>
    <x v="6"/>
    <x v="1"/>
    <n v="468"/>
  </r>
  <r>
    <d v="2019-02-05T00:00:00"/>
    <x v="40"/>
    <d v="1899-12-30T17:00:00"/>
    <m/>
    <x v="1"/>
    <s v="MR"/>
    <d v="2019-02-05T17:00:00"/>
    <m/>
    <x v="14"/>
    <s v="Carga"/>
    <s v="NO"/>
    <n v="2"/>
    <n v="4"/>
    <x v="0"/>
    <x v="19"/>
    <x v="5"/>
    <s v="VARIOS"/>
    <m/>
    <m/>
    <m/>
    <m/>
    <m/>
    <s v="Miguel M."/>
    <x v="25"/>
    <d v="1899-12-30T17:00:00"/>
    <m/>
    <n v="0"/>
    <x v="0"/>
    <x v="0"/>
    <s v="SI"/>
    <x v="1"/>
    <x v="1"/>
    <x v="1"/>
    <n v="1"/>
    <x v="2"/>
    <x v="6"/>
    <x v="1"/>
    <n v="468"/>
  </r>
  <r>
    <d v="2019-02-05T00:00:00"/>
    <x v="55"/>
    <d v="1899-12-30T17:30:00"/>
    <m/>
    <x v="1"/>
    <s v="MR"/>
    <d v="2019-02-05T17:30:00"/>
    <s v="ASM"/>
    <x v="21"/>
    <s v="Carga"/>
    <s v="NO"/>
    <n v="0"/>
    <n v="1"/>
    <x v="1"/>
    <x v="46"/>
    <x v="5"/>
    <s v="VARIOS"/>
    <s v="ALB.40934, 40936, 40935 Y 40937"/>
    <m/>
    <m/>
    <m/>
    <m/>
    <s v="Sus medios"/>
    <x v="25"/>
    <d v="1899-12-30T17:30:00"/>
    <m/>
    <n v="0"/>
    <x v="0"/>
    <x v="0"/>
    <s v="SI"/>
    <x v="1"/>
    <x v="1"/>
    <x v="1"/>
    <n v="1"/>
    <x v="2"/>
    <x v="6"/>
    <x v="1"/>
    <n v="468"/>
  </r>
  <r>
    <d v="2019-02-05T00:00:00"/>
    <x v="46"/>
    <d v="1899-12-30T18:00:00"/>
    <m/>
    <x v="1"/>
    <s v="MR"/>
    <d v="2019-02-05T18:00:00"/>
    <n v="26504"/>
    <x v="26"/>
    <s v="Carga"/>
    <s v="NO"/>
    <n v="7"/>
    <n v="14"/>
    <x v="0"/>
    <x v="157"/>
    <x v="5"/>
    <s v="VARIOS"/>
    <m/>
    <m/>
    <m/>
    <m/>
    <m/>
    <s v="Miguel M."/>
    <x v="25"/>
    <d v="1899-12-30T18:00:00"/>
    <m/>
    <n v="0"/>
    <x v="0"/>
    <x v="0"/>
    <s v="SI"/>
    <x v="1"/>
    <x v="1"/>
    <x v="1"/>
    <n v="1"/>
    <x v="2"/>
    <x v="6"/>
    <x v="1"/>
    <n v="468"/>
  </r>
  <r>
    <d v="2019-02-05T00:00:00"/>
    <x v="47"/>
    <d v="1899-12-30T18:30:00"/>
    <m/>
    <x v="1"/>
    <s v="MR"/>
    <d v="2019-02-05T18:30:00"/>
    <n v="6006778"/>
    <x v="6"/>
    <s v="Carga"/>
    <s v="NO"/>
    <n v="8"/>
    <n v="16"/>
    <x v="0"/>
    <x v="7"/>
    <x v="4"/>
    <s v="FRANCIA"/>
    <m/>
    <m/>
    <m/>
    <m/>
    <m/>
    <s v="Miguel M."/>
    <x v="25"/>
    <d v="1899-12-30T18:30:00"/>
    <m/>
    <n v="0"/>
    <x v="0"/>
    <x v="0"/>
    <s v="SI"/>
    <x v="1"/>
    <x v="1"/>
    <x v="1"/>
    <n v="1"/>
    <x v="1"/>
    <x v="6"/>
    <x v="1"/>
    <n v="468"/>
  </r>
  <r>
    <d v="2019-02-05T00:00:00"/>
    <x v="114"/>
    <d v="1899-12-30T20:30:00"/>
    <m/>
    <x v="1"/>
    <s v="MR"/>
    <d v="2019-02-05T20:30:00"/>
    <n v="6006703"/>
    <x v="3"/>
    <s v="Carga"/>
    <s v="SI"/>
    <n v="13.5"/>
    <n v="26"/>
    <x v="0"/>
    <x v="23"/>
    <x v="1"/>
    <s v="VARIOS"/>
    <n v="3680229231"/>
    <m/>
    <m/>
    <m/>
    <m/>
    <s v="Miguel M."/>
    <x v="25"/>
    <d v="1899-12-30T15:30:00"/>
    <m/>
    <n v="1"/>
    <x v="0"/>
    <x v="0"/>
    <s v="SI"/>
    <x v="1"/>
    <x v="3"/>
    <x v="1"/>
    <n v="1"/>
    <x v="1"/>
    <x v="6"/>
    <x v="1"/>
    <n v="468"/>
  </r>
  <r>
    <d v="2019-02-05T00:00:00"/>
    <x v="117"/>
    <d v="1899-12-30T21:00:00"/>
    <m/>
    <x v="1"/>
    <s v="MR"/>
    <d v="2019-02-05T21:00:00"/>
    <n v="6006703"/>
    <x v="3"/>
    <s v="Carga"/>
    <s v="SI"/>
    <n v="13.5"/>
    <n v="26"/>
    <x v="0"/>
    <x v="23"/>
    <x v="1"/>
    <s v="VARIOS"/>
    <n v="3680229232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2-06T00:00:00"/>
    <x v="17"/>
    <d v="1899-12-30T06:00:00"/>
    <m/>
    <x v="1"/>
    <s v="MR"/>
    <d v="2019-02-06T06:00:00"/>
    <m/>
    <x v="26"/>
    <s v="Carga"/>
    <s v="NO"/>
    <n v="5"/>
    <n v="10"/>
    <x v="0"/>
    <x v="157"/>
    <x v="5"/>
    <s v="VARIOS"/>
    <m/>
    <m/>
    <m/>
    <m/>
    <m/>
    <s v="Miguel Ángel"/>
    <x v="26"/>
    <d v="1899-12-30T06:00:00"/>
    <m/>
    <n v="0"/>
    <x v="0"/>
    <x v="0"/>
    <s v="SI"/>
    <x v="1"/>
    <x v="1"/>
    <x v="1"/>
    <n v="1"/>
    <x v="2"/>
    <x v="6"/>
    <x v="1"/>
    <n v="468"/>
  </r>
  <r>
    <d v="2019-02-06T00:00:00"/>
    <x v="59"/>
    <d v="1899-12-30T07:00:00"/>
    <m/>
    <x v="1"/>
    <s v="MR"/>
    <d v="2019-02-06T07:00:00"/>
    <m/>
    <x v="3"/>
    <s v="Carga"/>
    <s v="NO"/>
    <n v="2.5"/>
    <n v="5"/>
    <x v="0"/>
    <x v="161"/>
    <x v="1"/>
    <s v="MARRUECOS"/>
    <s v="26196 y 24204"/>
    <m/>
    <m/>
    <m/>
    <m/>
    <s v="Miguel M."/>
    <x v="26"/>
    <d v="1899-12-30T16:00:00"/>
    <m/>
    <n v="0"/>
    <x v="0"/>
    <x v="0"/>
    <s v="SI"/>
    <x v="1"/>
    <x v="2"/>
    <x v="0"/>
    <n v="0"/>
    <x v="1"/>
    <x v="6"/>
    <x v="1"/>
    <n v="468"/>
  </r>
  <r>
    <d v="2019-02-06T00:00:00"/>
    <x v="20"/>
    <d v="1899-12-30T08:30:00"/>
    <m/>
    <x v="1"/>
    <s v="MR"/>
    <d v="2019-02-06T08:30:00"/>
    <s v="DAVID"/>
    <x v="7"/>
    <s v="Carga"/>
    <s v="NO"/>
    <n v="3"/>
    <n v="6"/>
    <x v="0"/>
    <x v="9"/>
    <x v="5"/>
    <s v="PALAU"/>
    <m/>
    <m/>
    <m/>
    <m/>
    <m/>
    <s v="Miguel Ángel"/>
    <x v="26"/>
    <d v="1899-12-30T08:30:00"/>
    <m/>
    <n v="0"/>
    <x v="0"/>
    <x v="0"/>
    <s v="SI"/>
    <x v="1"/>
    <x v="1"/>
    <x v="1"/>
    <n v="1"/>
    <x v="2"/>
    <x v="6"/>
    <x v="1"/>
    <n v="468"/>
  </r>
  <r>
    <d v="2019-02-06T00:00:00"/>
    <x v="60"/>
    <m/>
    <m/>
    <x v="0"/>
    <s v="MR"/>
    <d v="2019-02-06T09:00:00"/>
    <m/>
    <x v="3"/>
    <s v="Descarga"/>
    <s v="NO"/>
    <n v="0"/>
    <n v="0.5"/>
    <x v="1"/>
    <x v="25"/>
    <x v="0"/>
    <s v="PALAU"/>
    <s v="ALB. 201901257 "/>
    <m/>
    <m/>
    <m/>
    <m/>
    <s v="Sus medios"/>
    <x v="26"/>
    <d v="1899-12-30T08:45:00"/>
    <m/>
    <n v="0"/>
    <x v="0"/>
    <x v="0"/>
    <s v="No"/>
    <x v="0"/>
    <x v="0"/>
    <x v="0"/>
    <n v="0"/>
    <x v="0"/>
    <x v="6"/>
    <x v="1"/>
    <n v="468"/>
  </r>
  <r>
    <d v="2019-02-06T00:00:00"/>
    <x v="22"/>
    <m/>
    <m/>
    <x v="0"/>
    <s v="MR"/>
    <d v="2019-02-06T09:00:00"/>
    <m/>
    <x v="8"/>
    <s v="Descarga"/>
    <s v="NO"/>
    <n v="0"/>
    <n v="0.5"/>
    <x v="1"/>
    <x v="11"/>
    <x v="0"/>
    <s v="EL VENDRELL"/>
    <s v="ALB. 2019/1103  PDO. 213004337"/>
    <m/>
    <m/>
    <m/>
    <m/>
    <s v="Sus medios"/>
    <x v="26"/>
    <d v="1899-12-30T09:00:00"/>
    <m/>
    <n v="0"/>
    <x v="0"/>
    <x v="0"/>
    <s v="No"/>
    <x v="0"/>
    <x v="0"/>
    <x v="0"/>
    <n v="0"/>
    <x v="0"/>
    <x v="6"/>
    <x v="1"/>
    <n v="468"/>
  </r>
  <r>
    <d v="2019-02-06T00:00:00"/>
    <x v="67"/>
    <m/>
    <m/>
    <x v="0"/>
    <s v="MR"/>
    <d v="2019-02-06T09:30:00"/>
    <m/>
    <x v="21"/>
    <s v="Descarga"/>
    <s v="NO"/>
    <n v="0"/>
    <n v="0.5"/>
    <x v="1"/>
    <x v="72"/>
    <x v="0"/>
    <s v="VILADECANS"/>
    <s v="213004330 ALB. 0052-19"/>
    <m/>
    <m/>
    <m/>
    <m/>
    <s v="Sus medios"/>
    <x v="26"/>
    <d v="1899-12-30T09:15:00"/>
    <m/>
    <n v="0"/>
    <x v="0"/>
    <x v="0"/>
    <s v="No"/>
    <x v="0"/>
    <x v="0"/>
    <x v="0"/>
    <n v="0"/>
    <x v="0"/>
    <x v="6"/>
    <x v="1"/>
    <n v="468"/>
  </r>
  <r>
    <d v="2019-02-06T00:00:00"/>
    <x v="14"/>
    <d v="1899-12-30T10:00:00"/>
    <m/>
    <x v="1"/>
    <s v="MR"/>
    <d v="2019-02-06T10:00:00"/>
    <n v="26488"/>
    <x v="3"/>
    <s v="Carga"/>
    <s v="NO"/>
    <n v="0.5"/>
    <n v="1"/>
    <x v="0"/>
    <x v="162"/>
    <x v="1"/>
    <s v="STA. CRUZ DE TENERIFE"/>
    <s v="OJO HAY FACTURA SOLICITAR A MIRIAM"/>
    <s v="6924GKB"/>
    <m/>
    <m/>
    <m/>
    <s v="Juan Carlos"/>
    <x v="26"/>
    <d v="1899-12-30T10:00:00"/>
    <m/>
    <n v="0"/>
    <x v="0"/>
    <x v="0"/>
    <s v="SI"/>
    <x v="1"/>
    <x v="1"/>
    <x v="1"/>
    <n v="1"/>
    <x v="1"/>
    <x v="6"/>
    <x v="1"/>
    <n v="468"/>
  </r>
  <r>
    <d v="2019-02-06T00:00:00"/>
    <x v="1"/>
    <d v="1899-12-30T10:30:00"/>
    <m/>
    <x v="1"/>
    <s v="MR"/>
    <d v="2019-02-06T10:30:00"/>
    <m/>
    <x v="28"/>
    <s v="Descarga"/>
    <s v="NO"/>
    <n v="2.5"/>
    <n v="5"/>
    <x v="0"/>
    <x v="49"/>
    <x v="0"/>
    <s v="PALAU"/>
    <s v="alb. s1-3381 Pdo. 813002286, 08130025291, 0813002258"/>
    <m/>
    <m/>
    <m/>
    <m/>
    <s v="Juan Carlos"/>
    <x v="26"/>
    <d v="1899-12-30T10:30:00"/>
    <m/>
    <n v="0"/>
    <x v="0"/>
    <x v="0"/>
    <s v="SI"/>
    <x v="1"/>
    <x v="1"/>
    <x v="1"/>
    <n v="1"/>
    <x v="0"/>
    <x v="6"/>
    <x v="1"/>
    <n v="468"/>
  </r>
  <r>
    <d v="2019-02-06T00:00:00"/>
    <x v="74"/>
    <m/>
    <m/>
    <x v="0"/>
    <s v="MR"/>
    <d v="2019-02-06T10:30:00"/>
    <m/>
    <x v="11"/>
    <s v="Descarga"/>
    <s v="NO"/>
    <n v="0"/>
    <n v="0.5"/>
    <x v="1"/>
    <x v="4"/>
    <x v="0"/>
    <s v="MARTORELL"/>
    <s v="ALB. 1 010964"/>
    <m/>
    <m/>
    <m/>
    <m/>
    <s v="Sus medios"/>
    <x v="26"/>
    <d v="1899-12-30T10:35:00"/>
    <m/>
    <n v="0"/>
    <x v="0"/>
    <x v="0"/>
    <s v="No"/>
    <x v="0"/>
    <x v="0"/>
    <x v="0"/>
    <n v="0"/>
    <x v="0"/>
    <x v="6"/>
    <x v="1"/>
    <n v="468"/>
  </r>
  <r>
    <d v="2019-02-06T00:00:00"/>
    <x v="74"/>
    <m/>
    <m/>
    <x v="0"/>
    <s v="MR"/>
    <d v="2019-02-06T10:30:00"/>
    <m/>
    <x v="11"/>
    <s v="Descarga"/>
    <s v="NO"/>
    <n v="0"/>
    <n v="0.5"/>
    <x v="1"/>
    <x v="163"/>
    <x v="0"/>
    <s v="MARTORELL"/>
    <s v="ALB. 1 010964 - A/A ALBERTO"/>
    <m/>
    <m/>
    <m/>
    <m/>
    <s v="Sus medios"/>
    <x v="26"/>
    <d v="1899-12-30T10:35:00"/>
    <m/>
    <n v="0"/>
    <x v="0"/>
    <x v="0"/>
    <s v="No"/>
    <x v="0"/>
    <x v="0"/>
    <x v="0"/>
    <n v="0"/>
    <x v="0"/>
    <x v="6"/>
    <x v="1"/>
    <n v="468"/>
  </r>
  <r>
    <d v="2019-02-06T00:00:00"/>
    <x v="74"/>
    <d v="1899-12-30T10:35:00"/>
    <m/>
    <x v="1"/>
    <s v="MR"/>
    <d v="2019-02-06T10:30:00"/>
    <m/>
    <x v="21"/>
    <s v="Carga"/>
    <s v="NO"/>
    <n v="0"/>
    <n v="1"/>
    <x v="1"/>
    <x v="46"/>
    <x v="7"/>
    <s v="MOLLET"/>
    <s v="1 SOBRE BBVA CON RETORNO"/>
    <m/>
    <m/>
    <m/>
    <m/>
    <s v="Sus medios"/>
    <x v="26"/>
    <d v="1899-12-30T10:35:00"/>
    <m/>
    <n v="0"/>
    <x v="0"/>
    <x v="0"/>
    <s v="SI"/>
    <x v="1"/>
    <x v="1"/>
    <x v="1"/>
    <n v="1"/>
    <x v="2"/>
    <x v="6"/>
    <x v="1"/>
    <n v="468"/>
  </r>
  <r>
    <d v="2019-02-06T00:00:00"/>
    <x v="30"/>
    <m/>
    <m/>
    <x v="0"/>
    <s v="MR"/>
    <d v="2019-02-06T10:30:00"/>
    <m/>
    <x v="1"/>
    <s v="Descarga"/>
    <s v="NO"/>
    <n v="0"/>
    <n v="0.5"/>
    <x v="1"/>
    <x v="1"/>
    <x v="0"/>
    <s v="TERRASSA"/>
    <s v="UN SOBRE ALB. 19003571"/>
    <m/>
    <m/>
    <m/>
    <m/>
    <s v="Sus medios"/>
    <x v="26"/>
    <d v="1899-12-30T10:40:00"/>
    <m/>
    <n v="0"/>
    <x v="0"/>
    <x v="0"/>
    <s v="No"/>
    <x v="0"/>
    <x v="0"/>
    <x v="0"/>
    <n v="0"/>
    <x v="0"/>
    <x v="6"/>
    <x v="1"/>
    <n v="468"/>
  </r>
  <r>
    <d v="2019-02-06T00:00:00"/>
    <x v="31"/>
    <d v="1899-12-30T10:45:00"/>
    <m/>
    <x v="1"/>
    <s v="MR"/>
    <d v="2019-02-06T11:00:00"/>
    <m/>
    <x v="3"/>
    <s v="Carga"/>
    <s v="NO"/>
    <n v="6"/>
    <n v="11"/>
    <x v="0"/>
    <x v="64"/>
    <x v="1"/>
    <s v="MADRID"/>
    <s v="26185 - 26340 - 25601 - 26349"/>
    <s v="8666-KNT // R-0631-BCK"/>
    <m/>
    <m/>
    <m/>
    <s v="Miguel Ángel"/>
    <x v="26"/>
    <d v="1899-12-30T10:45:00"/>
    <m/>
    <n v="0"/>
    <x v="0"/>
    <x v="0"/>
    <s v="SI"/>
    <x v="1"/>
    <x v="1"/>
    <x v="1"/>
    <n v="1"/>
    <x v="1"/>
    <x v="6"/>
    <x v="1"/>
    <n v="468"/>
  </r>
  <r>
    <d v="2019-02-06T00:00:00"/>
    <x v="2"/>
    <d v="1899-12-30T11:00:00"/>
    <m/>
    <x v="1"/>
    <s v="MR"/>
    <d v="2019-02-06T11:00:00"/>
    <n v="24951"/>
    <x v="3"/>
    <s v="Carga"/>
    <s v="NO"/>
    <n v="5"/>
    <n v="10"/>
    <x v="0"/>
    <x v="109"/>
    <x v="1"/>
    <s v="MURCIA"/>
    <m/>
    <s v="R-9565-BCC // 4585-HYT"/>
    <m/>
    <m/>
    <m/>
    <s v="Miguel M."/>
    <x v="26"/>
    <d v="1899-12-30T19:00:00"/>
    <m/>
    <n v="0"/>
    <x v="0"/>
    <x v="0"/>
    <s v="SI"/>
    <x v="1"/>
    <x v="2"/>
    <x v="0"/>
    <n v="0"/>
    <x v="1"/>
    <x v="6"/>
    <x v="1"/>
    <n v="468"/>
  </r>
  <r>
    <d v="2019-02-06T00:00:00"/>
    <x v="4"/>
    <d v="1899-12-30T12:00:00"/>
    <m/>
    <x v="1"/>
    <s v="MR"/>
    <d v="2019-02-06T12:00:00"/>
    <n v="6006775"/>
    <x v="3"/>
    <s v="Carga"/>
    <s v="SI"/>
    <n v="13.5"/>
    <n v="26"/>
    <x v="0"/>
    <x v="86"/>
    <x v="4"/>
    <s v="ITALIA"/>
    <m/>
    <s v="FE974TR - AD99506"/>
    <m/>
    <m/>
    <m/>
    <s v="Juan Carlos"/>
    <x v="26"/>
    <d v="1899-12-30T12:00:00"/>
    <m/>
    <n v="1"/>
    <x v="0"/>
    <x v="0"/>
    <s v="SI"/>
    <x v="1"/>
    <x v="1"/>
    <x v="1"/>
    <n v="1"/>
    <x v="1"/>
    <x v="6"/>
    <x v="1"/>
    <n v="468"/>
  </r>
  <r>
    <d v="2019-02-06T00:00:00"/>
    <x v="5"/>
    <d v="1899-12-30T12:30:00"/>
    <m/>
    <x v="1"/>
    <s v="MR"/>
    <d v="2019-02-06T12:30:00"/>
    <m/>
    <x v="13"/>
    <s v="Carga"/>
    <s v="NO"/>
    <n v="1"/>
    <n v="2"/>
    <x v="0"/>
    <x v="41"/>
    <x v="7"/>
    <s v="PORTUGAL"/>
    <s v="26401 - 26402"/>
    <m/>
    <m/>
    <m/>
    <m/>
    <s v="Miguel Ángel"/>
    <x v="26"/>
    <d v="1899-12-30T12:30:00"/>
    <m/>
    <n v="0"/>
    <x v="0"/>
    <x v="0"/>
    <s v="SI"/>
    <x v="1"/>
    <x v="1"/>
    <x v="1"/>
    <n v="1"/>
    <x v="2"/>
    <x v="6"/>
    <x v="1"/>
    <n v="468"/>
  </r>
  <r>
    <d v="2019-02-06T00:00:00"/>
    <x v="100"/>
    <m/>
    <m/>
    <x v="0"/>
    <s v="MR"/>
    <d v="2019-02-06T12:30:00"/>
    <m/>
    <x v="3"/>
    <s v="Descarga"/>
    <s v="NO"/>
    <n v="0"/>
    <n v="0.5"/>
    <x v="1"/>
    <x v="142"/>
    <x v="0"/>
    <s v="PARETS"/>
    <s v="Att  JACINTO - 2 BULTOS - ALB. 1769 Y 1822"/>
    <m/>
    <m/>
    <m/>
    <m/>
    <s v="Sus medios"/>
    <x v="26"/>
    <d v="1899-12-30T12:35:00"/>
    <m/>
    <n v="0"/>
    <x v="0"/>
    <x v="0"/>
    <s v="No"/>
    <x v="0"/>
    <x v="0"/>
    <x v="0"/>
    <n v="0"/>
    <x v="0"/>
    <x v="6"/>
    <x v="1"/>
    <n v="468"/>
  </r>
  <r>
    <d v="2019-02-06T00:00:00"/>
    <x v="36"/>
    <d v="1899-12-30T13:00:00"/>
    <m/>
    <x v="1"/>
    <s v="MR"/>
    <d v="2019-02-06T13:00:00"/>
    <m/>
    <x v="3"/>
    <s v="Carga"/>
    <s v="SI"/>
    <n v="13.5"/>
    <n v="26"/>
    <x v="0"/>
    <x v="10"/>
    <x v="4"/>
    <s v="UK"/>
    <s v="6006561 - 6006767 - 6006803 - 6006826 - 6006831 - 6006841 - 6006837 - 6006862"/>
    <m/>
    <m/>
    <m/>
    <m/>
    <s v="Miguel M."/>
    <x v="26"/>
    <d v="1899-12-30T15:30:00"/>
    <m/>
    <n v="1"/>
    <x v="0"/>
    <x v="0"/>
    <s v="SI"/>
    <x v="1"/>
    <x v="2"/>
    <x v="0"/>
    <n v="0"/>
    <x v="1"/>
    <x v="6"/>
    <x v="1"/>
    <n v="468"/>
  </r>
  <r>
    <d v="2019-02-06T00:00:00"/>
    <x v="13"/>
    <d v="1899-12-30T16:00:00"/>
    <m/>
    <x v="1"/>
    <s v="MR"/>
    <d v="2019-02-06T16:00:00"/>
    <m/>
    <x v="3"/>
    <s v="Carga"/>
    <s v="NO"/>
    <n v="5"/>
    <n v="10"/>
    <x v="0"/>
    <x v="6"/>
    <x v="3"/>
    <s v="VARIOS"/>
    <m/>
    <m/>
    <m/>
    <m/>
    <m/>
    <s v="Jesús"/>
    <x v="26"/>
    <d v="1899-12-30T16:00:00"/>
    <m/>
    <n v="0"/>
    <x v="0"/>
    <x v="0"/>
    <s v="SI"/>
    <x v="1"/>
    <x v="1"/>
    <x v="1"/>
    <n v="1"/>
    <x v="1"/>
    <x v="6"/>
    <x v="1"/>
    <n v="468"/>
  </r>
  <r>
    <d v="2019-02-06T00:00:00"/>
    <x v="40"/>
    <d v="1899-12-30T17:00:00"/>
    <m/>
    <x v="1"/>
    <s v="MR"/>
    <d v="2019-02-06T17:00:00"/>
    <m/>
    <x v="14"/>
    <s v="Carga"/>
    <s v="NO"/>
    <n v="0.5"/>
    <n v="1"/>
    <x v="0"/>
    <x v="19"/>
    <x v="5"/>
    <s v="VARIOS"/>
    <m/>
    <m/>
    <m/>
    <m/>
    <m/>
    <s v="Miguel M."/>
    <x v="26"/>
    <d v="1899-12-30T17:00:00"/>
    <m/>
    <n v="0"/>
    <x v="0"/>
    <x v="0"/>
    <s v="SI"/>
    <x v="1"/>
    <x v="1"/>
    <x v="1"/>
    <n v="1"/>
    <x v="2"/>
    <x v="6"/>
    <x v="1"/>
    <n v="468"/>
  </r>
  <r>
    <d v="2019-02-06T00:00:00"/>
    <x v="55"/>
    <d v="1899-12-30T17:30:00"/>
    <m/>
    <x v="1"/>
    <s v="MR"/>
    <d v="2019-02-06T17:30:00"/>
    <m/>
    <x v="26"/>
    <s v="Carga"/>
    <s v="NO"/>
    <n v="5"/>
    <n v="10"/>
    <x v="0"/>
    <x v="157"/>
    <x v="5"/>
    <s v="VARIOS"/>
    <m/>
    <m/>
    <m/>
    <m/>
    <m/>
    <s v="Miguel M."/>
    <x v="26"/>
    <d v="1899-12-30T17:30:00"/>
    <m/>
    <n v="0"/>
    <x v="0"/>
    <x v="0"/>
    <s v="SI"/>
    <x v="1"/>
    <x v="1"/>
    <x v="1"/>
    <n v="1"/>
    <x v="2"/>
    <x v="6"/>
    <x v="1"/>
    <n v="468"/>
  </r>
  <r>
    <d v="2019-02-06T00:00:00"/>
    <x v="104"/>
    <d v="1899-12-30T21:30:00"/>
    <m/>
    <x v="1"/>
    <s v="MR"/>
    <d v="2019-02-06T21:30:00"/>
    <n v="6006703"/>
    <x v="3"/>
    <s v="Carga"/>
    <s v="SI"/>
    <n v="13.5"/>
    <n v="26"/>
    <x v="0"/>
    <x v="23"/>
    <x v="1"/>
    <s v="VARIOS"/>
    <n v="3680229268"/>
    <m/>
    <m/>
    <m/>
    <m/>
    <s v="Miguel Ángel"/>
    <x v="26"/>
    <d v="1899-12-30T12:30:00"/>
    <m/>
    <n v="1"/>
    <x v="0"/>
    <x v="0"/>
    <s v="SI"/>
    <x v="1"/>
    <x v="3"/>
    <x v="1"/>
    <n v="1"/>
    <x v="1"/>
    <x v="6"/>
    <x v="1"/>
    <n v="468"/>
  </r>
  <r>
    <d v="2019-02-07T00:00:00"/>
    <x v="9"/>
    <d v="1899-12-30T08:00:00"/>
    <m/>
    <x v="1"/>
    <s v="JAR"/>
    <d v="2019-02-07T08:00:00"/>
    <m/>
    <x v="31"/>
    <s v="Carga"/>
    <s v="SI"/>
    <n v="13.5"/>
    <n v="26"/>
    <x v="0"/>
    <x v="70"/>
    <x v="11"/>
    <s v="MAÇANET"/>
    <m/>
    <m/>
    <m/>
    <m/>
    <m/>
    <s v="Juan Carlos"/>
    <x v="27"/>
    <d v="1899-12-30T08:00:00"/>
    <m/>
    <n v="1"/>
    <x v="0"/>
    <x v="0"/>
    <s v="SI"/>
    <x v="1"/>
    <x v="1"/>
    <x v="1"/>
    <n v="1"/>
    <x v="2"/>
    <x v="6"/>
    <x v="1"/>
    <n v="468"/>
  </r>
  <r>
    <d v="2019-02-07T00:00:00"/>
    <x v="20"/>
    <d v="1899-12-30T08:30:00"/>
    <m/>
    <x v="1"/>
    <s v="MR"/>
    <d v="2019-02-07T08:30:00"/>
    <s v="DAVID"/>
    <x v="7"/>
    <s v="Carga"/>
    <s v="NO"/>
    <n v="3"/>
    <n v="6"/>
    <x v="0"/>
    <x v="9"/>
    <x v="5"/>
    <s v="PALAU"/>
    <m/>
    <m/>
    <m/>
    <m/>
    <m/>
    <s v="Juan Carlos"/>
    <x v="27"/>
    <d v="1899-12-30T08:30:00"/>
    <m/>
    <n v="0"/>
    <x v="0"/>
    <x v="0"/>
    <s v="SI"/>
    <x v="1"/>
    <x v="1"/>
    <x v="1"/>
    <n v="1"/>
    <x v="2"/>
    <x v="6"/>
    <x v="1"/>
    <n v="468"/>
  </r>
  <r>
    <d v="2019-02-07T00:00:00"/>
    <x v="22"/>
    <d v="1899-12-30T09:00:00"/>
    <m/>
    <x v="1"/>
    <s v="VG"/>
    <d v="2019-02-07T09:00:00"/>
    <m/>
    <x v="24"/>
    <s v="Descarga"/>
    <s v="SI"/>
    <n v="13.5"/>
    <n v="26"/>
    <x v="0"/>
    <x v="42"/>
    <x v="10"/>
    <s v="GAILLON"/>
    <s v=" CB-1103"/>
    <m/>
    <m/>
    <m/>
    <m/>
    <s v="Miguel Ángel"/>
    <x v="27"/>
    <d v="1899-12-30T09:00:00"/>
    <m/>
    <n v="1"/>
    <x v="0"/>
    <x v="0"/>
    <s v="SI"/>
    <x v="1"/>
    <x v="1"/>
    <x v="1"/>
    <n v="1"/>
    <x v="2"/>
    <x v="6"/>
    <x v="1"/>
    <n v="468"/>
  </r>
  <r>
    <d v="2019-02-07T00:00:00"/>
    <x v="67"/>
    <m/>
    <m/>
    <x v="0"/>
    <s v="MR"/>
    <d v="2019-02-07T09:30:00"/>
    <m/>
    <x v="21"/>
    <s v="Descarga"/>
    <s v="NO"/>
    <n v="0"/>
    <n v="0.5"/>
    <x v="1"/>
    <x v="46"/>
    <x v="2"/>
    <s v="PALAU"/>
    <s v="1 SOBRE A/A MIREIA"/>
    <m/>
    <m/>
    <m/>
    <m/>
    <s v="Sus medios"/>
    <x v="27"/>
    <d v="1899-12-30T09:15:00"/>
    <m/>
    <n v="0"/>
    <x v="0"/>
    <x v="0"/>
    <s v="No"/>
    <x v="0"/>
    <x v="0"/>
    <x v="0"/>
    <n v="0"/>
    <x v="0"/>
    <x v="6"/>
    <x v="1"/>
    <n v="468"/>
  </r>
  <r>
    <d v="2019-02-07T00:00:00"/>
    <x v="98"/>
    <m/>
    <m/>
    <x v="0"/>
    <s v="MR"/>
    <d v="2019-02-07T09:30:00"/>
    <m/>
    <x v="3"/>
    <s v="Descarga"/>
    <s v="NO"/>
    <n v="0"/>
    <n v="0.5"/>
    <x v="1"/>
    <x v="38"/>
    <x v="2"/>
    <s v="HOSPITALET"/>
    <s v="1 BULTO ALB.607977"/>
    <m/>
    <m/>
    <m/>
    <m/>
    <s v="Sus medios"/>
    <x v="27"/>
    <d v="1899-12-30T09:25:00"/>
    <m/>
    <n v="0"/>
    <x v="0"/>
    <x v="0"/>
    <s v="No"/>
    <x v="0"/>
    <x v="0"/>
    <x v="0"/>
    <n v="0"/>
    <x v="0"/>
    <x v="6"/>
    <x v="1"/>
    <n v="468"/>
  </r>
  <r>
    <d v="2019-02-07T00:00:00"/>
    <x v="0"/>
    <d v="1899-12-30T09:30:00"/>
    <m/>
    <x v="1"/>
    <s v="MR"/>
    <d v="2019-02-07T09:30:00"/>
    <n v="6006561"/>
    <x v="3"/>
    <s v="Carga"/>
    <s v="NO"/>
    <n v="4"/>
    <n v="9"/>
    <x v="0"/>
    <x v="10"/>
    <x v="4"/>
    <s v="uk"/>
    <m/>
    <m/>
    <m/>
    <m/>
    <m/>
    <s v="Juan Carlos"/>
    <x v="27"/>
    <d v="1899-12-30T09:30:00"/>
    <m/>
    <n v="0"/>
    <x v="0"/>
    <x v="0"/>
    <s v="SI"/>
    <x v="1"/>
    <x v="1"/>
    <x v="1"/>
    <n v="1"/>
    <x v="1"/>
    <x v="6"/>
    <x v="1"/>
    <n v="468"/>
  </r>
  <r>
    <d v="2019-02-07T00:00:00"/>
    <x v="52"/>
    <m/>
    <m/>
    <x v="0"/>
    <s v="MR"/>
    <d v="2019-02-07T10:00:00"/>
    <m/>
    <x v="3"/>
    <s v="Descarga"/>
    <s v="NO"/>
    <n v="0"/>
    <n v="0.5"/>
    <x v="1"/>
    <x v="66"/>
    <x v="0"/>
    <s v="SABADELL"/>
    <s v="ALB. L907902"/>
    <m/>
    <m/>
    <m/>
    <m/>
    <s v="Sus medios"/>
    <x v="27"/>
    <d v="1899-12-30T09:45:00"/>
    <m/>
    <n v="0"/>
    <x v="0"/>
    <x v="0"/>
    <s v="No"/>
    <x v="0"/>
    <x v="0"/>
    <x v="0"/>
    <n v="0"/>
    <x v="0"/>
    <x v="6"/>
    <x v="1"/>
    <n v="468"/>
  </r>
  <r>
    <d v="2019-02-07T00:00:00"/>
    <x v="14"/>
    <m/>
    <m/>
    <x v="0"/>
    <s v="MR"/>
    <d v="2019-02-07T10:00:00"/>
    <m/>
    <x v="3"/>
    <s v="Descarga"/>
    <s v="NO"/>
    <n v="0"/>
    <n v="0.5"/>
    <x v="1"/>
    <x v="25"/>
    <x v="0"/>
    <s v="PALAU"/>
    <s v="ALB. 201901338"/>
    <m/>
    <m/>
    <m/>
    <m/>
    <s v="Sus medios"/>
    <x v="27"/>
    <d v="1899-12-30T10:00:00"/>
    <m/>
    <n v="0"/>
    <x v="0"/>
    <x v="0"/>
    <s v="No"/>
    <x v="0"/>
    <x v="0"/>
    <x v="0"/>
    <n v="0"/>
    <x v="0"/>
    <x v="6"/>
    <x v="1"/>
    <n v="468"/>
  </r>
  <r>
    <d v="2019-02-07T00:00:00"/>
    <x v="74"/>
    <d v="1899-12-30T10:35:00"/>
    <m/>
    <x v="1"/>
    <s v="MR"/>
    <d v="2019-02-07T10:30:00"/>
    <s v="DAVID"/>
    <x v="7"/>
    <s v="Carga"/>
    <s v="NO"/>
    <n v="3"/>
    <n v="6"/>
    <x v="0"/>
    <x v="9"/>
    <x v="5"/>
    <s v="PALAU"/>
    <s v="alb. 041012"/>
    <m/>
    <m/>
    <m/>
    <m/>
    <s v="Juan Carlos"/>
    <x v="27"/>
    <d v="1899-12-30T10:35:00"/>
    <m/>
    <n v="0"/>
    <x v="0"/>
    <x v="0"/>
    <s v="SI"/>
    <x v="1"/>
    <x v="1"/>
    <x v="1"/>
    <n v="1"/>
    <x v="2"/>
    <x v="6"/>
    <x v="1"/>
    <n v="468"/>
  </r>
  <r>
    <d v="2019-02-07T00:00:00"/>
    <x v="32"/>
    <m/>
    <m/>
    <x v="0"/>
    <s v="MR"/>
    <d v="2019-02-07T11:00:00"/>
    <m/>
    <x v="4"/>
    <s v="Descarga"/>
    <s v="NO"/>
    <n v="0"/>
    <n v="0.5"/>
    <x v="1"/>
    <x v="164"/>
    <x v="0"/>
    <s v="TERRASSA"/>
    <s v="LEDS FACTORY A/A XAVI - ALB. 19019 Nº PEDIDO NPI15991"/>
    <m/>
    <m/>
    <m/>
    <m/>
    <s v="Sus medios"/>
    <x v="27"/>
    <d v="1899-12-30T10:50:00"/>
    <m/>
    <n v="0"/>
    <x v="0"/>
    <x v="0"/>
    <s v="No"/>
    <x v="0"/>
    <x v="0"/>
    <x v="0"/>
    <n v="0"/>
    <x v="0"/>
    <x v="6"/>
    <x v="1"/>
    <n v="468"/>
  </r>
  <r>
    <d v="2019-02-07T00:00:00"/>
    <x v="2"/>
    <d v="1899-12-30T11:00:00"/>
    <m/>
    <x v="1"/>
    <s v="MR"/>
    <d v="2019-02-07T11:00:00"/>
    <m/>
    <x v="12"/>
    <s v="Descarga"/>
    <s v="NO"/>
    <n v="0.5"/>
    <n v="1"/>
    <x v="0"/>
    <x v="17"/>
    <x v="2"/>
    <s v="PALAU"/>
    <s v="19av 263 Pdo- 113006426 y 19av262 Pdo. 113006405"/>
    <m/>
    <m/>
    <m/>
    <m/>
    <s v="Juan Carlos"/>
    <x v="27"/>
    <d v="1899-12-30T11:00:00"/>
    <m/>
    <n v="0"/>
    <x v="0"/>
    <x v="0"/>
    <s v="SI"/>
    <x v="1"/>
    <x v="1"/>
    <x v="1"/>
    <n v="1"/>
    <x v="0"/>
    <x v="6"/>
    <x v="1"/>
    <n v="468"/>
  </r>
  <r>
    <d v="2019-02-07T00:00:00"/>
    <x v="4"/>
    <d v="1899-12-30T12:00:00"/>
    <m/>
    <x v="1"/>
    <s v="JAR"/>
    <d v="2019-02-07T12:00:00"/>
    <m/>
    <x v="31"/>
    <s v="Carga"/>
    <s v="SI"/>
    <n v="13.5"/>
    <n v="26"/>
    <x v="0"/>
    <x v="70"/>
    <x v="11"/>
    <s v="MAÇANET"/>
    <m/>
    <m/>
    <m/>
    <m/>
    <m/>
    <s v="Miguel Ángel"/>
    <x v="27"/>
    <d v="1899-12-30T12:00:00"/>
    <m/>
    <n v="1"/>
    <x v="0"/>
    <x v="0"/>
    <s v="SI"/>
    <x v="1"/>
    <x v="1"/>
    <x v="1"/>
    <n v="1"/>
    <x v="2"/>
    <x v="6"/>
    <x v="1"/>
    <n v="468"/>
  </r>
  <r>
    <d v="2019-02-07T00:00:00"/>
    <x v="5"/>
    <d v="1899-12-30T12:30:00"/>
    <m/>
    <x v="1"/>
    <s v="MR"/>
    <d v="2019-02-07T12:30:00"/>
    <m/>
    <x v="22"/>
    <s v="Descarga"/>
    <s v="SI"/>
    <n v="13.5"/>
    <n v="26"/>
    <x v="0"/>
    <x v="21"/>
    <x v="8"/>
    <s v="LORQUI"/>
    <s v="carga"/>
    <m/>
    <m/>
    <m/>
    <m/>
    <s v="Juan Carlos"/>
    <x v="27"/>
    <d v="1899-12-30T12:30:00"/>
    <m/>
    <n v="1"/>
    <x v="0"/>
    <x v="0"/>
    <s v="SI"/>
    <x v="1"/>
    <x v="1"/>
    <x v="1"/>
    <n v="1"/>
    <x v="2"/>
    <x v="6"/>
    <x v="1"/>
    <n v="468"/>
  </r>
  <r>
    <d v="2019-02-07T00:00:00"/>
    <x v="36"/>
    <m/>
    <m/>
    <x v="0"/>
    <s v="MR"/>
    <d v="2019-02-07T13:00:00"/>
    <m/>
    <x v="3"/>
    <s v="Descarga"/>
    <s v="NO"/>
    <n v="0"/>
    <n v="0.5"/>
    <x v="1"/>
    <x v="43"/>
    <x v="2"/>
    <s v="PALAU"/>
    <s v="ALBARÁN A/7621, PDO. 713014308, ALB. A/7620 PDO. 713014268"/>
    <m/>
    <m/>
    <m/>
    <m/>
    <s v="Sus medios"/>
    <x v="27"/>
    <d v="1899-12-30T13:00:00"/>
    <m/>
    <n v="0"/>
    <x v="0"/>
    <x v="0"/>
    <s v="No"/>
    <x v="0"/>
    <x v="0"/>
    <x v="0"/>
    <n v="0"/>
    <x v="0"/>
    <x v="6"/>
    <x v="1"/>
    <n v="468"/>
  </r>
  <r>
    <d v="2019-02-07T00:00:00"/>
    <x v="12"/>
    <d v="1899-12-30T14:30:00"/>
    <m/>
    <x v="1"/>
    <s v="MR"/>
    <d v="2019-02-07T14:30:00"/>
    <n v="6006852"/>
    <x v="3"/>
    <s v="Carga"/>
    <s v="NO"/>
    <n v="1.5"/>
    <n v="3"/>
    <x v="0"/>
    <x v="31"/>
    <x v="4"/>
    <s v="ALEMANIA"/>
    <m/>
    <m/>
    <m/>
    <m/>
    <m/>
    <s v="Miguel M."/>
    <x v="27"/>
    <d v="1899-12-30T14:30:00"/>
    <m/>
    <n v="0"/>
    <x v="0"/>
    <x v="0"/>
    <s v="SI"/>
    <x v="1"/>
    <x v="1"/>
    <x v="1"/>
    <n v="1"/>
    <x v="1"/>
    <x v="6"/>
    <x v="1"/>
    <n v="468"/>
  </r>
  <r>
    <d v="2019-02-07T00:00:00"/>
    <x v="38"/>
    <d v="1899-12-30T15:00:00"/>
    <m/>
    <x v="1"/>
    <s v="MR"/>
    <d v="2019-02-07T15:00:00"/>
    <n v="26344"/>
    <x v="3"/>
    <s v="Carga"/>
    <s v="NO"/>
    <n v="4.5"/>
    <n v="9"/>
    <x v="0"/>
    <x v="141"/>
    <x v="1"/>
    <s v="BARCELONA"/>
    <m/>
    <m/>
    <m/>
    <m/>
    <m/>
    <s v="Miguel M."/>
    <x v="27"/>
    <d v="1899-12-30T15:00:00"/>
    <m/>
    <n v="0"/>
    <x v="0"/>
    <x v="0"/>
    <s v="SI"/>
    <x v="1"/>
    <x v="1"/>
    <x v="1"/>
    <n v="1"/>
    <x v="1"/>
    <x v="6"/>
    <x v="1"/>
    <n v="468"/>
  </r>
  <r>
    <d v="2019-02-07T00:00:00"/>
    <x v="7"/>
    <d v="1899-12-30T15:30:00"/>
    <m/>
    <x v="1"/>
    <s v="MR"/>
    <d v="2019-02-07T15:30:00"/>
    <s v="REMIGIO"/>
    <x v="3"/>
    <s v="Carga"/>
    <s v="SI"/>
    <n v="13.5"/>
    <n v="26"/>
    <x v="0"/>
    <x v="6"/>
    <x v="3"/>
    <s v="VARIOS"/>
    <n v="26451"/>
    <m/>
    <m/>
    <m/>
    <m/>
    <s v="Jesús"/>
    <x v="27"/>
    <d v="1899-12-30T15:30:00"/>
    <m/>
    <n v="1"/>
    <x v="0"/>
    <x v="0"/>
    <s v="SI"/>
    <x v="1"/>
    <x v="1"/>
    <x v="1"/>
    <n v="1"/>
    <x v="1"/>
    <x v="6"/>
    <x v="1"/>
    <n v="468"/>
  </r>
  <r>
    <d v="2019-02-07T00:00:00"/>
    <x v="13"/>
    <d v="1899-12-30T16:00:00"/>
    <m/>
    <x v="1"/>
    <s v="MR"/>
    <d v="2019-02-07T16:00:00"/>
    <m/>
    <x v="3"/>
    <s v="Carga"/>
    <s v="NO"/>
    <n v="5"/>
    <n v="10"/>
    <x v="0"/>
    <x v="6"/>
    <x v="3"/>
    <s v="VARIOS"/>
    <m/>
    <m/>
    <m/>
    <m/>
    <m/>
    <s v="Jesús"/>
    <x v="27"/>
    <d v="1899-12-30T16:00:00"/>
    <m/>
    <n v="0"/>
    <x v="0"/>
    <x v="0"/>
    <s v="SI"/>
    <x v="1"/>
    <x v="1"/>
    <x v="1"/>
    <n v="1"/>
    <x v="1"/>
    <x v="6"/>
    <x v="1"/>
    <n v="468"/>
  </r>
  <r>
    <d v="2019-02-07T00:00:00"/>
    <x v="8"/>
    <d v="1899-12-30T16:30:00"/>
    <m/>
    <x v="1"/>
    <s v="MR"/>
    <d v="2019-02-07T16:30:00"/>
    <n v="26422"/>
    <x v="3"/>
    <s v="Carga"/>
    <s v="NO"/>
    <n v="0.5"/>
    <n v="1"/>
    <x v="0"/>
    <x v="165"/>
    <x v="1"/>
    <s v="BARCELONA"/>
    <m/>
    <m/>
    <m/>
    <m/>
    <m/>
    <s v="Miguel M."/>
    <x v="27"/>
    <d v="1899-12-30T16:30:00"/>
    <m/>
    <n v="0"/>
    <x v="0"/>
    <x v="0"/>
    <s v="SI"/>
    <x v="1"/>
    <x v="1"/>
    <x v="1"/>
    <n v="1"/>
    <x v="1"/>
    <x v="6"/>
    <x v="1"/>
    <n v="468"/>
  </r>
  <r>
    <d v="2019-02-07T00:00:00"/>
    <x v="40"/>
    <d v="1899-12-30T17:00:00"/>
    <m/>
    <x v="1"/>
    <s v="MR"/>
    <d v="2019-02-07T17:00:00"/>
    <m/>
    <x v="14"/>
    <s v="Carga"/>
    <s v="NO"/>
    <n v="1.5"/>
    <n v="3"/>
    <x v="0"/>
    <x v="19"/>
    <x v="5"/>
    <s v="VARIOS"/>
    <m/>
    <m/>
    <m/>
    <m/>
    <m/>
    <s v="Miguel M."/>
    <x v="27"/>
    <d v="1899-12-30T17:00:00"/>
    <m/>
    <n v="0"/>
    <x v="0"/>
    <x v="0"/>
    <s v="SI"/>
    <x v="1"/>
    <x v="1"/>
    <x v="1"/>
    <n v="1"/>
    <x v="2"/>
    <x v="6"/>
    <x v="1"/>
    <n v="468"/>
  </r>
  <r>
    <d v="2019-02-07T00:00:00"/>
    <x v="55"/>
    <d v="1899-12-30T17:30:00"/>
    <m/>
    <x v="1"/>
    <s v="MR"/>
    <d v="2019-02-07T17:30:00"/>
    <m/>
    <x v="32"/>
    <s v="Descarga"/>
    <s v="SI"/>
    <n v="13.5"/>
    <n v="26"/>
    <x v="0"/>
    <x v="56"/>
    <x v="0"/>
    <s v="PALAU"/>
    <s v="alb. B612, B613, B614, G190146"/>
    <m/>
    <m/>
    <m/>
    <m/>
    <s v="Jesús"/>
    <x v="27"/>
    <d v="1899-12-30T17:30:00"/>
    <m/>
    <n v="1"/>
    <x v="0"/>
    <x v="0"/>
    <s v="SI"/>
    <x v="1"/>
    <x v="1"/>
    <x v="1"/>
    <n v="1"/>
    <x v="0"/>
    <x v="6"/>
    <x v="1"/>
    <n v="468"/>
  </r>
  <r>
    <d v="2019-02-07T00:00:00"/>
    <x v="46"/>
    <d v="1899-12-30T18:00:00"/>
    <m/>
    <x v="1"/>
    <s v="MR"/>
    <d v="2019-02-07T18:00:00"/>
    <m/>
    <x v="55"/>
    <s v="Carga"/>
    <s v="SI"/>
    <n v="13.5"/>
    <n v="26"/>
    <x v="0"/>
    <x v="148"/>
    <x v="1"/>
    <s v="MARTOS"/>
    <n v="26163"/>
    <s v="7400JBT  / R9111BCS "/>
    <m/>
    <m/>
    <m/>
    <s v="Miguel M."/>
    <x v="27"/>
    <d v="1899-12-30T19:30:00"/>
    <m/>
    <n v="1"/>
    <x v="0"/>
    <x v="0"/>
    <s v="SI"/>
    <x v="1"/>
    <x v="2"/>
    <x v="0"/>
    <n v="0"/>
    <x v="1"/>
    <x v="6"/>
    <x v="1"/>
    <n v="468"/>
  </r>
  <r>
    <d v="2019-02-07T00:00:00"/>
    <x v="56"/>
    <d v="1899-12-30T19:00:00"/>
    <m/>
    <x v="1"/>
    <s v="MR"/>
    <d v="2019-02-07T19:00:00"/>
    <m/>
    <x v="55"/>
    <s v="Carga"/>
    <s v="SI"/>
    <n v="13.5"/>
    <n v="26"/>
    <x v="0"/>
    <x v="148"/>
    <x v="1"/>
    <s v="MARTOS"/>
    <n v="26398"/>
    <s v="8421JBT  R4131BCL "/>
    <m/>
    <m/>
    <m/>
    <s v="Miguel Ángel"/>
    <x v="28"/>
    <d v="1899-12-30T09:52:00"/>
    <m/>
    <n v="1"/>
    <x v="0"/>
    <x v="0"/>
    <s v="SI"/>
    <x v="2"/>
    <x v="2"/>
    <x v="0"/>
    <n v="0"/>
    <x v="1"/>
    <x v="6"/>
    <x v="1"/>
    <n v="468"/>
  </r>
  <r>
    <d v="2019-02-07T00:00:00"/>
    <x v="49"/>
    <d v="1899-12-30T20:00:00"/>
    <m/>
    <x v="1"/>
    <s v="MR"/>
    <d v="2019-02-07T20:00:00"/>
    <m/>
    <x v="3"/>
    <s v="Carga"/>
    <s v="NO"/>
    <n v="2.5"/>
    <n v="5"/>
    <x v="0"/>
    <x v="86"/>
    <x v="4"/>
    <s v="ITALIA"/>
    <s v="6006818 - 6006838 - 6006839 - 6006840 "/>
    <s v="XA 435 KF / IS 02 AOG"/>
    <m/>
    <m/>
    <m/>
    <s v="Miguel M."/>
    <x v="27"/>
    <d v="1899-12-30T20:00:00"/>
    <m/>
    <n v="0"/>
    <x v="0"/>
    <x v="0"/>
    <s v="SI"/>
    <x v="1"/>
    <x v="1"/>
    <x v="1"/>
    <n v="1"/>
    <x v="1"/>
    <x v="6"/>
    <x v="1"/>
    <n v="468"/>
  </r>
  <r>
    <d v="2019-02-07T00:00:00"/>
    <x v="104"/>
    <d v="1899-12-30T21:30:00"/>
    <m/>
    <x v="1"/>
    <s v="MR"/>
    <d v="2019-02-07T21:30:00"/>
    <n v="6006703"/>
    <x v="3"/>
    <s v="Carga"/>
    <s v="SI"/>
    <n v="13.5"/>
    <n v="26"/>
    <x v="0"/>
    <x v="23"/>
    <x v="1"/>
    <s v="VARIOS"/>
    <n v="3680233126"/>
    <m/>
    <m/>
    <m/>
    <m/>
    <s v="Miguel Ángel"/>
    <x v="26"/>
    <d v="1899-12-30T09:30:00"/>
    <m/>
    <n v="1"/>
    <x v="0"/>
    <x v="0"/>
    <s v="SI"/>
    <x v="3"/>
    <x v="3"/>
    <x v="1"/>
    <n v="1"/>
    <x v="1"/>
    <x v="6"/>
    <x v="1"/>
    <n v="468"/>
  </r>
  <r>
    <d v="2019-02-08T00:00:00"/>
    <x v="17"/>
    <d v="1899-12-30T06:00:00"/>
    <m/>
    <x v="1"/>
    <s v="MR"/>
    <d v="2019-02-08T06:00:00"/>
    <m/>
    <x v="26"/>
    <s v="Carga"/>
    <s v="NO"/>
    <n v="7"/>
    <n v="13"/>
    <x v="0"/>
    <x v="157"/>
    <x v="5"/>
    <s v="VARIOS"/>
    <m/>
    <m/>
    <m/>
    <m/>
    <m/>
    <s v="Miguel Ángel"/>
    <x v="28"/>
    <d v="1899-12-30T06:00:00"/>
    <m/>
    <n v="0"/>
    <x v="0"/>
    <x v="0"/>
    <s v="SI"/>
    <x v="1"/>
    <x v="1"/>
    <x v="1"/>
    <n v="1"/>
    <x v="2"/>
    <x v="6"/>
    <x v="1"/>
    <n v="468"/>
  </r>
  <r>
    <d v="2019-02-08T00:00:00"/>
    <x v="59"/>
    <d v="1899-12-30T07:00:00"/>
    <m/>
    <x v="1"/>
    <s v="MR"/>
    <d v="2019-02-08T07:00:00"/>
    <m/>
    <x v="3"/>
    <s v="Descarga"/>
    <s v="SI"/>
    <n v="13.5"/>
    <n v="26"/>
    <x v="0"/>
    <x v="22"/>
    <x v="0"/>
    <s v="PALAU"/>
    <s v="20190585 pdo. 113006419"/>
    <m/>
    <m/>
    <m/>
    <m/>
    <s v="Juan Carlos"/>
    <x v="28"/>
    <d v="1899-12-30T07:00:00"/>
    <m/>
    <n v="1"/>
    <x v="0"/>
    <x v="0"/>
    <s v="SI"/>
    <x v="1"/>
    <x v="1"/>
    <x v="1"/>
    <n v="1"/>
    <x v="0"/>
    <x v="6"/>
    <x v="1"/>
    <n v="468"/>
  </r>
  <r>
    <d v="2019-02-08T00:00:00"/>
    <x v="9"/>
    <d v="1899-12-30T08:00:00"/>
    <m/>
    <x v="1"/>
    <s v="VG"/>
    <d v="2019-02-08T08:00:00"/>
    <m/>
    <x v="25"/>
    <s v="Descarga"/>
    <s v="NO"/>
    <n v="9"/>
    <n v="17"/>
    <x v="0"/>
    <x v="134"/>
    <x v="10"/>
    <s v="POLONIA"/>
    <s v="CB-1075"/>
    <m/>
    <m/>
    <m/>
    <m/>
    <s v="Miguel Ángel"/>
    <x v="28"/>
    <d v="1899-12-30T08:00:00"/>
    <m/>
    <n v="0"/>
    <x v="0"/>
    <x v="0"/>
    <s v="SI"/>
    <x v="1"/>
    <x v="1"/>
    <x v="1"/>
    <n v="1"/>
    <x v="2"/>
    <x v="6"/>
    <x v="1"/>
    <n v="468"/>
  </r>
  <r>
    <d v="2019-02-08T00:00:00"/>
    <x v="20"/>
    <d v="1899-12-30T08:30:00"/>
    <m/>
    <x v="1"/>
    <s v="MR"/>
    <d v="2019-02-08T08:30:00"/>
    <s v="DAVID"/>
    <x v="7"/>
    <s v="Carga"/>
    <s v="NO"/>
    <n v="3"/>
    <n v="6"/>
    <x v="0"/>
    <x v="9"/>
    <x v="5"/>
    <s v="PALAU"/>
    <m/>
    <m/>
    <m/>
    <m/>
    <m/>
    <s v="Juan Carlos"/>
    <x v="28"/>
    <d v="1899-12-30T08:30:00"/>
    <m/>
    <n v="0"/>
    <x v="0"/>
    <x v="0"/>
    <s v="SI"/>
    <x v="1"/>
    <x v="1"/>
    <x v="1"/>
    <n v="1"/>
    <x v="2"/>
    <x v="6"/>
    <x v="1"/>
    <n v="468"/>
  </r>
  <r>
    <d v="2019-02-08T00:00:00"/>
    <x v="22"/>
    <d v="1899-12-30T09:00:00"/>
    <m/>
    <x v="1"/>
    <s v="MR"/>
    <d v="2019-02-08T09:00:00"/>
    <n v="6006774"/>
    <x v="18"/>
    <s v="Carga"/>
    <s v="NO"/>
    <n v="1"/>
    <n v="2"/>
    <x v="0"/>
    <x v="31"/>
    <x v="9"/>
    <s v="ALEMANIA"/>
    <s v="cargar junto  6006897"/>
    <m/>
    <m/>
    <m/>
    <m/>
    <s v="Juan Carlos"/>
    <x v="28"/>
    <d v="1899-12-30T11:30:00"/>
    <m/>
    <n v="0"/>
    <x v="0"/>
    <x v="0"/>
    <s v="SI"/>
    <x v="1"/>
    <x v="2"/>
    <x v="0"/>
    <n v="0"/>
    <x v="2"/>
    <x v="6"/>
    <x v="1"/>
    <n v="468"/>
  </r>
  <r>
    <d v="2019-02-08T00:00:00"/>
    <x v="67"/>
    <d v="1899-12-30T09:15:00"/>
    <m/>
    <x v="1"/>
    <s v="MR"/>
    <d v="2019-02-08T09:30:00"/>
    <m/>
    <x v="3"/>
    <s v="Descarga"/>
    <s v="NO"/>
    <n v="0"/>
    <n v="1"/>
    <x v="0"/>
    <x v="89"/>
    <x v="0"/>
    <s v="PALAU"/>
    <s v="alb. alv19-0648  sin número de pedido"/>
    <m/>
    <m/>
    <m/>
    <m/>
    <s v="Juan Carlos"/>
    <x v="28"/>
    <d v="1899-12-30T11:15:00"/>
    <m/>
    <n v="0"/>
    <x v="0"/>
    <x v="0"/>
    <s v="SI"/>
    <x v="1"/>
    <x v="2"/>
    <x v="0"/>
    <n v="0"/>
    <x v="0"/>
    <x v="6"/>
    <x v="1"/>
    <n v="468"/>
  </r>
  <r>
    <d v="2019-02-08T00:00:00"/>
    <x v="0"/>
    <d v="1899-12-30T09:30:00"/>
    <m/>
    <x v="1"/>
    <s v="MR"/>
    <d v="2019-02-08T09:30:00"/>
    <s v="DAVID"/>
    <x v="7"/>
    <s v="Carga"/>
    <s v="NO"/>
    <n v="3"/>
    <n v="6"/>
    <x v="0"/>
    <x v="9"/>
    <x v="5"/>
    <s v="PALAU"/>
    <m/>
    <m/>
    <m/>
    <m/>
    <m/>
    <s v="Juan Carlos"/>
    <x v="28"/>
    <d v="1899-12-30T09:30:00"/>
    <m/>
    <n v="0"/>
    <x v="0"/>
    <x v="0"/>
    <s v="SI"/>
    <x v="1"/>
    <x v="1"/>
    <x v="1"/>
    <n v="1"/>
    <x v="2"/>
    <x v="6"/>
    <x v="1"/>
    <n v="468"/>
  </r>
  <r>
    <d v="2019-02-08T00:00:00"/>
    <x v="14"/>
    <d v="1899-12-30T10:00:00"/>
    <m/>
    <x v="1"/>
    <s v="MR"/>
    <d v="2019-02-08T10:00:00"/>
    <n v="6006734"/>
    <x v="25"/>
    <s v="Carga"/>
    <s v="NO"/>
    <n v="1.5"/>
    <n v="3"/>
    <x v="0"/>
    <x v="7"/>
    <x v="9"/>
    <s v="FRANCIA"/>
    <s v="PDTE. COFIRMAR HORA"/>
    <m/>
    <m/>
    <m/>
    <m/>
    <s v="Miguel M."/>
    <x v="28"/>
    <d v="1899-12-30T17:00:00"/>
    <m/>
    <n v="0"/>
    <x v="0"/>
    <x v="0"/>
    <s v="SI"/>
    <x v="1"/>
    <x v="2"/>
    <x v="0"/>
    <n v="0"/>
    <x v="2"/>
    <x v="6"/>
    <x v="1"/>
    <n v="468"/>
  </r>
  <r>
    <d v="2019-02-08T00:00:00"/>
    <x v="15"/>
    <m/>
    <m/>
    <x v="0"/>
    <s v="MR"/>
    <d v="2019-02-08T10:00:00"/>
    <m/>
    <x v="3"/>
    <s v="Descarga"/>
    <s v="NO"/>
    <n v="0"/>
    <s v="0,5"/>
    <x v="1"/>
    <x v="166"/>
    <x v="0"/>
    <s v="LLIÇA DE VALL"/>
    <s v="aLB. 2018 2045  PDO 213004339"/>
    <m/>
    <m/>
    <m/>
    <m/>
    <s v="Sus medios"/>
    <x v="28"/>
    <d v="1899-12-30T10:05:00"/>
    <m/>
    <n v="0"/>
    <x v="0"/>
    <x v="0"/>
    <s v="No"/>
    <x v="0"/>
    <x v="0"/>
    <x v="0"/>
    <n v="0"/>
    <x v="0"/>
    <x v="6"/>
    <x v="1"/>
    <n v="468"/>
  </r>
  <r>
    <d v="2019-02-08T00:00:00"/>
    <x v="120"/>
    <m/>
    <m/>
    <x v="0"/>
    <s v="MR"/>
    <d v="2019-02-08T10:00:00"/>
    <m/>
    <x v="3"/>
    <s v="Descarga"/>
    <s v="NO"/>
    <n v="0"/>
    <n v="0.5"/>
    <x v="1"/>
    <x v="85"/>
    <x v="0"/>
    <s v="ABRERA"/>
    <s v="ALB. 51657  PDO. 213004292"/>
    <m/>
    <m/>
    <m/>
    <m/>
    <s v="Sus medios"/>
    <x v="28"/>
    <d v="1899-12-30T10:06:00"/>
    <m/>
    <n v="0"/>
    <x v="0"/>
    <x v="0"/>
    <s v="No"/>
    <x v="0"/>
    <x v="0"/>
    <x v="0"/>
    <n v="0"/>
    <x v="0"/>
    <x v="6"/>
    <x v="1"/>
    <n v="468"/>
  </r>
  <r>
    <d v="2019-02-08T00:00:00"/>
    <x v="41"/>
    <m/>
    <m/>
    <x v="0"/>
    <s v="MR"/>
    <d v="2019-02-08T10:30:00"/>
    <n v="26207"/>
    <x v="3"/>
    <s v="Carga"/>
    <s v="NO"/>
    <n v="0"/>
    <n v="0.5"/>
    <x v="0"/>
    <x v="167"/>
    <x v="1"/>
    <s v="EL MASNOU"/>
    <s v="RETIRA DAVID GAUXACHS"/>
    <m/>
    <m/>
    <m/>
    <m/>
    <s v="Sus medios"/>
    <x v="28"/>
    <d v="1899-12-30T10:15:00"/>
    <m/>
    <n v="0"/>
    <x v="0"/>
    <x v="0"/>
    <s v="No"/>
    <x v="0"/>
    <x v="0"/>
    <x v="0"/>
    <n v="0"/>
    <x v="1"/>
    <x v="6"/>
    <x v="1"/>
    <n v="468"/>
  </r>
  <r>
    <d v="2019-02-08T00:00:00"/>
    <x v="1"/>
    <m/>
    <m/>
    <x v="0"/>
    <s v="MR"/>
    <d v="2019-02-08T10:30:00"/>
    <m/>
    <x v="11"/>
    <s v="Descarga"/>
    <s v="NO"/>
    <n v="0"/>
    <n v="0.5"/>
    <x v="1"/>
    <x v="168"/>
    <x v="2"/>
    <s v="ECIJA"/>
    <s v="UN SOBRE CON DOCUMENTACION DE MRW, NO VA A LA ATENCION DE NADIE"/>
    <m/>
    <m/>
    <m/>
    <m/>
    <s v="Sus medios"/>
    <x v="28"/>
    <d v="1899-12-30T10:30:00"/>
    <m/>
    <n v="0"/>
    <x v="0"/>
    <x v="0"/>
    <s v="No"/>
    <x v="0"/>
    <x v="0"/>
    <x v="0"/>
    <n v="0"/>
    <x v="0"/>
    <x v="6"/>
    <x v="1"/>
    <n v="468"/>
  </r>
  <r>
    <d v="2019-02-08T00:00:00"/>
    <x v="74"/>
    <m/>
    <m/>
    <x v="0"/>
    <s v="MR"/>
    <d v="2019-02-08T10:30:00"/>
    <m/>
    <x v="3"/>
    <s v="Descarga"/>
    <s v="NO"/>
    <n v="0"/>
    <n v="0.5"/>
    <x v="1"/>
    <x v="66"/>
    <x v="0"/>
    <s v="SABADELL"/>
    <s v="ALB. L908257  NO HAY PEDIDO"/>
    <m/>
    <m/>
    <m/>
    <m/>
    <s v="Sus medios"/>
    <x v="28"/>
    <d v="1899-12-30T10:35:00"/>
    <m/>
    <n v="0"/>
    <x v="0"/>
    <x v="0"/>
    <s v="No"/>
    <x v="0"/>
    <x v="0"/>
    <x v="0"/>
    <n v="0"/>
    <x v="0"/>
    <x v="6"/>
    <x v="1"/>
    <n v="468"/>
  </r>
  <r>
    <d v="2019-02-08T00:00:00"/>
    <x v="2"/>
    <d v="1899-12-30T11:00:00"/>
    <m/>
    <x v="1"/>
    <s v="MR"/>
    <d v="2019-02-08T11:00:00"/>
    <m/>
    <x v="28"/>
    <s v="Descarga"/>
    <s v="NO"/>
    <n v="1"/>
    <n v="2"/>
    <x v="0"/>
    <x v="49"/>
    <x v="0"/>
    <s v="PALAU"/>
    <s v="alb. S1-3388 PDO. 813002293"/>
    <m/>
    <m/>
    <m/>
    <m/>
    <s v="Juan Carlos"/>
    <x v="28"/>
    <d v="1899-12-30T11:00:00"/>
    <m/>
    <n v="0"/>
    <x v="0"/>
    <x v="0"/>
    <s v="SI"/>
    <x v="1"/>
    <x v="1"/>
    <x v="1"/>
    <n v="1"/>
    <x v="0"/>
    <x v="6"/>
    <x v="1"/>
    <n v="468"/>
  </r>
  <r>
    <d v="2019-02-08T00:00:00"/>
    <x v="76"/>
    <m/>
    <m/>
    <x v="0"/>
    <s v="MR"/>
    <d v="2019-02-08T11:00:00"/>
    <m/>
    <x v="3"/>
    <s v="Descarga"/>
    <s v="NO"/>
    <n v="0"/>
    <s v="0,5"/>
    <x v="1"/>
    <x v="25"/>
    <x v="0"/>
    <s v="PALAU"/>
    <s v="ALB. 201901355 Y 201901332"/>
    <m/>
    <m/>
    <m/>
    <m/>
    <s v="Sus medios"/>
    <x v="28"/>
    <d v="1899-12-30T11:10:00"/>
    <m/>
    <n v="0"/>
    <x v="0"/>
    <x v="0"/>
    <s v="No"/>
    <x v="0"/>
    <x v="0"/>
    <x v="0"/>
    <n v="0"/>
    <x v="0"/>
    <x v="6"/>
    <x v="1"/>
    <n v="468"/>
  </r>
  <r>
    <d v="2019-02-08T00:00:00"/>
    <x v="5"/>
    <m/>
    <m/>
    <x v="0"/>
    <s v="MR"/>
    <d v="2019-02-08T12:30:00"/>
    <m/>
    <x v="3"/>
    <s v="Carga"/>
    <s v="NO"/>
    <n v="5"/>
    <n v="10"/>
    <x v="0"/>
    <x v="6"/>
    <x v="3"/>
    <s v="VARIOS"/>
    <s v="9AL/19000141"/>
    <m/>
    <m/>
    <m/>
    <m/>
    <s v="Juan Carlos"/>
    <x v="28"/>
    <d v="1899-12-30T12:30:00"/>
    <m/>
    <n v="0"/>
    <x v="0"/>
    <x v="0"/>
    <s v="No"/>
    <x v="0"/>
    <x v="0"/>
    <x v="0"/>
    <n v="0"/>
    <x v="1"/>
    <x v="6"/>
    <x v="1"/>
    <n v="468"/>
  </r>
  <r>
    <d v="2019-02-08T00:00:00"/>
    <x v="121"/>
    <m/>
    <m/>
    <x v="0"/>
    <s v="MR"/>
    <d v="2019-02-08T13:30:00"/>
    <m/>
    <x v="17"/>
    <s v="Descarga"/>
    <s v="NO"/>
    <n v="0"/>
    <n v="0.5"/>
    <x v="1"/>
    <x v="97"/>
    <x v="0"/>
    <s v="ALFAJARIN"/>
    <s v="ALB 9003676 AVISAR A XAVI"/>
    <m/>
    <m/>
    <m/>
    <m/>
    <s v="Sus medios"/>
    <x v="28"/>
    <d v="1899-12-30T13:20:00"/>
    <m/>
    <n v="0"/>
    <x v="0"/>
    <x v="0"/>
    <s v="No"/>
    <x v="0"/>
    <x v="0"/>
    <x v="0"/>
    <n v="0"/>
    <x v="0"/>
    <x v="6"/>
    <x v="1"/>
    <n v="468"/>
  </r>
  <r>
    <d v="2019-02-08T00:00:00"/>
    <x v="7"/>
    <d v="1899-12-30T15:30:00"/>
    <m/>
    <x v="1"/>
    <s v="MR"/>
    <d v="2019-02-08T15:30:00"/>
    <n v="26174"/>
    <x v="3"/>
    <s v="Carga"/>
    <s v="NO"/>
    <n v="1.5"/>
    <n v="3"/>
    <x v="0"/>
    <x v="84"/>
    <x v="1"/>
    <s v="VIZCAYA"/>
    <m/>
    <m/>
    <m/>
    <m/>
    <m/>
    <s v="Miguel M."/>
    <x v="28"/>
    <d v="1899-12-30T15:30:00"/>
    <m/>
    <n v="0"/>
    <x v="0"/>
    <x v="0"/>
    <s v="SI"/>
    <x v="1"/>
    <x v="1"/>
    <x v="1"/>
    <n v="1"/>
    <x v="1"/>
    <x v="6"/>
    <x v="1"/>
    <n v="468"/>
  </r>
  <r>
    <d v="2019-02-08T00:00:00"/>
    <x v="13"/>
    <d v="1899-12-30T16:00:00"/>
    <m/>
    <x v="1"/>
    <s v="MR"/>
    <d v="2019-02-08T16:00:00"/>
    <m/>
    <x v="3"/>
    <s v="Carga"/>
    <s v="NO"/>
    <n v="5"/>
    <n v="10"/>
    <x v="0"/>
    <x v="6"/>
    <x v="3"/>
    <s v="VARIOS"/>
    <m/>
    <m/>
    <m/>
    <m/>
    <m/>
    <s v="Jesús"/>
    <x v="28"/>
    <d v="1899-12-30T16:00:00"/>
    <m/>
    <n v="0"/>
    <x v="0"/>
    <x v="0"/>
    <s v="SI"/>
    <x v="1"/>
    <x v="1"/>
    <x v="1"/>
    <n v="1"/>
    <x v="1"/>
    <x v="6"/>
    <x v="1"/>
    <n v="468"/>
  </r>
  <r>
    <d v="2019-02-08T00:00:00"/>
    <x v="40"/>
    <d v="1899-12-30T17:00:00"/>
    <m/>
    <x v="1"/>
    <s v="MR"/>
    <d v="2019-02-08T17:00:00"/>
    <m/>
    <x v="14"/>
    <s v="Carga"/>
    <s v="NO"/>
    <n v="2"/>
    <n v="4"/>
    <x v="0"/>
    <x v="19"/>
    <x v="5"/>
    <s v="VARIOS"/>
    <m/>
    <m/>
    <m/>
    <m/>
    <m/>
    <s v="Miguel M."/>
    <x v="28"/>
    <d v="1899-12-30T17:00:00"/>
    <m/>
    <n v="0"/>
    <x v="0"/>
    <x v="0"/>
    <s v="SI"/>
    <x v="1"/>
    <x v="1"/>
    <x v="1"/>
    <n v="1"/>
    <x v="2"/>
    <x v="6"/>
    <x v="1"/>
    <n v="468"/>
  </r>
  <r>
    <d v="2019-02-08T00:00:00"/>
    <x v="55"/>
    <d v="1899-12-30T17:30:00"/>
    <m/>
    <x v="1"/>
    <s v="MR"/>
    <d v="2019-02-08T17:30:00"/>
    <s v="SZENDEX"/>
    <x v="20"/>
    <s v="Carga"/>
    <s v="NO"/>
    <n v="0"/>
    <n v="1"/>
    <x v="1"/>
    <x v="54"/>
    <x v="5"/>
    <s v="VARIOS"/>
    <s v="ALB. MANUAL 19036"/>
    <m/>
    <m/>
    <m/>
    <m/>
    <s v="Miguel M."/>
    <x v="28"/>
    <d v="1899-12-30T17:30:00"/>
    <m/>
    <n v="0"/>
    <x v="0"/>
    <x v="0"/>
    <s v="SI"/>
    <x v="1"/>
    <x v="1"/>
    <x v="1"/>
    <n v="1"/>
    <x v="2"/>
    <x v="6"/>
    <x v="1"/>
    <n v="468"/>
  </r>
  <r>
    <d v="2019-02-08T00:00:00"/>
    <x v="104"/>
    <d v="1899-12-30T21:30:00"/>
    <m/>
    <x v="1"/>
    <s v="MR"/>
    <d v="2019-02-08T21:30:00"/>
    <n v="6006703"/>
    <x v="3"/>
    <s v="Carga"/>
    <s v="SI"/>
    <n v="13.5"/>
    <n v="26"/>
    <x v="0"/>
    <x v="23"/>
    <x v="1"/>
    <s v="VARIOS"/>
    <n v="3665796367"/>
    <m/>
    <m/>
    <m/>
    <m/>
    <s v="Miguel Ángel"/>
    <x v="28"/>
    <d v="1899-12-30T10:08:00"/>
    <m/>
    <n v="1"/>
    <x v="0"/>
    <x v="0"/>
    <s v="SI"/>
    <x v="1"/>
    <x v="3"/>
    <x v="1"/>
    <n v="1"/>
    <x v="1"/>
    <x v="6"/>
    <x v="1"/>
    <n v="468"/>
  </r>
  <r>
    <d v="2019-02-11T00:00:00"/>
    <x v="59"/>
    <d v="1899-12-30T07:00:00"/>
    <m/>
    <x v="1"/>
    <s v="MR"/>
    <d v="2019-02-11T07:00:00"/>
    <m/>
    <x v="22"/>
    <s v="Descarga"/>
    <s v="SI"/>
    <n v="13.5"/>
    <n v="26"/>
    <x v="0"/>
    <x v="21"/>
    <x v="8"/>
    <s v="LORQUI"/>
    <s v="PDE. CONFIRMAR HORA "/>
    <m/>
    <m/>
    <m/>
    <m/>
    <s v="Jesús"/>
    <x v="29"/>
    <d v="1899-12-30T07:00:00"/>
    <m/>
    <n v="1"/>
    <x v="0"/>
    <x v="0"/>
    <s v="SI"/>
    <x v="1"/>
    <x v="1"/>
    <x v="1"/>
    <n v="1"/>
    <x v="2"/>
    <x v="7"/>
    <x v="1"/>
    <n v="468"/>
  </r>
  <r>
    <d v="2019-02-11T00:00:00"/>
    <x v="9"/>
    <d v="1899-12-30T08:00:00"/>
    <m/>
    <x v="1"/>
    <s v="MR"/>
    <d v="2019-02-11T08:00:00"/>
    <m/>
    <x v="24"/>
    <s v="Descarga"/>
    <s v="NO"/>
    <n v="8"/>
    <n v="17"/>
    <x v="0"/>
    <x v="40"/>
    <x v="10"/>
    <s v="NURIEUX"/>
    <s v="cb-1107 "/>
    <m/>
    <m/>
    <m/>
    <m/>
    <s v="Miguel M."/>
    <x v="29"/>
    <d v="1899-12-30T08:00:00"/>
    <m/>
    <n v="0"/>
    <x v="0"/>
    <x v="0"/>
    <s v="SI"/>
    <x v="1"/>
    <x v="1"/>
    <x v="1"/>
    <n v="1"/>
    <x v="2"/>
    <x v="7"/>
    <x v="1"/>
    <n v="468"/>
  </r>
  <r>
    <d v="2019-02-11T00:00:00"/>
    <x v="22"/>
    <d v="1899-12-30T09:00:00"/>
    <m/>
    <x v="1"/>
    <s v="MR"/>
    <d v="2019-02-11T09:00:00"/>
    <m/>
    <x v="3"/>
    <s v="Carga"/>
    <s v="NO"/>
    <n v="1"/>
    <n v="2"/>
    <x v="0"/>
    <x v="91"/>
    <x v="1"/>
    <s v="BARCELONA"/>
    <s v="26606 Y 24097"/>
    <m/>
    <m/>
    <m/>
    <m/>
    <s v="Reyes"/>
    <x v="29"/>
    <d v="1899-12-30T10:00:00"/>
    <m/>
    <n v="0"/>
    <x v="0"/>
    <x v="0"/>
    <s v="SI"/>
    <x v="1"/>
    <x v="2"/>
    <x v="0"/>
    <n v="0"/>
    <x v="1"/>
    <x v="7"/>
    <x v="1"/>
    <n v="468"/>
  </r>
  <r>
    <d v="2019-02-11T00:00:00"/>
    <x v="51"/>
    <m/>
    <m/>
    <x v="0"/>
    <s v="MR"/>
    <d v="2019-02-11T09:00:00"/>
    <m/>
    <x v="52"/>
    <s v="Descarga"/>
    <s v="NO"/>
    <n v="0.5"/>
    <n v="1"/>
    <x v="0"/>
    <x v="74"/>
    <x v="2"/>
    <s v="INGLATERRA"/>
    <s v="ALB. 19042 pDO. 113006423"/>
    <m/>
    <m/>
    <m/>
    <m/>
    <s v="Miguel M."/>
    <x v="29"/>
    <d v="1899-12-30T09:01:00"/>
    <m/>
    <n v="0"/>
    <x v="0"/>
    <x v="0"/>
    <s v="No"/>
    <x v="0"/>
    <x v="0"/>
    <x v="0"/>
    <n v="0"/>
    <x v="0"/>
    <x v="7"/>
    <x v="1"/>
    <n v="468"/>
  </r>
  <r>
    <d v="2019-02-11T00:00:00"/>
    <x v="0"/>
    <m/>
    <m/>
    <x v="0"/>
    <s v="MR"/>
    <d v="2019-02-11T09:30:00"/>
    <m/>
    <x v="3"/>
    <s v="Descarga"/>
    <s v="NO"/>
    <n v="0"/>
    <n v="0.5"/>
    <x v="1"/>
    <x v="62"/>
    <x v="2"/>
    <s v="POLINYA"/>
    <s v="ALB. 01183/19 PDO- 713014274"/>
    <m/>
    <m/>
    <m/>
    <m/>
    <s v="Sus medios"/>
    <x v="29"/>
    <d v="1899-12-30T09:30:00"/>
    <m/>
    <n v="0"/>
    <x v="0"/>
    <x v="0"/>
    <s v="No"/>
    <x v="0"/>
    <x v="0"/>
    <x v="0"/>
    <n v="0"/>
    <x v="0"/>
    <x v="7"/>
    <x v="1"/>
    <n v="468"/>
  </r>
  <r>
    <d v="2019-02-11T00:00:00"/>
    <x v="72"/>
    <m/>
    <m/>
    <x v="0"/>
    <s v="MR"/>
    <d v="2019-02-11T09:30:00"/>
    <m/>
    <x v="21"/>
    <s v="Descarga"/>
    <s v="NO"/>
    <n v="0"/>
    <n v="0.5"/>
    <x v="1"/>
    <x v="99"/>
    <x v="2"/>
    <s v="PALAU"/>
    <s v="ALB. V298/2019 - pdo. 113006442 me lo da Xavi el nº de pedido"/>
    <m/>
    <m/>
    <m/>
    <m/>
    <s v="Sus medios"/>
    <x v="29"/>
    <d v="1899-12-30T09:35:00"/>
    <m/>
    <n v="0"/>
    <x v="0"/>
    <x v="0"/>
    <s v="No"/>
    <x v="0"/>
    <x v="0"/>
    <x v="0"/>
    <n v="0"/>
    <x v="0"/>
    <x v="7"/>
    <x v="1"/>
    <n v="468"/>
  </r>
  <r>
    <d v="2019-02-11T00:00:00"/>
    <x v="122"/>
    <m/>
    <m/>
    <x v="0"/>
    <s v="MR"/>
    <d v="2019-02-11T09:30:00"/>
    <m/>
    <x v="21"/>
    <s v="Descarga"/>
    <s v="NO"/>
    <n v="0"/>
    <n v="0.5"/>
    <x v="1"/>
    <x v="72"/>
    <x v="0"/>
    <s v="PALAU"/>
    <s v="PDO. 213004336 ALB.0068-19"/>
    <m/>
    <m/>
    <m/>
    <m/>
    <s v="Sus medios"/>
    <x v="29"/>
    <d v="1899-12-30T09:36:00"/>
    <m/>
    <n v="0"/>
    <x v="0"/>
    <x v="0"/>
    <s v="No"/>
    <x v="0"/>
    <x v="0"/>
    <x v="0"/>
    <n v="0"/>
    <x v="0"/>
    <x v="7"/>
    <x v="1"/>
    <n v="468"/>
  </r>
  <r>
    <d v="2019-02-11T00:00:00"/>
    <x v="79"/>
    <m/>
    <m/>
    <x v="0"/>
    <s v="MR"/>
    <d v="2019-02-11T09:30:00"/>
    <m/>
    <x v="8"/>
    <s v="Descarga"/>
    <s v="NO"/>
    <n v="0"/>
    <n v="0.5"/>
    <x v="1"/>
    <x v="11"/>
    <x v="0"/>
    <s v="EL VENDRELL"/>
    <s v="ALB. 2019/1112 PDO. 213004331- 2019/1113  PDO. 213004304- 2019/1114 PDO. 213004307"/>
    <m/>
    <m/>
    <m/>
    <m/>
    <s v="Sus medios"/>
    <x v="29"/>
    <d v="1899-12-30T09:40:00"/>
    <m/>
    <n v="0"/>
    <x v="0"/>
    <x v="0"/>
    <s v="No"/>
    <x v="0"/>
    <x v="0"/>
    <x v="0"/>
    <n v="0"/>
    <x v="0"/>
    <x v="7"/>
    <x v="1"/>
    <n v="468"/>
  </r>
  <r>
    <d v="2019-02-11T00:00:00"/>
    <x v="52"/>
    <m/>
    <m/>
    <x v="0"/>
    <s v="MR"/>
    <d v="2019-02-11T10:00:00"/>
    <m/>
    <x v="3"/>
    <s v="Descarga"/>
    <s v="NO"/>
    <n v="0"/>
    <n v="0.5"/>
    <x v="1"/>
    <x v="66"/>
    <x v="0"/>
    <s v="PALAU"/>
    <s v="ALB. L908637 - L908650 - L908631 - L908608 - L908678"/>
    <m/>
    <m/>
    <m/>
    <m/>
    <s v="Sus medios"/>
    <x v="29"/>
    <d v="1899-12-30T09:45:00"/>
    <m/>
    <n v="0"/>
    <x v="0"/>
    <x v="0"/>
    <s v="No"/>
    <x v="0"/>
    <x v="0"/>
    <x v="0"/>
    <n v="0"/>
    <x v="0"/>
    <x v="7"/>
    <x v="1"/>
    <n v="468"/>
  </r>
  <r>
    <d v="2019-02-11T00:00:00"/>
    <x v="14"/>
    <d v="1899-12-30T10:00:00"/>
    <m/>
    <x v="1"/>
    <s v="VG"/>
    <d v="2019-02-11T10:00:00"/>
    <m/>
    <x v="25"/>
    <s v="Descarga"/>
    <s v="SI"/>
    <n v="13.5"/>
    <n v="26"/>
    <x v="0"/>
    <x v="67"/>
    <x v="10"/>
    <s v="ALEMANIA"/>
    <m/>
    <m/>
    <m/>
    <m/>
    <m/>
    <s v="Miguel M."/>
    <x v="29"/>
    <d v="1899-12-30T10:00:00"/>
    <m/>
    <n v="1"/>
    <x v="0"/>
    <x v="0"/>
    <s v="SI"/>
    <x v="1"/>
    <x v="1"/>
    <x v="1"/>
    <n v="1"/>
    <x v="2"/>
    <x v="7"/>
    <x v="1"/>
    <n v="468"/>
  </r>
  <r>
    <d v="2019-02-11T00:00:00"/>
    <x v="15"/>
    <m/>
    <m/>
    <x v="0"/>
    <s v="MR"/>
    <d v="2019-02-11T10:00:00"/>
    <m/>
    <x v="16"/>
    <s v="Descarga"/>
    <s v="NO"/>
    <n v="0"/>
    <n v="0.5"/>
    <x v="1"/>
    <x v="169"/>
    <x v="0"/>
    <s v="PALAU"/>
    <s v="1 BULTO PARA PEDIDO 1901000497"/>
    <m/>
    <m/>
    <m/>
    <m/>
    <s v="Sus medios"/>
    <x v="29"/>
    <d v="1899-12-30T10:05:00"/>
    <m/>
    <n v="0"/>
    <x v="0"/>
    <x v="0"/>
    <s v="No"/>
    <x v="0"/>
    <x v="0"/>
    <x v="0"/>
    <n v="0"/>
    <x v="0"/>
    <x v="7"/>
    <x v="1"/>
    <n v="468"/>
  </r>
  <r>
    <d v="2019-02-11T00:00:00"/>
    <x v="1"/>
    <d v="1899-12-30T10:30:00"/>
    <m/>
    <x v="1"/>
    <s v="MR"/>
    <d v="2019-02-11T10:30:00"/>
    <m/>
    <x v="28"/>
    <s v="Descarga"/>
    <s v="NO"/>
    <n v="2"/>
    <n v="4"/>
    <x v="0"/>
    <x v="49"/>
    <x v="0"/>
    <s v="PALAU"/>
    <s v="ALBARAN S1-3391 PDO. 813002293"/>
    <m/>
    <m/>
    <m/>
    <m/>
    <s v="Jesús"/>
    <x v="29"/>
    <d v="1899-12-30T10:30:00"/>
    <m/>
    <n v="0"/>
    <x v="0"/>
    <x v="0"/>
    <s v="SI"/>
    <x v="1"/>
    <x v="1"/>
    <x v="1"/>
    <n v="1"/>
    <x v="0"/>
    <x v="7"/>
    <x v="1"/>
    <n v="468"/>
  </r>
  <r>
    <d v="2019-02-11T00:00:00"/>
    <x v="31"/>
    <d v="1899-12-30T10:45:00"/>
    <m/>
    <x v="1"/>
    <s v="MR"/>
    <d v="2019-02-11T11:00:00"/>
    <n v="26416"/>
    <x v="26"/>
    <s v="Carga"/>
    <s v="NO"/>
    <n v="4"/>
    <n v="8"/>
    <x v="0"/>
    <x v="170"/>
    <x v="7"/>
    <s v="PALENCIA"/>
    <m/>
    <m/>
    <m/>
    <m/>
    <m/>
    <s v="Jesús"/>
    <x v="29"/>
    <d v="1899-12-30T10:45:00"/>
    <m/>
    <n v="0"/>
    <x v="0"/>
    <x v="0"/>
    <s v="SI"/>
    <x v="1"/>
    <x v="1"/>
    <x v="1"/>
    <n v="1"/>
    <x v="2"/>
    <x v="7"/>
    <x v="1"/>
    <n v="468"/>
  </r>
  <r>
    <d v="2019-02-11T00:00:00"/>
    <x v="32"/>
    <m/>
    <m/>
    <x v="0"/>
    <s v="MR"/>
    <d v="2019-02-11T11:00:00"/>
    <m/>
    <x v="3"/>
    <s v="Descarga"/>
    <s v="NO"/>
    <n v="0"/>
    <s v="0,5"/>
    <x v="1"/>
    <x v="171"/>
    <x v="2"/>
    <s v="MOLINA DE SEGURA"/>
    <s v="ALB. A184374 A/A XAVI SANCHEZ"/>
    <m/>
    <m/>
    <m/>
    <m/>
    <s v="Sus medios"/>
    <x v="29"/>
    <d v="1899-12-30T10:50:00"/>
    <m/>
    <n v="0"/>
    <x v="0"/>
    <x v="0"/>
    <s v="No"/>
    <x v="0"/>
    <x v="0"/>
    <x v="0"/>
    <n v="0"/>
    <x v="0"/>
    <x v="7"/>
    <x v="1"/>
    <n v="468"/>
  </r>
  <r>
    <d v="2019-02-11T00:00:00"/>
    <x v="68"/>
    <m/>
    <m/>
    <x v="0"/>
    <s v="MR"/>
    <d v="2019-02-11T11:00:00"/>
    <m/>
    <x v="56"/>
    <s v="Descarga"/>
    <s v="NO"/>
    <n v="0"/>
    <n v="0.5"/>
    <x v="1"/>
    <x v="152"/>
    <x v="0"/>
    <s v="PALAU"/>
    <s v="ALB. AR000591 PDO 213004293"/>
    <m/>
    <m/>
    <m/>
    <m/>
    <s v="Sus medios"/>
    <x v="29"/>
    <d v="1899-12-30T10:55:00"/>
    <m/>
    <n v="0"/>
    <x v="0"/>
    <x v="0"/>
    <s v="No"/>
    <x v="0"/>
    <x v="0"/>
    <x v="0"/>
    <n v="0"/>
    <x v="0"/>
    <x v="7"/>
    <x v="1"/>
    <n v="468"/>
  </r>
  <r>
    <d v="2019-02-11T00:00:00"/>
    <x v="2"/>
    <d v="1899-12-30T11:00:00"/>
    <m/>
    <x v="1"/>
    <s v="MR"/>
    <d v="2019-02-11T11:00:00"/>
    <n v="6006752"/>
    <x v="25"/>
    <s v="Carga"/>
    <s v="SI"/>
    <n v="13.5"/>
    <n v="26"/>
    <x v="0"/>
    <x v="31"/>
    <x v="7"/>
    <s v="ALEMANIA"/>
    <s v="avisa que llegara un poco mas tarde"/>
    <s v="R-6593-BCZ /// 8244-KCY"/>
    <m/>
    <m/>
    <m/>
    <s v="Jesús"/>
    <x v="29"/>
    <d v="1899-12-30T11:00:00"/>
    <m/>
    <n v="1"/>
    <x v="0"/>
    <x v="0"/>
    <s v="SI"/>
    <x v="1"/>
    <x v="1"/>
    <x v="1"/>
    <n v="1"/>
    <x v="2"/>
    <x v="7"/>
    <x v="1"/>
    <n v="468"/>
  </r>
  <r>
    <d v="2019-02-11T00:00:00"/>
    <x v="75"/>
    <m/>
    <m/>
    <x v="0"/>
    <s v="MR"/>
    <d v="2019-02-11T11:00:00"/>
    <m/>
    <x v="17"/>
    <s v="Descarga"/>
    <s v="NO"/>
    <n v="0.5"/>
    <n v="1"/>
    <x v="0"/>
    <x v="172"/>
    <x v="2"/>
    <s v="BELGICA"/>
    <s v="ALB. 87771251 pdo. 113006429"/>
    <m/>
    <m/>
    <m/>
    <m/>
    <s v="Miguel M."/>
    <x v="29"/>
    <d v="1899-12-30T11:05:00"/>
    <m/>
    <n v="0"/>
    <x v="0"/>
    <x v="0"/>
    <s v="No"/>
    <x v="0"/>
    <x v="0"/>
    <x v="0"/>
    <n v="0"/>
    <x v="0"/>
    <x v="7"/>
    <x v="1"/>
    <n v="468"/>
  </r>
  <r>
    <d v="2019-02-11T00:00:00"/>
    <x v="3"/>
    <m/>
    <m/>
    <x v="0"/>
    <s v="MR"/>
    <d v="2019-02-11T11:30:00"/>
    <m/>
    <x v="3"/>
    <s v="Carga"/>
    <s v="NO"/>
    <n v="7"/>
    <n v="15"/>
    <x v="0"/>
    <x v="12"/>
    <x v="4"/>
    <s v="BELGICA"/>
    <s v="SIN CITA6006856 - 6006872 - 6006622 - 6006828 - 6006736"/>
    <m/>
    <m/>
    <m/>
    <m/>
    <s v="Miguel M."/>
    <x v="29"/>
    <d v="1899-12-30T11:30:00"/>
    <m/>
    <n v="0"/>
    <x v="0"/>
    <x v="0"/>
    <s v="No"/>
    <x v="0"/>
    <x v="0"/>
    <x v="0"/>
    <n v="0"/>
    <x v="1"/>
    <x v="7"/>
    <x v="1"/>
    <n v="468"/>
  </r>
  <r>
    <d v="2019-02-11T00:00:00"/>
    <x v="4"/>
    <m/>
    <m/>
    <x v="0"/>
    <s v="MR"/>
    <d v="2019-02-11T12:00:00"/>
    <n v="19037"/>
    <x v="3"/>
    <s v="Carga"/>
    <s v="NO"/>
    <n v="0.5"/>
    <n v="1"/>
    <x v="0"/>
    <x v="4"/>
    <x v="1"/>
    <s v="MONTMELO"/>
    <s v="RETIRA 1 MUESTRAS P.O. RICARD "/>
    <m/>
    <m/>
    <m/>
    <m/>
    <s v="Jesús"/>
    <x v="29"/>
    <d v="1899-12-30T12:00:00"/>
    <m/>
    <n v="0"/>
    <x v="0"/>
    <x v="0"/>
    <s v="No"/>
    <x v="0"/>
    <x v="0"/>
    <x v="0"/>
    <n v="0"/>
    <x v="1"/>
    <x v="7"/>
    <x v="1"/>
    <n v="468"/>
  </r>
  <r>
    <d v="2019-02-11T00:00:00"/>
    <x v="24"/>
    <m/>
    <m/>
    <x v="0"/>
    <s v="MR"/>
    <d v="2019-02-11T12:00:00"/>
    <m/>
    <x v="15"/>
    <s v="Descarga"/>
    <s v="NO"/>
    <n v="0.5"/>
    <n v="1"/>
    <x v="0"/>
    <x v="20"/>
    <x v="2"/>
    <s v="MASIES DE RODA"/>
    <s v="ALB. 817325 Pdo. 113006438"/>
    <m/>
    <m/>
    <m/>
    <m/>
    <s v="Sus medios"/>
    <x v="29"/>
    <d v="1899-12-30T12:10:00"/>
    <m/>
    <n v="0"/>
    <x v="0"/>
    <x v="0"/>
    <s v="No"/>
    <x v="0"/>
    <x v="0"/>
    <x v="0"/>
    <n v="0"/>
    <x v="0"/>
    <x v="7"/>
    <x v="1"/>
    <n v="468"/>
  </r>
  <r>
    <d v="2019-02-11T00:00:00"/>
    <x v="5"/>
    <m/>
    <m/>
    <x v="0"/>
    <s v="MR"/>
    <d v="2019-02-11T12:30:00"/>
    <m/>
    <x v="9"/>
    <s v="Descarga"/>
    <s v="NO"/>
    <n v="0"/>
    <n v="0.5"/>
    <x v="1"/>
    <x v="93"/>
    <x v="0"/>
    <s v="PALAU"/>
    <s v="PEDIDO 213004318 "/>
    <m/>
    <m/>
    <m/>
    <m/>
    <s v="Sus medios"/>
    <x v="29"/>
    <d v="1899-12-30T12:30:00"/>
    <m/>
    <n v="0"/>
    <x v="0"/>
    <x v="0"/>
    <s v="No"/>
    <x v="0"/>
    <x v="0"/>
    <x v="0"/>
    <n v="0"/>
    <x v="0"/>
    <x v="7"/>
    <x v="1"/>
    <n v="468"/>
  </r>
  <r>
    <d v="2019-02-11T00:00:00"/>
    <x v="36"/>
    <d v="1899-12-30T13:00:00"/>
    <m/>
    <x v="1"/>
    <s v="MR"/>
    <d v="2019-02-11T13:00:00"/>
    <n v="6006866"/>
    <x v="42"/>
    <s v="Descarga"/>
    <s v="NO"/>
    <n v="1"/>
    <n v="2"/>
    <x v="0"/>
    <x v="173"/>
    <x v="7"/>
    <s v="INDIA"/>
    <s v="AL FINAL NO CARGA, FALTAN FACTURAS"/>
    <m/>
    <m/>
    <m/>
    <m/>
    <s v="Pdte."/>
    <x v="23"/>
    <m/>
    <m/>
    <n v="0"/>
    <x v="1"/>
    <x v="1"/>
    <s v="N/A"/>
    <x v="4"/>
    <x v="4"/>
    <x v="0"/>
    <n v="0"/>
    <x v="2"/>
    <x v="5"/>
    <x v="2"/>
    <n v="468"/>
  </r>
  <r>
    <d v="2019-02-11T00:00:00"/>
    <x v="38"/>
    <m/>
    <m/>
    <x v="0"/>
    <s v="MR"/>
    <d v="2019-02-11T15:00:00"/>
    <m/>
    <x v="3"/>
    <s v="Descarga"/>
    <s v="NO"/>
    <n v="0"/>
    <n v="0.5"/>
    <x v="1"/>
    <x v="77"/>
    <x v="0"/>
    <s v="PALAU"/>
    <s v="ALB. 900002309 PDO 213004345"/>
    <m/>
    <m/>
    <m/>
    <m/>
    <s v="Sus medios"/>
    <x v="29"/>
    <d v="1899-12-30T15:00:00"/>
    <m/>
    <n v="0"/>
    <x v="0"/>
    <x v="0"/>
    <s v="No"/>
    <x v="0"/>
    <x v="0"/>
    <x v="0"/>
    <n v="0"/>
    <x v="0"/>
    <x v="7"/>
    <x v="1"/>
    <n v="468"/>
  </r>
  <r>
    <d v="2019-02-11T00:00:00"/>
    <x v="7"/>
    <d v="1899-12-30T15:30:00"/>
    <m/>
    <x v="1"/>
    <s v="MR"/>
    <d v="2019-02-11T15:30:00"/>
    <m/>
    <x v="6"/>
    <s v="Carga"/>
    <s v="SI"/>
    <n v="13.5"/>
    <n v="26"/>
    <x v="0"/>
    <x v="7"/>
    <x v="4"/>
    <s v="GAILLON"/>
    <s v="6006900 - 6006892 - 6006846 - 6006677 - 6006845 - 6006844 - 6006811 - 6006812 - 6006864"/>
    <m/>
    <m/>
    <m/>
    <m/>
    <s v="Miguel Ángel"/>
    <x v="29"/>
    <d v="1899-12-30T15:30:00"/>
    <m/>
    <n v="1"/>
    <x v="0"/>
    <x v="0"/>
    <s v="SI"/>
    <x v="1"/>
    <x v="1"/>
    <x v="1"/>
    <n v="1"/>
    <x v="1"/>
    <x v="7"/>
    <x v="1"/>
    <n v="468"/>
  </r>
  <r>
    <d v="2019-02-11T00:00:00"/>
    <x v="13"/>
    <d v="1899-12-30T16:00:00"/>
    <m/>
    <x v="1"/>
    <s v="MR"/>
    <d v="2019-02-11T16:00:00"/>
    <m/>
    <x v="3"/>
    <s v="Carga"/>
    <s v="NO"/>
    <n v="5"/>
    <n v="10"/>
    <x v="0"/>
    <x v="6"/>
    <x v="3"/>
    <s v="VARIOS"/>
    <m/>
    <m/>
    <m/>
    <m/>
    <m/>
    <s v="Juan Carlos"/>
    <x v="29"/>
    <d v="1899-12-30T16:00:00"/>
    <m/>
    <n v="0"/>
    <x v="0"/>
    <x v="0"/>
    <s v="SI"/>
    <x v="1"/>
    <x v="1"/>
    <x v="1"/>
    <n v="1"/>
    <x v="1"/>
    <x v="7"/>
    <x v="1"/>
    <n v="468"/>
  </r>
  <r>
    <d v="2019-02-11T00:00:00"/>
    <x v="8"/>
    <d v="1899-12-30T16:30:00"/>
    <m/>
    <x v="1"/>
    <s v="JAR"/>
    <d v="2019-02-11T16:30:00"/>
    <m/>
    <x v="31"/>
    <s v="Carga"/>
    <s v="SI"/>
    <n v="13.5"/>
    <n v="26"/>
    <x v="0"/>
    <x v="70"/>
    <x v="11"/>
    <s v="MAÇANET"/>
    <m/>
    <m/>
    <m/>
    <m/>
    <m/>
    <s v="Juan Carlos"/>
    <x v="29"/>
    <d v="1899-12-30T16:30:00"/>
    <m/>
    <n v="1"/>
    <x v="0"/>
    <x v="0"/>
    <s v="SI"/>
    <x v="1"/>
    <x v="1"/>
    <x v="1"/>
    <n v="1"/>
    <x v="2"/>
    <x v="7"/>
    <x v="1"/>
    <n v="468"/>
  </r>
  <r>
    <d v="2019-02-11T00:00:00"/>
    <x v="40"/>
    <d v="1899-12-30T17:00:00"/>
    <m/>
    <x v="1"/>
    <s v="MR"/>
    <d v="2019-02-11T17:00:00"/>
    <m/>
    <x v="14"/>
    <s v="Carga"/>
    <s v="NO"/>
    <n v="1"/>
    <n v="2"/>
    <x v="0"/>
    <x v="19"/>
    <x v="5"/>
    <s v="VARIOS"/>
    <m/>
    <m/>
    <m/>
    <m/>
    <m/>
    <s v="Miguel Ángel"/>
    <x v="29"/>
    <d v="1899-12-30T17:00:00"/>
    <m/>
    <n v="0"/>
    <x v="0"/>
    <x v="0"/>
    <s v="SI"/>
    <x v="1"/>
    <x v="1"/>
    <x v="1"/>
    <n v="1"/>
    <x v="2"/>
    <x v="7"/>
    <x v="1"/>
    <n v="468"/>
  </r>
  <r>
    <d v="2019-02-11T00:00:00"/>
    <x v="112"/>
    <d v="1899-12-30T17:05:00"/>
    <m/>
    <x v="1"/>
    <s v="MR"/>
    <d v="2019-02-11T17:00:00"/>
    <s v="ASM"/>
    <x v="21"/>
    <s v="Carga"/>
    <s v="NO"/>
    <n v="0"/>
    <n v="1"/>
    <x v="1"/>
    <x v="46"/>
    <x v="5"/>
    <s v="VARIOS"/>
    <s v="26522 Y 26457"/>
    <m/>
    <m/>
    <m/>
    <m/>
    <s v="Sus medios"/>
    <x v="29"/>
    <d v="1899-12-30T17:05:00"/>
    <m/>
    <n v="0"/>
    <x v="0"/>
    <x v="0"/>
    <s v="SI"/>
    <x v="1"/>
    <x v="1"/>
    <x v="1"/>
    <n v="1"/>
    <x v="2"/>
    <x v="7"/>
    <x v="1"/>
    <n v="468"/>
  </r>
  <r>
    <d v="2019-02-11T00:00:00"/>
    <x v="55"/>
    <d v="1899-12-30T17:30:00"/>
    <m/>
    <x v="1"/>
    <s v="MR"/>
    <d v="2019-02-11T17:30:00"/>
    <n v="26407"/>
    <x v="61"/>
    <s v="Carga"/>
    <s v="NO"/>
    <n v="0.5"/>
    <n v="1"/>
    <x v="0"/>
    <x v="174"/>
    <x v="1"/>
    <s v="EL RAAL"/>
    <m/>
    <m/>
    <m/>
    <m/>
    <m/>
    <s v="Diego"/>
    <x v="29"/>
    <d v="1899-12-30T17:30:00"/>
    <m/>
    <n v="0"/>
    <x v="0"/>
    <x v="0"/>
    <s v="SI"/>
    <x v="1"/>
    <x v="1"/>
    <x v="1"/>
    <n v="1"/>
    <x v="1"/>
    <x v="7"/>
    <x v="1"/>
    <n v="468"/>
  </r>
  <r>
    <d v="2019-02-11T00:00:00"/>
    <x v="46"/>
    <d v="1899-12-30T18:00:00"/>
    <m/>
    <x v="1"/>
    <s v="MR"/>
    <d v="2019-02-11T18:00:00"/>
    <m/>
    <x v="55"/>
    <s v="Carga"/>
    <s v="SI"/>
    <n v="13.5"/>
    <n v="26"/>
    <x v="0"/>
    <x v="148"/>
    <x v="1"/>
    <s v="MARTOS"/>
    <s v="9928JJH R3045BCR"/>
    <m/>
    <m/>
    <m/>
    <m/>
    <s v="Miguel Ángel"/>
    <x v="29"/>
    <d v="1899-12-30T09:46:00"/>
    <m/>
    <n v="1"/>
    <x v="0"/>
    <x v="0"/>
    <s v="SI"/>
    <x v="1"/>
    <x v="3"/>
    <x v="1"/>
    <n v="1"/>
    <x v="1"/>
    <x v="7"/>
    <x v="1"/>
    <n v="468"/>
  </r>
  <r>
    <d v="2019-02-11T00:00:00"/>
    <x v="123"/>
    <d v="1899-12-30T18:01:00"/>
    <m/>
    <x v="1"/>
    <s v="MR"/>
    <d v="2019-02-11T18:00:00"/>
    <n v="26370"/>
    <x v="62"/>
    <s v="Carga"/>
    <s v="NO"/>
    <n v="2.5"/>
    <n v="5"/>
    <x v="0"/>
    <x v="175"/>
    <x v="1"/>
    <s v="PORTUGAL"/>
    <m/>
    <m/>
    <m/>
    <m/>
    <m/>
    <s v="Miguel Ángel"/>
    <x v="29"/>
    <d v="1899-12-30T18:01:00"/>
    <m/>
    <n v="0"/>
    <x v="0"/>
    <x v="0"/>
    <s v="SI"/>
    <x v="1"/>
    <x v="1"/>
    <x v="1"/>
    <n v="1"/>
    <x v="1"/>
    <x v="7"/>
    <x v="1"/>
    <n v="468"/>
  </r>
  <r>
    <d v="2019-02-11T00:00:00"/>
    <x v="124"/>
    <d v="1899-12-30T18:35:00"/>
    <m/>
    <x v="1"/>
    <s v="MR"/>
    <d v="2019-02-11T18:30:00"/>
    <s v="SZENDEX"/>
    <x v="20"/>
    <s v="Carga"/>
    <s v="NO"/>
    <n v="0"/>
    <n v="1"/>
    <x v="1"/>
    <x v="54"/>
    <x v="5"/>
    <s v="VARIOS"/>
    <s v="ALB. 19038 Y 19039"/>
    <m/>
    <m/>
    <m/>
    <m/>
    <s v="Sus medios"/>
    <x v="29"/>
    <d v="1899-12-30T18:35:00"/>
    <m/>
    <n v="0"/>
    <x v="0"/>
    <x v="0"/>
    <s v="SI"/>
    <x v="1"/>
    <x v="1"/>
    <x v="1"/>
    <n v="1"/>
    <x v="2"/>
    <x v="7"/>
    <x v="1"/>
    <n v="468"/>
  </r>
  <r>
    <d v="2019-02-11T00:00:00"/>
    <x v="56"/>
    <d v="1899-12-30T19:00:00"/>
    <m/>
    <x v="1"/>
    <s v="MR"/>
    <d v="2019-02-11T19:00:00"/>
    <n v="26350"/>
    <x v="3"/>
    <s v="Carga"/>
    <s v="SI"/>
    <n v="13.5"/>
    <n v="26"/>
    <x v="0"/>
    <x v="176"/>
    <x v="3"/>
    <s v="A CORUÑA"/>
    <m/>
    <m/>
    <m/>
    <m/>
    <m/>
    <s v="Juan Carlos"/>
    <x v="29"/>
    <d v="1899-12-30T20:00:00"/>
    <m/>
    <n v="1"/>
    <x v="0"/>
    <x v="0"/>
    <s v="SI"/>
    <x v="1"/>
    <x v="2"/>
    <x v="0"/>
    <n v="0"/>
    <x v="1"/>
    <x v="7"/>
    <x v="1"/>
    <n v="468"/>
  </r>
  <r>
    <d v="2019-02-11T00:00:00"/>
    <x v="49"/>
    <d v="1899-12-30T20:00:00"/>
    <m/>
    <x v="1"/>
    <s v="MR"/>
    <d v="2019-02-11T20:00:00"/>
    <n v="6006703"/>
    <x v="3"/>
    <s v="Carga"/>
    <s v="SI"/>
    <n v="13.5"/>
    <n v="26"/>
    <x v="0"/>
    <x v="23"/>
    <x v="1"/>
    <s v="VARIOS"/>
    <s v="3680238836 - PDTE. CONFIRMAR HORA"/>
    <m/>
    <m/>
    <m/>
    <m/>
    <s v="Miguel M."/>
    <x v="29"/>
    <d v="1899-12-30T08:30:00"/>
    <m/>
    <n v="1"/>
    <x v="0"/>
    <x v="0"/>
    <s v="SI"/>
    <x v="1"/>
    <x v="3"/>
    <x v="1"/>
    <n v="1"/>
    <x v="1"/>
    <x v="7"/>
    <x v="1"/>
    <n v="468"/>
  </r>
  <r>
    <d v="2019-02-11T00:00:00"/>
    <x v="114"/>
    <d v="1899-12-30T20:30:00"/>
    <m/>
    <x v="1"/>
    <s v="MR"/>
    <d v="2019-02-11T20:30:00"/>
    <n v="6006703"/>
    <x v="3"/>
    <s v="Carga"/>
    <s v="SI"/>
    <n v="13.5"/>
    <n v="26"/>
    <x v="0"/>
    <x v="23"/>
    <x v="1"/>
    <s v="VARIOS"/>
    <s v="3680238834 - PDTE. CONFIRMAR HORA"/>
    <m/>
    <m/>
    <m/>
    <m/>
    <s v="Miguel M."/>
    <x v="29"/>
    <d v="1899-12-30T07:00:00"/>
    <m/>
    <n v="1"/>
    <x v="0"/>
    <x v="0"/>
    <s v="SI"/>
    <x v="1"/>
    <x v="3"/>
    <x v="1"/>
    <n v="1"/>
    <x v="1"/>
    <x v="7"/>
    <x v="1"/>
    <n v="468"/>
  </r>
  <r>
    <d v="2019-02-11T00:00:00"/>
    <x v="117"/>
    <d v="1899-12-30T21:00:00"/>
    <m/>
    <x v="1"/>
    <s v="MR"/>
    <d v="2019-02-11T21:00:00"/>
    <n v="6006703"/>
    <x v="3"/>
    <s v="Carga"/>
    <s v="SI"/>
    <n v="13.5"/>
    <n v="26"/>
    <x v="0"/>
    <x v="23"/>
    <x v="1"/>
    <s v="VARIOS"/>
    <s v="3680238838 - PDTE. CONFIRMAR HORA"/>
    <m/>
    <m/>
    <m/>
    <m/>
    <s v="Miguel M."/>
    <x v="29"/>
    <d v="1899-12-30T08:00:00"/>
    <m/>
    <n v="1"/>
    <x v="0"/>
    <x v="0"/>
    <s v="SI"/>
    <x v="1"/>
    <x v="3"/>
    <x v="1"/>
    <n v="1"/>
    <x v="1"/>
    <x v="7"/>
    <x v="1"/>
    <n v="468"/>
  </r>
  <r>
    <d v="2019-02-11T00:00:00"/>
    <x v="104"/>
    <d v="1899-12-30T21:30:00"/>
    <m/>
    <x v="1"/>
    <s v="MR"/>
    <d v="2019-02-11T21:30:00"/>
    <n v="6006703"/>
    <x v="3"/>
    <s v="Carga"/>
    <s v="SI"/>
    <n v="13.5"/>
    <n v="26"/>
    <x v="0"/>
    <x v="23"/>
    <x v="1"/>
    <s v="VARIOS"/>
    <s v="3680238835 - PDTE. CONFIRMAR HORA"/>
    <m/>
    <m/>
    <m/>
    <m/>
    <s v="Jesús"/>
    <x v="29"/>
    <d v="1899-12-30T10:30:00"/>
    <m/>
    <n v="1"/>
    <x v="0"/>
    <x v="0"/>
    <s v="SI"/>
    <x v="1"/>
    <x v="3"/>
    <x v="1"/>
    <n v="1"/>
    <x v="1"/>
    <x v="7"/>
    <x v="1"/>
    <n v="468"/>
  </r>
  <r>
    <d v="2019-02-12T00:00:00"/>
    <x v="17"/>
    <d v="1899-12-30T06:00:00"/>
    <m/>
    <x v="1"/>
    <s v="MR"/>
    <d v="2019-02-12T06:00:00"/>
    <m/>
    <x v="26"/>
    <s v="Carga"/>
    <s v="NO"/>
    <n v="8"/>
    <n v="16"/>
    <x v="0"/>
    <x v="157"/>
    <x v="5"/>
    <s v="VARIOS"/>
    <m/>
    <m/>
    <m/>
    <m/>
    <m/>
    <s v="Miguel M."/>
    <x v="30"/>
    <d v="1899-12-30T06:00:00"/>
    <m/>
    <n v="0"/>
    <x v="0"/>
    <x v="0"/>
    <s v="SI"/>
    <x v="1"/>
    <x v="1"/>
    <x v="1"/>
    <n v="1"/>
    <x v="2"/>
    <x v="7"/>
    <x v="1"/>
    <n v="468"/>
  </r>
  <r>
    <d v="2019-02-12T00:00:00"/>
    <x v="20"/>
    <d v="1899-12-30T08:30:00"/>
    <m/>
    <x v="1"/>
    <s v="MR"/>
    <d v="2019-02-12T08:30:00"/>
    <s v="DAVID"/>
    <x v="7"/>
    <s v="Carga"/>
    <s v="NO"/>
    <n v="3"/>
    <n v="6"/>
    <x v="0"/>
    <x v="9"/>
    <x v="5"/>
    <s v="PALAU"/>
    <s v="alb 041114"/>
    <m/>
    <m/>
    <m/>
    <m/>
    <s v="Miguel M."/>
    <x v="30"/>
    <d v="1899-12-30T08:30:00"/>
    <m/>
    <n v="0"/>
    <x v="0"/>
    <x v="0"/>
    <s v="SI"/>
    <x v="1"/>
    <x v="1"/>
    <x v="1"/>
    <n v="1"/>
    <x v="2"/>
    <x v="7"/>
    <x v="1"/>
    <n v="468"/>
  </r>
  <r>
    <d v="2019-02-12T00:00:00"/>
    <x v="22"/>
    <d v="1899-12-30T09:00:00"/>
    <m/>
    <x v="1"/>
    <s v="MR"/>
    <d v="2019-02-12T09:00:00"/>
    <n v="26248"/>
    <x v="3"/>
    <s v="Carga"/>
    <s v="NO"/>
    <n v="6"/>
    <n v="11"/>
    <x v="0"/>
    <x v="177"/>
    <x v="1"/>
    <s v="TOLEDO"/>
    <m/>
    <m/>
    <m/>
    <m/>
    <m/>
    <s v="Jesús"/>
    <x v="30"/>
    <d v="1899-12-30T12:00:00"/>
    <m/>
    <n v="0"/>
    <x v="0"/>
    <x v="0"/>
    <s v="SI"/>
    <x v="1"/>
    <x v="2"/>
    <x v="0"/>
    <n v="0"/>
    <x v="1"/>
    <x v="7"/>
    <x v="1"/>
    <n v="468"/>
  </r>
  <r>
    <d v="2019-02-12T00:00:00"/>
    <x v="14"/>
    <d v="1899-12-30T10:00:00"/>
    <m/>
    <x v="1"/>
    <s v="MR"/>
    <d v="2019-02-12T10:00:00"/>
    <s v="REMIGIO"/>
    <x v="3"/>
    <s v="Carga"/>
    <s v="SI"/>
    <n v="13.5"/>
    <n v="26"/>
    <x v="0"/>
    <x v="6"/>
    <x v="3"/>
    <s v="VARIOS"/>
    <m/>
    <m/>
    <m/>
    <m/>
    <m/>
    <s v="Jesús"/>
    <x v="30"/>
    <d v="1899-12-30T10:00:00"/>
    <m/>
    <n v="1"/>
    <x v="0"/>
    <x v="0"/>
    <s v="SI"/>
    <x v="1"/>
    <x v="1"/>
    <x v="1"/>
    <n v="1"/>
    <x v="1"/>
    <x v="7"/>
    <x v="1"/>
    <n v="468"/>
  </r>
  <r>
    <d v="2019-02-12T00:00:00"/>
    <x v="108"/>
    <m/>
    <m/>
    <x v="0"/>
    <s v="MR"/>
    <d v="2019-02-12T10:30:00"/>
    <m/>
    <x v="3"/>
    <s v="Descarga"/>
    <s v="NO"/>
    <n v="0"/>
    <n v="0.5"/>
    <x v="1"/>
    <x v="25"/>
    <x v="0"/>
    <s v="PALAU"/>
    <s v="ALB. L908655"/>
    <m/>
    <m/>
    <m/>
    <m/>
    <s v="Sus medios"/>
    <x v="30"/>
    <d v="1899-12-30T10:25:00"/>
    <m/>
    <n v="0"/>
    <x v="0"/>
    <x v="0"/>
    <s v="No"/>
    <x v="0"/>
    <x v="0"/>
    <x v="0"/>
    <n v="0"/>
    <x v="0"/>
    <x v="7"/>
    <x v="1"/>
    <n v="468"/>
  </r>
  <r>
    <d v="2019-02-12T00:00:00"/>
    <x v="1"/>
    <m/>
    <m/>
    <x v="0"/>
    <s v="MR"/>
    <d v="2019-02-12T10:30:00"/>
    <n v="6006866"/>
    <x v="42"/>
    <s v="Carga"/>
    <s v="NO"/>
    <n v="1"/>
    <n v="2"/>
    <x v="0"/>
    <x v="173"/>
    <x v="4"/>
    <s v="INDIA"/>
    <m/>
    <m/>
    <m/>
    <m/>
    <m/>
    <s v="Reyes"/>
    <x v="30"/>
    <d v="1899-12-30T10:30:00"/>
    <m/>
    <n v="0"/>
    <x v="0"/>
    <x v="0"/>
    <s v="No"/>
    <x v="0"/>
    <x v="0"/>
    <x v="0"/>
    <n v="0"/>
    <x v="1"/>
    <x v="7"/>
    <x v="1"/>
    <n v="468"/>
  </r>
  <r>
    <d v="2019-02-12T00:00:00"/>
    <x v="125"/>
    <d v="1899-12-30T10:58:00"/>
    <m/>
    <x v="1"/>
    <s v="MR"/>
    <d v="2019-02-12T11:00:00"/>
    <m/>
    <x v="8"/>
    <s v="Descarga"/>
    <s v="NO"/>
    <n v="0"/>
    <n v="0.5"/>
    <x v="1"/>
    <x v="11"/>
    <x v="0"/>
    <s v="EL VENDRELL"/>
    <s v="ALB. 2019/1123 PDO-. 213004359"/>
    <m/>
    <m/>
    <m/>
    <m/>
    <s v="Sus medios"/>
    <x v="30"/>
    <d v="1899-12-30T10:58:00"/>
    <m/>
    <n v="0"/>
    <x v="0"/>
    <x v="0"/>
    <s v="SI"/>
    <x v="1"/>
    <x v="1"/>
    <x v="1"/>
    <n v="1"/>
    <x v="0"/>
    <x v="7"/>
    <x v="1"/>
    <n v="468"/>
  </r>
  <r>
    <d v="2019-02-12T00:00:00"/>
    <x v="2"/>
    <d v="1899-12-30T11:00:00"/>
    <m/>
    <x v="1"/>
    <s v="MR"/>
    <d v="2019-02-12T11:00:00"/>
    <m/>
    <x v="12"/>
    <s v="Descarga"/>
    <s v="NO"/>
    <n v="0.5"/>
    <n v="1"/>
    <x v="0"/>
    <x v="17"/>
    <x v="2"/>
    <s v="PALAU"/>
    <s v="alb. 19av321 pdo. 113006441"/>
    <m/>
    <m/>
    <m/>
    <m/>
    <s v="Miguel M."/>
    <x v="30"/>
    <d v="1899-12-30T11:00:00"/>
    <m/>
    <n v="0"/>
    <x v="0"/>
    <x v="0"/>
    <s v="SI"/>
    <x v="1"/>
    <x v="1"/>
    <x v="1"/>
    <n v="1"/>
    <x v="0"/>
    <x v="7"/>
    <x v="1"/>
    <n v="468"/>
  </r>
  <r>
    <d v="2019-02-12T00:00:00"/>
    <x v="3"/>
    <d v="1899-12-30T11:30:00"/>
    <m/>
    <x v="1"/>
    <s v="MR"/>
    <d v="2019-02-12T11:30:00"/>
    <m/>
    <x v="22"/>
    <s v="Carga"/>
    <s v="SI"/>
    <n v="13.5"/>
    <n v="26"/>
    <x v="0"/>
    <x v="21"/>
    <x v="8"/>
    <s v="LORQUI"/>
    <m/>
    <s v="6935-JTR     R-8974-BCV  "/>
    <m/>
    <m/>
    <m/>
    <s v="Miguel M."/>
    <x v="30"/>
    <d v="1899-12-30T11:30:00"/>
    <m/>
    <n v="1"/>
    <x v="0"/>
    <x v="0"/>
    <s v="SI"/>
    <x v="1"/>
    <x v="1"/>
    <x v="1"/>
    <n v="1"/>
    <x v="2"/>
    <x v="7"/>
    <x v="1"/>
    <n v="468"/>
  </r>
  <r>
    <d v="2019-02-12T00:00:00"/>
    <x v="4"/>
    <d v="1899-12-30T12:00:00"/>
    <m/>
    <x v="1"/>
    <s v="MR"/>
    <d v="2019-02-12T12:00:00"/>
    <n v="26564"/>
    <x v="53"/>
    <s v="Carga"/>
    <s v="SI"/>
    <n v="13.5"/>
    <n v="26"/>
    <x v="2"/>
    <x v="178"/>
    <x v="7"/>
    <s v="SEGORBE"/>
    <m/>
    <m/>
    <m/>
    <m/>
    <m/>
    <s v="Jesús"/>
    <x v="30"/>
    <d v="1899-12-30T12:00:00"/>
    <m/>
    <n v="1"/>
    <x v="0"/>
    <x v="0"/>
    <s v="SI"/>
    <x v="1"/>
    <x v="1"/>
    <x v="1"/>
    <n v="1"/>
    <x v="2"/>
    <x v="7"/>
    <x v="1"/>
    <n v="468"/>
  </r>
  <r>
    <d v="2019-02-12T00:00:00"/>
    <x v="34"/>
    <m/>
    <m/>
    <x v="0"/>
    <s v="MR"/>
    <d v="2019-02-12T12:00:00"/>
    <m/>
    <x v="3"/>
    <s v="Descarga"/>
    <s v="NO"/>
    <n v="0"/>
    <s v="0,5"/>
    <x v="1"/>
    <x v="179"/>
    <x v="0"/>
    <s v="VILASSAR"/>
    <s v="PÖPPELMMAN DE VILASSAR, ALB. 119018544 PDO. 213004349"/>
    <m/>
    <m/>
    <m/>
    <m/>
    <s v="Sus medios"/>
    <x v="30"/>
    <d v="1899-12-30T12:05:00"/>
    <m/>
    <n v="0"/>
    <x v="0"/>
    <x v="0"/>
    <s v="No"/>
    <x v="0"/>
    <x v="0"/>
    <x v="0"/>
    <n v="0"/>
    <x v="0"/>
    <x v="7"/>
    <x v="1"/>
    <n v="468"/>
  </r>
  <r>
    <d v="2019-02-12T00:00:00"/>
    <x v="5"/>
    <d v="1899-12-30T12:30:00"/>
    <m/>
    <x v="1"/>
    <s v="MR"/>
    <d v="2019-02-12T12:30:00"/>
    <m/>
    <x v="3"/>
    <s v="Descarga"/>
    <s v="NO"/>
    <n v="5"/>
    <n v="10"/>
    <x v="0"/>
    <x v="56"/>
    <x v="0"/>
    <s v="PALAU"/>
    <s v="ALB. G190159 Y G190160"/>
    <m/>
    <m/>
    <m/>
    <m/>
    <s v="Jesús"/>
    <x v="30"/>
    <d v="1899-12-30T12:30:00"/>
    <m/>
    <n v="0"/>
    <x v="0"/>
    <x v="0"/>
    <s v="SI"/>
    <x v="1"/>
    <x v="1"/>
    <x v="1"/>
    <n v="1"/>
    <x v="0"/>
    <x v="7"/>
    <x v="1"/>
    <n v="468"/>
  </r>
  <r>
    <d v="2019-02-12T00:00:00"/>
    <x v="100"/>
    <m/>
    <m/>
    <x v="0"/>
    <s v="MR"/>
    <d v="2019-02-12T12:30:00"/>
    <m/>
    <x v="61"/>
    <s v="Descarga"/>
    <s v="NO"/>
    <n v="0"/>
    <n v="0.5"/>
    <x v="1"/>
    <x v="4"/>
    <x v="2"/>
    <s v="PORTUGAL"/>
    <s v="MUESTRAS PARA ESTER DE PEDRO COUCELO"/>
    <m/>
    <m/>
    <m/>
    <m/>
    <s v="Sus medios"/>
    <x v="30"/>
    <d v="1899-12-30T12:35:00"/>
    <m/>
    <n v="0"/>
    <x v="0"/>
    <x v="0"/>
    <s v="No"/>
    <x v="0"/>
    <x v="0"/>
    <x v="0"/>
    <n v="0"/>
    <x v="0"/>
    <x v="7"/>
    <x v="1"/>
    <n v="468"/>
  </r>
  <r>
    <d v="2019-02-12T00:00:00"/>
    <x v="126"/>
    <m/>
    <m/>
    <x v="0"/>
    <s v="MR"/>
    <d v="2019-02-12T12:30:00"/>
    <m/>
    <x v="3"/>
    <s v="Descarga"/>
    <s v="NO"/>
    <n v="2.5"/>
    <n v="5"/>
    <x v="0"/>
    <x v="180"/>
    <x v="0"/>
    <s v="PALAU"/>
    <s v="ALB. 40000024 PDO. 219035 Y 219040"/>
    <m/>
    <m/>
    <m/>
    <m/>
    <s v="Miguel M."/>
    <x v="30"/>
    <d v="1899-12-30T12:40:00"/>
    <m/>
    <n v="0"/>
    <x v="0"/>
    <x v="0"/>
    <s v="No"/>
    <x v="0"/>
    <x v="0"/>
    <x v="0"/>
    <n v="0"/>
    <x v="0"/>
    <x v="7"/>
    <x v="1"/>
    <n v="468"/>
  </r>
  <r>
    <d v="2019-02-12T00:00:00"/>
    <x v="36"/>
    <d v="1899-12-30T13:00:00"/>
    <m/>
    <x v="1"/>
    <s v="MR"/>
    <d v="2019-02-12T13:00:00"/>
    <n v="26564"/>
    <x v="53"/>
    <s v="Carga"/>
    <s v="SI"/>
    <n v="13.5"/>
    <n v="26"/>
    <x v="2"/>
    <x v="178"/>
    <x v="7"/>
    <s v="SEGORBE"/>
    <m/>
    <m/>
    <m/>
    <m/>
    <m/>
    <s v="Jesús"/>
    <x v="30"/>
    <d v="1899-12-30T13:00:00"/>
    <m/>
    <n v="1"/>
    <x v="0"/>
    <x v="0"/>
    <s v="SI"/>
    <x v="1"/>
    <x v="1"/>
    <x v="1"/>
    <n v="1"/>
    <x v="2"/>
    <x v="7"/>
    <x v="1"/>
    <n v="468"/>
  </r>
  <r>
    <d v="2019-02-12T00:00:00"/>
    <x v="127"/>
    <m/>
    <m/>
    <x v="0"/>
    <s v="MR"/>
    <d v="2019-02-12T13:00:00"/>
    <m/>
    <x v="3"/>
    <s v="Descarga"/>
    <s v="NO"/>
    <n v="0"/>
    <n v="0.5"/>
    <x v="1"/>
    <x v="69"/>
    <x v="2"/>
    <s v="HOSPITALET"/>
    <s v="ALB. 879732  PDO. 113006430"/>
    <m/>
    <m/>
    <m/>
    <m/>
    <s v="Sus medios"/>
    <x v="30"/>
    <d v="1899-12-30T13:05:00"/>
    <m/>
    <n v="0"/>
    <x v="0"/>
    <x v="0"/>
    <s v="No"/>
    <x v="0"/>
    <x v="0"/>
    <x v="0"/>
    <n v="0"/>
    <x v="0"/>
    <x v="7"/>
    <x v="1"/>
    <n v="468"/>
  </r>
  <r>
    <d v="2019-02-12T00:00:00"/>
    <x v="43"/>
    <d v="1899-12-30T14:00:00"/>
    <m/>
    <x v="1"/>
    <s v="MR"/>
    <d v="2019-02-12T14:00:00"/>
    <n v="6006865"/>
    <x v="6"/>
    <s v="Carga"/>
    <s v="NO"/>
    <n v="9"/>
    <n v="17"/>
    <x v="0"/>
    <x v="7"/>
    <x v="4"/>
    <s v="FRANCIA"/>
    <m/>
    <m/>
    <m/>
    <m/>
    <m/>
    <s v="Miguel Ángel"/>
    <x v="30"/>
    <d v="1899-12-30T14:00:00"/>
    <m/>
    <n v="0"/>
    <x v="0"/>
    <x v="0"/>
    <s v="SI"/>
    <x v="1"/>
    <x v="1"/>
    <x v="1"/>
    <n v="1"/>
    <x v="1"/>
    <x v="7"/>
    <x v="1"/>
    <n v="468"/>
  </r>
  <r>
    <d v="2019-02-12T00:00:00"/>
    <x v="38"/>
    <d v="1899-12-30T15:00:00"/>
    <m/>
    <x v="1"/>
    <s v="MR"/>
    <d v="2019-02-12T15:00:00"/>
    <n v="26564"/>
    <x v="53"/>
    <s v="Carga"/>
    <s v="SI"/>
    <n v="13.5"/>
    <n v="26"/>
    <x v="2"/>
    <x v="178"/>
    <x v="7"/>
    <s v="SEGORBE"/>
    <m/>
    <s v="5670 KRK / R66"/>
    <m/>
    <m/>
    <m/>
    <s v="Miguel Ángel"/>
    <x v="30"/>
    <d v="1899-12-30T15:00:00"/>
    <m/>
    <n v="1"/>
    <x v="0"/>
    <x v="0"/>
    <s v="SI"/>
    <x v="1"/>
    <x v="1"/>
    <x v="1"/>
    <n v="1"/>
    <x v="2"/>
    <x v="7"/>
    <x v="1"/>
    <n v="468"/>
  </r>
  <r>
    <d v="2019-02-12T00:00:00"/>
    <x v="128"/>
    <m/>
    <m/>
    <x v="0"/>
    <s v="MR"/>
    <d v="2019-02-12T15:30:00"/>
    <m/>
    <x v="3"/>
    <s v="Descarga"/>
    <s v="NO"/>
    <n v="0"/>
    <n v="0.5"/>
    <x v="1"/>
    <x v="77"/>
    <x v="2"/>
    <s v="PALAU"/>
    <s v="ALB. 900002465"/>
    <m/>
    <m/>
    <m/>
    <m/>
    <s v="Sus medios"/>
    <x v="30"/>
    <d v="1899-12-30T15:28:00"/>
    <m/>
    <n v="0"/>
    <x v="0"/>
    <x v="0"/>
    <s v="No"/>
    <x v="0"/>
    <x v="0"/>
    <x v="0"/>
    <n v="0"/>
    <x v="0"/>
    <x v="7"/>
    <x v="1"/>
    <n v="468"/>
  </r>
  <r>
    <d v="2019-02-12T00:00:00"/>
    <x v="7"/>
    <d v="1899-12-30T15:30:00"/>
    <m/>
    <x v="1"/>
    <s v="VG"/>
    <d v="2019-02-12T15:30:00"/>
    <n v="6006808"/>
    <x v="18"/>
    <s v="Carga"/>
    <s v="NO"/>
    <n v="0.5"/>
    <n v="1"/>
    <x v="0"/>
    <x v="7"/>
    <x v="9"/>
    <s v="FRANCIA"/>
    <s v="ademas carga manual 19040y descarga un pl de morsinkof"/>
    <m/>
    <m/>
    <m/>
    <m/>
    <s v="Juan Carlos"/>
    <x v="30"/>
    <d v="1899-12-30T15:30:00"/>
    <m/>
    <n v="0"/>
    <x v="0"/>
    <x v="0"/>
    <s v="SI"/>
    <x v="1"/>
    <x v="1"/>
    <x v="1"/>
    <n v="1"/>
    <x v="2"/>
    <x v="7"/>
    <x v="1"/>
    <n v="468"/>
  </r>
  <r>
    <d v="2019-02-12T00:00:00"/>
    <x v="13"/>
    <m/>
    <m/>
    <x v="0"/>
    <s v="VG"/>
    <d v="2019-02-12T16:00:00"/>
    <n v="6006763"/>
    <x v="6"/>
    <s v="Carga"/>
    <s v="NO"/>
    <n v="10"/>
    <n v="23"/>
    <x v="0"/>
    <x v="7"/>
    <x v="4"/>
    <s v="FRANCIA"/>
    <s v="FINALMENTE NO CARGA POR CAMION NO DA ALTURA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12T00:00:00"/>
    <x v="8"/>
    <d v="1899-12-30T16:30:00"/>
    <m/>
    <x v="1"/>
    <s v="MR"/>
    <d v="2019-02-12T16:30:00"/>
    <m/>
    <x v="21"/>
    <s v="Descarga"/>
    <s v="NO"/>
    <n v="0"/>
    <s v="0,5"/>
    <x v="1"/>
    <x v="181"/>
    <x v="0"/>
    <s v="SANT FELIU DE LLOBREGAT"/>
    <s v="ALB. 1900589"/>
    <m/>
    <m/>
    <m/>
    <m/>
    <s v="Sus medios"/>
    <x v="30"/>
    <d v="1899-12-30T16:30:00"/>
    <m/>
    <n v="0"/>
    <x v="0"/>
    <x v="0"/>
    <s v="SI"/>
    <x v="1"/>
    <x v="1"/>
    <x v="1"/>
    <n v="1"/>
    <x v="0"/>
    <x v="7"/>
    <x v="1"/>
    <n v="468"/>
  </r>
  <r>
    <d v="2019-02-12T00:00:00"/>
    <x v="40"/>
    <d v="1899-12-30T17:00:00"/>
    <m/>
    <x v="1"/>
    <s v="MR"/>
    <d v="2019-02-12T17:00:00"/>
    <m/>
    <x v="14"/>
    <s v="Carga"/>
    <s v="NO"/>
    <n v="2"/>
    <n v="4"/>
    <x v="0"/>
    <x v="19"/>
    <x v="5"/>
    <s v="VARIOS"/>
    <m/>
    <m/>
    <m/>
    <m/>
    <m/>
    <s v="Miguel Ángel"/>
    <x v="30"/>
    <d v="1899-12-30T17:00:00"/>
    <m/>
    <n v="0"/>
    <x v="0"/>
    <x v="0"/>
    <s v="SI"/>
    <x v="1"/>
    <x v="1"/>
    <x v="1"/>
    <n v="1"/>
    <x v="2"/>
    <x v="7"/>
    <x v="1"/>
    <n v="468"/>
  </r>
  <r>
    <d v="2019-02-12T00:00:00"/>
    <x v="46"/>
    <d v="1899-12-30T18:00:00"/>
    <m/>
    <x v="1"/>
    <s v="MR"/>
    <d v="2019-02-12T18:00:00"/>
    <n v="26564"/>
    <x v="53"/>
    <s v="Carga"/>
    <s v="SI"/>
    <n v="13.5"/>
    <n v="26"/>
    <x v="2"/>
    <x v="178"/>
    <x v="7"/>
    <s v="SEGORBE"/>
    <m/>
    <m/>
    <m/>
    <m/>
    <m/>
    <s v="Miguel Ángel"/>
    <x v="30"/>
    <d v="1899-12-30T18:00:00"/>
    <m/>
    <n v="1"/>
    <x v="0"/>
    <x v="0"/>
    <s v="SI"/>
    <x v="1"/>
    <x v="1"/>
    <x v="1"/>
    <n v="1"/>
    <x v="2"/>
    <x v="7"/>
    <x v="1"/>
    <n v="468"/>
  </r>
  <r>
    <d v="2019-02-12T00:00:00"/>
    <x v="56"/>
    <d v="1899-12-30T19:00:00"/>
    <m/>
    <x v="1"/>
    <s v="MR"/>
    <d v="2019-02-12T19:00:00"/>
    <n v="26564"/>
    <x v="53"/>
    <s v="Carga"/>
    <s v="SI"/>
    <n v="13.5"/>
    <n v="26"/>
    <x v="2"/>
    <x v="178"/>
    <x v="7"/>
    <s v="SEGORBE"/>
    <m/>
    <m/>
    <m/>
    <m/>
    <m/>
    <s v="Miguel Ángel"/>
    <x v="30"/>
    <d v="1899-12-30T19:00:00"/>
    <m/>
    <n v="1"/>
    <x v="0"/>
    <x v="0"/>
    <s v="SI"/>
    <x v="1"/>
    <x v="1"/>
    <x v="1"/>
    <n v="1"/>
    <x v="2"/>
    <x v="7"/>
    <x v="1"/>
    <n v="468"/>
  </r>
  <r>
    <d v="2019-02-12T00:00:00"/>
    <x v="117"/>
    <d v="1899-12-30T21:00:00"/>
    <m/>
    <x v="1"/>
    <s v="MR"/>
    <d v="2019-02-12T21:00:00"/>
    <n v="6006703"/>
    <x v="3"/>
    <s v="Carga"/>
    <s v="SI"/>
    <n v="13.5"/>
    <n v="26"/>
    <x v="0"/>
    <x v="23"/>
    <x v="1"/>
    <s v="VARIOS"/>
    <s v="3680238839 - PDTE. COFIRMAR HORA"/>
    <m/>
    <m/>
    <m/>
    <m/>
    <s v="Miguel Ángel"/>
    <x v="30"/>
    <d v="1899-12-30T13:30:00"/>
    <m/>
    <n v="1"/>
    <x v="0"/>
    <x v="0"/>
    <s v="SI"/>
    <x v="1"/>
    <x v="3"/>
    <x v="1"/>
    <n v="1"/>
    <x v="1"/>
    <x v="7"/>
    <x v="1"/>
    <n v="468"/>
  </r>
  <r>
    <d v="2019-02-12T00:00:00"/>
    <x v="104"/>
    <d v="1899-12-30T21:30:00"/>
    <m/>
    <x v="1"/>
    <s v="MR"/>
    <d v="2019-02-12T21:30:00"/>
    <n v="6006703"/>
    <x v="3"/>
    <s v="Carga"/>
    <s v="SI"/>
    <n v="13.5"/>
    <n v="26"/>
    <x v="0"/>
    <x v="23"/>
    <x v="1"/>
    <s v="VARIOS"/>
    <s v="3680238837 - PDTE. CONFIRMAR HORA"/>
    <m/>
    <m/>
    <m/>
    <m/>
    <s v="Miguel M."/>
    <x v="30"/>
    <d v="1899-12-30T10:00:00"/>
    <m/>
    <n v="1"/>
    <x v="0"/>
    <x v="0"/>
    <s v="SI"/>
    <x v="1"/>
    <x v="3"/>
    <x v="1"/>
    <n v="1"/>
    <x v="1"/>
    <x v="7"/>
    <x v="1"/>
    <n v="468"/>
  </r>
  <r>
    <d v="2019-02-13T00:00:00"/>
    <x v="17"/>
    <d v="1899-12-30T06:00:00"/>
    <m/>
    <x v="1"/>
    <s v="MR"/>
    <d v="2019-02-13T06:00:00"/>
    <m/>
    <x v="26"/>
    <s v="Carga"/>
    <s v="NO"/>
    <n v="4"/>
    <n v="8"/>
    <x v="0"/>
    <x v="157"/>
    <x v="5"/>
    <s v="VARIOS"/>
    <m/>
    <m/>
    <m/>
    <m/>
    <m/>
    <s v="Miguel M."/>
    <x v="31"/>
    <d v="1899-12-30T06:00:00"/>
    <m/>
    <n v="0"/>
    <x v="0"/>
    <x v="0"/>
    <s v="SI"/>
    <x v="1"/>
    <x v="1"/>
    <x v="1"/>
    <n v="1"/>
    <x v="2"/>
    <x v="7"/>
    <x v="1"/>
    <n v="468"/>
  </r>
  <r>
    <d v="2019-02-13T00:00:00"/>
    <x v="59"/>
    <d v="1899-12-30T07:00:00"/>
    <m/>
    <x v="1"/>
    <s v="MR"/>
    <d v="2019-02-13T07:00:00"/>
    <m/>
    <x v="3"/>
    <s v="Descarga"/>
    <s v="NO"/>
    <n v="5"/>
    <n v="10"/>
    <x v="0"/>
    <x v="182"/>
    <x v="2"/>
    <s v="PALAU"/>
    <s v="Pedido 113006457"/>
    <m/>
    <m/>
    <m/>
    <m/>
    <s v="Miguel M."/>
    <x v="31"/>
    <d v="1899-12-30T07:00:00"/>
    <m/>
    <n v="0"/>
    <x v="0"/>
    <x v="0"/>
    <s v="SI"/>
    <x v="1"/>
    <x v="1"/>
    <x v="1"/>
    <n v="1"/>
    <x v="0"/>
    <x v="7"/>
    <x v="1"/>
    <n v="468"/>
  </r>
  <r>
    <d v="2019-02-13T00:00:00"/>
    <x v="20"/>
    <d v="1899-12-30T08:30:00"/>
    <m/>
    <x v="1"/>
    <s v="MR"/>
    <d v="2019-02-13T08:30:00"/>
    <s v="DAVID"/>
    <x v="7"/>
    <s v="Carga"/>
    <s v="NO"/>
    <n v="3"/>
    <n v="6"/>
    <x v="0"/>
    <x v="9"/>
    <x v="5"/>
    <s v="PALAU"/>
    <s v="alb.41152, 41153 y 41151"/>
    <m/>
    <m/>
    <m/>
    <m/>
    <s v="Miguel M."/>
    <x v="31"/>
    <d v="1899-12-30T08:30:00"/>
    <m/>
    <n v="0"/>
    <x v="0"/>
    <x v="0"/>
    <s v="SI"/>
    <x v="1"/>
    <x v="1"/>
    <x v="1"/>
    <n v="1"/>
    <x v="2"/>
    <x v="7"/>
    <x v="1"/>
    <n v="468"/>
  </r>
  <r>
    <d v="2019-02-13T00:00:00"/>
    <x v="84"/>
    <m/>
    <m/>
    <x v="0"/>
    <s v="MR"/>
    <d v="2019-02-13T10:00:00"/>
    <m/>
    <x v="3"/>
    <s v="Descarga"/>
    <s v="NO"/>
    <n v="0"/>
    <n v="0.5"/>
    <x v="1"/>
    <x v="25"/>
    <x v="0"/>
    <s v="PALAU"/>
    <s v="ALB. 201901493  201901488 NO HAY Nº DE PDO."/>
    <m/>
    <m/>
    <m/>
    <m/>
    <s v="Sus medios"/>
    <x v="31"/>
    <d v="1899-12-30T09:50:00"/>
    <m/>
    <n v="0"/>
    <x v="0"/>
    <x v="0"/>
    <s v="No"/>
    <x v="0"/>
    <x v="0"/>
    <x v="0"/>
    <n v="0"/>
    <x v="0"/>
    <x v="7"/>
    <x v="1"/>
    <n v="468"/>
  </r>
  <r>
    <d v="2019-02-13T00:00:00"/>
    <x v="14"/>
    <d v="1899-12-30T10:00:00"/>
    <m/>
    <x v="1"/>
    <s v="VG"/>
    <d v="2019-02-13T10:00:00"/>
    <m/>
    <x v="3"/>
    <s v="Carga"/>
    <s v="NO"/>
    <n v="5"/>
    <n v="10"/>
    <x v="0"/>
    <x v="134"/>
    <x v="4"/>
    <s v="POLONIA"/>
    <s v="6006854, 6006911"/>
    <m/>
    <m/>
    <m/>
    <m/>
    <s v="Jesús"/>
    <x v="31"/>
    <d v="1899-12-30T12:15:00"/>
    <m/>
    <n v="0"/>
    <x v="0"/>
    <x v="0"/>
    <s v="SI"/>
    <x v="1"/>
    <x v="2"/>
    <x v="0"/>
    <n v="0"/>
    <x v="1"/>
    <x v="7"/>
    <x v="1"/>
    <n v="468"/>
  </r>
  <r>
    <d v="2019-02-13T00:00:00"/>
    <x v="91"/>
    <m/>
    <m/>
    <x v="0"/>
    <s v="MR"/>
    <d v="2019-02-13T10:00:00"/>
    <m/>
    <x v="56"/>
    <s v="Descarga"/>
    <s v="NO"/>
    <n v="0"/>
    <n v="0.5"/>
    <x v="1"/>
    <x v="152"/>
    <x v="0"/>
    <s v="USA"/>
    <s v="1 BULTO SH000892 PDO. 213004328, SH000893 PDO. 213004313"/>
    <m/>
    <m/>
    <m/>
    <m/>
    <s v="Sus medios"/>
    <x v="31"/>
    <d v="1899-12-30T10:10:00"/>
    <m/>
    <n v="0"/>
    <x v="0"/>
    <x v="0"/>
    <s v="No"/>
    <x v="0"/>
    <x v="0"/>
    <x v="0"/>
    <n v="0"/>
    <x v="0"/>
    <x v="7"/>
    <x v="1"/>
    <n v="468"/>
  </r>
  <r>
    <d v="2019-02-13T00:00:00"/>
    <x v="1"/>
    <d v="1899-12-30T10:30:00"/>
    <m/>
    <x v="1"/>
    <s v="MR"/>
    <d v="2019-02-13T10:30:00"/>
    <n v="6006703"/>
    <x v="3"/>
    <s v="Carga"/>
    <s v="SI"/>
    <n v="13.5"/>
    <n v="26"/>
    <x v="0"/>
    <x v="23"/>
    <x v="1"/>
    <s v="VARIOS"/>
    <s v="3680238843 - se posiciona el chófer el 12/02 a las 15:30 h"/>
    <m/>
    <m/>
    <m/>
    <m/>
    <s v="Miguel M."/>
    <x v="31"/>
    <d v="1899-12-30T10:30:00"/>
    <m/>
    <n v="1"/>
    <x v="0"/>
    <x v="0"/>
    <s v="SI"/>
    <x v="1"/>
    <x v="1"/>
    <x v="1"/>
    <n v="1"/>
    <x v="1"/>
    <x v="7"/>
    <x v="1"/>
    <n v="468"/>
  </r>
  <r>
    <d v="2019-02-13T00:00:00"/>
    <x v="68"/>
    <m/>
    <m/>
    <x v="0"/>
    <s v="MR"/>
    <d v="2019-02-13T11:00:00"/>
    <m/>
    <x v="11"/>
    <s v="Descarga"/>
    <s v="NO"/>
    <n v="0"/>
    <n v="0.5"/>
    <x v="1"/>
    <x v="4"/>
    <x v="2"/>
    <s v="VARIOS"/>
    <s v="1 TAPA BLANCA A/A ALBERTO COSTA Y 1 SOBRE DISEÑO LOGO 2 PARA XAVI SANCHEZ"/>
    <m/>
    <m/>
    <m/>
    <m/>
    <s v="Sus medios"/>
    <x v="31"/>
    <d v="1899-12-30T10:55:00"/>
    <m/>
    <n v="0"/>
    <x v="0"/>
    <x v="0"/>
    <s v="No"/>
    <x v="0"/>
    <x v="0"/>
    <x v="0"/>
    <n v="0"/>
    <x v="0"/>
    <x v="7"/>
    <x v="1"/>
    <n v="468"/>
  </r>
  <r>
    <d v="2019-02-13T00:00:00"/>
    <x v="2"/>
    <d v="1899-12-30T11:00:00"/>
    <m/>
    <x v="1"/>
    <s v="MR"/>
    <d v="2019-02-13T11:00:00"/>
    <m/>
    <x v="12"/>
    <s v="Descarga"/>
    <s v="NO"/>
    <n v="1"/>
    <n v="2"/>
    <x v="0"/>
    <x v="17"/>
    <x v="2"/>
    <s v="PALAU"/>
    <s v="19AV328 PDO. 113006420 Y 19AV332 PDO. 113006441"/>
    <m/>
    <m/>
    <m/>
    <m/>
    <s v="Miguel M."/>
    <x v="31"/>
    <d v="1899-12-30T11:00:00"/>
    <m/>
    <n v="0"/>
    <x v="0"/>
    <x v="0"/>
    <s v="SI"/>
    <x v="1"/>
    <x v="1"/>
    <x v="1"/>
    <n v="1"/>
    <x v="0"/>
    <x v="7"/>
    <x v="1"/>
    <n v="468"/>
  </r>
  <r>
    <d v="2019-02-13T00:00:00"/>
    <x v="3"/>
    <d v="1899-12-30T11:30:00"/>
    <m/>
    <x v="1"/>
    <s v="MR"/>
    <d v="2019-02-13T11:30:00"/>
    <m/>
    <x v="3"/>
    <s v="Descarga"/>
    <s v="NO"/>
    <n v="1.5"/>
    <n v="3"/>
    <x v="0"/>
    <x v="90"/>
    <x v="0"/>
    <s v="PALAU"/>
    <m/>
    <m/>
    <m/>
    <m/>
    <m/>
    <s v="Jesús"/>
    <x v="31"/>
    <d v="1899-12-30T12:30:00"/>
    <m/>
    <n v="0"/>
    <x v="0"/>
    <x v="0"/>
    <s v="SI"/>
    <x v="1"/>
    <x v="2"/>
    <x v="0"/>
    <n v="0"/>
    <x v="0"/>
    <x v="7"/>
    <x v="1"/>
    <n v="468"/>
  </r>
  <r>
    <d v="2019-02-13T00:00:00"/>
    <x v="69"/>
    <m/>
    <m/>
    <x v="0"/>
    <s v="MR"/>
    <d v="2019-02-13T11:30:00"/>
    <m/>
    <x v="3"/>
    <s v="Descarga"/>
    <s v="NO"/>
    <n v="0"/>
    <n v="0.5"/>
    <x v="1"/>
    <x v="43"/>
    <x v="2"/>
    <s v="PALAU"/>
    <s v="ALB. A/7643 PDO.213004355, A/7647 PDO.713014367, A/7646 PDO.713014360, A/7645 PDO.713014357"/>
    <m/>
    <m/>
    <m/>
    <m/>
    <s v="Sus medios"/>
    <x v="31"/>
    <d v="1899-12-30T11:35:00"/>
    <m/>
    <n v="0"/>
    <x v="0"/>
    <x v="0"/>
    <s v="No"/>
    <x v="0"/>
    <x v="0"/>
    <x v="0"/>
    <n v="0"/>
    <x v="0"/>
    <x v="7"/>
    <x v="1"/>
    <n v="468"/>
  </r>
  <r>
    <d v="2019-02-13T00:00:00"/>
    <x v="11"/>
    <d v="1899-12-30T11:40:00"/>
    <m/>
    <x v="1"/>
    <s v="MR"/>
    <d v="2019-02-13T11:30:00"/>
    <s v="DAVID"/>
    <x v="7"/>
    <s v="Carga"/>
    <s v="NO"/>
    <n v="3"/>
    <n v="6"/>
    <x v="0"/>
    <x v="9"/>
    <x v="5"/>
    <s v="PALAU"/>
    <m/>
    <m/>
    <m/>
    <m/>
    <m/>
    <s v="Jesús"/>
    <x v="31"/>
    <d v="1899-12-30T11:40:00"/>
    <m/>
    <n v="0"/>
    <x v="0"/>
    <x v="0"/>
    <s v="SI"/>
    <x v="1"/>
    <x v="1"/>
    <x v="1"/>
    <n v="1"/>
    <x v="2"/>
    <x v="7"/>
    <x v="1"/>
    <n v="468"/>
  </r>
  <r>
    <d v="2019-02-13T00:00:00"/>
    <x v="4"/>
    <d v="1899-12-30T12:00:00"/>
    <m/>
    <x v="1"/>
    <s v="MR"/>
    <d v="2019-02-13T12:00:00"/>
    <n v="26564"/>
    <x v="53"/>
    <s v="Carga"/>
    <s v="SI"/>
    <n v="13.5"/>
    <n v="26"/>
    <x v="2"/>
    <x v="178"/>
    <x v="7"/>
    <s v="SEGORBE"/>
    <m/>
    <s v="4932KET - R1486BCT"/>
    <m/>
    <m/>
    <m/>
    <s v="Jesús"/>
    <x v="31"/>
    <d v="1899-12-30T12:00:00"/>
    <m/>
    <n v="1"/>
    <x v="0"/>
    <x v="0"/>
    <s v="SI"/>
    <x v="1"/>
    <x v="1"/>
    <x v="1"/>
    <n v="1"/>
    <x v="2"/>
    <x v="7"/>
    <x v="1"/>
    <n v="468"/>
  </r>
  <r>
    <d v="2019-02-13T00:00:00"/>
    <x v="33"/>
    <d v="1899-12-30T12:01:00"/>
    <m/>
    <x v="1"/>
    <s v="MR"/>
    <d v="2019-02-13T12:00:00"/>
    <n v="26381"/>
    <x v="49"/>
    <s v="Carga"/>
    <s v="SI"/>
    <n v="13.5"/>
    <n v="26"/>
    <x v="0"/>
    <x v="151"/>
    <x v="7"/>
    <s v="LAS PALMAS"/>
    <s v="CONTENEDOR, carga Miguel M. y Jesús"/>
    <m/>
    <m/>
    <m/>
    <m/>
    <s v="Miguel M."/>
    <x v="31"/>
    <d v="1899-12-30T12:01:00"/>
    <m/>
    <n v="1"/>
    <x v="0"/>
    <x v="0"/>
    <s v="SI"/>
    <x v="1"/>
    <x v="1"/>
    <x v="1"/>
    <n v="1"/>
    <x v="2"/>
    <x v="7"/>
    <x v="1"/>
    <n v="468"/>
  </r>
  <r>
    <d v="2019-02-13T00:00:00"/>
    <x v="5"/>
    <d v="1899-12-30T12:30:00"/>
    <m/>
    <x v="1"/>
    <s v="MR"/>
    <d v="2019-02-13T12:30:00"/>
    <n v="26214"/>
    <x v="44"/>
    <s v="Carga"/>
    <s v="NO"/>
    <n v="1.5"/>
    <n v="3"/>
    <x v="0"/>
    <x v="84"/>
    <x v="1"/>
    <s v="VIZCAYA"/>
    <m/>
    <s v="4533HZJ - R1454BCW"/>
    <m/>
    <m/>
    <m/>
    <s v="Jesús"/>
    <x v="31"/>
    <d v="1899-12-30T12:30:00"/>
    <m/>
    <n v="0"/>
    <x v="0"/>
    <x v="0"/>
    <s v="SI"/>
    <x v="1"/>
    <x v="1"/>
    <x v="1"/>
    <n v="1"/>
    <x v="1"/>
    <x v="7"/>
    <x v="1"/>
    <n v="468"/>
  </r>
  <r>
    <d v="2019-02-13T00:00:00"/>
    <x v="100"/>
    <m/>
    <m/>
    <x v="0"/>
    <s v="MR"/>
    <d v="2019-02-13T12:30:00"/>
    <m/>
    <x v="9"/>
    <s v="Descarga"/>
    <s v="NO"/>
    <n v="0"/>
    <n v="0.5"/>
    <x v="1"/>
    <x v="99"/>
    <x v="0"/>
    <s v="ALICANTE"/>
    <s v="ALB. V328/2019 NO TRAE Nº DE PDO."/>
    <m/>
    <m/>
    <m/>
    <m/>
    <s v="Sus medios"/>
    <x v="31"/>
    <d v="1899-12-30T12:35:00"/>
    <m/>
    <n v="0"/>
    <x v="0"/>
    <x v="0"/>
    <s v="No"/>
    <x v="0"/>
    <x v="0"/>
    <x v="0"/>
    <n v="0"/>
    <x v="0"/>
    <x v="7"/>
    <x v="1"/>
    <n v="468"/>
  </r>
  <r>
    <d v="2019-02-13T00:00:00"/>
    <x v="36"/>
    <d v="1899-12-30T13:00:00"/>
    <m/>
    <x v="1"/>
    <s v="MR"/>
    <d v="2019-02-13T13:00:00"/>
    <m/>
    <x v="3"/>
    <s v="Carga"/>
    <s v="NO"/>
    <n v="1"/>
    <s v="2,5"/>
    <x v="0"/>
    <x v="59"/>
    <x v="1"/>
    <s v="CASTELLON"/>
    <s v="25774 Y 26404"/>
    <m/>
    <m/>
    <m/>
    <m/>
    <s v="Miguel M."/>
    <x v="31"/>
    <d v="1899-12-30T13:00:00"/>
    <m/>
    <n v="0"/>
    <x v="0"/>
    <x v="0"/>
    <s v="SI"/>
    <x v="1"/>
    <x v="1"/>
    <x v="1"/>
    <n v="1"/>
    <x v="1"/>
    <x v="7"/>
    <x v="1"/>
    <n v="468"/>
  </r>
  <r>
    <d v="2019-02-13T00:00:00"/>
    <x v="88"/>
    <d v="1899-12-30T13:01:00"/>
    <m/>
    <x v="1"/>
    <s v="MR"/>
    <d v="2019-02-13T13:00:00"/>
    <n v="26564"/>
    <x v="53"/>
    <s v="Carga"/>
    <s v="SI"/>
    <n v="13.5"/>
    <n v="26"/>
    <x v="2"/>
    <x v="178"/>
    <x v="7"/>
    <s v="SEGORBE"/>
    <m/>
    <m/>
    <m/>
    <m/>
    <m/>
    <s v="Miguel Ángel"/>
    <x v="31"/>
    <d v="1899-12-30T13:01:00"/>
    <m/>
    <n v="1"/>
    <x v="0"/>
    <x v="0"/>
    <s v="SI"/>
    <x v="1"/>
    <x v="1"/>
    <x v="1"/>
    <n v="1"/>
    <x v="2"/>
    <x v="7"/>
    <x v="1"/>
    <n v="468"/>
  </r>
  <r>
    <d v="2019-02-13T00:00:00"/>
    <x v="129"/>
    <m/>
    <m/>
    <x v="0"/>
    <s v="MR"/>
    <d v="2019-02-13T13:00:00"/>
    <m/>
    <x v="3"/>
    <s v="Descarga"/>
    <s v="NO"/>
    <n v="0"/>
    <n v="0.5"/>
    <x v="1"/>
    <x v="75"/>
    <x v="2"/>
    <s v="PALAU"/>
    <s v="ALB. 37315 Y ALB. 37324"/>
    <m/>
    <m/>
    <m/>
    <m/>
    <s v="Sus medios"/>
    <x v="31"/>
    <d v="1899-12-30T13:02:00"/>
    <m/>
    <n v="0"/>
    <x v="0"/>
    <x v="0"/>
    <s v="No"/>
    <x v="0"/>
    <x v="0"/>
    <x v="0"/>
    <n v="0"/>
    <x v="0"/>
    <x v="7"/>
    <x v="1"/>
    <n v="468"/>
  </r>
  <r>
    <d v="2019-02-13T00:00:00"/>
    <x v="130"/>
    <d v="1899-12-30T13:31:00"/>
    <m/>
    <x v="1"/>
    <s v="JAR"/>
    <d v="2019-02-13T13:30:00"/>
    <n v="26628"/>
    <x v="31"/>
    <s v="Carga"/>
    <s v="SI"/>
    <n v="13.5"/>
    <n v="26"/>
    <x v="0"/>
    <x v="143"/>
    <x v="11"/>
    <s v="PULPI"/>
    <m/>
    <m/>
    <m/>
    <m/>
    <m/>
    <s v="Miguel M."/>
    <x v="31"/>
    <d v="1899-12-30T13:31:00"/>
    <m/>
    <n v="1"/>
    <x v="0"/>
    <x v="0"/>
    <s v="SI"/>
    <x v="1"/>
    <x v="1"/>
    <x v="1"/>
    <n v="1"/>
    <x v="2"/>
    <x v="7"/>
    <x v="1"/>
    <n v="468"/>
  </r>
  <r>
    <d v="2019-02-13T00:00:00"/>
    <x v="38"/>
    <d v="1899-12-30T15:00:00"/>
    <m/>
    <x v="1"/>
    <s v="VG"/>
    <d v="2019-02-13T15:00:00"/>
    <n v="6006775"/>
    <x v="3"/>
    <s v="Carga"/>
    <s v="SI"/>
    <n v="13.5"/>
    <n v="26"/>
    <x v="0"/>
    <x v="86"/>
    <x v="4"/>
    <s v="ITALIA"/>
    <m/>
    <s v="FG 927 HB - AE 68278 "/>
    <m/>
    <m/>
    <m/>
    <s v="Miguel Ángel"/>
    <x v="31"/>
    <d v="1899-12-30T15:00:00"/>
    <m/>
    <n v="1"/>
    <x v="0"/>
    <x v="0"/>
    <s v="SI"/>
    <x v="1"/>
    <x v="1"/>
    <x v="1"/>
    <n v="1"/>
    <x v="1"/>
    <x v="7"/>
    <x v="1"/>
    <n v="468"/>
  </r>
  <r>
    <d v="2019-02-13T00:00:00"/>
    <x v="93"/>
    <d v="1899-12-30T15:01:00"/>
    <m/>
    <x v="1"/>
    <s v="MR"/>
    <d v="2019-02-13T15:00:00"/>
    <n v="26564"/>
    <x v="53"/>
    <s v="Carga"/>
    <s v="SI"/>
    <n v="13.5"/>
    <n v="26"/>
    <x v="2"/>
    <x v="178"/>
    <x v="7"/>
    <s v="SEGORBE"/>
    <m/>
    <m/>
    <m/>
    <m/>
    <m/>
    <s v="Miguel Ángel"/>
    <x v="31"/>
    <d v="1899-12-30T15:01:00"/>
    <m/>
    <n v="1"/>
    <x v="0"/>
    <x v="0"/>
    <s v="SI"/>
    <x v="1"/>
    <x v="1"/>
    <x v="1"/>
    <n v="1"/>
    <x v="2"/>
    <x v="7"/>
    <x v="1"/>
    <n v="468"/>
  </r>
  <r>
    <d v="2019-02-13T00:00:00"/>
    <x v="7"/>
    <d v="1899-12-30T15:30:00"/>
    <m/>
    <x v="1"/>
    <s v="MR"/>
    <d v="2019-02-13T15:30:00"/>
    <n v="26335"/>
    <x v="3"/>
    <s v="Carga"/>
    <s v="NO"/>
    <n v="4"/>
    <n v="9"/>
    <x v="0"/>
    <x v="183"/>
    <x v="1"/>
    <s v="ZARAGOZA"/>
    <m/>
    <s v="7562-KFS // R-6648-BBM"/>
    <m/>
    <m/>
    <m/>
    <s v="Miguel Ángel"/>
    <x v="31"/>
    <d v="1899-12-30T15:30:00"/>
    <m/>
    <n v="0"/>
    <x v="0"/>
    <x v="0"/>
    <s v="SI"/>
    <x v="1"/>
    <x v="1"/>
    <x v="1"/>
    <n v="1"/>
    <x v="1"/>
    <x v="7"/>
    <x v="1"/>
    <n v="468"/>
  </r>
  <r>
    <d v="2019-02-13T00:00:00"/>
    <x v="13"/>
    <d v="1899-12-30T16:00:00"/>
    <m/>
    <x v="1"/>
    <s v="MR"/>
    <d v="2019-02-13T16:00:00"/>
    <s v="J H L"/>
    <x v="13"/>
    <s v="Carga"/>
    <s v="NO"/>
    <n v="1"/>
    <n v="2"/>
    <x v="0"/>
    <x v="4"/>
    <x v="7"/>
    <s v="PORTUGAL"/>
    <s v="26509 Y 26444"/>
    <m/>
    <m/>
    <m/>
    <m/>
    <s v="Juan Carlos"/>
    <x v="31"/>
    <d v="1899-12-30T16:00:00"/>
    <m/>
    <n v="0"/>
    <x v="0"/>
    <x v="0"/>
    <s v="SI"/>
    <x v="1"/>
    <x v="1"/>
    <x v="1"/>
    <n v="1"/>
    <x v="2"/>
    <x v="7"/>
    <x v="1"/>
    <n v="468"/>
  </r>
  <r>
    <d v="2019-02-13T00:00:00"/>
    <x v="8"/>
    <d v="1899-12-30T16:30:00"/>
    <m/>
    <x v="1"/>
    <s v="MR"/>
    <d v="2019-02-13T16:30:00"/>
    <n v="26471"/>
    <x v="3"/>
    <s v="Carga"/>
    <s v="NO"/>
    <n v="1.5"/>
    <n v="3"/>
    <x v="0"/>
    <x v="141"/>
    <x v="1"/>
    <s v="BARCELONA"/>
    <m/>
    <m/>
    <m/>
    <m/>
    <m/>
    <s v="Miguel Ángel"/>
    <x v="31"/>
    <d v="1899-12-30T16:30:00"/>
    <m/>
    <n v="0"/>
    <x v="0"/>
    <x v="0"/>
    <s v="SI"/>
    <x v="1"/>
    <x v="1"/>
    <x v="1"/>
    <n v="1"/>
    <x v="1"/>
    <x v="7"/>
    <x v="1"/>
    <n v="468"/>
  </r>
  <r>
    <d v="2019-02-13T00:00:00"/>
    <x v="40"/>
    <d v="1899-12-30T17:00:00"/>
    <m/>
    <x v="1"/>
    <s v="MR"/>
    <d v="2019-02-13T17:00:00"/>
    <m/>
    <x v="14"/>
    <s v="Carga"/>
    <s v="NO"/>
    <n v="1.5"/>
    <n v="3"/>
    <x v="0"/>
    <x v="19"/>
    <x v="5"/>
    <s v="VARIOS"/>
    <m/>
    <m/>
    <m/>
    <m/>
    <m/>
    <s v="Juan Carlos"/>
    <x v="31"/>
    <d v="1899-12-30T17:00:00"/>
    <m/>
    <n v="0"/>
    <x v="0"/>
    <x v="0"/>
    <s v="SI"/>
    <x v="1"/>
    <x v="1"/>
    <x v="1"/>
    <n v="1"/>
    <x v="2"/>
    <x v="7"/>
    <x v="1"/>
    <n v="468"/>
  </r>
  <r>
    <d v="2019-02-13T00:00:00"/>
    <x v="55"/>
    <d v="1899-12-30T17:30:00"/>
    <m/>
    <x v="1"/>
    <s v="MR"/>
    <d v="2019-02-13T17:30:00"/>
    <s v="ASM"/>
    <x v="21"/>
    <s v="Carga"/>
    <s v="NO"/>
    <n v="0"/>
    <n v="1"/>
    <x v="1"/>
    <x v="46"/>
    <x v="5"/>
    <s v="VARIOS"/>
    <s v="ALB. 041173 y 041172"/>
    <m/>
    <m/>
    <m/>
    <m/>
    <s v="Sus medios"/>
    <x v="31"/>
    <d v="1899-12-30T17:30:00"/>
    <m/>
    <n v="0"/>
    <x v="0"/>
    <x v="0"/>
    <s v="SI"/>
    <x v="1"/>
    <x v="1"/>
    <x v="1"/>
    <n v="1"/>
    <x v="2"/>
    <x v="7"/>
    <x v="1"/>
    <n v="468"/>
  </r>
  <r>
    <d v="2019-02-13T00:00:00"/>
    <x v="46"/>
    <d v="1899-12-30T18:00:00"/>
    <m/>
    <x v="1"/>
    <s v="MR"/>
    <d v="2019-02-13T18:00:00"/>
    <n v="26564"/>
    <x v="53"/>
    <s v="Carga"/>
    <s v="SI"/>
    <n v="13.5"/>
    <n v="26"/>
    <x v="2"/>
    <x v="178"/>
    <x v="7"/>
    <s v="SEGORBE"/>
    <m/>
    <m/>
    <m/>
    <m/>
    <m/>
    <s v="Miguel Ángel"/>
    <x v="31"/>
    <d v="1899-12-30T18:00:00"/>
    <m/>
    <n v="1"/>
    <x v="0"/>
    <x v="0"/>
    <s v="SI"/>
    <x v="1"/>
    <x v="1"/>
    <x v="1"/>
    <n v="1"/>
    <x v="2"/>
    <x v="7"/>
    <x v="1"/>
    <n v="468"/>
  </r>
  <r>
    <d v="2019-02-13T00:00:00"/>
    <x v="47"/>
    <d v="1899-12-30T18:30:00"/>
    <m/>
    <x v="1"/>
    <s v="MR"/>
    <d v="2019-02-13T18:30:00"/>
    <s v="SZENDEX"/>
    <x v="20"/>
    <s v="Carga"/>
    <s v="NO"/>
    <n v="0"/>
    <n v="1"/>
    <x v="1"/>
    <x v="54"/>
    <x v="5"/>
    <s v="VARIOS"/>
    <s v="ALB. MANUAL 19043"/>
    <m/>
    <m/>
    <m/>
    <m/>
    <s v="Miguel Ángel"/>
    <x v="31"/>
    <d v="1899-12-30T18:30:00"/>
    <m/>
    <n v="0"/>
    <x v="0"/>
    <x v="0"/>
    <s v="SI"/>
    <x v="1"/>
    <x v="1"/>
    <x v="1"/>
    <n v="1"/>
    <x v="2"/>
    <x v="7"/>
    <x v="1"/>
    <n v="468"/>
  </r>
  <r>
    <d v="2019-02-13T00:00:00"/>
    <x v="56"/>
    <d v="1899-12-30T19:00:00"/>
    <m/>
    <x v="1"/>
    <s v="MR"/>
    <d v="2019-02-13T19:00:00"/>
    <n v="26564"/>
    <x v="53"/>
    <s v="Carga"/>
    <s v="SI"/>
    <n v="13.5"/>
    <n v="26"/>
    <x v="2"/>
    <x v="178"/>
    <x v="7"/>
    <s v="SEGORBE"/>
    <m/>
    <m/>
    <m/>
    <m/>
    <m/>
    <s v="Miguel Ángel"/>
    <x v="31"/>
    <d v="1899-12-30T19:00:00"/>
    <m/>
    <n v="1"/>
    <x v="0"/>
    <x v="0"/>
    <s v="SI"/>
    <x v="1"/>
    <x v="1"/>
    <x v="1"/>
    <n v="1"/>
    <x v="2"/>
    <x v="7"/>
    <x v="1"/>
    <n v="468"/>
  </r>
  <r>
    <d v="2019-02-14T00:00:00"/>
    <x v="17"/>
    <d v="1899-12-30T06:00:00"/>
    <m/>
    <x v="1"/>
    <s v="MR"/>
    <d v="2019-02-14T06:00:00"/>
    <m/>
    <x v="26"/>
    <s v="Carga"/>
    <s v="NO"/>
    <n v="4.5"/>
    <n v="7"/>
    <x v="0"/>
    <x v="157"/>
    <x v="5"/>
    <s v="VARIOS"/>
    <m/>
    <m/>
    <m/>
    <m/>
    <m/>
    <s v="Miguel M."/>
    <x v="32"/>
    <d v="1899-12-30T06:00:00"/>
    <m/>
    <n v="0"/>
    <x v="0"/>
    <x v="0"/>
    <s v="SI"/>
    <x v="1"/>
    <x v="1"/>
    <x v="1"/>
    <n v="1"/>
    <x v="2"/>
    <x v="7"/>
    <x v="1"/>
    <n v="468"/>
  </r>
  <r>
    <d v="2019-02-14T00:00:00"/>
    <x v="59"/>
    <d v="1899-12-30T07:00:00"/>
    <m/>
    <x v="1"/>
    <s v="MR"/>
    <d v="2019-02-14T07:00:00"/>
    <m/>
    <x v="22"/>
    <s v="Descarga"/>
    <s v="SI"/>
    <n v="13.5"/>
    <n v="26"/>
    <x v="0"/>
    <x v="21"/>
    <x v="8"/>
    <s v="LORQUI"/>
    <n v="5000315"/>
    <m/>
    <m/>
    <m/>
    <m/>
    <s v="Miguel M."/>
    <x v="32"/>
    <d v="1899-12-30T07:00:00"/>
    <m/>
    <n v="1"/>
    <x v="0"/>
    <x v="0"/>
    <s v="SI"/>
    <x v="1"/>
    <x v="1"/>
    <x v="1"/>
    <n v="1"/>
    <x v="2"/>
    <x v="7"/>
    <x v="1"/>
    <n v="468"/>
  </r>
  <r>
    <d v="2019-02-14T00:00:00"/>
    <x v="18"/>
    <d v="1899-12-30T07:30:00"/>
    <m/>
    <x v="1"/>
    <s v="MR"/>
    <d v="2019-02-14T07:30:00"/>
    <m/>
    <x v="3"/>
    <s v="Descarga"/>
    <s v="NO"/>
    <n v="0.5"/>
    <n v="1"/>
    <x v="0"/>
    <x v="57"/>
    <x v="2"/>
    <s v="PALAU"/>
    <s v="INDICA PATRICIA QUE VENDRÁN AVISAR URGENTE A M. ANGEL O A PATRI, ALB. 0A19000670 PDO. 113006455 (NO CONTROLADO HASTA LAS 17:10 HORAS)"/>
    <m/>
    <m/>
    <m/>
    <m/>
    <s v="Miguel M."/>
    <x v="32"/>
    <d v="1899-12-30T07:30:00"/>
    <m/>
    <n v="0"/>
    <x v="0"/>
    <x v="0"/>
    <s v="SI"/>
    <x v="1"/>
    <x v="1"/>
    <x v="1"/>
    <n v="1"/>
    <x v="0"/>
    <x v="7"/>
    <x v="1"/>
    <n v="468"/>
  </r>
  <r>
    <d v="2019-02-14T00:00:00"/>
    <x v="9"/>
    <d v="1899-12-30T08:00:00"/>
    <m/>
    <x v="1"/>
    <s v="MR"/>
    <d v="2019-02-14T08:00:00"/>
    <m/>
    <x v="63"/>
    <s v="Carga"/>
    <s v="NO"/>
    <n v="5"/>
    <n v="10"/>
    <x v="0"/>
    <x v="91"/>
    <x v="1"/>
    <s v="GRANOLLERS"/>
    <s v="26554, 26535, 26353, 25261"/>
    <m/>
    <m/>
    <m/>
    <m/>
    <s v="Jesús"/>
    <x v="32"/>
    <d v="1899-12-30T08:00:00"/>
    <m/>
    <n v="0"/>
    <x v="0"/>
    <x v="0"/>
    <s v="SI"/>
    <x v="1"/>
    <x v="1"/>
    <x v="1"/>
    <n v="1"/>
    <x v="1"/>
    <x v="7"/>
    <x v="1"/>
    <n v="468"/>
  </r>
  <r>
    <d v="2019-02-14T00:00:00"/>
    <x v="20"/>
    <d v="1899-12-30T08:30:00"/>
    <m/>
    <x v="1"/>
    <s v="MR"/>
    <d v="2019-02-14T08:30:00"/>
    <s v="DAVID"/>
    <x v="7"/>
    <s v="Carga"/>
    <s v="NO"/>
    <n v="3"/>
    <n v="6"/>
    <x v="0"/>
    <x v="9"/>
    <x v="5"/>
    <s v="PALAU"/>
    <m/>
    <m/>
    <m/>
    <m/>
    <m/>
    <s v="Miguel M."/>
    <x v="32"/>
    <d v="1899-12-30T08:30:00"/>
    <m/>
    <n v="0"/>
    <x v="0"/>
    <x v="0"/>
    <s v="SI"/>
    <x v="1"/>
    <x v="1"/>
    <x v="1"/>
    <n v="1"/>
    <x v="2"/>
    <x v="7"/>
    <x v="1"/>
    <n v="468"/>
  </r>
  <r>
    <d v="2019-02-14T00:00:00"/>
    <x v="27"/>
    <m/>
    <m/>
    <x v="0"/>
    <s v="MR"/>
    <d v="2019-02-14T09:00:00"/>
    <m/>
    <x v="3"/>
    <s v="Descarga"/>
    <s v="NO"/>
    <n v="0"/>
    <n v="1"/>
    <x v="0"/>
    <x v="95"/>
    <x v="0"/>
    <s v="SANT BOI"/>
    <s v="ALB. 7201237857 PDO. 213004333"/>
    <m/>
    <m/>
    <m/>
    <m/>
    <s v="Jesús"/>
    <x v="32"/>
    <d v="1899-12-30T09:10:00"/>
    <m/>
    <n v="0"/>
    <x v="0"/>
    <x v="0"/>
    <s v="No"/>
    <x v="0"/>
    <x v="0"/>
    <x v="0"/>
    <n v="0"/>
    <x v="0"/>
    <x v="7"/>
    <x v="1"/>
    <n v="468"/>
  </r>
  <r>
    <d v="2019-02-14T00:00:00"/>
    <x v="0"/>
    <m/>
    <m/>
    <x v="0"/>
    <s v="MR"/>
    <d v="2019-02-14T09:30:00"/>
    <m/>
    <x v="21"/>
    <s v="Descarga"/>
    <s v="NO"/>
    <n v="0"/>
    <n v="0.5"/>
    <x v="1"/>
    <x v="46"/>
    <x v="2"/>
    <s v="MADRID"/>
    <s v="SOBRE DE ADESLAS PARA RRHH"/>
    <m/>
    <m/>
    <m/>
    <m/>
    <s v="Sus medios"/>
    <x v="32"/>
    <d v="1899-12-30T09:30:00"/>
    <m/>
    <n v="0"/>
    <x v="0"/>
    <x v="0"/>
    <s v="No"/>
    <x v="0"/>
    <x v="0"/>
    <x v="0"/>
    <n v="0"/>
    <x v="0"/>
    <x v="7"/>
    <x v="1"/>
    <n v="468"/>
  </r>
  <r>
    <d v="2019-02-14T00:00:00"/>
    <x v="52"/>
    <d v="1899-12-30T09:45:00"/>
    <m/>
    <x v="1"/>
    <s v="MR"/>
    <d v="2019-02-14T10:00:00"/>
    <m/>
    <x v="42"/>
    <s v="Descarga"/>
    <s v="NO"/>
    <n v="0"/>
    <n v="0.5"/>
    <x v="1"/>
    <x v="184"/>
    <x v="0"/>
    <s v="ITALIA"/>
    <s v="A/A ABEL ROMERO  ALB. BMR-Y03003  PDO. 713014361"/>
    <m/>
    <m/>
    <m/>
    <m/>
    <s v="Sus medios"/>
    <x v="32"/>
    <d v="1899-12-30T09:45:00"/>
    <m/>
    <n v="0"/>
    <x v="0"/>
    <x v="0"/>
    <s v="SI"/>
    <x v="1"/>
    <x v="1"/>
    <x v="1"/>
    <n v="1"/>
    <x v="0"/>
    <x v="7"/>
    <x v="1"/>
    <n v="468"/>
  </r>
  <r>
    <d v="2019-02-14T00:00:00"/>
    <x v="14"/>
    <d v="1899-12-30T10:00:00"/>
    <m/>
    <x v="1"/>
    <s v="VG"/>
    <d v="2019-02-14T10:00:00"/>
    <m/>
    <x v="6"/>
    <s v="Carga"/>
    <s v="SI"/>
    <n v="13.5"/>
    <n v="26"/>
    <x v="0"/>
    <x v="7"/>
    <x v="4"/>
    <s v="GAILLON"/>
    <s v="6006916 + 6006812 + 6006864 + 6006908 "/>
    <m/>
    <m/>
    <m/>
    <m/>
    <s v="Miguel M."/>
    <x v="32"/>
    <d v="1899-12-30T12:15:00"/>
    <m/>
    <n v="1"/>
    <x v="0"/>
    <x v="0"/>
    <s v="SI"/>
    <x v="1"/>
    <x v="2"/>
    <x v="0"/>
    <n v="0"/>
    <x v="1"/>
    <x v="7"/>
    <x v="1"/>
    <n v="468"/>
  </r>
  <r>
    <d v="2019-02-14T00:00:00"/>
    <x v="1"/>
    <d v="1899-12-30T10:30:00"/>
    <m/>
    <x v="1"/>
    <s v="MR"/>
    <d v="2019-02-14T10:30:00"/>
    <m/>
    <x v="3"/>
    <s v="Carga"/>
    <s v="NO"/>
    <n v="5"/>
    <n v="9"/>
    <x v="0"/>
    <x v="185"/>
    <x v="1"/>
    <s v="CHILE"/>
    <s v="26351, 26388 Y 25251"/>
    <m/>
    <m/>
    <m/>
    <m/>
    <s v="Jesús"/>
    <x v="32"/>
    <d v="1899-12-30T10:30:00"/>
    <m/>
    <n v="0"/>
    <x v="0"/>
    <x v="0"/>
    <s v="SI"/>
    <x v="1"/>
    <x v="1"/>
    <x v="1"/>
    <n v="1"/>
    <x v="1"/>
    <x v="7"/>
    <x v="1"/>
    <n v="468"/>
  </r>
  <r>
    <d v="2019-02-14T00:00:00"/>
    <x v="2"/>
    <m/>
    <m/>
    <x v="0"/>
    <s v="MR"/>
    <d v="2019-02-14T11:00:00"/>
    <m/>
    <x v="3"/>
    <s v="Descarga"/>
    <s v="NO"/>
    <n v="0"/>
    <s v="0,5"/>
    <x v="1"/>
    <x v="66"/>
    <x v="0"/>
    <s v="SABADELL"/>
    <s v="RECOGE LAS DEVOLUCIONES DE LOS ALBARANES L908257, L908678 Y L908637"/>
    <m/>
    <m/>
    <m/>
    <m/>
    <s v="Sus medios"/>
    <x v="32"/>
    <d v="1899-12-30T11:00:00"/>
    <m/>
    <n v="0"/>
    <x v="0"/>
    <x v="0"/>
    <s v="No"/>
    <x v="0"/>
    <x v="0"/>
    <x v="0"/>
    <n v="0"/>
    <x v="0"/>
    <x v="7"/>
    <x v="1"/>
    <n v="468"/>
  </r>
  <r>
    <d v="2019-02-14T00:00:00"/>
    <x v="3"/>
    <d v="1899-12-30T11:30:00"/>
    <m/>
    <x v="1"/>
    <s v="VG"/>
    <d v="2019-02-14T11:30:00"/>
    <m/>
    <x v="24"/>
    <s v="Descarga"/>
    <s v="SI"/>
    <n v="13.5"/>
    <n v="26"/>
    <x v="0"/>
    <x v="40"/>
    <x v="10"/>
    <s v="NURIEUX"/>
    <s v="CB-1110"/>
    <m/>
    <m/>
    <m/>
    <m/>
    <s v="Miguel M."/>
    <x v="32"/>
    <d v="1899-12-30T11:30:00"/>
    <m/>
    <n v="1"/>
    <x v="0"/>
    <x v="0"/>
    <s v="SI"/>
    <x v="1"/>
    <x v="1"/>
    <x v="1"/>
    <n v="1"/>
    <x v="2"/>
    <x v="7"/>
    <x v="1"/>
    <n v="468"/>
  </r>
  <r>
    <d v="2019-02-14T00:00:00"/>
    <x v="4"/>
    <d v="1899-12-30T12:00:00"/>
    <m/>
    <x v="1"/>
    <s v="MR"/>
    <d v="2019-02-14T12:00:00"/>
    <m/>
    <x v="3"/>
    <s v="Carga"/>
    <s v="NO"/>
    <n v="4"/>
    <n v="8"/>
    <x v="0"/>
    <x v="109"/>
    <x v="1"/>
    <s v="EL PALMAR"/>
    <s v="26477, 25693 Y 25264, llegara mas tarde por accidente en carretera"/>
    <s v="7734-KBP (RIGIDO)"/>
    <m/>
    <m/>
    <m/>
    <s v="Miguel Ángel"/>
    <x v="32"/>
    <d v="1899-12-30T15:36:00"/>
    <m/>
    <n v="0"/>
    <x v="0"/>
    <x v="0"/>
    <s v="SI"/>
    <x v="1"/>
    <x v="2"/>
    <x v="0"/>
    <n v="0"/>
    <x v="1"/>
    <x v="7"/>
    <x v="1"/>
    <n v="468"/>
  </r>
  <r>
    <d v="2019-02-14T00:00:00"/>
    <x v="5"/>
    <m/>
    <m/>
    <x v="0"/>
    <s v="MR"/>
    <d v="2019-02-14T12:30:00"/>
    <m/>
    <x v="1"/>
    <s v="Descarga"/>
    <s v="NO"/>
    <n v="0"/>
    <s v="0,5"/>
    <x v="1"/>
    <x v="1"/>
    <x v="0"/>
    <s v="PALAU"/>
    <s v="NOS LO DA XAVI ESCARRABILL /// ALB. 19.004.631 NO TIENE NUMERO DE PEDIDO"/>
    <m/>
    <m/>
    <m/>
    <m/>
    <s v="Sus medios"/>
    <x v="32"/>
    <d v="1899-12-30T12:30:00"/>
    <m/>
    <n v="0"/>
    <x v="0"/>
    <x v="0"/>
    <s v="No"/>
    <x v="0"/>
    <x v="0"/>
    <x v="0"/>
    <n v="0"/>
    <x v="0"/>
    <x v="7"/>
    <x v="1"/>
    <n v="468"/>
  </r>
  <r>
    <d v="2019-02-14T00:00:00"/>
    <x v="16"/>
    <d v="1899-12-30T12:31:00"/>
    <m/>
    <x v="1"/>
    <s v="MR"/>
    <d v="2019-02-14T12:30:00"/>
    <n v="26564"/>
    <x v="53"/>
    <s v="Carga"/>
    <s v="SI"/>
    <n v="13.5"/>
    <n v="26"/>
    <x v="2"/>
    <x v="178"/>
    <x v="7"/>
    <s v="SEGORBE"/>
    <m/>
    <s v="R7352BDB /// 1044KRR"/>
    <m/>
    <m/>
    <m/>
    <s v="Juan Carlos"/>
    <x v="32"/>
    <d v="1899-12-30T12:31:00"/>
    <m/>
    <n v="1"/>
    <x v="0"/>
    <x v="0"/>
    <s v="SI"/>
    <x v="1"/>
    <x v="1"/>
    <x v="1"/>
    <n v="1"/>
    <x v="2"/>
    <x v="7"/>
    <x v="1"/>
    <n v="468"/>
  </r>
  <r>
    <d v="2019-02-14T00:00:00"/>
    <x v="131"/>
    <d v="1899-12-30T12:32:00"/>
    <m/>
    <x v="1"/>
    <s v="MR"/>
    <d v="2019-02-14T12:30:00"/>
    <n v="26564"/>
    <x v="53"/>
    <s v="Carga"/>
    <s v="SI"/>
    <n v="13.5"/>
    <n v="26"/>
    <x v="2"/>
    <x v="178"/>
    <x v="7"/>
    <s v="SEGORBE"/>
    <m/>
    <s v="9838KRR/// R2926BCW"/>
    <m/>
    <m/>
    <m/>
    <s v="Juan Carlos"/>
    <x v="32"/>
    <d v="1899-12-30T12:32:00"/>
    <m/>
    <n v="1"/>
    <x v="0"/>
    <x v="0"/>
    <s v="SI"/>
    <x v="1"/>
    <x v="1"/>
    <x v="1"/>
    <n v="1"/>
    <x v="2"/>
    <x v="7"/>
    <x v="1"/>
    <n v="468"/>
  </r>
  <r>
    <d v="2019-02-14T00:00:00"/>
    <x v="36"/>
    <d v="1899-12-30T13:00:00"/>
    <m/>
    <x v="1"/>
    <s v="MR"/>
    <d v="2019-02-14T13:00:00"/>
    <s v="REMIGIO"/>
    <x v="3"/>
    <s v="Carga"/>
    <s v="SI"/>
    <n v="13.5"/>
    <n v="26"/>
    <x v="0"/>
    <x v="6"/>
    <x v="3"/>
    <s v="VARIOS"/>
    <m/>
    <m/>
    <m/>
    <m/>
    <m/>
    <s v="Jesús"/>
    <x v="32"/>
    <d v="1899-12-30T13:00:00"/>
    <m/>
    <n v="1"/>
    <x v="0"/>
    <x v="0"/>
    <s v="SI"/>
    <x v="1"/>
    <x v="1"/>
    <x v="1"/>
    <n v="1"/>
    <x v="1"/>
    <x v="7"/>
    <x v="1"/>
    <n v="468"/>
  </r>
  <r>
    <d v="2019-02-14T00:00:00"/>
    <x v="88"/>
    <d v="1899-12-30T13:01:00"/>
    <m/>
    <x v="1"/>
    <s v="MR"/>
    <d v="2019-02-14T13:00:00"/>
    <n v="26564"/>
    <x v="53"/>
    <s v="Carga"/>
    <s v="SI"/>
    <n v="13.5"/>
    <n v="26"/>
    <x v="2"/>
    <x v="178"/>
    <x v="7"/>
    <s v="SEGORBE"/>
    <m/>
    <s v="4914KST ///R2433BCW"/>
    <m/>
    <m/>
    <m/>
    <s v="Jesús"/>
    <x v="32"/>
    <d v="1899-12-30T13:01:00"/>
    <m/>
    <n v="1"/>
    <x v="0"/>
    <x v="0"/>
    <s v="SI"/>
    <x v="1"/>
    <x v="1"/>
    <x v="1"/>
    <n v="1"/>
    <x v="2"/>
    <x v="7"/>
    <x v="1"/>
    <n v="468"/>
  </r>
  <r>
    <d v="2019-02-14T00:00:00"/>
    <x v="6"/>
    <d v="1899-12-30T13:30:00"/>
    <m/>
    <x v="1"/>
    <s v="MR"/>
    <d v="2019-02-14T13:30:00"/>
    <m/>
    <x v="28"/>
    <s v="Descarga"/>
    <s v="NO"/>
    <n v="3"/>
    <n v="6"/>
    <x v="0"/>
    <x v="49"/>
    <x v="0"/>
    <s v="PALAU"/>
    <s v="alb. s1-3400 pdo. 813002297, 813002298 y 813002265"/>
    <m/>
    <m/>
    <m/>
    <m/>
    <s v="Jesús"/>
    <x v="32"/>
    <d v="1899-12-30T13:30:00"/>
    <m/>
    <n v="0"/>
    <x v="0"/>
    <x v="0"/>
    <s v="SI"/>
    <x v="1"/>
    <x v="1"/>
    <x v="1"/>
    <n v="1"/>
    <x v="0"/>
    <x v="7"/>
    <x v="1"/>
    <n v="468"/>
  </r>
  <r>
    <d v="2019-02-14T00:00:00"/>
    <x v="43"/>
    <d v="1899-12-30T14:00:00"/>
    <m/>
    <x v="1"/>
    <s v="VG"/>
    <d v="2019-02-14T14:00:00"/>
    <m/>
    <x v="24"/>
    <s v="Descarga"/>
    <s v="SI"/>
    <n v="13.5"/>
    <n v="26"/>
    <x v="0"/>
    <x v="42"/>
    <x v="10"/>
    <s v="GAILLON"/>
    <s v="CB-1111 -"/>
    <s v="12-QR-93 / P-99225"/>
    <m/>
    <m/>
    <m/>
    <s v="Miguel Ángel"/>
    <x v="32"/>
    <d v="1899-12-30T14:00:00"/>
    <m/>
    <n v="1"/>
    <x v="0"/>
    <x v="0"/>
    <s v="SI"/>
    <x v="1"/>
    <x v="1"/>
    <x v="1"/>
    <n v="1"/>
    <x v="2"/>
    <x v="7"/>
    <x v="1"/>
    <n v="468"/>
  </r>
  <r>
    <d v="2019-02-14T00:00:00"/>
    <x v="44"/>
    <d v="1899-12-30T14:01:00"/>
    <m/>
    <x v="1"/>
    <s v="MR"/>
    <d v="2019-02-14T14:00:00"/>
    <n v="26564"/>
    <x v="53"/>
    <s v="Carga"/>
    <s v="SI"/>
    <n v="13.5"/>
    <n v="26"/>
    <x v="2"/>
    <x v="178"/>
    <x v="7"/>
    <s v="SEGORBE"/>
    <m/>
    <s v="R2848BCP /// 4940KRN"/>
    <m/>
    <m/>
    <m/>
    <s v="Juan Carlos"/>
    <x v="32"/>
    <d v="1899-12-30T14:01:00"/>
    <m/>
    <n v="1"/>
    <x v="0"/>
    <x v="0"/>
    <s v="SI"/>
    <x v="1"/>
    <x v="1"/>
    <x v="1"/>
    <n v="1"/>
    <x v="2"/>
    <x v="7"/>
    <x v="1"/>
    <n v="468"/>
  </r>
  <r>
    <d v="2019-02-14T00:00:00"/>
    <x v="132"/>
    <d v="1899-12-30T14:17:00"/>
    <m/>
    <x v="1"/>
    <s v="MR"/>
    <d v="2019-02-14T14:30:00"/>
    <n v="26564"/>
    <x v="53"/>
    <s v="Carga"/>
    <s v="SI"/>
    <n v="13.5"/>
    <n v="26"/>
    <x v="2"/>
    <x v="178"/>
    <x v="7"/>
    <s v="SEGORBE"/>
    <m/>
    <s v="4892JTL /// R5671BCJ"/>
    <m/>
    <m/>
    <m/>
    <s v="Juan Carlos"/>
    <x v="32"/>
    <d v="1899-12-30T14:17:00"/>
    <m/>
    <n v="1"/>
    <x v="0"/>
    <x v="0"/>
    <s v="SI"/>
    <x v="1"/>
    <x v="1"/>
    <x v="1"/>
    <n v="1"/>
    <x v="2"/>
    <x v="7"/>
    <x v="1"/>
    <n v="468"/>
  </r>
  <r>
    <d v="2019-02-14T00:00:00"/>
    <x v="12"/>
    <d v="1899-12-30T14:30:00"/>
    <m/>
    <x v="1"/>
    <s v="MR"/>
    <d v="2019-02-14T14:30:00"/>
    <n v="26530"/>
    <x v="3"/>
    <s v="Carga"/>
    <s v="NO"/>
    <n v="1"/>
    <n v="2"/>
    <x v="0"/>
    <x v="41"/>
    <x v="3"/>
    <s v="PORTUGAL"/>
    <m/>
    <m/>
    <m/>
    <m/>
    <m/>
    <s v="Juan Carlos"/>
    <x v="32"/>
    <d v="1899-12-30T16:30:00"/>
    <m/>
    <n v="0"/>
    <x v="0"/>
    <x v="0"/>
    <s v="SI"/>
    <x v="1"/>
    <x v="2"/>
    <x v="0"/>
    <n v="0"/>
    <x v="1"/>
    <x v="7"/>
    <x v="1"/>
    <n v="468"/>
  </r>
  <r>
    <d v="2019-02-14T00:00:00"/>
    <x v="93"/>
    <d v="1899-12-30T15:01:00"/>
    <m/>
    <x v="1"/>
    <s v="MR"/>
    <d v="2019-02-14T15:00:00"/>
    <n v="26518"/>
    <x v="58"/>
    <s v="Carga"/>
    <s v="NO"/>
    <n v="0.5"/>
    <n v="1"/>
    <x v="0"/>
    <x v="52"/>
    <x v="1"/>
    <s v="MADRID"/>
    <m/>
    <m/>
    <m/>
    <m/>
    <m/>
    <s v="Miguel Ángel"/>
    <x v="32"/>
    <d v="1899-12-30T15:01:00"/>
    <m/>
    <n v="0"/>
    <x v="0"/>
    <x v="0"/>
    <s v="SI"/>
    <x v="1"/>
    <x v="1"/>
    <x v="1"/>
    <n v="1"/>
    <x v="1"/>
    <x v="7"/>
    <x v="1"/>
    <n v="468"/>
  </r>
  <r>
    <d v="2019-02-14T00:00:00"/>
    <x v="7"/>
    <d v="1899-12-30T15:30:00"/>
    <m/>
    <x v="1"/>
    <s v="MR"/>
    <d v="2019-02-14T15:30:00"/>
    <n v="26637"/>
    <x v="33"/>
    <s v="Carga"/>
    <s v="NO"/>
    <n v="1"/>
    <n v="2"/>
    <x v="0"/>
    <x v="30"/>
    <x v="1"/>
    <s v="GUIPUZCOA"/>
    <m/>
    <m/>
    <m/>
    <m/>
    <m/>
    <s v="Miguel Ángel"/>
    <x v="32"/>
    <d v="1899-12-30T15:30:00"/>
    <m/>
    <n v="0"/>
    <x v="0"/>
    <x v="0"/>
    <s v="SI"/>
    <x v="1"/>
    <x v="1"/>
    <x v="1"/>
    <n v="1"/>
    <x v="1"/>
    <x v="7"/>
    <x v="1"/>
    <n v="468"/>
  </r>
  <r>
    <d v="2019-02-14T00:00:00"/>
    <x v="13"/>
    <d v="1899-12-30T16:00:00"/>
    <m/>
    <x v="1"/>
    <s v="MR"/>
    <d v="2019-02-14T16:00:00"/>
    <m/>
    <x v="3"/>
    <s v="Carga"/>
    <s v="NO"/>
    <n v="5"/>
    <n v="10"/>
    <x v="0"/>
    <x v="6"/>
    <x v="3"/>
    <s v="VARIOS"/>
    <s v="alb. DSO364, alb. 9AL/19000168"/>
    <m/>
    <m/>
    <m/>
    <m/>
    <s v="Juan Carlos"/>
    <x v="32"/>
    <d v="1899-12-30T16:00:00"/>
    <m/>
    <n v="0"/>
    <x v="0"/>
    <x v="0"/>
    <s v="SI"/>
    <x v="1"/>
    <x v="1"/>
    <x v="1"/>
    <n v="1"/>
    <x v="1"/>
    <x v="7"/>
    <x v="1"/>
    <n v="468"/>
  </r>
  <r>
    <d v="2019-02-14T00:00:00"/>
    <x v="133"/>
    <d v="1899-12-30T16:25:00"/>
    <m/>
    <x v="1"/>
    <s v="MR"/>
    <d v="2019-02-14T16:30:00"/>
    <m/>
    <x v="43"/>
    <s v="Descarga"/>
    <s v="NO"/>
    <n v="7"/>
    <n v="14"/>
    <x v="0"/>
    <x v="150"/>
    <x v="0"/>
    <s v="ZARAGOZA"/>
    <s v="ALBARAN A/190.166 /// PDO. 813002277/78/79/80/81/82"/>
    <m/>
    <m/>
    <m/>
    <m/>
    <s v="Juan Carlos"/>
    <x v="32"/>
    <d v="1899-12-30T16:25:00"/>
    <m/>
    <n v="0"/>
    <x v="0"/>
    <x v="0"/>
    <s v="SI"/>
    <x v="1"/>
    <x v="1"/>
    <x v="1"/>
    <n v="1"/>
    <x v="0"/>
    <x v="7"/>
    <x v="1"/>
    <n v="468"/>
  </r>
  <r>
    <d v="2019-02-14T00:00:00"/>
    <x v="8"/>
    <d v="1899-12-30T16:30:00"/>
    <m/>
    <x v="1"/>
    <s v="MR"/>
    <d v="2019-02-14T16:30:00"/>
    <n v="6006703"/>
    <x v="3"/>
    <s v="Carga"/>
    <s v="SI"/>
    <n v="13.5"/>
    <n v="26"/>
    <x v="0"/>
    <x v="23"/>
    <x v="1"/>
    <s v="VARIOS"/>
    <n v="3680242811"/>
    <m/>
    <m/>
    <m/>
    <m/>
    <s v="Miguel Ángel"/>
    <x v="32"/>
    <d v="1899-12-30T16:30:00"/>
    <m/>
    <n v="1"/>
    <x v="0"/>
    <x v="0"/>
    <s v="SI"/>
    <x v="1"/>
    <x v="1"/>
    <x v="1"/>
    <n v="1"/>
    <x v="1"/>
    <x v="7"/>
    <x v="1"/>
    <n v="468"/>
  </r>
  <r>
    <d v="2019-02-14T00:00:00"/>
    <x v="40"/>
    <d v="1899-12-30T17:00:00"/>
    <m/>
    <x v="1"/>
    <s v="MR"/>
    <d v="2019-02-14T17:00:00"/>
    <m/>
    <x v="14"/>
    <s v="Carga"/>
    <s v="NO"/>
    <n v="3"/>
    <n v="5"/>
    <x v="0"/>
    <x v="19"/>
    <x v="5"/>
    <s v="VARIOS"/>
    <m/>
    <m/>
    <m/>
    <m/>
    <m/>
    <s v="Miguel Ángel"/>
    <x v="32"/>
    <d v="1899-12-30T17:00:00"/>
    <m/>
    <n v="0"/>
    <x v="0"/>
    <x v="0"/>
    <s v="SI"/>
    <x v="1"/>
    <x v="1"/>
    <x v="1"/>
    <n v="1"/>
    <x v="2"/>
    <x v="7"/>
    <x v="1"/>
    <n v="468"/>
  </r>
  <r>
    <d v="2019-02-14T00:00:00"/>
    <x v="55"/>
    <d v="1899-12-30T17:30:00"/>
    <m/>
    <x v="1"/>
    <s v="MR"/>
    <d v="2019-02-14T17:30:00"/>
    <s v="SZENDEX"/>
    <x v="20"/>
    <s v="Carga"/>
    <s v="NO"/>
    <n v="0"/>
    <n v="1"/>
    <x v="1"/>
    <x v="54"/>
    <x v="5"/>
    <s v="VARIOS"/>
    <s v="albaran 041201"/>
    <m/>
    <m/>
    <m/>
    <m/>
    <s v="Sus medios"/>
    <x v="32"/>
    <d v="1899-12-30T17:30:00"/>
    <m/>
    <n v="0"/>
    <x v="0"/>
    <x v="0"/>
    <s v="SI"/>
    <x v="1"/>
    <x v="1"/>
    <x v="1"/>
    <n v="1"/>
    <x v="2"/>
    <x v="7"/>
    <x v="1"/>
    <n v="468"/>
  </r>
  <r>
    <d v="2019-02-14T00:00:00"/>
    <x v="49"/>
    <d v="1899-12-30T20:00:00"/>
    <m/>
    <x v="1"/>
    <s v="MR"/>
    <d v="2019-02-14T20:00:00"/>
    <n v="26564"/>
    <x v="53"/>
    <s v="Carga"/>
    <s v="SI"/>
    <n v="13.5"/>
    <n v="26"/>
    <x v="2"/>
    <x v="178"/>
    <x v="7"/>
    <s v="SEGORBE"/>
    <m/>
    <m/>
    <m/>
    <m/>
    <m/>
    <s v="Juan Carlos"/>
    <x v="32"/>
    <d v="1899-12-30T20:00:00"/>
    <m/>
    <n v="1"/>
    <x v="0"/>
    <x v="0"/>
    <s v="SI"/>
    <x v="1"/>
    <x v="1"/>
    <x v="1"/>
    <n v="1"/>
    <x v="2"/>
    <x v="7"/>
    <x v="1"/>
    <n v="468"/>
  </r>
  <r>
    <d v="2019-02-15T00:00:00"/>
    <x v="17"/>
    <d v="1899-12-30T06:00:00"/>
    <m/>
    <x v="1"/>
    <s v="MR"/>
    <d v="2019-02-15T06:00:00"/>
    <m/>
    <x v="26"/>
    <s v="Carga"/>
    <s v="SI"/>
    <n v="13.5"/>
    <n v="26"/>
    <x v="0"/>
    <x v="157"/>
    <x v="5"/>
    <s v="VARIOS"/>
    <m/>
    <m/>
    <m/>
    <m/>
    <m/>
    <s v="Miguel M."/>
    <x v="33"/>
    <d v="1899-12-30T06:00:00"/>
    <m/>
    <n v="1"/>
    <x v="0"/>
    <x v="0"/>
    <s v="SI"/>
    <x v="1"/>
    <x v="1"/>
    <x v="1"/>
    <n v="1"/>
    <x v="2"/>
    <x v="7"/>
    <x v="1"/>
    <n v="468"/>
  </r>
  <r>
    <d v="2019-02-15T00:00:00"/>
    <x v="59"/>
    <d v="1899-12-30T07:00:00"/>
    <m/>
    <x v="1"/>
    <s v="JAR"/>
    <d v="2019-02-15T07:00:00"/>
    <m/>
    <x v="31"/>
    <s v="Carga"/>
    <s v="SI"/>
    <n v="13.5"/>
    <n v="26"/>
    <x v="0"/>
    <x v="70"/>
    <x v="11"/>
    <s v="MAÇANET"/>
    <m/>
    <m/>
    <m/>
    <m/>
    <m/>
    <s v="Miguel M."/>
    <x v="33"/>
    <d v="1899-12-30T07:00:00"/>
    <m/>
    <n v="1"/>
    <x v="0"/>
    <x v="0"/>
    <s v="SI"/>
    <x v="1"/>
    <x v="1"/>
    <x v="1"/>
    <n v="1"/>
    <x v="2"/>
    <x v="7"/>
    <x v="1"/>
    <n v="468"/>
  </r>
  <r>
    <d v="2019-02-15T00:00:00"/>
    <x v="9"/>
    <m/>
    <m/>
    <x v="0"/>
    <s v="MR"/>
    <d v="2019-02-15T08:00:00"/>
    <m/>
    <x v="3"/>
    <s v="Descarga"/>
    <s v="SI"/>
    <n v="13.5"/>
    <n v="26"/>
    <x v="0"/>
    <x v="23"/>
    <x v="2"/>
    <s v="CHEP"/>
    <n v="3680191443"/>
    <m/>
    <m/>
    <m/>
    <m/>
    <s v="Miguel M."/>
    <x v="33"/>
    <d v="1899-12-30T08:00:00"/>
    <m/>
    <n v="1"/>
    <x v="0"/>
    <x v="0"/>
    <s v="No"/>
    <x v="0"/>
    <x v="0"/>
    <x v="0"/>
    <n v="0"/>
    <x v="0"/>
    <x v="7"/>
    <x v="1"/>
    <n v="468"/>
  </r>
  <r>
    <d v="2019-02-15T00:00:00"/>
    <x v="20"/>
    <d v="1899-12-30T08:30:00"/>
    <m/>
    <x v="1"/>
    <s v="MR"/>
    <d v="2019-02-15T08:30:00"/>
    <s v="DAVID"/>
    <x v="7"/>
    <s v="Carga"/>
    <s v="NO"/>
    <n v="3"/>
    <n v="6"/>
    <x v="0"/>
    <x v="9"/>
    <x v="5"/>
    <s v="PALAU"/>
    <s v="ALB. 041241"/>
    <m/>
    <m/>
    <m/>
    <m/>
    <s v="Miguel M."/>
    <x v="33"/>
    <d v="1899-12-30T08:30:00"/>
    <m/>
    <n v="0"/>
    <x v="0"/>
    <x v="0"/>
    <s v="SI"/>
    <x v="1"/>
    <x v="1"/>
    <x v="1"/>
    <n v="1"/>
    <x v="2"/>
    <x v="7"/>
    <x v="1"/>
    <n v="468"/>
  </r>
  <r>
    <d v="2019-02-15T00:00:00"/>
    <x v="26"/>
    <m/>
    <m/>
    <x v="0"/>
    <s v="MR"/>
    <d v="2019-02-15T09:00:00"/>
    <m/>
    <x v="3"/>
    <s v="Descarga"/>
    <s v="NO"/>
    <n v="6"/>
    <n v="12"/>
    <x v="0"/>
    <x v="96"/>
    <x v="2"/>
    <s v="ALEMANIA"/>
    <s v="ALB. LS187778 PDO. 113006434"/>
    <m/>
    <m/>
    <m/>
    <m/>
    <s v="Jesús"/>
    <x v="33"/>
    <d v="1899-12-30T08:50:00"/>
    <m/>
    <n v="0"/>
    <x v="0"/>
    <x v="0"/>
    <s v="No"/>
    <x v="0"/>
    <x v="0"/>
    <x v="0"/>
    <n v="0"/>
    <x v="0"/>
    <x v="7"/>
    <x v="1"/>
    <n v="468"/>
  </r>
  <r>
    <d v="2019-02-15T00:00:00"/>
    <x v="22"/>
    <d v="1899-12-30T09:00:00"/>
    <m/>
    <x v="1"/>
    <s v="MR"/>
    <d v="2019-02-15T09:00:00"/>
    <m/>
    <x v="55"/>
    <s v="Carga"/>
    <s v="SI"/>
    <n v="13.5"/>
    <n v="26"/>
    <x v="0"/>
    <x v="148"/>
    <x v="1"/>
    <s v="MARTOS"/>
    <s v="25840 - envio 7059"/>
    <s v="4256A7       R7355BBV"/>
    <m/>
    <m/>
    <m/>
    <s v="Miguel Ángel"/>
    <x v="32"/>
    <d v="1899-12-30T15:06:00"/>
    <m/>
    <n v="1"/>
    <x v="0"/>
    <x v="0"/>
    <s v="SI"/>
    <x v="3"/>
    <x v="3"/>
    <x v="1"/>
    <n v="1"/>
    <x v="1"/>
    <x v="7"/>
    <x v="1"/>
    <n v="468"/>
  </r>
  <r>
    <d v="2019-02-15T00:00:00"/>
    <x v="52"/>
    <m/>
    <m/>
    <x v="0"/>
    <s v="MR"/>
    <d v="2019-02-15T10:00:00"/>
    <m/>
    <x v="3"/>
    <s v="Descarga"/>
    <s v="NO"/>
    <n v="0"/>
    <n v="0.5"/>
    <x v="1"/>
    <x v="47"/>
    <x v="0"/>
    <s v="FRANCIA"/>
    <s v="ALB. 46706 PDO. 213004351"/>
    <m/>
    <m/>
    <m/>
    <m/>
    <s v="Sus medios"/>
    <x v="33"/>
    <d v="1899-12-30T09:45:00"/>
    <m/>
    <n v="0"/>
    <x v="0"/>
    <x v="0"/>
    <s v="No"/>
    <x v="0"/>
    <x v="0"/>
    <x v="0"/>
    <n v="0"/>
    <x v="0"/>
    <x v="7"/>
    <x v="1"/>
    <n v="468"/>
  </r>
  <r>
    <d v="2019-02-15T00:00:00"/>
    <x v="134"/>
    <m/>
    <m/>
    <x v="0"/>
    <s v="MR"/>
    <d v="2019-02-15T10:00:00"/>
    <m/>
    <x v="3"/>
    <s v="Descarga"/>
    <s v="NO"/>
    <n v="8"/>
    <n v="16"/>
    <x v="0"/>
    <x v="186"/>
    <x v="2"/>
    <s v="ALICANTE"/>
    <s v="ALBARAN 1901173 "/>
    <m/>
    <m/>
    <m/>
    <m/>
    <s v="Miguel M."/>
    <x v="33"/>
    <d v="1899-12-30T09:54:00"/>
    <m/>
    <n v="0"/>
    <x v="0"/>
    <x v="0"/>
    <s v="No"/>
    <x v="0"/>
    <x v="0"/>
    <x v="0"/>
    <n v="0"/>
    <x v="0"/>
    <x v="7"/>
    <x v="1"/>
    <n v="468"/>
  </r>
  <r>
    <d v="2019-02-15T00:00:00"/>
    <x v="14"/>
    <d v="1899-12-30T10:00:00"/>
    <m/>
    <x v="1"/>
    <s v="MR"/>
    <d v="2019-02-15T10:00:00"/>
    <m/>
    <x v="55"/>
    <s v="Carga"/>
    <s v="SI"/>
    <n v="13.5"/>
    <n v="26"/>
    <x v="0"/>
    <x v="148"/>
    <x v="1"/>
    <s v="MARTOS"/>
    <n v="26037"/>
    <s v="80692A33   1543-07"/>
    <m/>
    <m/>
    <m/>
    <s v="Juan Carlos"/>
    <x v="32"/>
    <d v="1899-12-30T17:02:00"/>
    <m/>
    <n v="1"/>
    <x v="0"/>
    <x v="0"/>
    <s v="SI"/>
    <x v="3"/>
    <x v="3"/>
    <x v="1"/>
    <n v="1"/>
    <x v="1"/>
    <x v="7"/>
    <x v="1"/>
    <n v="468"/>
  </r>
  <r>
    <d v="2019-02-15T00:00:00"/>
    <x v="135"/>
    <m/>
    <m/>
    <x v="0"/>
    <s v="MR"/>
    <d v="2019-02-15T10:00:00"/>
    <m/>
    <x v="17"/>
    <s v="Descarga"/>
    <s v="NO"/>
    <n v="0.5"/>
    <n v="1"/>
    <x v="0"/>
    <x v="121"/>
    <x v="2"/>
    <s v="BARCELONA"/>
    <s v="ALB. 23901 PDO. 113006464"/>
    <m/>
    <m/>
    <m/>
    <m/>
    <s v="Sus medios"/>
    <x v="33"/>
    <d v="1899-12-30T10:12:00"/>
    <m/>
    <n v="0"/>
    <x v="0"/>
    <x v="0"/>
    <s v="No"/>
    <x v="0"/>
    <x v="0"/>
    <x v="0"/>
    <n v="0"/>
    <x v="0"/>
    <x v="7"/>
    <x v="1"/>
    <n v="468"/>
  </r>
  <r>
    <d v="2019-02-15T00:00:00"/>
    <x v="1"/>
    <m/>
    <m/>
    <x v="0"/>
    <s v="MR"/>
    <d v="2019-02-15T10:30:00"/>
    <n v="6006786"/>
    <x v="6"/>
    <s v="Carga"/>
    <s v="SI"/>
    <n v="13.5"/>
    <n v="26"/>
    <x v="0"/>
    <x v="7"/>
    <x v="4"/>
    <s v="FRANCIA"/>
    <m/>
    <m/>
    <m/>
    <m/>
    <m/>
    <s v="Jesús"/>
    <x v="33"/>
    <d v="1899-12-30T10:30:00"/>
    <m/>
    <n v="1"/>
    <x v="0"/>
    <x v="0"/>
    <s v="No"/>
    <x v="0"/>
    <x v="0"/>
    <x v="0"/>
    <n v="0"/>
    <x v="1"/>
    <x v="7"/>
    <x v="1"/>
    <n v="468"/>
  </r>
  <r>
    <d v="2019-02-15T00:00:00"/>
    <x v="74"/>
    <m/>
    <m/>
    <x v="0"/>
    <s v="MR"/>
    <d v="2019-02-15T10:30:00"/>
    <m/>
    <x v="3"/>
    <s v="Descarga"/>
    <s v="NO"/>
    <n v="0"/>
    <n v="0.5"/>
    <x v="1"/>
    <x v="66"/>
    <x v="0"/>
    <s v="SABADELL"/>
    <s v="ALB. L909985 Y L909863"/>
    <m/>
    <m/>
    <m/>
    <m/>
    <s v="Sus medios"/>
    <x v="33"/>
    <d v="1899-12-30T10:35:00"/>
    <m/>
    <n v="0"/>
    <x v="0"/>
    <x v="0"/>
    <s v="No"/>
    <x v="0"/>
    <x v="0"/>
    <x v="0"/>
    <n v="0"/>
    <x v="0"/>
    <x v="7"/>
    <x v="1"/>
    <n v="468"/>
  </r>
  <r>
    <d v="2019-02-15T00:00:00"/>
    <x v="2"/>
    <d v="1899-12-30T11:00:00"/>
    <m/>
    <x v="1"/>
    <s v="MR"/>
    <d v="2019-02-15T11:00:00"/>
    <n v="26564"/>
    <x v="53"/>
    <s v="Carga"/>
    <s v="SI"/>
    <n v="13.5"/>
    <n v="26"/>
    <x v="2"/>
    <x v="178"/>
    <x v="7"/>
    <s v="SEGORBE"/>
    <m/>
    <s v="4049KTS /// R5192BCY"/>
    <m/>
    <m/>
    <m/>
    <s v="Jesús"/>
    <x v="33"/>
    <d v="1899-12-30T11:00:00"/>
    <m/>
    <n v="1"/>
    <x v="0"/>
    <x v="0"/>
    <s v="SI"/>
    <x v="1"/>
    <x v="1"/>
    <x v="1"/>
    <n v="1"/>
    <x v="2"/>
    <x v="7"/>
    <x v="1"/>
    <n v="468"/>
  </r>
  <r>
    <d v="2019-02-15T00:00:00"/>
    <x v="4"/>
    <d v="1899-12-30T12:00:00"/>
    <m/>
    <x v="1"/>
    <s v="MR"/>
    <d v="2019-02-15T12:00:00"/>
    <n v="26564"/>
    <x v="53"/>
    <s v="Carga"/>
    <s v="SI"/>
    <n v="13.5"/>
    <n v="26"/>
    <x v="2"/>
    <x v="178"/>
    <x v="7"/>
    <s v="SEGORBE"/>
    <m/>
    <s v="0645KRN -  R1490BCT"/>
    <m/>
    <m/>
    <m/>
    <s v="Juan Carlos"/>
    <x v="33"/>
    <d v="1899-12-30T12:00:00"/>
    <m/>
    <n v="1"/>
    <x v="0"/>
    <x v="0"/>
    <s v="SI"/>
    <x v="1"/>
    <x v="1"/>
    <x v="1"/>
    <n v="1"/>
    <x v="2"/>
    <x v="7"/>
    <x v="1"/>
    <n v="468"/>
  </r>
  <r>
    <d v="2019-02-15T00:00:00"/>
    <x v="5"/>
    <d v="1899-12-30T12:30:00"/>
    <m/>
    <x v="1"/>
    <s v="MR"/>
    <d v="2019-02-15T12:30:00"/>
    <m/>
    <x v="18"/>
    <s v="Carga"/>
    <s v="NO"/>
    <n v="2"/>
    <n v="4"/>
    <x v="0"/>
    <x v="44"/>
    <x v="9"/>
    <s v="HOLANDA"/>
    <s v="ALB. MANUAL 19046"/>
    <s v="R-5421-BBK"/>
    <m/>
    <m/>
    <m/>
    <s v="Miguel M."/>
    <x v="33"/>
    <d v="1899-12-30T12:30:00"/>
    <m/>
    <n v="0"/>
    <x v="0"/>
    <x v="0"/>
    <s v="SI"/>
    <x v="1"/>
    <x v="1"/>
    <x v="1"/>
    <n v="1"/>
    <x v="2"/>
    <x v="7"/>
    <x v="1"/>
    <n v="468"/>
  </r>
  <r>
    <d v="2019-02-15T00:00:00"/>
    <x v="36"/>
    <d v="1899-12-30T13:00:00"/>
    <m/>
    <x v="1"/>
    <s v="MR"/>
    <d v="2019-02-15T13:00:00"/>
    <n v="26564"/>
    <x v="53"/>
    <s v="Carga"/>
    <s v="SI"/>
    <n v="13.5"/>
    <n v="26"/>
    <x v="2"/>
    <x v="178"/>
    <x v="7"/>
    <s v="SEGORBE"/>
    <m/>
    <s v="0653JSW -  R5369BCW"/>
    <m/>
    <m/>
    <m/>
    <s v="Juan Carlos"/>
    <x v="33"/>
    <d v="1899-12-30T13:00:00"/>
    <m/>
    <n v="1"/>
    <x v="0"/>
    <x v="0"/>
    <s v="SI"/>
    <x v="1"/>
    <x v="1"/>
    <x v="1"/>
    <n v="1"/>
    <x v="2"/>
    <x v="7"/>
    <x v="1"/>
    <n v="468"/>
  </r>
  <r>
    <d v="2019-02-15T00:00:00"/>
    <x v="38"/>
    <d v="1899-12-30T15:00:00"/>
    <m/>
    <x v="1"/>
    <s v="MR"/>
    <d v="2019-02-15T15:00:00"/>
    <n v="26564"/>
    <x v="53"/>
    <s v="Carga"/>
    <s v="SI"/>
    <n v="13.5"/>
    <n v="26"/>
    <x v="2"/>
    <x v="178"/>
    <x v="7"/>
    <s v="SEGORBE"/>
    <m/>
    <s v="7112HGM -  R7524BBL"/>
    <m/>
    <m/>
    <m/>
    <s v="Juan Carlos"/>
    <x v="33"/>
    <d v="1899-12-30T15:00:00"/>
    <m/>
    <n v="1"/>
    <x v="0"/>
    <x v="0"/>
    <s v="SI"/>
    <x v="1"/>
    <x v="1"/>
    <x v="1"/>
    <n v="1"/>
    <x v="2"/>
    <x v="7"/>
    <x v="1"/>
    <n v="468"/>
  </r>
  <r>
    <d v="2019-02-15T00:00:00"/>
    <x v="13"/>
    <d v="1899-12-30T16:00:00"/>
    <m/>
    <x v="1"/>
    <s v="MR"/>
    <d v="2019-02-15T16:00:00"/>
    <m/>
    <x v="3"/>
    <s v="Carga"/>
    <s v="NO"/>
    <n v="5"/>
    <n v="10"/>
    <x v="0"/>
    <x v="6"/>
    <x v="3"/>
    <s v="VARIOS"/>
    <s v="9AL/19000166 - 9AL/19000170 - 9AL/19000171"/>
    <m/>
    <m/>
    <m/>
    <m/>
    <s v="Juan Carlos"/>
    <x v="33"/>
    <d v="1899-12-30T16:00:00"/>
    <m/>
    <n v="0"/>
    <x v="0"/>
    <x v="0"/>
    <s v="SI"/>
    <x v="1"/>
    <x v="1"/>
    <x v="1"/>
    <n v="1"/>
    <x v="1"/>
    <x v="7"/>
    <x v="1"/>
    <n v="468"/>
  </r>
  <r>
    <d v="2019-02-15T00:00:00"/>
    <x v="110"/>
    <d v="1899-12-30T16:01:00"/>
    <m/>
    <x v="1"/>
    <s v="MR"/>
    <d v="2019-02-15T16:00:00"/>
    <n v="26564"/>
    <x v="53"/>
    <s v="Carga"/>
    <s v="SI"/>
    <n v="13.5"/>
    <n v="26"/>
    <x v="2"/>
    <x v="178"/>
    <x v="7"/>
    <s v="SEGORBE"/>
    <m/>
    <s v="2164hdt - r3650bcb"/>
    <m/>
    <m/>
    <m/>
    <s v="Miguel Ángel"/>
    <x v="33"/>
    <d v="1899-12-30T16:01:00"/>
    <m/>
    <n v="1"/>
    <x v="0"/>
    <x v="0"/>
    <s v="SI"/>
    <x v="1"/>
    <x v="1"/>
    <x v="1"/>
    <n v="1"/>
    <x v="2"/>
    <x v="7"/>
    <x v="1"/>
    <n v="468"/>
  </r>
  <r>
    <d v="2019-02-15T00:00:00"/>
    <x v="8"/>
    <d v="1899-12-30T16:30:00"/>
    <m/>
    <x v="1"/>
    <s v="MR"/>
    <d v="2019-02-15T16:30:00"/>
    <m/>
    <x v="3"/>
    <s v="Descarga"/>
    <s v="NO"/>
    <n v="4"/>
    <n v="6"/>
    <x v="0"/>
    <x v="56"/>
    <x v="0"/>
    <s v="PALAU"/>
    <s v="alb. G190194 - pdo 213004364"/>
    <m/>
    <m/>
    <m/>
    <m/>
    <s v="Juan Carlos"/>
    <x v="33"/>
    <d v="1899-12-30T16:30:00"/>
    <m/>
    <n v="0"/>
    <x v="0"/>
    <x v="0"/>
    <s v="SI"/>
    <x v="1"/>
    <x v="1"/>
    <x v="1"/>
    <n v="1"/>
    <x v="0"/>
    <x v="7"/>
    <x v="1"/>
    <n v="468"/>
  </r>
  <r>
    <d v="2019-02-15T00:00:00"/>
    <x v="40"/>
    <d v="1899-12-30T17:00:00"/>
    <m/>
    <x v="1"/>
    <s v="MR"/>
    <d v="2019-02-15T17:00:00"/>
    <m/>
    <x v="14"/>
    <s v="Carga"/>
    <s v="NO"/>
    <n v="4"/>
    <n v="7"/>
    <x v="0"/>
    <x v="19"/>
    <x v="5"/>
    <s v="VARIOS"/>
    <m/>
    <m/>
    <m/>
    <m/>
    <m/>
    <s v="Miguel Ángel"/>
    <x v="33"/>
    <d v="1899-12-30T17:00:00"/>
    <m/>
    <n v="0"/>
    <x v="0"/>
    <x v="0"/>
    <s v="SI"/>
    <x v="1"/>
    <x v="1"/>
    <x v="1"/>
    <n v="1"/>
    <x v="2"/>
    <x v="7"/>
    <x v="1"/>
    <n v="468"/>
  </r>
  <r>
    <d v="2019-02-15T00:00:00"/>
    <x v="55"/>
    <d v="1899-12-30T17:30:00"/>
    <m/>
    <x v="1"/>
    <s v="MR"/>
    <d v="2019-02-15T17:30:00"/>
    <s v="SZENDEX"/>
    <x v="20"/>
    <s v="Carga"/>
    <s v="NO"/>
    <n v="0"/>
    <n v="1"/>
    <x v="1"/>
    <x v="54"/>
    <x v="5"/>
    <s v="VARIOS"/>
    <s v="ALB. 19049"/>
    <m/>
    <m/>
    <m/>
    <m/>
    <s v="Miguel Ángel"/>
    <x v="33"/>
    <d v="1899-12-30T17:30:00"/>
    <m/>
    <n v="0"/>
    <x v="0"/>
    <x v="0"/>
    <s v="SI"/>
    <x v="1"/>
    <x v="1"/>
    <x v="1"/>
    <n v="1"/>
    <x v="2"/>
    <x v="7"/>
    <x v="1"/>
    <n v="468"/>
  </r>
  <r>
    <d v="2019-02-15T00:00:00"/>
    <x v="46"/>
    <d v="1899-12-30T18:00:00"/>
    <m/>
    <x v="1"/>
    <s v="MR"/>
    <d v="2019-02-15T18:00:00"/>
    <n v="6006703"/>
    <x v="3"/>
    <s v="Carga"/>
    <s v="SI"/>
    <n v="13.5"/>
    <n v="26"/>
    <x v="0"/>
    <x v="23"/>
    <x v="1"/>
    <s v="VARIOS"/>
    <n v="3680242812"/>
    <m/>
    <m/>
    <m/>
    <m/>
    <s v="Miguel Ángel"/>
    <x v="33"/>
    <d v="1899-12-30T18:00:00"/>
    <m/>
    <n v="1"/>
    <x v="0"/>
    <x v="0"/>
    <s v="SI"/>
    <x v="1"/>
    <x v="1"/>
    <x v="1"/>
    <n v="1"/>
    <x v="1"/>
    <x v="7"/>
    <x v="1"/>
    <n v="468"/>
  </r>
  <r>
    <d v="2019-02-15T00:00:00"/>
    <x v="123"/>
    <d v="1899-12-30T18:01:00"/>
    <m/>
    <x v="1"/>
    <s v="MR"/>
    <d v="2019-02-15T18:00:00"/>
    <n v="26564"/>
    <x v="53"/>
    <s v="Carga"/>
    <s v="SI"/>
    <n v="13.5"/>
    <n v="26"/>
    <x v="2"/>
    <x v="178"/>
    <x v="7"/>
    <s v="SEGORBE"/>
    <m/>
    <s v="5043JRJ - R8665BCN"/>
    <m/>
    <m/>
    <m/>
    <s v="Miguel Ángel"/>
    <x v="33"/>
    <d v="1899-12-30T18:01:00"/>
    <m/>
    <n v="1"/>
    <x v="0"/>
    <x v="0"/>
    <s v="SI"/>
    <x v="1"/>
    <x v="1"/>
    <x v="1"/>
    <n v="1"/>
    <x v="2"/>
    <x v="7"/>
    <x v="1"/>
    <n v="468"/>
  </r>
  <r>
    <d v="2019-02-15T00:00:00"/>
    <x v="47"/>
    <d v="1899-12-30T18:30:00"/>
    <m/>
    <x v="1"/>
    <s v="MR"/>
    <d v="2019-02-15T18:30:00"/>
    <n v="6006787"/>
    <x v="6"/>
    <s v="Carga"/>
    <s v="SI"/>
    <n v="13.5"/>
    <n v="26"/>
    <x v="0"/>
    <x v="7"/>
    <x v="4"/>
    <s v="FRANCIA"/>
    <m/>
    <m/>
    <m/>
    <m/>
    <m/>
    <s v="Juan Carlos"/>
    <x v="33"/>
    <d v="1899-12-30T18:30:00"/>
    <m/>
    <n v="1"/>
    <x v="0"/>
    <x v="0"/>
    <s v="SI"/>
    <x v="1"/>
    <x v="1"/>
    <x v="1"/>
    <n v="1"/>
    <x v="1"/>
    <x v="7"/>
    <x v="1"/>
    <n v="468"/>
  </r>
  <r>
    <d v="2019-02-15T00:00:00"/>
    <x v="56"/>
    <d v="1899-12-30T19:00:00"/>
    <m/>
    <x v="1"/>
    <s v="MR"/>
    <d v="2019-02-15T19:00:00"/>
    <n v="26564"/>
    <x v="53"/>
    <s v="Carga"/>
    <s v="SI"/>
    <n v="13.5"/>
    <n v="26"/>
    <x v="2"/>
    <x v="178"/>
    <x v="7"/>
    <s v="SEGORBE"/>
    <m/>
    <s v="1503KMF - R9990BCS"/>
    <m/>
    <m/>
    <m/>
    <s v="Juan Carlos"/>
    <x v="33"/>
    <d v="1899-12-30T19:00:00"/>
    <m/>
    <n v="1"/>
    <x v="0"/>
    <x v="0"/>
    <s v="SI"/>
    <x v="1"/>
    <x v="1"/>
    <x v="1"/>
    <n v="1"/>
    <x v="2"/>
    <x v="7"/>
    <x v="1"/>
    <n v="468"/>
  </r>
  <r>
    <d v="2019-02-15T00:00:00"/>
    <x v="104"/>
    <d v="1899-12-30T21:30:00"/>
    <m/>
    <x v="1"/>
    <s v="MR"/>
    <d v="2019-02-15T21:30:00"/>
    <n v="6006703"/>
    <x v="3"/>
    <s v="Carga"/>
    <s v="SI"/>
    <n v="13.5"/>
    <n v="26"/>
    <x v="0"/>
    <x v="23"/>
    <x v="1"/>
    <s v="VARIOS"/>
    <s v="3680247885 - pdte. confirmar hora"/>
    <m/>
    <m/>
    <m/>
    <m/>
    <s v="Miguel M."/>
    <x v="33"/>
    <d v="1899-12-30T10:00:00"/>
    <m/>
    <n v="1"/>
    <x v="0"/>
    <x v="0"/>
    <s v="SI"/>
    <x v="1"/>
    <x v="3"/>
    <x v="1"/>
    <n v="1"/>
    <x v="1"/>
    <x v="7"/>
    <x v="1"/>
    <n v="468"/>
  </r>
  <r>
    <d v="2019-02-16T00:00:00"/>
    <x v="17"/>
    <d v="1899-12-30T06:00:00"/>
    <m/>
    <x v="1"/>
    <s v="MR"/>
    <d v="2019-02-16T06:00:00"/>
    <n v="26564"/>
    <x v="53"/>
    <s v="Carga"/>
    <s v="SI"/>
    <n v="13.5"/>
    <n v="26"/>
    <x v="2"/>
    <x v="178"/>
    <x v="7"/>
    <s v="SEGORBE"/>
    <m/>
    <s v="1221HFK - R4271BCV"/>
    <m/>
    <m/>
    <m/>
    <s v="Alfredo"/>
    <x v="34"/>
    <d v="1899-12-30T06:00:00"/>
    <m/>
    <n v="1"/>
    <x v="0"/>
    <x v="0"/>
    <s v="SI"/>
    <x v="1"/>
    <x v="1"/>
    <x v="1"/>
    <n v="1"/>
    <x v="2"/>
    <x v="7"/>
    <x v="1"/>
    <n v="468"/>
  </r>
  <r>
    <d v="2019-02-16T00:00:00"/>
    <x v="59"/>
    <d v="1899-12-30T07:00:00"/>
    <m/>
    <x v="1"/>
    <s v="MR"/>
    <d v="2019-02-16T07:00:00"/>
    <n v="26564"/>
    <x v="53"/>
    <s v="Carga"/>
    <s v="SI"/>
    <n v="13.5"/>
    <n v="26"/>
    <x v="2"/>
    <x v="178"/>
    <x v="7"/>
    <s v="SEGORBE"/>
    <m/>
    <s v="2811KSX - R4344BCW"/>
    <m/>
    <m/>
    <m/>
    <s v="Alfredo"/>
    <x v="34"/>
    <d v="1899-12-30T07:00:00"/>
    <m/>
    <n v="1"/>
    <x v="0"/>
    <x v="0"/>
    <s v="SI"/>
    <x v="1"/>
    <x v="1"/>
    <x v="1"/>
    <n v="1"/>
    <x v="2"/>
    <x v="7"/>
    <x v="1"/>
    <n v="468"/>
  </r>
  <r>
    <d v="2019-02-16T00:00:00"/>
    <x v="9"/>
    <d v="1899-12-30T08:00:00"/>
    <m/>
    <x v="1"/>
    <s v="MR"/>
    <d v="2019-02-16T08:00:00"/>
    <n v="26564"/>
    <x v="53"/>
    <s v="Carga"/>
    <s v="SI"/>
    <n v="13.5"/>
    <n v="26"/>
    <x v="2"/>
    <x v="178"/>
    <x v="7"/>
    <s v="SEGORBE"/>
    <m/>
    <s v="1517KRC - R6533BCY"/>
    <m/>
    <m/>
    <m/>
    <s v="Juan Carlos"/>
    <x v="33"/>
    <d v="1899-12-30T20:00:00"/>
    <m/>
    <n v="1"/>
    <x v="0"/>
    <x v="0"/>
    <s v="SI"/>
    <x v="3"/>
    <x v="3"/>
    <x v="1"/>
    <n v="1"/>
    <x v="2"/>
    <x v="7"/>
    <x v="1"/>
    <n v="468"/>
  </r>
  <r>
    <d v="2019-02-16T00:00:00"/>
    <x v="22"/>
    <d v="1899-12-30T09:00:00"/>
    <m/>
    <x v="1"/>
    <s v="MR"/>
    <d v="2019-02-16T09:00:00"/>
    <n v="26564"/>
    <x v="53"/>
    <s v="Carga"/>
    <s v="SI"/>
    <n v="13.5"/>
    <n v="26"/>
    <x v="2"/>
    <x v="178"/>
    <x v="7"/>
    <s v="SEGORBE"/>
    <m/>
    <s v="8165KDW-R0148BCR"/>
    <m/>
    <m/>
    <m/>
    <s v="Alfredo"/>
    <x v="34"/>
    <d v="1899-12-30T09:00:00"/>
    <m/>
    <n v="1"/>
    <x v="0"/>
    <x v="0"/>
    <s v="SI"/>
    <x v="1"/>
    <x v="1"/>
    <x v="1"/>
    <n v="1"/>
    <x v="2"/>
    <x v="7"/>
    <x v="1"/>
    <n v="468"/>
  </r>
  <r>
    <d v="2019-02-16T00:00:00"/>
    <x v="14"/>
    <d v="1899-12-30T10:00:00"/>
    <m/>
    <x v="1"/>
    <s v="MR"/>
    <d v="2019-02-16T10:00:00"/>
    <n v="26564"/>
    <x v="53"/>
    <s v="Carga"/>
    <s v="SI"/>
    <n v="13.5"/>
    <n v="26"/>
    <x v="2"/>
    <x v="178"/>
    <x v="7"/>
    <s v="SEGORBE"/>
    <m/>
    <s v="4014KPF - R3808BCW"/>
    <m/>
    <m/>
    <m/>
    <s v="Alfredo"/>
    <x v="34"/>
    <d v="1899-12-30T10:00:00"/>
    <m/>
    <n v="1"/>
    <x v="0"/>
    <x v="0"/>
    <s v="SI"/>
    <x v="1"/>
    <x v="1"/>
    <x v="1"/>
    <n v="1"/>
    <x v="2"/>
    <x v="7"/>
    <x v="1"/>
    <n v="468"/>
  </r>
  <r>
    <d v="2019-02-16T00:00:00"/>
    <x v="2"/>
    <d v="1899-12-30T11:00:00"/>
    <m/>
    <x v="1"/>
    <s v="MR"/>
    <d v="2019-02-16T11:00:00"/>
    <n v="26564"/>
    <x v="53"/>
    <s v="Carga"/>
    <s v="SI"/>
    <n v="13.5"/>
    <n v="26"/>
    <x v="2"/>
    <x v="178"/>
    <x v="7"/>
    <s v="SEGORBE"/>
    <m/>
    <s v="4919KST - R2337BCS"/>
    <m/>
    <m/>
    <m/>
    <s v="Alfredo"/>
    <x v="34"/>
    <d v="1899-12-30T11:00:00"/>
    <m/>
    <n v="1"/>
    <x v="0"/>
    <x v="0"/>
    <s v="SI"/>
    <x v="1"/>
    <x v="1"/>
    <x v="1"/>
    <n v="1"/>
    <x v="2"/>
    <x v="7"/>
    <x v="1"/>
    <n v="468"/>
  </r>
  <r>
    <d v="2019-02-18T00:00:00"/>
    <x v="17"/>
    <d v="1899-12-30T06:00:00"/>
    <m/>
    <x v="1"/>
    <s v="MR"/>
    <d v="2019-02-18T06:00:00"/>
    <m/>
    <x v="26"/>
    <s v="Carga"/>
    <s v="NO"/>
    <n v="10"/>
    <n v="20"/>
    <x v="0"/>
    <x v="157"/>
    <x v="5"/>
    <s v="VARIOS"/>
    <m/>
    <m/>
    <m/>
    <m/>
    <m/>
    <s v="Miguel M."/>
    <x v="35"/>
    <d v="1899-12-30T06:00:00"/>
    <m/>
    <n v="0"/>
    <x v="0"/>
    <x v="0"/>
    <s v="SI"/>
    <x v="1"/>
    <x v="1"/>
    <x v="1"/>
    <n v="1"/>
    <x v="2"/>
    <x v="8"/>
    <x v="1"/>
    <n v="468"/>
  </r>
  <r>
    <d v="2019-02-18T00:00:00"/>
    <x v="59"/>
    <d v="1899-12-30T07:00:00"/>
    <m/>
    <x v="1"/>
    <s v="VG"/>
    <d v="2019-02-18T07:00:00"/>
    <m/>
    <x v="39"/>
    <s v="Descarga"/>
    <s v="SI"/>
    <n v="13.5"/>
    <n v="26"/>
    <x v="0"/>
    <x v="40"/>
    <x v="10"/>
    <s v="NURIEUX"/>
    <s v="CB-1114"/>
    <m/>
    <m/>
    <m/>
    <m/>
    <s v="Miguel Ángel"/>
    <x v="35"/>
    <d v="1899-12-30T07:00:00"/>
    <m/>
    <n v="1"/>
    <x v="0"/>
    <x v="0"/>
    <s v="SI"/>
    <x v="1"/>
    <x v="1"/>
    <x v="1"/>
    <n v="1"/>
    <x v="2"/>
    <x v="8"/>
    <x v="1"/>
    <n v="468"/>
  </r>
  <r>
    <d v="2019-02-18T00:00:00"/>
    <x v="9"/>
    <d v="1899-12-30T08:00:00"/>
    <m/>
    <x v="1"/>
    <s v="MR"/>
    <d v="2019-02-18T08:00:00"/>
    <m/>
    <x v="3"/>
    <s v="Descarga"/>
    <s v="NO"/>
    <n v="0"/>
    <n v="1"/>
    <x v="0"/>
    <x v="28"/>
    <x v="0"/>
    <s v="PALAU"/>
    <s v="ALB.A/1900582  PDO 213004370"/>
    <m/>
    <m/>
    <m/>
    <m/>
    <s v="Miguel M."/>
    <x v="35"/>
    <d v="1899-12-30T08:00:00"/>
    <m/>
    <n v="0"/>
    <x v="0"/>
    <x v="0"/>
    <s v="SI"/>
    <x v="1"/>
    <x v="1"/>
    <x v="1"/>
    <n v="1"/>
    <x v="0"/>
    <x v="8"/>
    <x v="1"/>
    <n v="468"/>
  </r>
  <r>
    <d v="2019-02-18T00:00:00"/>
    <x v="20"/>
    <d v="1899-12-30T08:30:00"/>
    <m/>
    <x v="1"/>
    <s v="MR"/>
    <d v="2019-02-18T08:30:00"/>
    <s v="DAVID"/>
    <x v="7"/>
    <s v="Carga"/>
    <s v="NO"/>
    <n v="3"/>
    <n v="6"/>
    <x v="0"/>
    <x v="9"/>
    <x v="5"/>
    <s v="PALAU"/>
    <m/>
    <m/>
    <m/>
    <m/>
    <m/>
    <s v="Jesús"/>
    <x v="35"/>
    <d v="1899-12-30T08:30:00"/>
    <m/>
    <n v="0"/>
    <x v="0"/>
    <x v="0"/>
    <s v="SI"/>
    <x v="1"/>
    <x v="1"/>
    <x v="1"/>
    <n v="1"/>
    <x v="2"/>
    <x v="8"/>
    <x v="1"/>
    <n v="468"/>
  </r>
  <r>
    <d v="2019-02-18T00:00:00"/>
    <x v="136"/>
    <m/>
    <m/>
    <x v="0"/>
    <s v="MR"/>
    <d v="2019-02-18T08:30:00"/>
    <m/>
    <x v="8"/>
    <s v="Descarga"/>
    <s v="NO"/>
    <n v="0.5"/>
    <n v="1"/>
    <x v="0"/>
    <x v="11"/>
    <x v="0"/>
    <s v="EL VENDRELL"/>
    <s v="ALB. 2019/1143 PDO. 213004352"/>
    <m/>
    <m/>
    <m/>
    <m/>
    <s v="Jesús"/>
    <x v="35"/>
    <d v="1899-12-30T08:35:00"/>
    <m/>
    <n v="0"/>
    <x v="0"/>
    <x v="0"/>
    <s v="No"/>
    <x v="0"/>
    <x v="0"/>
    <x v="0"/>
    <n v="0"/>
    <x v="0"/>
    <x v="8"/>
    <x v="1"/>
    <n v="468"/>
  </r>
  <r>
    <d v="2019-02-18T00:00:00"/>
    <x v="137"/>
    <m/>
    <m/>
    <x v="0"/>
    <s v="MR"/>
    <d v="2019-02-18T08:30:00"/>
    <m/>
    <x v="3"/>
    <s v="Descarga"/>
    <s v="NO"/>
    <n v="0.5"/>
    <n v="1"/>
    <x v="0"/>
    <x v="34"/>
    <x v="2"/>
    <s v="GRANOLLERS"/>
    <s v="ALB. 2190857 PDTO. 713014390"/>
    <m/>
    <m/>
    <m/>
    <m/>
    <s v="Sus medios"/>
    <x v="35"/>
    <d v="1899-12-30T08:37:00"/>
    <m/>
    <n v="0"/>
    <x v="0"/>
    <x v="0"/>
    <s v="No"/>
    <x v="0"/>
    <x v="0"/>
    <x v="0"/>
    <n v="0"/>
    <x v="0"/>
    <x v="8"/>
    <x v="1"/>
    <n v="468"/>
  </r>
  <r>
    <d v="2019-02-18T00:00:00"/>
    <x v="138"/>
    <m/>
    <m/>
    <x v="0"/>
    <s v="MR"/>
    <d v="2019-02-18T08:30:00"/>
    <m/>
    <x v="3"/>
    <s v="Descarga"/>
    <s v="NO"/>
    <n v="0"/>
    <n v="0.5"/>
    <x v="1"/>
    <x v="25"/>
    <x v="0"/>
    <s v="PALAU"/>
    <s v="ALB. 201901687 (2 BULTOS)"/>
    <m/>
    <m/>
    <m/>
    <m/>
    <s v="Sus medios"/>
    <x v="35"/>
    <d v="1899-12-30T08:38:00"/>
    <m/>
    <n v="0"/>
    <x v="0"/>
    <x v="0"/>
    <s v="No"/>
    <x v="0"/>
    <x v="0"/>
    <x v="0"/>
    <n v="0"/>
    <x v="0"/>
    <x v="8"/>
    <x v="1"/>
    <n v="468"/>
  </r>
  <r>
    <d v="2019-02-18T00:00:00"/>
    <x v="22"/>
    <d v="1899-12-30T09:00:00"/>
    <m/>
    <x v="1"/>
    <s v="MR"/>
    <d v="2019-02-18T09:00:00"/>
    <m/>
    <x v="55"/>
    <s v="Carga"/>
    <s v="SI"/>
    <n v="13.5"/>
    <n v="26"/>
    <x v="0"/>
    <x v="148"/>
    <x v="1"/>
    <s v="MARTOS"/>
    <s v="25910 - ENVIO 7073"/>
    <m/>
    <m/>
    <m/>
    <m/>
    <s v="Miguel M."/>
    <x v="35"/>
    <d v="1899-12-30T09:45:00"/>
    <m/>
    <n v="1"/>
    <x v="0"/>
    <x v="0"/>
    <s v="SI"/>
    <x v="1"/>
    <x v="2"/>
    <x v="0"/>
    <n v="0"/>
    <x v="1"/>
    <x v="8"/>
    <x v="1"/>
    <n v="468"/>
  </r>
  <r>
    <d v="2019-02-18T00:00:00"/>
    <x v="51"/>
    <d v="1899-12-30T09:01:00"/>
    <m/>
    <x v="1"/>
    <s v="MR"/>
    <d v="2019-02-18T09:00:00"/>
    <m/>
    <x v="9"/>
    <s v="Descarga"/>
    <s v="NO"/>
    <n v="1"/>
    <n v="2"/>
    <x v="0"/>
    <x v="187"/>
    <x v="2"/>
    <s v="PALAU"/>
    <m/>
    <m/>
    <m/>
    <m/>
    <m/>
    <s v="Pdte."/>
    <x v="35"/>
    <d v="1899-12-30T09:01:00"/>
    <m/>
    <n v="0"/>
    <x v="0"/>
    <x v="0"/>
    <s v="SI"/>
    <x v="1"/>
    <x v="1"/>
    <x v="1"/>
    <n v="1"/>
    <x v="0"/>
    <x v="8"/>
    <x v="1"/>
    <n v="468"/>
  </r>
  <r>
    <d v="2019-02-18T00:00:00"/>
    <x v="115"/>
    <d v="1899-12-30T09:05:00"/>
    <m/>
    <x v="1"/>
    <s v="MR"/>
    <d v="2019-02-18T09:00:00"/>
    <n v="6006703"/>
    <x v="3"/>
    <s v="Carga"/>
    <s v="SI"/>
    <n v="13.5"/>
    <n v="26"/>
    <x v="0"/>
    <x v="23"/>
    <x v="1"/>
    <s v="VARIOS"/>
    <n v="3680248001"/>
    <m/>
    <m/>
    <m/>
    <m/>
    <s v="Miguel M."/>
    <x v="35"/>
    <d v="1899-12-30T09:05:00"/>
    <m/>
    <n v="1"/>
    <x v="0"/>
    <x v="0"/>
    <s v="SI"/>
    <x v="1"/>
    <x v="1"/>
    <x v="1"/>
    <n v="1"/>
    <x v="1"/>
    <x v="8"/>
    <x v="1"/>
    <n v="468"/>
  </r>
  <r>
    <d v="2019-02-18T00:00:00"/>
    <x v="0"/>
    <m/>
    <m/>
    <x v="0"/>
    <s v="MR"/>
    <d v="2019-02-18T09:30:00"/>
    <m/>
    <x v="3"/>
    <s v="Descarga"/>
    <s v="NO"/>
    <n v="3"/>
    <n v="6"/>
    <x v="0"/>
    <x v="89"/>
    <x v="0"/>
    <s v="PALAU"/>
    <s v="no vienen y no avisan "/>
    <m/>
    <m/>
    <m/>
    <m/>
    <s v="Pdte."/>
    <x v="23"/>
    <m/>
    <m/>
    <n v="0"/>
    <x v="1"/>
    <x v="1"/>
    <s v="N/A"/>
    <x v="4"/>
    <x v="4"/>
    <x v="0"/>
    <n v="0"/>
    <x v="0"/>
    <x v="5"/>
    <x v="2"/>
    <n v="468"/>
  </r>
  <r>
    <d v="2019-02-18T00:00:00"/>
    <x v="14"/>
    <d v="1899-12-30T10:00:00"/>
    <m/>
    <x v="1"/>
    <s v="MR"/>
    <d v="2019-02-18T10:00:00"/>
    <n v="26557"/>
    <x v="53"/>
    <s v="Carga"/>
    <s v="SI"/>
    <n v="13.5"/>
    <n v="26"/>
    <x v="2"/>
    <x v="188"/>
    <x v="7"/>
    <s v="ALMERIA"/>
    <m/>
    <s v="8352DVC -  AL4995R"/>
    <m/>
    <m/>
    <m/>
    <s v="Jesús"/>
    <x v="35"/>
    <d v="1899-12-30T11:30:00"/>
    <m/>
    <n v="1"/>
    <x v="0"/>
    <x v="0"/>
    <s v="SI"/>
    <x v="1"/>
    <x v="2"/>
    <x v="0"/>
    <n v="0"/>
    <x v="2"/>
    <x v="8"/>
    <x v="1"/>
    <n v="468"/>
  </r>
  <r>
    <d v="2019-02-18T00:00:00"/>
    <x v="139"/>
    <m/>
    <m/>
    <x v="0"/>
    <s v="MR"/>
    <d v="2019-02-18T10:30:00"/>
    <m/>
    <x v="1"/>
    <s v="Descarga"/>
    <s v="NO"/>
    <n v="0"/>
    <s v="0,5"/>
    <x v="1"/>
    <x v="189"/>
    <x v="2"/>
    <s v="BARBERA"/>
    <s v="LO DEJAN EN PORTERIA (XAVI ESCARRABILL) PDO. 713014371 ALB. PC/633"/>
    <m/>
    <m/>
    <m/>
    <m/>
    <s v="Sus medios"/>
    <x v="35"/>
    <d v="1899-12-30T10:22:00"/>
    <m/>
    <n v="0"/>
    <x v="0"/>
    <x v="0"/>
    <s v="No"/>
    <x v="0"/>
    <x v="0"/>
    <x v="0"/>
    <n v="0"/>
    <x v="0"/>
    <x v="8"/>
    <x v="1"/>
    <n v="468"/>
  </r>
  <r>
    <d v="2019-02-18T00:00:00"/>
    <x v="140"/>
    <m/>
    <m/>
    <x v="0"/>
    <s v="MR"/>
    <d v="2019-02-18T10:30:00"/>
    <m/>
    <x v="1"/>
    <s v="Descarga"/>
    <s v="NO"/>
    <n v="0"/>
    <n v="0.5"/>
    <x v="1"/>
    <x v="4"/>
    <x v="2"/>
    <s v="BARBERA"/>
    <s v="LO DEJAN EN PORTERIA (XAVI ESCARRABILL) PDO. 713014371 ALB. PC/633"/>
    <m/>
    <m/>
    <m/>
    <m/>
    <s v="Sus medios"/>
    <x v="35"/>
    <d v="1899-12-30T10:23:00"/>
    <m/>
    <n v="0"/>
    <x v="0"/>
    <x v="0"/>
    <s v="No"/>
    <x v="0"/>
    <x v="0"/>
    <x v="0"/>
    <n v="0"/>
    <x v="0"/>
    <x v="8"/>
    <x v="1"/>
    <n v="468"/>
  </r>
  <r>
    <d v="2019-02-18T00:00:00"/>
    <x v="1"/>
    <d v="1899-12-30T10:30:00"/>
    <m/>
    <x v="1"/>
    <s v="MR"/>
    <d v="2019-02-18T10:30:00"/>
    <m/>
    <x v="3"/>
    <s v="Descarga"/>
    <s v="NO"/>
    <n v="1.5"/>
    <n v="3"/>
    <x v="0"/>
    <x v="118"/>
    <x v="0"/>
    <s v="PALAU"/>
    <s v="ALB. 1-190124  PDO. 113006463"/>
    <m/>
    <m/>
    <m/>
    <m/>
    <s v="Jesús"/>
    <x v="35"/>
    <d v="1899-12-30T10:30:00"/>
    <m/>
    <n v="0"/>
    <x v="0"/>
    <x v="0"/>
    <s v="SI"/>
    <x v="1"/>
    <x v="1"/>
    <x v="1"/>
    <n v="1"/>
    <x v="0"/>
    <x v="8"/>
    <x v="1"/>
    <n v="468"/>
  </r>
  <r>
    <d v="2019-02-18T00:00:00"/>
    <x v="141"/>
    <m/>
    <m/>
    <x v="0"/>
    <s v="MR"/>
    <d v="2019-02-18T11:00:00"/>
    <m/>
    <x v="3"/>
    <s v="Descarga"/>
    <s v="NO"/>
    <n v="0"/>
    <n v="0.5"/>
    <x v="1"/>
    <x v="66"/>
    <x v="0"/>
    <s v="SABADELL"/>
    <s v="L910294"/>
    <m/>
    <m/>
    <m/>
    <m/>
    <s v="Sus medios"/>
    <x v="35"/>
    <d v="1899-12-30T10:59:00"/>
    <m/>
    <n v="0"/>
    <x v="0"/>
    <x v="0"/>
    <s v="No"/>
    <x v="0"/>
    <x v="0"/>
    <x v="0"/>
    <n v="0"/>
    <x v="0"/>
    <x v="8"/>
    <x v="1"/>
    <n v="468"/>
  </r>
  <r>
    <d v="2019-02-18T00:00:00"/>
    <x v="2"/>
    <d v="1899-12-30T11:00:00"/>
    <m/>
    <x v="1"/>
    <s v="MR"/>
    <d v="2019-02-18T11:00:00"/>
    <n v="26564"/>
    <x v="53"/>
    <s v="Carga"/>
    <s v="SI"/>
    <n v="13.5"/>
    <n v="26"/>
    <x v="2"/>
    <x v="178"/>
    <x v="7"/>
    <s v="SEGORBE"/>
    <m/>
    <s v="1056KRC -  R4771BCS"/>
    <m/>
    <m/>
    <m/>
    <s v="Miguel M."/>
    <x v="35"/>
    <d v="1899-12-30T11:00:00"/>
    <m/>
    <n v="1"/>
    <x v="0"/>
    <x v="0"/>
    <s v="SI"/>
    <x v="1"/>
    <x v="1"/>
    <x v="1"/>
    <n v="1"/>
    <x v="2"/>
    <x v="8"/>
    <x v="1"/>
    <n v="468"/>
  </r>
  <r>
    <d v="2019-02-18T00:00:00"/>
    <x v="99"/>
    <d v="1899-12-30T11:01:00"/>
    <m/>
    <x v="1"/>
    <s v="MR"/>
    <d v="2019-02-18T11:00:00"/>
    <n v="26674"/>
    <x v="3"/>
    <s v="Carga"/>
    <s v="NO"/>
    <n v="0.5"/>
    <n v="1"/>
    <x v="0"/>
    <x v="41"/>
    <x v="3"/>
    <s v="PORTUGAL"/>
    <m/>
    <m/>
    <m/>
    <m/>
    <m/>
    <s v="Miguel M."/>
    <x v="35"/>
    <d v="1899-12-30T11:01:00"/>
    <m/>
    <n v="0"/>
    <x v="0"/>
    <x v="0"/>
    <s v="SI"/>
    <x v="1"/>
    <x v="1"/>
    <x v="1"/>
    <n v="1"/>
    <x v="1"/>
    <x v="8"/>
    <x v="1"/>
    <n v="468"/>
  </r>
  <r>
    <d v="2019-02-18T00:00:00"/>
    <x v="142"/>
    <m/>
    <m/>
    <x v="0"/>
    <s v="MR"/>
    <d v="2019-02-18T11:30:00"/>
    <m/>
    <x v="3"/>
    <s v="Descarga"/>
    <s v="NO"/>
    <n v="4.5"/>
    <n v="9"/>
    <x v="0"/>
    <x v="190"/>
    <x v="0"/>
    <s v="IGUALADA"/>
    <s v="ALB. 71902971  "/>
    <m/>
    <m/>
    <m/>
    <m/>
    <s v="Jesús"/>
    <x v="35"/>
    <d v="1899-12-30T11:16:00"/>
    <m/>
    <n v="0"/>
    <x v="0"/>
    <x v="0"/>
    <s v="No"/>
    <x v="0"/>
    <x v="0"/>
    <x v="0"/>
    <n v="0"/>
    <x v="0"/>
    <x v="8"/>
    <x v="1"/>
    <n v="468"/>
  </r>
  <r>
    <d v="2019-02-18T00:00:00"/>
    <x v="3"/>
    <d v="1899-12-30T11:30:00"/>
    <m/>
    <x v="1"/>
    <s v="MR"/>
    <d v="2019-02-18T11:30:00"/>
    <s v="REMIGIO"/>
    <x v="3"/>
    <s v="Carga"/>
    <s v="SI"/>
    <n v="13.5"/>
    <n v="26"/>
    <x v="0"/>
    <x v="6"/>
    <x v="3"/>
    <s v="VARIOS"/>
    <s v="envio 7120 - 9al/19000173 y 9AL/19000174"/>
    <m/>
    <m/>
    <m/>
    <m/>
    <s v="Jesús"/>
    <x v="35"/>
    <d v="1899-12-30T11:30:00"/>
    <m/>
    <n v="1"/>
    <x v="0"/>
    <x v="0"/>
    <s v="SI"/>
    <x v="1"/>
    <x v="1"/>
    <x v="1"/>
    <n v="1"/>
    <x v="1"/>
    <x v="8"/>
    <x v="1"/>
    <n v="468"/>
  </r>
  <r>
    <d v="2019-02-18T00:00:00"/>
    <x v="4"/>
    <d v="1899-12-30T12:00:00"/>
    <m/>
    <x v="1"/>
    <s v="MR"/>
    <d v="2019-02-18T12:00:00"/>
    <n v="26564"/>
    <x v="53"/>
    <s v="Carga"/>
    <s v="SI"/>
    <n v="13.5"/>
    <n v="26"/>
    <x v="2"/>
    <x v="178"/>
    <x v="7"/>
    <s v="SEGORBE"/>
    <m/>
    <s v="0074DXP -  R4575BBS"/>
    <m/>
    <m/>
    <m/>
    <s v="Juan Carlos"/>
    <x v="35"/>
    <d v="1899-12-30T12:00:00"/>
    <m/>
    <n v="1"/>
    <x v="0"/>
    <x v="0"/>
    <s v="SI"/>
    <x v="1"/>
    <x v="1"/>
    <x v="1"/>
    <n v="1"/>
    <x v="2"/>
    <x v="8"/>
    <x v="1"/>
    <n v="468"/>
  </r>
  <r>
    <d v="2019-02-18T00:00:00"/>
    <x v="36"/>
    <d v="1899-12-30T13:00:00"/>
    <m/>
    <x v="1"/>
    <s v="MR"/>
    <d v="2019-02-18T13:00:00"/>
    <n v="26564"/>
    <x v="53"/>
    <s v="Carga"/>
    <s v="SI"/>
    <n v="13.5"/>
    <n v="26"/>
    <x v="2"/>
    <x v="178"/>
    <x v="7"/>
    <s v="SEGORBE"/>
    <m/>
    <s v="2667FFX -  R3649BCT"/>
    <m/>
    <m/>
    <m/>
    <s v="Juan Carlos"/>
    <x v="35"/>
    <d v="1899-12-30T13:00:00"/>
    <m/>
    <n v="1"/>
    <x v="0"/>
    <x v="0"/>
    <s v="SI"/>
    <x v="1"/>
    <x v="1"/>
    <x v="1"/>
    <n v="1"/>
    <x v="2"/>
    <x v="8"/>
    <x v="1"/>
    <n v="468"/>
  </r>
  <r>
    <d v="2019-02-18T00:00:00"/>
    <x v="88"/>
    <d v="1899-12-30T13:01:00"/>
    <m/>
    <x v="1"/>
    <s v="MR"/>
    <d v="2019-02-18T13:00:00"/>
    <m/>
    <x v="6"/>
    <s v="Carga"/>
    <s v="NO"/>
    <n v="7"/>
    <n v="14"/>
    <x v="0"/>
    <x v="7"/>
    <x v="4"/>
    <s v="GAILLON"/>
    <s v="6006864 - 6006812 Y 6006909"/>
    <m/>
    <m/>
    <m/>
    <m/>
    <s v="Miguel M."/>
    <x v="35"/>
    <d v="1899-12-30T13:01:00"/>
    <m/>
    <n v="0"/>
    <x v="0"/>
    <x v="0"/>
    <s v="SI"/>
    <x v="1"/>
    <x v="1"/>
    <x v="1"/>
    <n v="1"/>
    <x v="1"/>
    <x v="8"/>
    <x v="1"/>
    <n v="468"/>
  </r>
  <r>
    <d v="2019-02-18T00:00:00"/>
    <x v="58"/>
    <m/>
    <m/>
    <x v="0"/>
    <s v="MR"/>
    <d v="2019-02-18T13:30:00"/>
    <m/>
    <x v="51"/>
    <s v="Descarga"/>
    <s v="NO"/>
    <n v="1"/>
    <n v="2"/>
    <x v="0"/>
    <x v="10"/>
    <x v="6"/>
    <s v="uk"/>
    <s v="ALB. 3393011"/>
    <m/>
    <m/>
    <m/>
    <m/>
    <s v="Miguel M."/>
    <x v="35"/>
    <d v="1899-12-30T13:15:00"/>
    <m/>
    <n v="0"/>
    <x v="0"/>
    <x v="0"/>
    <s v="No"/>
    <x v="0"/>
    <x v="0"/>
    <x v="0"/>
    <n v="0"/>
    <x v="0"/>
    <x v="8"/>
    <x v="1"/>
    <n v="468"/>
  </r>
  <r>
    <d v="2019-02-18T00:00:00"/>
    <x v="12"/>
    <m/>
    <m/>
    <x v="0"/>
    <s v="MR"/>
    <d v="2019-02-18T14:30:00"/>
    <m/>
    <x v="3"/>
    <s v="Descarga"/>
    <s v="NO"/>
    <n v="0"/>
    <n v="0.5"/>
    <x v="1"/>
    <x v="25"/>
    <x v="0"/>
    <s v="PALAU"/>
    <s v="2 BULTOS ALB. 201901732"/>
    <m/>
    <m/>
    <m/>
    <m/>
    <s v="Sus medios"/>
    <x v="35"/>
    <d v="1899-12-30T14:30:00"/>
    <m/>
    <n v="0"/>
    <x v="0"/>
    <x v="0"/>
    <s v="No"/>
    <x v="0"/>
    <x v="0"/>
    <x v="0"/>
    <n v="0"/>
    <x v="0"/>
    <x v="8"/>
    <x v="1"/>
    <n v="468"/>
  </r>
  <r>
    <d v="2019-02-18T00:00:00"/>
    <x v="38"/>
    <d v="1899-12-30T15:00:00"/>
    <m/>
    <x v="1"/>
    <s v="MR"/>
    <d v="2019-02-18T15:00:00"/>
    <n v="26557"/>
    <x v="53"/>
    <s v="Carga"/>
    <s v="SI"/>
    <n v="13.5"/>
    <n v="26"/>
    <x v="2"/>
    <x v="188"/>
    <x v="7"/>
    <s v="ALMERIA"/>
    <m/>
    <s v="2095CBV -  AL4350R"/>
    <m/>
    <m/>
    <m/>
    <s v="Jesús"/>
    <x v="35"/>
    <d v="1899-12-30T15:00:00"/>
    <m/>
    <n v="1"/>
    <x v="0"/>
    <x v="0"/>
    <s v="SI"/>
    <x v="1"/>
    <x v="1"/>
    <x v="1"/>
    <n v="1"/>
    <x v="2"/>
    <x v="8"/>
    <x v="1"/>
    <n v="468"/>
  </r>
  <r>
    <d v="2019-02-18T00:00:00"/>
    <x v="13"/>
    <d v="1899-12-30T16:00:00"/>
    <m/>
    <x v="1"/>
    <s v="MR"/>
    <d v="2019-02-18T16:00:00"/>
    <m/>
    <x v="3"/>
    <s v="Carga"/>
    <s v="NO"/>
    <n v="5"/>
    <n v="10"/>
    <x v="0"/>
    <x v="6"/>
    <x v="3"/>
    <s v="VARIOS"/>
    <s v="1 BULTO DE NACEX"/>
    <m/>
    <m/>
    <m/>
    <m/>
    <s v="Miguel Ángel"/>
    <x v="35"/>
    <d v="1899-12-30T16:00:00"/>
    <m/>
    <n v="0"/>
    <x v="0"/>
    <x v="0"/>
    <s v="SI"/>
    <x v="1"/>
    <x v="1"/>
    <x v="1"/>
    <n v="1"/>
    <x v="1"/>
    <x v="8"/>
    <x v="1"/>
    <n v="468"/>
  </r>
  <r>
    <d v="2019-02-18T00:00:00"/>
    <x v="110"/>
    <d v="1899-12-30T16:01:00"/>
    <m/>
    <x v="1"/>
    <s v="MR"/>
    <d v="2019-02-18T16:00:00"/>
    <n v="26564"/>
    <x v="53"/>
    <s v="Carga"/>
    <s v="SI"/>
    <n v="13.5"/>
    <n v="26"/>
    <x v="2"/>
    <x v="178"/>
    <x v="7"/>
    <s v="SEGORBE"/>
    <m/>
    <s v="2801KSX -  R6537BCY"/>
    <m/>
    <m/>
    <m/>
    <s v="Juan Carlos"/>
    <x v="35"/>
    <d v="1899-12-30T16:01:00"/>
    <m/>
    <n v="1"/>
    <x v="0"/>
    <x v="0"/>
    <s v="SI"/>
    <x v="1"/>
    <x v="1"/>
    <x v="1"/>
    <n v="1"/>
    <x v="2"/>
    <x v="8"/>
    <x v="1"/>
    <n v="468"/>
  </r>
  <r>
    <d v="2019-02-18T00:00:00"/>
    <x v="8"/>
    <d v="1899-12-30T16:30:00"/>
    <m/>
    <x v="1"/>
    <s v="MR"/>
    <d v="2019-02-18T16:30:00"/>
    <n v="6006763"/>
    <x v="6"/>
    <s v="Carga"/>
    <s v="SI"/>
    <n v="13.5"/>
    <n v="26"/>
    <x v="0"/>
    <x v="7"/>
    <x v="4"/>
    <s v="FRANCIA"/>
    <m/>
    <m/>
    <m/>
    <m/>
    <m/>
    <s v="Juan Carlos"/>
    <x v="35"/>
    <d v="1899-12-30T16:30:00"/>
    <m/>
    <n v="1"/>
    <x v="0"/>
    <x v="0"/>
    <s v="SI"/>
    <x v="1"/>
    <x v="1"/>
    <x v="1"/>
    <n v="1"/>
    <x v="1"/>
    <x v="8"/>
    <x v="1"/>
    <n v="468"/>
  </r>
  <r>
    <d v="2019-02-18T00:00:00"/>
    <x v="143"/>
    <m/>
    <m/>
    <x v="0"/>
    <s v="MR"/>
    <d v="2019-02-18T17:00:00"/>
    <m/>
    <x v="3"/>
    <s v="Descarga"/>
    <s v="NO"/>
    <n v="0"/>
    <n v="0.5"/>
    <x v="1"/>
    <x v="8"/>
    <x v="0"/>
    <s v="ESPARREGUERA"/>
    <s v="ALB. 190177 PDO. 213004338"/>
    <m/>
    <m/>
    <m/>
    <m/>
    <s v="Sus medios"/>
    <x v="35"/>
    <d v="1899-12-30T16:53:00"/>
    <m/>
    <n v="0"/>
    <x v="0"/>
    <x v="0"/>
    <s v="No"/>
    <x v="0"/>
    <x v="0"/>
    <x v="0"/>
    <n v="0"/>
    <x v="0"/>
    <x v="8"/>
    <x v="1"/>
    <n v="468"/>
  </r>
  <r>
    <d v="2019-02-18T00:00:00"/>
    <x v="40"/>
    <d v="1899-12-30T17:00:00"/>
    <m/>
    <x v="1"/>
    <s v="MR"/>
    <d v="2019-02-18T17:00:00"/>
    <m/>
    <x v="14"/>
    <s v="Carga"/>
    <s v="NO"/>
    <n v="3"/>
    <n v="6"/>
    <x v="0"/>
    <x v="19"/>
    <x v="5"/>
    <s v="VARIOS"/>
    <m/>
    <m/>
    <m/>
    <m/>
    <m/>
    <s v="Miguel Ángel"/>
    <x v="35"/>
    <d v="1899-12-30T17:00:00"/>
    <m/>
    <n v="0"/>
    <x v="0"/>
    <x v="0"/>
    <s v="SI"/>
    <x v="1"/>
    <x v="1"/>
    <x v="1"/>
    <n v="1"/>
    <x v="2"/>
    <x v="8"/>
    <x v="1"/>
    <n v="468"/>
  </r>
  <r>
    <d v="2019-02-18T00:00:00"/>
    <x v="55"/>
    <d v="1899-12-30T17:30:00"/>
    <m/>
    <x v="1"/>
    <s v="MR"/>
    <d v="2019-02-18T17:30:00"/>
    <s v="SZENDEX"/>
    <x v="20"/>
    <s v="Carga"/>
    <s v="NO"/>
    <n v="0"/>
    <n v="1"/>
    <x v="1"/>
    <x v="54"/>
    <x v="5"/>
    <s v="VARIOS"/>
    <s v="ALB. 041296"/>
    <m/>
    <m/>
    <m/>
    <m/>
    <s v="Sus medios"/>
    <x v="35"/>
    <d v="1899-12-30T17:30:00"/>
    <m/>
    <n v="0"/>
    <x v="0"/>
    <x v="0"/>
    <s v="SI"/>
    <x v="1"/>
    <x v="1"/>
    <x v="1"/>
    <n v="1"/>
    <x v="2"/>
    <x v="8"/>
    <x v="1"/>
    <n v="468"/>
  </r>
  <r>
    <d v="2019-02-18T00:00:00"/>
    <x v="46"/>
    <d v="1899-12-30T18:00:00"/>
    <m/>
    <x v="1"/>
    <s v="MR"/>
    <d v="2019-02-18T18:00:00"/>
    <n v="26564"/>
    <x v="53"/>
    <s v="Carga"/>
    <s v="SI"/>
    <n v="13.5"/>
    <n v="26"/>
    <x v="2"/>
    <x v="178"/>
    <x v="7"/>
    <s v="SEGORBE"/>
    <m/>
    <s v="9080KPV - R6867BCS"/>
    <m/>
    <m/>
    <m/>
    <s v="Juan Carlos"/>
    <x v="35"/>
    <d v="1899-12-30T18:00:00"/>
    <m/>
    <n v="1"/>
    <x v="0"/>
    <x v="0"/>
    <s v="SI"/>
    <x v="1"/>
    <x v="1"/>
    <x v="1"/>
    <n v="1"/>
    <x v="2"/>
    <x v="8"/>
    <x v="1"/>
    <n v="468"/>
  </r>
  <r>
    <d v="2019-02-18T00:00:00"/>
    <x v="117"/>
    <d v="1899-12-30T21:00:00"/>
    <m/>
    <x v="1"/>
    <s v="MR"/>
    <d v="2019-02-18T21:00:00"/>
    <n v="6006703"/>
    <x v="3"/>
    <s v="Carga"/>
    <s v="SI"/>
    <n v="13.5"/>
    <n v="26"/>
    <x v="0"/>
    <x v="23"/>
    <x v="1"/>
    <s v="VARIOS"/>
    <n v="3680248000"/>
    <m/>
    <m/>
    <m/>
    <m/>
    <s v="Miguel Ángel"/>
    <x v="35"/>
    <d v="1899-12-30T14:55:00"/>
    <m/>
    <n v="1"/>
    <x v="0"/>
    <x v="0"/>
    <s v="SI"/>
    <x v="1"/>
    <x v="3"/>
    <x v="1"/>
    <n v="1"/>
    <x v="1"/>
    <x v="8"/>
    <x v="1"/>
    <n v="468"/>
  </r>
  <r>
    <d v="2019-02-19T00:00:00"/>
    <x v="59"/>
    <d v="1899-12-30T07:00:00"/>
    <m/>
    <x v="1"/>
    <s v="MR"/>
    <d v="2019-02-19T07:00:00"/>
    <m/>
    <x v="3"/>
    <s v="Descarga"/>
    <s v="SI"/>
    <n v="13.5"/>
    <n v="26"/>
    <x v="0"/>
    <x v="22"/>
    <x v="0"/>
    <s v="PALAU"/>
    <m/>
    <m/>
    <m/>
    <m/>
    <m/>
    <s v="Miguel M."/>
    <x v="36"/>
    <d v="1899-12-30T07:00:00"/>
    <m/>
    <n v="1"/>
    <x v="0"/>
    <x v="0"/>
    <s v="SI"/>
    <x v="1"/>
    <x v="1"/>
    <x v="1"/>
    <n v="1"/>
    <x v="0"/>
    <x v="8"/>
    <x v="1"/>
    <n v="468"/>
  </r>
  <r>
    <d v="2019-02-19T00:00:00"/>
    <x v="20"/>
    <d v="1899-12-30T08:30:00"/>
    <m/>
    <x v="1"/>
    <s v="MR"/>
    <d v="2019-02-19T08:30:00"/>
    <s v="DAVID"/>
    <x v="7"/>
    <s v="Carga"/>
    <s v="NO"/>
    <n v="3"/>
    <n v="6"/>
    <x v="0"/>
    <x v="9"/>
    <x v="5"/>
    <s v="PALAU"/>
    <m/>
    <m/>
    <m/>
    <m/>
    <m/>
    <s v="Jesús"/>
    <x v="36"/>
    <d v="1899-12-30T08:30:00"/>
    <m/>
    <n v="0"/>
    <x v="0"/>
    <x v="0"/>
    <s v="SI"/>
    <x v="1"/>
    <x v="1"/>
    <x v="1"/>
    <n v="1"/>
    <x v="2"/>
    <x v="8"/>
    <x v="1"/>
    <n v="468"/>
  </r>
  <r>
    <d v="2019-02-19T00:00:00"/>
    <x v="144"/>
    <m/>
    <m/>
    <x v="0"/>
    <s v="MR"/>
    <d v="2019-02-19T09:00:00"/>
    <m/>
    <x v="3"/>
    <s v="Descarga"/>
    <s v="SI"/>
    <n v="13.5"/>
    <n v="26"/>
    <x v="0"/>
    <x v="186"/>
    <x v="2"/>
    <s v="ALICANTE"/>
    <s v="ALB. 1901182"/>
    <m/>
    <m/>
    <m/>
    <m/>
    <s v="Jesús"/>
    <x v="36"/>
    <d v="1899-12-30T08:55:00"/>
    <m/>
    <n v="1"/>
    <x v="0"/>
    <x v="0"/>
    <s v="No"/>
    <x v="0"/>
    <x v="0"/>
    <x v="0"/>
    <n v="0"/>
    <x v="0"/>
    <x v="8"/>
    <x v="1"/>
    <n v="468"/>
  </r>
  <r>
    <d v="2019-02-19T00:00:00"/>
    <x v="145"/>
    <m/>
    <m/>
    <x v="0"/>
    <s v="MR"/>
    <d v="2019-02-19T09:00:00"/>
    <m/>
    <x v="8"/>
    <s v="Descarga"/>
    <s v="NO"/>
    <n v="0"/>
    <n v="0.5"/>
    <x v="1"/>
    <x v="11"/>
    <x v="0"/>
    <s v="PALAU"/>
    <s v="ENTREGA UN BULTO (1 VALVULA) Y LE DEVOLVEMOS 2 VALVULAS ENTREGADAS MAL"/>
    <m/>
    <m/>
    <m/>
    <m/>
    <s v="Sus medios"/>
    <x v="36"/>
    <d v="1899-12-30T08:59:00"/>
    <m/>
    <n v="0"/>
    <x v="0"/>
    <x v="0"/>
    <s v="No"/>
    <x v="0"/>
    <x v="0"/>
    <x v="0"/>
    <n v="0"/>
    <x v="0"/>
    <x v="8"/>
    <x v="1"/>
    <n v="468"/>
  </r>
  <r>
    <d v="2019-02-19T00:00:00"/>
    <x v="22"/>
    <d v="1899-12-30T09:00:00"/>
    <m/>
    <x v="1"/>
    <s v="MR"/>
    <d v="2019-02-19T09:00:00"/>
    <n v="26557"/>
    <x v="53"/>
    <s v="Carga"/>
    <s v="SI"/>
    <n v="13.5"/>
    <n v="26"/>
    <x v="2"/>
    <x v="188"/>
    <x v="7"/>
    <s v="ALMERIA"/>
    <m/>
    <s v="4357DPF /// AL4261R"/>
    <m/>
    <m/>
    <m/>
    <s v="Jesús"/>
    <x v="36"/>
    <d v="1899-12-30T09:00:00"/>
    <m/>
    <n v="1"/>
    <x v="0"/>
    <x v="0"/>
    <s v="SI"/>
    <x v="1"/>
    <x v="1"/>
    <x v="1"/>
    <n v="1"/>
    <x v="2"/>
    <x v="8"/>
    <x v="1"/>
    <n v="468"/>
  </r>
  <r>
    <d v="2019-02-19T00:00:00"/>
    <x v="146"/>
    <m/>
    <m/>
    <x v="0"/>
    <s v="MR"/>
    <d v="2019-02-19T09:30:00"/>
    <m/>
    <x v="3"/>
    <s v="Descarga"/>
    <s v="NO"/>
    <n v="3"/>
    <n v="6"/>
    <x v="0"/>
    <x v="89"/>
    <x v="0"/>
    <s v="PALAU"/>
    <s v="sin cita/ tenia fecha de descarga ayer. alv19-0838 y 0839"/>
    <m/>
    <m/>
    <m/>
    <m/>
    <s v="Miguel M."/>
    <x v="36"/>
    <d v="1899-12-30T09:28:00"/>
    <m/>
    <n v="0"/>
    <x v="0"/>
    <x v="0"/>
    <s v="No"/>
    <x v="0"/>
    <x v="0"/>
    <x v="0"/>
    <n v="0"/>
    <x v="0"/>
    <x v="8"/>
    <x v="1"/>
    <n v="468"/>
  </r>
  <r>
    <d v="2019-02-19T00:00:00"/>
    <x v="0"/>
    <m/>
    <m/>
    <x v="0"/>
    <s v="MR"/>
    <d v="2019-02-19T09:30:00"/>
    <m/>
    <x v="21"/>
    <s v="Descarga"/>
    <s v="NO"/>
    <n v="0"/>
    <n v="0.5"/>
    <x v="1"/>
    <x v="4"/>
    <x v="2"/>
    <s v="PALAU"/>
    <s v="ANDRESMASEGOSA PDO. 113006481 ALB. V360/2019  Y SERIPAFER PDO. 113006433 ALB. NA190321"/>
    <m/>
    <m/>
    <m/>
    <m/>
    <s v="Sus medios"/>
    <x v="36"/>
    <d v="1899-12-30T09:30:00"/>
    <m/>
    <n v="0"/>
    <x v="0"/>
    <x v="0"/>
    <s v="No"/>
    <x v="0"/>
    <x v="0"/>
    <x v="0"/>
    <n v="0"/>
    <x v="0"/>
    <x v="8"/>
    <x v="1"/>
    <n v="468"/>
  </r>
  <r>
    <d v="2019-02-19T00:00:00"/>
    <x v="14"/>
    <d v="1899-12-30T10:00:00"/>
    <m/>
    <x v="1"/>
    <s v="MR"/>
    <d v="2019-02-19T10:00:00"/>
    <m/>
    <x v="22"/>
    <s v="Descarga"/>
    <s v="SI"/>
    <n v="13.5"/>
    <n v="26"/>
    <x v="0"/>
    <x v="21"/>
    <x v="8"/>
    <s v="LORQUI"/>
    <s v="ALB. 041289 PDO. 5000316"/>
    <m/>
    <m/>
    <m/>
    <m/>
    <s v="Jesús"/>
    <x v="36"/>
    <d v="1899-12-30T10:00:00"/>
    <m/>
    <n v="1"/>
    <x v="0"/>
    <x v="0"/>
    <s v="SI"/>
    <x v="1"/>
    <x v="1"/>
    <x v="1"/>
    <n v="1"/>
    <x v="2"/>
    <x v="8"/>
    <x v="1"/>
    <n v="468"/>
  </r>
  <r>
    <d v="2019-02-19T00:00:00"/>
    <x v="1"/>
    <d v="1899-12-30T10:30:00"/>
    <m/>
    <x v="1"/>
    <s v="MR"/>
    <d v="2019-02-19T10:30:00"/>
    <m/>
    <x v="3"/>
    <s v="Carga"/>
    <s v="NO"/>
    <n v="5"/>
    <n v="10"/>
    <x v="0"/>
    <x v="6"/>
    <x v="3"/>
    <s v="VARIOS"/>
    <s v="9AL/19000177"/>
    <m/>
    <m/>
    <m/>
    <m/>
    <s v="Miguel M."/>
    <x v="36"/>
    <d v="1899-12-30T10:30:00"/>
    <m/>
    <n v="0"/>
    <x v="0"/>
    <x v="0"/>
    <s v="SI"/>
    <x v="1"/>
    <x v="1"/>
    <x v="1"/>
    <n v="1"/>
    <x v="1"/>
    <x v="8"/>
    <x v="1"/>
    <n v="468"/>
  </r>
  <r>
    <d v="2019-02-19T00:00:00"/>
    <x v="147"/>
    <m/>
    <m/>
    <x v="0"/>
    <s v="MR"/>
    <d v="2019-02-19T11:00:00"/>
    <m/>
    <x v="11"/>
    <s v="Descarga"/>
    <s v="NO"/>
    <n v="0"/>
    <n v="0.5"/>
    <x v="1"/>
    <x v="169"/>
    <x v="2"/>
    <s v="MURCIA"/>
    <s v="ANTONIO PEÑA 1 BULTO"/>
    <m/>
    <m/>
    <m/>
    <m/>
    <s v="Sus medios"/>
    <x v="36"/>
    <d v="1899-12-30T10:52:00"/>
    <m/>
    <n v="0"/>
    <x v="0"/>
    <x v="0"/>
    <s v="No"/>
    <x v="0"/>
    <x v="0"/>
    <x v="0"/>
    <n v="0"/>
    <x v="0"/>
    <x v="8"/>
    <x v="1"/>
    <n v="468"/>
  </r>
  <r>
    <d v="2019-02-19T00:00:00"/>
    <x v="2"/>
    <d v="1899-12-30T11:00:00"/>
    <m/>
    <x v="1"/>
    <s v="MR"/>
    <d v="2019-02-19T11:00:00"/>
    <m/>
    <x v="3"/>
    <s v="Descarga"/>
    <s v="NO"/>
    <n v="0"/>
    <s v="0,5"/>
    <x v="0"/>
    <x v="117"/>
    <x v="2"/>
    <s v="MONTCADA"/>
    <s v="413008522 ALB. 6000089 y 413008527  6000090"/>
    <m/>
    <m/>
    <m/>
    <m/>
    <s v="Jesús"/>
    <x v="36"/>
    <d v="1899-12-30T11:00:00"/>
    <m/>
    <n v="0"/>
    <x v="0"/>
    <x v="0"/>
    <s v="SI"/>
    <x v="1"/>
    <x v="1"/>
    <x v="1"/>
    <n v="1"/>
    <x v="0"/>
    <x v="8"/>
    <x v="1"/>
    <n v="468"/>
  </r>
  <r>
    <d v="2019-02-19T00:00:00"/>
    <x v="76"/>
    <m/>
    <m/>
    <x v="0"/>
    <s v="MR"/>
    <d v="2019-02-19T11:00:00"/>
    <m/>
    <x v="3"/>
    <s v="Descarga"/>
    <s v="NO"/>
    <n v="0"/>
    <s v="0..5"/>
    <x v="1"/>
    <x v="66"/>
    <x v="0"/>
    <s v="PALAU"/>
    <s v="ALB. L910541"/>
    <m/>
    <m/>
    <m/>
    <m/>
    <s v="Sus medios"/>
    <x v="36"/>
    <d v="1899-12-30T11:10:00"/>
    <m/>
    <n v="0"/>
    <x v="0"/>
    <x v="0"/>
    <s v="No"/>
    <x v="0"/>
    <x v="0"/>
    <x v="0"/>
    <n v="0"/>
    <x v="0"/>
    <x v="8"/>
    <x v="1"/>
    <n v="468"/>
  </r>
  <r>
    <d v="2019-02-19T00:00:00"/>
    <x v="3"/>
    <d v="1899-12-30T11:30:00"/>
    <m/>
    <x v="1"/>
    <s v="MR"/>
    <d v="2019-02-19T11:30:00"/>
    <n v="26557"/>
    <x v="53"/>
    <s v="Carga"/>
    <s v="SI"/>
    <n v="13.5"/>
    <n v="26"/>
    <x v="2"/>
    <x v="188"/>
    <x v="7"/>
    <s v="ALMERIA"/>
    <m/>
    <s v="983KRR // R7344BDB"/>
    <m/>
    <m/>
    <m/>
    <s v="Jesús"/>
    <x v="36"/>
    <d v="1899-12-30T11:30:00"/>
    <m/>
    <n v="1"/>
    <x v="0"/>
    <x v="0"/>
    <s v="SI"/>
    <x v="1"/>
    <x v="1"/>
    <x v="1"/>
    <n v="1"/>
    <x v="2"/>
    <x v="8"/>
    <x v="1"/>
    <n v="468"/>
  </r>
  <r>
    <d v="2019-02-19T00:00:00"/>
    <x v="4"/>
    <d v="1899-12-30T12:00:00"/>
    <m/>
    <x v="1"/>
    <s v="MR"/>
    <d v="2019-02-19T12:00:00"/>
    <n v="26557"/>
    <x v="53"/>
    <s v="Carga"/>
    <s v="SI"/>
    <n v="13.5"/>
    <n v="26"/>
    <x v="2"/>
    <x v="188"/>
    <x v="7"/>
    <s v="ALMERIA"/>
    <m/>
    <s v="5431HGX /// R3866BBY"/>
    <m/>
    <m/>
    <m/>
    <s v="Miguel M."/>
    <x v="36"/>
    <d v="1899-12-30T12:00:00"/>
    <m/>
    <n v="1"/>
    <x v="0"/>
    <x v="0"/>
    <s v="SI"/>
    <x v="1"/>
    <x v="1"/>
    <x v="1"/>
    <n v="1"/>
    <x v="2"/>
    <x v="8"/>
    <x v="1"/>
    <n v="468"/>
  </r>
  <r>
    <d v="2019-02-19T00:00:00"/>
    <x v="5"/>
    <d v="1899-12-30T12:30:00"/>
    <m/>
    <x v="1"/>
    <s v="MR"/>
    <d v="2019-02-19T12:30:00"/>
    <m/>
    <x v="28"/>
    <s v="Descarga"/>
    <s v="NO"/>
    <n v="2.5"/>
    <n v="5"/>
    <x v="0"/>
    <x v="49"/>
    <x v="0"/>
    <s v="PALAU"/>
    <s v="alb. s1-3414 pdto. 813002264 y 813002265"/>
    <m/>
    <m/>
    <m/>
    <m/>
    <s v="Jesús"/>
    <x v="36"/>
    <d v="1899-12-30T12:30:00"/>
    <m/>
    <n v="0"/>
    <x v="0"/>
    <x v="0"/>
    <s v="SI"/>
    <x v="1"/>
    <x v="1"/>
    <x v="1"/>
    <n v="1"/>
    <x v="0"/>
    <x v="8"/>
    <x v="1"/>
    <n v="468"/>
  </r>
  <r>
    <d v="2019-02-19T00:00:00"/>
    <x v="16"/>
    <d v="1899-12-30T12:31:00"/>
    <m/>
    <x v="1"/>
    <s v="MR"/>
    <d v="2019-02-19T12:30:00"/>
    <m/>
    <x v="12"/>
    <s v="Descarga"/>
    <s v="NO"/>
    <n v="1"/>
    <n v="2"/>
    <x v="0"/>
    <x v="17"/>
    <x v="2"/>
    <s v="PALAU"/>
    <s v="ALB. 19AV 395 / PDO. 113006458 Y ALB. 19AV396 PDO-. 113006461"/>
    <m/>
    <m/>
    <m/>
    <m/>
    <s v="Miguel M."/>
    <x v="36"/>
    <d v="1899-12-30T12:31:00"/>
    <m/>
    <n v="0"/>
    <x v="0"/>
    <x v="0"/>
    <s v="SI"/>
    <x v="1"/>
    <x v="1"/>
    <x v="1"/>
    <n v="1"/>
    <x v="0"/>
    <x v="8"/>
    <x v="1"/>
    <n v="468"/>
  </r>
  <r>
    <d v="2019-02-19T00:00:00"/>
    <x v="148"/>
    <d v="1899-12-30T12:34:00"/>
    <m/>
    <x v="1"/>
    <s v="MR"/>
    <d v="2019-02-19T12:30:00"/>
    <m/>
    <x v="3"/>
    <s v="Descarga"/>
    <s v="NO"/>
    <n v="0"/>
    <n v="0.5"/>
    <x v="1"/>
    <x v="75"/>
    <x v="0"/>
    <s v="GRANOLLERS"/>
    <s v="ALB. 37509 PDO.  NO HAY"/>
    <m/>
    <m/>
    <m/>
    <m/>
    <s v="Sus medios"/>
    <x v="36"/>
    <d v="1899-12-30T12:34:00"/>
    <m/>
    <n v="0"/>
    <x v="0"/>
    <x v="0"/>
    <s v="SI"/>
    <x v="1"/>
    <x v="1"/>
    <x v="1"/>
    <n v="1"/>
    <x v="0"/>
    <x v="8"/>
    <x v="1"/>
    <n v="468"/>
  </r>
  <r>
    <d v="2019-02-19T00:00:00"/>
    <x v="149"/>
    <m/>
    <m/>
    <x v="0"/>
    <s v="MR"/>
    <d v="2019-02-19T12:30:00"/>
    <m/>
    <x v="64"/>
    <s v="Descarga"/>
    <s v="NO"/>
    <n v="0"/>
    <n v="0.5"/>
    <x v="1"/>
    <x v="191"/>
    <x v="0"/>
    <s v="PALAU"/>
    <s v="ALB. 9094 PDO. 213004346"/>
    <m/>
    <m/>
    <m/>
    <m/>
    <s v="Sus medios"/>
    <x v="36"/>
    <d v="1899-12-30T12:38:00"/>
    <m/>
    <n v="0"/>
    <x v="0"/>
    <x v="0"/>
    <s v="No"/>
    <x v="0"/>
    <x v="0"/>
    <x v="0"/>
    <n v="0"/>
    <x v="0"/>
    <x v="8"/>
    <x v="1"/>
    <n v="468"/>
  </r>
  <r>
    <d v="2019-02-19T00:00:00"/>
    <x v="36"/>
    <d v="1899-12-30T13:00:00"/>
    <m/>
    <x v="1"/>
    <s v="MR"/>
    <d v="2019-02-19T13:00:00"/>
    <n v="26557"/>
    <x v="53"/>
    <s v="Carga"/>
    <s v="SI"/>
    <n v="13.5"/>
    <n v="26"/>
    <x v="2"/>
    <x v="188"/>
    <x v="7"/>
    <s v="ALMERIA"/>
    <m/>
    <s v="6131KDM /// R0557BBZ"/>
    <m/>
    <m/>
    <m/>
    <s v="Jesús"/>
    <x v="36"/>
    <d v="1899-12-30T13:00:00"/>
    <m/>
    <n v="1"/>
    <x v="0"/>
    <x v="0"/>
    <s v="SI"/>
    <x v="1"/>
    <x v="1"/>
    <x v="1"/>
    <n v="1"/>
    <x v="2"/>
    <x v="8"/>
    <x v="1"/>
    <n v="468"/>
  </r>
  <r>
    <d v="2019-02-19T00:00:00"/>
    <x v="130"/>
    <m/>
    <m/>
    <x v="0"/>
    <s v="MR"/>
    <d v="2019-02-19T13:30:00"/>
    <m/>
    <x v="3"/>
    <s v="Descarga"/>
    <s v="NO"/>
    <n v="0"/>
    <n v="0.5"/>
    <x v="1"/>
    <x v="15"/>
    <x v="2"/>
    <s v="ARENYS DE MUN"/>
    <s v="ALB. AN/1920145 - PDO 713014421 Y ALB. AN/1920146 PDO. 713014421"/>
    <m/>
    <m/>
    <m/>
    <m/>
    <s v="Sus medios"/>
    <x v="36"/>
    <d v="1899-12-30T13:31:00"/>
    <m/>
    <n v="0"/>
    <x v="0"/>
    <x v="0"/>
    <s v="No"/>
    <x v="0"/>
    <x v="0"/>
    <x v="0"/>
    <n v="0"/>
    <x v="0"/>
    <x v="8"/>
    <x v="1"/>
    <n v="468"/>
  </r>
  <r>
    <d v="2019-02-19T00:00:00"/>
    <x v="43"/>
    <d v="1899-12-30T14:00:00"/>
    <m/>
    <x v="1"/>
    <s v="MR"/>
    <d v="2019-02-19T14:00:00"/>
    <n v="26557"/>
    <x v="53"/>
    <s v="Carga"/>
    <s v="SI"/>
    <n v="13.5"/>
    <n v="26"/>
    <x v="2"/>
    <x v="188"/>
    <x v="7"/>
    <s v="ALMERIA"/>
    <m/>
    <s v="4893JTL /// R0779BCN"/>
    <m/>
    <m/>
    <m/>
    <s v="Miguel M."/>
    <x v="36"/>
    <d v="1899-12-30T14:00:00"/>
    <m/>
    <n v="1"/>
    <x v="0"/>
    <x v="0"/>
    <s v="SI"/>
    <x v="1"/>
    <x v="1"/>
    <x v="1"/>
    <n v="1"/>
    <x v="2"/>
    <x v="8"/>
    <x v="1"/>
    <n v="468"/>
  </r>
  <r>
    <d v="2019-02-19T00:00:00"/>
    <x v="12"/>
    <d v="1899-12-30T14:30:00"/>
    <m/>
    <x v="1"/>
    <s v="MR"/>
    <d v="2019-02-19T14:30:00"/>
    <n v="26692"/>
    <x v="27"/>
    <s v="Carga"/>
    <s v="NO"/>
    <n v="0.5"/>
    <n v="1"/>
    <x v="0"/>
    <x v="147"/>
    <x v="1"/>
    <s v="MADRID"/>
    <s v="HASTA LAS 13 H O DE 15 A 17H, viene a las 14:45h y no hay nadie en oficina y se marcha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19T00:00:00"/>
    <x v="38"/>
    <d v="1899-12-30T15:00:00"/>
    <m/>
    <x v="1"/>
    <s v="MR"/>
    <d v="2019-02-19T15:00:00"/>
    <m/>
    <x v="21"/>
    <s v="Descarga"/>
    <s v="NO"/>
    <n v="0"/>
    <s v="0,5"/>
    <x v="1"/>
    <x v="72"/>
    <x v="0"/>
    <s v="PALAU"/>
    <s v="085-19 / 213004367 ///084-19 / 213004376 /// 083-9/213004366 /// 082-19/213004369 /// 081-19/213004365 "/>
    <m/>
    <m/>
    <m/>
    <m/>
    <s v="Sus medios"/>
    <x v="36"/>
    <d v="1899-12-30T15:00:00"/>
    <m/>
    <n v="0"/>
    <x v="0"/>
    <x v="0"/>
    <s v="SI"/>
    <x v="1"/>
    <x v="1"/>
    <x v="1"/>
    <n v="1"/>
    <x v="0"/>
    <x v="8"/>
    <x v="1"/>
    <n v="468"/>
  </r>
  <r>
    <d v="2019-02-19T00:00:00"/>
    <x v="7"/>
    <d v="1899-12-30T15:30:00"/>
    <m/>
    <x v="1"/>
    <s v="MR"/>
    <d v="2019-02-19T15:30:00"/>
    <n v="26558"/>
    <x v="12"/>
    <s v="Carga"/>
    <s v="NO"/>
    <n v="0.5"/>
    <n v="1"/>
    <x v="0"/>
    <x v="192"/>
    <x v="1"/>
    <s v="HUETOR"/>
    <m/>
    <m/>
    <m/>
    <m/>
    <m/>
    <s v="Sandra"/>
    <x v="36"/>
    <d v="1899-12-30T15:30:00"/>
    <m/>
    <n v="0"/>
    <x v="0"/>
    <x v="0"/>
    <s v="SI"/>
    <x v="1"/>
    <x v="1"/>
    <x v="1"/>
    <n v="1"/>
    <x v="1"/>
    <x v="8"/>
    <x v="1"/>
    <n v="468"/>
  </r>
  <r>
    <d v="2019-02-19T00:00:00"/>
    <x v="150"/>
    <m/>
    <m/>
    <x v="0"/>
    <s v="MR"/>
    <d v="2019-02-19T15:30:00"/>
    <m/>
    <x v="3"/>
    <s v="Descarga"/>
    <s v="NO"/>
    <n v="0"/>
    <n v="0.5"/>
    <x v="1"/>
    <x v="43"/>
    <x v="2"/>
    <s v="PALAU"/>
    <s v="ALB. A/7666,7,8 Y9 PDO.713014374,713014386, 713014375, 213004375"/>
    <m/>
    <m/>
    <m/>
    <m/>
    <s v="Sus medios"/>
    <x v="36"/>
    <d v="1899-12-30T15:31:00"/>
    <m/>
    <n v="0"/>
    <x v="0"/>
    <x v="0"/>
    <s v="No"/>
    <x v="0"/>
    <x v="0"/>
    <x v="0"/>
    <n v="0"/>
    <x v="0"/>
    <x v="8"/>
    <x v="1"/>
    <n v="468"/>
  </r>
  <r>
    <d v="2019-02-19T00:00:00"/>
    <x v="13"/>
    <d v="1899-12-30T16:00:00"/>
    <m/>
    <x v="1"/>
    <s v="MR"/>
    <d v="2019-02-19T16:00:00"/>
    <m/>
    <x v="3"/>
    <s v="Carga"/>
    <s v="NO"/>
    <n v="5"/>
    <n v="10"/>
    <x v="0"/>
    <x v="6"/>
    <x v="3"/>
    <s v="VARIOS"/>
    <s v="9AL/19000191, 19AL/19000187"/>
    <m/>
    <m/>
    <m/>
    <m/>
    <s v="Miguel Ángel"/>
    <x v="36"/>
    <d v="1899-12-30T16:00:00"/>
    <m/>
    <n v="0"/>
    <x v="0"/>
    <x v="0"/>
    <s v="SI"/>
    <x v="1"/>
    <x v="1"/>
    <x v="1"/>
    <n v="1"/>
    <x v="1"/>
    <x v="8"/>
    <x v="1"/>
    <n v="468"/>
  </r>
  <r>
    <d v="2019-02-19T00:00:00"/>
    <x v="8"/>
    <d v="1899-12-30T16:30:00"/>
    <m/>
    <x v="1"/>
    <s v="MR"/>
    <d v="2019-02-19T16:30:00"/>
    <n v="26525"/>
    <x v="31"/>
    <s v="Carga"/>
    <s v="NO"/>
    <n v="6"/>
    <n v="12"/>
    <x v="0"/>
    <x v="193"/>
    <x v="11"/>
    <s v="PONTEVEDRA"/>
    <m/>
    <m/>
    <m/>
    <m/>
    <m/>
    <s v="Juan Carlos"/>
    <x v="36"/>
    <d v="1899-12-30T16:30:00"/>
    <m/>
    <n v="0"/>
    <x v="0"/>
    <x v="0"/>
    <s v="SI"/>
    <x v="1"/>
    <x v="1"/>
    <x v="1"/>
    <n v="1"/>
    <x v="2"/>
    <x v="8"/>
    <x v="1"/>
    <n v="468"/>
  </r>
  <r>
    <d v="2019-02-19T00:00:00"/>
    <x v="39"/>
    <d v="1899-12-30T16:31:00"/>
    <m/>
    <x v="1"/>
    <s v="MR"/>
    <d v="2019-02-19T16:30:00"/>
    <s v="SZENDEX"/>
    <x v="20"/>
    <s v="Carga"/>
    <s v="NO"/>
    <n v="0"/>
    <n v="1"/>
    <x v="1"/>
    <x v="54"/>
    <x v="5"/>
    <s v="VARIOS"/>
    <s v="ALB. 041320, 041321 y 19052, no vienen a retirar"/>
    <m/>
    <m/>
    <m/>
    <m/>
    <s v="Pdte."/>
    <x v="23"/>
    <m/>
    <m/>
    <n v="0"/>
    <x v="1"/>
    <x v="1"/>
    <s v="N/A"/>
    <x v="4"/>
    <x v="4"/>
    <x v="0"/>
    <n v="0"/>
    <x v="2"/>
    <x v="5"/>
    <x v="2"/>
    <n v="468"/>
  </r>
  <r>
    <d v="2019-02-19T00:00:00"/>
    <x v="118"/>
    <d v="1899-12-30T16:35:00"/>
    <m/>
    <x v="1"/>
    <s v="MR"/>
    <d v="2019-02-19T16:30:00"/>
    <s v="ASM"/>
    <x v="21"/>
    <s v="Carga"/>
    <s v="NO"/>
    <n v="0"/>
    <n v="1"/>
    <x v="1"/>
    <x v="46"/>
    <x v="5"/>
    <s v="VARIOS"/>
    <s v="ALB.41325"/>
    <m/>
    <m/>
    <m/>
    <m/>
    <s v="Sus medios"/>
    <x v="36"/>
    <d v="1899-12-30T16:35:00"/>
    <m/>
    <n v="0"/>
    <x v="0"/>
    <x v="0"/>
    <s v="SI"/>
    <x v="1"/>
    <x v="1"/>
    <x v="1"/>
    <n v="1"/>
    <x v="2"/>
    <x v="8"/>
    <x v="1"/>
    <n v="468"/>
  </r>
  <r>
    <d v="2019-02-19T00:00:00"/>
    <x v="40"/>
    <d v="1899-12-30T17:00:00"/>
    <m/>
    <x v="1"/>
    <s v="MR"/>
    <d v="2019-02-19T17:00:00"/>
    <m/>
    <x v="14"/>
    <s v="Carga"/>
    <s v="NO"/>
    <n v="1.5"/>
    <n v="3"/>
    <x v="0"/>
    <x v="19"/>
    <x v="5"/>
    <s v="VARIOS"/>
    <m/>
    <m/>
    <m/>
    <m/>
    <m/>
    <s v="Miguel Ángel"/>
    <x v="36"/>
    <d v="1899-12-30T17:00:00"/>
    <m/>
    <n v="0"/>
    <x v="0"/>
    <x v="0"/>
    <s v="SI"/>
    <x v="1"/>
    <x v="1"/>
    <x v="1"/>
    <n v="1"/>
    <x v="2"/>
    <x v="8"/>
    <x v="1"/>
    <n v="468"/>
  </r>
  <r>
    <d v="2019-02-19T00:00:00"/>
    <x v="55"/>
    <d v="1899-12-30T17:30:00"/>
    <m/>
    <x v="1"/>
    <s v="MR"/>
    <d v="2019-02-19T17:30:00"/>
    <m/>
    <x v="32"/>
    <s v="Descarga"/>
    <s v="SI"/>
    <n v="13.5"/>
    <n v="26"/>
    <x v="0"/>
    <x v="56"/>
    <x v="0"/>
    <s v="PALAU"/>
    <s v="ALB. B616, B617, B618, B619, G190193, G190195"/>
    <m/>
    <m/>
    <m/>
    <m/>
    <s v="Juan Carlos"/>
    <x v="36"/>
    <d v="1899-12-30T17:30:00"/>
    <m/>
    <n v="1"/>
    <x v="0"/>
    <x v="0"/>
    <s v="SI"/>
    <x v="1"/>
    <x v="1"/>
    <x v="1"/>
    <n v="1"/>
    <x v="0"/>
    <x v="8"/>
    <x v="1"/>
    <n v="468"/>
  </r>
  <r>
    <d v="2019-02-19T00:00:00"/>
    <x v="46"/>
    <d v="1899-12-30T18:00:00"/>
    <m/>
    <x v="1"/>
    <s v="MR"/>
    <d v="2019-02-19T18:00:00"/>
    <n v="26557"/>
    <x v="53"/>
    <s v="Carga"/>
    <s v="SI"/>
    <n v="13.5"/>
    <n v="26"/>
    <x v="2"/>
    <x v="188"/>
    <x v="7"/>
    <s v="ALMERIA"/>
    <m/>
    <s v="49441KST  // R3678BCS"/>
    <m/>
    <m/>
    <m/>
    <s v="Jesús"/>
    <x v="36"/>
    <d v="1899-12-30T18:00:00"/>
    <m/>
    <n v="1"/>
    <x v="0"/>
    <x v="0"/>
    <s v="SI"/>
    <x v="1"/>
    <x v="1"/>
    <x v="1"/>
    <n v="1"/>
    <x v="2"/>
    <x v="8"/>
    <x v="1"/>
    <n v="468"/>
  </r>
  <r>
    <d v="2019-02-19T00:00:00"/>
    <x v="56"/>
    <d v="1899-12-30T19:00:00"/>
    <m/>
    <x v="1"/>
    <s v="MR"/>
    <d v="2019-02-19T19:00:00"/>
    <n v="26557"/>
    <x v="53"/>
    <s v="Carga"/>
    <s v="SI"/>
    <n v="13.5"/>
    <n v="26"/>
    <x v="2"/>
    <x v="188"/>
    <x v="7"/>
    <s v="ALMERIA"/>
    <m/>
    <s v="R6619BBZ /// 7215HGH"/>
    <m/>
    <m/>
    <m/>
    <s v="Miguel Ángel"/>
    <x v="36"/>
    <d v="1899-12-30T19:00:00"/>
    <m/>
    <n v="1"/>
    <x v="0"/>
    <x v="0"/>
    <s v="SI"/>
    <x v="1"/>
    <x v="1"/>
    <x v="1"/>
    <n v="1"/>
    <x v="2"/>
    <x v="8"/>
    <x v="1"/>
    <n v="468"/>
  </r>
  <r>
    <d v="2019-02-19T00:00:00"/>
    <x v="114"/>
    <d v="1899-12-30T20:30:00"/>
    <m/>
    <x v="1"/>
    <s v="MR"/>
    <d v="2019-02-19T20:30:00"/>
    <n v="6006703"/>
    <x v="3"/>
    <s v="Carga"/>
    <s v="SI"/>
    <n v="13.5"/>
    <n v="26"/>
    <x v="0"/>
    <x v="23"/>
    <x v="1"/>
    <s v="VARIOS"/>
    <n v="3680251081"/>
    <m/>
    <m/>
    <m/>
    <m/>
    <s v="Miguel M."/>
    <x v="36"/>
    <d v="1899-12-30T08:00:00"/>
    <m/>
    <n v="1"/>
    <x v="0"/>
    <x v="0"/>
    <s v="SI"/>
    <x v="1"/>
    <x v="3"/>
    <x v="1"/>
    <n v="1"/>
    <x v="1"/>
    <x v="8"/>
    <x v="1"/>
    <n v="468"/>
  </r>
  <r>
    <d v="2019-02-20T00:00:00"/>
    <x v="17"/>
    <d v="1899-12-30T06:00:00"/>
    <m/>
    <x v="1"/>
    <s v="MR"/>
    <d v="2019-02-20T06:00:00"/>
    <m/>
    <x v="26"/>
    <s v="Carga"/>
    <s v="NO"/>
    <n v="2.5"/>
    <n v="5"/>
    <x v="0"/>
    <x v="157"/>
    <x v="5"/>
    <s v="VARIOS"/>
    <m/>
    <m/>
    <m/>
    <m/>
    <m/>
    <s v="Miguel M."/>
    <x v="37"/>
    <d v="1899-12-30T06:00:00"/>
    <m/>
    <n v="0"/>
    <x v="0"/>
    <x v="0"/>
    <s v="SI"/>
    <x v="1"/>
    <x v="1"/>
    <x v="1"/>
    <n v="1"/>
    <x v="2"/>
    <x v="8"/>
    <x v="1"/>
    <n v="468"/>
  </r>
  <r>
    <d v="2019-02-20T00:00:00"/>
    <x v="59"/>
    <d v="1899-12-30T07:00:00"/>
    <m/>
    <x v="1"/>
    <s v="MR"/>
    <d v="2019-02-20T07:00:00"/>
    <n v="26567"/>
    <x v="53"/>
    <s v="Carga"/>
    <s v="SI"/>
    <n v="13.5"/>
    <n v="26"/>
    <x v="2"/>
    <x v="194"/>
    <x v="7"/>
    <s v="JUMILLA - MURCIA"/>
    <m/>
    <s v="5433KRH //R1221BCT"/>
    <m/>
    <m/>
    <m/>
    <s v="Jesús"/>
    <x v="37"/>
    <d v="1899-12-30T07:00:00"/>
    <m/>
    <n v="1"/>
    <x v="0"/>
    <x v="0"/>
    <s v="SI"/>
    <x v="1"/>
    <x v="1"/>
    <x v="1"/>
    <n v="1"/>
    <x v="2"/>
    <x v="8"/>
    <x v="1"/>
    <n v="468"/>
  </r>
  <r>
    <d v="2019-02-20T00:00:00"/>
    <x v="9"/>
    <d v="1899-12-30T08:00:00"/>
    <m/>
    <x v="1"/>
    <s v="MR"/>
    <d v="2019-02-20T08:00:00"/>
    <n v="26567"/>
    <x v="53"/>
    <s v="Carga"/>
    <s v="SI"/>
    <n v="13.5"/>
    <n v="26"/>
    <x v="2"/>
    <x v="194"/>
    <x v="7"/>
    <s v="JUMILLA - MURCIA"/>
    <m/>
    <s v="0641JSW - R2506BCT"/>
    <m/>
    <m/>
    <m/>
    <s v="Jesús"/>
    <x v="37"/>
    <d v="1899-12-30T08:00:00"/>
    <m/>
    <n v="1"/>
    <x v="0"/>
    <x v="0"/>
    <s v="SI"/>
    <x v="1"/>
    <x v="1"/>
    <x v="1"/>
    <n v="1"/>
    <x v="2"/>
    <x v="8"/>
    <x v="1"/>
    <n v="468"/>
  </r>
  <r>
    <d v="2019-02-20T00:00:00"/>
    <x v="25"/>
    <d v="1899-12-30T08:01:00"/>
    <m/>
    <x v="1"/>
    <s v="MR"/>
    <d v="2019-02-20T08:00:00"/>
    <n v="6006703"/>
    <x v="3"/>
    <s v="Carga"/>
    <s v="SI"/>
    <n v="13.5"/>
    <n v="26"/>
    <x v="0"/>
    <x v="23"/>
    <x v="1"/>
    <s v="VARIOS"/>
    <n v="3665903654"/>
    <m/>
    <m/>
    <m/>
    <m/>
    <s v="Miguel Ángel"/>
    <x v="37"/>
    <d v="1899-12-30T13:40:00"/>
    <m/>
    <n v="1"/>
    <x v="0"/>
    <x v="0"/>
    <s v="SI"/>
    <x v="1"/>
    <x v="2"/>
    <x v="0"/>
    <n v="0"/>
    <x v="1"/>
    <x v="8"/>
    <x v="1"/>
    <n v="468"/>
  </r>
  <r>
    <d v="2019-02-20T00:00:00"/>
    <x v="20"/>
    <d v="1899-12-30T08:30:00"/>
    <m/>
    <x v="1"/>
    <s v="MR"/>
    <d v="2019-02-20T08:30:00"/>
    <s v="DAVID"/>
    <x v="7"/>
    <s v="Carga"/>
    <s v="NO"/>
    <n v="3"/>
    <n v="6"/>
    <x v="0"/>
    <x v="9"/>
    <x v="5"/>
    <s v="PALAU"/>
    <m/>
    <m/>
    <m/>
    <m/>
    <m/>
    <s v="Miguel M."/>
    <x v="37"/>
    <d v="1899-12-30T08:30:00"/>
    <m/>
    <n v="0"/>
    <x v="0"/>
    <x v="0"/>
    <s v="SI"/>
    <x v="1"/>
    <x v="1"/>
    <x v="1"/>
    <n v="1"/>
    <x v="2"/>
    <x v="8"/>
    <x v="1"/>
    <n v="468"/>
  </r>
  <r>
    <d v="2019-02-20T00:00:00"/>
    <x v="60"/>
    <m/>
    <m/>
    <x v="0"/>
    <s v="MR"/>
    <d v="2019-02-20T09:00:00"/>
    <m/>
    <x v="8"/>
    <s v="Descarga"/>
    <s v="NO"/>
    <n v="0"/>
    <n v="0.5"/>
    <x v="1"/>
    <x v="11"/>
    <x v="0"/>
    <s v="EL VENDRELL"/>
    <s v="TRAE UNA PIEZA QUE FALTABA DE DIAS ATRAS SIN DOCUMENTAR."/>
    <m/>
    <m/>
    <m/>
    <m/>
    <s v="Sus medios"/>
    <x v="37"/>
    <d v="1899-12-30T08:45:00"/>
    <m/>
    <n v="0"/>
    <x v="0"/>
    <x v="0"/>
    <s v="No"/>
    <x v="0"/>
    <x v="0"/>
    <x v="0"/>
    <n v="0"/>
    <x v="0"/>
    <x v="8"/>
    <x v="1"/>
    <n v="468"/>
  </r>
  <r>
    <d v="2019-02-20T00:00:00"/>
    <x v="22"/>
    <d v="1899-12-30T09:00:00"/>
    <m/>
    <x v="1"/>
    <s v="MR"/>
    <d v="2019-02-20T09:00:00"/>
    <m/>
    <x v="55"/>
    <s v="Carga"/>
    <s v="SI"/>
    <n v="13.5"/>
    <n v="26"/>
    <x v="0"/>
    <x v="148"/>
    <x v="1"/>
    <s v="MARTOS"/>
    <n v="25840"/>
    <s v="96350A40  6123-08"/>
    <m/>
    <m/>
    <m/>
    <s v="Miguel M."/>
    <x v="37"/>
    <d v="1899-12-30T09:00:00"/>
    <m/>
    <n v="1"/>
    <x v="0"/>
    <x v="0"/>
    <s v="SI"/>
    <x v="1"/>
    <x v="1"/>
    <x v="1"/>
    <n v="1"/>
    <x v="1"/>
    <x v="8"/>
    <x v="1"/>
    <n v="468"/>
  </r>
  <r>
    <d v="2019-02-20T00:00:00"/>
    <x v="14"/>
    <d v="1899-12-30T10:00:00"/>
    <m/>
    <x v="1"/>
    <s v="MR"/>
    <d v="2019-02-20T10:00:00"/>
    <n v="26567"/>
    <x v="53"/>
    <s v="Carga"/>
    <s v="SI"/>
    <n v="13.5"/>
    <n v="26"/>
    <x v="2"/>
    <x v="194"/>
    <x v="7"/>
    <s v="JUMILLA - MURCIA"/>
    <m/>
    <s v="2191KDT - R9970BCS"/>
    <m/>
    <m/>
    <m/>
    <s v="Jesús"/>
    <x v="37"/>
    <d v="1899-12-30T10:00:00"/>
    <m/>
    <n v="1"/>
    <x v="0"/>
    <x v="0"/>
    <s v="SI"/>
    <x v="1"/>
    <x v="1"/>
    <x v="1"/>
    <n v="1"/>
    <x v="2"/>
    <x v="8"/>
    <x v="1"/>
    <n v="468"/>
  </r>
  <r>
    <d v="2019-02-20T00:00:00"/>
    <x v="1"/>
    <d v="1899-12-30T10:30:00"/>
    <m/>
    <x v="1"/>
    <s v="MR"/>
    <d v="2019-02-20T10:30:00"/>
    <m/>
    <x v="3"/>
    <s v="Descarga"/>
    <s v="NO"/>
    <n v="0.5"/>
    <n v="1"/>
    <x v="0"/>
    <x v="73"/>
    <x v="2"/>
    <s v="PALAU"/>
    <s v="ALB,. 190191 PDO. 113006467"/>
    <m/>
    <m/>
    <m/>
    <m/>
    <s v="Sandra"/>
    <x v="37"/>
    <d v="1899-12-30T10:30:00"/>
    <m/>
    <n v="0"/>
    <x v="0"/>
    <x v="0"/>
    <s v="SI"/>
    <x v="1"/>
    <x v="1"/>
    <x v="1"/>
    <n v="1"/>
    <x v="0"/>
    <x v="8"/>
    <x v="1"/>
    <n v="468"/>
  </r>
  <r>
    <d v="2019-02-20T00:00:00"/>
    <x v="74"/>
    <m/>
    <m/>
    <x v="0"/>
    <s v="MR"/>
    <d v="2019-02-20T10:30:00"/>
    <m/>
    <x v="3"/>
    <s v="Descarga"/>
    <s v="NO"/>
    <n v="0.5"/>
    <n v="1"/>
    <x v="0"/>
    <x v="57"/>
    <x v="2"/>
    <s v="SENTMENAT"/>
    <s v="ALB. 0A19000761 pDO 113006455"/>
    <m/>
    <m/>
    <m/>
    <m/>
    <s v="Jesús"/>
    <x v="37"/>
    <d v="1899-12-30T10:35:00"/>
    <m/>
    <n v="0"/>
    <x v="0"/>
    <x v="0"/>
    <s v="No"/>
    <x v="0"/>
    <x v="0"/>
    <x v="0"/>
    <n v="0"/>
    <x v="0"/>
    <x v="8"/>
    <x v="1"/>
    <n v="468"/>
  </r>
  <r>
    <d v="2019-02-20T00:00:00"/>
    <x v="151"/>
    <m/>
    <m/>
    <x v="0"/>
    <s v="MR"/>
    <d v="2019-02-20T10:30:00"/>
    <m/>
    <x v="3"/>
    <s v="Descarga"/>
    <s v="NO"/>
    <n v="0"/>
    <n v="0.5"/>
    <x v="1"/>
    <x v="66"/>
    <x v="0"/>
    <s v="SABADELL"/>
    <s v="ALB. L910871 NO TRAE NUMERO DE PEDIDO"/>
    <m/>
    <m/>
    <m/>
    <m/>
    <s v="Sus medios"/>
    <x v="37"/>
    <d v="1899-12-30T10:36:00"/>
    <m/>
    <n v="0"/>
    <x v="0"/>
    <x v="0"/>
    <s v="No"/>
    <x v="0"/>
    <x v="0"/>
    <x v="0"/>
    <n v="0"/>
    <x v="0"/>
    <x v="8"/>
    <x v="1"/>
    <n v="468"/>
  </r>
  <r>
    <d v="2019-02-20T00:00:00"/>
    <x v="152"/>
    <m/>
    <m/>
    <x v="0"/>
    <s v="MR"/>
    <d v="2019-02-20T10:30:00"/>
    <m/>
    <x v="3"/>
    <s v="Descarga"/>
    <s v="NO"/>
    <n v="0"/>
    <n v="0.5"/>
    <x v="1"/>
    <x v="75"/>
    <x v="2"/>
    <s v="PALAU"/>
    <s v="ALB. 37525 Y 37517 NO HAY NUMERO DE PEDIDO"/>
    <m/>
    <m/>
    <m/>
    <m/>
    <s v="Sus medios"/>
    <x v="37"/>
    <d v="1899-12-30T10:37:00"/>
    <m/>
    <n v="0"/>
    <x v="0"/>
    <x v="0"/>
    <s v="No"/>
    <x v="0"/>
    <x v="0"/>
    <x v="0"/>
    <n v="0"/>
    <x v="0"/>
    <x v="8"/>
    <x v="1"/>
    <n v="468"/>
  </r>
  <r>
    <d v="2019-02-20T00:00:00"/>
    <x v="153"/>
    <m/>
    <m/>
    <x v="0"/>
    <s v="MR"/>
    <d v="2019-02-20T10:30:00"/>
    <m/>
    <x v="11"/>
    <s v="Descarga"/>
    <s v="NO"/>
    <n v="0"/>
    <s v="0,5"/>
    <x v="1"/>
    <x v="195"/>
    <x v="2"/>
    <s v="GRANOLLERS"/>
    <s v="ALB. 28873 NO HAY NUMERO DE PEDIDO"/>
    <m/>
    <m/>
    <m/>
    <m/>
    <s v="Sus medios"/>
    <x v="37"/>
    <d v="1899-12-30T10:38:00"/>
    <m/>
    <n v="0"/>
    <x v="0"/>
    <x v="0"/>
    <s v="No"/>
    <x v="0"/>
    <x v="0"/>
    <x v="0"/>
    <n v="0"/>
    <x v="0"/>
    <x v="8"/>
    <x v="1"/>
    <n v="468"/>
  </r>
  <r>
    <d v="2019-02-20T00:00:00"/>
    <x v="2"/>
    <d v="1899-12-30T11:00:00"/>
    <m/>
    <x v="1"/>
    <s v="MR"/>
    <d v="2019-02-20T11:00:00"/>
    <n v="26557"/>
    <x v="53"/>
    <s v="Carga"/>
    <s v="SI"/>
    <n v="13.5"/>
    <n v="26"/>
    <x v="2"/>
    <x v="188"/>
    <x v="7"/>
    <s v="ALMERIA"/>
    <m/>
    <s v="2095cbv - al4350r"/>
    <m/>
    <m/>
    <m/>
    <s v="Jesús"/>
    <x v="37"/>
    <d v="1899-12-30T11:00:00"/>
    <m/>
    <n v="1"/>
    <x v="0"/>
    <x v="0"/>
    <s v="SI"/>
    <x v="1"/>
    <x v="1"/>
    <x v="1"/>
    <n v="1"/>
    <x v="2"/>
    <x v="8"/>
    <x v="1"/>
    <n v="468"/>
  </r>
  <r>
    <d v="2019-02-20T00:00:00"/>
    <x v="76"/>
    <m/>
    <m/>
    <x v="0"/>
    <s v="MR"/>
    <d v="2019-02-20T11:00:00"/>
    <m/>
    <x v="3"/>
    <s v="Descarga"/>
    <s v="NO"/>
    <n v="0"/>
    <n v="0.5"/>
    <x v="0"/>
    <x v="196"/>
    <x v="0"/>
    <s v="SENTMENAT"/>
    <s v="ALB. A/90082 PDO. 213004350"/>
    <m/>
    <m/>
    <m/>
    <m/>
    <s v="Jesús"/>
    <x v="37"/>
    <d v="1899-12-30T11:10:00"/>
    <m/>
    <n v="0"/>
    <x v="0"/>
    <x v="0"/>
    <s v="No"/>
    <x v="0"/>
    <x v="0"/>
    <x v="0"/>
    <n v="0"/>
    <x v="0"/>
    <x v="8"/>
    <x v="1"/>
    <n v="468"/>
  </r>
  <r>
    <d v="2019-02-20T00:00:00"/>
    <x v="73"/>
    <m/>
    <m/>
    <x v="0"/>
    <s v="MR"/>
    <d v="2019-02-20T11:30:00"/>
    <n v="6006910"/>
    <x v="18"/>
    <s v="Carga"/>
    <s v="NO"/>
    <n v="0"/>
    <n v="0.5"/>
    <x v="0"/>
    <x v="7"/>
    <x v="9"/>
    <s v="FRANCIA"/>
    <m/>
    <m/>
    <m/>
    <m/>
    <m/>
    <s v="Jesús"/>
    <x v="37"/>
    <d v="1899-12-30T11:15:00"/>
    <m/>
    <n v="0"/>
    <x v="0"/>
    <x v="0"/>
    <s v="No"/>
    <x v="0"/>
    <x v="0"/>
    <x v="0"/>
    <n v="0"/>
    <x v="2"/>
    <x v="8"/>
    <x v="1"/>
    <n v="468"/>
  </r>
  <r>
    <d v="2019-02-20T00:00:00"/>
    <x v="3"/>
    <d v="1899-12-30T11:30:00"/>
    <m/>
    <x v="1"/>
    <s v="MR"/>
    <d v="2019-02-20T11:30:00"/>
    <n v="26557"/>
    <x v="53"/>
    <s v="Carga"/>
    <s v="SI"/>
    <n v="13.5"/>
    <n v="26"/>
    <x v="2"/>
    <x v="188"/>
    <x v="7"/>
    <s v="ALMERIA"/>
    <m/>
    <s v="R8551BCM // 4602JTC"/>
    <m/>
    <m/>
    <m/>
    <s v="Jesús"/>
    <x v="37"/>
    <d v="1899-12-30T11:30:00"/>
    <m/>
    <n v="1"/>
    <x v="0"/>
    <x v="0"/>
    <s v="SI"/>
    <x v="1"/>
    <x v="1"/>
    <x v="1"/>
    <n v="1"/>
    <x v="2"/>
    <x v="8"/>
    <x v="1"/>
    <n v="468"/>
  </r>
  <r>
    <d v="2019-02-20T00:00:00"/>
    <x v="42"/>
    <m/>
    <m/>
    <x v="0"/>
    <s v="MR"/>
    <d v="2019-02-20T11:30:00"/>
    <m/>
    <x v="3"/>
    <s v="Descarga"/>
    <s v="NO"/>
    <n v="3"/>
    <n v="6"/>
    <x v="0"/>
    <x v="197"/>
    <x v="2"/>
    <s v="PATERNA"/>
    <s v="SIN CITA ALB. 80046826 PDO. 113006479"/>
    <m/>
    <m/>
    <m/>
    <m/>
    <s v="Miguel M."/>
    <x v="37"/>
    <d v="1899-12-30T11:36:00"/>
    <m/>
    <n v="0"/>
    <x v="0"/>
    <x v="0"/>
    <s v="No"/>
    <x v="0"/>
    <x v="0"/>
    <x v="0"/>
    <n v="0"/>
    <x v="0"/>
    <x v="8"/>
    <x v="1"/>
    <n v="468"/>
  </r>
  <r>
    <d v="2019-02-20T00:00:00"/>
    <x v="4"/>
    <d v="1899-12-30T12:00:00"/>
    <m/>
    <x v="1"/>
    <s v="MR"/>
    <d v="2019-02-20T12:00:00"/>
    <m/>
    <x v="25"/>
    <s v="Descarga"/>
    <s v="SI"/>
    <n v="13.5"/>
    <n v="26"/>
    <x v="0"/>
    <x v="42"/>
    <x v="10"/>
    <s v="GAILLON"/>
    <s v="CB-1119"/>
    <s v="R9196BCM + 9878KPJ"/>
    <m/>
    <m/>
    <m/>
    <s v="Miguel M."/>
    <x v="37"/>
    <d v="1899-12-30T12:00:00"/>
    <m/>
    <n v="1"/>
    <x v="0"/>
    <x v="0"/>
    <s v="SI"/>
    <x v="1"/>
    <x v="1"/>
    <x v="1"/>
    <n v="1"/>
    <x v="2"/>
    <x v="8"/>
    <x v="1"/>
    <n v="468"/>
  </r>
  <r>
    <d v="2019-02-20T00:00:00"/>
    <x v="33"/>
    <m/>
    <m/>
    <x v="0"/>
    <s v="MR"/>
    <d v="2019-02-20T12:00:00"/>
    <m/>
    <x v="3"/>
    <s v="Descarga"/>
    <s v="NO"/>
    <n v="0"/>
    <n v="0.5"/>
    <x v="1"/>
    <x v="25"/>
    <x v="0"/>
    <s v="PALAU"/>
    <s v="ALB. 201901768, 201901788 Y 201901747"/>
    <m/>
    <m/>
    <m/>
    <m/>
    <s v="Sus medios"/>
    <x v="37"/>
    <d v="1899-12-30T12:01:00"/>
    <m/>
    <n v="0"/>
    <x v="0"/>
    <x v="0"/>
    <s v="No"/>
    <x v="0"/>
    <x v="0"/>
    <x v="0"/>
    <n v="0"/>
    <x v="0"/>
    <x v="8"/>
    <x v="1"/>
    <n v="468"/>
  </r>
  <r>
    <d v="2019-02-20T00:00:00"/>
    <x v="5"/>
    <d v="1899-12-30T12:30:00"/>
    <m/>
    <x v="1"/>
    <s v="MR"/>
    <d v="2019-02-20T12:30:00"/>
    <n v="26557"/>
    <x v="53"/>
    <s v="Carga"/>
    <s v="SI"/>
    <n v="13.5"/>
    <n v="26"/>
    <x v="2"/>
    <x v="188"/>
    <x v="7"/>
    <s v="ALMERIA"/>
    <m/>
    <s v="7264JTP- R2071BCT"/>
    <m/>
    <m/>
    <m/>
    <s v="Miguel Ángel"/>
    <x v="37"/>
    <d v="1899-12-30T12:30:00"/>
    <m/>
    <n v="1"/>
    <x v="0"/>
    <x v="0"/>
    <s v="SI"/>
    <x v="1"/>
    <x v="1"/>
    <x v="1"/>
    <n v="1"/>
    <x v="2"/>
    <x v="8"/>
    <x v="1"/>
    <n v="468"/>
  </r>
  <r>
    <d v="2019-02-20T00:00:00"/>
    <x v="36"/>
    <d v="1899-12-30T13:00:00"/>
    <m/>
    <x v="1"/>
    <s v="MR"/>
    <d v="2019-02-20T13:00:00"/>
    <n v="6006703"/>
    <x v="3"/>
    <s v="Carga"/>
    <s v="SI"/>
    <n v="13.5"/>
    <n v="26"/>
    <x v="0"/>
    <x v="23"/>
    <x v="1"/>
    <s v="VARIOS"/>
    <n v="3680248010"/>
    <m/>
    <m/>
    <m/>
    <m/>
    <s v="Miguel M."/>
    <x v="37"/>
    <d v="1899-12-30T13:00:00"/>
    <m/>
    <n v="1"/>
    <x v="0"/>
    <x v="0"/>
    <s v="SI"/>
    <x v="1"/>
    <x v="1"/>
    <x v="1"/>
    <n v="1"/>
    <x v="1"/>
    <x v="8"/>
    <x v="1"/>
    <n v="468"/>
  </r>
  <r>
    <d v="2019-02-20T00:00:00"/>
    <x v="6"/>
    <d v="1899-12-30T13:30:00"/>
    <m/>
    <x v="1"/>
    <s v="MR"/>
    <d v="2019-02-20T13:30:00"/>
    <n v="26557"/>
    <x v="53"/>
    <s v="Carga"/>
    <s v="SI"/>
    <n v="13.5"/>
    <n v="26"/>
    <x v="2"/>
    <x v="188"/>
    <x v="7"/>
    <s v="ALMERIA"/>
    <m/>
    <s v=" 4627JTS - R3931BCW"/>
    <m/>
    <m/>
    <m/>
    <s v="Juan Carlos"/>
    <x v="37"/>
    <d v="1899-12-30T13:30:00"/>
    <m/>
    <n v="1"/>
    <x v="0"/>
    <x v="0"/>
    <s v="SI"/>
    <x v="1"/>
    <x v="1"/>
    <x v="1"/>
    <n v="1"/>
    <x v="2"/>
    <x v="8"/>
    <x v="1"/>
    <n v="468"/>
  </r>
  <r>
    <d v="2019-02-20T00:00:00"/>
    <x v="43"/>
    <d v="1899-12-30T14:00:00"/>
    <m/>
    <x v="1"/>
    <s v="VG"/>
    <d v="2019-02-20T14:00:00"/>
    <m/>
    <x v="6"/>
    <s v="Carga"/>
    <s v="NO"/>
    <n v="8"/>
    <n v="16"/>
    <x v="0"/>
    <x v="7"/>
    <x v="4"/>
    <s v="GAILLON"/>
    <s v="6006909, 6006847, 6006915"/>
    <m/>
    <m/>
    <m/>
    <m/>
    <s v="Miguel M."/>
    <x v="37"/>
    <d v="1899-12-30T14:00:00"/>
    <m/>
    <n v="0"/>
    <x v="0"/>
    <x v="0"/>
    <s v="SI"/>
    <x v="1"/>
    <x v="1"/>
    <x v="1"/>
    <n v="1"/>
    <x v="1"/>
    <x v="8"/>
    <x v="1"/>
    <n v="468"/>
  </r>
  <r>
    <d v="2019-02-20T00:00:00"/>
    <x v="44"/>
    <d v="1899-12-30T14:01:00"/>
    <m/>
    <x v="1"/>
    <s v="MR"/>
    <d v="2019-02-20T14:00:00"/>
    <m/>
    <x v="43"/>
    <s v="Descarga"/>
    <s v="NO"/>
    <n v="2"/>
    <n v="4"/>
    <x v="0"/>
    <x v="150"/>
    <x v="0"/>
    <s v="ZARAGOZA"/>
    <s v="ALB.A/190.194 - PDO. 813002271"/>
    <m/>
    <m/>
    <m/>
    <m/>
    <s v="Miguel M."/>
    <x v="37"/>
    <d v="1899-12-30T14:01:00"/>
    <m/>
    <n v="0"/>
    <x v="0"/>
    <x v="0"/>
    <s v="SI"/>
    <x v="1"/>
    <x v="1"/>
    <x v="1"/>
    <n v="1"/>
    <x v="0"/>
    <x v="8"/>
    <x v="1"/>
    <n v="468"/>
  </r>
  <r>
    <d v="2019-02-20T00:00:00"/>
    <x v="38"/>
    <d v="1899-12-30T15:00:00"/>
    <m/>
    <x v="1"/>
    <s v="MR"/>
    <d v="2019-02-20T15:00:00"/>
    <n v="6006703"/>
    <x v="3"/>
    <s v="Carga"/>
    <s v="SI"/>
    <n v="13.5"/>
    <n v="26"/>
    <x v="0"/>
    <x v="23"/>
    <x v="1"/>
    <s v="VARIOS"/>
    <n v="3665877809"/>
    <m/>
    <m/>
    <m/>
    <m/>
    <s v="Miguel Ángel"/>
    <x v="37"/>
    <d v="1899-12-30T15:00:00"/>
    <m/>
    <n v="1"/>
    <x v="0"/>
    <x v="0"/>
    <s v="SI"/>
    <x v="1"/>
    <x v="1"/>
    <x v="1"/>
    <n v="1"/>
    <x v="1"/>
    <x v="8"/>
    <x v="1"/>
    <n v="468"/>
  </r>
  <r>
    <d v="2019-02-20T00:00:00"/>
    <x v="7"/>
    <d v="1899-12-30T15:30:00"/>
    <m/>
    <x v="1"/>
    <s v="MR"/>
    <d v="2019-02-20T15:30:00"/>
    <n v="25777"/>
    <x v="53"/>
    <s v="Carga"/>
    <s v="SI"/>
    <n v="13.5"/>
    <n v="26"/>
    <x v="0"/>
    <x v="4"/>
    <x v="7"/>
    <s v="CHILE"/>
    <s v="CONTENEDOR 40'"/>
    <s v="6821KPK - R2510BCT"/>
    <m/>
    <m/>
    <m/>
    <s v="Juan Carlos"/>
    <x v="37"/>
    <d v="1899-12-30T15:30:00"/>
    <m/>
    <n v="1"/>
    <x v="0"/>
    <x v="0"/>
    <s v="SI"/>
    <x v="1"/>
    <x v="1"/>
    <x v="1"/>
    <n v="1"/>
    <x v="2"/>
    <x v="8"/>
    <x v="1"/>
    <n v="468"/>
  </r>
  <r>
    <d v="2019-02-20T00:00:00"/>
    <x v="13"/>
    <d v="1899-12-30T16:00:00"/>
    <m/>
    <x v="1"/>
    <s v="MR"/>
    <d v="2019-02-20T16:00:00"/>
    <m/>
    <x v="3"/>
    <s v="Carga"/>
    <s v="NO"/>
    <n v="5"/>
    <n v="10"/>
    <x v="0"/>
    <x v="6"/>
    <x v="3"/>
    <s v="VARIOS"/>
    <s v="9AL/19000193, 9AL/19000196Y97"/>
    <m/>
    <m/>
    <m/>
    <m/>
    <s v="Juan Carlos"/>
    <x v="37"/>
    <d v="1899-12-30T16:00:00"/>
    <m/>
    <n v="0"/>
    <x v="0"/>
    <x v="0"/>
    <s v="SI"/>
    <x v="1"/>
    <x v="1"/>
    <x v="1"/>
    <n v="1"/>
    <x v="1"/>
    <x v="8"/>
    <x v="1"/>
    <n v="468"/>
  </r>
  <r>
    <d v="2019-02-20T00:00:00"/>
    <x v="154"/>
    <m/>
    <m/>
    <x v="0"/>
    <s v="MR"/>
    <d v="2019-02-20T16:00:00"/>
    <m/>
    <x v="3"/>
    <s v="Descarga"/>
    <s v="NO"/>
    <n v="0"/>
    <n v="0.5"/>
    <x v="1"/>
    <x v="4"/>
    <x v="0"/>
    <s v="LLIÇA"/>
    <s v="ALB. 2639 NO TIENE Nº PEDIDO ATT.JACINTO"/>
    <m/>
    <m/>
    <m/>
    <m/>
    <s v="Sus medios"/>
    <x v="37"/>
    <d v="1899-12-30T16:08:00"/>
    <m/>
    <n v="0"/>
    <x v="0"/>
    <x v="0"/>
    <s v="No"/>
    <x v="0"/>
    <x v="0"/>
    <x v="0"/>
    <n v="0"/>
    <x v="0"/>
    <x v="8"/>
    <x v="1"/>
    <n v="468"/>
  </r>
  <r>
    <d v="2019-02-20T00:00:00"/>
    <x v="8"/>
    <d v="1899-12-30T16:30:00"/>
    <m/>
    <x v="1"/>
    <s v="MR"/>
    <d v="2019-02-20T16:30:00"/>
    <n v="26557"/>
    <x v="53"/>
    <s v="Carga"/>
    <s v="SI"/>
    <n v="13.5"/>
    <n v="26"/>
    <x v="2"/>
    <x v="188"/>
    <x v="7"/>
    <s v="ALMERIA"/>
    <m/>
    <s v="4842KRN /// R5339BLW"/>
    <m/>
    <m/>
    <m/>
    <s v="Jesús"/>
    <x v="38"/>
    <d v="1899-12-30T06:45:00"/>
    <m/>
    <n v="1"/>
    <x v="0"/>
    <x v="0"/>
    <s v="SI"/>
    <x v="2"/>
    <x v="2"/>
    <x v="0"/>
    <n v="0"/>
    <x v="2"/>
    <x v="8"/>
    <x v="1"/>
    <n v="468"/>
  </r>
  <r>
    <d v="2019-02-20T00:00:00"/>
    <x v="39"/>
    <d v="1899-12-30T16:31:00"/>
    <m/>
    <x v="1"/>
    <s v="MR"/>
    <d v="2019-02-20T16:30:00"/>
    <s v="SZENDEX"/>
    <x v="20"/>
    <s v="Carga"/>
    <s v="NO"/>
    <n v="0"/>
    <n v="1"/>
    <x v="1"/>
    <x v="54"/>
    <x v="5"/>
    <s v="VARIOS"/>
    <s v="ALB. 041320, 041321, 19052 y A4 (ALB. 41360)"/>
    <m/>
    <m/>
    <m/>
    <m/>
    <s v="Miguel Ángel"/>
    <x v="37"/>
    <d v="1899-12-30T16:31:00"/>
    <m/>
    <n v="0"/>
    <x v="0"/>
    <x v="0"/>
    <s v="SI"/>
    <x v="1"/>
    <x v="1"/>
    <x v="1"/>
    <n v="1"/>
    <x v="2"/>
    <x v="8"/>
    <x v="1"/>
    <n v="468"/>
  </r>
  <r>
    <d v="2019-02-20T00:00:00"/>
    <x v="40"/>
    <d v="1899-12-30T17:00:00"/>
    <m/>
    <x v="1"/>
    <s v="MR"/>
    <d v="2019-02-20T17:00:00"/>
    <m/>
    <x v="14"/>
    <s v="Carga"/>
    <s v="NO"/>
    <n v="4"/>
    <n v="8"/>
    <x v="0"/>
    <x v="19"/>
    <x v="5"/>
    <s v="VARIOS"/>
    <m/>
    <m/>
    <m/>
    <m/>
    <m/>
    <s v="Miguel Ángel"/>
    <x v="37"/>
    <d v="1899-12-30T17:00:00"/>
    <m/>
    <n v="0"/>
    <x v="0"/>
    <x v="0"/>
    <s v="SI"/>
    <x v="1"/>
    <x v="1"/>
    <x v="1"/>
    <n v="1"/>
    <x v="2"/>
    <x v="8"/>
    <x v="1"/>
    <n v="468"/>
  </r>
  <r>
    <d v="2019-02-20T00:00:00"/>
    <x v="46"/>
    <d v="1899-12-30T18:00:00"/>
    <m/>
    <x v="1"/>
    <s v="MR"/>
    <d v="2019-02-20T18:00:00"/>
    <n v="26557"/>
    <x v="53"/>
    <s v="Carga"/>
    <s v="SI"/>
    <n v="13.5"/>
    <n v="26"/>
    <x v="2"/>
    <x v="188"/>
    <x v="7"/>
    <s v="ALMERIA"/>
    <m/>
    <s v="0868KRC // R2425BCW"/>
    <m/>
    <m/>
    <m/>
    <s v="Juan Carlos"/>
    <x v="37"/>
    <d v="1899-12-30T18:00:00"/>
    <m/>
    <n v="1"/>
    <x v="0"/>
    <x v="0"/>
    <s v="SI"/>
    <x v="1"/>
    <x v="1"/>
    <x v="1"/>
    <n v="1"/>
    <x v="2"/>
    <x v="8"/>
    <x v="1"/>
    <n v="468"/>
  </r>
  <r>
    <d v="2019-02-20T00:00:00"/>
    <x v="123"/>
    <d v="1899-12-30T18:01:00"/>
    <m/>
    <x v="1"/>
    <s v="MR"/>
    <d v="2019-02-20T18:00:00"/>
    <s v="LUIS MARQUES"/>
    <x v="62"/>
    <s v="Carga"/>
    <s v="NO"/>
    <n v="8"/>
    <n v="16"/>
    <x v="0"/>
    <x v="129"/>
    <x v="1"/>
    <s v="PORTUGAL"/>
    <s v="26419 Y 26624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20T00:00:00"/>
    <x v="56"/>
    <d v="1899-12-30T19:00:00"/>
    <m/>
    <x v="1"/>
    <s v="MR"/>
    <d v="2019-02-20T19:00:00"/>
    <n v="26557"/>
    <x v="53"/>
    <s v="Carga"/>
    <s v="SI"/>
    <n v="13.5"/>
    <n v="26"/>
    <x v="2"/>
    <x v="188"/>
    <x v="7"/>
    <s v="ALMERIA"/>
    <m/>
    <s v="8006KSS /// AL04920R"/>
    <m/>
    <m/>
    <m/>
    <s v="Jesús"/>
    <x v="38"/>
    <d v="1899-12-30T08:31:00"/>
    <m/>
    <n v="1"/>
    <x v="0"/>
    <x v="0"/>
    <s v="SI"/>
    <x v="2"/>
    <x v="2"/>
    <x v="0"/>
    <n v="0"/>
    <x v="2"/>
    <x v="8"/>
    <x v="1"/>
    <n v="468"/>
  </r>
  <r>
    <d v="2019-02-21T00:00:00"/>
    <x v="155"/>
    <d v="1899-12-30T06:30:00"/>
    <m/>
    <x v="1"/>
    <s v="MR"/>
    <d v="2019-02-21T06:30:00"/>
    <m/>
    <x v="24"/>
    <s v="Descarga"/>
    <s v="SI"/>
    <n v="13.5"/>
    <n v="26"/>
    <x v="0"/>
    <x v="40"/>
    <x v="10"/>
    <s v="NURIEUX"/>
    <s v="CB-1126"/>
    <m/>
    <m/>
    <m/>
    <m/>
    <s v="Miguel M."/>
    <x v="38"/>
    <d v="1899-12-30T06:30:00"/>
    <m/>
    <n v="1"/>
    <x v="0"/>
    <x v="0"/>
    <s v="SI"/>
    <x v="1"/>
    <x v="1"/>
    <x v="1"/>
    <n v="1"/>
    <x v="2"/>
    <x v="8"/>
    <x v="1"/>
    <n v="468"/>
  </r>
  <r>
    <d v="2019-02-21T00:00:00"/>
    <x v="146"/>
    <m/>
    <m/>
    <x v="0"/>
    <s v="MR"/>
    <d v="2019-02-21T09:30:00"/>
    <m/>
    <x v="37"/>
    <s v="Descarga"/>
    <s v="NO"/>
    <n v="0.5"/>
    <n v="1"/>
    <x v="0"/>
    <x v="198"/>
    <x v="0"/>
    <s v="ITALIA"/>
    <s v="ALB. 00181/N MOLDE PARA TALLER DE ROTO"/>
    <m/>
    <m/>
    <m/>
    <m/>
    <s v="Miguel M."/>
    <x v="38"/>
    <d v="1899-12-30T09:28:00"/>
    <m/>
    <n v="0"/>
    <x v="0"/>
    <x v="0"/>
    <s v="No"/>
    <x v="0"/>
    <x v="0"/>
    <x v="0"/>
    <n v="0"/>
    <x v="0"/>
    <x v="8"/>
    <x v="1"/>
    <n v="468"/>
  </r>
  <r>
    <d v="2019-02-21T00:00:00"/>
    <x v="156"/>
    <m/>
    <m/>
    <x v="0"/>
    <s v="MR"/>
    <d v="2019-02-21T09:30:00"/>
    <m/>
    <x v="3"/>
    <s v="Descarga"/>
    <s v="NO"/>
    <n v="0"/>
    <n v="0.5"/>
    <x v="0"/>
    <x v="95"/>
    <x v="0"/>
    <s v="SANT BOI"/>
    <s v="ALB. 7201239694 PDO. 21304353"/>
    <m/>
    <m/>
    <m/>
    <m/>
    <s v="Jesús"/>
    <x v="38"/>
    <d v="1899-12-30T09:29:00"/>
    <m/>
    <n v="0"/>
    <x v="0"/>
    <x v="0"/>
    <s v="No"/>
    <x v="0"/>
    <x v="0"/>
    <x v="0"/>
    <n v="0"/>
    <x v="0"/>
    <x v="8"/>
    <x v="1"/>
    <n v="468"/>
  </r>
  <r>
    <d v="2019-02-21T00:00:00"/>
    <x v="0"/>
    <d v="1899-12-30T09:30:00"/>
    <m/>
    <x v="1"/>
    <s v="MR"/>
    <d v="2019-02-21T09:30:00"/>
    <m/>
    <x v="3"/>
    <s v="Descarga"/>
    <s v="NO"/>
    <n v="0"/>
    <n v="1"/>
    <x v="0"/>
    <x v="89"/>
    <x v="2"/>
    <s v="PALAU"/>
    <s v="ALV19-0921 /ALV19-0922/ALV19-0927, 213004373,213004372 Y 213004379"/>
    <m/>
    <m/>
    <m/>
    <m/>
    <s v="Jesús"/>
    <x v="38"/>
    <d v="1899-12-30T09:30:00"/>
    <m/>
    <n v="0"/>
    <x v="0"/>
    <x v="0"/>
    <s v="SI"/>
    <x v="1"/>
    <x v="1"/>
    <x v="1"/>
    <n v="1"/>
    <x v="0"/>
    <x v="8"/>
    <x v="1"/>
    <n v="468"/>
  </r>
  <r>
    <d v="2019-02-21T00:00:00"/>
    <x v="113"/>
    <m/>
    <m/>
    <x v="0"/>
    <s v="MR"/>
    <d v="2019-02-21T09:30:00"/>
    <m/>
    <x v="21"/>
    <s v="Descarga"/>
    <s v="NO"/>
    <n v="0"/>
    <n v="0.5"/>
    <x v="1"/>
    <x v="11"/>
    <x v="0"/>
    <s v="PALAU"/>
    <s v="1 BULTO SIN DOCUMENTA A/A RICARD"/>
    <m/>
    <m/>
    <m/>
    <m/>
    <s v="Sus medios"/>
    <x v="38"/>
    <d v="1899-12-30T09:31:00"/>
    <m/>
    <n v="0"/>
    <x v="0"/>
    <x v="0"/>
    <s v="No"/>
    <x v="0"/>
    <x v="0"/>
    <x v="0"/>
    <n v="0"/>
    <x v="0"/>
    <x v="8"/>
    <x v="1"/>
    <n v="468"/>
  </r>
  <r>
    <d v="2019-02-21T00:00:00"/>
    <x v="72"/>
    <m/>
    <m/>
    <x v="0"/>
    <s v="MR"/>
    <d v="2019-02-21T09:30:00"/>
    <m/>
    <x v="3"/>
    <s v="Descarga"/>
    <s v="NO"/>
    <n v="1"/>
    <n v="2"/>
    <x v="0"/>
    <x v="48"/>
    <x v="2"/>
    <s v="CALDES DE MONTBUI"/>
    <s v="ALB. 190461 PDO. 113006462"/>
    <m/>
    <m/>
    <m/>
    <m/>
    <s v="Jesús"/>
    <x v="38"/>
    <d v="1899-12-30T09:35:00"/>
    <m/>
    <n v="0"/>
    <x v="0"/>
    <x v="0"/>
    <s v="No"/>
    <x v="0"/>
    <x v="0"/>
    <x v="0"/>
    <n v="0"/>
    <x v="0"/>
    <x v="8"/>
    <x v="1"/>
    <n v="468"/>
  </r>
  <r>
    <d v="2019-02-21T00:00:00"/>
    <x v="52"/>
    <m/>
    <m/>
    <x v="0"/>
    <s v="MR"/>
    <d v="2019-02-21T10:00:00"/>
    <m/>
    <x v="3"/>
    <s v="Descarga"/>
    <s v="NO"/>
    <n v="0"/>
    <s v="0,5"/>
    <x v="1"/>
    <x v="199"/>
    <x v="0"/>
    <s v="SANT PERE DE VILAMAJOR"/>
    <s v="ALB. 673230 PDO. 713014433"/>
    <m/>
    <m/>
    <m/>
    <m/>
    <s v="Sus medios"/>
    <x v="38"/>
    <d v="1899-12-30T09:45:00"/>
    <m/>
    <n v="0"/>
    <x v="0"/>
    <x v="0"/>
    <s v="No"/>
    <x v="0"/>
    <x v="0"/>
    <x v="0"/>
    <n v="0"/>
    <x v="0"/>
    <x v="8"/>
    <x v="1"/>
    <n v="468"/>
  </r>
  <r>
    <d v="2019-02-21T00:00:00"/>
    <x v="14"/>
    <d v="1899-12-30T10:00:00"/>
    <m/>
    <x v="1"/>
    <s v="VG"/>
    <d v="2019-02-21T10:00:00"/>
    <m/>
    <x v="24"/>
    <s v="Descarga"/>
    <s v="NO"/>
    <n v="10"/>
    <n v="20"/>
    <x v="0"/>
    <x v="42"/>
    <x v="10"/>
    <s v="GAILLON"/>
    <s v="CB-1121 "/>
    <s v="0875-GZM / R-6420-BBY"/>
    <m/>
    <m/>
    <m/>
    <s v="Miguel M."/>
    <x v="38"/>
    <d v="1899-12-30T10:00:00"/>
    <m/>
    <n v="0"/>
    <x v="0"/>
    <x v="0"/>
    <s v="SI"/>
    <x v="1"/>
    <x v="1"/>
    <x v="1"/>
    <n v="1"/>
    <x v="2"/>
    <x v="8"/>
    <x v="1"/>
    <n v="468"/>
  </r>
  <r>
    <d v="2019-02-21T00:00:00"/>
    <x v="41"/>
    <m/>
    <m/>
    <x v="0"/>
    <s v="MR"/>
    <d v="2019-02-21T10:30:00"/>
    <m/>
    <x v="11"/>
    <s v="Descarga"/>
    <s v="NO"/>
    <n v="0"/>
    <n v="0.5"/>
    <x v="1"/>
    <x v="4"/>
    <x v="2"/>
    <s v="VARIOS"/>
    <s v="1 SOBRE PARA ALEXIA RRHH Y DOS CAJAS DE ZAPATOS PARA XAVI"/>
    <m/>
    <m/>
    <m/>
    <m/>
    <s v="Sus medios"/>
    <x v="38"/>
    <d v="1899-12-30T10:15:00"/>
    <m/>
    <n v="0"/>
    <x v="0"/>
    <x v="0"/>
    <s v="No"/>
    <x v="0"/>
    <x v="0"/>
    <x v="0"/>
    <n v="0"/>
    <x v="0"/>
    <x v="8"/>
    <x v="1"/>
    <n v="468"/>
  </r>
  <r>
    <d v="2019-02-21T00:00:00"/>
    <x v="1"/>
    <m/>
    <m/>
    <x v="0"/>
    <s v="MR"/>
    <d v="2019-02-21T10:30:00"/>
    <m/>
    <x v="3"/>
    <s v="Descarga"/>
    <s v="NO"/>
    <n v="0"/>
    <n v="0.5"/>
    <x v="1"/>
    <x v="66"/>
    <x v="0"/>
    <s v="SABADELL"/>
    <s v="ALB. L911271 PDO. 213004391"/>
    <m/>
    <m/>
    <m/>
    <m/>
    <s v="Jesús"/>
    <x v="38"/>
    <d v="1899-12-30T10:30:00"/>
    <m/>
    <n v="0"/>
    <x v="0"/>
    <x v="0"/>
    <s v="No"/>
    <x v="0"/>
    <x v="0"/>
    <x v="0"/>
    <n v="0"/>
    <x v="0"/>
    <x v="8"/>
    <x v="1"/>
    <n v="468"/>
  </r>
  <r>
    <d v="2019-02-21T00:00:00"/>
    <x v="95"/>
    <d v="1899-12-30T10:31:00"/>
    <m/>
    <x v="1"/>
    <s v="MR"/>
    <d v="2019-02-21T10:30:00"/>
    <n v="26567"/>
    <x v="53"/>
    <s v="Carga"/>
    <s v="SI"/>
    <n v="13.5"/>
    <n v="26"/>
    <x v="2"/>
    <x v="194"/>
    <x v="7"/>
    <s v="JUMILLA - MURCIA"/>
    <m/>
    <s v="4940KRN - R1224BCT"/>
    <m/>
    <m/>
    <m/>
    <s v="Jesús"/>
    <x v="38"/>
    <d v="1899-12-30T10:31:00"/>
    <m/>
    <n v="1"/>
    <x v="0"/>
    <x v="0"/>
    <s v="SI"/>
    <x v="1"/>
    <x v="1"/>
    <x v="1"/>
    <n v="1"/>
    <x v="2"/>
    <x v="8"/>
    <x v="1"/>
    <n v="468"/>
  </r>
  <r>
    <d v="2019-02-21T00:00:00"/>
    <x v="2"/>
    <d v="1899-12-30T11:00:00"/>
    <m/>
    <x v="1"/>
    <s v="MR"/>
    <d v="2019-02-21T11:00:00"/>
    <n v="26567"/>
    <x v="53"/>
    <s v="Carga"/>
    <s v="SI"/>
    <n v="13.5"/>
    <n v="26"/>
    <x v="2"/>
    <x v="194"/>
    <x v="7"/>
    <s v="JUMILLA - MURCIA"/>
    <m/>
    <s v="6828KPX - R2418BCW"/>
    <m/>
    <m/>
    <m/>
    <s v="Jesús"/>
    <x v="38"/>
    <d v="1899-12-30T11:00:00"/>
    <m/>
    <n v="1"/>
    <x v="0"/>
    <x v="0"/>
    <s v="SI"/>
    <x v="1"/>
    <x v="1"/>
    <x v="1"/>
    <n v="1"/>
    <x v="2"/>
    <x v="8"/>
    <x v="1"/>
    <n v="468"/>
  </r>
  <r>
    <d v="2019-02-21T00:00:00"/>
    <x v="3"/>
    <d v="1899-12-30T11:30:00"/>
    <m/>
    <x v="1"/>
    <s v="MR"/>
    <d v="2019-02-21T11:30:00"/>
    <n v="26567"/>
    <x v="53"/>
    <s v="Carga"/>
    <s v="SI"/>
    <n v="13.5"/>
    <n v="26"/>
    <x v="2"/>
    <x v="194"/>
    <x v="7"/>
    <s v="JUMILLA - MURCIA"/>
    <m/>
    <s v="6296JRJ - R8666BCN"/>
    <m/>
    <m/>
    <m/>
    <s v="Miguel M."/>
    <x v="38"/>
    <d v="1899-12-30T11:30:00"/>
    <m/>
    <n v="1"/>
    <x v="0"/>
    <x v="0"/>
    <s v="SI"/>
    <x v="1"/>
    <x v="1"/>
    <x v="1"/>
    <n v="1"/>
    <x v="2"/>
    <x v="8"/>
    <x v="1"/>
    <n v="468"/>
  </r>
  <r>
    <d v="2019-02-21T00:00:00"/>
    <x v="4"/>
    <d v="1899-12-30T12:00:00"/>
    <m/>
    <x v="1"/>
    <s v="MR"/>
    <d v="2019-02-21T12:00:00"/>
    <n v="26567"/>
    <x v="53"/>
    <s v="Carga"/>
    <s v="SI"/>
    <n v="13.5"/>
    <n v="26"/>
    <x v="2"/>
    <x v="194"/>
    <x v="7"/>
    <s v="JUMILLA - MURCIA"/>
    <m/>
    <s v="6824KPX - R9975BCS"/>
    <m/>
    <m/>
    <m/>
    <s v="Miguel M."/>
    <x v="38"/>
    <d v="1899-12-30T12:00:00"/>
    <m/>
    <n v="1"/>
    <x v="0"/>
    <x v="0"/>
    <s v="SI"/>
    <x v="1"/>
    <x v="1"/>
    <x v="1"/>
    <n v="1"/>
    <x v="2"/>
    <x v="8"/>
    <x v="1"/>
    <n v="468"/>
  </r>
  <r>
    <d v="2019-02-21T00:00:00"/>
    <x v="5"/>
    <d v="1899-12-30T12:30:00"/>
    <m/>
    <x v="1"/>
    <s v="MR"/>
    <d v="2019-02-21T12:30:00"/>
    <n v="26740"/>
    <x v="3"/>
    <s v="Carga"/>
    <s v="NO"/>
    <n v="0.5"/>
    <n v="1"/>
    <x v="0"/>
    <x v="169"/>
    <x v="1"/>
    <s v="CORVERA - MURCIA"/>
    <m/>
    <m/>
    <m/>
    <m/>
    <m/>
    <s v="Reyes"/>
    <x v="38"/>
    <d v="1899-12-30T12:30:00"/>
    <m/>
    <n v="0"/>
    <x v="0"/>
    <x v="0"/>
    <s v="SI"/>
    <x v="1"/>
    <x v="1"/>
    <x v="1"/>
    <n v="1"/>
    <x v="1"/>
    <x v="8"/>
    <x v="1"/>
    <n v="468"/>
  </r>
  <r>
    <d v="2019-02-21T00:00:00"/>
    <x v="16"/>
    <d v="1899-12-30T12:31:00"/>
    <m/>
    <x v="1"/>
    <s v="MR"/>
    <d v="2019-02-21T12:30:00"/>
    <m/>
    <x v="12"/>
    <s v="Descarga"/>
    <s v="NO"/>
    <n v="1"/>
    <n v="2"/>
    <x v="0"/>
    <x v="17"/>
    <x v="2"/>
    <s v="PALAU"/>
    <s v="ALB. 19AV418 PDO 113006483 Y ALB. 19AV419 PDO 113006461"/>
    <m/>
    <m/>
    <m/>
    <m/>
    <s v="Miguel M."/>
    <x v="38"/>
    <d v="1899-12-30T12:31:00"/>
    <m/>
    <n v="0"/>
    <x v="0"/>
    <x v="0"/>
    <s v="SI"/>
    <x v="1"/>
    <x v="1"/>
    <x v="1"/>
    <n v="1"/>
    <x v="0"/>
    <x v="8"/>
    <x v="1"/>
    <n v="468"/>
  </r>
  <r>
    <d v="2019-02-21T00:00:00"/>
    <x v="6"/>
    <m/>
    <m/>
    <x v="0"/>
    <s v="MR"/>
    <d v="2019-02-21T13:30:00"/>
    <m/>
    <x v="3"/>
    <s v="Descarga"/>
    <s v="NO"/>
    <n v="0"/>
    <s v="0,5"/>
    <x v="1"/>
    <x v="43"/>
    <x v="0"/>
    <s v="PALAU"/>
    <s v="ALB. A/7681 PDO. 713014434, A/7682 PDO. 713014435, A/7683 PDO. 713014473"/>
    <m/>
    <m/>
    <m/>
    <m/>
    <s v="Sus medios"/>
    <x v="38"/>
    <d v="1899-12-30T13:30:00"/>
    <m/>
    <n v="0"/>
    <x v="0"/>
    <x v="0"/>
    <s v="No"/>
    <x v="0"/>
    <x v="0"/>
    <x v="0"/>
    <n v="0"/>
    <x v="0"/>
    <x v="8"/>
    <x v="1"/>
    <n v="468"/>
  </r>
  <r>
    <d v="2019-02-21T00:00:00"/>
    <x v="43"/>
    <d v="1899-12-30T14:00:00"/>
    <m/>
    <x v="1"/>
    <s v="MR"/>
    <d v="2019-02-21T14:00:00"/>
    <n v="26567"/>
    <x v="53"/>
    <s v="Carga"/>
    <s v="SI"/>
    <n v="13.5"/>
    <n v="26"/>
    <x v="2"/>
    <x v="194"/>
    <x v="7"/>
    <s v="JUMILLA - MURCIA"/>
    <m/>
    <s v="4811DYS- R3893BCB"/>
    <m/>
    <m/>
    <m/>
    <s v="Miguel M."/>
    <x v="38"/>
    <d v="1899-12-30T14:00:00"/>
    <m/>
    <n v="1"/>
    <x v="0"/>
    <x v="0"/>
    <s v="SI"/>
    <x v="1"/>
    <x v="1"/>
    <x v="1"/>
    <n v="1"/>
    <x v="2"/>
    <x v="8"/>
    <x v="1"/>
    <n v="468"/>
  </r>
  <r>
    <d v="2019-02-21T00:00:00"/>
    <x v="38"/>
    <d v="1899-12-30T15:00:00"/>
    <m/>
    <x v="1"/>
    <s v="MR"/>
    <d v="2019-02-21T15:00:00"/>
    <n v="26567"/>
    <x v="53"/>
    <s v="Carga"/>
    <s v="SI"/>
    <n v="13.5"/>
    <n v="26"/>
    <x v="2"/>
    <x v="194"/>
    <x v="7"/>
    <s v="JUMILLA - MURCIA"/>
    <m/>
    <s v="7555JNL- R4101BCY "/>
    <m/>
    <m/>
    <m/>
    <s v="Juan Carlos"/>
    <x v="38"/>
    <d v="1899-12-30T15:00:00"/>
    <m/>
    <n v="1"/>
    <x v="0"/>
    <x v="0"/>
    <s v="SI"/>
    <x v="1"/>
    <x v="1"/>
    <x v="1"/>
    <n v="1"/>
    <x v="2"/>
    <x v="8"/>
    <x v="1"/>
    <n v="468"/>
  </r>
  <r>
    <d v="2019-02-21T00:00:00"/>
    <x v="7"/>
    <d v="1899-12-30T15:30:00"/>
    <m/>
    <x v="1"/>
    <s v="JAR"/>
    <d v="2019-02-21T15:30:00"/>
    <n v="26822"/>
    <x v="43"/>
    <s v="Carga"/>
    <s v="NO"/>
    <n v="3"/>
    <n v="6"/>
    <x v="0"/>
    <x v="150"/>
    <x v="11"/>
    <s v="ZARAOZA"/>
    <s v="+ALB. MANUAL 19054"/>
    <m/>
    <m/>
    <m/>
    <m/>
    <s v="Miguel Ángel"/>
    <x v="38"/>
    <d v="1899-12-30T15:30:00"/>
    <m/>
    <n v="0"/>
    <x v="0"/>
    <x v="0"/>
    <s v="SI"/>
    <x v="1"/>
    <x v="1"/>
    <x v="1"/>
    <n v="1"/>
    <x v="2"/>
    <x v="8"/>
    <x v="1"/>
    <n v="468"/>
  </r>
  <r>
    <d v="2019-02-21T00:00:00"/>
    <x v="13"/>
    <d v="1899-12-30T16:00:00"/>
    <m/>
    <x v="1"/>
    <s v="MR"/>
    <d v="2019-02-21T16:00:00"/>
    <m/>
    <x v="3"/>
    <s v="Carga"/>
    <s v="NO"/>
    <n v="5"/>
    <n v="10"/>
    <x v="0"/>
    <x v="6"/>
    <x v="3"/>
    <s v="VARIOS"/>
    <s v="9AL/19000200,9AL/19000202 Y 9AL/19000201"/>
    <m/>
    <m/>
    <m/>
    <m/>
    <s v="Juan Carlos"/>
    <x v="38"/>
    <d v="1899-12-30T16:00:00"/>
    <m/>
    <n v="0"/>
    <x v="0"/>
    <x v="0"/>
    <s v="SI"/>
    <x v="1"/>
    <x v="1"/>
    <x v="1"/>
    <n v="1"/>
    <x v="1"/>
    <x v="8"/>
    <x v="1"/>
    <n v="468"/>
  </r>
  <r>
    <d v="2019-02-21T00:00:00"/>
    <x v="8"/>
    <d v="1899-12-30T16:30:00"/>
    <m/>
    <x v="1"/>
    <s v="MR"/>
    <d v="2019-02-21T16:30:00"/>
    <n v="26567"/>
    <x v="53"/>
    <s v="Carga"/>
    <s v="SI"/>
    <n v="13.5"/>
    <n v="26"/>
    <x v="2"/>
    <x v="194"/>
    <x v="7"/>
    <s v="JUMILLA - MURCIA"/>
    <m/>
    <s v="4928JTL-R2931BCR"/>
    <m/>
    <m/>
    <m/>
    <s v="Miguel Ángel"/>
    <x v="38"/>
    <d v="1899-12-30T16:30:00"/>
    <m/>
    <n v="1"/>
    <x v="0"/>
    <x v="0"/>
    <s v="SI"/>
    <x v="1"/>
    <x v="1"/>
    <x v="1"/>
    <n v="1"/>
    <x v="2"/>
    <x v="8"/>
    <x v="1"/>
    <n v="468"/>
  </r>
  <r>
    <d v="2019-02-21T00:00:00"/>
    <x v="157"/>
    <d v="1899-12-30T16:40:00"/>
    <m/>
    <x v="1"/>
    <s v="MR"/>
    <d v="2019-02-21T16:30:00"/>
    <m/>
    <x v="21"/>
    <s v="Descarga"/>
    <s v="NO"/>
    <n v="0"/>
    <n v="0.5"/>
    <x v="1"/>
    <x v="1"/>
    <x v="0"/>
    <s v="TARRASA"/>
    <s v="PAQUETE URGENTE"/>
    <m/>
    <m/>
    <m/>
    <m/>
    <s v="Sus medios"/>
    <x v="38"/>
    <d v="1899-12-30T16:40:00"/>
    <m/>
    <n v="0"/>
    <x v="0"/>
    <x v="0"/>
    <s v="SI"/>
    <x v="1"/>
    <x v="1"/>
    <x v="1"/>
    <n v="1"/>
    <x v="0"/>
    <x v="8"/>
    <x v="1"/>
    <n v="468"/>
  </r>
  <r>
    <d v="2019-02-21T00:00:00"/>
    <x v="40"/>
    <d v="1899-12-30T17:00:00"/>
    <m/>
    <x v="1"/>
    <s v="MR"/>
    <d v="2019-02-21T17:00:00"/>
    <m/>
    <x v="14"/>
    <s v="Carga"/>
    <s v="NO"/>
    <n v="1.5"/>
    <n v="3"/>
    <x v="0"/>
    <x v="19"/>
    <x v="5"/>
    <s v="VARIOS"/>
    <m/>
    <m/>
    <m/>
    <m/>
    <m/>
    <s v="Miguel Ángel"/>
    <x v="38"/>
    <d v="1899-12-30T17:00:00"/>
    <m/>
    <n v="0"/>
    <x v="0"/>
    <x v="0"/>
    <s v="SI"/>
    <x v="1"/>
    <x v="1"/>
    <x v="1"/>
    <n v="1"/>
    <x v="2"/>
    <x v="8"/>
    <x v="1"/>
    <n v="468"/>
  </r>
  <r>
    <d v="2019-02-21T00:00:00"/>
    <x v="55"/>
    <d v="1899-12-30T17:30:00"/>
    <m/>
    <x v="1"/>
    <s v="MR"/>
    <d v="2019-02-21T17:30:00"/>
    <s v="SZENDEX"/>
    <x v="20"/>
    <s v="Carga"/>
    <s v="NO"/>
    <n v="0"/>
    <n v="1"/>
    <x v="1"/>
    <x v="54"/>
    <x v="5"/>
    <s v="VARIOS"/>
    <s v="26786,26570 y 6006961"/>
    <m/>
    <m/>
    <m/>
    <m/>
    <s v="Sus medios"/>
    <x v="38"/>
    <d v="1899-12-30T17:30:00"/>
    <m/>
    <n v="0"/>
    <x v="0"/>
    <x v="0"/>
    <s v="SI"/>
    <x v="1"/>
    <x v="1"/>
    <x v="1"/>
    <n v="1"/>
    <x v="2"/>
    <x v="8"/>
    <x v="1"/>
    <n v="468"/>
  </r>
  <r>
    <d v="2019-02-21T00:00:00"/>
    <x v="46"/>
    <d v="1899-12-30T18:00:00"/>
    <m/>
    <x v="1"/>
    <s v="MR"/>
    <d v="2019-02-21T18:00:00"/>
    <n v="26724"/>
    <x v="13"/>
    <s v="Carga"/>
    <s v="NO"/>
    <n v="6"/>
    <n v="11"/>
    <x v="0"/>
    <x v="200"/>
    <x v="7"/>
    <s v="PORTUGAL"/>
    <m/>
    <m/>
    <m/>
    <m/>
    <m/>
    <s v="Pdte."/>
    <x v="23"/>
    <m/>
    <m/>
    <n v="0"/>
    <x v="1"/>
    <x v="1"/>
    <s v="N/A"/>
    <x v="4"/>
    <x v="4"/>
    <x v="0"/>
    <n v="0"/>
    <x v="2"/>
    <x v="5"/>
    <x v="2"/>
    <n v="468"/>
  </r>
  <r>
    <d v="2019-02-21T00:00:00"/>
    <x v="117"/>
    <d v="1899-12-30T21:00:00"/>
    <m/>
    <x v="1"/>
    <s v="MR"/>
    <d v="2019-02-21T21:00:00"/>
    <n v="6006703"/>
    <x v="3"/>
    <s v="Carga"/>
    <s v="SI"/>
    <n v="13.5"/>
    <n v="26"/>
    <x v="0"/>
    <x v="23"/>
    <x v="1"/>
    <s v="VARIOS"/>
    <n v="3680251987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2-22T00:00:00"/>
    <x v="17"/>
    <d v="1899-12-30T06:00:00"/>
    <m/>
    <x v="1"/>
    <s v="MR"/>
    <d v="2019-02-22T06:00:00"/>
    <m/>
    <x v="26"/>
    <s v="Carga"/>
    <s v="NO"/>
    <n v="10"/>
    <n v="20"/>
    <x v="0"/>
    <x v="157"/>
    <x v="5"/>
    <s v="VARIOS"/>
    <m/>
    <m/>
    <m/>
    <m/>
    <m/>
    <s v="Miguel M."/>
    <x v="39"/>
    <d v="1899-12-30T06:00:00"/>
    <m/>
    <n v="0"/>
    <x v="0"/>
    <x v="0"/>
    <s v="SI"/>
    <x v="1"/>
    <x v="1"/>
    <x v="1"/>
    <n v="1"/>
    <x v="2"/>
    <x v="8"/>
    <x v="1"/>
    <n v="468"/>
  </r>
  <r>
    <d v="2019-02-22T00:00:00"/>
    <x v="155"/>
    <d v="1899-12-30T06:30:00"/>
    <m/>
    <x v="1"/>
    <s v="MR"/>
    <d v="2019-02-22T06:30:00"/>
    <m/>
    <x v="22"/>
    <s v="Descarga"/>
    <s v="SI"/>
    <n v="13.5"/>
    <n v="26"/>
    <x v="0"/>
    <x v="21"/>
    <x v="8"/>
    <s v="LORQUI"/>
    <s v="DESCARGA"/>
    <m/>
    <m/>
    <m/>
    <m/>
    <s v="Jesús"/>
    <x v="39"/>
    <d v="1899-12-30T06:30:00"/>
    <m/>
    <n v="1"/>
    <x v="0"/>
    <x v="0"/>
    <s v="SI"/>
    <x v="1"/>
    <x v="1"/>
    <x v="1"/>
    <n v="1"/>
    <x v="2"/>
    <x v="8"/>
    <x v="1"/>
    <n v="468"/>
  </r>
  <r>
    <d v="2019-02-22T00:00:00"/>
    <x v="18"/>
    <d v="1899-12-30T07:30:00"/>
    <m/>
    <x v="1"/>
    <s v="MR"/>
    <d v="2019-02-22T07:30:00"/>
    <n v="26567"/>
    <x v="53"/>
    <s v="Carga"/>
    <s v="SI"/>
    <n v="13.5"/>
    <n v="26"/>
    <x v="2"/>
    <x v="194"/>
    <x v="7"/>
    <s v="JUMILLA - MURCIA"/>
    <m/>
    <s v="7895KRW - R3688BCS"/>
    <m/>
    <m/>
    <m/>
    <s v="Miguel M."/>
    <x v="39"/>
    <d v="1899-12-30T07:30:00"/>
    <m/>
    <n v="1"/>
    <x v="0"/>
    <x v="0"/>
    <s v="SI"/>
    <x v="1"/>
    <x v="1"/>
    <x v="1"/>
    <n v="1"/>
    <x v="2"/>
    <x v="8"/>
    <x v="1"/>
    <n v="468"/>
  </r>
  <r>
    <d v="2019-02-22T00:00:00"/>
    <x v="9"/>
    <d v="1899-12-30T08:00:00"/>
    <m/>
    <x v="1"/>
    <s v="MR"/>
    <d v="2019-02-22T08:00:00"/>
    <m/>
    <x v="24"/>
    <s v="Descarga"/>
    <s v="SI"/>
    <n v="13.5"/>
    <n v="26"/>
    <x v="0"/>
    <x v="10"/>
    <x v="10"/>
    <s v="UK"/>
    <s v=" CB-1123"/>
    <m/>
    <m/>
    <m/>
    <m/>
    <s v="Miguel M."/>
    <x v="39"/>
    <d v="1899-12-30T08:00:00"/>
    <m/>
    <n v="1"/>
    <x v="0"/>
    <x v="0"/>
    <s v="SI"/>
    <x v="1"/>
    <x v="1"/>
    <x v="1"/>
    <n v="1"/>
    <x v="2"/>
    <x v="8"/>
    <x v="1"/>
    <n v="468"/>
  </r>
  <r>
    <d v="2019-02-22T00:00:00"/>
    <x v="20"/>
    <d v="1899-12-30T08:30:00"/>
    <m/>
    <x v="1"/>
    <s v="MR"/>
    <d v="2019-02-22T08:30:00"/>
    <s v="DAVID"/>
    <x v="7"/>
    <s v="Carga"/>
    <s v="NO"/>
    <n v="3"/>
    <n v="6"/>
    <x v="0"/>
    <x v="9"/>
    <x v="5"/>
    <s v="PALAU"/>
    <s v="ALB. 041409"/>
    <m/>
    <m/>
    <m/>
    <m/>
    <s v="Jesús"/>
    <x v="39"/>
    <d v="1899-12-30T08:30:00"/>
    <m/>
    <n v="0"/>
    <x v="0"/>
    <x v="0"/>
    <s v="SI"/>
    <x v="1"/>
    <x v="1"/>
    <x v="1"/>
    <n v="1"/>
    <x v="2"/>
    <x v="8"/>
    <x v="1"/>
    <n v="468"/>
  </r>
  <r>
    <d v="2019-02-22T00:00:00"/>
    <x v="22"/>
    <d v="1899-12-30T09:00:00"/>
    <m/>
    <x v="1"/>
    <s v="MR"/>
    <d v="2019-02-22T09:00:00"/>
    <m/>
    <x v="55"/>
    <s v="Carga"/>
    <s v="SI"/>
    <n v="13.5"/>
    <n v="26"/>
    <x v="0"/>
    <x v="148"/>
    <x v="1"/>
    <s v="MARTOS"/>
    <s v="25840 Y 26821"/>
    <s v="38766B40 /// 6670-08"/>
    <m/>
    <m/>
    <m/>
    <s v="Miguel M."/>
    <x v="39"/>
    <d v="1899-12-30T10:00:00"/>
    <m/>
    <n v="1"/>
    <x v="0"/>
    <x v="0"/>
    <s v="SI"/>
    <x v="1"/>
    <x v="2"/>
    <x v="0"/>
    <n v="0"/>
    <x v="1"/>
    <x v="8"/>
    <x v="1"/>
    <n v="468"/>
  </r>
  <r>
    <d v="2019-02-22T00:00:00"/>
    <x v="0"/>
    <d v="1899-12-30T09:30:00"/>
    <m/>
    <x v="1"/>
    <s v="MR"/>
    <d v="2019-02-22T09:30:00"/>
    <m/>
    <x v="42"/>
    <s v="Carga"/>
    <s v="NO"/>
    <n v="0"/>
    <n v="0.5"/>
    <x v="1"/>
    <x v="201"/>
    <x v="0"/>
    <s v="SENTMENAT"/>
    <s v="ALB. 1710134683 PDO 213004371"/>
    <m/>
    <m/>
    <m/>
    <m/>
    <s v="Sus medios"/>
    <x v="39"/>
    <d v="1899-12-30T09:30:00"/>
    <m/>
    <n v="0"/>
    <x v="0"/>
    <x v="0"/>
    <s v="SI"/>
    <x v="1"/>
    <x v="1"/>
    <x v="1"/>
    <n v="1"/>
    <x v="0"/>
    <x v="8"/>
    <x v="1"/>
    <n v="468"/>
  </r>
  <r>
    <d v="2019-02-22T00:00:00"/>
    <x v="14"/>
    <d v="1899-12-30T10:00:00"/>
    <m/>
    <x v="1"/>
    <s v="MR"/>
    <d v="2019-02-22T10:00:00"/>
    <n v="26567"/>
    <x v="53"/>
    <s v="Carga"/>
    <s v="SI"/>
    <n v="13.5"/>
    <n v="26"/>
    <x v="2"/>
    <x v="194"/>
    <x v="7"/>
    <s v="JUMILLA - MURCIA"/>
    <m/>
    <s v="9841KRR - R1491BCT"/>
    <m/>
    <m/>
    <m/>
    <s v="Juan Carlos"/>
    <x v="39"/>
    <d v="1899-12-30T10:00:00"/>
    <m/>
    <n v="1"/>
    <x v="0"/>
    <x v="0"/>
    <s v="SI"/>
    <x v="1"/>
    <x v="1"/>
    <x v="1"/>
    <n v="1"/>
    <x v="2"/>
    <x v="8"/>
    <x v="1"/>
    <n v="468"/>
  </r>
  <r>
    <d v="2019-02-22T00:00:00"/>
    <x v="105"/>
    <m/>
    <m/>
    <x v="0"/>
    <s v="MR"/>
    <d v="2019-02-22T10:00:00"/>
    <m/>
    <x v="16"/>
    <s v="Descarga"/>
    <s v="NO"/>
    <n v="0"/>
    <n v="0.5"/>
    <x v="1"/>
    <x v="169"/>
    <x v="0"/>
    <s v="CORVERA"/>
    <s v="NO TRAE ALB. PEDIDO 190100387"/>
    <m/>
    <m/>
    <m/>
    <m/>
    <s v="Sus medios"/>
    <x v="39"/>
    <d v="1899-12-30T10:01:00"/>
    <m/>
    <n v="0"/>
    <x v="0"/>
    <x v="0"/>
    <s v="No"/>
    <x v="0"/>
    <x v="0"/>
    <x v="0"/>
    <n v="0"/>
    <x v="0"/>
    <x v="8"/>
    <x v="1"/>
    <n v="468"/>
  </r>
  <r>
    <d v="2019-02-22T00:00:00"/>
    <x v="1"/>
    <d v="1899-12-30T10:30:00"/>
    <m/>
    <x v="1"/>
    <s v="MR"/>
    <d v="2019-02-22T10:30:00"/>
    <m/>
    <x v="22"/>
    <s v="Carga"/>
    <s v="SI"/>
    <n v="13.5"/>
    <n v="26"/>
    <x v="0"/>
    <x v="21"/>
    <x v="8"/>
    <s v="LORQUI"/>
    <m/>
    <s v="7420-KDP      R-9000-BCV       "/>
    <m/>
    <m/>
    <m/>
    <s v="Jesús"/>
    <x v="39"/>
    <d v="1899-12-30T10:30:00"/>
    <m/>
    <n v="1"/>
    <x v="0"/>
    <x v="0"/>
    <s v="SI"/>
    <x v="1"/>
    <x v="1"/>
    <x v="1"/>
    <n v="1"/>
    <x v="2"/>
    <x v="8"/>
    <x v="1"/>
    <n v="468"/>
  </r>
  <r>
    <d v="2019-02-22T00:00:00"/>
    <x v="2"/>
    <d v="1899-12-30T11:00:00"/>
    <m/>
    <x v="1"/>
    <s v="MR"/>
    <d v="2019-02-22T11:00:00"/>
    <m/>
    <x v="3"/>
    <s v="Carga"/>
    <s v="SI"/>
    <n v="13.5"/>
    <n v="26"/>
    <x v="0"/>
    <x v="180"/>
    <x v="1"/>
    <s v="LLEIDA"/>
    <s v="26667, 26658 Y SUS PROPIOS MOLDES"/>
    <m/>
    <m/>
    <m/>
    <m/>
    <s v="Jesús"/>
    <x v="39"/>
    <d v="1899-12-30T11:00:00"/>
    <m/>
    <n v="1"/>
    <x v="0"/>
    <x v="0"/>
    <s v="SI"/>
    <x v="1"/>
    <x v="1"/>
    <x v="1"/>
    <n v="1"/>
    <x v="1"/>
    <x v="8"/>
    <x v="1"/>
    <n v="468"/>
  </r>
  <r>
    <d v="2019-02-22T00:00:00"/>
    <x v="76"/>
    <m/>
    <m/>
    <x v="0"/>
    <s v="MR"/>
    <d v="2019-02-22T11:00:00"/>
    <m/>
    <x v="3"/>
    <s v="Descarga"/>
    <s v="SI"/>
    <n v="13.5"/>
    <n v="26"/>
    <x v="0"/>
    <x v="23"/>
    <x v="2"/>
    <s v="ALEMANIA"/>
    <s v="442 PL VACIOS"/>
    <m/>
    <m/>
    <m/>
    <m/>
    <s v="Jesús"/>
    <x v="39"/>
    <d v="1899-12-30T11:10:00"/>
    <m/>
    <n v="1"/>
    <x v="0"/>
    <x v="0"/>
    <s v="No"/>
    <x v="0"/>
    <x v="0"/>
    <x v="0"/>
    <n v="0"/>
    <x v="0"/>
    <x v="8"/>
    <x v="1"/>
    <n v="468"/>
  </r>
  <r>
    <d v="2019-02-22T00:00:00"/>
    <x v="73"/>
    <m/>
    <m/>
    <x v="0"/>
    <s v="MR"/>
    <d v="2019-02-22T11:30:00"/>
    <m/>
    <x v="3"/>
    <s v="Descarga"/>
    <s v="NO"/>
    <n v="0"/>
    <n v="0.5"/>
    <x v="1"/>
    <x v="38"/>
    <x v="2"/>
    <s v="HOSPITALET"/>
    <s v="ALB. 609584 NO TRAE Nº DE PEDIDO"/>
    <m/>
    <m/>
    <m/>
    <m/>
    <s v="Sus medios"/>
    <x v="39"/>
    <d v="1899-12-30T11:15:00"/>
    <m/>
    <n v="0"/>
    <x v="0"/>
    <x v="0"/>
    <s v="No"/>
    <x v="0"/>
    <x v="0"/>
    <x v="0"/>
    <n v="0"/>
    <x v="0"/>
    <x v="8"/>
    <x v="1"/>
    <n v="468"/>
  </r>
  <r>
    <d v="2019-02-22T00:00:00"/>
    <x v="3"/>
    <m/>
    <m/>
    <x v="0"/>
    <s v="MR"/>
    <d v="2019-02-22T11:30:00"/>
    <n v="6006703"/>
    <x v="3"/>
    <s v="Carga"/>
    <s v="SI"/>
    <n v="13.5"/>
    <n v="26"/>
    <x v="0"/>
    <x v="23"/>
    <x v="1"/>
    <s v="VARIOS"/>
    <n v="3680251987"/>
    <m/>
    <m/>
    <m/>
    <m/>
    <s v="Miguel M."/>
    <x v="39"/>
    <d v="1899-12-30T11:30:00"/>
    <m/>
    <n v="1"/>
    <x v="0"/>
    <x v="0"/>
    <s v="No"/>
    <x v="0"/>
    <x v="0"/>
    <x v="0"/>
    <n v="0"/>
    <x v="1"/>
    <x v="8"/>
    <x v="1"/>
    <n v="468"/>
  </r>
  <r>
    <d v="2019-02-22T00:00:00"/>
    <x v="4"/>
    <d v="1899-12-30T12:00:00"/>
    <m/>
    <x v="1"/>
    <s v="VG"/>
    <d v="2019-02-22T12:00:00"/>
    <m/>
    <x v="25"/>
    <s v="Descarga"/>
    <s v="NO"/>
    <n v="8"/>
    <n v="16"/>
    <x v="0"/>
    <x v="134"/>
    <x v="10"/>
    <s v="POLONIA"/>
    <s v="CB-1118"/>
    <m/>
    <m/>
    <m/>
    <m/>
    <s v="Miguel M."/>
    <x v="39"/>
    <d v="1899-12-30T12:00:00"/>
    <m/>
    <n v="0"/>
    <x v="0"/>
    <x v="0"/>
    <s v="SI"/>
    <x v="1"/>
    <x v="1"/>
    <x v="1"/>
    <n v="1"/>
    <x v="2"/>
    <x v="8"/>
    <x v="1"/>
    <n v="468"/>
  </r>
  <r>
    <d v="2019-02-22T00:00:00"/>
    <x v="33"/>
    <m/>
    <m/>
    <x v="0"/>
    <s v="MR"/>
    <d v="2019-02-22T12:00:00"/>
    <n v="26784"/>
    <x v="3"/>
    <s v="Carga"/>
    <s v="NO"/>
    <n v="0.5"/>
    <n v="1"/>
    <x v="0"/>
    <x v="149"/>
    <x v="1"/>
    <s v="SABADELL"/>
    <m/>
    <m/>
    <m/>
    <m/>
    <m/>
    <s v="Jesús"/>
    <x v="39"/>
    <d v="1899-12-30T12:01:00"/>
    <m/>
    <n v="0"/>
    <x v="0"/>
    <x v="0"/>
    <s v="No"/>
    <x v="0"/>
    <x v="0"/>
    <x v="0"/>
    <n v="0"/>
    <x v="1"/>
    <x v="8"/>
    <x v="1"/>
    <n v="468"/>
  </r>
  <r>
    <d v="2019-02-22T00:00:00"/>
    <x v="158"/>
    <m/>
    <m/>
    <x v="0"/>
    <s v="MR"/>
    <d v="2019-02-22T12:00:00"/>
    <m/>
    <x v="3"/>
    <s v="Descarga"/>
    <s v="NO"/>
    <n v="0"/>
    <n v="0.5"/>
    <x v="0"/>
    <x v="20"/>
    <x v="2"/>
    <s v="BARCELONA"/>
    <s v="ALB. 821875 PDO. 113006438"/>
    <m/>
    <m/>
    <m/>
    <m/>
    <s v="Sus medios"/>
    <x v="39"/>
    <d v="1899-12-30T12:02:00"/>
    <m/>
    <n v="0"/>
    <x v="0"/>
    <x v="0"/>
    <s v="No"/>
    <x v="0"/>
    <x v="0"/>
    <x v="0"/>
    <n v="0"/>
    <x v="0"/>
    <x v="8"/>
    <x v="1"/>
    <n v="468"/>
  </r>
  <r>
    <d v="2019-02-22T00:00:00"/>
    <x v="159"/>
    <m/>
    <m/>
    <x v="0"/>
    <s v="MR"/>
    <d v="2019-02-22T12:30:00"/>
    <n v="26624"/>
    <x v="3"/>
    <s v="Carga"/>
    <s v="NO"/>
    <n v="0"/>
    <n v="0.5"/>
    <x v="0"/>
    <x v="129"/>
    <x v="1"/>
    <s v="PORTUGAL"/>
    <m/>
    <m/>
    <m/>
    <m/>
    <m/>
    <s v="Reyes"/>
    <x v="39"/>
    <d v="1899-12-30T12:25:00"/>
    <m/>
    <n v="0"/>
    <x v="0"/>
    <x v="0"/>
    <s v="No"/>
    <x v="0"/>
    <x v="0"/>
    <x v="0"/>
    <n v="0"/>
    <x v="1"/>
    <x v="8"/>
    <x v="1"/>
    <n v="468"/>
  </r>
  <r>
    <d v="2019-02-22T00:00:00"/>
    <x v="5"/>
    <m/>
    <m/>
    <x v="0"/>
    <s v="MR"/>
    <d v="2019-02-22T12:30:00"/>
    <m/>
    <x v="3"/>
    <s v="Descarga"/>
    <s v="NO"/>
    <n v="0"/>
    <n v="0.5"/>
    <x v="1"/>
    <x v="34"/>
    <x v="2"/>
    <s v="GRANOLLERS"/>
    <s v="ALB. 2191000 PDO.  NO TIENE"/>
    <m/>
    <m/>
    <m/>
    <m/>
    <s v="Sus medios"/>
    <x v="39"/>
    <d v="1899-12-30T12:30:00"/>
    <m/>
    <n v="0"/>
    <x v="0"/>
    <x v="0"/>
    <s v="No"/>
    <x v="0"/>
    <x v="0"/>
    <x v="0"/>
    <n v="0"/>
    <x v="0"/>
    <x v="8"/>
    <x v="1"/>
    <n v="468"/>
  </r>
  <r>
    <d v="2019-02-22T00:00:00"/>
    <x v="36"/>
    <d v="1899-12-30T13:00:00"/>
    <m/>
    <x v="1"/>
    <s v="MB"/>
    <d v="2019-02-22T13:00:00"/>
    <m/>
    <x v="18"/>
    <s v="Carga"/>
    <s v="NO"/>
    <n v="7"/>
    <n v="14"/>
    <x v="0"/>
    <x v="86"/>
    <x v="9"/>
    <s v="ITALIA"/>
    <m/>
    <m/>
    <m/>
    <m/>
    <m/>
    <s v="Miguel M."/>
    <x v="39"/>
    <d v="1899-12-30T13:00:00"/>
    <m/>
    <n v="0"/>
    <x v="0"/>
    <x v="0"/>
    <s v="SI"/>
    <x v="1"/>
    <x v="1"/>
    <x v="1"/>
    <n v="1"/>
    <x v="2"/>
    <x v="8"/>
    <x v="1"/>
    <n v="468"/>
  </r>
  <r>
    <d v="2019-02-22T00:00:00"/>
    <x v="160"/>
    <m/>
    <m/>
    <x v="0"/>
    <s v="MR"/>
    <d v="2019-02-22T13:30:00"/>
    <m/>
    <x v="3"/>
    <s v="Descarga"/>
    <s v="NO"/>
    <n v="0"/>
    <n v="0.5"/>
    <x v="1"/>
    <x v="75"/>
    <x v="2"/>
    <s v="PALAU"/>
    <s v="ALB. 37609 Y 37601  PDO. NO TRAE"/>
    <m/>
    <m/>
    <m/>
    <m/>
    <s v="Sus medios"/>
    <x v="39"/>
    <d v="1899-12-30T13:16:00"/>
    <m/>
    <n v="0"/>
    <x v="0"/>
    <x v="0"/>
    <s v="No"/>
    <x v="0"/>
    <x v="0"/>
    <x v="0"/>
    <n v="0"/>
    <x v="0"/>
    <x v="8"/>
    <x v="1"/>
    <n v="468"/>
  </r>
  <r>
    <d v="2019-02-22T00:00:00"/>
    <x v="161"/>
    <d v="1899-12-30T13:22:00"/>
    <m/>
    <x v="1"/>
    <s v="MR"/>
    <d v="2019-02-22T13:30:00"/>
    <m/>
    <x v="3"/>
    <s v="Descarga"/>
    <s v="NO"/>
    <n v="0"/>
    <n v="0.5"/>
    <x v="1"/>
    <x v="43"/>
    <x v="11"/>
    <s v="PALAU"/>
    <s v="ALB. A/7689 PDO. 213004390 Y ALB. A/7690 PDO. 713014493"/>
    <m/>
    <m/>
    <m/>
    <m/>
    <s v="Sus medios"/>
    <x v="39"/>
    <d v="1899-12-30T13:22:00"/>
    <m/>
    <n v="0"/>
    <x v="0"/>
    <x v="0"/>
    <s v="SI"/>
    <x v="1"/>
    <x v="1"/>
    <x v="1"/>
    <n v="1"/>
    <x v="2"/>
    <x v="8"/>
    <x v="1"/>
    <n v="468"/>
  </r>
  <r>
    <d v="2019-02-22T00:00:00"/>
    <x v="6"/>
    <d v="1899-12-30T13:30:00"/>
    <m/>
    <x v="1"/>
    <s v="MR"/>
    <d v="2019-02-22T13:30:00"/>
    <n v="26567"/>
    <x v="53"/>
    <s v="Carga"/>
    <s v="SI"/>
    <n v="13.5"/>
    <n v="26"/>
    <x v="2"/>
    <x v="194"/>
    <x v="7"/>
    <s v="JUMILLA - MURCIA"/>
    <m/>
    <s v="7429FMR - R07080BCH"/>
    <m/>
    <m/>
    <m/>
    <s v="Juan Carlos"/>
    <x v="39"/>
    <d v="1899-12-30T13:30:00"/>
    <m/>
    <n v="1"/>
    <x v="0"/>
    <x v="0"/>
    <s v="SI"/>
    <x v="1"/>
    <x v="1"/>
    <x v="1"/>
    <n v="1"/>
    <x v="2"/>
    <x v="8"/>
    <x v="1"/>
    <n v="468"/>
  </r>
  <r>
    <d v="2019-02-22T00:00:00"/>
    <x v="43"/>
    <d v="1899-12-30T14:00:00"/>
    <m/>
    <x v="1"/>
    <s v="VG"/>
    <d v="2019-02-22T14:00:00"/>
    <m/>
    <x v="24"/>
    <s v="Descarga"/>
    <s v="SI"/>
    <n v="13.5"/>
    <n v="26"/>
    <x v="0"/>
    <x v="42"/>
    <x v="10"/>
    <s v="GAILLON"/>
    <s v="CB-1124 "/>
    <m/>
    <m/>
    <m/>
    <m/>
    <s v="Miguel Ángel"/>
    <x v="38"/>
    <d v="1899-12-30T16:30:00"/>
    <m/>
    <n v="1"/>
    <x v="0"/>
    <x v="0"/>
    <s v="SI"/>
    <x v="3"/>
    <x v="3"/>
    <x v="1"/>
    <n v="1"/>
    <x v="2"/>
    <x v="8"/>
    <x v="1"/>
    <n v="468"/>
  </r>
  <r>
    <d v="2019-02-22T00:00:00"/>
    <x v="44"/>
    <d v="1899-12-30T14:01:00"/>
    <m/>
    <x v="1"/>
    <s v="VG"/>
    <d v="2019-02-22T14:00:00"/>
    <m/>
    <x v="25"/>
    <s v="Carga"/>
    <s v="SI"/>
    <n v="13.5"/>
    <n v="26"/>
    <x v="0"/>
    <x v="7"/>
    <x v="9"/>
    <s v="FRANCIA"/>
    <s v="6006800 Y 6006798"/>
    <m/>
    <m/>
    <m/>
    <m/>
    <s v="Juan Carlos"/>
    <x v="39"/>
    <d v="1899-12-30T19:30:00"/>
    <m/>
    <n v="1"/>
    <x v="0"/>
    <x v="0"/>
    <s v="SI"/>
    <x v="1"/>
    <x v="2"/>
    <x v="0"/>
    <n v="0"/>
    <x v="2"/>
    <x v="8"/>
    <x v="1"/>
    <n v="468"/>
  </r>
  <r>
    <d v="2019-02-22T00:00:00"/>
    <x v="38"/>
    <d v="1899-12-30T15:00:00"/>
    <m/>
    <x v="1"/>
    <s v="MR"/>
    <d v="2019-02-22T15:00:00"/>
    <n v="6006703"/>
    <x v="3"/>
    <s v="Carga"/>
    <s v="SI"/>
    <n v="13.5"/>
    <n v="26"/>
    <x v="0"/>
    <x v="23"/>
    <x v="1"/>
    <s v="VARIOS"/>
    <n v="3665920368"/>
    <m/>
    <m/>
    <m/>
    <m/>
    <s v="Miguel Ángel"/>
    <x v="39"/>
    <d v="1899-12-30T15:00:00"/>
    <m/>
    <n v="1"/>
    <x v="0"/>
    <x v="0"/>
    <s v="SI"/>
    <x v="1"/>
    <x v="1"/>
    <x v="1"/>
    <n v="1"/>
    <x v="1"/>
    <x v="8"/>
    <x v="1"/>
    <n v="468"/>
  </r>
  <r>
    <d v="2019-02-22T00:00:00"/>
    <x v="7"/>
    <d v="1899-12-30T15:30:00"/>
    <m/>
    <x v="1"/>
    <s v="MR"/>
    <d v="2019-02-22T15:30:00"/>
    <n v="26567"/>
    <x v="53"/>
    <s v="Carga"/>
    <s v="SI"/>
    <n v="13.5"/>
    <n v="26"/>
    <x v="2"/>
    <x v="194"/>
    <x v="7"/>
    <s v="JUMILLA - MURCIA"/>
    <m/>
    <s v="2814KSX - R3926BCW"/>
    <m/>
    <m/>
    <m/>
    <s v="Juan Carlos"/>
    <x v="39"/>
    <d v="1899-12-30T15:30:00"/>
    <m/>
    <n v="1"/>
    <x v="0"/>
    <x v="0"/>
    <s v="SI"/>
    <x v="1"/>
    <x v="1"/>
    <x v="1"/>
    <n v="1"/>
    <x v="2"/>
    <x v="8"/>
    <x v="1"/>
    <n v="468"/>
  </r>
  <r>
    <d v="2019-02-22T00:00:00"/>
    <x v="8"/>
    <d v="1899-12-30T16:30:00"/>
    <m/>
    <x v="1"/>
    <s v="MR"/>
    <d v="2019-02-22T16:30:00"/>
    <n v="26567"/>
    <x v="53"/>
    <s v="Carga"/>
    <s v="SI"/>
    <n v="13.5"/>
    <n v="26"/>
    <x v="2"/>
    <x v="194"/>
    <x v="7"/>
    <s v="JUMILLA - MURCIA"/>
    <m/>
    <s v="8004GJH - R1482BCT"/>
    <m/>
    <m/>
    <m/>
    <s v="Juan Carlos"/>
    <x v="39"/>
    <d v="1899-12-30T16:30:00"/>
    <m/>
    <n v="1"/>
    <x v="0"/>
    <x v="0"/>
    <s v="SI"/>
    <x v="1"/>
    <x v="1"/>
    <x v="1"/>
    <n v="1"/>
    <x v="2"/>
    <x v="8"/>
    <x v="1"/>
    <n v="468"/>
  </r>
  <r>
    <d v="2019-02-22T00:00:00"/>
    <x v="55"/>
    <d v="1899-12-30T17:30:00"/>
    <m/>
    <x v="1"/>
    <s v="MR"/>
    <d v="2019-02-22T17:30:00"/>
    <n v="26555"/>
    <x v="30"/>
    <s v="Carga"/>
    <s v="NO"/>
    <n v="7"/>
    <n v="13"/>
    <x v="0"/>
    <x v="169"/>
    <x v="1"/>
    <s v="MURCIA"/>
    <m/>
    <m/>
    <m/>
    <m/>
    <m/>
    <s v="Juan Carlos"/>
    <x v="39"/>
    <d v="1899-12-30T18:30:00"/>
    <m/>
    <n v="0"/>
    <x v="0"/>
    <x v="0"/>
    <s v="SI"/>
    <x v="1"/>
    <x v="2"/>
    <x v="0"/>
    <n v="0"/>
    <x v="1"/>
    <x v="8"/>
    <x v="1"/>
    <n v="468"/>
  </r>
  <r>
    <d v="2019-02-22T00:00:00"/>
    <x v="107"/>
    <d v="1899-12-30T17:31:00"/>
    <m/>
    <x v="1"/>
    <s v="MR"/>
    <d v="2019-02-22T17:30:00"/>
    <s v="ASM"/>
    <x v="21"/>
    <s v="Carga"/>
    <s v="NO"/>
    <n v="0"/>
    <n v="1"/>
    <x v="1"/>
    <x v="46"/>
    <x v="5"/>
    <s v="VARIOS"/>
    <s v="41434, 41433, 41432, 41431, 19056"/>
    <m/>
    <m/>
    <m/>
    <m/>
    <s v="Miguel Ángel"/>
    <x v="39"/>
    <d v="1899-12-30T17:31:00"/>
    <m/>
    <n v="0"/>
    <x v="0"/>
    <x v="0"/>
    <s v="SI"/>
    <x v="1"/>
    <x v="1"/>
    <x v="1"/>
    <n v="1"/>
    <x v="2"/>
    <x v="8"/>
    <x v="1"/>
    <n v="468"/>
  </r>
  <r>
    <d v="2019-02-22T00:00:00"/>
    <x v="46"/>
    <d v="1899-12-30T18:00:00"/>
    <m/>
    <x v="1"/>
    <s v="MR"/>
    <d v="2019-02-22T18:00:00"/>
    <n v="26567"/>
    <x v="53"/>
    <s v="Carga"/>
    <s v="SI"/>
    <n v="13.5"/>
    <n v="26"/>
    <x v="2"/>
    <x v="194"/>
    <x v="7"/>
    <s v="JUMILLA - MURCIA"/>
    <m/>
    <s v="3942JLX // R5290BCY"/>
    <m/>
    <m/>
    <m/>
    <s v="Juan Carlos"/>
    <x v="39"/>
    <d v="1899-12-30T18:00:00"/>
    <m/>
    <n v="1"/>
    <x v="0"/>
    <x v="0"/>
    <s v="SI"/>
    <x v="1"/>
    <x v="1"/>
    <x v="1"/>
    <n v="1"/>
    <x v="2"/>
    <x v="8"/>
    <x v="1"/>
    <n v="468"/>
  </r>
  <r>
    <d v="2019-02-22T00:00:00"/>
    <x v="47"/>
    <d v="1899-12-30T18:30:00"/>
    <m/>
    <x v="1"/>
    <s v="MR"/>
    <d v="2019-02-22T18:30:00"/>
    <m/>
    <x v="25"/>
    <s v="Descarga"/>
    <s v="SI"/>
    <n v="13.5"/>
    <n v="26"/>
    <x v="0"/>
    <x v="67"/>
    <x v="10"/>
    <s v="SCHWERIN"/>
    <s v="CB-1120"/>
    <m/>
    <m/>
    <m/>
    <m/>
    <s v="Miguel Ángel"/>
    <x v="39"/>
    <d v="1899-12-30T18:30:00"/>
    <m/>
    <n v="1"/>
    <x v="0"/>
    <x v="0"/>
    <s v="SI"/>
    <x v="1"/>
    <x v="1"/>
    <x v="1"/>
    <n v="1"/>
    <x v="2"/>
    <x v="8"/>
    <x v="1"/>
    <n v="468"/>
  </r>
  <r>
    <d v="2019-02-22T00:00:00"/>
    <x v="56"/>
    <d v="1899-12-30T19:00:00"/>
    <m/>
    <x v="1"/>
    <s v="MR"/>
    <d v="2019-02-22T19:00:00"/>
    <n v="26724"/>
    <x v="13"/>
    <s v="Carga"/>
    <s v="NO"/>
    <n v="6"/>
    <n v="11"/>
    <x v="0"/>
    <x v="200"/>
    <x v="7"/>
    <s v="PORTUGAL"/>
    <m/>
    <m/>
    <m/>
    <m/>
    <m/>
    <s v="Miguel Ángel"/>
    <x v="39"/>
    <d v="1899-12-30T19:00:00"/>
    <m/>
    <n v="0"/>
    <x v="0"/>
    <x v="0"/>
    <s v="SI"/>
    <x v="1"/>
    <x v="1"/>
    <x v="1"/>
    <n v="1"/>
    <x v="2"/>
    <x v="8"/>
    <x v="1"/>
    <n v="468"/>
  </r>
  <r>
    <d v="2019-02-22T00:00:00"/>
    <x v="48"/>
    <d v="1899-12-30T19:30:00"/>
    <m/>
    <x v="1"/>
    <s v="MR"/>
    <d v="2019-02-22T19:30:00"/>
    <n v="26567"/>
    <x v="53"/>
    <s v="Carga"/>
    <s v="SI"/>
    <n v="13.5"/>
    <n v="26"/>
    <x v="2"/>
    <x v="194"/>
    <x v="7"/>
    <s v="JUMILLA - MURCIA"/>
    <m/>
    <s v="3908HCC// R5017BCL"/>
    <m/>
    <m/>
    <m/>
    <s v="Juan Carlos"/>
    <x v="39"/>
    <d v="1899-12-30T19:30:00"/>
    <m/>
    <n v="1"/>
    <x v="0"/>
    <x v="0"/>
    <s v="SI"/>
    <x v="1"/>
    <x v="1"/>
    <x v="1"/>
    <n v="1"/>
    <x v="2"/>
    <x v="8"/>
    <x v="1"/>
    <n v="468"/>
  </r>
  <r>
    <d v="2019-02-25T00:00:00"/>
    <x v="17"/>
    <d v="1899-12-30T06:00:00"/>
    <m/>
    <x v="1"/>
    <s v="MR"/>
    <d v="2019-02-25T06:00:00"/>
    <m/>
    <x v="26"/>
    <s v="Carga"/>
    <s v="NO"/>
    <n v="10"/>
    <n v="20"/>
    <x v="0"/>
    <x v="157"/>
    <x v="5"/>
    <s v="VARIOS"/>
    <m/>
    <m/>
    <m/>
    <m/>
    <m/>
    <s v="Miguel M."/>
    <x v="40"/>
    <d v="1899-12-30T06:00:00"/>
    <m/>
    <n v="0"/>
    <x v="0"/>
    <x v="0"/>
    <s v="SI"/>
    <x v="1"/>
    <x v="1"/>
    <x v="1"/>
    <n v="1"/>
    <x v="2"/>
    <x v="9"/>
    <x v="1"/>
    <n v="468"/>
  </r>
  <r>
    <d v="2019-02-25T00:00:00"/>
    <x v="9"/>
    <m/>
    <m/>
    <x v="0"/>
    <s v="MR"/>
    <d v="2019-02-25T08:00:00"/>
    <m/>
    <x v="3"/>
    <s v="Descarga"/>
    <s v="NO"/>
    <n v="2.5"/>
    <n v="5"/>
    <x v="0"/>
    <x v="134"/>
    <x v="6"/>
    <s v="POLONIA"/>
    <s v="DESCARGA Y CARGA"/>
    <m/>
    <m/>
    <m/>
    <m/>
    <s v="Miguel M."/>
    <x v="40"/>
    <d v="1899-12-30T08:00:00"/>
    <m/>
    <n v="0"/>
    <x v="0"/>
    <x v="0"/>
    <s v="No"/>
    <x v="0"/>
    <x v="0"/>
    <x v="0"/>
    <n v="0"/>
    <x v="0"/>
    <x v="9"/>
    <x v="1"/>
    <n v="468"/>
  </r>
  <r>
    <d v="2019-02-25T00:00:00"/>
    <x v="162"/>
    <m/>
    <m/>
    <x v="0"/>
    <s v="MR"/>
    <d v="2019-02-25T08:30:00"/>
    <m/>
    <x v="3"/>
    <s v="Descarga"/>
    <s v="NO"/>
    <n v="0"/>
    <n v="0.5"/>
    <x v="1"/>
    <x v="144"/>
    <x v="0"/>
    <s v="STA. PERPETUA"/>
    <s v="ALB. 051518 NO TRAE PDO."/>
    <m/>
    <m/>
    <m/>
    <m/>
    <s v="Sus medios"/>
    <x v="40"/>
    <d v="1899-12-30T08:31:00"/>
    <m/>
    <n v="0"/>
    <x v="0"/>
    <x v="0"/>
    <s v="No"/>
    <x v="0"/>
    <x v="0"/>
    <x v="0"/>
    <n v="0"/>
    <x v="0"/>
    <x v="9"/>
    <x v="1"/>
    <n v="468"/>
  </r>
  <r>
    <d v="2019-02-25T00:00:00"/>
    <x v="22"/>
    <m/>
    <m/>
    <x v="0"/>
    <s v="MR"/>
    <d v="2019-02-25T09:00:00"/>
    <m/>
    <x v="1"/>
    <s v="Descarga"/>
    <s v="NO"/>
    <n v="0"/>
    <s v="0,5"/>
    <x v="1"/>
    <x v="1"/>
    <x v="0"/>
    <s v="TERRASSA"/>
    <s v="ALB. 19.005.745 NO HAY Nº PDO."/>
    <m/>
    <m/>
    <m/>
    <m/>
    <s v="Sus medios"/>
    <x v="40"/>
    <d v="1899-12-30T09:00:00"/>
    <m/>
    <n v="0"/>
    <x v="0"/>
    <x v="0"/>
    <s v="No"/>
    <x v="0"/>
    <x v="0"/>
    <x v="0"/>
    <n v="0"/>
    <x v="0"/>
    <x v="9"/>
    <x v="1"/>
    <n v="468"/>
  </r>
  <r>
    <d v="2019-02-25T00:00:00"/>
    <x v="14"/>
    <m/>
    <m/>
    <x v="0"/>
    <s v="MR"/>
    <d v="2019-02-25T10:00:00"/>
    <m/>
    <x v="42"/>
    <s v="Descarga"/>
    <s v="NO"/>
    <n v="0"/>
    <s v="0,5"/>
    <x v="1"/>
    <x v="112"/>
    <x v="0"/>
    <s v="PALAU"/>
    <s v="ALB. 071034-1 Y 071034-2 PDO. 713013852"/>
    <m/>
    <m/>
    <m/>
    <m/>
    <s v="Sus medios"/>
    <x v="40"/>
    <d v="1899-12-30T10:00:00"/>
    <m/>
    <n v="0"/>
    <x v="0"/>
    <x v="0"/>
    <s v="No"/>
    <x v="0"/>
    <x v="0"/>
    <x v="0"/>
    <n v="0"/>
    <x v="0"/>
    <x v="9"/>
    <x v="1"/>
    <n v="468"/>
  </r>
  <r>
    <d v="2019-02-25T00:00:00"/>
    <x v="1"/>
    <d v="1899-12-30T10:30:00"/>
    <m/>
    <x v="1"/>
    <s v="MR"/>
    <d v="2019-02-25T10:30:00"/>
    <s v="DAVID"/>
    <x v="7"/>
    <s v="Carga"/>
    <s v="NO"/>
    <n v="3"/>
    <n v="6"/>
    <x v="0"/>
    <x v="9"/>
    <x v="5"/>
    <s v="PALAU"/>
    <m/>
    <m/>
    <m/>
    <m/>
    <m/>
    <s v="Miguel M."/>
    <x v="40"/>
    <d v="1899-12-30T10:30:00"/>
    <m/>
    <n v="0"/>
    <x v="0"/>
    <x v="0"/>
    <s v="SI"/>
    <x v="1"/>
    <x v="1"/>
    <x v="1"/>
    <n v="1"/>
    <x v="2"/>
    <x v="9"/>
    <x v="1"/>
    <n v="468"/>
  </r>
  <r>
    <d v="2019-02-25T00:00:00"/>
    <x v="32"/>
    <m/>
    <m/>
    <x v="0"/>
    <s v="MR"/>
    <d v="2019-02-25T11:00:00"/>
    <m/>
    <x v="17"/>
    <s v="Descarga"/>
    <s v="NO"/>
    <n v="0.5"/>
    <n v="1"/>
    <x v="0"/>
    <x v="121"/>
    <x v="2"/>
    <s v="BARCELONA"/>
    <s v="113006485 alb al9b00265"/>
    <m/>
    <m/>
    <m/>
    <m/>
    <s v="Miguel M."/>
    <x v="40"/>
    <d v="1899-12-30T10:50:00"/>
    <m/>
    <n v="0"/>
    <x v="0"/>
    <x v="0"/>
    <s v="No"/>
    <x v="0"/>
    <x v="0"/>
    <x v="0"/>
    <n v="0"/>
    <x v="0"/>
    <x v="9"/>
    <x v="1"/>
    <n v="468"/>
  </r>
  <r>
    <d v="2019-02-25T00:00:00"/>
    <x v="68"/>
    <m/>
    <m/>
    <x v="0"/>
    <s v="MR"/>
    <d v="2019-02-25T11:00:00"/>
    <m/>
    <x v="3"/>
    <s v="Descarga"/>
    <s v="NO"/>
    <n v="0"/>
    <n v="0.5"/>
    <x v="1"/>
    <x v="66"/>
    <x v="0"/>
    <s v="SABADELL"/>
    <s v="ALB. L911978 PDO. 213004407 Y L911782 PDO. 213004391"/>
    <m/>
    <m/>
    <m/>
    <m/>
    <s v="Sus medios"/>
    <x v="40"/>
    <d v="1899-12-30T10:55:00"/>
    <m/>
    <n v="0"/>
    <x v="0"/>
    <x v="0"/>
    <s v="No"/>
    <x v="0"/>
    <x v="0"/>
    <x v="0"/>
    <n v="0"/>
    <x v="0"/>
    <x v="9"/>
    <x v="1"/>
    <n v="468"/>
  </r>
  <r>
    <d v="2019-02-25T00:00:00"/>
    <x v="2"/>
    <d v="1899-12-30T11:00:00"/>
    <m/>
    <x v="1"/>
    <s v="MR"/>
    <d v="2019-02-25T11:00:00"/>
    <m/>
    <x v="3"/>
    <s v="Descarga"/>
    <s v="NO"/>
    <n v="1.5"/>
    <n v="3"/>
    <x v="0"/>
    <x v="118"/>
    <x v="0"/>
    <s v="PALAU"/>
    <s v="ALB. 1-190145  PDO. 113006484"/>
    <m/>
    <m/>
    <m/>
    <m/>
    <s v="Miguel M."/>
    <x v="40"/>
    <d v="1899-12-30T11:00:00"/>
    <m/>
    <n v="0"/>
    <x v="0"/>
    <x v="0"/>
    <s v="SI"/>
    <x v="1"/>
    <x v="1"/>
    <x v="1"/>
    <n v="1"/>
    <x v="0"/>
    <x v="9"/>
    <x v="1"/>
    <n v="468"/>
  </r>
  <r>
    <d v="2019-02-25T00:00:00"/>
    <x v="3"/>
    <d v="1899-12-30T11:30:00"/>
    <m/>
    <x v="1"/>
    <s v="MR"/>
    <d v="2019-02-25T11:30:00"/>
    <n v="26466"/>
    <x v="65"/>
    <s v="Carga"/>
    <s v="NO"/>
    <n v="10"/>
    <n v="20"/>
    <x v="0"/>
    <x v="202"/>
    <x v="1"/>
    <s v="MURCIA"/>
    <m/>
    <m/>
    <m/>
    <m/>
    <m/>
    <s v="Miguel M."/>
    <x v="40"/>
    <d v="1899-12-30T11:30:00"/>
    <m/>
    <n v="0"/>
    <x v="0"/>
    <x v="0"/>
    <s v="SI"/>
    <x v="1"/>
    <x v="1"/>
    <x v="1"/>
    <n v="1"/>
    <x v="1"/>
    <x v="9"/>
    <x v="1"/>
    <n v="468"/>
  </r>
  <r>
    <d v="2019-02-25T00:00:00"/>
    <x v="4"/>
    <d v="1899-12-30T12:00:00"/>
    <m/>
    <x v="1"/>
    <s v="MR"/>
    <d v="2019-02-25T12:00:00"/>
    <m/>
    <x v="28"/>
    <s v="Descarga"/>
    <s v="NO"/>
    <n v="3"/>
    <n v="6"/>
    <x v="0"/>
    <x v="49"/>
    <x v="0"/>
    <s v="PALAU"/>
    <s v="ALB. S1-3429 PDO. 813002286-813002155-813002045 Y 813002220"/>
    <m/>
    <m/>
    <m/>
    <m/>
    <s v="Jesús"/>
    <x v="40"/>
    <d v="1899-12-30T12:00:00"/>
    <m/>
    <n v="0"/>
    <x v="0"/>
    <x v="0"/>
    <s v="SI"/>
    <x v="1"/>
    <x v="1"/>
    <x v="1"/>
    <n v="1"/>
    <x v="0"/>
    <x v="9"/>
    <x v="1"/>
    <n v="468"/>
  </r>
  <r>
    <d v="2019-02-25T00:00:00"/>
    <x v="5"/>
    <m/>
    <m/>
    <x v="0"/>
    <s v="MR"/>
    <d v="2019-02-25T12:30:00"/>
    <m/>
    <x v="3"/>
    <s v="Carga"/>
    <s v="NO"/>
    <n v="4"/>
    <n v="8"/>
    <x v="0"/>
    <x v="84"/>
    <x v="1"/>
    <s v="VIZCAYA"/>
    <s v="26591 y 26725"/>
    <m/>
    <m/>
    <m/>
    <m/>
    <s v="Miguel M."/>
    <x v="40"/>
    <d v="1899-12-30T12:30:00"/>
    <m/>
    <n v="0"/>
    <x v="0"/>
    <x v="0"/>
    <s v="No"/>
    <x v="0"/>
    <x v="0"/>
    <x v="0"/>
    <n v="0"/>
    <x v="1"/>
    <x v="9"/>
    <x v="1"/>
    <n v="468"/>
  </r>
  <r>
    <d v="2019-02-25T00:00:00"/>
    <x v="6"/>
    <d v="1899-12-30T13:30:00"/>
    <m/>
    <x v="1"/>
    <s v="MR"/>
    <d v="2019-02-25T13:30:00"/>
    <s v="SOBRE BBVA"/>
    <x v="21"/>
    <s v="Descarga"/>
    <s v="NO"/>
    <n v="0"/>
    <n v="0.5"/>
    <x v="1"/>
    <x v="46"/>
    <x v="2"/>
    <s v="MOLLET"/>
    <s v="AT LAURA"/>
    <m/>
    <m/>
    <m/>
    <m/>
    <s v="Sus medios"/>
    <x v="40"/>
    <d v="1899-12-30T13:30:00"/>
    <m/>
    <n v="0"/>
    <x v="0"/>
    <x v="0"/>
    <s v="SI"/>
    <x v="1"/>
    <x v="1"/>
    <x v="1"/>
    <n v="1"/>
    <x v="0"/>
    <x v="9"/>
    <x v="1"/>
    <n v="468"/>
  </r>
  <r>
    <d v="2019-02-25T00:00:00"/>
    <x v="43"/>
    <m/>
    <m/>
    <x v="0"/>
    <s v="MR"/>
    <d v="2019-02-25T14:00:00"/>
    <m/>
    <x v="3"/>
    <s v="Carga"/>
    <s v="SI"/>
    <n v="13.5"/>
    <n v="26"/>
    <x v="0"/>
    <x v="180"/>
    <x v="1"/>
    <s v="LLEIDA"/>
    <s v="26667  Y 26658 CARGAR TODO LO QUE COJA"/>
    <m/>
    <m/>
    <m/>
    <m/>
    <s v="Juan Carlos"/>
    <x v="40"/>
    <d v="1899-12-30T14:00:00"/>
    <m/>
    <n v="1"/>
    <x v="0"/>
    <x v="0"/>
    <s v="No"/>
    <x v="0"/>
    <x v="0"/>
    <x v="0"/>
    <n v="0"/>
    <x v="1"/>
    <x v="9"/>
    <x v="1"/>
    <n v="468"/>
  </r>
  <r>
    <d v="2019-02-25T00:00:00"/>
    <x v="12"/>
    <d v="1899-12-30T14:30:00"/>
    <m/>
    <x v="1"/>
    <s v="VG"/>
    <d v="2019-02-25T14:30:00"/>
    <n v="6006829"/>
    <x v="25"/>
    <s v="Carga"/>
    <s v="SI"/>
    <n v="13.5"/>
    <n v="26"/>
    <x v="0"/>
    <x v="7"/>
    <x v="9"/>
    <s v="FRANCIA"/>
    <s v="EL PEDIDO LO TIENE VERO"/>
    <m/>
    <m/>
    <m/>
    <m/>
    <s v="Juan Carlos"/>
    <x v="40"/>
    <d v="1899-12-30T14:30:00"/>
    <m/>
    <n v="1"/>
    <x v="0"/>
    <x v="0"/>
    <s v="SI"/>
    <x v="1"/>
    <x v="1"/>
    <x v="1"/>
    <n v="1"/>
    <x v="2"/>
    <x v="9"/>
    <x v="1"/>
    <n v="468"/>
  </r>
  <r>
    <d v="2019-02-25T00:00:00"/>
    <x v="38"/>
    <d v="1899-12-30T15:00:00"/>
    <m/>
    <x v="1"/>
    <s v="VG"/>
    <d v="2019-02-25T15:00:00"/>
    <m/>
    <x v="6"/>
    <s v="Carga"/>
    <s v="SI"/>
    <n v="13.5"/>
    <n v="26"/>
    <x v="0"/>
    <x v="7"/>
    <x v="4"/>
    <s v="VARIOS DESTINOS"/>
    <s v="6006689, 6006851 y 6006789"/>
    <m/>
    <m/>
    <m/>
    <m/>
    <s v="Juan Carlos"/>
    <x v="40"/>
    <d v="1899-12-30T19:00:00"/>
    <m/>
    <n v="1"/>
    <x v="0"/>
    <x v="0"/>
    <s v="SI"/>
    <x v="1"/>
    <x v="2"/>
    <x v="0"/>
    <n v="0"/>
    <x v="1"/>
    <x v="9"/>
    <x v="1"/>
    <n v="468"/>
  </r>
  <r>
    <d v="2019-02-25T00:00:00"/>
    <x v="163"/>
    <m/>
    <m/>
    <x v="0"/>
    <s v="MR"/>
    <d v="2019-02-25T15:00:00"/>
    <m/>
    <x v="3"/>
    <s v="Descarga"/>
    <s v="NO"/>
    <n v="0.5"/>
    <n v="1"/>
    <x v="0"/>
    <x v="48"/>
    <x v="0"/>
    <s v="CALDES DE MONTBUI"/>
    <s v="ALB. 190493 PDO. 213004343"/>
    <m/>
    <m/>
    <m/>
    <m/>
    <s v="Miguel Ángel"/>
    <x v="40"/>
    <d v="1899-12-30T15:10:00"/>
    <m/>
    <n v="0"/>
    <x v="0"/>
    <x v="0"/>
    <s v="No"/>
    <x v="0"/>
    <x v="0"/>
    <x v="0"/>
    <n v="0"/>
    <x v="0"/>
    <x v="9"/>
    <x v="1"/>
    <n v="468"/>
  </r>
  <r>
    <d v="2019-02-25T00:00:00"/>
    <x v="7"/>
    <m/>
    <m/>
    <x v="0"/>
    <s v="MR"/>
    <d v="2019-02-25T15:30:00"/>
    <m/>
    <x v="8"/>
    <s v="Descarga"/>
    <s v="NO"/>
    <n v="0"/>
    <n v="0.5"/>
    <x v="1"/>
    <x v="11"/>
    <x v="0"/>
    <s v="EL VENDRELL"/>
    <s v="ALB. 2.019/1.157 PDO. 213004352"/>
    <m/>
    <m/>
    <m/>
    <m/>
    <s v="Sus medios"/>
    <x v="40"/>
    <d v="1899-12-30T15:30:00"/>
    <m/>
    <n v="0"/>
    <x v="0"/>
    <x v="0"/>
    <s v="No"/>
    <x v="0"/>
    <x v="0"/>
    <x v="0"/>
    <n v="0"/>
    <x v="0"/>
    <x v="9"/>
    <x v="1"/>
    <n v="468"/>
  </r>
  <r>
    <d v="2019-02-25T00:00:00"/>
    <x v="54"/>
    <m/>
    <m/>
    <x v="0"/>
    <s v="MR"/>
    <d v="2019-02-25T16:00:00"/>
    <m/>
    <x v="3"/>
    <s v="Descarga"/>
    <s v="NO"/>
    <n v="0"/>
    <n v="0.5"/>
    <x v="1"/>
    <x v="66"/>
    <x v="0"/>
    <s v="SABADELL"/>
    <s v="ALB. L912137 PDO. 213004391"/>
    <m/>
    <m/>
    <m/>
    <m/>
    <s v="Sus medios"/>
    <x v="40"/>
    <d v="1899-12-30T15:45:00"/>
    <m/>
    <n v="0"/>
    <x v="0"/>
    <x v="0"/>
    <s v="No"/>
    <x v="0"/>
    <x v="0"/>
    <x v="0"/>
    <n v="0"/>
    <x v="0"/>
    <x v="9"/>
    <x v="1"/>
    <n v="468"/>
  </r>
  <r>
    <d v="2019-02-25T00:00:00"/>
    <x v="13"/>
    <d v="1899-12-30T16:00:00"/>
    <m/>
    <x v="1"/>
    <s v="MR"/>
    <d v="2019-02-25T16:00:00"/>
    <m/>
    <x v="3"/>
    <s v="Carga"/>
    <s v="NO"/>
    <n v="5"/>
    <n v="10"/>
    <x v="0"/>
    <x v="6"/>
    <x v="3"/>
    <s v="VARIOS"/>
    <s v="cargado: 9al/19000208 y 9al/19000209"/>
    <m/>
    <m/>
    <m/>
    <m/>
    <s v="Juan Carlos"/>
    <x v="40"/>
    <d v="1899-12-30T16:00:00"/>
    <m/>
    <n v="0"/>
    <x v="0"/>
    <x v="0"/>
    <s v="SI"/>
    <x v="1"/>
    <x v="1"/>
    <x v="1"/>
    <n v="1"/>
    <x v="1"/>
    <x v="9"/>
    <x v="1"/>
    <n v="468"/>
  </r>
  <r>
    <d v="2019-02-25T00:00:00"/>
    <x v="8"/>
    <d v="1899-12-30T16:30:00"/>
    <m/>
    <x v="1"/>
    <s v="MR"/>
    <d v="2019-02-25T16:30:00"/>
    <n v="26741"/>
    <x v="4"/>
    <s v="Carga"/>
    <s v="NO"/>
    <n v="2.5"/>
    <n v="5"/>
    <x v="0"/>
    <x v="203"/>
    <x v="1"/>
    <s v="VALLADOLID"/>
    <m/>
    <m/>
    <m/>
    <m/>
    <m/>
    <s v="Miguel Ángel"/>
    <x v="40"/>
    <d v="1899-12-30T16:30:00"/>
    <m/>
    <n v="0"/>
    <x v="0"/>
    <x v="0"/>
    <s v="SI"/>
    <x v="1"/>
    <x v="1"/>
    <x v="1"/>
    <n v="1"/>
    <x v="1"/>
    <x v="9"/>
    <x v="1"/>
    <n v="468"/>
  </r>
  <r>
    <d v="2019-02-25T00:00:00"/>
    <x v="40"/>
    <d v="1899-12-30T17:00:00"/>
    <m/>
    <x v="1"/>
    <s v="MR"/>
    <d v="2019-02-25T17:00:00"/>
    <m/>
    <x v="14"/>
    <s v="Carga"/>
    <s v="NO"/>
    <n v="0.5"/>
    <n v="1"/>
    <x v="0"/>
    <x v="19"/>
    <x v="5"/>
    <s v="VARIOS"/>
    <m/>
    <m/>
    <m/>
    <m/>
    <m/>
    <s v="Miguel Ángel"/>
    <x v="40"/>
    <d v="1899-12-30T17:00:00"/>
    <m/>
    <n v="0"/>
    <x v="0"/>
    <x v="0"/>
    <s v="SI"/>
    <x v="1"/>
    <x v="1"/>
    <x v="1"/>
    <n v="1"/>
    <x v="2"/>
    <x v="9"/>
    <x v="1"/>
    <n v="468"/>
  </r>
  <r>
    <d v="2019-02-25T00:00:00"/>
    <x v="164"/>
    <d v="1899-12-30T17:01:00"/>
    <m/>
    <x v="1"/>
    <s v="MR"/>
    <d v="2019-02-25T17:00:00"/>
    <m/>
    <x v="32"/>
    <s v="Descarga"/>
    <s v="NO"/>
    <n v="8"/>
    <n v="13"/>
    <x v="0"/>
    <x v="56"/>
    <x v="0"/>
    <s v="PALAU"/>
    <s v="G190227"/>
    <m/>
    <m/>
    <m/>
    <m/>
    <s v="Juan Carlos"/>
    <x v="40"/>
    <d v="1899-12-30T17:01:00"/>
    <m/>
    <n v="0"/>
    <x v="0"/>
    <x v="0"/>
    <s v="SI"/>
    <x v="1"/>
    <x v="1"/>
    <x v="1"/>
    <n v="1"/>
    <x v="0"/>
    <x v="9"/>
    <x v="1"/>
    <n v="468"/>
  </r>
  <r>
    <d v="2019-02-25T00:00:00"/>
    <x v="55"/>
    <d v="1899-12-30T17:30:00"/>
    <m/>
    <x v="1"/>
    <s v="MR"/>
    <d v="2019-02-25T17:30:00"/>
    <s v="ASM"/>
    <x v="21"/>
    <s v="Carga"/>
    <s v="NO"/>
    <n v="0"/>
    <n v="1"/>
    <x v="1"/>
    <x v="46"/>
    <x v="5"/>
    <s v="VARIOS"/>
    <m/>
    <m/>
    <m/>
    <m/>
    <m/>
    <s v="Sus medios"/>
    <x v="40"/>
    <d v="1899-12-30T17:30:00"/>
    <m/>
    <n v="0"/>
    <x v="0"/>
    <x v="0"/>
    <s v="SI"/>
    <x v="1"/>
    <x v="1"/>
    <x v="1"/>
    <n v="1"/>
    <x v="2"/>
    <x v="9"/>
    <x v="1"/>
    <n v="468"/>
  </r>
  <r>
    <d v="2019-02-25T00:00:00"/>
    <x v="165"/>
    <d v="1899-12-30T17:35:00"/>
    <m/>
    <x v="1"/>
    <s v="MR"/>
    <d v="2019-02-25T17:30:00"/>
    <s v="SZENDEX"/>
    <x v="20"/>
    <s v="Carga"/>
    <s v="NO"/>
    <n v="0"/>
    <n v="1"/>
    <x v="1"/>
    <x v="54"/>
    <x v="5"/>
    <s v="VARIOS"/>
    <s v="ALB. 19059"/>
    <m/>
    <m/>
    <m/>
    <m/>
    <s v="Juan Carlos"/>
    <x v="40"/>
    <d v="1899-12-30T17:35:00"/>
    <m/>
    <n v="0"/>
    <x v="0"/>
    <x v="0"/>
    <s v="SI"/>
    <x v="1"/>
    <x v="1"/>
    <x v="1"/>
    <n v="1"/>
    <x v="2"/>
    <x v="9"/>
    <x v="1"/>
    <n v="468"/>
  </r>
  <r>
    <d v="2019-02-25T00:00:00"/>
    <x v="114"/>
    <d v="1899-12-30T20:30:00"/>
    <m/>
    <x v="1"/>
    <s v="MR"/>
    <d v="2019-02-25T20:30:00"/>
    <n v="6006703"/>
    <x v="3"/>
    <s v="Carga"/>
    <s v="SI"/>
    <n v="13.5"/>
    <n v="26"/>
    <x v="0"/>
    <x v="23"/>
    <x v="1"/>
    <s v="VARIOS"/>
    <s v="3680251991 - no vienen a cargar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2-25T00:00:00"/>
    <x v="117"/>
    <d v="1899-12-30T21:00:00"/>
    <m/>
    <x v="1"/>
    <s v="MR"/>
    <d v="2019-02-25T21:00:00"/>
    <n v="6006703"/>
    <x v="3"/>
    <s v="Carga"/>
    <s v="SI"/>
    <n v="13.5"/>
    <n v="26"/>
    <x v="0"/>
    <x v="23"/>
    <x v="1"/>
    <s v="VARIOS"/>
    <n v="3680251993"/>
    <m/>
    <m/>
    <m/>
    <m/>
    <s v="Miguel Ángel"/>
    <x v="40"/>
    <d v="1899-12-30T16:15:00"/>
    <m/>
    <n v="1"/>
    <x v="0"/>
    <x v="0"/>
    <s v="SI"/>
    <x v="1"/>
    <x v="3"/>
    <x v="1"/>
    <n v="1"/>
    <x v="1"/>
    <x v="9"/>
    <x v="1"/>
    <n v="468"/>
  </r>
  <r>
    <d v="2019-02-25T00:00:00"/>
    <x v="104"/>
    <d v="1899-12-30T21:30:00"/>
    <m/>
    <x v="1"/>
    <s v="MR"/>
    <d v="2019-02-25T21:30:00"/>
    <n v="6006703"/>
    <x v="3"/>
    <s v="Carga"/>
    <s v="SI"/>
    <n v="13.5"/>
    <n v="26"/>
    <x v="0"/>
    <x v="23"/>
    <x v="1"/>
    <s v="VARIOS"/>
    <n v="3680251994"/>
    <m/>
    <m/>
    <m/>
    <m/>
    <s v="Miguel Ángel"/>
    <x v="40"/>
    <d v="1899-12-30T15:10:00"/>
    <m/>
    <n v="1"/>
    <x v="0"/>
    <x v="0"/>
    <s v="SI"/>
    <x v="1"/>
    <x v="3"/>
    <x v="1"/>
    <n v="1"/>
    <x v="1"/>
    <x v="9"/>
    <x v="1"/>
    <n v="468"/>
  </r>
  <r>
    <d v="2019-02-26T00:00:00"/>
    <x v="155"/>
    <d v="1899-12-30T06:30:00"/>
    <m/>
    <x v="1"/>
    <s v="MR"/>
    <d v="2019-02-26T06:30:00"/>
    <m/>
    <x v="22"/>
    <s v="Descarga"/>
    <s v="SI"/>
    <n v="13.5"/>
    <n v="26"/>
    <x v="0"/>
    <x v="21"/>
    <x v="8"/>
    <s v="LORQUI"/>
    <s v="LLEGARÁ ENTRE 06 Y 07H"/>
    <s v="0310KRR // R2677BCY"/>
    <m/>
    <m/>
    <m/>
    <s v="Miguel M."/>
    <x v="41"/>
    <d v="1899-12-30T06:30:00"/>
    <m/>
    <n v="1"/>
    <x v="0"/>
    <x v="0"/>
    <s v="SI"/>
    <x v="1"/>
    <x v="1"/>
    <x v="1"/>
    <n v="1"/>
    <x v="2"/>
    <x v="9"/>
    <x v="1"/>
    <n v="468"/>
  </r>
  <r>
    <d v="2019-02-26T00:00:00"/>
    <x v="59"/>
    <d v="1899-12-30T07:00:00"/>
    <m/>
    <x v="1"/>
    <s v="JAR"/>
    <d v="2019-02-26T07:00:00"/>
    <m/>
    <x v="31"/>
    <s v="Carga"/>
    <s v="SI"/>
    <n v="13.5"/>
    <n v="26"/>
    <x v="0"/>
    <x v="70"/>
    <x v="11"/>
    <s v="MAÇANET"/>
    <m/>
    <m/>
    <m/>
    <m/>
    <m/>
    <s v="Jesús"/>
    <x v="41"/>
    <d v="1899-12-30T07:00:00"/>
    <m/>
    <n v="1"/>
    <x v="0"/>
    <x v="0"/>
    <s v="SI"/>
    <x v="1"/>
    <x v="1"/>
    <x v="1"/>
    <n v="1"/>
    <x v="2"/>
    <x v="9"/>
    <x v="1"/>
    <n v="468"/>
  </r>
  <r>
    <d v="2019-02-26T00:00:00"/>
    <x v="18"/>
    <d v="1899-12-30T07:30:00"/>
    <m/>
    <x v="1"/>
    <s v="MR"/>
    <d v="2019-02-26T07:30:00"/>
    <m/>
    <x v="22"/>
    <s v="Carga"/>
    <s v="SI"/>
    <n v="13.5"/>
    <n v="26"/>
    <x v="0"/>
    <x v="21"/>
    <x v="8"/>
    <s v="LORQUI"/>
    <m/>
    <s v="0310KRR // R2677BCY"/>
    <m/>
    <m/>
    <m/>
    <s v="Jesús"/>
    <x v="41"/>
    <d v="1899-12-30T07:30:00"/>
    <m/>
    <n v="1"/>
    <x v="0"/>
    <x v="0"/>
    <s v="SI"/>
    <x v="1"/>
    <x v="1"/>
    <x v="1"/>
    <n v="1"/>
    <x v="2"/>
    <x v="9"/>
    <x v="1"/>
    <n v="468"/>
  </r>
  <r>
    <d v="2019-02-26T00:00:00"/>
    <x v="9"/>
    <d v="1899-12-30T08:00:00"/>
    <m/>
    <x v="1"/>
    <s v="MR"/>
    <d v="2019-02-26T08:00:00"/>
    <m/>
    <x v="26"/>
    <s v="Carga"/>
    <s v="NO"/>
    <n v="3"/>
    <n v="6"/>
    <x v="0"/>
    <x v="157"/>
    <x v="5"/>
    <s v="VARIOS"/>
    <m/>
    <m/>
    <m/>
    <m/>
    <m/>
    <s v="Miguel M."/>
    <x v="41"/>
    <d v="1899-12-30T08:00:00"/>
    <m/>
    <n v="0"/>
    <x v="0"/>
    <x v="0"/>
    <s v="SI"/>
    <x v="1"/>
    <x v="1"/>
    <x v="1"/>
    <n v="1"/>
    <x v="2"/>
    <x v="9"/>
    <x v="1"/>
    <n v="468"/>
  </r>
  <r>
    <d v="2019-02-26T00:00:00"/>
    <x v="20"/>
    <d v="1899-12-30T08:30:00"/>
    <m/>
    <x v="1"/>
    <s v="MR"/>
    <d v="2019-02-26T08:30:00"/>
    <s v="DAVID"/>
    <x v="7"/>
    <s v="Carga"/>
    <s v="NO"/>
    <n v="3"/>
    <n v="6"/>
    <x v="0"/>
    <x v="9"/>
    <x v="5"/>
    <s v="PALAU"/>
    <m/>
    <m/>
    <m/>
    <m/>
    <m/>
    <s v="Jesús"/>
    <x v="41"/>
    <d v="1899-12-30T08:30:00"/>
    <m/>
    <n v="0"/>
    <x v="0"/>
    <x v="0"/>
    <s v="SI"/>
    <x v="1"/>
    <x v="1"/>
    <x v="1"/>
    <n v="1"/>
    <x v="2"/>
    <x v="9"/>
    <x v="1"/>
    <n v="468"/>
  </r>
  <r>
    <d v="2019-02-26T00:00:00"/>
    <x v="22"/>
    <d v="1899-12-30T09:00:00"/>
    <m/>
    <x v="1"/>
    <s v="MR"/>
    <d v="2019-02-26T09:00:00"/>
    <n v="26195"/>
    <x v="53"/>
    <s v="Carga"/>
    <s v="SI"/>
    <n v="13.5"/>
    <n v="26"/>
    <x v="0"/>
    <x v="4"/>
    <x v="7"/>
    <s v="TUNISIA"/>
    <s v="CONTENEDOR DE 40HC"/>
    <m/>
    <m/>
    <m/>
    <m/>
    <s v="Miguel M."/>
    <x v="41"/>
    <d v="1899-12-30T09:00:00"/>
    <m/>
    <n v="1"/>
    <x v="0"/>
    <x v="0"/>
    <s v="SI"/>
    <x v="1"/>
    <x v="1"/>
    <x v="1"/>
    <n v="1"/>
    <x v="2"/>
    <x v="9"/>
    <x v="1"/>
    <n v="468"/>
  </r>
  <r>
    <d v="2019-02-26T00:00:00"/>
    <x v="115"/>
    <m/>
    <m/>
    <x v="0"/>
    <s v="MR"/>
    <d v="2019-02-26T09:00:00"/>
    <m/>
    <x v="21"/>
    <s v="Descarga"/>
    <s v="NO"/>
    <n v="0"/>
    <n v="0.5"/>
    <x v="1"/>
    <x v="72"/>
    <x v="2"/>
    <s v="VILADECANS"/>
    <s v="SOBRE PARA RRHH DE ADESLAS Y SOBRE DE ESSAV ALB. 0095-19 PDO. 213004378"/>
    <m/>
    <m/>
    <m/>
    <m/>
    <s v="Sus medios"/>
    <x v="41"/>
    <d v="1899-12-30T09:05:00"/>
    <m/>
    <n v="0"/>
    <x v="0"/>
    <x v="0"/>
    <s v="No"/>
    <x v="0"/>
    <x v="0"/>
    <x v="0"/>
    <n v="0"/>
    <x v="0"/>
    <x v="9"/>
    <x v="1"/>
    <n v="468"/>
  </r>
  <r>
    <d v="2019-02-26T00:00:00"/>
    <x v="72"/>
    <d v="1899-12-30T09:35:00"/>
    <m/>
    <x v="1"/>
    <s v="MR"/>
    <d v="2019-02-26T09:30:00"/>
    <s v="DAVID"/>
    <x v="7"/>
    <s v="Carga"/>
    <s v="NO"/>
    <n v="3"/>
    <n v="6"/>
    <x v="0"/>
    <x v="9"/>
    <x v="5"/>
    <s v="PALAU"/>
    <m/>
    <m/>
    <m/>
    <m/>
    <m/>
    <s v="Jesús"/>
    <x v="41"/>
    <d v="1899-12-30T09:35:00"/>
    <m/>
    <n v="0"/>
    <x v="0"/>
    <x v="0"/>
    <s v="SI"/>
    <x v="1"/>
    <x v="1"/>
    <x v="1"/>
    <n v="1"/>
    <x v="2"/>
    <x v="9"/>
    <x v="1"/>
    <n v="468"/>
  </r>
  <r>
    <d v="2019-02-26T00:00:00"/>
    <x v="14"/>
    <d v="1899-12-30T10:00:00"/>
    <m/>
    <x v="1"/>
    <s v="MR"/>
    <d v="2019-02-26T10:00:00"/>
    <n v="6006861"/>
    <x v="3"/>
    <s v="Carga"/>
    <s v="NO"/>
    <n v="6"/>
    <n v="13"/>
    <x v="0"/>
    <x v="10"/>
    <x v="4"/>
    <s v="IRELAND"/>
    <m/>
    <m/>
    <m/>
    <m/>
    <m/>
    <s v="Miguel M."/>
    <x v="41"/>
    <d v="1899-12-30T10:00:00"/>
    <m/>
    <n v="0"/>
    <x v="0"/>
    <x v="0"/>
    <s v="SI"/>
    <x v="1"/>
    <x v="1"/>
    <x v="1"/>
    <n v="1"/>
    <x v="1"/>
    <x v="9"/>
    <x v="1"/>
    <n v="468"/>
  </r>
  <r>
    <d v="2019-02-26T00:00:00"/>
    <x v="1"/>
    <d v="1899-12-30T10:30:00"/>
    <m/>
    <x v="1"/>
    <s v="MR"/>
    <d v="2019-02-26T10:30:00"/>
    <m/>
    <x v="18"/>
    <s v="Descarga"/>
    <s v="NO"/>
    <n v="0.5"/>
    <n v="1"/>
    <x v="0"/>
    <x v="4"/>
    <x v="2"/>
    <s v="HOLANDA"/>
    <s v="ALB. 112190404 PDO. 113006456"/>
    <m/>
    <m/>
    <m/>
    <m/>
    <s v="Miguel M."/>
    <x v="41"/>
    <d v="1899-12-30T10:30:00"/>
    <m/>
    <n v="0"/>
    <x v="0"/>
    <x v="0"/>
    <s v="SI"/>
    <x v="1"/>
    <x v="1"/>
    <x v="1"/>
    <n v="1"/>
    <x v="0"/>
    <x v="9"/>
    <x v="1"/>
    <n v="468"/>
  </r>
  <r>
    <d v="2019-02-26T00:00:00"/>
    <x v="2"/>
    <d v="1899-12-30T11:00:00"/>
    <m/>
    <x v="1"/>
    <s v="MR"/>
    <d v="2019-02-26T11:00:00"/>
    <n v="6006957"/>
    <x v="18"/>
    <s v="Carga"/>
    <s v="NO"/>
    <n v="0.5"/>
    <n v="1"/>
    <x v="0"/>
    <x v="31"/>
    <x v="9"/>
    <s v="ALEMANIA"/>
    <m/>
    <m/>
    <m/>
    <m/>
    <m/>
    <s v="Miguel M."/>
    <x v="41"/>
    <d v="1899-12-30T11:00:00"/>
    <m/>
    <n v="0"/>
    <x v="0"/>
    <x v="0"/>
    <s v="SI"/>
    <x v="1"/>
    <x v="1"/>
    <x v="1"/>
    <n v="1"/>
    <x v="2"/>
    <x v="9"/>
    <x v="1"/>
    <n v="468"/>
  </r>
  <r>
    <d v="2019-02-26T00:00:00"/>
    <x v="166"/>
    <m/>
    <m/>
    <x v="0"/>
    <s v="MR"/>
    <d v="2019-02-26T11:00:00"/>
    <m/>
    <x v="3"/>
    <s v="Descarga"/>
    <s v="NO"/>
    <n v="2"/>
    <n v="4"/>
    <x v="0"/>
    <x v="204"/>
    <x v="2"/>
    <s v="MADRID"/>
    <s v="ALB. 09802"/>
    <m/>
    <m/>
    <m/>
    <m/>
    <s v="Miguel M."/>
    <x v="41"/>
    <d v="1899-12-30T11:09:00"/>
    <m/>
    <n v="0"/>
    <x v="0"/>
    <x v="0"/>
    <s v="No"/>
    <x v="0"/>
    <x v="0"/>
    <x v="0"/>
    <n v="0"/>
    <x v="0"/>
    <x v="9"/>
    <x v="1"/>
    <n v="468"/>
  </r>
  <r>
    <d v="2019-02-26T00:00:00"/>
    <x v="3"/>
    <d v="1899-12-30T11:30:00"/>
    <m/>
    <x v="1"/>
    <s v="MR"/>
    <d v="2019-02-26T11:30:00"/>
    <m/>
    <x v="12"/>
    <s v="Descarga"/>
    <s v="NO"/>
    <n v="0.5"/>
    <n v="1"/>
    <x v="0"/>
    <x v="17"/>
    <x v="0"/>
    <s v="PALAU"/>
    <s v="alb. 19av453  pdo. 11006494"/>
    <m/>
    <m/>
    <m/>
    <m/>
    <s v="Miguel M."/>
    <x v="41"/>
    <d v="1899-12-30T11:30:00"/>
    <m/>
    <n v="0"/>
    <x v="0"/>
    <x v="0"/>
    <s v="SI"/>
    <x v="1"/>
    <x v="1"/>
    <x v="1"/>
    <n v="1"/>
    <x v="0"/>
    <x v="9"/>
    <x v="1"/>
    <n v="468"/>
  </r>
  <r>
    <d v="2019-02-26T00:00:00"/>
    <x v="4"/>
    <d v="1899-12-30T12:00:00"/>
    <m/>
    <x v="1"/>
    <s v="VG"/>
    <d v="2019-02-26T12:00:00"/>
    <m/>
    <x v="24"/>
    <s v="Descarga"/>
    <s v="NO"/>
    <n v="5"/>
    <n v="10"/>
    <x v="0"/>
    <x v="10"/>
    <x v="10"/>
    <s v="UK"/>
    <s v="CB-1123"/>
    <m/>
    <m/>
    <m/>
    <m/>
    <s v="Miguel M."/>
    <x v="41"/>
    <d v="1899-12-30T12:00:00"/>
    <m/>
    <n v="0"/>
    <x v="0"/>
    <x v="0"/>
    <s v="SI"/>
    <x v="1"/>
    <x v="1"/>
    <x v="1"/>
    <n v="1"/>
    <x v="2"/>
    <x v="9"/>
    <x v="1"/>
    <n v="468"/>
  </r>
  <r>
    <d v="2019-02-26T00:00:00"/>
    <x v="35"/>
    <d v="1899-12-30T12:15:00"/>
    <m/>
    <x v="1"/>
    <s v="MR"/>
    <d v="2019-02-26T12:30:00"/>
    <s v="DAVID"/>
    <x v="7"/>
    <s v="Carga"/>
    <s v="NO"/>
    <n v="3"/>
    <n v="6"/>
    <x v="0"/>
    <x v="9"/>
    <x v="5"/>
    <s v="PALAU"/>
    <n v="26484"/>
    <m/>
    <m/>
    <m/>
    <m/>
    <s v="Alfredo"/>
    <x v="41"/>
    <d v="1899-12-30T12:15:00"/>
    <m/>
    <n v="0"/>
    <x v="0"/>
    <x v="0"/>
    <s v="SI"/>
    <x v="1"/>
    <x v="1"/>
    <x v="1"/>
    <n v="1"/>
    <x v="2"/>
    <x v="9"/>
    <x v="1"/>
    <n v="468"/>
  </r>
  <r>
    <d v="2019-02-26T00:00:00"/>
    <x v="6"/>
    <d v="1899-12-30T13:30:00"/>
    <m/>
    <x v="1"/>
    <s v="MR"/>
    <d v="2019-02-26T13:30:00"/>
    <n v="6006799"/>
    <x v="6"/>
    <s v="Carga"/>
    <s v="SI"/>
    <n v="13.5"/>
    <n v="26"/>
    <x v="0"/>
    <x v="7"/>
    <x v="4"/>
    <s v="FRANCIA"/>
    <m/>
    <m/>
    <m/>
    <m/>
    <m/>
    <s v="Jesús"/>
    <x v="41"/>
    <d v="1899-12-30T13:30:00"/>
    <m/>
    <n v="1"/>
    <x v="0"/>
    <x v="0"/>
    <s v="SI"/>
    <x v="1"/>
    <x v="1"/>
    <x v="1"/>
    <n v="1"/>
    <x v="1"/>
    <x v="9"/>
    <x v="1"/>
    <n v="468"/>
  </r>
  <r>
    <d v="2019-02-26T00:00:00"/>
    <x v="43"/>
    <d v="1899-12-30T14:00:00"/>
    <m/>
    <x v="1"/>
    <s v="MR"/>
    <d v="2019-02-26T14:00:00"/>
    <n v="26323"/>
    <x v="31"/>
    <s v="Carga"/>
    <s v="NO"/>
    <n v="10.5"/>
    <n v="17"/>
    <x v="0"/>
    <x v="4"/>
    <x v="7"/>
    <s v="GIJON"/>
    <m/>
    <m/>
    <m/>
    <m/>
    <m/>
    <s v="Jesús"/>
    <x v="41"/>
    <d v="1899-12-30T14:00:00"/>
    <m/>
    <n v="0"/>
    <x v="0"/>
    <x v="0"/>
    <s v="SI"/>
    <x v="1"/>
    <x v="1"/>
    <x v="1"/>
    <n v="1"/>
    <x v="2"/>
    <x v="9"/>
    <x v="1"/>
    <n v="468"/>
  </r>
  <r>
    <d v="2019-02-26T00:00:00"/>
    <x v="44"/>
    <d v="1899-12-30T14:01:00"/>
    <m/>
    <x v="1"/>
    <s v="MR"/>
    <d v="2019-02-26T14:00:00"/>
    <n v="6006960"/>
    <x v="16"/>
    <s v="Carga"/>
    <s v="NO"/>
    <n v="0"/>
    <s v="0,5"/>
    <x v="0"/>
    <x v="92"/>
    <x v="4"/>
    <s v="SWEDEN"/>
    <m/>
    <m/>
    <m/>
    <m/>
    <m/>
    <s v="Sus medios"/>
    <x v="41"/>
    <d v="1899-12-30T14:01:00"/>
    <m/>
    <n v="0"/>
    <x v="0"/>
    <x v="0"/>
    <s v="SI"/>
    <x v="1"/>
    <x v="1"/>
    <x v="1"/>
    <n v="1"/>
    <x v="1"/>
    <x v="9"/>
    <x v="1"/>
    <n v="468"/>
  </r>
  <r>
    <d v="2019-02-26T00:00:00"/>
    <x v="38"/>
    <d v="1899-12-30T15:00:00"/>
    <m/>
    <x v="1"/>
    <s v="MR"/>
    <d v="2019-02-26T15:00:00"/>
    <n v="25928"/>
    <x v="3"/>
    <s v="Carga"/>
    <s v="NO"/>
    <n v="7.5"/>
    <n v="15"/>
    <x v="0"/>
    <x v="18"/>
    <x v="1"/>
    <s v="PORRIÑO"/>
    <m/>
    <m/>
    <m/>
    <m/>
    <m/>
    <s v="Miguel M."/>
    <x v="41"/>
    <d v="1899-12-30T15:00:00"/>
    <m/>
    <n v="0"/>
    <x v="0"/>
    <x v="0"/>
    <s v="SI"/>
    <x v="1"/>
    <x v="1"/>
    <x v="1"/>
    <n v="1"/>
    <x v="1"/>
    <x v="9"/>
    <x v="1"/>
    <n v="468"/>
  </r>
  <r>
    <d v="2019-02-26T00:00:00"/>
    <x v="7"/>
    <m/>
    <m/>
    <x v="0"/>
    <s v="MR"/>
    <d v="2019-02-26T15:30:00"/>
    <m/>
    <x v="3"/>
    <s v="Descarga"/>
    <s v="NO"/>
    <n v="0"/>
    <n v="0.5"/>
    <x v="1"/>
    <x v="77"/>
    <x v="0"/>
    <s v="PALAU"/>
    <s v="ALB. 900003340 Y 900002640 NO TRAE NÚMERO DE PEDIDO"/>
    <m/>
    <m/>
    <m/>
    <m/>
    <s v="Sus medios"/>
    <x v="41"/>
    <d v="1899-12-30T15:30:00"/>
    <m/>
    <n v="0"/>
    <x v="0"/>
    <x v="0"/>
    <s v="No"/>
    <x v="0"/>
    <x v="0"/>
    <x v="0"/>
    <n v="0"/>
    <x v="0"/>
    <x v="9"/>
    <x v="1"/>
    <n v="468"/>
  </r>
  <r>
    <d v="2019-02-26T00:00:00"/>
    <x v="13"/>
    <d v="1899-12-30T16:00:00"/>
    <m/>
    <x v="1"/>
    <s v="MR"/>
    <d v="2019-02-26T16:00:00"/>
    <m/>
    <x v="3"/>
    <s v="Carga"/>
    <s v="NO"/>
    <n v="5"/>
    <n v="10"/>
    <x v="0"/>
    <x v="6"/>
    <x v="3"/>
    <s v="VARIOS"/>
    <s v="9AL/19000189"/>
    <m/>
    <m/>
    <m/>
    <m/>
    <s v="Juan Carlos"/>
    <x v="41"/>
    <d v="1899-12-30T16:00:00"/>
    <m/>
    <n v="0"/>
    <x v="0"/>
    <x v="0"/>
    <s v="SI"/>
    <x v="1"/>
    <x v="1"/>
    <x v="1"/>
    <n v="1"/>
    <x v="1"/>
    <x v="9"/>
    <x v="1"/>
    <n v="468"/>
  </r>
  <r>
    <d v="2019-02-26T00:00:00"/>
    <x v="133"/>
    <m/>
    <m/>
    <x v="0"/>
    <s v="MR"/>
    <d v="2019-02-26T16:30:00"/>
    <m/>
    <x v="3"/>
    <s v="Descarga"/>
    <s v="NO"/>
    <n v="0"/>
    <n v="0.5"/>
    <x v="1"/>
    <x v="25"/>
    <x v="0"/>
    <s v="PALAU"/>
    <s v="ALB. 201902013 Y 201902024"/>
    <m/>
    <m/>
    <m/>
    <m/>
    <s v="Sus medios"/>
    <x v="41"/>
    <d v="1899-12-30T16:25:00"/>
    <m/>
    <n v="0"/>
    <x v="0"/>
    <x v="0"/>
    <s v="No"/>
    <x v="0"/>
    <x v="0"/>
    <x v="0"/>
    <n v="0"/>
    <x v="0"/>
    <x v="9"/>
    <x v="1"/>
    <n v="468"/>
  </r>
  <r>
    <d v="2019-02-26T00:00:00"/>
    <x v="8"/>
    <d v="1899-12-30T16:30:00"/>
    <m/>
    <x v="1"/>
    <s v="MR"/>
    <d v="2019-02-26T16:30:00"/>
    <n v="26658"/>
    <x v="3"/>
    <s v="Carga"/>
    <s v="NO"/>
    <n v="8"/>
    <n v="16"/>
    <x v="0"/>
    <x v="180"/>
    <x v="1"/>
    <s v="LLEIDA"/>
    <s v="LO QUE LE COJA"/>
    <m/>
    <m/>
    <m/>
    <m/>
    <s v="Juan Carlos"/>
    <x v="41"/>
    <d v="1899-12-30T16:30:00"/>
    <m/>
    <n v="0"/>
    <x v="0"/>
    <x v="0"/>
    <s v="SI"/>
    <x v="1"/>
    <x v="1"/>
    <x v="1"/>
    <n v="1"/>
    <x v="1"/>
    <x v="9"/>
    <x v="1"/>
    <n v="468"/>
  </r>
  <r>
    <d v="2019-02-26T00:00:00"/>
    <x v="40"/>
    <d v="1899-12-30T17:00:00"/>
    <m/>
    <x v="1"/>
    <s v="MR"/>
    <d v="2019-02-26T17:00:00"/>
    <n v="26194"/>
    <x v="31"/>
    <s v="Carga"/>
    <s v="SI"/>
    <n v="13.5"/>
    <n v="26"/>
    <x v="0"/>
    <x v="205"/>
    <x v="7"/>
    <s v="LANTARON"/>
    <m/>
    <m/>
    <m/>
    <m/>
    <m/>
    <s v="Juan Carlos"/>
    <x v="41"/>
    <d v="1899-12-30T17:00:00"/>
    <m/>
    <n v="1"/>
    <x v="0"/>
    <x v="0"/>
    <s v="SI"/>
    <x v="1"/>
    <x v="1"/>
    <x v="1"/>
    <n v="1"/>
    <x v="2"/>
    <x v="9"/>
    <x v="1"/>
    <n v="468"/>
  </r>
  <r>
    <d v="2019-02-26T00:00:00"/>
    <x v="164"/>
    <d v="1899-12-30T17:01:00"/>
    <m/>
    <x v="1"/>
    <s v="VG"/>
    <d v="2019-02-26T17:00:00"/>
    <n v="6006835"/>
    <x v="39"/>
    <s v="Carga"/>
    <s v="SI"/>
    <n v="13.5"/>
    <n v="26"/>
    <x v="0"/>
    <x v="7"/>
    <x v="9"/>
    <s v="FRANCIA"/>
    <m/>
    <s v="AG16FRG / DSVA3800783"/>
    <m/>
    <m/>
    <m/>
    <s v="Miguel Ángel"/>
    <x v="41"/>
    <d v="1899-12-30T17:01:00"/>
    <m/>
    <n v="1"/>
    <x v="0"/>
    <x v="0"/>
    <s v="SI"/>
    <x v="1"/>
    <x v="1"/>
    <x v="1"/>
    <n v="1"/>
    <x v="2"/>
    <x v="9"/>
    <x v="1"/>
    <n v="468"/>
  </r>
  <r>
    <d v="2019-02-26T00:00:00"/>
    <x v="55"/>
    <d v="1899-12-30T17:30:00"/>
    <m/>
    <x v="1"/>
    <s v="MR"/>
    <d v="2019-02-26T17:30:00"/>
    <s v="SZENDEX"/>
    <x v="20"/>
    <s v="Carga"/>
    <s v="NO"/>
    <n v="0"/>
    <n v="1"/>
    <x v="1"/>
    <x v="54"/>
    <x v="5"/>
    <s v="VARIOS"/>
    <s v="ALB. 041501 Y 19064"/>
    <m/>
    <m/>
    <m/>
    <m/>
    <s v="Juan Carlos"/>
    <x v="41"/>
    <d v="1899-12-30T17:30:00"/>
    <m/>
    <n v="0"/>
    <x v="0"/>
    <x v="0"/>
    <s v="SI"/>
    <x v="1"/>
    <x v="1"/>
    <x v="1"/>
    <n v="1"/>
    <x v="2"/>
    <x v="9"/>
    <x v="1"/>
    <n v="468"/>
  </r>
  <r>
    <d v="2019-02-26T00:00:00"/>
    <x v="46"/>
    <d v="1899-12-30T18:00:00"/>
    <m/>
    <x v="1"/>
    <s v="MR"/>
    <d v="2019-02-26T18:00:00"/>
    <m/>
    <x v="3"/>
    <s v="Carga"/>
    <s v="NO"/>
    <n v="6"/>
    <n v="12"/>
    <x v="0"/>
    <x v="148"/>
    <x v="1"/>
    <s v="MARTOS"/>
    <s v="PDO.26679 Y 26398"/>
    <s v="7400JBT  / R9111BCS"/>
    <m/>
    <m/>
    <m/>
    <s v="Miguel Ángel"/>
    <x v="41"/>
    <d v="1899-12-30T18:00:00"/>
    <m/>
    <n v="0"/>
    <x v="0"/>
    <x v="0"/>
    <s v="SI"/>
    <x v="1"/>
    <x v="1"/>
    <x v="1"/>
    <n v="1"/>
    <x v="1"/>
    <x v="9"/>
    <x v="1"/>
    <n v="468"/>
  </r>
  <r>
    <d v="2019-02-26T00:00:00"/>
    <x v="56"/>
    <d v="1899-12-30T19:00:00"/>
    <m/>
    <x v="1"/>
    <s v="MR"/>
    <d v="2019-02-26T19:00:00"/>
    <m/>
    <x v="62"/>
    <s v="Carga"/>
    <s v="NO"/>
    <n v="3.5"/>
    <n v="7"/>
    <x v="0"/>
    <x v="129"/>
    <x v="3"/>
    <s v="PORTUGAL"/>
    <s v="22691 Y 26534"/>
    <m/>
    <m/>
    <m/>
    <m/>
    <s v="Juan Carlos"/>
    <x v="41"/>
    <d v="1899-12-30T19:00:00"/>
    <m/>
    <n v="0"/>
    <x v="0"/>
    <x v="0"/>
    <s v="SI"/>
    <x v="1"/>
    <x v="1"/>
    <x v="1"/>
    <n v="1"/>
    <x v="1"/>
    <x v="9"/>
    <x v="1"/>
    <n v="468"/>
  </r>
  <r>
    <d v="2019-02-27T00:00:00"/>
    <x v="9"/>
    <d v="1899-12-30T08:00:00"/>
    <m/>
    <x v="1"/>
    <s v="MR"/>
    <d v="2019-02-27T08:00:00"/>
    <s v="DAVID"/>
    <x v="7"/>
    <s v="Carga"/>
    <s v="NO"/>
    <n v="3"/>
    <n v="6"/>
    <x v="0"/>
    <x v="9"/>
    <x v="5"/>
    <s v="PALAU"/>
    <m/>
    <m/>
    <m/>
    <m/>
    <m/>
    <s v="Sus medios"/>
    <x v="42"/>
    <d v="1899-12-30T08:00:00"/>
    <m/>
    <n v="0"/>
    <x v="0"/>
    <x v="0"/>
    <s v="SI"/>
    <x v="1"/>
    <x v="1"/>
    <x v="1"/>
    <n v="1"/>
    <x v="2"/>
    <x v="9"/>
    <x v="1"/>
    <n v="468"/>
  </r>
  <r>
    <d v="2019-02-27T00:00:00"/>
    <x v="20"/>
    <m/>
    <m/>
    <x v="0"/>
    <s v="MR"/>
    <d v="2019-02-27T08:30:00"/>
    <n v="6006958"/>
    <x v="6"/>
    <s v="Carga"/>
    <s v="NO"/>
    <n v="0.5"/>
    <n v="1"/>
    <x v="0"/>
    <x v="7"/>
    <x v="4"/>
    <s v="FRANCIA"/>
    <m/>
    <m/>
    <m/>
    <m/>
    <m/>
    <s v="Jesús"/>
    <x v="42"/>
    <d v="1899-12-30T08:30:00"/>
    <m/>
    <n v="0"/>
    <x v="0"/>
    <x v="0"/>
    <s v="No"/>
    <x v="0"/>
    <x v="0"/>
    <x v="0"/>
    <n v="0"/>
    <x v="1"/>
    <x v="9"/>
    <x v="1"/>
    <n v="468"/>
  </r>
  <r>
    <d v="2019-02-27T00:00:00"/>
    <x v="167"/>
    <m/>
    <m/>
    <x v="0"/>
    <s v="MR"/>
    <d v="2019-02-27T08:30:00"/>
    <m/>
    <x v="3"/>
    <s v="Descarga"/>
    <s v="NO"/>
    <n v="0"/>
    <n v="0.5"/>
    <x v="1"/>
    <x v="34"/>
    <x v="2"/>
    <s v="PALAU"/>
    <s v="ALB. 2191060 PDO 113006514"/>
    <m/>
    <m/>
    <m/>
    <m/>
    <s v="Jesús"/>
    <x v="42"/>
    <d v="1899-12-30T08:36:00"/>
    <m/>
    <n v="0"/>
    <x v="0"/>
    <x v="0"/>
    <s v="No"/>
    <x v="0"/>
    <x v="0"/>
    <x v="0"/>
    <n v="0"/>
    <x v="0"/>
    <x v="9"/>
    <x v="1"/>
    <n v="468"/>
  </r>
  <r>
    <d v="2019-02-27T00:00:00"/>
    <x v="22"/>
    <d v="1899-12-30T09:00:00"/>
    <m/>
    <x v="1"/>
    <s v="VG"/>
    <d v="2019-02-27T09:00:00"/>
    <m/>
    <x v="24"/>
    <s v="Descarga"/>
    <s v="SI"/>
    <n v="13.5"/>
    <n v="31"/>
    <x v="0"/>
    <x v="42"/>
    <x v="10"/>
    <s v="GAILLON"/>
    <s v="CB-1132 (teniamos de prevision 14 pl y trae 31)"/>
    <m/>
    <m/>
    <m/>
    <m/>
    <s v="Miguel M."/>
    <x v="42"/>
    <d v="1899-12-30T12:00:00"/>
    <m/>
    <n v="1"/>
    <x v="0"/>
    <x v="0"/>
    <s v="SI"/>
    <x v="1"/>
    <x v="2"/>
    <x v="0"/>
    <n v="0"/>
    <x v="2"/>
    <x v="9"/>
    <x v="1"/>
    <n v="468"/>
  </r>
  <r>
    <d v="2019-02-27T00:00:00"/>
    <x v="51"/>
    <m/>
    <m/>
    <x v="0"/>
    <s v="MR"/>
    <d v="2019-02-27T09:00:00"/>
    <m/>
    <x v="3"/>
    <s v="Descarga"/>
    <s v="NO"/>
    <n v="0"/>
    <n v="0.5"/>
    <x v="1"/>
    <x v="116"/>
    <x v="2"/>
    <s v="POLINYA"/>
    <s v="ALB. 00001388/19 ATT SILVIA DELGADO"/>
    <m/>
    <m/>
    <m/>
    <m/>
    <s v="Sus medios"/>
    <x v="42"/>
    <d v="1899-12-30T09:01:00"/>
    <m/>
    <n v="0"/>
    <x v="0"/>
    <x v="0"/>
    <s v="No"/>
    <x v="0"/>
    <x v="0"/>
    <x v="0"/>
    <n v="0"/>
    <x v="0"/>
    <x v="9"/>
    <x v="1"/>
    <n v="468"/>
  </r>
  <r>
    <d v="2019-02-27T00:00:00"/>
    <x v="0"/>
    <d v="1899-12-30T09:30:00"/>
    <m/>
    <x v="1"/>
    <s v="MR"/>
    <d v="2019-02-27T09:30:00"/>
    <m/>
    <x v="3"/>
    <s v="Descarga"/>
    <s v="NO"/>
    <n v="0.5"/>
    <n v="1"/>
    <x v="0"/>
    <x v="89"/>
    <x v="0"/>
    <s v="PALAU"/>
    <s v="ALB. ALV19-1046 PDO. 213004393"/>
    <m/>
    <m/>
    <m/>
    <m/>
    <s v="Jesús"/>
    <x v="42"/>
    <d v="1899-12-30T09:30:00"/>
    <m/>
    <n v="0"/>
    <x v="0"/>
    <x v="0"/>
    <s v="SI"/>
    <x v="1"/>
    <x v="1"/>
    <x v="1"/>
    <n v="1"/>
    <x v="0"/>
    <x v="9"/>
    <x v="1"/>
    <n v="468"/>
  </r>
  <r>
    <d v="2019-02-27T00:00:00"/>
    <x v="52"/>
    <m/>
    <m/>
    <x v="0"/>
    <s v="MR"/>
    <d v="2019-02-27T10:00:00"/>
    <m/>
    <x v="21"/>
    <s v="Descarga"/>
    <s v="NO"/>
    <n v="0"/>
    <n v="0.5"/>
    <x v="1"/>
    <x v="46"/>
    <x v="2"/>
    <s v="VALLADOLID"/>
    <s v="2 BULTO A/A RICARD"/>
    <m/>
    <m/>
    <m/>
    <m/>
    <s v="Sus medios"/>
    <x v="42"/>
    <d v="1899-12-30T09:45:00"/>
    <m/>
    <n v="0"/>
    <x v="0"/>
    <x v="0"/>
    <s v="No"/>
    <x v="0"/>
    <x v="0"/>
    <x v="0"/>
    <n v="0"/>
    <x v="0"/>
    <x v="9"/>
    <x v="1"/>
    <n v="468"/>
  </r>
  <r>
    <d v="2019-02-27T00:00:00"/>
    <x v="14"/>
    <m/>
    <m/>
    <x v="0"/>
    <s v="MR"/>
    <d v="2019-02-27T10:00:00"/>
    <m/>
    <x v="3"/>
    <s v="Descarga"/>
    <s v="SI"/>
    <n v="13.5"/>
    <n v="26"/>
    <x v="0"/>
    <x v="23"/>
    <x v="2"/>
    <s v="ALEMANIA"/>
    <n v="3680191450"/>
    <m/>
    <m/>
    <m/>
    <m/>
    <s v="Miguel M."/>
    <x v="42"/>
    <d v="1899-12-30T10:00:00"/>
    <m/>
    <n v="1"/>
    <x v="0"/>
    <x v="0"/>
    <s v="No"/>
    <x v="0"/>
    <x v="0"/>
    <x v="0"/>
    <n v="0"/>
    <x v="0"/>
    <x v="9"/>
    <x v="1"/>
    <n v="468"/>
  </r>
  <r>
    <d v="2019-02-27T00:00:00"/>
    <x v="91"/>
    <m/>
    <m/>
    <x v="0"/>
    <s v="MR"/>
    <d v="2019-02-27T10:00:00"/>
    <m/>
    <x v="3"/>
    <s v="Descarga"/>
    <s v="NO"/>
    <n v="0"/>
    <n v="0.5"/>
    <x v="1"/>
    <x v="66"/>
    <x v="0"/>
    <s v="SABADELL"/>
    <s v="ALB. L912336 Y L912400 PDO. 213004407"/>
    <m/>
    <m/>
    <m/>
    <m/>
    <s v="Sus medios"/>
    <x v="42"/>
    <d v="1899-12-30T10:10:00"/>
    <m/>
    <n v="0"/>
    <x v="0"/>
    <x v="0"/>
    <s v="No"/>
    <x v="0"/>
    <x v="0"/>
    <x v="0"/>
    <n v="0"/>
    <x v="0"/>
    <x v="9"/>
    <x v="1"/>
    <n v="468"/>
  </r>
  <r>
    <d v="2019-02-27T00:00:00"/>
    <x v="1"/>
    <d v="1899-12-30T10:30:00"/>
    <m/>
    <x v="1"/>
    <s v="MR"/>
    <d v="2019-02-27T10:30:00"/>
    <s v="DAVID"/>
    <x v="7"/>
    <s v="Carga"/>
    <s v="NO"/>
    <n v="3"/>
    <n v="6"/>
    <x v="0"/>
    <x v="9"/>
    <x v="5"/>
    <s v="PALAU"/>
    <s v="ALB. 041531"/>
    <m/>
    <m/>
    <m/>
    <m/>
    <s v="Miguel M."/>
    <x v="42"/>
    <d v="1899-12-30T10:30:00"/>
    <m/>
    <n v="0"/>
    <x v="0"/>
    <x v="0"/>
    <s v="SI"/>
    <x v="1"/>
    <x v="1"/>
    <x v="1"/>
    <n v="1"/>
    <x v="2"/>
    <x v="9"/>
    <x v="1"/>
    <n v="468"/>
  </r>
  <r>
    <d v="2019-02-27T00:00:00"/>
    <x v="2"/>
    <d v="1899-12-30T11:00:00"/>
    <m/>
    <x v="1"/>
    <s v="MR"/>
    <d v="2019-02-27T11:00:00"/>
    <m/>
    <x v="3"/>
    <s v="Carga"/>
    <s v="SI"/>
    <n v="13.5"/>
    <n v="26"/>
    <x v="0"/>
    <x v="206"/>
    <x v="3"/>
    <s v="PALAU"/>
    <m/>
    <m/>
    <m/>
    <m/>
    <m/>
    <s v="Jesús"/>
    <x v="42"/>
    <d v="1899-12-30T11:00:00"/>
    <m/>
    <n v="1"/>
    <x v="0"/>
    <x v="0"/>
    <s v="SI"/>
    <x v="1"/>
    <x v="1"/>
    <x v="1"/>
    <n v="1"/>
    <x v="1"/>
    <x v="9"/>
    <x v="1"/>
    <n v="468"/>
  </r>
  <r>
    <d v="2019-02-27T00:00:00"/>
    <x v="3"/>
    <m/>
    <m/>
    <x v="0"/>
    <s v="MR"/>
    <d v="2019-02-27T11:30:00"/>
    <m/>
    <x v="3"/>
    <s v="Descarga"/>
    <s v="NO"/>
    <n v="0"/>
    <n v="0.5"/>
    <x v="1"/>
    <x v="78"/>
    <x v="0"/>
    <s v="STA. PERPETUA"/>
    <s v="ALB. 19A00075  PDO. 213004380"/>
    <m/>
    <m/>
    <m/>
    <m/>
    <s v="Sus medios"/>
    <x v="42"/>
    <d v="1899-12-30T11:30:00"/>
    <m/>
    <n v="0"/>
    <x v="0"/>
    <x v="0"/>
    <s v="No"/>
    <x v="0"/>
    <x v="0"/>
    <x v="0"/>
    <n v="0"/>
    <x v="0"/>
    <x v="9"/>
    <x v="1"/>
    <n v="468"/>
  </r>
  <r>
    <d v="2019-02-27T00:00:00"/>
    <x v="4"/>
    <d v="1899-12-30T12:00:00"/>
    <m/>
    <x v="1"/>
    <s v="MR"/>
    <d v="2019-02-27T12:00:00"/>
    <n v="6006703"/>
    <x v="3"/>
    <s v="Carga"/>
    <s v="SI"/>
    <n v="13.5"/>
    <n v="26"/>
    <x v="0"/>
    <x v="23"/>
    <x v="1"/>
    <s v="VARIOS"/>
    <n v="3665938691"/>
    <m/>
    <m/>
    <m/>
    <m/>
    <s v="Miguel Ángel"/>
    <x v="42"/>
    <d v="1899-12-30T15:15:00"/>
    <m/>
    <n v="1"/>
    <x v="0"/>
    <x v="0"/>
    <s v="SI"/>
    <x v="1"/>
    <x v="2"/>
    <x v="0"/>
    <n v="0"/>
    <x v="1"/>
    <x v="9"/>
    <x v="1"/>
    <n v="468"/>
  </r>
  <r>
    <d v="2019-02-27T00:00:00"/>
    <x v="33"/>
    <d v="1899-12-30T12:01:00"/>
    <m/>
    <x v="1"/>
    <s v="MR"/>
    <d v="2019-02-27T12:00:00"/>
    <n v="6006869"/>
    <x v="3"/>
    <s v="Carga"/>
    <s v="NO"/>
    <n v="0.5"/>
    <n v="1"/>
    <x v="0"/>
    <x v="12"/>
    <x v="4"/>
    <s v="BELGICA"/>
    <s v="vendran a cargar entre 09 y 12 horas"/>
    <m/>
    <m/>
    <m/>
    <m/>
    <s v="Miguel M."/>
    <x v="42"/>
    <d v="1899-12-30T12:01:00"/>
    <m/>
    <n v="0"/>
    <x v="0"/>
    <x v="0"/>
    <s v="SI"/>
    <x v="1"/>
    <x v="1"/>
    <x v="1"/>
    <n v="1"/>
    <x v="1"/>
    <x v="9"/>
    <x v="1"/>
    <n v="468"/>
  </r>
  <r>
    <d v="2019-02-27T00:00:00"/>
    <x v="24"/>
    <d v="1899-12-30T12:10:00"/>
    <m/>
    <x v="1"/>
    <s v="MR"/>
    <d v="2019-02-27T12:00:00"/>
    <s v="DAVID"/>
    <x v="7"/>
    <s v="Carga"/>
    <s v="NO"/>
    <n v="3"/>
    <n v="6"/>
    <x v="0"/>
    <x v="9"/>
    <x v="5"/>
    <s v="PALAU"/>
    <s v="PEDIDO 26484 RESTO"/>
    <m/>
    <m/>
    <m/>
    <m/>
    <s v="Jesús"/>
    <x v="42"/>
    <d v="1899-12-30T12:10:00"/>
    <m/>
    <n v="0"/>
    <x v="0"/>
    <x v="0"/>
    <s v="SI"/>
    <x v="1"/>
    <x v="1"/>
    <x v="1"/>
    <n v="1"/>
    <x v="2"/>
    <x v="9"/>
    <x v="1"/>
    <n v="468"/>
  </r>
  <r>
    <d v="2019-02-27T00:00:00"/>
    <x v="5"/>
    <m/>
    <m/>
    <x v="0"/>
    <s v="MR"/>
    <d v="2019-02-27T12:30:00"/>
    <m/>
    <x v="16"/>
    <s v="Descarga"/>
    <s v="NO"/>
    <n v="0"/>
    <n v="0.5"/>
    <x v="1"/>
    <x v="4"/>
    <x v="2"/>
    <s v="VARIOS"/>
    <s v="1 BULTO ANA MORENO Y UN BULTO ABEL PIÑA"/>
    <m/>
    <m/>
    <m/>
    <m/>
    <s v="Sus medios"/>
    <x v="42"/>
    <d v="1899-12-30T12:30:00"/>
    <m/>
    <n v="0"/>
    <x v="0"/>
    <x v="0"/>
    <s v="No"/>
    <x v="0"/>
    <x v="0"/>
    <x v="0"/>
    <n v="0"/>
    <x v="0"/>
    <x v="9"/>
    <x v="1"/>
    <n v="468"/>
  </r>
  <r>
    <d v="2019-02-27T00:00:00"/>
    <x v="6"/>
    <d v="1899-12-30T13:30:00"/>
    <m/>
    <x v="1"/>
    <s v="MR"/>
    <d v="2019-02-27T13:30:00"/>
    <s v="ASM"/>
    <x v="21"/>
    <s v="Carga"/>
    <s v="NO"/>
    <n v="0"/>
    <n v="1"/>
    <x v="1"/>
    <x v="46"/>
    <x v="5"/>
    <s v="VARIOS"/>
    <s v="ALB. 19066"/>
    <m/>
    <m/>
    <m/>
    <m/>
    <s v="Sus medios"/>
    <x v="42"/>
    <d v="1899-12-30T13:30:00"/>
    <m/>
    <n v="0"/>
    <x v="0"/>
    <x v="0"/>
    <s v="SI"/>
    <x v="1"/>
    <x v="1"/>
    <x v="1"/>
    <n v="1"/>
    <x v="2"/>
    <x v="9"/>
    <x v="1"/>
    <n v="468"/>
  </r>
  <r>
    <d v="2019-02-27T00:00:00"/>
    <x v="168"/>
    <m/>
    <m/>
    <x v="0"/>
    <s v="MR"/>
    <d v="2019-02-27T14:00:00"/>
    <m/>
    <x v="3"/>
    <s v="Descarga"/>
    <s v="NO"/>
    <n v="0"/>
    <n v="0.5"/>
    <x v="1"/>
    <x v="43"/>
    <x v="2"/>
    <s v="PALAU"/>
    <s v="ALB. A/7700 PDO. 113006510  A/7701 PDO. 713014505"/>
    <m/>
    <m/>
    <m/>
    <m/>
    <s v="Sus medios"/>
    <x v="42"/>
    <d v="1899-12-30T13:59:00"/>
    <m/>
    <n v="0"/>
    <x v="0"/>
    <x v="0"/>
    <s v="No"/>
    <x v="0"/>
    <x v="0"/>
    <x v="0"/>
    <n v="0"/>
    <x v="0"/>
    <x v="9"/>
    <x v="1"/>
    <n v="468"/>
  </r>
  <r>
    <d v="2019-02-27T00:00:00"/>
    <x v="43"/>
    <d v="1899-12-30T14:00:00"/>
    <m/>
    <x v="1"/>
    <s v="MR"/>
    <d v="2019-02-27T14:00:00"/>
    <n v="25792"/>
    <x v="3"/>
    <s v="Carga"/>
    <s v="NO"/>
    <n v="7"/>
    <n v="15"/>
    <x v="0"/>
    <x v="207"/>
    <x v="1"/>
    <s v="PORTUGAL"/>
    <s v="NO VIENEN A CARGAR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27T00:00:00"/>
    <x v="12"/>
    <d v="1899-12-30T14:30:00"/>
    <m/>
    <x v="1"/>
    <s v="MR"/>
    <d v="2019-02-27T14:30:00"/>
    <n v="26692"/>
    <x v="27"/>
    <s v="Carga"/>
    <s v="NO"/>
    <n v="0.5"/>
    <n v="1"/>
    <x v="0"/>
    <x v="147"/>
    <x v="1"/>
    <s v="MADRID"/>
    <s v="INDICAN QUE PASARAN HOY"/>
    <m/>
    <m/>
    <m/>
    <m/>
    <s v="Juan Carlos"/>
    <x v="42"/>
    <d v="1899-12-30T16:21:00"/>
    <m/>
    <n v="0"/>
    <x v="0"/>
    <x v="0"/>
    <s v="SI"/>
    <x v="1"/>
    <x v="2"/>
    <x v="0"/>
    <n v="0"/>
    <x v="1"/>
    <x v="9"/>
    <x v="1"/>
    <n v="468"/>
  </r>
  <r>
    <d v="2019-02-27T00:00:00"/>
    <x v="38"/>
    <d v="1899-12-30T15:00:00"/>
    <m/>
    <x v="1"/>
    <s v="MR"/>
    <d v="2019-02-27T15:00:00"/>
    <n v="26658"/>
    <x v="3"/>
    <s v="Carga"/>
    <s v="NO"/>
    <n v="8"/>
    <n v="16"/>
    <x v="0"/>
    <x v="180"/>
    <x v="1"/>
    <s v="LLEIDA"/>
    <s v="RESTO DE PEDIDO"/>
    <m/>
    <m/>
    <m/>
    <m/>
    <s v="Juan Carlos"/>
    <x v="42"/>
    <d v="1899-12-30T15:00:00"/>
    <m/>
    <n v="0"/>
    <x v="0"/>
    <x v="0"/>
    <s v="SI"/>
    <x v="1"/>
    <x v="1"/>
    <x v="1"/>
    <n v="1"/>
    <x v="1"/>
    <x v="9"/>
    <x v="1"/>
    <n v="468"/>
  </r>
  <r>
    <d v="2019-02-27T00:00:00"/>
    <x v="7"/>
    <d v="1899-12-30T15:30:00"/>
    <m/>
    <x v="1"/>
    <s v="MR"/>
    <d v="2019-02-27T15:30:00"/>
    <n v="26787"/>
    <x v="13"/>
    <s v="Carga"/>
    <s v="NO"/>
    <n v="0.5"/>
    <n v="1"/>
    <x v="0"/>
    <x v="208"/>
    <x v="7"/>
    <s v="PORTUGAL"/>
    <m/>
    <m/>
    <m/>
    <m/>
    <m/>
    <s v="Jesús"/>
    <x v="42"/>
    <d v="1899-12-30T15:30:00"/>
    <m/>
    <n v="0"/>
    <x v="0"/>
    <x v="0"/>
    <s v="SI"/>
    <x v="1"/>
    <x v="1"/>
    <x v="1"/>
    <n v="1"/>
    <x v="2"/>
    <x v="9"/>
    <x v="1"/>
    <n v="468"/>
  </r>
  <r>
    <d v="2019-02-27T00:00:00"/>
    <x v="13"/>
    <d v="1899-12-30T16:00:00"/>
    <m/>
    <x v="1"/>
    <s v="MR"/>
    <d v="2019-02-27T16:00:00"/>
    <m/>
    <x v="3"/>
    <s v="Carga"/>
    <s v="NO"/>
    <n v="5"/>
    <n v="10"/>
    <x v="0"/>
    <x v="6"/>
    <x v="3"/>
    <s v="VARIOS"/>
    <s v="9AL/19000190, 9AL/19000217, 9AL/19000223, 9AL/19000216"/>
    <m/>
    <m/>
    <m/>
    <m/>
    <s v="Juan Carlos"/>
    <x v="42"/>
    <d v="1899-12-30T16:00:00"/>
    <m/>
    <n v="0"/>
    <x v="0"/>
    <x v="0"/>
    <s v="SI"/>
    <x v="1"/>
    <x v="1"/>
    <x v="1"/>
    <n v="1"/>
    <x v="1"/>
    <x v="9"/>
    <x v="1"/>
    <n v="468"/>
  </r>
  <r>
    <d v="2019-02-27T00:00:00"/>
    <x v="8"/>
    <d v="1899-12-30T16:30:00"/>
    <m/>
    <x v="1"/>
    <s v="MR"/>
    <d v="2019-02-27T16:30:00"/>
    <n v="6006924"/>
    <x v="3"/>
    <s v="Carga"/>
    <s v="NO"/>
    <n v="4.5"/>
    <n v="9"/>
    <x v="0"/>
    <x v="82"/>
    <x v="4"/>
    <s v="AUSTRALIA"/>
    <m/>
    <s v="9822 GJY(Serviport)"/>
    <m/>
    <m/>
    <m/>
    <s v="Jesús"/>
    <x v="42"/>
    <d v="1899-12-30T16:30:00"/>
    <m/>
    <n v="0"/>
    <x v="0"/>
    <x v="0"/>
    <s v="SI"/>
    <x v="1"/>
    <x v="1"/>
    <x v="1"/>
    <n v="1"/>
    <x v="1"/>
    <x v="9"/>
    <x v="1"/>
    <n v="468"/>
  </r>
  <r>
    <d v="2019-02-27T00:00:00"/>
    <x v="40"/>
    <m/>
    <m/>
    <x v="0"/>
    <s v="MR"/>
    <d v="2019-02-27T17:00:00"/>
    <m/>
    <x v="27"/>
    <s v="Descarga"/>
    <s v="NO"/>
    <n v="0"/>
    <n v="0.5"/>
    <x v="1"/>
    <x v="209"/>
    <x v="2"/>
    <s v="LLIÇA DE VALL"/>
    <s v="ALB. 572545"/>
    <m/>
    <m/>
    <m/>
    <m/>
    <s v="Sus medios"/>
    <x v="42"/>
    <d v="1899-12-30T17:00:00"/>
    <m/>
    <n v="0"/>
    <x v="0"/>
    <x v="0"/>
    <s v="No"/>
    <x v="0"/>
    <x v="0"/>
    <x v="0"/>
    <n v="0"/>
    <x v="0"/>
    <x v="9"/>
    <x v="1"/>
    <n v="468"/>
  </r>
  <r>
    <d v="2019-02-27T00:00:00"/>
    <x v="55"/>
    <d v="1899-12-30T17:30:00"/>
    <m/>
    <x v="1"/>
    <s v="MR"/>
    <d v="2019-02-27T17:30:00"/>
    <s v="SZENDEX"/>
    <x v="20"/>
    <s v="Carga"/>
    <s v="NO"/>
    <n v="0"/>
    <n v="1"/>
    <x v="1"/>
    <x v="54"/>
    <x v="5"/>
    <s v="VARIOS"/>
    <s v="ALB. 19067"/>
    <m/>
    <m/>
    <m/>
    <m/>
    <s v="Miguel Ángel"/>
    <x v="42"/>
    <d v="1899-12-30T17:30:00"/>
    <m/>
    <n v="0"/>
    <x v="0"/>
    <x v="0"/>
    <s v="SI"/>
    <x v="1"/>
    <x v="1"/>
    <x v="1"/>
    <n v="1"/>
    <x v="2"/>
    <x v="9"/>
    <x v="1"/>
    <n v="468"/>
  </r>
  <r>
    <d v="2019-02-27T00:00:00"/>
    <x v="114"/>
    <d v="1899-12-30T20:30:00"/>
    <m/>
    <x v="1"/>
    <s v="VG"/>
    <d v="2019-02-27T20:30:00"/>
    <m/>
    <x v="3"/>
    <s v="Carga"/>
    <s v="NO"/>
    <n v="10"/>
    <n v="20"/>
    <x v="0"/>
    <x v="10"/>
    <x v="4"/>
    <s v="UK"/>
    <s v="6006918- 6006894  VARIOS PEDIDOS PDTE. CONFIMAR CITA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27T00:00:00"/>
    <x v="117"/>
    <d v="1899-12-30T21:00:00"/>
    <m/>
    <x v="1"/>
    <s v="MR"/>
    <d v="2019-02-27T21:00:00"/>
    <n v="6006703"/>
    <x v="3"/>
    <s v="Carga"/>
    <s v="SI"/>
    <n v="13.5"/>
    <n v="26"/>
    <x v="0"/>
    <x v="23"/>
    <x v="1"/>
    <s v="VARIOS"/>
    <s v="3680251991, se marcha sin cargar tiene problemas con la altura del camión, es posible que envien otro a cargar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2-27T00:00:00"/>
    <x v="104"/>
    <d v="1899-12-30T21:30:00"/>
    <m/>
    <x v="1"/>
    <s v="MR"/>
    <d v="2019-02-27T21:30:00"/>
    <n v="6006703"/>
    <x v="3"/>
    <s v="Carga"/>
    <s v="SI"/>
    <n v="13.5"/>
    <n v="26"/>
    <x v="0"/>
    <x v="23"/>
    <x v="1"/>
    <s v="VARIOS"/>
    <n v="3665939868"/>
    <m/>
    <m/>
    <m/>
    <m/>
    <s v="Miguel Ángel"/>
    <x v="42"/>
    <d v="1899-12-30T14:00:00"/>
    <m/>
    <n v="1"/>
    <x v="0"/>
    <x v="0"/>
    <s v="SI"/>
    <x v="1"/>
    <x v="3"/>
    <x v="1"/>
    <n v="1"/>
    <x v="1"/>
    <x v="9"/>
    <x v="1"/>
    <n v="468"/>
  </r>
  <r>
    <d v="2019-02-28T00:00:00"/>
    <x v="17"/>
    <d v="1899-12-30T06:00:00"/>
    <m/>
    <x v="1"/>
    <s v="MR"/>
    <d v="2019-02-28T06:00:00"/>
    <m/>
    <x v="26"/>
    <s v="Carga"/>
    <s v="NO"/>
    <n v="10"/>
    <n v="20"/>
    <x v="0"/>
    <x v="157"/>
    <x v="5"/>
    <s v="VARIOS"/>
    <m/>
    <m/>
    <m/>
    <m/>
    <m/>
    <s v="Miguel M."/>
    <x v="43"/>
    <d v="1899-12-30T06:00:00"/>
    <m/>
    <n v="0"/>
    <x v="0"/>
    <x v="0"/>
    <s v="SI"/>
    <x v="1"/>
    <x v="1"/>
    <x v="1"/>
    <n v="1"/>
    <x v="2"/>
    <x v="9"/>
    <x v="1"/>
    <n v="468"/>
  </r>
  <r>
    <d v="2019-02-28T00:00:00"/>
    <x v="155"/>
    <d v="1899-12-30T06:30:00"/>
    <m/>
    <x v="1"/>
    <s v="MR"/>
    <d v="2019-02-28T06:30:00"/>
    <m/>
    <x v="22"/>
    <s v="Descarga"/>
    <s v="SI"/>
    <n v="13.5"/>
    <n v="26"/>
    <x v="0"/>
    <x v="21"/>
    <x v="8"/>
    <s v="LORQUI"/>
    <m/>
    <m/>
    <m/>
    <m/>
    <m/>
    <s v="Miguel M."/>
    <x v="43"/>
    <d v="1899-12-30T06:30:00"/>
    <m/>
    <n v="1"/>
    <x v="0"/>
    <x v="0"/>
    <s v="SI"/>
    <x v="1"/>
    <x v="1"/>
    <x v="1"/>
    <n v="1"/>
    <x v="2"/>
    <x v="9"/>
    <x v="1"/>
    <n v="468"/>
  </r>
  <r>
    <d v="2019-02-28T00:00:00"/>
    <x v="9"/>
    <d v="1899-12-30T08:00:00"/>
    <m/>
    <x v="1"/>
    <s v="MR"/>
    <d v="2019-02-28T08:00:00"/>
    <m/>
    <x v="19"/>
    <s v="Carga"/>
    <s v="NO"/>
    <n v="1"/>
    <n v="2"/>
    <x v="0"/>
    <x v="6"/>
    <x v="3"/>
    <s v="VARIOS"/>
    <s v="19000226 y 19000225, no van a venir.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28T00:00:00"/>
    <x v="169"/>
    <m/>
    <m/>
    <x v="0"/>
    <s v="VG"/>
    <d v="2019-02-28T08:30:00"/>
    <m/>
    <x v="3"/>
    <s v="Carga"/>
    <s v="NO"/>
    <n v="10"/>
    <n v="20"/>
    <x v="0"/>
    <x v="10"/>
    <x v="4"/>
    <s v="UK"/>
    <s v="6006918- 6006894  VARIOS PEDIDOS PDTE. CONFIMAR CITA"/>
    <m/>
    <m/>
    <m/>
    <m/>
    <s v="Miguel M."/>
    <x v="43"/>
    <d v="1899-12-30T08:25:00"/>
    <m/>
    <n v="0"/>
    <x v="0"/>
    <x v="0"/>
    <s v="No"/>
    <x v="0"/>
    <x v="0"/>
    <x v="0"/>
    <n v="0"/>
    <x v="1"/>
    <x v="9"/>
    <x v="1"/>
    <n v="468"/>
  </r>
  <r>
    <d v="2019-02-28T00:00:00"/>
    <x v="20"/>
    <d v="1899-12-30T08:30:00"/>
    <m/>
    <x v="1"/>
    <s v="MR"/>
    <d v="2019-02-28T08:30:00"/>
    <s v="DAVID"/>
    <x v="7"/>
    <s v="Carga"/>
    <s v="NO"/>
    <n v="3"/>
    <n v="6"/>
    <x v="0"/>
    <x v="9"/>
    <x v="5"/>
    <s v="PALAU"/>
    <m/>
    <m/>
    <m/>
    <m/>
    <m/>
    <s v="Juan Carlos"/>
    <x v="43"/>
    <d v="1899-12-30T08:30:00"/>
    <m/>
    <n v="0"/>
    <x v="0"/>
    <x v="0"/>
    <s v="SI"/>
    <x v="1"/>
    <x v="1"/>
    <x v="1"/>
    <n v="1"/>
    <x v="2"/>
    <x v="9"/>
    <x v="1"/>
    <n v="468"/>
  </r>
  <r>
    <d v="2019-02-28T00:00:00"/>
    <x v="162"/>
    <d v="1899-12-30T08:31:00"/>
    <m/>
    <x v="1"/>
    <s v="MR"/>
    <d v="2019-02-28T08:30:00"/>
    <n v="6006703"/>
    <x v="3"/>
    <s v="Carga"/>
    <s v="SI"/>
    <n v="13.5"/>
    <n v="26"/>
    <x v="0"/>
    <x v="23"/>
    <x v="1"/>
    <s v="VARIOS"/>
    <n v="3680251991"/>
    <m/>
    <m/>
    <m/>
    <m/>
    <s v="Miguel M."/>
    <x v="43"/>
    <d v="1899-12-30T08:31:00"/>
    <m/>
    <n v="1"/>
    <x v="0"/>
    <x v="0"/>
    <s v="SI"/>
    <x v="1"/>
    <x v="1"/>
    <x v="1"/>
    <n v="1"/>
    <x v="1"/>
    <x v="9"/>
    <x v="1"/>
    <n v="468"/>
  </r>
  <r>
    <d v="2019-02-28T00:00:00"/>
    <x v="21"/>
    <m/>
    <m/>
    <x v="0"/>
    <s v="MR"/>
    <d v="2019-02-28T08:30:00"/>
    <m/>
    <x v="3"/>
    <s v="Descarga"/>
    <s v="NO"/>
    <n v="0"/>
    <n v="0.5"/>
    <x v="1"/>
    <x v="25"/>
    <x v="0"/>
    <s v="PALAU"/>
    <s v="ALB. 201902138"/>
    <m/>
    <m/>
    <m/>
    <m/>
    <s v="Jesús"/>
    <x v="43"/>
    <d v="1899-12-30T08:42:00"/>
    <m/>
    <n v="0"/>
    <x v="0"/>
    <x v="0"/>
    <s v="No"/>
    <x v="0"/>
    <x v="0"/>
    <x v="0"/>
    <n v="0"/>
    <x v="0"/>
    <x v="9"/>
    <x v="1"/>
    <n v="468"/>
  </r>
  <r>
    <d v="2019-02-28T00:00:00"/>
    <x v="0"/>
    <m/>
    <m/>
    <x v="0"/>
    <s v="MR"/>
    <d v="2019-02-28T09:30:00"/>
    <m/>
    <x v="3"/>
    <s v="Descarga"/>
    <s v="NO"/>
    <n v="0"/>
    <n v="0.5"/>
    <x v="1"/>
    <x v="149"/>
    <x v="0"/>
    <s v="SABADELL"/>
    <s v="ALB. 10123 PDO. 213004362 Y ALB. 10126 PDO. 213004383"/>
    <m/>
    <m/>
    <m/>
    <m/>
    <s v="Sus medios"/>
    <x v="43"/>
    <d v="1899-12-30T09:30:00"/>
    <m/>
    <n v="0"/>
    <x v="0"/>
    <x v="0"/>
    <s v="No"/>
    <x v="0"/>
    <x v="0"/>
    <x v="0"/>
    <n v="0"/>
    <x v="0"/>
    <x v="9"/>
    <x v="1"/>
    <n v="468"/>
  </r>
  <r>
    <d v="2019-02-28T00:00:00"/>
    <x v="94"/>
    <m/>
    <m/>
    <x v="0"/>
    <s v="MR"/>
    <d v="2019-02-28T10:00:00"/>
    <m/>
    <x v="3"/>
    <s v="Descarga"/>
    <s v="NO"/>
    <n v="0"/>
    <n v="0.5"/>
    <x v="0"/>
    <x v="95"/>
    <x v="0"/>
    <s v="SANT BOI"/>
    <s v="ALB. 7201241537  PDO. 213004385"/>
    <m/>
    <m/>
    <m/>
    <m/>
    <s v="Jesús"/>
    <x v="43"/>
    <d v="1899-12-30T09:55:00"/>
    <m/>
    <n v="0"/>
    <x v="0"/>
    <x v="0"/>
    <s v="No"/>
    <x v="0"/>
    <x v="0"/>
    <x v="0"/>
    <n v="0"/>
    <x v="0"/>
    <x v="9"/>
    <x v="1"/>
    <n v="468"/>
  </r>
  <r>
    <d v="2019-02-28T00:00:00"/>
    <x v="14"/>
    <d v="1899-12-30T10:00:00"/>
    <m/>
    <x v="1"/>
    <s v="VG"/>
    <d v="2019-02-28T10:00:00"/>
    <n v="6006966"/>
    <x v="18"/>
    <s v="Carga"/>
    <s v="NO"/>
    <n v="1.5"/>
    <n v="3"/>
    <x v="0"/>
    <x v="31"/>
    <x v="9"/>
    <s v="ALEMANIA"/>
    <m/>
    <m/>
    <m/>
    <m/>
    <m/>
    <s v="Miguel Ángel"/>
    <x v="43"/>
    <d v="1899-12-30T10:00:00"/>
    <m/>
    <n v="0"/>
    <x v="0"/>
    <x v="0"/>
    <s v="SI"/>
    <x v="1"/>
    <x v="1"/>
    <x v="1"/>
    <n v="1"/>
    <x v="2"/>
    <x v="9"/>
    <x v="1"/>
    <n v="468"/>
  </r>
  <r>
    <d v="2019-02-28T00:00:00"/>
    <x v="1"/>
    <d v="1899-12-30T10:30:00"/>
    <m/>
    <x v="1"/>
    <s v="VG"/>
    <d v="2019-02-28T10:30:00"/>
    <n v="6006771"/>
    <x v="18"/>
    <s v="Carga"/>
    <s v="NO"/>
    <n v="1"/>
    <n v="2"/>
    <x v="0"/>
    <x v="31"/>
    <x v="9"/>
    <s v="ALEMANIA"/>
    <s v="CARGA JUNTO AL PEDIDO 6006966"/>
    <m/>
    <m/>
    <m/>
    <m/>
    <s v="Miguel Ángel"/>
    <x v="43"/>
    <d v="1899-12-30T10:30:00"/>
    <m/>
    <n v="0"/>
    <x v="0"/>
    <x v="0"/>
    <s v="SI"/>
    <x v="1"/>
    <x v="1"/>
    <x v="1"/>
    <n v="1"/>
    <x v="2"/>
    <x v="9"/>
    <x v="1"/>
    <n v="468"/>
  </r>
  <r>
    <d v="2019-02-28T00:00:00"/>
    <x v="170"/>
    <m/>
    <m/>
    <x v="0"/>
    <s v="MR"/>
    <d v="2019-02-28T11:00:00"/>
    <m/>
    <x v="48"/>
    <s v="Descarga"/>
    <s v="NO"/>
    <n v="0"/>
    <s v="0,5"/>
    <x v="1"/>
    <x v="210"/>
    <x v="0"/>
    <s v="PALAU"/>
    <s v="ALB. C1905631, PDO. 213004384"/>
    <m/>
    <m/>
    <m/>
    <m/>
    <s v="Sus medios"/>
    <x v="43"/>
    <d v="1899-12-30T10:56:00"/>
    <m/>
    <n v="0"/>
    <x v="0"/>
    <x v="0"/>
    <s v="No"/>
    <x v="0"/>
    <x v="0"/>
    <x v="0"/>
    <n v="0"/>
    <x v="0"/>
    <x v="9"/>
    <x v="1"/>
    <n v="468"/>
  </r>
  <r>
    <d v="2019-02-28T00:00:00"/>
    <x v="171"/>
    <m/>
    <m/>
    <x v="0"/>
    <s v="MR"/>
    <d v="2019-02-28T11:00:00"/>
    <m/>
    <x v="3"/>
    <s v="Descarga"/>
    <s v="NO"/>
    <n v="0"/>
    <n v="0.5"/>
    <x v="1"/>
    <x v="66"/>
    <x v="0"/>
    <s v="SABADELL"/>
    <s v="ALB. L912792 "/>
    <m/>
    <m/>
    <m/>
    <m/>
    <s v="Sus medios"/>
    <x v="43"/>
    <d v="1899-12-30T10:57:00"/>
    <m/>
    <n v="0"/>
    <x v="0"/>
    <x v="0"/>
    <s v="No"/>
    <x v="0"/>
    <x v="0"/>
    <x v="0"/>
    <n v="0"/>
    <x v="0"/>
    <x v="9"/>
    <x v="1"/>
    <n v="468"/>
  </r>
  <r>
    <d v="2019-02-28T00:00:00"/>
    <x v="2"/>
    <d v="1899-12-30T11:00:00"/>
    <m/>
    <x v="1"/>
    <s v="MR"/>
    <d v="2019-02-28T11:00:00"/>
    <m/>
    <x v="32"/>
    <s v="Descarga"/>
    <s v="NO"/>
    <n v="2.5"/>
    <n v="5"/>
    <x v="0"/>
    <x v="56"/>
    <x v="0"/>
    <s v="PALAU"/>
    <s v="alb. g190242 pdo. 213004404, alb. g190241 pdo. 213004402"/>
    <m/>
    <m/>
    <m/>
    <m/>
    <s v="Jesús"/>
    <x v="43"/>
    <d v="1899-12-30T11:00:00"/>
    <m/>
    <n v="0"/>
    <x v="0"/>
    <x v="0"/>
    <s v="SI"/>
    <x v="1"/>
    <x v="1"/>
    <x v="1"/>
    <n v="1"/>
    <x v="0"/>
    <x v="9"/>
    <x v="1"/>
    <n v="468"/>
  </r>
  <r>
    <d v="2019-02-28T00:00:00"/>
    <x v="86"/>
    <d v="1899-12-30T11:25:00"/>
    <m/>
    <x v="1"/>
    <s v="MR"/>
    <d v="2019-02-28T11:30:00"/>
    <s v="DAVID"/>
    <x v="7"/>
    <s v="Carga"/>
    <s v="NO"/>
    <n v="3"/>
    <n v="6"/>
    <x v="0"/>
    <x v="9"/>
    <x v="5"/>
    <s v="PALAU"/>
    <s v="ALB. 041565"/>
    <m/>
    <m/>
    <m/>
    <m/>
    <s v="Jesús"/>
    <x v="43"/>
    <d v="1899-12-30T11:25:00"/>
    <m/>
    <n v="0"/>
    <x v="0"/>
    <x v="0"/>
    <s v="SI"/>
    <x v="1"/>
    <x v="1"/>
    <x v="1"/>
    <n v="1"/>
    <x v="2"/>
    <x v="9"/>
    <x v="1"/>
    <n v="468"/>
  </r>
  <r>
    <d v="2019-02-28T00:00:00"/>
    <x v="3"/>
    <d v="1899-12-30T11:30:00"/>
    <m/>
    <x v="1"/>
    <s v="MR"/>
    <d v="2019-02-28T11:30:00"/>
    <m/>
    <x v="3"/>
    <s v="Carga"/>
    <s v="NO"/>
    <n v="2"/>
    <n v="4"/>
    <x v="0"/>
    <x v="91"/>
    <x v="1"/>
    <s v="BARCELONA"/>
    <s v="26700, 26678, 26662 Y 26554"/>
    <m/>
    <m/>
    <m/>
    <m/>
    <s v="Miguel M."/>
    <x v="43"/>
    <d v="1899-12-30T11:30:00"/>
    <m/>
    <n v="0"/>
    <x v="0"/>
    <x v="0"/>
    <s v="SI"/>
    <x v="1"/>
    <x v="1"/>
    <x v="1"/>
    <n v="1"/>
    <x v="1"/>
    <x v="9"/>
    <x v="1"/>
    <n v="468"/>
  </r>
  <r>
    <d v="2019-02-28T00:00:00"/>
    <x v="11"/>
    <d v="1899-12-30T11:40:00"/>
    <m/>
    <x v="1"/>
    <s v="MR"/>
    <d v="2019-02-28T11:30:00"/>
    <m/>
    <x v="26"/>
    <s v="Carga"/>
    <s v="SI"/>
    <n v="13.5"/>
    <n v="26"/>
    <x v="2"/>
    <x v="157"/>
    <x v="7"/>
    <s v="PALAU"/>
    <s v="MCIA PARA ESTOCAR 19068"/>
    <m/>
    <m/>
    <m/>
    <m/>
    <s v="Miguel M."/>
    <x v="43"/>
    <d v="1899-12-30T11:40:00"/>
    <m/>
    <n v="1"/>
    <x v="0"/>
    <x v="0"/>
    <s v="SI"/>
    <x v="1"/>
    <x v="1"/>
    <x v="1"/>
    <n v="1"/>
    <x v="2"/>
    <x v="9"/>
    <x v="1"/>
    <n v="468"/>
  </r>
  <r>
    <d v="2019-02-28T00:00:00"/>
    <x v="4"/>
    <d v="1899-12-30T12:00:00"/>
    <m/>
    <x v="1"/>
    <s v="MR"/>
    <d v="2019-02-28T12:00:00"/>
    <m/>
    <x v="3"/>
    <s v="Carga"/>
    <s v="SI"/>
    <n v="13.5"/>
    <n v="26"/>
    <x v="0"/>
    <x v="206"/>
    <x v="3"/>
    <s v="PALAU"/>
    <m/>
    <m/>
    <m/>
    <m/>
    <m/>
    <s v="Jesús"/>
    <x v="43"/>
    <d v="1899-12-30T12:00:00"/>
    <m/>
    <n v="1"/>
    <x v="0"/>
    <x v="0"/>
    <s v="SI"/>
    <x v="1"/>
    <x v="1"/>
    <x v="1"/>
    <n v="1"/>
    <x v="1"/>
    <x v="9"/>
    <x v="1"/>
    <n v="468"/>
  </r>
  <r>
    <d v="2019-02-28T00:00:00"/>
    <x v="172"/>
    <m/>
    <m/>
    <x v="0"/>
    <s v="MR"/>
    <d v="2019-02-28T12:00:00"/>
    <m/>
    <x v="17"/>
    <s v="Descarga"/>
    <s v="NO"/>
    <n v="0"/>
    <n v="0.5"/>
    <x v="1"/>
    <x v="29"/>
    <x v="0"/>
    <s v="ALICANTE"/>
    <s v="ALB. 48858 PDO. 213004408"/>
    <m/>
    <m/>
    <m/>
    <m/>
    <s v="Sus medios"/>
    <x v="43"/>
    <d v="1899-12-30T12:11:00"/>
    <m/>
    <n v="0"/>
    <x v="0"/>
    <x v="0"/>
    <s v="No"/>
    <x v="0"/>
    <x v="0"/>
    <x v="0"/>
    <n v="0"/>
    <x v="0"/>
    <x v="9"/>
    <x v="1"/>
    <n v="468"/>
  </r>
  <r>
    <d v="2019-02-28T00:00:00"/>
    <x v="5"/>
    <d v="1899-12-30T12:30:00"/>
    <m/>
    <x v="1"/>
    <s v="MR"/>
    <d v="2019-02-28T12:30:00"/>
    <m/>
    <x v="12"/>
    <s v="Descarga"/>
    <s v="NO"/>
    <n v="1"/>
    <n v="2"/>
    <x v="0"/>
    <x v="17"/>
    <x v="0"/>
    <s v="PALAU"/>
    <s v="ALB. 19AV469 PDO. 113006496//ALB. 19AV471 PDO. 113006499 /// ALB. 19AV470 PDO. 113006461 Y ALB. 19AV468 PDO. 113006509"/>
    <m/>
    <m/>
    <m/>
    <m/>
    <s v="Jesús"/>
    <x v="43"/>
    <d v="1899-12-30T12:30:00"/>
    <m/>
    <n v="0"/>
    <x v="0"/>
    <x v="0"/>
    <s v="SI"/>
    <x v="1"/>
    <x v="1"/>
    <x v="1"/>
    <n v="1"/>
    <x v="0"/>
    <x v="9"/>
    <x v="1"/>
    <n v="468"/>
  </r>
  <r>
    <d v="2019-02-28T00:00:00"/>
    <x v="173"/>
    <m/>
    <m/>
    <x v="0"/>
    <s v="MR"/>
    <d v="2019-02-28T12:30:00"/>
    <m/>
    <x v="3"/>
    <s v="Descarga"/>
    <s v="NO"/>
    <n v="0"/>
    <s v="0,5"/>
    <x v="1"/>
    <x v="211"/>
    <x v="2"/>
    <s v="BARCELONA"/>
    <s v="1 BULTO ATT. RRHH ANA SANCHEZ"/>
    <m/>
    <m/>
    <m/>
    <m/>
    <s v="Sus medios"/>
    <x v="43"/>
    <d v="1899-12-30T12:42:00"/>
    <m/>
    <n v="0"/>
    <x v="0"/>
    <x v="0"/>
    <s v="No"/>
    <x v="0"/>
    <x v="0"/>
    <x v="0"/>
    <n v="0"/>
    <x v="0"/>
    <x v="9"/>
    <x v="1"/>
    <n v="468"/>
  </r>
  <r>
    <d v="2019-02-28T00:00:00"/>
    <x v="36"/>
    <d v="1899-12-30T13:00:00"/>
    <m/>
    <x v="1"/>
    <s v="MR"/>
    <d v="2019-02-28T13:00:00"/>
    <n v="26594"/>
    <x v="66"/>
    <s v="Carga"/>
    <s v="NO"/>
    <n v="11"/>
    <n v="21"/>
    <x v="0"/>
    <x v="212"/>
    <x v="1"/>
    <s v="BANYOLES"/>
    <s v="ALB. 041579 pdte. confirmar hora , NO AVISAN NI VIENEN A CARGAR"/>
    <m/>
    <m/>
    <m/>
    <m/>
    <s v="Pdte."/>
    <x v="23"/>
    <m/>
    <m/>
    <n v="0"/>
    <x v="1"/>
    <x v="1"/>
    <s v="N/A"/>
    <x v="4"/>
    <x v="4"/>
    <x v="0"/>
    <n v="0"/>
    <x v="1"/>
    <x v="5"/>
    <x v="2"/>
    <n v="468"/>
  </r>
  <r>
    <d v="2019-02-28T00:00:00"/>
    <x v="174"/>
    <m/>
    <m/>
    <x v="0"/>
    <s v="MR"/>
    <d v="2019-02-28T13:00:00"/>
    <m/>
    <x v="3"/>
    <s v="Descarga"/>
    <s v="SI"/>
    <n v="13.5"/>
    <n v="26"/>
    <x v="0"/>
    <x v="23"/>
    <x v="2"/>
    <s v="LEIDERDORP"/>
    <s v="3680191446 SIN CITA"/>
    <m/>
    <m/>
    <m/>
    <m/>
    <s v="Jesús"/>
    <x v="43"/>
    <d v="1899-12-30T13:07:00"/>
    <m/>
    <n v="1"/>
    <x v="0"/>
    <x v="0"/>
    <s v="No"/>
    <x v="0"/>
    <x v="0"/>
    <x v="0"/>
    <n v="0"/>
    <x v="0"/>
    <x v="9"/>
    <x v="1"/>
    <n v="468"/>
  </r>
  <r>
    <d v="2019-02-28T00:00:00"/>
    <x v="6"/>
    <d v="1899-12-30T13:30:00"/>
    <m/>
    <x v="1"/>
    <s v="MR"/>
    <d v="2019-02-28T13:30:00"/>
    <m/>
    <x v="3"/>
    <s v="Descarga"/>
    <s v="NO"/>
    <n v="0.5"/>
    <n v="1"/>
    <x v="0"/>
    <x v="44"/>
    <x v="2"/>
    <s v="HOLANDA"/>
    <s v="1 PL DE ESLOVENIA, ALB. 11162 PDO.  NO TRAE"/>
    <m/>
    <m/>
    <m/>
    <m/>
    <s v="Miguel M."/>
    <x v="43"/>
    <d v="1899-12-30T13:30:00"/>
    <m/>
    <n v="0"/>
    <x v="0"/>
    <x v="0"/>
    <s v="SI"/>
    <x v="1"/>
    <x v="1"/>
    <x v="1"/>
    <n v="1"/>
    <x v="0"/>
    <x v="9"/>
    <x v="1"/>
    <n v="468"/>
  </r>
  <r>
    <d v="2019-02-28T00:00:00"/>
    <x v="130"/>
    <d v="1899-12-30T13:31:00"/>
    <m/>
    <x v="1"/>
    <s v="MR"/>
    <d v="2019-02-28T13:30:00"/>
    <m/>
    <x v="26"/>
    <s v="Carga"/>
    <s v="SI"/>
    <n v="13.5"/>
    <n v="26"/>
    <x v="2"/>
    <x v="157"/>
    <x v="7"/>
    <s v="PALAU"/>
    <s v="MCIA PARA ESTOCAR 19069"/>
    <m/>
    <m/>
    <m/>
    <m/>
    <s v="Miguel M."/>
    <x v="43"/>
    <d v="1899-12-30T13:31:00"/>
    <m/>
    <n v="1"/>
    <x v="0"/>
    <x v="0"/>
    <s v="SI"/>
    <x v="1"/>
    <x v="1"/>
    <x v="1"/>
    <n v="1"/>
    <x v="2"/>
    <x v="9"/>
    <x v="1"/>
    <n v="468"/>
  </r>
  <r>
    <d v="2019-02-28T00:00:00"/>
    <x v="43"/>
    <d v="1899-12-30T14:00:00"/>
    <m/>
    <x v="1"/>
    <s v="MR"/>
    <d v="2019-02-28T14:00:00"/>
    <n v="25777"/>
    <x v="53"/>
    <s v="Carga"/>
    <s v="NO"/>
    <n v="7"/>
    <n v="15"/>
    <x v="0"/>
    <x v="4"/>
    <x v="7"/>
    <s v="CHILE"/>
    <s v="ayuda de Sandra"/>
    <m/>
    <m/>
    <m/>
    <m/>
    <s v="Juan Carlos"/>
    <x v="43"/>
    <d v="1899-12-30T14:00:00"/>
    <m/>
    <n v="0"/>
    <x v="0"/>
    <x v="0"/>
    <s v="SI"/>
    <x v="1"/>
    <x v="1"/>
    <x v="1"/>
    <n v="1"/>
    <x v="2"/>
    <x v="9"/>
    <x v="1"/>
    <n v="468"/>
  </r>
  <r>
    <d v="2019-02-28T00:00:00"/>
    <x v="93"/>
    <d v="1899-12-30T15:01:00"/>
    <m/>
    <x v="1"/>
    <s v="MR"/>
    <d v="2019-02-28T15:00:00"/>
    <m/>
    <x v="26"/>
    <s v="Carga"/>
    <s v="SI"/>
    <n v="13.5"/>
    <n v="26"/>
    <x v="2"/>
    <x v="157"/>
    <x v="7"/>
    <s v="PALAU"/>
    <s v="MCIA PARA ESTOCAR 19070"/>
    <m/>
    <m/>
    <m/>
    <m/>
    <s v="Diego"/>
    <x v="43"/>
    <d v="1899-12-30T15:01:00"/>
    <m/>
    <n v="1"/>
    <x v="0"/>
    <x v="0"/>
    <s v="SI"/>
    <x v="1"/>
    <x v="1"/>
    <x v="1"/>
    <n v="1"/>
    <x v="2"/>
    <x v="9"/>
    <x v="1"/>
    <n v="468"/>
  </r>
  <r>
    <d v="2019-02-28T00:00:00"/>
    <x v="7"/>
    <d v="1899-12-30T15:30:00"/>
    <m/>
    <x v="1"/>
    <s v="MR"/>
    <d v="2019-02-28T15:30:00"/>
    <m/>
    <x v="43"/>
    <s v="Descarga"/>
    <s v="NO"/>
    <n v="0.5"/>
    <n v="1"/>
    <x v="0"/>
    <x v="213"/>
    <x v="0"/>
    <s v="TOLEDO"/>
    <m/>
    <m/>
    <m/>
    <m/>
    <m/>
    <s v="Reyes"/>
    <x v="43"/>
    <d v="1899-12-30T15:30:00"/>
    <m/>
    <n v="0"/>
    <x v="0"/>
    <x v="0"/>
    <s v="SI"/>
    <x v="1"/>
    <x v="1"/>
    <x v="1"/>
    <n v="1"/>
    <x v="0"/>
    <x v="9"/>
    <x v="1"/>
    <n v="468"/>
  </r>
  <r>
    <d v="2019-02-28T00:00:00"/>
    <x v="13"/>
    <d v="1899-12-30T16:00:00"/>
    <m/>
    <x v="1"/>
    <s v="MR"/>
    <d v="2019-02-28T16:00:00"/>
    <m/>
    <x v="3"/>
    <s v="Carga"/>
    <s v="NO"/>
    <n v="5"/>
    <n v="10"/>
    <x v="0"/>
    <x v="6"/>
    <x v="3"/>
    <s v="VARIOS"/>
    <n v="19000224"/>
    <m/>
    <m/>
    <m/>
    <m/>
    <s v="Juan Carlos"/>
    <x v="43"/>
    <d v="1899-12-30T16:00:00"/>
    <m/>
    <n v="0"/>
    <x v="0"/>
    <x v="0"/>
    <s v="SI"/>
    <x v="1"/>
    <x v="1"/>
    <x v="1"/>
    <n v="1"/>
    <x v="1"/>
    <x v="9"/>
    <x v="1"/>
    <n v="468"/>
  </r>
  <r>
    <d v="2019-02-28T00:00:00"/>
    <x v="175"/>
    <d v="1899-12-30T16:15:00"/>
    <m/>
    <x v="1"/>
    <s v="MR"/>
    <d v="2019-02-28T16:30:00"/>
    <m/>
    <x v="67"/>
    <s v="Carga"/>
    <s v="NO"/>
    <n v="9"/>
    <n v="18"/>
    <x v="0"/>
    <x v="12"/>
    <x v="4"/>
    <s v="BERINGER"/>
    <s v="6006953, 6006927 Y 6006920"/>
    <s v="8281KCR /// R9421BCT"/>
    <m/>
    <m/>
    <m/>
    <s v="Miguel Ángel"/>
    <x v="43"/>
    <d v="1899-12-30T16:15:00"/>
    <m/>
    <n v="0"/>
    <x v="0"/>
    <x v="0"/>
    <s v="SI"/>
    <x v="1"/>
    <x v="1"/>
    <x v="1"/>
    <n v="1"/>
    <x v="1"/>
    <x v="9"/>
    <x v="1"/>
    <n v="468"/>
  </r>
  <r>
    <d v="2019-02-28T00:00:00"/>
    <x v="176"/>
    <d v="1899-12-30T16:21:00"/>
    <m/>
    <x v="1"/>
    <s v="MR"/>
    <d v="2019-02-28T16:30:00"/>
    <m/>
    <x v="26"/>
    <s v="Carga"/>
    <s v="SI"/>
    <n v="13.5"/>
    <n v="26"/>
    <x v="2"/>
    <x v="157"/>
    <x v="7"/>
    <s v="PALAU"/>
    <s v="MCIA PARA ESTOCAR 19071"/>
    <m/>
    <m/>
    <m/>
    <m/>
    <s v="Juan Carlos"/>
    <x v="43"/>
    <d v="1899-12-30T16:21:00"/>
    <m/>
    <n v="1"/>
    <x v="0"/>
    <x v="0"/>
    <s v="SI"/>
    <x v="1"/>
    <x v="1"/>
    <x v="1"/>
    <n v="1"/>
    <x v="2"/>
    <x v="9"/>
    <x v="1"/>
    <n v="468"/>
  </r>
  <r>
    <d v="2019-02-28T00:00:00"/>
    <x v="177"/>
    <d v="1899-12-30T16:51:00"/>
    <m/>
    <x v="1"/>
    <s v="MR"/>
    <d v="2019-02-28T17:00:00"/>
    <m/>
    <x v="26"/>
    <s v="Carga"/>
    <s v="SI"/>
    <n v="13.5"/>
    <n v="26"/>
    <x v="2"/>
    <x v="157"/>
    <x v="7"/>
    <s v="PALAU"/>
    <s v="MCIA PARA ESTOCAR 19072"/>
    <m/>
    <m/>
    <m/>
    <m/>
    <s v="Juan Carlos"/>
    <x v="43"/>
    <d v="1899-12-30T16:51:00"/>
    <m/>
    <n v="1"/>
    <x v="0"/>
    <x v="0"/>
    <s v="SI"/>
    <x v="1"/>
    <x v="1"/>
    <x v="1"/>
    <n v="1"/>
    <x v="2"/>
    <x v="9"/>
    <x v="1"/>
    <n v="468"/>
  </r>
  <r>
    <d v="2019-02-28T00:00:00"/>
    <x v="55"/>
    <d v="1899-12-30T17:30:00"/>
    <m/>
    <x v="1"/>
    <s v="MR"/>
    <d v="2019-02-28T17:30:00"/>
    <s v="SZENDEX"/>
    <x v="20"/>
    <s v="Carga"/>
    <s v="NO"/>
    <n v="0"/>
    <n v="1"/>
    <x v="1"/>
    <x v="54"/>
    <x v="5"/>
    <s v="VARIOS"/>
    <s v="alb. 19078 y 041584"/>
    <m/>
    <m/>
    <m/>
    <m/>
    <s v="Miguel Ángel"/>
    <x v="43"/>
    <d v="1899-12-30T17:30:00"/>
    <m/>
    <n v="0"/>
    <x v="0"/>
    <x v="0"/>
    <s v="SI"/>
    <x v="1"/>
    <x v="1"/>
    <x v="1"/>
    <n v="1"/>
    <x v="2"/>
    <x v="9"/>
    <x v="1"/>
    <n v="468"/>
  </r>
  <r>
    <d v="2019-02-28T00:00:00"/>
    <x v="46"/>
    <d v="1899-12-30T18:00:00"/>
    <m/>
    <x v="1"/>
    <s v="MR"/>
    <d v="2019-02-28T18:00:00"/>
    <s v="ASM"/>
    <x v="21"/>
    <s v="Carga"/>
    <s v="NO"/>
    <n v="0"/>
    <n v="1"/>
    <x v="1"/>
    <x v="46"/>
    <x v="5"/>
    <s v="VARIOS"/>
    <s v="41576, 41577, 19077 Y 19076"/>
    <m/>
    <m/>
    <m/>
    <m/>
    <s v="Sus medios"/>
    <x v="43"/>
    <d v="1899-12-30T18:00:00"/>
    <m/>
    <n v="0"/>
    <x v="0"/>
    <x v="0"/>
    <s v="SI"/>
    <x v="1"/>
    <x v="1"/>
    <x v="1"/>
    <n v="1"/>
    <x v="2"/>
    <x v="9"/>
    <x v="1"/>
    <n v="468"/>
  </r>
  <r>
    <d v="2019-02-28T00:00:00"/>
    <x v="56"/>
    <d v="1899-12-30T19:00:00"/>
    <m/>
    <x v="1"/>
    <s v="MR"/>
    <d v="2019-02-28T19:00:00"/>
    <n v="26372"/>
    <x v="68"/>
    <s v="Carga"/>
    <s v="NO"/>
    <n v="11"/>
    <n v="22"/>
    <x v="0"/>
    <x v="4"/>
    <x v="1"/>
    <s v="LAS PALMAS "/>
    <s v="CONTENEDOR 40'"/>
    <m/>
    <m/>
    <m/>
    <m/>
    <s v="Juan Carlos"/>
    <x v="43"/>
    <d v="1899-12-30T19:00:00"/>
    <m/>
    <n v="0"/>
    <x v="0"/>
    <x v="0"/>
    <s v="SI"/>
    <x v="1"/>
    <x v="1"/>
    <x v="1"/>
    <n v="1"/>
    <x v="1"/>
    <x v="9"/>
    <x v="1"/>
    <n v="468"/>
  </r>
  <r>
    <d v="2019-02-28T00:00:00"/>
    <x v="178"/>
    <d v="1899-12-30T19:01:00"/>
    <m/>
    <x v="1"/>
    <s v="MR"/>
    <d v="2019-02-28T19:00:00"/>
    <m/>
    <x v="26"/>
    <s v="Carga"/>
    <s v="NO"/>
    <n v="4"/>
    <n v="8"/>
    <x v="0"/>
    <x v="157"/>
    <x v="5"/>
    <s v="VARIOS"/>
    <m/>
    <m/>
    <m/>
    <m/>
    <m/>
    <s v="Miguel Ángel"/>
    <x v="43"/>
    <d v="1899-12-30T19:01:00"/>
    <m/>
    <n v="0"/>
    <x v="0"/>
    <x v="0"/>
    <s v="SI"/>
    <x v="1"/>
    <x v="1"/>
    <x v="1"/>
    <n v="1"/>
    <x v="2"/>
    <x v="9"/>
    <x v="1"/>
    <n v="468"/>
  </r>
  <r>
    <d v="2019-02-28T00:00:00"/>
    <x v="117"/>
    <d v="1899-12-30T21:00:00"/>
    <m/>
    <x v="1"/>
    <s v="MR"/>
    <d v="2019-02-28T21:00:00"/>
    <n v="6006703"/>
    <x v="3"/>
    <s v="Carga"/>
    <s v="SI"/>
    <n v="13.5"/>
    <n v="26"/>
    <x v="0"/>
    <x v="23"/>
    <x v="1"/>
    <s v="VARIOS"/>
    <s v="3665938702 - llaman para adelantar el servicio hoy si es posible, previsto el 01/03"/>
    <m/>
    <m/>
    <m/>
    <m/>
    <s v="Miguel Ángel"/>
    <x v="43"/>
    <d v="1899-12-30T21:00:00"/>
    <m/>
    <n v="1"/>
    <x v="0"/>
    <x v="0"/>
    <s v="SI"/>
    <x v="1"/>
    <x v="1"/>
    <x v="1"/>
    <n v="1"/>
    <x v="1"/>
    <x v="9"/>
    <x v="1"/>
    <n v="468"/>
  </r>
  <r>
    <d v="2019-02-28T00:00:00"/>
    <x v="104"/>
    <d v="1899-12-30T21:30:00"/>
    <m/>
    <x v="1"/>
    <s v="MR"/>
    <d v="2019-02-28T21:30:00"/>
    <n v="6006703"/>
    <x v="3"/>
    <s v="Carga"/>
    <s v="SI"/>
    <n v="13.5"/>
    <n v="26"/>
    <x v="0"/>
    <x v="23"/>
    <x v="1"/>
    <s v="VARIOS"/>
    <s v="3680262438, no trae el camión de altura adecuado y marcha sin cargar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3-01T00:00:00"/>
    <x v="9"/>
    <d v="1899-12-30T08:00:00"/>
    <m/>
    <x v="1"/>
    <s v="MR"/>
    <d v="2019-03-01T08:00:00"/>
    <m/>
    <x v="19"/>
    <s v="Carga"/>
    <s v="NO"/>
    <n v="1"/>
    <n v="2"/>
    <x v="0"/>
    <x v="6"/>
    <x v="3"/>
    <s v="VARIOS"/>
    <s v="19000226 y 19000225 /// Nombre: DIONISIO LOPEZ CEJALVO - DNI: 33866955F"/>
    <s v="0538CVZ"/>
    <m/>
    <m/>
    <m/>
    <s v="Jesús"/>
    <x v="44"/>
    <d v="1899-12-30T08:00:00"/>
    <m/>
    <n v="0"/>
    <x v="0"/>
    <x v="0"/>
    <s v="SI"/>
    <x v="1"/>
    <x v="1"/>
    <x v="1"/>
    <n v="1"/>
    <x v="1"/>
    <x v="9"/>
    <x v="3"/>
    <n v="468"/>
  </r>
  <r>
    <d v="2019-03-01T00:00:00"/>
    <x v="25"/>
    <d v="1899-12-30T08:01:00"/>
    <m/>
    <x v="1"/>
    <s v="MR"/>
    <d v="2019-03-01T08:00:00"/>
    <m/>
    <x v="22"/>
    <s v="Descarga"/>
    <s v="SI"/>
    <n v="13.5"/>
    <n v="26"/>
    <x v="0"/>
    <x v="21"/>
    <x v="8"/>
    <s v="LORQUI"/>
    <s v="5000326 y 500329"/>
    <m/>
    <m/>
    <m/>
    <m/>
    <s v="Jesús"/>
    <x v="44"/>
    <d v="1899-12-30T08:01:00"/>
    <m/>
    <n v="1"/>
    <x v="0"/>
    <x v="0"/>
    <s v="SI"/>
    <x v="1"/>
    <x v="1"/>
    <x v="1"/>
    <n v="1"/>
    <x v="2"/>
    <x v="9"/>
    <x v="3"/>
    <n v="468"/>
  </r>
  <r>
    <d v="2019-03-01T00:00:00"/>
    <x v="20"/>
    <d v="1899-12-30T08:30:00"/>
    <m/>
    <x v="1"/>
    <s v="MR"/>
    <d v="2019-03-01T08:30:00"/>
    <s v="DAVID"/>
    <x v="7"/>
    <s v="Carga"/>
    <s v="NO"/>
    <n v="3"/>
    <n v="6"/>
    <x v="0"/>
    <x v="9"/>
    <x v="5"/>
    <s v="PALAU"/>
    <m/>
    <m/>
    <m/>
    <m/>
    <m/>
    <s v="Sus medios"/>
    <x v="44"/>
    <d v="1899-12-30T08:30:00"/>
    <m/>
    <n v="0"/>
    <x v="0"/>
    <x v="0"/>
    <s v="SI"/>
    <x v="1"/>
    <x v="1"/>
    <x v="1"/>
    <n v="1"/>
    <x v="2"/>
    <x v="9"/>
    <x v="3"/>
    <n v="468"/>
  </r>
  <r>
    <d v="2019-03-01T00:00:00"/>
    <x v="22"/>
    <d v="1899-12-30T09:00:00"/>
    <m/>
    <x v="1"/>
    <s v="MR"/>
    <d v="2019-03-01T09:00:00"/>
    <n v="26907"/>
    <x v="3"/>
    <s v="Carga"/>
    <s v="NO"/>
    <n v="1.5"/>
    <n v="3"/>
    <x v="0"/>
    <x v="214"/>
    <x v="1"/>
    <s v="RUBI"/>
    <m/>
    <m/>
    <m/>
    <m/>
    <m/>
    <s v="Pdte."/>
    <x v="23"/>
    <d v="1899-12-30T09:00:00"/>
    <m/>
    <n v="0"/>
    <x v="1"/>
    <x v="1"/>
    <s v="N/A"/>
    <x v="4"/>
    <x v="4"/>
    <x v="0"/>
    <n v="0"/>
    <x v="1"/>
    <x v="5"/>
    <x v="2"/>
    <n v="468"/>
  </r>
  <r>
    <d v="2019-03-01T00:00:00"/>
    <x v="0"/>
    <d v="1899-12-30T09:30:00"/>
    <m/>
    <x v="1"/>
    <s v="MR"/>
    <d v="2019-03-01T09:30:00"/>
    <m/>
    <x v="22"/>
    <s v="Carga"/>
    <s v="SI"/>
    <n v="13.5"/>
    <n v="26"/>
    <x v="0"/>
    <x v="21"/>
    <x v="8"/>
    <s v="LORQUI"/>
    <m/>
    <m/>
    <m/>
    <m/>
    <m/>
    <s v="Jesús"/>
    <x v="44"/>
    <d v="1899-12-30T09:30:00"/>
    <m/>
    <n v="1"/>
    <x v="0"/>
    <x v="0"/>
    <s v="SI"/>
    <x v="1"/>
    <x v="1"/>
    <x v="1"/>
    <n v="1"/>
    <x v="2"/>
    <x v="9"/>
    <x v="3"/>
    <n v="468"/>
  </r>
  <r>
    <d v="2019-03-01T00:00:00"/>
    <x v="72"/>
    <m/>
    <m/>
    <x v="0"/>
    <s v="MR"/>
    <d v="2019-03-01T09:30:00"/>
    <m/>
    <x v="21"/>
    <s v="Descarga"/>
    <s v="NO"/>
    <n v="0"/>
    <s v="0,5"/>
    <x v="1"/>
    <x v="72"/>
    <x v="0"/>
    <s v="PALAU"/>
    <s v="ALB. 0096-19 PDO. 213004400"/>
    <m/>
    <m/>
    <m/>
    <m/>
    <s v="Sus medios"/>
    <x v="44"/>
    <d v="1899-12-30T09:35:00"/>
    <m/>
    <n v="0"/>
    <x v="0"/>
    <x v="0"/>
    <s v="No"/>
    <x v="0"/>
    <x v="0"/>
    <x v="0"/>
    <n v="0"/>
    <x v="0"/>
    <x v="9"/>
    <x v="3"/>
    <n v="468"/>
  </r>
  <r>
    <d v="2019-03-01T00:00:00"/>
    <x v="79"/>
    <m/>
    <m/>
    <x v="0"/>
    <s v="MR"/>
    <d v="2019-03-01T09:30:00"/>
    <m/>
    <x v="21"/>
    <s v="Descarga"/>
    <s v="NO"/>
    <n v="0"/>
    <s v="0,5"/>
    <x v="1"/>
    <x v="46"/>
    <x v="0"/>
    <s v="PALAU"/>
    <s v="1 SOBRE DE ARVAL"/>
    <m/>
    <m/>
    <m/>
    <m/>
    <s v="Sus medios"/>
    <x v="44"/>
    <d v="1899-12-30T09:40:00"/>
    <m/>
    <n v="0"/>
    <x v="0"/>
    <x v="0"/>
    <s v="No"/>
    <x v="0"/>
    <x v="0"/>
    <x v="0"/>
    <n v="0"/>
    <x v="0"/>
    <x v="9"/>
    <x v="3"/>
    <n v="468"/>
  </r>
  <r>
    <d v="2019-03-01T00:00:00"/>
    <x v="52"/>
    <m/>
    <m/>
    <x v="0"/>
    <s v="MR"/>
    <d v="2019-03-01T10:00:00"/>
    <m/>
    <x v="27"/>
    <s v="Descarga"/>
    <s v="NO"/>
    <n v="0"/>
    <s v="0,5"/>
    <x v="1"/>
    <x v="215"/>
    <x v="0"/>
    <s v="STRASBURGO"/>
    <s v="ALB.  S/N PDO. 213004389"/>
    <m/>
    <m/>
    <m/>
    <m/>
    <s v="Sus medios"/>
    <x v="44"/>
    <d v="1899-12-30T09:45:00"/>
    <m/>
    <n v="0"/>
    <x v="0"/>
    <x v="0"/>
    <s v="No"/>
    <x v="0"/>
    <x v="0"/>
    <x v="0"/>
    <n v="0"/>
    <x v="0"/>
    <x v="9"/>
    <x v="3"/>
    <n v="468"/>
  </r>
  <r>
    <d v="2019-03-01T00:00:00"/>
    <x v="14"/>
    <d v="1899-12-30T10:00:00"/>
    <m/>
    <x v="1"/>
    <s v="MR"/>
    <d v="2019-03-01T10:00:00"/>
    <m/>
    <x v="26"/>
    <s v="Carga"/>
    <s v="SI"/>
    <n v="13.5"/>
    <n v="26"/>
    <x v="2"/>
    <x v="157"/>
    <x v="7"/>
    <s v="PALAU"/>
    <s v="MCIA PARA ESTOCAR 19073"/>
    <m/>
    <m/>
    <m/>
    <m/>
    <s v="Jesús"/>
    <x v="44"/>
    <d v="1899-12-30T10:00:00"/>
    <m/>
    <n v="1"/>
    <x v="0"/>
    <x v="0"/>
    <s v="SI"/>
    <x v="1"/>
    <x v="1"/>
    <x v="1"/>
    <n v="1"/>
    <x v="2"/>
    <x v="9"/>
    <x v="3"/>
    <n v="468"/>
  </r>
  <r>
    <d v="2019-03-01T00:00:00"/>
    <x v="68"/>
    <m/>
    <m/>
    <x v="0"/>
    <s v="MR"/>
    <d v="2019-03-01T11:00:00"/>
    <n v="26594"/>
    <x v="66"/>
    <s v="Carga"/>
    <s v="NO"/>
    <n v="11"/>
    <n v="21"/>
    <x v="0"/>
    <x v="212"/>
    <x v="1"/>
    <s v="BANYOLES"/>
    <m/>
    <m/>
    <m/>
    <m/>
    <m/>
    <s v="Miguel M."/>
    <x v="44"/>
    <d v="1899-12-30T10:55:00"/>
    <m/>
    <n v="0"/>
    <x v="0"/>
    <x v="0"/>
    <s v="No"/>
    <x v="0"/>
    <x v="0"/>
    <x v="0"/>
    <n v="0"/>
    <x v="1"/>
    <x v="9"/>
    <x v="3"/>
    <n v="468"/>
  </r>
  <r>
    <d v="2019-03-01T00:00:00"/>
    <x v="3"/>
    <m/>
    <m/>
    <x v="0"/>
    <s v="MR"/>
    <d v="2019-03-01T11:30:00"/>
    <m/>
    <x v="16"/>
    <s v="Descarga"/>
    <s v="NO"/>
    <n v="0"/>
    <n v="0.5"/>
    <x v="1"/>
    <x v="4"/>
    <x v="2"/>
    <s v="ZARAGOZA"/>
    <s v="1 BULTO ATT. DAVID GAUXACHS SIN DOCUMENTAR"/>
    <m/>
    <m/>
    <m/>
    <m/>
    <s v="Sus medios"/>
    <x v="44"/>
    <d v="1899-12-30T11:30:00"/>
    <m/>
    <n v="0"/>
    <x v="0"/>
    <x v="0"/>
    <s v="No"/>
    <x v="0"/>
    <x v="0"/>
    <x v="0"/>
    <n v="0"/>
    <x v="0"/>
    <x v="9"/>
    <x v="3"/>
    <n v="468"/>
  </r>
  <r>
    <d v="2019-03-01T00:00:00"/>
    <x v="4"/>
    <d v="1899-12-30T12:00:00"/>
    <m/>
    <x v="1"/>
    <s v="MR"/>
    <d v="2019-03-01T12:00:00"/>
    <s v="ARTIPLAS"/>
    <x v="3"/>
    <s v="Carga"/>
    <s v="NO"/>
    <n v="1"/>
    <n v="2"/>
    <x v="0"/>
    <x v="84"/>
    <x v="1"/>
    <s v="VIZCAYA"/>
    <s v="26896 Y 26847"/>
    <m/>
    <m/>
    <m/>
    <m/>
    <s v="Miguel M."/>
    <x v="44"/>
    <d v="1899-12-30T12:00:00"/>
    <m/>
    <n v="0"/>
    <x v="0"/>
    <x v="0"/>
    <s v="SI"/>
    <x v="1"/>
    <x v="1"/>
    <x v="1"/>
    <n v="1"/>
    <x v="1"/>
    <x v="9"/>
    <x v="3"/>
    <n v="468"/>
  </r>
  <r>
    <d v="2019-03-01T00:00:00"/>
    <x v="24"/>
    <d v="1899-12-30T12:10:00"/>
    <m/>
    <x v="1"/>
    <s v="MR"/>
    <d v="2019-03-01T12:00:00"/>
    <m/>
    <x v="3"/>
    <s v="Carga"/>
    <s v="NO"/>
    <n v="5"/>
    <n v="10"/>
    <x v="0"/>
    <x v="6"/>
    <x v="3"/>
    <s v="VARIOS"/>
    <s v="9AL/19000235"/>
    <m/>
    <m/>
    <m/>
    <m/>
    <s v="Jesús"/>
    <x v="44"/>
    <d v="1899-12-30T12:10:00"/>
    <m/>
    <n v="0"/>
    <x v="0"/>
    <x v="0"/>
    <s v="SI"/>
    <x v="1"/>
    <x v="1"/>
    <x v="1"/>
    <n v="1"/>
    <x v="1"/>
    <x v="9"/>
    <x v="3"/>
    <n v="468"/>
  </r>
  <r>
    <d v="2019-03-01T00:00:00"/>
    <x v="81"/>
    <d v="1899-12-30T12:20:00"/>
    <m/>
    <x v="1"/>
    <s v="MR"/>
    <d v="2019-03-01T12:30:00"/>
    <m/>
    <x v="26"/>
    <s v="Carga"/>
    <s v="SI"/>
    <n v="13.5"/>
    <n v="26"/>
    <x v="2"/>
    <x v="157"/>
    <x v="7"/>
    <s v="PALAU"/>
    <s v="MCIA PARA ESTOCAR 19074"/>
    <m/>
    <m/>
    <m/>
    <m/>
    <s v="Miguel Ángel"/>
    <x v="44"/>
    <d v="1899-12-30T12:20:00"/>
    <m/>
    <n v="1"/>
    <x v="0"/>
    <x v="0"/>
    <s v="SI"/>
    <x v="1"/>
    <x v="1"/>
    <x v="1"/>
    <n v="1"/>
    <x v="2"/>
    <x v="9"/>
    <x v="3"/>
    <n v="468"/>
  </r>
  <r>
    <d v="2019-03-01T00:00:00"/>
    <x v="81"/>
    <d v="1899-12-30T12:20:00"/>
    <m/>
    <x v="1"/>
    <s v="MR"/>
    <d v="2019-03-01T12:30:00"/>
    <m/>
    <x v="26"/>
    <s v="Carga"/>
    <s v="SI"/>
    <n v="13.5"/>
    <n v="26"/>
    <x v="2"/>
    <x v="157"/>
    <x v="7"/>
    <s v="PALAU"/>
    <s v="MCIA PARA ESTOCAR 19075"/>
    <m/>
    <m/>
    <m/>
    <m/>
    <s v="Miguel Ángel"/>
    <x v="44"/>
    <d v="1899-12-30T12:20:00"/>
    <m/>
    <n v="1"/>
    <x v="0"/>
    <x v="0"/>
    <s v="SI"/>
    <x v="1"/>
    <x v="1"/>
    <x v="1"/>
    <n v="1"/>
    <x v="2"/>
    <x v="9"/>
    <x v="3"/>
    <n v="468"/>
  </r>
  <r>
    <d v="2019-03-01T00:00:00"/>
    <x v="5"/>
    <d v="1899-12-30T12:30:00"/>
    <m/>
    <x v="0"/>
    <s v="MR"/>
    <d v="2019-03-01T12:30:00"/>
    <m/>
    <x v="3"/>
    <s v="Descarga"/>
    <s v="SI"/>
    <n v="13.5"/>
    <n v="26"/>
    <x v="0"/>
    <x v="23"/>
    <x v="2"/>
    <s v="ALEMANIA"/>
    <n v="3680252818"/>
    <m/>
    <m/>
    <m/>
    <m/>
    <s v="Juan Carlos"/>
    <x v="44"/>
    <d v="1899-12-30T12:30:00"/>
    <m/>
    <n v="1"/>
    <x v="0"/>
    <x v="0"/>
    <s v="No"/>
    <x v="0"/>
    <x v="0"/>
    <x v="0"/>
    <n v="0"/>
    <x v="0"/>
    <x v="9"/>
    <x v="3"/>
    <n v="468"/>
  </r>
  <r>
    <d v="2019-03-01T00:00:00"/>
    <x v="36"/>
    <d v="1899-12-30T13:00:00"/>
    <m/>
    <x v="1"/>
    <s v="MR"/>
    <d v="2019-03-01T13:00:00"/>
    <n v="26846"/>
    <x v="53"/>
    <s v="Carga"/>
    <s v="SI"/>
    <n v="13.5"/>
    <n v="26"/>
    <x v="2"/>
    <x v="216"/>
    <x v="7"/>
    <s v="SAN JOSE DE LA VEGA"/>
    <s v="2161KDT /// R5278BCY"/>
    <m/>
    <m/>
    <m/>
    <m/>
    <s v="Miguel M."/>
    <x v="44"/>
    <d v="1899-12-30T13:00:00"/>
    <m/>
    <n v="1"/>
    <x v="0"/>
    <x v="0"/>
    <s v="SI"/>
    <x v="1"/>
    <x v="1"/>
    <x v="1"/>
    <n v="1"/>
    <x v="2"/>
    <x v="9"/>
    <x v="3"/>
    <n v="468"/>
  </r>
  <r>
    <d v="2019-03-01T00:00:00"/>
    <x v="43"/>
    <d v="1899-12-30T14:00:00"/>
    <m/>
    <x v="1"/>
    <s v="MR"/>
    <d v="2019-03-01T14:00:00"/>
    <n v="26846"/>
    <x v="53"/>
    <s v="Carga"/>
    <s v="SI"/>
    <n v="13.5"/>
    <n v="26"/>
    <x v="2"/>
    <x v="216"/>
    <x v="7"/>
    <s v="SAN JOSE DE LA VEGA"/>
    <s v="8653KDY /// R8661BCN"/>
    <m/>
    <m/>
    <m/>
    <m/>
    <s v="Miguel Ángel"/>
    <x v="44"/>
    <d v="1899-12-30T14:00:00"/>
    <m/>
    <n v="1"/>
    <x v="0"/>
    <x v="0"/>
    <s v="SI"/>
    <x v="1"/>
    <x v="1"/>
    <x v="1"/>
    <n v="1"/>
    <x v="2"/>
    <x v="9"/>
    <x v="3"/>
    <n v="468"/>
  </r>
  <r>
    <d v="2019-03-01T00:00:00"/>
    <x v="38"/>
    <d v="1899-12-30T15:00:00"/>
    <m/>
    <x v="1"/>
    <s v="MR"/>
    <d v="2019-03-01T15:00:00"/>
    <n v="26846"/>
    <x v="53"/>
    <s v="Carga"/>
    <s v="SI"/>
    <n v="13.5"/>
    <n v="26"/>
    <x v="2"/>
    <x v="216"/>
    <x v="7"/>
    <s v="SAN JOSE DE LA VEGA"/>
    <s v="5707JHT /// R5656BDB"/>
    <m/>
    <m/>
    <m/>
    <m/>
    <s v="Juan Carlos"/>
    <x v="44"/>
    <d v="1899-12-30T15:00:00"/>
    <m/>
    <n v="1"/>
    <x v="0"/>
    <x v="0"/>
    <s v="SI"/>
    <x v="1"/>
    <x v="1"/>
    <x v="1"/>
    <n v="1"/>
    <x v="2"/>
    <x v="9"/>
    <x v="3"/>
    <n v="468"/>
  </r>
  <r>
    <d v="2019-03-01T00:00:00"/>
    <x v="13"/>
    <d v="1899-12-30T16:00:00"/>
    <m/>
    <x v="1"/>
    <s v="MR"/>
    <d v="2019-03-01T16:00:00"/>
    <m/>
    <x v="3"/>
    <s v="Carga"/>
    <s v="NO"/>
    <n v="5"/>
    <n v="10"/>
    <x v="0"/>
    <x v="6"/>
    <x v="3"/>
    <s v="VARIOS"/>
    <s v="9AL/19000232 Y 9AL/1900159"/>
    <m/>
    <m/>
    <m/>
    <m/>
    <s v="Juan Carlos"/>
    <x v="44"/>
    <d v="1899-12-30T16:00:00"/>
    <m/>
    <n v="0"/>
    <x v="0"/>
    <x v="0"/>
    <s v="SI"/>
    <x v="1"/>
    <x v="1"/>
    <x v="1"/>
    <n v="1"/>
    <x v="1"/>
    <x v="9"/>
    <x v="3"/>
    <n v="468"/>
  </r>
  <r>
    <d v="2019-03-01T00:00:00"/>
    <x v="40"/>
    <d v="1899-12-30T17:00:00"/>
    <m/>
    <x v="1"/>
    <s v="MR"/>
    <d v="2019-03-01T17:00:00"/>
    <n v="26846"/>
    <x v="53"/>
    <s v="Carga"/>
    <s v="SI"/>
    <n v="13.5"/>
    <n v="26"/>
    <x v="2"/>
    <x v="216"/>
    <x v="7"/>
    <s v="SAN JOSE DE LA VEGA"/>
    <s v="0395FMP /// R4155CW"/>
    <m/>
    <m/>
    <m/>
    <m/>
    <s v="Miguel Ángel"/>
    <x v="44"/>
    <d v="1899-12-30T17:00:00"/>
    <m/>
    <n v="1"/>
    <x v="0"/>
    <x v="0"/>
    <s v="SI"/>
    <x v="1"/>
    <x v="1"/>
    <x v="1"/>
    <n v="1"/>
    <x v="2"/>
    <x v="9"/>
    <x v="3"/>
    <n v="468"/>
  </r>
  <r>
    <d v="2019-03-01T00:00:00"/>
    <x v="46"/>
    <d v="1899-12-30T18:00:00"/>
    <m/>
    <x v="1"/>
    <s v="MR"/>
    <d v="2019-03-01T18:00:00"/>
    <n v="26846"/>
    <x v="53"/>
    <s v="Carga"/>
    <s v="SI"/>
    <n v="13.5"/>
    <n v="26"/>
    <x v="2"/>
    <x v="216"/>
    <x v="7"/>
    <s v="SAN JOSE DE LA VEGA"/>
    <s v="PDTE. CONFIRMAR HORA"/>
    <m/>
    <m/>
    <m/>
    <m/>
    <s v="Pdte."/>
    <x v="23"/>
    <d v="1899-12-30T18:00:00"/>
    <m/>
    <n v="1"/>
    <x v="1"/>
    <x v="1"/>
    <s v="N/A"/>
    <x v="4"/>
    <x v="4"/>
    <x v="0"/>
    <n v="0"/>
    <x v="2"/>
    <x v="5"/>
    <x v="2"/>
    <n v="468"/>
  </r>
  <r>
    <d v="2019-03-01T00:00:00"/>
    <x v="117"/>
    <d v="1899-12-30T21:00:00"/>
    <m/>
    <x v="1"/>
    <s v="MR"/>
    <d v="2019-03-01T21:00:00"/>
    <n v="6006703"/>
    <x v="3"/>
    <s v="Carga"/>
    <s v="SI"/>
    <n v="13.5"/>
    <n v="26"/>
    <x v="0"/>
    <x v="23"/>
    <x v="1"/>
    <s v="VARIOS"/>
    <n v="3680262438"/>
    <m/>
    <m/>
    <m/>
    <m/>
    <s v="Miguel M."/>
    <x v="44"/>
    <d v="1899-12-30T09:07:00"/>
    <m/>
    <n v="1"/>
    <x v="0"/>
    <x v="0"/>
    <s v="SI"/>
    <x v="1"/>
    <x v="3"/>
    <x v="1"/>
    <n v="1"/>
    <x v="1"/>
    <x v="9"/>
    <x v="3"/>
    <n v="468"/>
  </r>
  <r>
    <d v="2019-03-01T00:00:00"/>
    <x v="104"/>
    <d v="1899-12-30T21:30:00"/>
    <m/>
    <x v="1"/>
    <s v="MR"/>
    <d v="2019-03-01T21:30:00"/>
    <n v="6006703"/>
    <x v="3"/>
    <s v="Carga"/>
    <s v="SI"/>
    <n v="13.5"/>
    <n v="26"/>
    <x v="0"/>
    <x v="23"/>
    <x v="1"/>
    <s v="VARIOS"/>
    <s v="3680258136 y 3665943051"/>
    <m/>
    <m/>
    <m/>
    <m/>
    <s v="FALLO"/>
    <x v="23"/>
    <d v="1899-12-30T16:20:00"/>
    <m/>
    <n v="1"/>
    <x v="1"/>
    <x v="1"/>
    <s v="N/A"/>
    <x v="4"/>
    <x v="4"/>
    <x v="0"/>
    <n v="0"/>
    <x v="1"/>
    <x v="5"/>
    <x v="2"/>
    <n v="468"/>
  </r>
  <r>
    <d v="2019-03-02T00:00:00"/>
    <x v="20"/>
    <d v="1899-12-30T08:30:00"/>
    <m/>
    <x v="1"/>
    <s v="JAR"/>
    <d v="2019-03-02T08:30:00"/>
    <s v="Descarga Lorqui"/>
    <x v="22"/>
    <s v="Descarga"/>
    <s v="SI"/>
    <n v="13.5"/>
    <n v="26"/>
    <x v="0"/>
    <x v="21"/>
    <x v="8"/>
    <s v="MURCIA"/>
    <s v="Traversas"/>
    <m/>
    <m/>
    <m/>
    <m/>
    <s v="Pdte."/>
    <x v="23"/>
    <m/>
    <m/>
    <n v="1"/>
    <x v="1"/>
    <x v="1"/>
    <s v="N/A"/>
    <x v="4"/>
    <x v="4"/>
    <x v="0"/>
    <n v="0"/>
    <x v="2"/>
    <x v="5"/>
    <x v="2"/>
    <n v="468"/>
  </r>
  <r>
    <d v="2019-03-04T00:00:00"/>
    <x v="9"/>
    <d v="1899-12-30T08:00:00"/>
    <m/>
    <x v="1"/>
    <s v="MR"/>
    <d v="2019-03-04T08:00:00"/>
    <n v="26851"/>
    <x v="3"/>
    <s v="Carga"/>
    <s v="NO"/>
    <n v="5"/>
    <n v="10"/>
    <x v="0"/>
    <x v="91"/>
    <x v="1"/>
    <s v="BARCELONA"/>
    <m/>
    <m/>
    <m/>
    <m/>
    <m/>
    <s v="Miguel M."/>
    <x v="45"/>
    <d v="1899-12-30T08:00:00"/>
    <m/>
    <n v="0"/>
    <x v="0"/>
    <x v="0"/>
    <s v="SI"/>
    <x v="1"/>
    <x v="1"/>
    <x v="1"/>
    <n v="1"/>
    <x v="1"/>
    <x v="10"/>
    <x v="3"/>
    <n v="468"/>
  </r>
  <r>
    <d v="2019-03-04T00:00:00"/>
    <x v="20"/>
    <d v="1899-12-30T08:30:00"/>
    <m/>
    <x v="1"/>
    <s v="MR"/>
    <d v="2019-03-04T08:30:00"/>
    <s v="DAVID"/>
    <x v="7"/>
    <s v="Carga"/>
    <s v="NO"/>
    <n v="3"/>
    <n v="6"/>
    <x v="0"/>
    <x v="9"/>
    <x v="5"/>
    <s v="PALAU"/>
    <m/>
    <m/>
    <m/>
    <m/>
    <m/>
    <s v="Jesús"/>
    <x v="45"/>
    <d v="1899-12-30T08:30:00"/>
    <m/>
    <n v="0"/>
    <x v="0"/>
    <x v="0"/>
    <s v="SI"/>
    <x v="1"/>
    <x v="1"/>
    <x v="1"/>
    <n v="1"/>
    <x v="2"/>
    <x v="10"/>
    <x v="3"/>
    <n v="468"/>
  </r>
  <r>
    <d v="2019-03-04T00:00:00"/>
    <x v="22"/>
    <m/>
    <m/>
    <x v="0"/>
    <s v="MR"/>
    <d v="2019-03-04T09:00:00"/>
    <m/>
    <x v="3"/>
    <s v="Descarga"/>
    <s v="NO"/>
    <n v="1"/>
    <n v="2"/>
    <x v="0"/>
    <x v="217"/>
    <x v="0"/>
    <s v="HOLANDA"/>
    <s v="ALB. SO1050553 - PDO. 213004340"/>
    <m/>
    <m/>
    <m/>
    <m/>
    <s v="Sus medios"/>
    <x v="45"/>
    <d v="1899-12-30T09:00:00"/>
    <m/>
    <n v="0"/>
    <x v="0"/>
    <x v="0"/>
    <s v="No"/>
    <x v="0"/>
    <x v="0"/>
    <x v="0"/>
    <n v="0"/>
    <x v="0"/>
    <x v="10"/>
    <x v="3"/>
    <n v="468"/>
  </r>
  <r>
    <d v="2019-03-04T00:00:00"/>
    <x v="0"/>
    <m/>
    <m/>
    <x v="0"/>
    <s v="MR"/>
    <d v="2019-03-04T09:30:00"/>
    <m/>
    <x v="3"/>
    <s v="Descarga"/>
    <s v="NO"/>
    <n v="0"/>
    <n v="0.5"/>
    <x v="1"/>
    <x v="38"/>
    <x v="2"/>
    <s v="HOSPITALET"/>
    <s v="ALB. 608906 PDO.713013904"/>
    <m/>
    <m/>
    <m/>
    <m/>
    <s v="Sus medios"/>
    <x v="45"/>
    <d v="1899-12-30T09:30:00"/>
    <m/>
    <n v="0"/>
    <x v="0"/>
    <x v="0"/>
    <s v="No"/>
    <x v="0"/>
    <x v="0"/>
    <x v="0"/>
    <n v="0"/>
    <x v="0"/>
    <x v="10"/>
    <x v="3"/>
    <n v="468"/>
  </r>
  <r>
    <d v="2019-03-04T00:00:00"/>
    <x v="14"/>
    <d v="1899-12-30T10:00:00"/>
    <m/>
    <x v="1"/>
    <s v="MR"/>
    <d v="2019-03-04T10:00:00"/>
    <s v="REMIGIO"/>
    <x v="3"/>
    <s v="Carga"/>
    <s v="SI"/>
    <n v="13.5"/>
    <n v="26"/>
    <x v="0"/>
    <x v="6"/>
    <x v="3"/>
    <s v="VARIOS"/>
    <m/>
    <m/>
    <m/>
    <m/>
    <n v="30"/>
    <s v="Jesús"/>
    <x v="45"/>
    <d v="1899-12-30T10:00:00"/>
    <m/>
    <n v="1"/>
    <x v="0"/>
    <x v="0"/>
    <s v="SI"/>
    <x v="1"/>
    <x v="1"/>
    <x v="1"/>
    <n v="1"/>
    <x v="1"/>
    <x v="10"/>
    <x v="3"/>
    <n v="468"/>
  </r>
  <r>
    <d v="2019-03-04T00:00:00"/>
    <x v="41"/>
    <m/>
    <m/>
    <x v="0"/>
    <s v="JAR"/>
    <d v="2019-03-04T10:30:00"/>
    <m/>
    <x v="3"/>
    <s v="Descarga"/>
    <s v="NO"/>
    <n v="0"/>
    <n v="0.5"/>
    <x v="1"/>
    <x v="62"/>
    <x v="2"/>
    <s v="Polinya"/>
    <s v="Att. X. Sanchez"/>
    <m/>
    <m/>
    <m/>
    <n v="1"/>
    <s v="Reyes"/>
    <x v="45"/>
    <d v="1899-12-30T10:15:00"/>
    <m/>
    <n v="0"/>
    <x v="0"/>
    <x v="0"/>
    <s v="No"/>
    <x v="0"/>
    <x v="0"/>
    <x v="0"/>
    <n v="0"/>
    <x v="0"/>
    <x v="10"/>
    <x v="3"/>
    <n v="468"/>
  </r>
  <r>
    <d v="2019-03-04T00:00:00"/>
    <x v="179"/>
    <m/>
    <m/>
    <x v="0"/>
    <s v="JAR"/>
    <d v="2019-03-04T10:30:00"/>
    <m/>
    <x v="3"/>
    <s v="Descarga"/>
    <s v="NO"/>
    <n v="0"/>
    <n v="0.5"/>
    <x v="1"/>
    <x v="116"/>
    <x v="2"/>
    <s v="polinya"/>
    <s v="X. Sanchez"/>
    <m/>
    <m/>
    <m/>
    <n v="1"/>
    <s v="Reyes"/>
    <x v="45"/>
    <d v="1899-12-30T10:16:00"/>
    <m/>
    <n v="0"/>
    <x v="0"/>
    <x v="0"/>
    <s v="No"/>
    <x v="0"/>
    <x v="0"/>
    <x v="0"/>
    <n v="0"/>
    <x v="0"/>
    <x v="10"/>
    <x v="3"/>
    <n v="468"/>
  </r>
  <r>
    <d v="2019-03-04T00:00:00"/>
    <x v="180"/>
    <m/>
    <m/>
    <x v="0"/>
    <s v="JAR"/>
    <d v="2019-03-04T10:30:00"/>
    <m/>
    <x v="16"/>
    <s v="Descarga"/>
    <s v="NO"/>
    <n v="0"/>
    <n v="0.5"/>
    <x v="1"/>
    <x v="27"/>
    <x v="0"/>
    <s v="Terrassa"/>
    <s v="pd.213004396"/>
    <m/>
    <m/>
    <m/>
    <n v="1"/>
    <s v="Reyes"/>
    <x v="45"/>
    <d v="1899-12-30T10:17:00"/>
    <m/>
    <n v="0"/>
    <x v="0"/>
    <x v="0"/>
    <s v="No"/>
    <x v="0"/>
    <x v="0"/>
    <x v="0"/>
    <n v="0"/>
    <x v="0"/>
    <x v="10"/>
    <x v="3"/>
    <n v="468"/>
  </r>
  <r>
    <d v="2019-03-04T00:00:00"/>
    <x v="181"/>
    <m/>
    <m/>
    <x v="0"/>
    <s v="JAR"/>
    <d v="2019-03-04T10:30:00"/>
    <m/>
    <x v="59"/>
    <s v="Descarga"/>
    <s v="NO"/>
    <n v="0"/>
    <n v="0.5"/>
    <x v="0"/>
    <x v="218"/>
    <x v="0"/>
    <s v="HOSPITALET"/>
    <m/>
    <m/>
    <m/>
    <m/>
    <n v="5"/>
    <s v="Reyes"/>
    <x v="45"/>
    <d v="1899-12-30T10:19:00"/>
    <m/>
    <n v="0"/>
    <x v="0"/>
    <x v="0"/>
    <s v="No"/>
    <x v="0"/>
    <x v="0"/>
    <x v="0"/>
    <n v="0"/>
    <x v="0"/>
    <x v="10"/>
    <x v="3"/>
    <n v="468"/>
  </r>
  <r>
    <d v="2019-03-04T00:00:00"/>
    <x v="171"/>
    <d v="1899-12-30T10:57:00"/>
    <m/>
    <x v="1"/>
    <s v="MR"/>
    <d v="2019-03-04T11:00:00"/>
    <n v="26846"/>
    <x v="53"/>
    <s v="Carga"/>
    <s v="SI"/>
    <n v="13.5"/>
    <n v="26"/>
    <x v="2"/>
    <x v="216"/>
    <x v="7"/>
    <s v="SAN JOSE DE LA VEGA"/>
    <n v="19085"/>
    <s v="2589JTV / R6510BDB"/>
    <m/>
    <m/>
    <m/>
    <s v="Miguel M."/>
    <x v="45"/>
    <d v="1899-12-30T10:57:00"/>
    <m/>
    <n v="1"/>
    <x v="0"/>
    <x v="0"/>
    <s v="SI"/>
    <x v="1"/>
    <x v="1"/>
    <x v="1"/>
    <n v="1"/>
    <x v="2"/>
    <x v="10"/>
    <x v="3"/>
    <n v="468"/>
  </r>
  <r>
    <d v="2019-03-04T00:00:00"/>
    <x v="2"/>
    <d v="1899-12-30T11:00:00"/>
    <m/>
    <x v="1"/>
    <s v="MR"/>
    <d v="2019-03-04T11:00:00"/>
    <n v="6006703"/>
    <x v="3"/>
    <s v="Carga"/>
    <s v="SI"/>
    <n v="13.5"/>
    <n v="26"/>
    <x v="0"/>
    <x v="23"/>
    <x v="1"/>
    <s v="VARIOS"/>
    <n v="3680264821"/>
    <m/>
    <m/>
    <m/>
    <n v="60"/>
    <s v="Miguel M."/>
    <x v="45"/>
    <d v="1899-12-30T11:00:00"/>
    <m/>
    <n v="1"/>
    <x v="0"/>
    <x v="0"/>
    <s v="SI"/>
    <x v="1"/>
    <x v="1"/>
    <x v="1"/>
    <n v="1"/>
    <x v="1"/>
    <x v="10"/>
    <x v="3"/>
    <n v="468"/>
  </r>
  <r>
    <d v="2019-03-04T00:00:00"/>
    <x v="142"/>
    <m/>
    <m/>
    <x v="0"/>
    <s v="JAR"/>
    <d v="2019-03-04T11:30:00"/>
    <m/>
    <x v="18"/>
    <s v="Descarga"/>
    <s v="NO"/>
    <n v="1"/>
    <n v="1"/>
    <x v="0"/>
    <x v="219"/>
    <x v="2"/>
    <s v="FRANCIA"/>
    <m/>
    <m/>
    <m/>
    <m/>
    <n v="5"/>
    <s v="Reyes"/>
    <x v="45"/>
    <d v="1899-12-30T11:16:00"/>
    <m/>
    <n v="0"/>
    <x v="0"/>
    <x v="0"/>
    <s v="No"/>
    <x v="0"/>
    <x v="0"/>
    <x v="0"/>
    <n v="0"/>
    <x v="0"/>
    <x v="10"/>
    <x v="3"/>
    <n v="468"/>
  </r>
  <r>
    <d v="2019-03-04T00:00:00"/>
    <x v="142"/>
    <m/>
    <m/>
    <x v="0"/>
    <s v="JAR"/>
    <d v="2019-03-04T11:30:00"/>
    <m/>
    <x v="18"/>
    <s v="Descarga"/>
    <s v="NO"/>
    <n v="1"/>
    <n v="1"/>
    <x v="0"/>
    <x v="220"/>
    <x v="2"/>
    <s v="FRANCIA"/>
    <m/>
    <m/>
    <m/>
    <m/>
    <m/>
    <s v="Reyes"/>
    <x v="45"/>
    <d v="1899-12-30T11:16:00"/>
    <m/>
    <n v="0"/>
    <x v="0"/>
    <x v="0"/>
    <s v="No"/>
    <x v="0"/>
    <x v="0"/>
    <x v="0"/>
    <n v="0"/>
    <x v="0"/>
    <x v="10"/>
    <x v="3"/>
    <n v="468"/>
  </r>
  <r>
    <d v="2019-03-04T00:00:00"/>
    <x v="182"/>
    <m/>
    <m/>
    <x v="0"/>
    <s v="JAR"/>
    <d v="2019-03-04T11:30:00"/>
    <n v="6006968"/>
    <x v="18"/>
    <s v="Carga"/>
    <s v="NO"/>
    <n v="0"/>
    <n v="0.5"/>
    <x v="0"/>
    <x v="92"/>
    <x v="7"/>
    <s v="DINAMARCA"/>
    <m/>
    <m/>
    <m/>
    <m/>
    <n v="5"/>
    <s v="Reyes"/>
    <x v="45"/>
    <d v="1899-12-30T11:17:00"/>
    <m/>
    <n v="0"/>
    <x v="0"/>
    <x v="0"/>
    <s v="No"/>
    <x v="0"/>
    <x v="0"/>
    <x v="0"/>
    <n v="0"/>
    <x v="2"/>
    <x v="10"/>
    <x v="3"/>
    <n v="468"/>
  </r>
  <r>
    <d v="2019-03-04T00:00:00"/>
    <x v="4"/>
    <d v="1899-12-30T12:00:00"/>
    <m/>
    <x v="1"/>
    <s v="MR"/>
    <d v="2019-03-04T12:00:00"/>
    <n v="6006703"/>
    <x v="3"/>
    <s v="Carga"/>
    <s v="SI"/>
    <n v="13.5"/>
    <n v="26"/>
    <x v="0"/>
    <x v="23"/>
    <x v="1"/>
    <s v="VARIOS"/>
    <n v="3680265647"/>
    <m/>
    <m/>
    <m/>
    <n v="60"/>
    <s v="Miguel M."/>
    <x v="45"/>
    <d v="1899-12-30T12:00:00"/>
    <m/>
    <n v="1"/>
    <x v="0"/>
    <x v="0"/>
    <s v="SI"/>
    <x v="1"/>
    <x v="1"/>
    <x v="1"/>
    <n v="1"/>
    <x v="1"/>
    <x v="10"/>
    <x v="3"/>
    <n v="468"/>
  </r>
  <r>
    <d v="2019-03-04T00:00:00"/>
    <x v="5"/>
    <d v="1899-12-30T12:30:00"/>
    <m/>
    <x v="1"/>
    <s v="MR"/>
    <d v="2019-03-04T12:30:00"/>
    <n v="6006703"/>
    <x v="3"/>
    <s v="Carga"/>
    <s v="SI"/>
    <n v="13.5"/>
    <n v="26"/>
    <x v="0"/>
    <x v="23"/>
    <x v="1"/>
    <s v="VARIOS"/>
    <n v="3680265646"/>
    <m/>
    <m/>
    <m/>
    <n v="60"/>
    <s v="Miguel M."/>
    <x v="45"/>
    <d v="1899-12-30T12:30:00"/>
    <m/>
    <n v="1"/>
    <x v="0"/>
    <x v="0"/>
    <s v="SI"/>
    <x v="1"/>
    <x v="1"/>
    <x v="1"/>
    <n v="1"/>
    <x v="1"/>
    <x v="10"/>
    <x v="3"/>
    <n v="468"/>
  </r>
  <r>
    <d v="2019-03-04T00:00:00"/>
    <x v="53"/>
    <m/>
    <m/>
    <x v="0"/>
    <s v="JAR"/>
    <d v="2019-03-04T13:00:00"/>
    <n v="113006521"/>
    <x v="3"/>
    <s v="Descarga"/>
    <s v="NO"/>
    <n v="0"/>
    <s v="0,5"/>
    <x v="1"/>
    <x v="69"/>
    <x v="2"/>
    <s v="HOSPITALET"/>
    <m/>
    <m/>
    <m/>
    <m/>
    <n v="1"/>
    <s v="Reyes"/>
    <x v="45"/>
    <d v="1899-12-30T12:45:00"/>
    <m/>
    <n v="0"/>
    <x v="0"/>
    <x v="0"/>
    <s v="No"/>
    <x v="0"/>
    <x v="0"/>
    <x v="0"/>
    <n v="0"/>
    <x v="0"/>
    <x v="10"/>
    <x v="3"/>
    <n v="468"/>
  </r>
  <r>
    <d v="2019-03-04T00:00:00"/>
    <x v="183"/>
    <m/>
    <m/>
    <x v="0"/>
    <s v="JAR"/>
    <d v="2019-03-04T13:00:00"/>
    <n v="213004409"/>
    <x v="3"/>
    <s v="Descarga"/>
    <s v="NO"/>
    <n v="0"/>
    <n v="0.5"/>
    <x v="1"/>
    <x v="156"/>
    <x v="0"/>
    <s v="STA. PERPETUA"/>
    <m/>
    <m/>
    <m/>
    <m/>
    <n v="1"/>
    <s v="Reyes"/>
    <x v="45"/>
    <d v="1899-12-30T12:47:00"/>
    <m/>
    <n v="0"/>
    <x v="0"/>
    <x v="0"/>
    <s v="No"/>
    <x v="0"/>
    <x v="0"/>
    <x v="0"/>
    <n v="0"/>
    <x v="0"/>
    <x v="10"/>
    <x v="3"/>
    <n v="468"/>
  </r>
  <r>
    <d v="2019-03-04T00:00:00"/>
    <x v="36"/>
    <d v="1899-12-30T13:00:00"/>
    <m/>
    <x v="1"/>
    <s v="VG"/>
    <d v="2019-03-04T13:00:00"/>
    <n v="6006824"/>
    <x v="25"/>
    <s v="Carga"/>
    <s v="SI"/>
    <n v="13.5"/>
    <n v="26"/>
    <x v="0"/>
    <x v="31"/>
    <x v="9"/>
    <s v="ALEMANIA"/>
    <m/>
    <m/>
    <m/>
    <m/>
    <n v="60"/>
    <s v="Miguel Ángel"/>
    <x v="45"/>
    <d v="1899-12-30T13:00:00"/>
    <m/>
    <n v="1"/>
    <x v="0"/>
    <x v="0"/>
    <s v="SI"/>
    <x v="1"/>
    <x v="1"/>
    <x v="1"/>
    <n v="1"/>
    <x v="2"/>
    <x v="10"/>
    <x v="3"/>
    <n v="468"/>
  </r>
  <r>
    <d v="2019-03-04T00:00:00"/>
    <x v="6"/>
    <d v="1899-12-30T13:30:00"/>
    <m/>
    <x v="1"/>
    <s v="VG"/>
    <d v="2019-03-04T13:30:00"/>
    <m/>
    <x v="6"/>
    <s v="Carga"/>
    <s v="NO"/>
    <n v="7"/>
    <n v="14"/>
    <x v="0"/>
    <x v="7"/>
    <x v="4"/>
    <s v="GAILLON"/>
    <s v="6006705, 6006930,6006931,6006925, 6006983"/>
    <m/>
    <m/>
    <m/>
    <n v="30"/>
    <s v="Jesús"/>
    <x v="45"/>
    <d v="1899-12-30T12:30:00"/>
    <m/>
    <n v="0"/>
    <x v="0"/>
    <x v="0"/>
    <s v="SI"/>
    <x v="1"/>
    <x v="3"/>
    <x v="1"/>
    <n v="1"/>
    <x v="1"/>
    <x v="10"/>
    <x v="3"/>
    <n v="468"/>
  </r>
  <r>
    <d v="2019-03-04T00:00:00"/>
    <x v="43"/>
    <d v="1899-12-30T14:00:00"/>
    <m/>
    <x v="1"/>
    <s v="MR"/>
    <d v="2019-03-04T14:00:00"/>
    <n v="6006825"/>
    <x v="6"/>
    <s v="Carga"/>
    <s v="SI"/>
    <n v="13.5"/>
    <n v="26"/>
    <x v="0"/>
    <x v="7"/>
    <x v="4"/>
    <s v="FRANCIA"/>
    <m/>
    <m/>
    <m/>
    <m/>
    <n v="60"/>
    <s v="Jesús"/>
    <x v="45"/>
    <d v="1899-12-30T14:00:00"/>
    <m/>
    <n v="1"/>
    <x v="0"/>
    <x v="0"/>
    <s v="SI"/>
    <x v="1"/>
    <x v="1"/>
    <x v="1"/>
    <n v="1"/>
    <x v="1"/>
    <x v="10"/>
    <x v="3"/>
    <n v="468"/>
  </r>
  <r>
    <d v="2019-03-04T00:00:00"/>
    <x v="184"/>
    <d v="1899-12-30T14:35:00"/>
    <m/>
    <x v="1"/>
    <s v="MR"/>
    <d v="2019-03-04T14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5"/>
    <d v="1899-12-30T14:35:00"/>
    <m/>
    <n v="1"/>
    <x v="0"/>
    <x v="0"/>
    <s v="SI"/>
    <x v="1"/>
    <x v="1"/>
    <x v="1"/>
    <n v="1"/>
    <x v="2"/>
    <x v="10"/>
    <x v="3"/>
    <n v="468"/>
  </r>
  <r>
    <d v="2019-03-04T00:00:00"/>
    <x v="38"/>
    <d v="1899-12-30T15:00:00"/>
    <m/>
    <x v="1"/>
    <s v="MR"/>
    <d v="2019-03-04T15:00:00"/>
    <n v="26471"/>
    <x v="3"/>
    <s v="Carga"/>
    <s v="NO"/>
    <n v="3"/>
    <n v="6"/>
    <x v="0"/>
    <x v="141"/>
    <x v="1"/>
    <s v="BARCELONA"/>
    <m/>
    <m/>
    <m/>
    <m/>
    <n v="30"/>
    <s v="Juan Carlos"/>
    <x v="45"/>
    <d v="1899-12-30T15:00:00"/>
    <m/>
    <n v="0"/>
    <x v="0"/>
    <x v="0"/>
    <s v="SI"/>
    <x v="1"/>
    <x v="1"/>
    <x v="1"/>
    <n v="1"/>
    <x v="1"/>
    <x v="10"/>
    <x v="3"/>
    <n v="468"/>
  </r>
  <r>
    <d v="2019-03-04T00:00:00"/>
    <x v="7"/>
    <d v="1899-12-30T15:30:00"/>
    <m/>
    <x v="1"/>
    <s v="MR"/>
    <d v="2019-03-04T15:30:00"/>
    <n v="26846"/>
    <x v="53"/>
    <s v="Carga"/>
    <s v="SI"/>
    <n v="13.5"/>
    <n v="26"/>
    <x v="2"/>
    <x v="216"/>
    <x v="7"/>
    <s v="SAN JOSE DE LA VEGA"/>
    <m/>
    <m/>
    <m/>
    <m/>
    <m/>
    <s v="Miguel Ángel"/>
    <x v="45"/>
    <d v="1899-12-30T15:30:00"/>
    <m/>
    <n v="1"/>
    <x v="0"/>
    <x v="0"/>
    <s v="SI"/>
    <x v="1"/>
    <x v="1"/>
    <x v="1"/>
    <n v="1"/>
    <x v="2"/>
    <x v="10"/>
    <x v="3"/>
    <n v="468"/>
  </r>
  <r>
    <d v="2019-03-04T00:00:00"/>
    <x v="185"/>
    <d v="1899-12-30T15:33:00"/>
    <m/>
    <x v="1"/>
    <s v="MR"/>
    <d v="2019-03-04T15:30:00"/>
    <n v="6006802"/>
    <x v="3"/>
    <s v="Carga"/>
    <s v="SI"/>
    <n v="13.5"/>
    <n v="26"/>
    <x v="0"/>
    <x v="23"/>
    <x v="1"/>
    <s v="VARIOS"/>
    <n v="3680272247"/>
    <m/>
    <m/>
    <m/>
    <n v="45"/>
    <s v="Juan Carlos"/>
    <x v="45"/>
    <d v="1899-12-30T15:33:00"/>
    <m/>
    <n v="1"/>
    <x v="0"/>
    <x v="0"/>
    <s v="SI"/>
    <x v="1"/>
    <x v="1"/>
    <x v="1"/>
    <n v="1"/>
    <x v="1"/>
    <x v="10"/>
    <x v="3"/>
    <n v="468"/>
  </r>
  <r>
    <d v="2019-03-04T00:00:00"/>
    <x v="103"/>
    <m/>
    <m/>
    <x v="0"/>
    <s v="MR"/>
    <d v="2019-03-04T15:30:00"/>
    <m/>
    <x v="3"/>
    <s v="Descarga"/>
    <s v="NO"/>
    <n v="0"/>
    <s v="0,5"/>
    <x v="0"/>
    <x v="221"/>
    <x v="0"/>
    <s v="RUBI"/>
    <s v="ALB. 425845 NO TIENE PEDIDO"/>
    <m/>
    <m/>
    <m/>
    <m/>
    <s v="Reyes"/>
    <x v="45"/>
    <d v="1899-12-30T15:35:00"/>
    <m/>
    <n v="0"/>
    <x v="0"/>
    <x v="0"/>
    <s v="No"/>
    <x v="0"/>
    <x v="0"/>
    <x v="0"/>
    <n v="0"/>
    <x v="0"/>
    <x v="10"/>
    <x v="3"/>
    <n v="468"/>
  </r>
  <r>
    <d v="2019-03-04T00:00:00"/>
    <x v="54"/>
    <d v="1899-12-30T15:45:00"/>
    <m/>
    <x v="1"/>
    <s v="MR"/>
    <d v="2019-03-04T16:0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5"/>
    <d v="1899-12-30T15:45:00"/>
    <m/>
    <n v="1"/>
    <x v="0"/>
    <x v="0"/>
    <s v="SI"/>
    <x v="1"/>
    <x v="1"/>
    <x v="1"/>
    <n v="1"/>
    <x v="2"/>
    <x v="10"/>
    <x v="3"/>
    <n v="468"/>
  </r>
  <r>
    <d v="2019-03-04T00:00:00"/>
    <x v="13"/>
    <d v="1899-12-30T16:00:00"/>
    <m/>
    <x v="1"/>
    <s v="MR"/>
    <d v="2019-03-04T16:00:00"/>
    <m/>
    <x v="3"/>
    <s v="Carga"/>
    <s v="NO"/>
    <n v="5"/>
    <n v="10"/>
    <x v="0"/>
    <x v="6"/>
    <x v="3"/>
    <s v="VARIOS"/>
    <m/>
    <m/>
    <m/>
    <m/>
    <m/>
    <s v="Juan Carlos"/>
    <x v="45"/>
    <d v="1899-12-30T16:00:00"/>
    <m/>
    <n v="0"/>
    <x v="0"/>
    <x v="0"/>
    <s v="SI"/>
    <x v="1"/>
    <x v="1"/>
    <x v="1"/>
    <n v="1"/>
    <x v="1"/>
    <x v="10"/>
    <x v="3"/>
    <n v="468"/>
  </r>
  <r>
    <d v="2019-03-04T00:00:00"/>
    <x v="8"/>
    <d v="1899-12-30T16:30:00"/>
    <m/>
    <x v="1"/>
    <s v="MR"/>
    <d v="2019-03-04T16:30:00"/>
    <s v="ASM"/>
    <x v="21"/>
    <s v="Carga"/>
    <s v="NO"/>
    <n v="0"/>
    <n v="1"/>
    <x v="1"/>
    <x v="46"/>
    <x v="5"/>
    <s v="VARIOS"/>
    <s v="41639, 41638  41637"/>
    <m/>
    <m/>
    <m/>
    <n v="1"/>
    <s v="Reyes"/>
    <x v="45"/>
    <d v="1899-12-30T16:30:00"/>
    <m/>
    <n v="0"/>
    <x v="0"/>
    <x v="0"/>
    <s v="SI"/>
    <x v="1"/>
    <x v="1"/>
    <x v="1"/>
    <n v="1"/>
    <x v="2"/>
    <x v="10"/>
    <x v="3"/>
    <n v="468"/>
  </r>
  <r>
    <d v="2019-03-04T00:00:00"/>
    <x v="118"/>
    <d v="1899-12-30T16:35:00"/>
    <m/>
    <x v="1"/>
    <s v="MR"/>
    <d v="2019-03-04T16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5"/>
    <d v="1899-12-30T16:35:00"/>
    <m/>
    <n v="1"/>
    <x v="0"/>
    <x v="0"/>
    <s v="SI"/>
    <x v="1"/>
    <x v="1"/>
    <x v="1"/>
    <n v="1"/>
    <x v="2"/>
    <x v="10"/>
    <x v="3"/>
    <n v="468"/>
  </r>
  <r>
    <d v="2019-03-04T00:00:00"/>
    <x v="40"/>
    <d v="1899-12-30T17:00:00"/>
    <m/>
    <x v="1"/>
    <s v="MR"/>
    <d v="2019-03-04T17:00:00"/>
    <m/>
    <x v="14"/>
    <s v="Carga"/>
    <s v="NO"/>
    <n v="4"/>
    <n v="3"/>
    <x v="0"/>
    <x v="19"/>
    <x v="5"/>
    <s v="VARIOS"/>
    <m/>
    <m/>
    <m/>
    <m/>
    <n v="10"/>
    <s v="Reyes"/>
    <x v="45"/>
    <d v="1899-12-30T17:00:00"/>
    <m/>
    <n v="0"/>
    <x v="0"/>
    <x v="0"/>
    <s v="SI"/>
    <x v="1"/>
    <x v="1"/>
    <x v="1"/>
    <n v="1"/>
    <x v="2"/>
    <x v="10"/>
    <x v="3"/>
    <n v="468"/>
  </r>
  <r>
    <d v="2019-03-04T00:00:00"/>
    <x v="164"/>
    <d v="1899-12-30T17:01:00"/>
    <m/>
    <x v="1"/>
    <s v="MR"/>
    <d v="2019-03-04T17:0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5"/>
    <d v="1899-12-30T17:01:00"/>
    <m/>
    <n v="1"/>
    <x v="0"/>
    <x v="0"/>
    <s v="SI"/>
    <x v="1"/>
    <x v="1"/>
    <x v="1"/>
    <n v="1"/>
    <x v="2"/>
    <x v="10"/>
    <x v="3"/>
    <n v="468"/>
  </r>
  <r>
    <d v="2019-03-04T00:00:00"/>
    <x v="55"/>
    <d v="1899-12-30T17:30:00"/>
    <m/>
    <x v="1"/>
    <s v="MR"/>
    <d v="2019-03-04T17:30:00"/>
    <s v="SZENDEX"/>
    <x v="20"/>
    <s v="Carga"/>
    <s v="NO"/>
    <n v="0"/>
    <n v="1"/>
    <x v="1"/>
    <x v="54"/>
    <x v="5"/>
    <s v="VARIOS"/>
    <n v="19101"/>
    <m/>
    <m/>
    <m/>
    <m/>
    <s v="Sus medios"/>
    <x v="45"/>
    <d v="1899-12-30T17:30:00"/>
    <m/>
    <n v="0"/>
    <x v="0"/>
    <x v="0"/>
    <s v="SI"/>
    <x v="1"/>
    <x v="1"/>
    <x v="1"/>
    <n v="1"/>
    <x v="2"/>
    <x v="10"/>
    <x v="3"/>
    <n v="468"/>
  </r>
  <r>
    <d v="2019-03-04T00:00:00"/>
    <x v="46"/>
    <d v="1899-12-30T18:00:00"/>
    <m/>
    <x v="1"/>
    <s v="MR"/>
    <d v="2019-03-04T18:00:00"/>
    <m/>
    <x v="3"/>
    <s v="Descarga"/>
    <s v="SI"/>
    <n v="13.5"/>
    <n v="26"/>
    <x v="0"/>
    <x v="222"/>
    <x v="2"/>
    <s v="PALAU"/>
    <s v="113006523 - SERVICOM"/>
    <m/>
    <m/>
    <m/>
    <n v="60"/>
    <s v="Juan Carlos"/>
    <x v="45"/>
    <d v="1899-12-30T18:00:00"/>
    <m/>
    <n v="1"/>
    <x v="0"/>
    <x v="0"/>
    <s v="SI"/>
    <x v="1"/>
    <x v="1"/>
    <x v="1"/>
    <n v="1"/>
    <x v="0"/>
    <x v="10"/>
    <x v="3"/>
    <n v="468"/>
  </r>
  <r>
    <d v="2019-03-04T00:00:00"/>
    <x v="186"/>
    <d v="1899-12-30T18:20:00"/>
    <m/>
    <x v="1"/>
    <s v="MR"/>
    <d v="2019-03-04T18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5"/>
    <d v="1899-12-30T18:20:00"/>
    <m/>
    <n v="1"/>
    <x v="0"/>
    <x v="0"/>
    <s v="SI"/>
    <x v="1"/>
    <x v="1"/>
    <x v="1"/>
    <n v="1"/>
    <x v="2"/>
    <x v="10"/>
    <x v="3"/>
    <n v="468"/>
  </r>
  <r>
    <d v="2019-03-04T00:00:00"/>
    <x v="56"/>
    <d v="1899-12-30T19:00:00"/>
    <m/>
    <x v="1"/>
    <s v="MR"/>
    <d v="2019-03-04T19:00:00"/>
    <n v="26671"/>
    <x v="3"/>
    <s v="Carga"/>
    <s v="NO"/>
    <n v="5"/>
    <n v="10"/>
    <x v="0"/>
    <x v="169"/>
    <x v="3"/>
    <s v="MURCIA"/>
    <m/>
    <m/>
    <m/>
    <m/>
    <n v="60"/>
    <s v="Juan Carlos"/>
    <x v="45"/>
    <d v="1899-12-30T19:00:00"/>
    <m/>
    <n v="0"/>
    <x v="0"/>
    <x v="0"/>
    <s v="SI"/>
    <x v="1"/>
    <x v="1"/>
    <x v="1"/>
    <n v="1"/>
    <x v="1"/>
    <x v="10"/>
    <x v="3"/>
    <n v="468"/>
  </r>
  <r>
    <d v="2019-03-04T00:00:00"/>
    <x v="114"/>
    <d v="1899-12-30T20:30:00"/>
    <m/>
    <x v="1"/>
    <s v="MR"/>
    <d v="2019-03-04T20:30:00"/>
    <n v="26846"/>
    <x v="53"/>
    <s v="Carga"/>
    <s v="SI"/>
    <n v="13.5"/>
    <n v="26"/>
    <x v="2"/>
    <x v="216"/>
    <x v="7"/>
    <s v="SAN JOSE DE LA VEGA"/>
    <m/>
    <m/>
    <m/>
    <m/>
    <m/>
    <s v="Miguel Ángel"/>
    <x v="45"/>
    <d v="1899-12-30T20:30:00"/>
    <m/>
    <n v="1"/>
    <x v="0"/>
    <x v="0"/>
    <s v="SI"/>
    <x v="1"/>
    <x v="1"/>
    <x v="1"/>
    <n v="1"/>
    <x v="2"/>
    <x v="10"/>
    <x v="3"/>
    <n v="468"/>
  </r>
  <r>
    <d v="2019-03-04T00:00:00"/>
    <x v="117"/>
    <d v="1899-12-30T21:00:00"/>
    <m/>
    <x v="1"/>
    <s v="MR"/>
    <d v="2019-03-04T21:00:00"/>
    <n v="6006703"/>
    <x v="3"/>
    <s v="Carga"/>
    <s v="SI"/>
    <n v="13.5"/>
    <n v="26"/>
    <x v="0"/>
    <x v="23"/>
    <x v="1"/>
    <s v="VARIOS"/>
    <n v="3680272019"/>
    <m/>
    <m/>
    <m/>
    <n v="60"/>
    <s v="Juan Carlos"/>
    <x v="45"/>
    <d v="1899-12-30T21:00:00"/>
    <m/>
    <n v="1"/>
    <x v="0"/>
    <x v="0"/>
    <s v="SI"/>
    <x v="1"/>
    <x v="1"/>
    <x v="1"/>
    <n v="1"/>
    <x v="1"/>
    <x v="10"/>
    <x v="3"/>
    <n v="468"/>
  </r>
  <r>
    <d v="2019-03-05T00:00:00"/>
    <x v="18"/>
    <m/>
    <m/>
    <x v="0"/>
    <s v="JAR"/>
    <d v="2019-03-05T07:30:00"/>
    <n v="213004407"/>
    <x v="3"/>
    <s v="Descarga"/>
    <s v="NO"/>
    <n v="0"/>
    <n v="0.5"/>
    <x v="1"/>
    <x v="66"/>
    <x v="0"/>
    <s v="PALAU"/>
    <m/>
    <m/>
    <m/>
    <m/>
    <n v="5"/>
    <s v="Reyes"/>
    <x v="46"/>
    <d v="1899-12-30T07:30:00"/>
    <m/>
    <n v="0"/>
    <x v="0"/>
    <x v="0"/>
    <s v="No"/>
    <x v="0"/>
    <x v="0"/>
    <x v="0"/>
    <n v="0"/>
    <x v="0"/>
    <x v="10"/>
    <x v="3"/>
    <n v="468"/>
  </r>
  <r>
    <d v="2019-03-05T00:00:00"/>
    <x v="9"/>
    <d v="1899-12-30T08:00:00"/>
    <m/>
    <x v="1"/>
    <s v="MR"/>
    <d v="2019-03-05T08:00:00"/>
    <m/>
    <x v="19"/>
    <s v="Carga"/>
    <s v="SI"/>
    <n v="13.5"/>
    <n v="26"/>
    <x v="0"/>
    <x v="6"/>
    <x v="3"/>
    <s v="VARIOS"/>
    <m/>
    <m/>
    <m/>
    <m/>
    <n v="30"/>
    <s v="Jesús"/>
    <x v="46"/>
    <d v="1899-12-30T08:00:00"/>
    <m/>
    <n v="1"/>
    <x v="0"/>
    <x v="0"/>
    <s v="SI"/>
    <x v="1"/>
    <x v="1"/>
    <x v="1"/>
    <n v="1"/>
    <x v="1"/>
    <x v="10"/>
    <x v="3"/>
    <n v="468"/>
  </r>
  <r>
    <d v="2019-03-05T00:00:00"/>
    <x v="20"/>
    <d v="1899-12-30T08:30:00"/>
    <m/>
    <x v="1"/>
    <s v="MR"/>
    <d v="2019-03-05T08:30:00"/>
    <m/>
    <x v="26"/>
    <s v="Carga"/>
    <s v="SI"/>
    <n v="13.5"/>
    <n v="26"/>
    <x v="0"/>
    <x v="157"/>
    <x v="5"/>
    <s v="VARIOS"/>
    <m/>
    <m/>
    <m/>
    <m/>
    <n v="60"/>
    <s v="Miguel M."/>
    <x v="46"/>
    <d v="1899-12-30T08:30:00"/>
    <m/>
    <n v="1"/>
    <x v="0"/>
    <x v="0"/>
    <s v="SI"/>
    <x v="1"/>
    <x v="1"/>
    <x v="1"/>
    <n v="1"/>
    <x v="2"/>
    <x v="10"/>
    <x v="3"/>
    <n v="468"/>
  </r>
  <r>
    <d v="2019-03-05T00:00:00"/>
    <x v="137"/>
    <m/>
    <m/>
    <x v="0"/>
    <s v="JAR"/>
    <d v="2019-03-05T08:30:00"/>
    <s v="213004371+"/>
    <x v="3"/>
    <s v="Descarga"/>
    <s v="NO"/>
    <n v="0"/>
    <s v="0,5"/>
    <x v="1"/>
    <x v="201"/>
    <x v="0"/>
    <s v="SENTMENAT"/>
    <m/>
    <m/>
    <m/>
    <m/>
    <n v="10"/>
    <s v="Reyes"/>
    <x v="46"/>
    <d v="1899-12-30T08:37:00"/>
    <m/>
    <n v="0"/>
    <x v="0"/>
    <x v="0"/>
    <s v="No"/>
    <x v="0"/>
    <x v="0"/>
    <x v="0"/>
    <n v="0"/>
    <x v="0"/>
    <x v="10"/>
    <x v="3"/>
    <n v="468"/>
  </r>
  <r>
    <d v="2019-03-05T00:00:00"/>
    <x v="22"/>
    <d v="1899-12-30T09:00:00"/>
    <m/>
    <x v="1"/>
    <s v="MR"/>
    <d v="2019-03-05T09:00:00"/>
    <n v="26795"/>
    <x v="3"/>
    <s v="Carga"/>
    <s v="NO"/>
    <n v="3"/>
    <n v="6"/>
    <x v="0"/>
    <x v="192"/>
    <x v="1"/>
    <s v="GRANADA"/>
    <m/>
    <m/>
    <m/>
    <m/>
    <n v="30"/>
    <s v="Miguel M."/>
    <x v="46"/>
    <d v="1899-12-30T12:24:00"/>
    <m/>
    <n v="0"/>
    <x v="0"/>
    <x v="0"/>
    <s v="SI"/>
    <x v="1"/>
    <x v="2"/>
    <x v="0"/>
    <n v="0"/>
    <x v="1"/>
    <x v="10"/>
    <x v="3"/>
    <n v="468"/>
  </r>
  <r>
    <d v="2019-03-05T00:00:00"/>
    <x v="187"/>
    <m/>
    <m/>
    <x v="0"/>
    <s v="JAR"/>
    <d v="2019-03-05T09:30:00"/>
    <m/>
    <x v="3"/>
    <s v="Descarga"/>
    <s v="NO"/>
    <n v="0"/>
    <n v="0.5"/>
    <x v="1"/>
    <x v="25"/>
    <x v="2"/>
    <s v="PALAU"/>
    <m/>
    <m/>
    <m/>
    <m/>
    <n v="5"/>
    <s v="Reyes"/>
    <x v="46"/>
    <d v="1899-12-30T09:26:00"/>
    <m/>
    <n v="0"/>
    <x v="0"/>
    <x v="0"/>
    <s v="No"/>
    <x v="0"/>
    <x v="0"/>
    <x v="0"/>
    <n v="0"/>
    <x v="0"/>
    <x v="10"/>
    <x v="3"/>
    <n v="468"/>
  </r>
  <r>
    <d v="2019-03-05T00:00:00"/>
    <x v="0"/>
    <d v="1899-12-30T09:30:00"/>
    <m/>
    <x v="1"/>
    <s v="MR"/>
    <d v="2019-03-05T09:30:00"/>
    <s v="DAVID"/>
    <x v="7"/>
    <s v="Carga"/>
    <s v="NO"/>
    <n v="3"/>
    <n v="6"/>
    <x v="0"/>
    <x v="9"/>
    <x v="5"/>
    <s v="PALAU"/>
    <m/>
    <m/>
    <m/>
    <m/>
    <n v="15"/>
    <s v="Miguel M."/>
    <x v="46"/>
    <d v="1899-12-30T09:30:00"/>
    <m/>
    <n v="0"/>
    <x v="0"/>
    <x v="0"/>
    <s v="SI"/>
    <x v="1"/>
    <x v="1"/>
    <x v="1"/>
    <n v="1"/>
    <x v="2"/>
    <x v="10"/>
    <x v="3"/>
    <n v="468"/>
  </r>
  <r>
    <d v="2019-03-05T00:00:00"/>
    <x v="188"/>
    <m/>
    <m/>
    <x v="0"/>
    <s v="JAR"/>
    <d v="2019-03-05T10:00:00"/>
    <n v="213004415"/>
    <x v="3"/>
    <s v="Descarga"/>
    <s v="NO"/>
    <n v="0"/>
    <s v="0,5"/>
    <x v="1"/>
    <x v="223"/>
    <x v="0"/>
    <s v="MARTORELLES"/>
    <m/>
    <m/>
    <m/>
    <m/>
    <n v="5"/>
    <s v="Reyes"/>
    <x v="46"/>
    <d v="1899-12-30T09:58:00"/>
    <m/>
    <n v="0"/>
    <x v="0"/>
    <x v="0"/>
    <s v="No"/>
    <x v="0"/>
    <x v="0"/>
    <x v="0"/>
    <n v="0"/>
    <x v="0"/>
    <x v="10"/>
    <x v="3"/>
    <n v="468"/>
  </r>
  <r>
    <d v="2019-03-05T00:00:00"/>
    <x v="14"/>
    <d v="1899-12-30T10:00:00"/>
    <m/>
    <x v="1"/>
    <s v="VG"/>
    <d v="2019-03-05T10:00:00"/>
    <m/>
    <x v="18"/>
    <s v="Carga"/>
    <s v="NO"/>
    <n v="0.5"/>
    <n v="1"/>
    <x v="0"/>
    <x v="44"/>
    <x v="9"/>
    <s v="ALEMANIA"/>
    <s v="6006921, 6006923, 6006977, 6006995"/>
    <m/>
    <m/>
    <m/>
    <n v="10"/>
    <s v="Reyes"/>
    <x v="46"/>
    <d v="1899-12-30T10:00:00"/>
    <m/>
    <n v="0"/>
    <x v="0"/>
    <x v="0"/>
    <s v="SI"/>
    <x v="1"/>
    <x v="1"/>
    <x v="1"/>
    <n v="1"/>
    <x v="2"/>
    <x v="10"/>
    <x v="3"/>
    <n v="468"/>
  </r>
  <r>
    <d v="2019-03-05T00:00:00"/>
    <x v="189"/>
    <m/>
    <m/>
    <x v="0"/>
    <s v="JAR"/>
    <d v="2019-03-05T10:30:00"/>
    <m/>
    <x v="3"/>
    <s v="Descarga"/>
    <s v="NO"/>
    <n v="1"/>
    <n v="1"/>
    <x v="1"/>
    <x v="11"/>
    <x v="0"/>
    <s v="TARRAGONA"/>
    <m/>
    <m/>
    <m/>
    <m/>
    <n v="5"/>
    <s v="Sandra"/>
    <x v="46"/>
    <d v="1899-12-30T10:26:00"/>
    <m/>
    <n v="0"/>
    <x v="0"/>
    <x v="0"/>
    <s v="No"/>
    <x v="0"/>
    <x v="0"/>
    <x v="0"/>
    <n v="0"/>
    <x v="0"/>
    <x v="10"/>
    <x v="3"/>
    <n v="468"/>
  </r>
  <r>
    <d v="2019-03-05T00:00:00"/>
    <x v="1"/>
    <m/>
    <m/>
    <x v="0"/>
    <s v="MR"/>
    <d v="2019-03-05T10:30:00"/>
    <m/>
    <x v="3"/>
    <s v="Descarga"/>
    <s v="NO"/>
    <n v="0"/>
    <n v="0.5"/>
    <x v="1"/>
    <x v="78"/>
    <x v="0"/>
    <s v="STA PERPETUA"/>
    <s v="ALB. 19A00078  PDO. 213004397"/>
    <m/>
    <m/>
    <m/>
    <m/>
    <s v="Sus medios"/>
    <x v="46"/>
    <d v="1899-12-30T10:30:00"/>
    <m/>
    <n v="0"/>
    <x v="0"/>
    <x v="0"/>
    <s v="No"/>
    <x v="0"/>
    <x v="0"/>
    <x v="0"/>
    <n v="0"/>
    <x v="0"/>
    <x v="10"/>
    <x v="3"/>
    <n v="468"/>
  </r>
  <r>
    <d v="2019-03-05T00:00:00"/>
    <x v="2"/>
    <d v="1899-12-30T11:00:00"/>
    <m/>
    <x v="1"/>
    <s v="JAR"/>
    <d v="2019-03-05T11:00:00"/>
    <n v="26867"/>
    <x v="3"/>
    <s v="Carga"/>
    <s v="NO"/>
    <n v="1"/>
    <n v="1"/>
    <x v="0"/>
    <x v="52"/>
    <x v="7"/>
    <s v="Madrid"/>
    <m/>
    <m/>
    <m/>
    <m/>
    <n v="15"/>
    <s v="Miguel M."/>
    <x v="46"/>
    <d v="1899-12-30T11:00:00"/>
    <m/>
    <n v="0"/>
    <x v="0"/>
    <x v="0"/>
    <s v="SI"/>
    <x v="1"/>
    <x v="1"/>
    <x v="1"/>
    <n v="1"/>
    <x v="2"/>
    <x v="10"/>
    <x v="3"/>
    <n v="468"/>
  </r>
  <r>
    <d v="2019-03-05T00:00:00"/>
    <x v="3"/>
    <d v="1899-12-30T11:30:00"/>
    <m/>
    <x v="1"/>
    <s v="JAR"/>
    <d v="2019-03-05T11:30:00"/>
    <n v="26846"/>
    <x v="53"/>
    <s v="Carga"/>
    <s v="SI"/>
    <n v="13.5"/>
    <n v="26"/>
    <x v="2"/>
    <x v="216"/>
    <x v="7"/>
    <s v="SAN JOSE DE LA VEGA"/>
    <m/>
    <m/>
    <m/>
    <m/>
    <n v="45"/>
    <s v="Jesús"/>
    <x v="46"/>
    <d v="1899-12-30T11:30:00"/>
    <m/>
    <n v="1"/>
    <x v="0"/>
    <x v="0"/>
    <s v="SI"/>
    <x v="1"/>
    <x v="1"/>
    <x v="1"/>
    <n v="1"/>
    <x v="2"/>
    <x v="10"/>
    <x v="3"/>
    <n v="468"/>
  </r>
  <r>
    <d v="2019-03-05T00:00:00"/>
    <x v="190"/>
    <m/>
    <m/>
    <x v="0"/>
    <s v="MR"/>
    <d v="2019-03-05T12:00:00"/>
    <n v="26907"/>
    <x v="3"/>
    <s v="Carga"/>
    <s v="NO"/>
    <n v="1.5"/>
    <n v="3"/>
    <x v="0"/>
    <x v="214"/>
    <x v="1"/>
    <s v="RUBI"/>
    <m/>
    <m/>
    <m/>
    <m/>
    <m/>
    <s v="Reyes"/>
    <x v="46"/>
    <d v="1899-12-30T11:52:00"/>
    <m/>
    <n v="0"/>
    <x v="0"/>
    <x v="0"/>
    <s v="No"/>
    <x v="0"/>
    <x v="0"/>
    <x v="0"/>
    <n v="0"/>
    <x v="1"/>
    <x v="10"/>
    <x v="3"/>
    <n v="468"/>
  </r>
  <r>
    <d v="2019-03-05T00:00:00"/>
    <x v="4"/>
    <d v="1899-12-30T12:00:00"/>
    <m/>
    <x v="1"/>
    <s v="MR"/>
    <d v="2019-03-05T12:00:00"/>
    <m/>
    <x v="69"/>
    <s v="Carga"/>
    <s v="NO"/>
    <n v="1"/>
    <n v="2"/>
    <x v="0"/>
    <x v="224"/>
    <x v="1"/>
    <s v="TANGER"/>
    <n v="26739"/>
    <m/>
    <m/>
    <m/>
    <m/>
    <s v="Pdte."/>
    <x v="23"/>
    <d v="1899-12-30T12:00:00"/>
    <m/>
    <n v="0"/>
    <x v="1"/>
    <x v="1"/>
    <s v="N/A"/>
    <x v="4"/>
    <x v="4"/>
    <x v="0"/>
    <n v="0"/>
    <x v="1"/>
    <x v="5"/>
    <x v="2"/>
    <n v="468"/>
  </r>
  <r>
    <d v="2019-03-05T00:00:00"/>
    <x v="191"/>
    <m/>
    <m/>
    <x v="0"/>
    <s v="JAR"/>
    <d v="2019-03-05T12:30:00"/>
    <n v="213004398"/>
    <x v="3"/>
    <s v="Descarga"/>
    <s v="NO"/>
    <n v="1"/>
    <n v="1"/>
    <x v="0"/>
    <x v="153"/>
    <x v="0"/>
    <s v="PALAU"/>
    <m/>
    <m/>
    <m/>
    <m/>
    <n v="5"/>
    <s v="Sandra"/>
    <x v="46"/>
    <d v="1899-12-30T12:26:00"/>
    <m/>
    <n v="0"/>
    <x v="0"/>
    <x v="0"/>
    <s v="No"/>
    <x v="0"/>
    <x v="0"/>
    <x v="0"/>
    <n v="0"/>
    <x v="0"/>
    <x v="10"/>
    <x v="3"/>
    <n v="468"/>
  </r>
  <r>
    <d v="2019-03-05T00:00:00"/>
    <x v="5"/>
    <m/>
    <m/>
    <x v="0"/>
    <s v="JAR"/>
    <d v="2019-03-05T12:30:00"/>
    <n v="26800"/>
    <x v="33"/>
    <s v="Carga"/>
    <s v="NO"/>
    <n v="1"/>
    <n v="2"/>
    <x v="0"/>
    <x v="30"/>
    <x v="3"/>
    <s v="guipozcoa"/>
    <m/>
    <m/>
    <m/>
    <m/>
    <n v="10"/>
    <s v="Reyes"/>
    <x v="46"/>
    <d v="1899-12-30T12:30:00"/>
    <m/>
    <n v="0"/>
    <x v="0"/>
    <x v="0"/>
    <s v="No"/>
    <x v="0"/>
    <x v="0"/>
    <x v="0"/>
    <n v="0"/>
    <x v="1"/>
    <x v="10"/>
    <x v="3"/>
    <n v="468"/>
  </r>
  <r>
    <d v="2019-03-05T00:00:00"/>
    <x v="36"/>
    <d v="1899-12-30T13:00:00"/>
    <m/>
    <x v="1"/>
    <s v="MR"/>
    <d v="2019-03-05T13:00:00"/>
    <n v="26846"/>
    <x v="53"/>
    <s v="Carga"/>
    <s v="SI"/>
    <n v="13.5"/>
    <n v="26"/>
    <x v="2"/>
    <x v="216"/>
    <x v="7"/>
    <s v="SAN JOSE DE LA VEGA"/>
    <m/>
    <m/>
    <m/>
    <m/>
    <n v="45"/>
    <s v="Jesús"/>
    <x v="46"/>
    <d v="1899-12-30T13:00:00"/>
    <m/>
    <n v="1"/>
    <x v="0"/>
    <x v="0"/>
    <s v="SI"/>
    <x v="1"/>
    <x v="1"/>
    <x v="1"/>
    <n v="1"/>
    <x v="2"/>
    <x v="10"/>
    <x v="3"/>
    <n v="468"/>
  </r>
  <r>
    <d v="2019-03-05T00:00:00"/>
    <x v="43"/>
    <d v="1899-12-30T14:00:00"/>
    <m/>
    <x v="1"/>
    <s v="MR"/>
    <d v="2019-03-05T14:00:00"/>
    <m/>
    <x v="3"/>
    <s v="Carga"/>
    <s v="NO"/>
    <n v="7"/>
    <n v="15"/>
    <x v="0"/>
    <x v="225"/>
    <x v="1"/>
    <s v="SEVILLA"/>
    <s v="26840 Y 26712"/>
    <m/>
    <m/>
    <m/>
    <n v="60"/>
    <s v="Miguel Ángel"/>
    <x v="46"/>
    <d v="1899-12-30T14:00:00"/>
    <m/>
    <n v="0"/>
    <x v="0"/>
    <x v="0"/>
    <s v="SI"/>
    <x v="1"/>
    <x v="1"/>
    <x v="1"/>
    <n v="1"/>
    <x v="1"/>
    <x v="10"/>
    <x v="3"/>
    <n v="468"/>
  </r>
  <r>
    <d v="2019-03-05T00:00:00"/>
    <x v="12"/>
    <d v="1899-12-30T14:30:00"/>
    <m/>
    <x v="1"/>
    <s v="JAR"/>
    <d v="2019-03-05T14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6"/>
    <d v="1899-12-30T14:30:00"/>
    <m/>
    <n v="1"/>
    <x v="0"/>
    <x v="0"/>
    <s v="SI"/>
    <x v="1"/>
    <x v="1"/>
    <x v="1"/>
    <n v="1"/>
    <x v="2"/>
    <x v="10"/>
    <x v="3"/>
    <n v="468"/>
  </r>
  <r>
    <d v="2019-03-05T00:00:00"/>
    <x v="7"/>
    <d v="1899-12-30T15:30:00"/>
    <m/>
    <x v="1"/>
    <s v="MR"/>
    <d v="2019-03-05T15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6"/>
    <d v="1899-12-30T17:30:00"/>
    <m/>
    <n v="1"/>
    <x v="0"/>
    <x v="0"/>
    <s v="SI"/>
    <x v="1"/>
    <x v="2"/>
    <x v="0"/>
    <n v="0"/>
    <x v="2"/>
    <x v="10"/>
    <x v="3"/>
    <n v="468"/>
  </r>
  <r>
    <d v="2019-03-05T00:00:00"/>
    <x v="13"/>
    <d v="1899-12-30T16:00:00"/>
    <m/>
    <x v="1"/>
    <s v="MR"/>
    <d v="2019-03-05T16:00:00"/>
    <m/>
    <x v="3"/>
    <s v="Carga"/>
    <s v="NO"/>
    <n v="5"/>
    <n v="10"/>
    <x v="0"/>
    <x v="6"/>
    <x v="3"/>
    <s v="VARIOS"/>
    <m/>
    <m/>
    <m/>
    <m/>
    <m/>
    <s v="Juan Carlos"/>
    <x v="46"/>
    <d v="1899-12-30T16:00:00"/>
    <m/>
    <n v="0"/>
    <x v="0"/>
    <x v="0"/>
    <s v="SI"/>
    <x v="1"/>
    <x v="1"/>
    <x v="1"/>
    <n v="1"/>
    <x v="1"/>
    <x v="10"/>
    <x v="3"/>
    <n v="468"/>
  </r>
  <r>
    <d v="2019-03-05T00:00:00"/>
    <x v="8"/>
    <d v="1899-12-30T16:30:00"/>
    <m/>
    <x v="1"/>
    <s v="JAR"/>
    <d v="2019-03-05T16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6"/>
    <d v="1899-12-30T16:30:00"/>
    <m/>
    <n v="1"/>
    <x v="0"/>
    <x v="0"/>
    <s v="SI"/>
    <x v="1"/>
    <x v="1"/>
    <x v="1"/>
    <n v="1"/>
    <x v="2"/>
    <x v="10"/>
    <x v="3"/>
    <n v="468"/>
  </r>
  <r>
    <d v="2019-03-05T00:00:00"/>
    <x v="55"/>
    <d v="1899-12-30T17:30:00"/>
    <m/>
    <x v="1"/>
    <s v="MR"/>
    <d v="2019-03-05T17:30:00"/>
    <s v="SZENDEX"/>
    <x v="20"/>
    <s v="Carga"/>
    <s v="NO"/>
    <n v="0"/>
    <n v="1"/>
    <x v="1"/>
    <x v="54"/>
    <x v="5"/>
    <s v="VARIOS"/>
    <m/>
    <m/>
    <m/>
    <m/>
    <m/>
    <s v="Miguel Ángel"/>
    <x v="46"/>
    <d v="1899-12-30T17:30:00"/>
    <m/>
    <n v="0"/>
    <x v="0"/>
    <x v="0"/>
    <s v="SI"/>
    <x v="1"/>
    <x v="1"/>
    <x v="1"/>
    <n v="1"/>
    <x v="2"/>
    <x v="10"/>
    <x v="3"/>
    <n v="468"/>
  </r>
  <r>
    <d v="2019-03-05T00:00:00"/>
    <x v="46"/>
    <d v="1899-12-30T18:00:00"/>
    <m/>
    <x v="1"/>
    <s v="MR"/>
    <d v="2019-03-05T18:00:00"/>
    <m/>
    <x v="32"/>
    <s v="Descarga"/>
    <s v="NO"/>
    <n v="5"/>
    <n v="10"/>
    <x v="0"/>
    <x v="56"/>
    <x v="0"/>
    <s v="PALAU"/>
    <m/>
    <m/>
    <m/>
    <m/>
    <n v="30"/>
    <s v="Juan Carlos"/>
    <x v="46"/>
    <d v="1899-12-30T18:00:00"/>
    <m/>
    <n v="0"/>
    <x v="0"/>
    <x v="0"/>
    <s v="SI"/>
    <x v="1"/>
    <x v="1"/>
    <x v="1"/>
    <n v="1"/>
    <x v="0"/>
    <x v="10"/>
    <x v="3"/>
    <n v="468"/>
  </r>
  <r>
    <d v="2019-03-05T00:00:00"/>
    <x v="47"/>
    <d v="1899-12-30T18:30:00"/>
    <m/>
    <x v="1"/>
    <s v="JAR"/>
    <d v="2019-03-05T18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6"/>
    <d v="1899-12-30T18:30:00"/>
    <m/>
    <n v="1"/>
    <x v="0"/>
    <x v="0"/>
    <s v="SI"/>
    <x v="1"/>
    <x v="1"/>
    <x v="1"/>
    <n v="1"/>
    <x v="2"/>
    <x v="10"/>
    <x v="3"/>
    <n v="468"/>
  </r>
  <r>
    <d v="2019-03-05T00:00:00"/>
    <x v="56"/>
    <d v="1899-12-30T19:00:00"/>
    <m/>
    <x v="1"/>
    <s v="JAR"/>
    <d v="2019-03-05T19:00:00"/>
    <n v="26269"/>
    <x v="43"/>
    <s v="Carga"/>
    <s v="NO"/>
    <n v="6"/>
    <n v="10"/>
    <x v="0"/>
    <x v="148"/>
    <x v="7"/>
    <s v="JAEN"/>
    <m/>
    <m/>
    <m/>
    <m/>
    <n v="30"/>
    <s v="Miguel Ángel"/>
    <x v="46"/>
    <d v="1899-12-30T19:00:00"/>
    <m/>
    <n v="0"/>
    <x v="0"/>
    <x v="0"/>
    <s v="SI"/>
    <x v="1"/>
    <x v="1"/>
    <x v="1"/>
    <n v="1"/>
    <x v="2"/>
    <x v="10"/>
    <x v="3"/>
    <n v="468"/>
  </r>
  <r>
    <d v="2019-03-05T00:00:00"/>
    <x v="48"/>
    <d v="1899-12-30T19:30:00"/>
    <m/>
    <x v="1"/>
    <s v="JAR"/>
    <d v="2019-03-05T19:3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6"/>
    <d v="1899-12-30T19:30:00"/>
    <m/>
    <n v="1"/>
    <x v="0"/>
    <x v="0"/>
    <s v="SI"/>
    <x v="1"/>
    <x v="1"/>
    <x v="1"/>
    <n v="1"/>
    <x v="2"/>
    <x v="10"/>
    <x v="3"/>
    <n v="468"/>
  </r>
  <r>
    <d v="2019-03-05T00:00:00"/>
    <x v="117"/>
    <d v="1899-12-30T21:00:00"/>
    <m/>
    <x v="1"/>
    <s v="JAR"/>
    <d v="2019-03-05T21:00:00"/>
    <n v="26846"/>
    <x v="53"/>
    <s v="Carga"/>
    <s v="SI"/>
    <n v="13.5"/>
    <n v="26"/>
    <x v="2"/>
    <x v="216"/>
    <x v="7"/>
    <s v="SAN JOSE DE LA VEGA"/>
    <m/>
    <m/>
    <m/>
    <m/>
    <n v="45"/>
    <s v="Miguel Ángel"/>
    <x v="46"/>
    <d v="1899-12-30T21:00:00"/>
    <m/>
    <n v="1"/>
    <x v="0"/>
    <x v="0"/>
    <s v="SI"/>
    <x v="1"/>
    <x v="1"/>
    <x v="1"/>
    <n v="1"/>
    <x v="2"/>
    <x v="10"/>
    <x v="3"/>
    <n v="468"/>
  </r>
  <r>
    <d v="2019-03-05T00:00:00"/>
    <x v="117"/>
    <d v="1899-12-30T21:00:00"/>
    <m/>
    <x v="1"/>
    <s v="MR"/>
    <d v="2019-03-05T21:00:00"/>
    <n v="6006703"/>
    <x v="3"/>
    <s v="Carga"/>
    <s v="SI"/>
    <n v="13.5"/>
    <n v="26"/>
    <x v="0"/>
    <x v="23"/>
    <x v="1"/>
    <s v="VARIOS"/>
    <n v="3665999141"/>
    <m/>
    <m/>
    <m/>
    <n v="60"/>
    <s v="Miguel M."/>
    <x v="46"/>
    <d v="1899-12-30T12:00:00"/>
    <m/>
    <n v="1"/>
    <x v="0"/>
    <x v="0"/>
    <s v="SI"/>
    <x v="1"/>
    <x v="3"/>
    <x v="1"/>
    <n v="1"/>
    <x v="1"/>
    <x v="10"/>
    <x v="3"/>
    <n v="468"/>
  </r>
  <r>
    <d v="2019-03-06T00:00:00"/>
    <x v="59"/>
    <d v="1899-12-30T07:00:00"/>
    <m/>
    <x v="1"/>
    <s v="JAR"/>
    <d v="2019-03-06T07:00:00"/>
    <m/>
    <x v="3"/>
    <s v="Descarga"/>
    <s v="NO"/>
    <n v="6"/>
    <n v="12"/>
    <x v="0"/>
    <x v="22"/>
    <x v="2"/>
    <s v="Girona"/>
    <m/>
    <m/>
    <m/>
    <m/>
    <n v="30"/>
    <s v="Miguel M."/>
    <x v="47"/>
    <d v="1899-12-30T08:30:00"/>
    <m/>
    <n v="0"/>
    <x v="0"/>
    <x v="0"/>
    <s v="SI"/>
    <x v="1"/>
    <x v="2"/>
    <x v="0"/>
    <n v="0"/>
    <x v="0"/>
    <x v="10"/>
    <x v="3"/>
    <n v="468"/>
  </r>
  <r>
    <d v="2019-03-06T00:00:00"/>
    <x v="20"/>
    <d v="1899-12-30T08:30:00"/>
    <m/>
    <x v="1"/>
    <s v="MR"/>
    <d v="2019-03-06T08:30:00"/>
    <s v="DAVID"/>
    <x v="7"/>
    <s v="Carga"/>
    <s v="NO"/>
    <n v="3"/>
    <n v="6"/>
    <x v="0"/>
    <x v="9"/>
    <x v="5"/>
    <s v="PALAU"/>
    <m/>
    <m/>
    <m/>
    <m/>
    <n v="10"/>
    <s v="Jesús"/>
    <x v="47"/>
    <d v="1899-12-30T08:30:00"/>
    <m/>
    <n v="0"/>
    <x v="0"/>
    <x v="0"/>
    <s v="SI"/>
    <x v="1"/>
    <x v="1"/>
    <x v="1"/>
    <n v="1"/>
    <x v="2"/>
    <x v="10"/>
    <x v="3"/>
    <n v="468"/>
  </r>
  <r>
    <d v="2019-03-06T00:00:00"/>
    <x v="22"/>
    <m/>
    <m/>
    <x v="0"/>
    <s v="MR"/>
    <d v="2019-03-06T09:00:00"/>
    <m/>
    <x v="8"/>
    <s v="Descarga"/>
    <s v="NO"/>
    <n v="0"/>
    <n v="0.5"/>
    <x v="1"/>
    <x v="11"/>
    <x v="0"/>
    <s v="EL VENDRELL"/>
    <s v="ALB. 2.019/1.186 PDO. 213004422"/>
    <m/>
    <m/>
    <m/>
    <m/>
    <s v="Sus medios"/>
    <x v="47"/>
    <d v="1899-12-30T09:00:00"/>
    <m/>
    <n v="0"/>
    <x v="0"/>
    <x v="0"/>
    <s v="No"/>
    <x v="0"/>
    <x v="0"/>
    <x v="0"/>
    <n v="0"/>
    <x v="0"/>
    <x v="10"/>
    <x v="3"/>
    <n v="468"/>
  </r>
  <r>
    <d v="2019-03-06T00:00:00"/>
    <x v="0"/>
    <m/>
    <m/>
    <x v="0"/>
    <s v="MR"/>
    <d v="2019-03-06T09:30:00"/>
    <m/>
    <x v="21"/>
    <s v="Descarga"/>
    <s v="NO"/>
    <n v="0"/>
    <n v="0.5"/>
    <x v="1"/>
    <x v="4"/>
    <x v="2"/>
    <s v="VARIOS"/>
    <s v="1SOBRE ATT ESTER DE PROMOVIDER Y 1 SOBRE ADESLAS PARA RRHH"/>
    <m/>
    <m/>
    <m/>
    <m/>
    <s v="Sus medios"/>
    <x v="47"/>
    <d v="1899-12-30T09:30:00"/>
    <m/>
    <n v="0"/>
    <x v="0"/>
    <x v="0"/>
    <s v="No"/>
    <x v="0"/>
    <x v="0"/>
    <x v="0"/>
    <n v="0"/>
    <x v="0"/>
    <x v="10"/>
    <x v="3"/>
    <n v="468"/>
  </r>
  <r>
    <d v="2019-03-06T00:00:00"/>
    <x v="14"/>
    <m/>
    <m/>
    <x v="0"/>
    <s v="MR"/>
    <d v="2019-03-06T10:00:00"/>
    <m/>
    <x v="3"/>
    <s v="Descarga"/>
    <s v="NO"/>
    <n v="0"/>
    <s v="0,5"/>
    <x v="1"/>
    <x v="62"/>
    <x v="2"/>
    <s v="POLINYA"/>
    <s v="ALB. 01943/19 Y 01987/19 PDO. 713014275"/>
    <m/>
    <m/>
    <m/>
    <m/>
    <s v="Sus medios"/>
    <x v="47"/>
    <d v="1899-12-30T10:00:00"/>
    <m/>
    <n v="0"/>
    <x v="0"/>
    <x v="0"/>
    <s v="No"/>
    <x v="0"/>
    <x v="0"/>
    <x v="0"/>
    <n v="0"/>
    <x v="0"/>
    <x v="10"/>
    <x v="3"/>
    <n v="468"/>
  </r>
  <r>
    <d v="2019-03-06T00:00:00"/>
    <x v="15"/>
    <m/>
    <m/>
    <x v="0"/>
    <s v="MR"/>
    <d v="2019-03-06T10:00:00"/>
    <m/>
    <x v="3"/>
    <s v="Descarga"/>
    <s v="NO"/>
    <n v="0"/>
    <n v="0.5"/>
    <x v="1"/>
    <x v="44"/>
    <x v="6"/>
    <s v="HOLANDA"/>
    <s v="1 BULTO A/A RICARD DURAN"/>
    <m/>
    <m/>
    <m/>
    <m/>
    <s v="Sus medios"/>
    <x v="47"/>
    <d v="1899-12-30T10:05:00"/>
    <m/>
    <n v="0"/>
    <x v="0"/>
    <x v="0"/>
    <s v="No"/>
    <x v="0"/>
    <x v="0"/>
    <x v="0"/>
    <n v="0"/>
    <x v="0"/>
    <x v="10"/>
    <x v="3"/>
    <n v="468"/>
  </r>
  <r>
    <d v="2019-03-06T00:00:00"/>
    <x v="1"/>
    <m/>
    <m/>
    <x v="0"/>
    <s v="MR"/>
    <d v="2019-03-06T10:30:00"/>
    <m/>
    <x v="11"/>
    <s v="Descarga"/>
    <s v="NO"/>
    <n v="0"/>
    <n v="0.5"/>
    <x v="1"/>
    <x v="16"/>
    <x v="0"/>
    <s v="ELCHE"/>
    <s v="ALB. 289-19 PDO. MO TRAE"/>
    <m/>
    <m/>
    <m/>
    <m/>
    <s v="Sus medios"/>
    <x v="47"/>
    <d v="1899-12-30T10:30:00"/>
    <m/>
    <n v="0"/>
    <x v="0"/>
    <x v="0"/>
    <s v="No"/>
    <x v="0"/>
    <x v="0"/>
    <x v="0"/>
    <n v="0"/>
    <x v="0"/>
    <x v="10"/>
    <x v="3"/>
    <n v="468"/>
  </r>
  <r>
    <d v="2019-03-06T00:00:00"/>
    <x v="30"/>
    <m/>
    <m/>
    <x v="0"/>
    <s v="JAR"/>
    <d v="2019-03-06T10:30:00"/>
    <m/>
    <x v="70"/>
    <s v="Descarga"/>
    <s v="NO"/>
    <n v="1"/>
    <n v="2"/>
    <x v="1"/>
    <x v="17"/>
    <x v="2"/>
    <s v="barcelona"/>
    <m/>
    <m/>
    <m/>
    <m/>
    <n v="10"/>
    <s v="Sandra"/>
    <x v="47"/>
    <d v="1899-12-30T10:40:00"/>
    <m/>
    <n v="0"/>
    <x v="0"/>
    <x v="0"/>
    <s v="No"/>
    <x v="0"/>
    <x v="0"/>
    <x v="0"/>
    <n v="0"/>
    <x v="0"/>
    <x v="10"/>
    <x v="3"/>
    <n v="468"/>
  </r>
  <r>
    <d v="2019-03-06T00:00:00"/>
    <x v="31"/>
    <m/>
    <m/>
    <x v="0"/>
    <s v="JAR"/>
    <d v="2019-03-06T11:00:00"/>
    <n v="6006702"/>
    <x v="3"/>
    <s v="Carga"/>
    <s v="NO"/>
    <n v="5"/>
    <n v="10"/>
    <x v="0"/>
    <x v="23"/>
    <x v="1"/>
    <s v="italy"/>
    <n v="3680258136"/>
    <m/>
    <m/>
    <m/>
    <n v="30"/>
    <s v="Miguel M."/>
    <x v="47"/>
    <d v="1899-12-30T10:45:00"/>
    <m/>
    <n v="0"/>
    <x v="0"/>
    <x v="0"/>
    <s v="No"/>
    <x v="0"/>
    <x v="0"/>
    <x v="0"/>
    <n v="0"/>
    <x v="1"/>
    <x v="10"/>
    <x v="3"/>
    <n v="468"/>
  </r>
  <r>
    <d v="2019-03-06T00:00:00"/>
    <x v="68"/>
    <d v="1899-12-30T10:55:00"/>
    <m/>
    <x v="1"/>
    <s v="JAR"/>
    <d v="2019-03-06T11:00:00"/>
    <m/>
    <x v="3"/>
    <s v="Descarga"/>
    <s v="NO"/>
    <n v="1"/>
    <n v="2"/>
    <x v="0"/>
    <x v="90"/>
    <x v="0"/>
    <s v="MANRESA"/>
    <m/>
    <m/>
    <m/>
    <m/>
    <n v="20"/>
    <s v="Jesús"/>
    <x v="47"/>
    <d v="1899-12-30T10:55:00"/>
    <m/>
    <n v="0"/>
    <x v="0"/>
    <x v="0"/>
    <s v="SI"/>
    <x v="1"/>
    <x v="1"/>
    <x v="1"/>
    <n v="1"/>
    <x v="0"/>
    <x v="10"/>
    <x v="3"/>
    <n v="468"/>
  </r>
  <r>
    <d v="2019-03-06T00:00:00"/>
    <x v="2"/>
    <d v="1899-12-30T11:00:00"/>
    <m/>
    <x v="1"/>
    <s v="JAR"/>
    <d v="2019-03-06T11:00:00"/>
    <m/>
    <x v="22"/>
    <s v="Descarga"/>
    <s v="SI"/>
    <n v="13.5"/>
    <n v="26"/>
    <x v="0"/>
    <x v="21"/>
    <x v="8"/>
    <s v="MURCIA"/>
    <m/>
    <m/>
    <m/>
    <m/>
    <n v="60"/>
    <s v="Miguel M."/>
    <x v="47"/>
    <d v="1899-12-30T12:30:00"/>
    <m/>
    <n v="1"/>
    <x v="0"/>
    <x v="0"/>
    <s v="SI"/>
    <x v="1"/>
    <x v="2"/>
    <x v="0"/>
    <n v="0"/>
    <x v="2"/>
    <x v="10"/>
    <x v="3"/>
    <n v="468"/>
  </r>
  <r>
    <d v="2019-03-06T00:00:00"/>
    <x v="10"/>
    <m/>
    <m/>
    <x v="0"/>
    <s v="JAR"/>
    <d v="2019-03-06T11:00:00"/>
    <m/>
    <x v="3"/>
    <s v="Descarga"/>
    <s v="NO"/>
    <n v="0"/>
    <n v="0.5"/>
    <x v="1"/>
    <x v="66"/>
    <x v="2"/>
    <s v="PALAU"/>
    <s v="ALB.L913982"/>
    <m/>
    <m/>
    <m/>
    <n v="1"/>
    <s v="Reyes"/>
    <x v="47"/>
    <d v="1899-12-30T11:06:00"/>
    <m/>
    <n v="0"/>
    <x v="0"/>
    <x v="0"/>
    <s v="No"/>
    <x v="0"/>
    <x v="0"/>
    <x v="0"/>
    <n v="0"/>
    <x v="0"/>
    <x v="10"/>
    <x v="3"/>
    <n v="468"/>
  </r>
  <r>
    <d v="2019-03-06T00:00:00"/>
    <x v="87"/>
    <m/>
    <m/>
    <x v="0"/>
    <s v="JAR"/>
    <d v="2019-03-06T12:00:00"/>
    <n v="713013945"/>
    <x v="3"/>
    <s v="Descarga"/>
    <s v="NO"/>
    <n v="0"/>
    <n v="0.5"/>
    <x v="1"/>
    <x v="58"/>
    <x v="2"/>
    <s v="BARBERA DEL VALLES"/>
    <m/>
    <m/>
    <m/>
    <m/>
    <n v="1"/>
    <s v="Reyes"/>
    <x v="47"/>
    <d v="1899-12-30T11:55:00"/>
    <m/>
    <n v="0"/>
    <x v="0"/>
    <x v="0"/>
    <s v="No"/>
    <x v="0"/>
    <x v="0"/>
    <x v="0"/>
    <n v="0"/>
    <x v="0"/>
    <x v="10"/>
    <x v="3"/>
    <n v="468"/>
  </r>
  <r>
    <d v="2019-03-06T00:00:00"/>
    <x v="4"/>
    <d v="1899-12-30T12:00:00"/>
    <m/>
    <x v="1"/>
    <s v="JAR"/>
    <d v="2019-03-06T12:00:00"/>
    <m/>
    <x v="7"/>
    <s v="Descarga"/>
    <s v="NO"/>
    <n v="6"/>
    <n v="5"/>
    <x v="0"/>
    <x v="4"/>
    <x v="2"/>
    <s v="Hostalets de V."/>
    <s v="Altoplast"/>
    <m/>
    <m/>
    <m/>
    <n v="10"/>
    <s v="Jesús"/>
    <x v="47"/>
    <d v="1899-12-30T12:00:00"/>
    <m/>
    <n v="0"/>
    <x v="0"/>
    <x v="0"/>
    <s v="SI"/>
    <x v="1"/>
    <x v="1"/>
    <x v="1"/>
    <n v="1"/>
    <x v="0"/>
    <x v="10"/>
    <x v="3"/>
    <n v="468"/>
  </r>
  <r>
    <d v="2019-03-06T00:00:00"/>
    <x v="5"/>
    <d v="1899-12-30T12:30:00"/>
    <m/>
    <x v="1"/>
    <s v="MR"/>
    <d v="2019-03-06T12:30:00"/>
    <m/>
    <x v="69"/>
    <s v="Carga"/>
    <s v="NO"/>
    <n v="1"/>
    <n v="2"/>
    <x v="0"/>
    <x v="224"/>
    <x v="1"/>
    <s v="TANGER"/>
    <n v="26739"/>
    <m/>
    <m/>
    <m/>
    <n v="5"/>
    <s v="Reyes"/>
    <x v="47"/>
    <d v="1899-12-30T12:30:00"/>
    <m/>
    <n v="0"/>
    <x v="0"/>
    <x v="0"/>
    <s v="SI"/>
    <x v="1"/>
    <x v="1"/>
    <x v="1"/>
    <n v="1"/>
    <x v="1"/>
    <x v="10"/>
    <x v="3"/>
    <n v="468"/>
  </r>
  <r>
    <d v="2019-03-06T00:00:00"/>
    <x v="36"/>
    <d v="1899-12-30T13:00:00"/>
    <m/>
    <x v="1"/>
    <s v="JAR"/>
    <d v="2019-03-06T13:00:00"/>
    <m/>
    <x v="22"/>
    <s v="Carga"/>
    <s v="SI"/>
    <n v="13.5"/>
    <n v="26"/>
    <x v="0"/>
    <x v="21"/>
    <x v="8"/>
    <s v="LORQUI"/>
    <m/>
    <m/>
    <m/>
    <m/>
    <n v="60"/>
    <s v="Jesús"/>
    <x v="47"/>
    <d v="1899-12-30T13:00:00"/>
    <m/>
    <n v="1"/>
    <x v="0"/>
    <x v="0"/>
    <s v="SI"/>
    <x v="1"/>
    <x v="1"/>
    <x v="1"/>
    <n v="1"/>
    <x v="2"/>
    <x v="10"/>
    <x v="3"/>
    <n v="468"/>
  </r>
  <r>
    <d v="2019-03-06T00:00:00"/>
    <x v="43"/>
    <d v="1899-12-30T14:00:00"/>
    <m/>
    <x v="1"/>
    <s v="JAR"/>
    <d v="2019-03-06T14:00:00"/>
    <n v="26919"/>
    <x v="3"/>
    <s v="Carga"/>
    <s v="NO"/>
    <n v="1"/>
    <n v="1"/>
    <x v="0"/>
    <x v="41"/>
    <x v="1"/>
    <s v="portugal"/>
    <s v="26933 Y26893"/>
    <m/>
    <m/>
    <m/>
    <n v="10"/>
    <s v="Reyes"/>
    <x v="47"/>
    <d v="1899-12-30T14:00:00"/>
    <m/>
    <n v="0"/>
    <x v="0"/>
    <x v="0"/>
    <s v="SI"/>
    <x v="1"/>
    <x v="1"/>
    <x v="1"/>
    <n v="1"/>
    <x v="1"/>
    <x v="10"/>
    <x v="3"/>
    <n v="468"/>
  </r>
  <r>
    <d v="2019-03-06T00:00:00"/>
    <x v="38"/>
    <d v="1899-12-30T15:00:00"/>
    <m/>
    <x v="1"/>
    <s v="JAR"/>
    <d v="2019-03-06T15:00:00"/>
    <n v="6006788"/>
    <x v="25"/>
    <s v="Carga"/>
    <s v="SI"/>
    <n v="13.5"/>
    <n v="26"/>
    <x v="0"/>
    <x v="7"/>
    <x v="9"/>
    <s v="francia"/>
    <m/>
    <m/>
    <m/>
    <m/>
    <n v="60"/>
    <s v="Juan Carlos"/>
    <x v="47"/>
    <d v="1899-12-30T15:00:00"/>
    <m/>
    <n v="1"/>
    <x v="0"/>
    <x v="0"/>
    <s v="SI"/>
    <x v="1"/>
    <x v="1"/>
    <x v="1"/>
    <n v="1"/>
    <x v="2"/>
    <x v="10"/>
    <x v="3"/>
    <n v="468"/>
  </r>
  <r>
    <d v="2019-03-06T00:00:00"/>
    <x v="7"/>
    <d v="1899-12-30T15:30:00"/>
    <m/>
    <x v="1"/>
    <s v="JAR"/>
    <d v="2019-03-06T15:30:00"/>
    <m/>
    <x v="25"/>
    <s v="Descarga"/>
    <s v="SI"/>
    <n v="13.5"/>
    <n v="26"/>
    <x v="0"/>
    <x v="42"/>
    <x v="10"/>
    <s v="GAILLON"/>
    <m/>
    <m/>
    <m/>
    <m/>
    <n v="60"/>
    <s v="Miguel Ángel"/>
    <x v="47"/>
    <d v="1899-12-30T15:30:00"/>
    <m/>
    <n v="1"/>
    <x v="0"/>
    <x v="0"/>
    <s v="SI"/>
    <x v="1"/>
    <x v="1"/>
    <x v="1"/>
    <n v="1"/>
    <x v="2"/>
    <x v="10"/>
    <x v="3"/>
    <n v="468"/>
  </r>
  <r>
    <d v="2019-03-06T00:00:00"/>
    <x v="150"/>
    <m/>
    <m/>
    <x v="0"/>
    <s v="JAR"/>
    <d v="2019-03-06T15:30:00"/>
    <m/>
    <x v="3"/>
    <s v="Descarga"/>
    <s v="NO"/>
    <n v="0"/>
    <n v="0.2"/>
    <x v="1"/>
    <x v="38"/>
    <x v="2"/>
    <s v="HOSPITALET"/>
    <s v="ALB.610707"/>
    <m/>
    <m/>
    <m/>
    <n v="5"/>
    <s v="Reyes"/>
    <x v="47"/>
    <d v="1899-12-30T15:31:00"/>
    <m/>
    <n v="0"/>
    <x v="0"/>
    <x v="0"/>
    <s v="No"/>
    <x v="0"/>
    <x v="0"/>
    <x v="0"/>
    <n v="0"/>
    <x v="0"/>
    <x v="10"/>
    <x v="3"/>
    <n v="468"/>
  </r>
  <r>
    <d v="2019-03-06T00:00:00"/>
    <x v="13"/>
    <d v="1899-12-30T16:00:00"/>
    <m/>
    <x v="1"/>
    <s v="MR"/>
    <d v="2019-03-06T16:00:00"/>
    <m/>
    <x v="3"/>
    <s v="Carga"/>
    <s v="NO"/>
    <n v="5"/>
    <n v="10"/>
    <x v="0"/>
    <x v="6"/>
    <x v="3"/>
    <s v="VARIOS"/>
    <m/>
    <m/>
    <m/>
    <m/>
    <m/>
    <s v="Juan Carlos"/>
    <x v="47"/>
    <d v="1899-12-30T16:00:00"/>
    <m/>
    <n v="0"/>
    <x v="0"/>
    <x v="0"/>
    <s v="SI"/>
    <x v="1"/>
    <x v="1"/>
    <x v="1"/>
    <n v="1"/>
    <x v="1"/>
    <x v="10"/>
    <x v="3"/>
    <n v="468"/>
  </r>
  <r>
    <d v="2019-03-06T00:00:00"/>
    <x v="8"/>
    <d v="1899-12-30T16:30:00"/>
    <m/>
    <x v="1"/>
    <s v="JAR"/>
    <d v="2019-03-06T16:30:00"/>
    <s v="POLIURETANOS RIVAS"/>
    <x v="43"/>
    <s v="Carga"/>
    <s v="NO"/>
    <n v="7"/>
    <n v="18"/>
    <x v="0"/>
    <x v="150"/>
    <x v="0"/>
    <s v="Zaragoza"/>
    <m/>
    <m/>
    <m/>
    <m/>
    <n v="60"/>
    <s v="Juan Carlos"/>
    <x v="47"/>
    <d v="1899-12-30T16:30:00"/>
    <m/>
    <n v="0"/>
    <x v="0"/>
    <x v="0"/>
    <s v="SI"/>
    <x v="1"/>
    <x v="1"/>
    <x v="1"/>
    <n v="1"/>
    <x v="0"/>
    <x v="10"/>
    <x v="3"/>
    <n v="468"/>
  </r>
  <r>
    <d v="2019-03-06T00:00:00"/>
    <x v="55"/>
    <d v="1899-12-30T17:30:00"/>
    <m/>
    <x v="1"/>
    <s v="MR"/>
    <d v="2019-03-06T17:30:00"/>
    <s v="ASM"/>
    <x v="21"/>
    <s v="Carga"/>
    <s v="NO"/>
    <n v="0"/>
    <n v="1"/>
    <x v="1"/>
    <x v="46"/>
    <x v="5"/>
    <s v="VARIOS"/>
    <s v="4 PEDIDOS"/>
    <m/>
    <m/>
    <m/>
    <n v="5"/>
    <s v="Reyes"/>
    <x v="47"/>
    <d v="1899-12-30T17:30:00"/>
    <m/>
    <n v="0"/>
    <x v="0"/>
    <x v="0"/>
    <s v="SI"/>
    <x v="1"/>
    <x v="1"/>
    <x v="1"/>
    <n v="1"/>
    <x v="2"/>
    <x v="10"/>
    <x v="3"/>
    <n v="468"/>
  </r>
  <r>
    <d v="2019-03-06T00:00:00"/>
    <x v="46"/>
    <d v="1899-12-30T18:00:00"/>
    <m/>
    <x v="1"/>
    <s v="JAR"/>
    <d v="2019-03-06T18:00:00"/>
    <s v="Novaltia-23104"/>
    <x v="26"/>
    <s v="Carga"/>
    <s v="SI"/>
    <n v="13.5"/>
    <n v="33"/>
    <x v="0"/>
    <x v="158"/>
    <x v="7"/>
    <s v="zamudio"/>
    <m/>
    <m/>
    <m/>
    <m/>
    <n v="60"/>
    <s v="Miguel Ángel"/>
    <x v="47"/>
    <d v="1899-12-30T18:00:00"/>
    <m/>
    <n v="1"/>
    <x v="0"/>
    <x v="0"/>
    <s v="SI"/>
    <x v="1"/>
    <x v="1"/>
    <x v="1"/>
    <n v="1"/>
    <x v="2"/>
    <x v="10"/>
    <x v="3"/>
    <n v="468"/>
  </r>
  <r>
    <d v="2019-03-06T00:00:00"/>
    <x v="56"/>
    <d v="1899-12-30T19:00:00"/>
    <m/>
    <x v="1"/>
    <s v="JAR"/>
    <d v="2019-03-06T19:00:00"/>
    <m/>
    <x v="53"/>
    <s v="Carga"/>
    <s v="SI"/>
    <n v="13.5"/>
    <n v="26"/>
    <x v="2"/>
    <x v="226"/>
    <x v="1"/>
    <s v="lorqui"/>
    <n v="5000320"/>
    <m/>
    <m/>
    <m/>
    <n v="45"/>
    <s v="Miguel Ángel"/>
    <x v="47"/>
    <d v="1899-12-30T19:00:00"/>
    <m/>
    <n v="1"/>
    <x v="0"/>
    <x v="0"/>
    <s v="SI"/>
    <x v="1"/>
    <x v="1"/>
    <x v="1"/>
    <n v="1"/>
    <x v="1"/>
    <x v="10"/>
    <x v="3"/>
    <n v="468"/>
  </r>
  <r>
    <d v="2019-03-07T00:00:00"/>
    <x v="17"/>
    <d v="1899-12-30T06:00:00"/>
    <m/>
    <x v="1"/>
    <s v="MR"/>
    <d v="2019-03-07T06:00:00"/>
    <m/>
    <x v="26"/>
    <s v="Carga"/>
    <s v="NO"/>
    <n v="4"/>
    <n v="8"/>
    <x v="0"/>
    <x v="157"/>
    <x v="5"/>
    <s v="VARIOS"/>
    <m/>
    <m/>
    <m/>
    <m/>
    <n v="40"/>
    <s v="Miguel M."/>
    <x v="48"/>
    <d v="1899-12-30T06:00:00"/>
    <m/>
    <n v="0"/>
    <x v="0"/>
    <x v="0"/>
    <s v="SI"/>
    <x v="1"/>
    <x v="1"/>
    <x v="1"/>
    <n v="1"/>
    <x v="2"/>
    <x v="10"/>
    <x v="3"/>
    <n v="468"/>
  </r>
  <r>
    <d v="2019-03-07T00:00:00"/>
    <x v="59"/>
    <d v="1899-12-30T07:00:00"/>
    <m/>
    <x v="1"/>
    <s v="JAR"/>
    <d v="2019-03-07T07:00:00"/>
    <m/>
    <x v="53"/>
    <s v="Carga"/>
    <s v="SI"/>
    <n v="13.5"/>
    <n v="26"/>
    <x v="2"/>
    <x v="226"/>
    <x v="1"/>
    <s v="lorqui"/>
    <n v="5000320"/>
    <m/>
    <m/>
    <m/>
    <n v="45"/>
    <s v="Miguel M."/>
    <x v="48"/>
    <d v="1899-12-30T07:00:00"/>
    <m/>
    <n v="1"/>
    <x v="0"/>
    <x v="0"/>
    <s v="SI"/>
    <x v="1"/>
    <x v="1"/>
    <x v="1"/>
    <n v="1"/>
    <x v="1"/>
    <x v="10"/>
    <x v="3"/>
    <n v="468"/>
  </r>
  <r>
    <d v="2019-03-07T00:00:00"/>
    <x v="20"/>
    <d v="1899-12-30T08:30:00"/>
    <m/>
    <x v="1"/>
    <s v="MR"/>
    <d v="2019-03-07T08:30:00"/>
    <s v="DAVID"/>
    <x v="7"/>
    <s v="Carga"/>
    <s v="NO"/>
    <n v="3"/>
    <n v="6"/>
    <x v="0"/>
    <x v="9"/>
    <x v="5"/>
    <s v="PALAU"/>
    <m/>
    <m/>
    <m/>
    <m/>
    <n v="20"/>
    <s v="Miguel M."/>
    <x v="48"/>
    <d v="1899-12-30T08:30:00"/>
    <m/>
    <n v="0"/>
    <x v="0"/>
    <x v="0"/>
    <s v="SI"/>
    <x v="1"/>
    <x v="1"/>
    <x v="1"/>
    <n v="1"/>
    <x v="2"/>
    <x v="10"/>
    <x v="3"/>
    <n v="468"/>
  </r>
  <r>
    <d v="2019-03-07T00:00:00"/>
    <x v="22"/>
    <d v="1899-12-30T16:00:00"/>
    <m/>
    <x v="1"/>
    <s v="JAR"/>
    <d v="2019-03-07T09:00:00"/>
    <m/>
    <x v="24"/>
    <s v="Descarga"/>
    <s v="SI"/>
    <n v="13.5"/>
    <n v="26"/>
    <x v="0"/>
    <x v="42"/>
    <x v="10"/>
    <s v="GAILLON"/>
    <s v="Palau CB-1139"/>
    <m/>
    <m/>
    <m/>
    <m/>
    <s v="Miguel Ángel"/>
    <x v="48"/>
    <d v="1899-12-30T14:00:00"/>
    <m/>
    <n v="1"/>
    <x v="0"/>
    <x v="0"/>
    <s v="SI"/>
    <x v="1"/>
    <x v="2"/>
    <x v="0"/>
    <n v="0"/>
    <x v="2"/>
    <x v="10"/>
    <x v="3"/>
    <n v="468"/>
  </r>
  <r>
    <d v="2019-03-07T00:00:00"/>
    <x v="52"/>
    <m/>
    <m/>
    <x v="0"/>
    <s v="JAR"/>
    <d v="2019-03-07T10:00:00"/>
    <m/>
    <x v="16"/>
    <s v="Descarga"/>
    <s v="NO"/>
    <n v="0.5"/>
    <n v="1"/>
    <x v="1"/>
    <x v="169"/>
    <x v="0"/>
    <s v="Murcia"/>
    <m/>
    <m/>
    <m/>
    <m/>
    <n v="1"/>
    <s v="Sus medios"/>
    <x v="48"/>
    <d v="1899-12-30T09:45:00"/>
    <m/>
    <n v="0"/>
    <x v="0"/>
    <x v="0"/>
    <s v="No"/>
    <x v="0"/>
    <x v="0"/>
    <x v="0"/>
    <n v="0"/>
    <x v="0"/>
    <x v="10"/>
    <x v="3"/>
    <n v="468"/>
  </r>
  <r>
    <d v="2019-03-07T00:00:00"/>
    <x v="31"/>
    <m/>
    <m/>
    <x v="0"/>
    <s v="MR"/>
    <d v="2019-03-07T11:00:00"/>
    <m/>
    <x v="16"/>
    <s v="Descarga"/>
    <s v="NO"/>
    <n v="0"/>
    <s v="0,5"/>
    <x v="1"/>
    <x v="169"/>
    <x v="0"/>
    <s v="MURCIA"/>
    <s v="NO TRAE ALB. SOLO UNA NOTA PARA PEDIDO 1901000497"/>
    <m/>
    <m/>
    <m/>
    <m/>
    <s v="Sus medios"/>
    <x v="48"/>
    <d v="1899-12-30T10:45:00"/>
    <m/>
    <n v="0"/>
    <x v="0"/>
    <x v="0"/>
    <s v="No"/>
    <x v="0"/>
    <x v="0"/>
    <x v="0"/>
    <n v="0"/>
    <x v="0"/>
    <x v="10"/>
    <x v="3"/>
    <n v="468"/>
  </r>
  <r>
    <d v="2019-03-07T00:00:00"/>
    <x v="2"/>
    <d v="1899-12-30T11:00:00"/>
    <m/>
    <x v="1"/>
    <s v="JAR"/>
    <d v="2019-03-07T11:00:00"/>
    <s v="FLUIDRA"/>
    <x v="31"/>
    <s v="Carga"/>
    <s v="SI"/>
    <n v="13.5"/>
    <n v="26"/>
    <x v="0"/>
    <x v="70"/>
    <x v="11"/>
    <s v="MAÇANET"/>
    <m/>
    <m/>
    <m/>
    <m/>
    <n v="60"/>
    <s v="Jesús"/>
    <x v="48"/>
    <d v="1899-12-30T11:00:00"/>
    <m/>
    <n v="1"/>
    <x v="0"/>
    <x v="0"/>
    <s v="SI"/>
    <x v="1"/>
    <x v="1"/>
    <x v="1"/>
    <n v="1"/>
    <x v="2"/>
    <x v="10"/>
    <x v="3"/>
    <n v="468"/>
  </r>
  <r>
    <d v="2019-03-07T00:00:00"/>
    <x v="3"/>
    <d v="1899-12-30T11:30:00"/>
    <m/>
    <x v="1"/>
    <s v="JAR"/>
    <d v="2019-03-07T11:30:00"/>
    <s v="Maydisa"/>
    <x v="71"/>
    <s v="Carga"/>
    <s v="SI"/>
    <n v="13.5"/>
    <n v="26"/>
    <x v="0"/>
    <x v="6"/>
    <x v="3"/>
    <s v="Maydisa"/>
    <m/>
    <m/>
    <m/>
    <m/>
    <n v="60"/>
    <s v="Jesús"/>
    <x v="48"/>
    <d v="1899-12-30T11:30:00"/>
    <m/>
    <n v="1"/>
    <x v="0"/>
    <x v="0"/>
    <s v="SI"/>
    <x v="1"/>
    <x v="1"/>
    <x v="1"/>
    <n v="1"/>
    <x v="1"/>
    <x v="10"/>
    <x v="3"/>
    <n v="468"/>
  </r>
  <r>
    <d v="2019-03-07T00:00:00"/>
    <x v="61"/>
    <d v="1899-12-30T11:45:00"/>
    <m/>
    <x v="1"/>
    <s v="MR"/>
    <d v="2019-03-07T12:00:00"/>
    <s v="DAVID"/>
    <x v="7"/>
    <s v="Carga"/>
    <s v="NO"/>
    <n v="3"/>
    <n v="6"/>
    <x v="0"/>
    <x v="9"/>
    <x v="5"/>
    <s v="PALAU"/>
    <m/>
    <m/>
    <m/>
    <m/>
    <n v="20"/>
    <s v="Miguel M."/>
    <x v="48"/>
    <d v="1899-12-30T11:45:00"/>
    <m/>
    <n v="0"/>
    <x v="0"/>
    <x v="0"/>
    <s v="SI"/>
    <x v="1"/>
    <x v="1"/>
    <x v="1"/>
    <n v="1"/>
    <x v="2"/>
    <x v="10"/>
    <x v="3"/>
    <n v="468"/>
  </r>
  <r>
    <d v="2019-03-07T00:00:00"/>
    <x v="4"/>
    <d v="1899-12-30T12:00:00"/>
    <m/>
    <x v="1"/>
    <s v="JAR"/>
    <d v="2019-03-07T12:00:00"/>
    <s v="Faurecia-25792"/>
    <x v="3"/>
    <s v="Carga"/>
    <s v="NO"/>
    <n v="6"/>
    <n v="11"/>
    <x v="0"/>
    <x v="207"/>
    <x v="1"/>
    <s v="Eslovaquia"/>
    <m/>
    <s v="WE294VH"/>
    <m/>
    <m/>
    <n v="20"/>
    <s v="Miguel M."/>
    <x v="48"/>
    <d v="1899-12-30T12:00:00"/>
    <m/>
    <n v="0"/>
    <x v="0"/>
    <x v="0"/>
    <s v="SI"/>
    <x v="1"/>
    <x v="1"/>
    <x v="1"/>
    <n v="1"/>
    <x v="1"/>
    <x v="10"/>
    <x v="3"/>
    <n v="468"/>
  </r>
  <r>
    <d v="2019-03-07T00:00:00"/>
    <x v="5"/>
    <d v="1899-12-30T12:30:00"/>
    <m/>
    <x v="1"/>
    <s v="JAR"/>
    <d v="2019-03-07T12:30:00"/>
    <s v="Faurecia-25792"/>
    <x v="3"/>
    <s v="Carga"/>
    <s v="NO"/>
    <n v="2"/>
    <n v="4"/>
    <x v="0"/>
    <x v="207"/>
    <x v="1"/>
    <s v="Rep. Checa"/>
    <m/>
    <s v="KR6AW76"/>
    <m/>
    <m/>
    <m/>
    <s v="Pdte."/>
    <x v="48"/>
    <d v="1899-12-30T12:30:00"/>
    <m/>
    <n v="0"/>
    <x v="0"/>
    <x v="0"/>
    <s v="SI"/>
    <x v="1"/>
    <x v="1"/>
    <x v="1"/>
    <n v="1"/>
    <x v="1"/>
    <x v="10"/>
    <x v="3"/>
    <n v="468"/>
  </r>
  <r>
    <d v="2019-03-07T00:00:00"/>
    <x v="36"/>
    <d v="1899-12-30T13:00:00"/>
    <m/>
    <x v="1"/>
    <s v="JAR"/>
    <d v="2019-03-07T13:00:00"/>
    <m/>
    <x v="53"/>
    <s v="Carga"/>
    <s v="SI"/>
    <n v="13.5"/>
    <n v="26"/>
    <x v="2"/>
    <x v="226"/>
    <x v="1"/>
    <s v="lorqui"/>
    <n v="5000320"/>
    <m/>
    <m/>
    <m/>
    <n v="45"/>
    <s v="Juan Carlos"/>
    <x v="48"/>
    <d v="1899-12-30T13:00:00"/>
    <m/>
    <n v="1"/>
    <x v="0"/>
    <x v="0"/>
    <s v="SI"/>
    <x v="1"/>
    <x v="1"/>
    <x v="1"/>
    <n v="1"/>
    <x v="1"/>
    <x v="10"/>
    <x v="3"/>
    <n v="468"/>
  </r>
  <r>
    <d v="2019-03-07T00:00:00"/>
    <x v="36"/>
    <m/>
    <m/>
    <x v="0"/>
    <s v="JAR"/>
    <d v="2019-03-07T13:00:00"/>
    <m/>
    <x v="3"/>
    <s v="Descarga"/>
    <s v="NO"/>
    <n v="0.2"/>
    <n v="1"/>
    <x v="1"/>
    <x v="149"/>
    <x v="0"/>
    <s v="Palau"/>
    <m/>
    <m/>
    <m/>
    <m/>
    <n v="1"/>
    <s v="Reyes"/>
    <x v="48"/>
    <d v="1899-12-30T13:00:00"/>
    <m/>
    <n v="0"/>
    <x v="0"/>
    <x v="0"/>
    <s v="No"/>
    <x v="0"/>
    <x v="0"/>
    <x v="0"/>
    <n v="0"/>
    <x v="0"/>
    <x v="10"/>
    <x v="3"/>
    <n v="468"/>
  </r>
  <r>
    <d v="2019-03-07T00:00:00"/>
    <x v="12"/>
    <d v="1899-12-30T14:30:00"/>
    <m/>
    <x v="1"/>
    <s v="JAR"/>
    <d v="2019-03-07T14:30:00"/>
    <m/>
    <x v="53"/>
    <s v="Carga"/>
    <s v="SI"/>
    <n v="13.5"/>
    <n v="26"/>
    <x v="2"/>
    <x v="226"/>
    <x v="1"/>
    <s v="lorqui"/>
    <n v="5000320"/>
    <m/>
    <m/>
    <m/>
    <n v="45"/>
    <s v="Juan Carlos"/>
    <x v="48"/>
    <d v="1899-12-30T14:30:00"/>
    <m/>
    <n v="1"/>
    <x v="0"/>
    <x v="0"/>
    <s v="SI"/>
    <x v="1"/>
    <x v="1"/>
    <x v="1"/>
    <n v="1"/>
    <x v="1"/>
    <x v="10"/>
    <x v="3"/>
    <n v="468"/>
  </r>
  <r>
    <d v="2019-03-07T00:00:00"/>
    <x v="7"/>
    <d v="1899-12-30T15:30:00"/>
    <m/>
    <x v="1"/>
    <s v="JAR"/>
    <d v="2019-03-07T15:30:00"/>
    <n v="26210"/>
    <x v="7"/>
    <s v="Carga"/>
    <s v="NO"/>
    <n v="4"/>
    <n v="5"/>
    <x v="0"/>
    <x v="4"/>
    <x v="7"/>
    <s v="GURB"/>
    <s v="PD.26210"/>
    <m/>
    <m/>
    <m/>
    <n v="20"/>
    <s v="Miguel M."/>
    <x v="48"/>
    <d v="1899-12-30T15:30:00"/>
    <m/>
    <n v="0"/>
    <x v="0"/>
    <x v="0"/>
    <s v="SI"/>
    <x v="1"/>
    <x v="1"/>
    <x v="1"/>
    <n v="1"/>
    <x v="2"/>
    <x v="10"/>
    <x v="3"/>
    <n v="468"/>
  </r>
  <r>
    <d v="2019-03-07T00:00:00"/>
    <x v="13"/>
    <d v="1899-12-30T16:00:00"/>
    <m/>
    <x v="1"/>
    <s v="JAR"/>
    <d v="2019-03-07T16:00:00"/>
    <m/>
    <x v="53"/>
    <s v="Carga"/>
    <s v="SI"/>
    <n v="13.5"/>
    <n v="26"/>
    <x v="2"/>
    <x v="226"/>
    <x v="1"/>
    <s v="lorqui"/>
    <n v="5000320"/>
    <m/>
    <m/>
    <m/>
    <m/>
    <s v="Juan Carlos"/>
    <x v="48"/>
    <d v="1899-12-30T16:00:00"/>
    <m/>
    <n v="1"/>
    <x v="0"/>
    <x v="0"/>
    <s v="SI"/>
    <x v="1"/>
    <x v="1"/>
    <x v="1"/>
    <n v="1"/>
    <x v="1"/>
    <x v="10"/>
    <x v="3"/>
    <n v="468"/>
  </r>
  <r>
    <d v="2019-03-07T00:00:00"/>
    <x v="13"/>
    <d v="1899-12-30T16:00:00"/>
    <m/>
    <x v="1"/>
    <s v="MR"/>
    <d v="2019-03-07T16:00:00"/>
    <m/>
    <x v="3"/>
    <s v="Carga"/>
    <s v="NO"/>
    <n v="5"/>
    <n v="10"/>
    <x v="0"/>
    <x v="6"/>
    <x v="3"/>
    <s v="VARIOS"/>
    <m/>
    <m/>
    <m/>
    <m/>
    <m/>
    <s v="Juan Carlos"/>
    <x v="48"/>
    <d v="1899-12-30T16:00:00"/>
    <m/>
    <n v="0"/>
    <x v="0"/>
    <x v="0"/>
    <s v="SI"/>
    <x v="1"/>
    <x v="1"/>
    <x v="1"/>
    <n v="1"/>
    <x v="1"/>
    <x v="10"/>
    <x v="3"/>
    <n v="468"/>
  </r>
  <r>
    <d v="2019-03-07T00:00:00"/>
    <x v="40"/>
    <d v="1899-12-30T17:00:00"/>
    <m/>
    <x v="1"/>
    <s v="MR"/>
    <d v="2019-03-07T17:00:00"/>
    <m/>
    <x v="14"/>
    <s v="Carga"/>
    <s v="NO"/>
    <n v="2"/>
    <n v="3"/>
    <x v="0"/>
    <x v="19"/>
    <x v="5"/>
    <s v="VARIOS"/>
    <m/>
    <m/>
    <m/>
    <m/>
    <n v="15"/>
    <s v="Miguel Ángel"/>
    <x v="48"/>
    <d v="1899-12-30T17:00:00"/>
    <m/>
    <n v="0"/>
    <x v="0"/>
    <x v="0"/>
    <s v="SI"/>
    <x v="1"/>
    <x v="1"/>
    <x v="1"/>
    <n v="1"/>
    <x v="2"/>
    <x v="10"/>
    <x v="3"/>
    <n v="468"/>
  </r>
  <r>
    <d v="2019-03-07T00:00:00"/>
    <x v="55"/>
    <d v="1899-12-30T17:30:00"/>
    <m/>
    <x v="1"/>
    <s v="JAR"/>
    <d v="2019-03-07T17:30:00"/>
    <m/>
    <x v="24"/>
    <s v="Descarga"/>
    <s v="SI"/>
    <n v="13.5"/>
    <n v="26"/>
    <x v="0"/>
    <x v="40"/>
    <x v="10"/>
    <s v="NURIEUX"/>
    <s v="NURIEUX - CB-1134"/>
    <m/>
    <m/>
    <m/>
    <n v="60"/>
    <s v="Miguel Ángel"/>
    <x v="48"/>
    <d v="1899-12-30T17:30:00"/>
    <m/>
    <n v="1"/>
    <x v="0"/>
    <x v="0"/>
    <s v="SI"/>
    <x v="1"/>
    <x v="1"/>
    <x v="1"/>
    <n v="1"/>
    <x v="2"/>
    <x v="10"/>
    <x v="3"/>
    <n v="468"/>
  </r>
  <r>
    <d v="2019-03-07T00:00:00"/>
    <x v="46"/>
    <d v="1899-12-30T18:00:00"/>
    <m/>
    <x v="1"/>
    <s v="JAR"/>
    <d v="2019-03-07T18:00:00"/>
    <m/>
    <x v="3"/>
    <s v="Descarga"/>
    <s v="NO"/>
    <n v="4"/>
    <n v="6"/>
    <x v="0"/>
    <x v="227"/>
    <x v="0"/>
    <s v="igualada"/>
    <s v="6600 kg."/>
    <m/>
    <m/>
    <m/>
    <n v="30"/>
    <s v="Juan Carlos"/>
    <x v="48"/>
    <d v="1899-12-30T18:00:00"/>
    <m/>
    <n v="0"/>
    <x v="0"/>
    <x v="0"/>
    <s v="SI"/>
    <x v="1"/>
    <x v="1"/>
    <x v="1"/>
    <n v="1"/>
    <x v="0"/>
    <x v="10"/>
    <x v="3"/>
    <n v="468"/>
  </r>
  <r>
    <d v="2019-03-07T00:00:00"/>
    <x v="47"/>
    <d v="1899-12-30T18:30:00"/>
    <m/>
    <x v="1"/>
    <s v="MR"/>
    <d v="2019-03-07T18:30:00"/>
    <s v="SZENDEX"/>
    <x v="20"/>
    <s v="Carga"/>
    <s v="NO"/>
    <n v="0"/>
    <n v="1"/>
    <x v="1"/>
    <x v="54"/>
    <x v="5"/>
    <s v="VARIOS"/>
    <m/>
    <m/>
    <m/>
    <m/>
    <n v="5"/>
    <s v="Miguel Ángel"/>
    <x v="48"/>
    <d v="1899-12-30T18:30:00"/>
    <m/>
    <n v="0"/>
    <x v="0"/>
    <x v="0"/>
    <s v="SI"/>
    <x v="1"/>
    <x v="1"/>
    <x v="1"/>
    <n v="1"/>
    <x v="2"/>
    <x v="10"/>
    <x v="3"/>
    <n v="468"/>
  </r>
  <r>
    <d v="2019-03-08T00:00:00"/>
    <x v="17"/>
    <d v="1899-12-30T06:00:00"/>
    <m/>
    <x v="1"/>
    <s v="MR"/>
    <d v="2019-03-08T06:00:00"/>
    <m/>
    <x v="26"/>
    <s v="Carga"/>
    <s v="SI"/>
    <n v="13.5"/>
    <n v="26"/>
    <x v="0"/>
    <x v="157"/>
    <x v="5"/>
    <s v="VARIOS"/>
    <m/>
    <m/>
    <m/>
    <m/>
    <n v="60"/>
    <s v="Miguel M."/>
    <x v="49"/>
    <d v="1899-12-30T06:00:00"/>
    <m/>
    <n v="1"/>
    <x v="0"/>
    <x v="0"/>
    <s v="SI"/>
    <x v="1"/>
    <x v="1"/>
    <x v="1"/>
    <n v="1"/>
    <x v="2"/>
    <x v="10"/>
    <x v="3"/>
    <n v="468"/>
  </r>
  <r>
    <d v="2019-03-08T00:00:00"/>
    <x v="155"/>
    <d v="1899-12-30T06:30:00"/>
    <m/>
    <x v="1"/>
    <s v="JAR"/>
    <d v="2019-03-08T06:30:00"/>
    <s v="Descarga Lorqui"/>
    <x v="22"/>
    <s v="Descarga"/>
    <s v="SI"/>
    <n v="13.5"/>
    <n v="26"/>
    <x v="0"/>
    <x v="21"/>
    <x v="8"/>
    <s v="MURCIA"/>
    <m/>
    <m/>
    <m/>
    <m/>
    <n v="60"/>
    <s v="Jesús"/>
    <x v="49"/>
    <d v="1899-12-30T06:30:00"/>
    <m/>
    <n v="1"/>
    <x v="0"/>
    <x v="0"/>
    <s v="SI"/>
    <x v="1"/>
    <x v="1"/>
    <x v="1"/>
    <n v="1"/>
    <x v="2"/>
    <x v="10"/>
    <x v="3"/>
    <n v="468"/>
  </r>
  <r>
    <d v="2019-03-08T00:00:00"/>
    <x v="192"/>
    <d v="1899-12-30T07:15:00"/>
    <m/>
    <x v="1"/>
    <s v="MR"/>
    <d v="2019-03-08T07:30:00"/>
    <s v="DAVID"/>
    <x v="7"/>
    <s v="Carga"/>
    <s v="NO"/>
    <n v="3"/>
    <n v="6"/>
    <x v="0"/>
    <x v="9"/>
    <x v="5"/>
    <s v="PALAU"/>
    <s v="Residuos"/>
    <m/>
    <m/>
    <m/>
    <n v="20"/>
    <s v="Jesús"/>
    <x v="49"/>
    <d v="1899-12-30T07:15:00"/>
    <m/>
    <n v="0"/>
    <x v="0"/>
    <x v="0"/>
    <s v="SI"/>
    <x v="1"/>
    <x v="1"/>
    <x v="1"/>
    <n v="1"/>
    <x v="2"/>
    <x v="10"/>
    <x v="3"/>
    <n v="468"/>
  </r>
  <r>
    <d v="2019-03-08T00:00:00"/>
    <x v="18"/>
    <d v="1899-12-30T07:30:00"/>
    <m/>
    <x v="1"/>
    <s v="MR"/>
    <d v="2019-03-08T07:30:00"/>
    <m/>
    <x v="30"/>
    <s v="Carga"/>
    <s v="NO"/>
    <n v="1.5"/>
    <n v="3"/>
    <x v="0"/>
    <x v="91"/>
    <x v="1"/>
    <s v="GRANOLLERS"/>
    <s v="26901, 27025, 28202, 26845 y 26678"/>
    <m/>
    <m/>
    <m/>
    <n v="30"/>
    <s v="Miguel M."/>
    <x v="49"/>
    <d v="1899-12-30T07:30:00"/>
    <m/>
    <n v="0"/>
    <x v="0"/>
    <x v="0"/>
    <s v="SI"/>
    <x v="1"/>
    <x v="1"/>
    <x v="1"/>
    <n v="1"/>
    <x v="1"/>
    <x v="10"/>
    <x v="3"/>
    <n v="468"/>
  </r>
  <r>
    <d v="2019-03-08T00:00:00"/>
    <x v="9"/>
    <d v="1899-12-30T08:00:00"/>
    <m/>
    <x v="1"/>
    <s v="JAR"/>
    <d v="2019-03-08T08:00:00"/>
    <s v="FLUIDRA"/>
    <x v="31"/>
    <s v="Carga"/>
    <s v="SI"/>
    <n v="13.5"/>
    <n v="26"/>
    <x v="0"/>
    <x v="70"/>
    <x v="11"/>
    <s v="MAÇANET"/>
    <m/>
    <m/>
    <m/>
    <m/>
    <n v="30"/>
    <s v="Jesús"/>
    <x v="49"/>
    <d v="1899-12-30T08:00:00"/>
    <m/>
    <n v="1"/>
    <x v="0"/>
    <x v="0"/>
    <s v="SI"/>
    <x v="1"/>
    <x v="1"/>
    <x v="1"/>
    <n v="1"/>
    <x v="2"/>
    <x v="10"/>
    <x v="3"/>
    <n v="468"/>
  </r>
  <r>
    <d v="2019-03-08T00:00:00"/>
    <x v="20"/>
    <d v="1899-12-30T08:30:00"/>
    <m/>
    <x v="1"/>
    <s v="MR"/>
    <d v="2019-03-08T08:30:00"/>
    <s v="DAVID"/>
    <x v="7"/>
    <s v="Carga"/>
    <s v="NO"/>
    <n v="3"/>
    <n v="6"/>
    <x v="0"/>
    <x v="9"/>
    <x v="5"/>
    <s v="PALAU"/>
    <m/>
    <m/>
    <m/>
    <m/>
    <n v="20"/>
    <s v="Jesús"/>
    <x v="49"/>
    <d v="1899-12-30T08:30:00"/>
    <m/>
    <n v="0"/>
    <x v="0"/>
    <x v="0"/>
    <s v="SI"/>
    <x v="1"/>
    <x v="1"/>
    <x v="1"/>
    <n v="1"/>
    <x v="2"/>
    <x v="10"/>
    <x v="3"/>
    <n v="468"/>
  </r>
  <r>
    <d v="2019-03-08T00:00:00"/>
    <x v="51"/>
    <m/>
    <m/>
    <x v="0"/>
    <s v="JAR"/>
    <d v="2019-03-08T09:00:00"/>
    <m/>
    <x v="3"/>
    <s v="Descarga"/>
    <s v="NO"/>
    <n v="0.1"/>
    <n v="1"/>
    <x v="1"/>
    <x v="25"/>
    <x v="2"/>
    <s v="PALAU"/>
    <m/>
    <m/>
    <m/>
    <m/>
    <n v="1"/>
    <s v="Reyes"/>
    <x v="49"/>
    <d v="1899-12-30T09:01:00"/>
    <m/>
    <n v="0"/>
    <x v="0"/>
    <x v="0"/>
    <s v="No"/>
    <x v="0"/>
    <x v="0"/>
    <x v="0"/>
    <n v="0"/>
    <x v="0"/>
    <x v="10"/>
    <x v="3"/>
    <n v="468"/>
  </r>
  <r>
    <d v="2019-03-08T00:00:00"/>
    <x v="67"/>
    <d v="1899-12-30T09:15:00"/>
    <m/>
    <x v="1"/>
    <s v="MR"/>
    <d v="2019-03-08T09:30:00"/>
    <s v="DAVID"/>
    <x v="7"/>
    <s v="Carga"/>
    <s v="NO"/>
    <n v="3"/>
    <n v="6"/>
    <x v="0"/>
    <x v="9"/>
    <x v="5"/>
    <s v="PALAU"/>
    <m/>
    <m/>
    <m/>
    <m/>
    <n v="20"/>
    <s v="Miguel M."/>
    <x v="49"/>
    <d v="1899-12-30T09:15:00"/>
    <m/>
    <n v="0"/>
    <x v="0"/>
    <x v="0"/>
    <s v="SI"/>
    <x v="1"/>
    <x v="1"/>
    <x v="1"/>
    <n v="1"/>
    <x v="2"/>
    <x v="10"/>
    <x v="3"/>
    <n v="468"/>
  </r>
  <r>
    <d v="2019-03-08T00:00:00"/>
    <x v="193"/>
    <m/>
    <m/>
    <x v="0"/>
    <s v="MR"/>
    <d v="2019-03-08T09:30:00"/>
    <m/>
    <x v="21"/>
    <s v="Descarga"/>
    <s v="NO"/>
    <n v="0"/>
    <n v="0.5"/>
    <x v="1"/>
    <x v="46"/>
    <x v="2"/>
    <s v="BILBAO"/>
    <s v="1 SOBRE PARA MIREIA ESPINAL DE IÑAQUI ANSOTEGUI"/>
    <m/>
    <m/>
    <m/>
    <m/>
    <s v="Sus medios"/>
    <x v="49"/>
    <d v="1899-12-30T09:24:00"/>
    <m/>
    <n v="0"/>
    <x v="0"/>
    <x v="0"/>
    <s v="No"/>
    <x v="0"/>
    <x v="0"/>
    <x v="0"/>
    <n v="0"/>
    <x v="0"/>
    <x v="10"/>
    <x v="3"/>
    <n v="468"/>
  </r>
  <r>
    <d v="2019-03-08T00:00:00"/>
    <x v="146"/>
    <m/>
    <m/>
    <x v="0"/>
    <s v="MR"/>
    <d v="2019-03-08T09:30:00"/>
    <m/>
    <x v="3"/>
    <s v="Descarga"/>
    <s v="NO"/>
    <n v="0"/>
    <n v="0.5"/>
    <x v="0"/>
    <x v="95"/>
    <x v="0"/>
    <s v="SANT BOI"/>
    <s v="ALB. 7201243521  PDO 213004414"/>
    <m/>
    <m/>
    <m/>
    <m/>
    <s v="Jesús"/>
    <x v="49"/>
    <d v="1899-12-30T09:28:00"/>
    <m/>
    <n v="0"/>
    <x v="0"/>
    <x v="0"/>
    <s v="No"/>
    <x v="0"/>
    <x v="0"/>
    <x v="0"/>
    <n v="0"/>
    <x v="0"/>
    <x v="10"/>
    <x v="3"/>
    <n v="468"/>
  </r>
  <r>
    <d v="2019-03-08T00:00:00"/>
    <x v="0"/>
    <d v="1899-12-30T09:30:00"/>
    <m/>
    <x v="1"/>
    <s v="MR"/>
    <d v="2019-03-08T09:30:00"/>
    <m/>
    <x v="3"/>
    <s v="Descarga"/>
    <s v="NO"/>
    <n v="10"/>
    <n v="20"/>
    <x v="0"/>
    <x v="228"/>
    <x v="2"/>
    <s v="PALAU"/>
    <s v="NO HA INDICADO NI HORA NI PALETS A DESCARGAR"/>
    <m/>
    <m/>
    <m/>
    <m/>
    <s v="Pdte."/>
    <x v="49"/>
    <d v="1899-12-30T10:30:00"/>
    <m/>
    <n v="0"/>
    <x v="0"/>
    <x v="0"/>
    <s v="SI"/>
    <x v="1"/>
    <x v="2"/>
    <x v="0"/>
    <n v="0"/>
    <x v="0"/>
    <x v="10"/>
    <x v="3"/>
    <n v="468"/>
  </r>
  <r>
    <d v="2019-03-08T00:00:00"/>
    <x v="52"/>
    <m/>
    <m/>
    <x v="0"/>
    <s v="JAR"/>
    <d v="2019-03-08T10:00:00"/>
    <m/>
    <x v="3"/>
    <s v="Descarga"/>
    <s v="NO"/>
    <n v="0.1"/>
    <n v="0.5"/>
    <x v="1"/>
    <x v="65"/>
    <x v="0"/>
    <s v="Montornes"/>
    <n v="213004695"/>
    <m/>
    <m/>
    <m/>
    <n v="1"/>
    <s v="Reyes"/>
    <x v="49"/>
    <d v="1899-12-30T09:45:00"/>
    <m/>
    <n v="0"/>
    <x v="0"/>
    <x v="0"/>
    <s v="No"/>
    <x v="0"/>
    <x v="0"/>
    <x v="0"/>
    <n v="0"/>
    <x v="0"/>
    <x v="10"/>
    <x v="3"/>
    <n v="468"/>
  </r>
  <r>
    <d v="2019-03-08T00:00:00"/>
    <x v="1"/>
    <d v="1899-12-30T10:30:00"/>
    <m/>
    <x v="1"/>
    <s v="JAR"/>
    <d v="2019-03-08T10:30:00"/>
    <m/>
    <x v="3"/>
    <s v="Descarga"/>
    <s v="NO"/>
    <n v="2"/>
    <n v="3"/>
    <x v="0"/>
    <x v="118"/>
    <x v="2"/>
    <s v="palau"/>
    <m/>
    <m/>
    <m/>
    <m/>
    <n v="15"/>
    <s v="Miguel M."/>
    <x v="49"/>
    <d v="1899-12-30T10:30:00"/>
    <m/>
    <n v="0"/>
    <x v="0"/>
    <x v="0"/>
    <s v="SI"/>
    <x v="1"/>
    <x v="1"/>
    <x v="1"/>
    <n v="1"/>
    <x v="0"/>
    <x v="10"/>
    <x v="3"/>
    <n v="468"/>
  </r>
  <r>
    <d v="2019-03-08T00:00:00"/>
    <x v="170"/>
    <m/>
    <m/>
    <x v="0"/>
    <s v="MR"/>
    <d v="2019-03-08T11:00:00"/>
    <m/>
    <x v="3"/>
    <s v="Descarga"/>
    <s v="NO"/>
    <n v="0"/>
    <n v="0.5"/>
    <x v="1"/>
    <x v="66"/>
    <x v="0"/>
    <s v="SABADELL"/>
    <s v="ALB. L914488 NO TIENE Nº PEDIDO"/>
    <m/>
    <m/>
    <m/>
    <n v="1"/>
    <s v="Reyes"/>
    <x v="49"/>
    <d v="1899-12-30T10:56:00"/>
    <m/>
    <n v="0"/>
    <x v="0"/>
    <x v="0"/>
    <s v="No"/>
    <x v="0"/>
    <x v="0"/>
    <x v="0"/>
    <n v="0"/>
    <x v="0"/>
    <x v="10"/>
    <x v="3"/>
    <n v="468"/>
  </r>
  <r>
    <d v="2019-03-08T00:00:00"/>
    <x v="2"/>
    <d v="1899-12-30T11:00:00"/>
    <m/>
    <x v="1"/>
    <s v="JAR"/>
    <d v="2019-03-08T11:00:00"/>
    <m/>
    <x v="6"/>
    <s v="Carga"/>
    <s v="NO"/>
    <n v="3"/>
    <n v="6"/>
    <x v="0"/>
    <x v="7"/>
    <x v="4"/>
    <s v="Gaillon"/>
    <s v="6006932 + 6006978"/>
    <m/>
    <m/>
    <m/>
    <n v="30"/>
    <s v="Miguel M."/>
    <x v="49"/>
    <d v="1899-12-30T11:00:00"/>
    <m/>
    <n v="0"/>
    <x v="0"/>
    <x v="0"/>
    <s v="SI"/>
    <x v="1"/>
    <x v="1"/>
    <x v="1"/>
    <n v="1"/>
    <x v="1"/>
    <x v="10"/>
    <x v="3"/>
    <n v="468"/>
  </r>
  <r>
    <d v="2019-03-08T00:00:00"/>
    <x v="3"/>
    <d v="1899-12-30T11:30:00"/>
    <m/>
    <x v="1"/>
    <s v="JAR"/>
    <d v="2019-03-08T11:30:00"/>
    <m/>
    <x v="26"/>
    <s v="Carga"/>
    <s v="SI"/>
    <n v="13.5"/>
    <n v="26"/>
    <x v="0"/>
    <x v="229"/>
    <x v="7"/>
    <s v="Toledo"/>
    <s v="pd.27036"/>
    <m/>
    <m/>
    <m/>
    <n v="60"/>
    <s v="Miguel M."/>
    <x v="49"/>
    <d v="1899-12-30T11:30:00"/>
    <m/>
    <n v="1"/>
    <x v="0"/>
    <x v="0"/>
    <s v="SI"/>
    <x v="1"/>
    <x v="1"/>
    <x v="1"/>
    <n v="1"/>
    <x v="2"/>
    <x v="10"/>
    <x v="3"/>
    <n v="468"/>
  </r>
  <r>
    <d v="2019-03-08T00:00:00"/>
    <x v="4"/>
    <d v="1899-12-30T12:00:00"/>
    <m/>
    <x v="1"/>
    <s v="JAR"/>
    <d v="2019-03-08T12:00:00"/>
    <m/>
    <x v="31"/>
    <s v="Carga"/>
    <s v="SI"/>
    <n v="13.5"/>
    <n v="33"/>
    <x v="0"/>
    <x v="230"/>
    <x v="7"/>
    <s v="Cadiz"/>
    <m/>
    <s v="3527-CNC  y  R-2901-BCD"/>
    <m/>
    <m/>
    <n v="60"/>
    <s v="Miguel M."/>
    <x v="49"/>
    <d v="1899-12-30T12:00:00"/>
    <m/>
    <n v="1"/>
    <x v="0"/>
    <x v="0"/>
    <s v="SI"/>
    <x v="1"/>
    <x v="1"/>
    <x v="1"/>
    <n v="1"/>
    <x v="2"/>
    <x v="10"/>
    <x v="3"/>
    <n v="468"/>
  </r>
  <r>
    <d v="2019-03-08T00:00:00"/>
    <x v="5"/>
    <d v="1899-12-30T12:30:00"/>
    <m/>
    <x v="1"/>
    <s v="JAR"/>
    <d v="2019-03-08T12:30:00"/>
    <m/>
    <x v="43"/>
    <s v="Descarga"/>
    <s v="NO"/>
    <n v="3"/>
    <n v="5"/>
    <x v="0"/>
    <x v="231"/>
    <x v="2"/>
    <s v="Hostalets de V."/>
    <s v="Cajas Soldadas"/>
    <m/>
    <m/>
    <m/>
    <n v="20"/>
    <s v="Reyes"/>
    <x v="49"/>
    <d v="1899-12-30T12:30:00"/>
    <m/>
    <n v="0"/>
    <x v="0"/>
    <x v="0"/>
    <s v="SI"/>
    <x v="1"/>
    <x v="1"/>
    <x v="1"/>
    <n v="1"/>
    <x v="0"/>
    <x v="10"/>
    <x v="3"/>
    <n v="468"/>
  </r>
  <r>
    <d v="2019-03-08T00:00:00"/>
    <x v="36"/>
    <d v="1899-12-30T13:00:00"/>
    <m/>
    <x v="1"/>
    <s v="JAR"/>
    <d v="2019-03-08T13:00:00"/>
    <m/>
    <x v="3"/>
    <s v="Carga"/>
    <s v="NO"/>
    <n v="9"/>
    <n v="6"/>
    <x v="0"/>
    <x v="86"/>
    <x v="1"/>
    <s v="italia"/>
    <s v="– los ibc’s de italia. 6006870"/>
    <s v="B857 MRV – B957 MRV"/>
    <m/>
    <m/>
    <n v="60"/>
    <s v="Jesús"/>
    <x v="49"/>
    <d v="1899-12-30T13:00:00"/>
    <m/>
    <n v="0"/>
    <x v="0"/>
    <x v="0"/>
    <s v="SI"/>
    <x v="1"/>
    <x v="1"/>
    <x v="1"/>
    <n v="1"/>
    <x v="1"/>
    <x v="10"/>
    <x v="3"/>
    <n v="468"/>
  </r>
  <r>
    <d v="2019-03-08T00:00:00"/>
    <x v="194"/>
    <m/>
    <m/>
    <x v="0"/>
    <s v="JAR"/>
    <d v="2019-03-08T13:00:00"/>
    <m/>
    <x v="3"/>
    <s v="Descarga"/>
    <s v="NO"/>
    <n v="1"/>
    <n v="1"/>
    <x v="0"/>
    <x v="141"/>
    <x v="2"/>
    <s v="palau"/>
    <n v="113006352"/>
    <m/>
    <m/>
    <m/>
    <n v="10"/>
    <s v="Reyes"/>
    <x v="49"/>
    <d v="1899-12-30T13:10:00"/>
    <m/>
    <n v="0"/>
    <x v="0"/>
    <x v="0"/>
    <s v="No"/>
    <x v="0"/>
    <x v="0"/>
    <x v="0"/>
    <n v="0"/>
    <x v="0"/>
    <x v="10"/>
    <x v="3"/>
    <n v="468"/>
  </r>
  <r>
    <d v="2019-03-08T00:00:00"/>
    <x v="121"/>
    <m/>
    <m/>
    <x v="0"/>
    <s v="JAR"/>
    <d v="2019-03-08T13:30:00"/>
    <m/>
    <x v="3"/>
    <s v="Descarga"/>
    <s v="NO"/>
    <n v="0.1"/>
    <n v="0.1"/>
    <x v="1"/>
    <x v="232"/>
    <x v="0"/>
    <s v="PALAU"/>
    <s v="PD. 213004426"/>
    <m/>
    <m/>
    <m/>
    <n v="5"/>
    <s v="Reyes"/>
    <x v="49"/>
    <d v="1899-12-30T13:20:00"/>
    <m/>
    <n v="0"/>
    <x v="0"/>
    <x v="0"/>
    <s v="No"/>
    <x v="0"/>
    <x v="0"/>
    <x v="0"/>
    <n v="0"/>
    <x v="0"/>
    <x v="10"/>
    <x v="3"/>
    <n v="468"/>
  </r>
  <r>
    <d v="2019-03-08T00:00:00"/>
    <x v="6"/>
    <d v="1899-12-30T13:30:00"/>
    <m/>
    <x v="1"/>
    <s v="JAR"/>
    <d v="2019-03-08T13:30:00"/>
    <m/>
    <x v="3"/>
    <s v="Descarga"/>
    <s v="NO"/>
    <n v="4"/>
    <n v="4"/>
    <x v="0"/>
    <x v="129"/>
    <x v="7"/>
    <s v="portugal"/>
    <s v="devolución 7300068 - LUIS PINHEIRO MARQUES "/>
    <m/>
    <m/>
    <m/>
    <n v="20"/>
    <s v="Miguel Ángel"/>
    <x v="49"/>
    <d v="1899-12-30T13:30:00"/>
    <m/>
    <n v="0"/>
    <x v="0"/>
    <x v="0"/>
    <s v="SI"/>
    <x v="1"/>
    <x v="1"/>
    <x v="1"/>
    <n v="1"/>
    <x v="2"/>
    <x v="10"/>
    <x v="3"/>
    <n v="468"/>
  </r>
  <r>
    <d v="2019-03-08T00:00:00"/>
    <x v="43"/>
    <d v="1899-12-30T14:00:00"/>
    <m/>
    <x v="1"/>
    <s v="JAR"/>
    <d v="2019-03-08T14:00:00"/>
    <m/>
    <x v="3"/>
    <s v="Carga"/>
    <s v="NO"/>
    <n v="2"/>
    <n v="3"/>
    <x v="0"/>
    <x v="129"/>
    <x v="1"/>
    <s v="Portugal"/>
    <s v="PD.26748"/>
    <s v="03NR61 - L1709S5"/>
    <m/>
    <m/>
    <n v="20"/>
    <s v="Miguel Ángel"/>
    <x v="49"/>
    <d v="1899-12-30T14:00:00"/>
    <m/>
    <n v="0"/>
    <x v="0"/>
    <x v="0"/>
    <s v="SI"/>
    <x v="1"/>
    <x v="1"/>
    <x v="1"/>
    <n v="1"/>
    <x v="1"/>
    <x v="10"/>
    <x v="3"/>
    <n v="468"/>
  </r>
  <r>
    <d v="2019-03-08T00:00:00"/>
    <x v="38"/>
    <d v="1899-12-30T15:00:00"/>
    <m/>
    <x v="1"/>
    <s v="JAR"/>
    <d v="2019-03-08T15:00:00"/>
    <m/>
    <x v="26"/>
    <s v="Carga"/>
    <s v="SI"/>
    <n v="13.5"/>
    <n v="26"/>
    <x v="0"/>
    <x v="229"/>
    <x v="7"/>
    <s v="Toledo"/>
    <s v="pd.27036"/>
    <m/>
    <m/>
    <m/>
    <n v="60"/>
    <s v="Juan Carlos"/>
    <x v="49"/>
    <d v="1899-12-30T15:00:00"/>
    <m/>
    <n v="1"/>
    <x v="0"/>
    <x v="0"/>
    <s v="SI"/>
    <x v="1"/>
    <x v="1"/>
    <x v="1"/>
    <n v="1"/>
    <x v="2"/>
    <x v="10"/>
    <x v="3"/>
    <n v="468"/>
  </r>
  <r>
    <d v="2019-03-08T00:00:00"/>
    <x v="7"/>
    <d v="1899-12-30T15:30:00"/>
    <m/>
    <x v="1"/>
    <s v="JAR"/>
    <d v="2019-03-08T15:30:00"/>
    <n v="6006928"/>
    <x v="6"/>
    <s v="Carga"/>
    <s v="NO"/>
    <n v="3"/>
    <n v="6"/>
    <x v="0"/>
    <x v="7"/>
    <x v="4"/>
    <s v="NURIEUX"/>
    <m/>
    <m/>
    <m/>
    <m/>
    <n v="30"/>
    <s v="Juan Carlos"/>
    <x v="49"/>
    <d v="1899-12-30T19:30:00"/>
    <m/>
    <n v="0"/>
    <x v="0"/>
    <x v="0"/>
    <s v="SI"/>
    <x v="1"/>
    <x v="2"/>
    <x v="0"/>
    <n v="0"/>
    <x v="1"/>
    <x v="10"/>
    <x v="3"/>
    <n v="468"/>
  </r>
  <r>
    <d v="2019-03-08T00:00:00"/>
    <x v="13"/>
    <d v="1899-12-30T16:00:00"/>
    <m/>
    <x v="1"/>
    <s v="MR"/>
    <d v="2019-03-08T16:00:00"/>
    <m/>
    <x v="3"/>
    <s v="Carga"/>
    <s v="NO"/>
    <n v="5"/>
    <n v="10"/>
    <x v="0"/>
    <x v="6"/>
    <x v="3"/>
    <s v="VARIOS"/>
    <m/>
    <m/>
    <m/>
    <m/>
    <n v="10"/>
    <s v="Juan Carlos"/>
    <x v="49"/>
    <d v="1899-12-30T16:00:00"/>
    <m/>
    <n v="0"/>
    <x v="0"/>
    <x v="0"/>
    <s v="SI"/>
    <x v="1"/>
    <x v="1"/>
    <x v="1"/>
    <n v="1"/>
    <x v="1"/>
    <x v="10"/>
    <x v="3"/>
    <n v="468"/>
  </r>
  <r>
    <d v="2019-03-08T00:00:00"/>
    <x v="195"/>
    <d v="1899-12-30T16:20:00"/>
    <m/>
    <x v="1"/>
    <s v="JAR"/>
    <d v="2019-03-08T16:30:00"/>
    <m/>
    <x v="32"/>
    <s v="Descarga"/>
    <s v="NO"/>
    <n v="3"/>
    <n v="6"/>
    <x v="0"/>
    <x v="56"/>
    <x v="0"/>
    <s v="PALAU"/>
    <m/>
    <m/>
    <m/>
    <m/>
    <n v="30"/>
    <s v="Juan Carlos"/>
    <x v="49"/>
    <d v="1899-12-30T16:20:00"/>
    <m/>
    <n v="0"/>
    <x v="0"/>
    <x v="0"/>
    <s v="SI"/>
    <x v="1"/>
    <x v="1"/>
    <x v="1"/>
    <n v="1"/>
    <x v="0"/>
    <x v="10"/>
    <x v="3"/>
    <n v="468"/>
  </r>
  <r>
    <d v="2019-03-08T00:00:00"/>
    <x v="8"/>
    <d v="1899-12-30T16:30:00"/>
    <m/>
    <x v="1"/>
    <s v="JAR"/>
    <d v="2019-03-08T16:30:00"/>
    <n v="26956"/>
    <x v="3"/>
    <s v="Carga"/>
    <s v="NO"/>
    <n v="1"/>
    <n v="1"/>
    <x v="0"/>
    <x v="4"/>
    <x v="1"/>
    <s v="Portugal"/>
    <m/>
    <m/>
    <m/>
    <m/>
    <n v="10"/>
    <s v="Miguel Ángel"/>
    <x v="49"/>
    <d v="1899-12-30T16:30:00"/>
    <m/>
    <n v="0"/>
    <x v="0"/>
    <x v="0"/>
    <s v="SI"/>
    <x v="1"/>
    <x v="1"/>
    <x v="1"/>
    <n v="1"/>
    <x v="1"/>
    <x v="10"/>
    <x v="3"/>
    <n v="468"/>
  </r>
  <r>
    <d v="2019-03-08T00:00:00"/>
    <x v="40"/>
    <d v="1899-12-30T17:00:00"/>
    <m/>
    <x v="1"/>
    <s v="MR"/>
    <d v="2019-03-08T17:00:00"/>
    <m/>
    <x v="14"/>
    <s v="Carga"/>
    <s v="NO"/>
    <n v="1"/>
    <n v="1"/>
    <x v="0"/>
    <x v="19"/>
    <x v="5"/>
    <s v="VARIOS"/>
    <m/>
    <m/>
    <m/>
    <m/>
    <n v="20"/>
    <s v="Miguel Ángel"/>
    <x v="49"/>
    <d v="1899-12-30T17:00:00"/>
    <m/>
    <n v="0"/>
    <x v="0"/>
    <x v="0"/>
    <s v="SI"/>
    <x v="1"/>
    <x v="1"/>
    <x v="1"/>
    <n v="1"/>
    <x v="2"/>
    <x v="10"/>
    <x v="3"/>
    <n v="468"/>
  </r>
  <r>
    <d v="2019-03-08T00:00:00"/>
    <x v="196"/>
    <d v="1899-12-30T17:20:00"/>
    <m/>
    <x v="1"/>
    <s v="MR"/>
    <d v="2019-03-08T17:30:00"/>
    <s v="SZENDEX"/>
    <x v="20"/>
    <s v="Carga"/>
    <s v="NO"/>
    <n v="0"/>
    <n v="2"/>
    <x v="1"/>
    <x v="54"/>
    <x v="5"/>
    <s v="VARIOS"/>
    <m/>
    <m/>
    <m/>
    <m/>
    <m/>
    <s v="Pdte."/>
    <x v="23"/>
    <m/>
    <m/>
    <n v="0"/>
    <x v="1"/>
    <x v="1"/>
    <s v="N/A"/>
    <x v="4"/>
    <x v="4"/>
    <x v="0"/>
    <n v="0"/>
    <x v="2"/>
    <x v="5"/>
    <x v="2"/>
    <n v="468"/>
  </r>
  <r>
    <d v="2019-03-08T00:00:00"/>
    <x v="55"/>
    <d v="1899-12-30T17:30:00"/>
    <m/>
    <x v="1"/>
    <s v="MR"/>
    <d v="2019-03-08T17:30:00"/>
    <s v="SZENDEX"/>
    <x v="20"/>
    <s v="Carga"/>
    <s v="NO"/>
    <n v="0"/>
    <n v="1"/>
    <x v="1"/>
    <x v="54"/>
    <x v="5"/>
    <s v="VARIOS"/>
    <m/>
    <m/>
    <m/>
    <m/>
    <n v="10"/>
    <s v="Miguel Ángel"/>
    <x v="49"/>
    <d v="1899-12-30T17:30:00"/>
    <m/>
    <n v="0"/>
    <x v="0"/>
    <x v="0"/>
    <s v="SI"/>
    <x v="1"/>
    <x v="1"/>
    <x v="1"/>
    <n v="1"/>
    <x v="2"/>
    <x v="10"/>
    <x v="3"/>
    <n v="468"/>
  </r>
  <r>
    <d v="2019-03-08T00:00:00"/>
    <x v="117"/>
    <d v="1899-12-30T21:00:00"/>
    <m/>
    <x v="1"/>
    <s v="JAR"/>
    <d v="2019-03-08T21:00:00"/>
    <s v="4001188-Chep"/>
    <x v="3"/>
    <s v="Carga"/>
    <s v="NO"/>
    <n v="3"/>
    <n v="5"/>
    <x v="0"/>
    <x v="23"/>
    <x v="1"/>
    <s v="DE1G"/>
    <n v="3680274710"/>
    <m/>
    <m/>
    <m/>
    <n v="10"/>
    <s v="Miguel M."/>
    <x v="49"/>
    <d v="1899-12-30T07:00:00"/>
    <m/>
    <n v="0"/>
    <x v="0"/>
    <x v="0"/>
    <s v="SI"/>
    <x v="1"/>
    <x v="3"/>
    <x v="1"/>
    <n v="1"/>
    <x v="1"/>
    <x v="10"/>
    <x v="3"/>
    <n v="468"/>
  </r>
  <r>
    <d v="2019-03-08T00:00:00"/>
    <x v="104"/>
    <d v="1899-12-30T21:30:00"/>
    <m/>
    <x v="1"/>
    <s v="JAR"/>
    <d v="2019-03-08T21:30:00"/>
    <s v="4001188-Chep"/>
    <x v="3"/>
    <s v="Carga"/>
    <s v="NO"/>
    <n v="3"/>
    <n v="5"/>
    <x v="0"/>
    <x v="23"/>
    <x v="1"/>
    <s v="FR3Y"/>
    <n v="3680274709"/>
    <m/>
    <m/>
    <m/>
    <n v="10"/>
    <s v="Miguel M."/>
    <x v="49"/>
    <d v="1899-12-30T10:20:00"/>
    <m/>
    <n v="0"/>
    <x v="0"/>
    <x v="0"/>
    <s v="SI"/>
    <x v="1"/>
    <x v="3"/>
    <x v="1"/>
    <n v="1"/>
    <x v="1"/>
    <x v="10"/>
    <x v="3"/>
    <n v="468"/>
  </r>
  <r>
    <d v="2019-03-11T00:00:00"/>
    <x v="17"/>
    <d v="1899-12-30T06:00:00"/>
    <m/>
    <x v="1"/>
    <s v="MR"/>
    <d v="2019-03-11T06:00:00"/>
    <m/>
    <x v="26"/>
    <s v="Carga"/>
    <s v="NO"/>
    <n v="6"/>
    <n v="11"/>
    <x v="0"/>
    <x v="157"/>
    <x v="5"/>
    <s v="VARIOS"/>
    <m/>
    <m/>
    <m/>
    <m/>
    <n v="20"/>
    <s v="Miguel Ángel"/>
    <x v="50"/>
    <d v="1899-12-30T06:00:00"/>
    <m/>
    <n v="0"/>
    <x v="0"/>
    <x v="0"/>
    <s v="SI"/>
    <x v="1"/>
    <x v="1"/>
    <x v="1"/>
    <n v="1"/>
    <x v="2"/>
    <x v="11"/>
    <x v="3"/>
    <n v="468"/>
  </r>
  <r>
    <d v="2019-03-11T00:00:00"/>
    <x v="155"/>
    <d v="1899-12-30T06:30:00"/>
    <m/>
    <x v="1"/>
    <s v="JAR"/>
    <d v="2019-03-11T06:30:00"/>
    <s v="Descarga Lorqui"/>
    <x v="22"/>
    <s v="Descarga"/>
    <s v="SI"/>
    <n v="13.5"/>
    <n v="26"/>
    <x v="0"/>
    <x v="21"/>
    <x v="8"/>
    <s v="MURCIA"/>
    <s v="Traversas"/>
    <m/>
    <m/>
    <m/>
    <n v="60"/>
    <s v="Juan Carlos"/>
    <x v="50"/>
    <d v="1899-12-30T06:30:00"/>
    <m/>
    <n v="1"/>
    <x v="0"/>
    <x v="0"/>
    <s v="SI"/>
    <x v="1"/>
    <x v="1"/>
    <x v="1"/>
    <n v="1"/>
    <x v="2"/>
    <x v="11"/>
    <x v="3"/>
    <n v="468"/>
  </r>
  <r>
    <d v="2019-03-11T00:00:00"/>
    <x v="59"/>
    <d v="1899-12-30T07:00:00"/>
    <m/>
    <x v="1"/>
    <s v="JAR"/>
    <d v="2019-03-11T07:00:00"/>
    <m/>
    <x v="3"/>
    <s v="Descarga"/>
    <s v="NO"/>
    <n v="6"/>
    <n v="12"/>
    <x v="0"/>
    <x v="22"/>
    <x v="2"/>
    <s v="Girona"/>
    <s v="nº 113006537 - Palets fitosanitarios !!!!"/>
    <m/>
    <m/>
    <m/>
    <n v="10"/>
    <s v="Juan Carlos"/>
    <x v="50"/>
    <d v="1899-12-30T09:00:00"/>
    <m/>
    <n v="0"/>
    <x v="0"/>
    <x v="0"/>
    <s v="SI"/>
    <x v="1"/>
    <x v="2"/>
    <x v="0"/>
    <n v="0"/>
    <x v="0"/>
    <x v="11"/>
    <x v="3"/>
    <n v="468"/>
  </r>
  <r>
    <d v="2019-03-11T00:00:00"/>
    <x v="9"/>
    <d v="1899-12-30T08:00:00"/>
    <m/>
    <x v="1"/>
    <s v="JAR"/>
    <d v="2019-03-11T08:0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50"/>
    <d v="1899-12-30T07:00:00"/>
    <m/>
    <n v="1"/>
    <x v="0"/>
    <x v="0"/>
    <s v="SI"/>
    <x v="1"/>
    <x v="3"/>
    <x v="1"/>
    <n v="1"/>
    <x v="2"/>
    <x v="11"/>
    <x v="3"/>
    <n v="468"/>
  </r>
  <r>
    <d v="2019-03-11T00:00:00"/>
    <x v="20"/>
    <d v="1899-12-30T08:30:00"/>
    <m/>
    <x v="1"/>
    <s v="MR"/>
    <d v="2019-03-11T08:30:00"/>
    <s v="DAVID"/>
    <x v="7"/>
    <s v="Carga"/>
    <s v="NO"/>
    <n v="3"/>
    <n v="6"/>
    <x v="0"/>
    <x v="9"/>
    <x v="5"/>
    <s v="PALAU"/>
    <m/>
    <m/>
    <m/>
    <m/>
    <n v="20"/>
    <s v="Sandra"/>
    <x v="50"/>
    <d v="1899-12-30T08:30:00"/>
    <m/>
    <n v="0"/>
    <x v="0"/>
    <x v="0"/>
    <s v="SI"/>
    <x v="1"/>
    <x v="1"/>
    <x v="1"/>
    <n v="1"/>
    <x v="2"/>
    <x v="11"/>
    <x v="3"/>
    <n v="468"/>
  </r>
  <r>
    <d v="2019-03-11T00:00:00"/>
    <x v="137"/>
    <m/>
    <m/>
    <x v="0"/>
    <s v="MR"/>
    <d v="2019-03-11T08:30:00"/>
    <m/>
    <x v="3"/>
    <s v="Descarga"/>
    <s v="NO"/>
    <n v="0.5"/>
    <n v="1"/>
    <x v="0"/>
    <x v="57"/>
    <x v="2"/>
    <s v="SENTMENAT"/>
    <s v="ALB. 0A19001018 PDO 113006542"/>
    <m/>
    <m/>
    <m/>
    <m/>
    <s v="Sandra"/>
    <x v="50"/>
    <d v="1899-12-30T08:37:00"/>
    <m/>
    <n v="0"/>
    <x v="0"/>
    <x v="0"/>
    <s v="No"/>
    <x v="0"/>
    <x v="0"/>
    <x v="0"/>
    <n v="0"/>
    <x v="0"/>
    <x v="11"/>
    <x v="3"/>
    <n v="468"/>
  </r>
  <r>
    <d v="2019-03-11T00:00:00"/>
    <x v="197"/>
    <m/>
    <m/>
    <x v="0"/>
    <s v="MR"/>
    <d v="2019-03-11T08:30:00"/>
    <m/>
    <x v="0"/>
    <s v="Descarga"/>
    <s v="NO"/>
    <n v="0.5"/>
    <n v="1"/>
    <x v="0"/>
    <x v="0"/>
    <x v="2"/>
    <s v="PALAU"/>
    <s v="ALB. 191030 NO TIENE Nº PEDIDO"/>
    <m/>
    <m/>
    <m/>
    <m/>
    <s v="Miguel Ángel"/>
    <x v="50"/>
    <d v="1899-12-30T08:43:00"/>
    <m/>
    <n v="0"/>
    <x v="0"/>
    <x v="0"/>
    <s v="No"/>
    <x v="0"/>
    <x v="0"/>
    <x v="0"/>
    <n v="0"/>
    <x v="0"/>
    <x v="11"/>
    <x v="3"/>
    <n v="468"/>
  </r>
  <r>
    <d v="2019-03-11T00:00:00"/>
    <x v="22"/>
    <d v="1899-12-30T09:00:00"/>
    <m/>
    <x v="1"/>
    <s v="JAR"/>
    <d v="2019-03-11T09:00:00"/>
    <s v="Carga Lorqui"/>
    <x v="22"/>
    <s v="Carga"/>
    <s v="SI"/>
    <n v="13.5"/>
    <n v="26"/>
    <x v="0"/>
    <x v="21"/>
    <x v="8"/>
    <s v="MURCIA"/>
    <s v="Envio Molde Patas y M.P."/>
    <m/>
    <m/>
    <m/>
    <n v="60"/>
    <s v="Miguel Ángel"/>
    <x v="50"/>
    <d v="1899-12-30T09:00:00"/>
    <m/>
    <n v="1"/>
    <x v="0"/>
    <x v="0"/>
    <s v="SI"/>
    <x v="1"/>
    <x v="1"/>
    <x v="1"/>
    <n v="1"/>
    <x v="2"/>
    <x v="11"/>
    <x v="3"/>
    <n v="468"/>
  </r>
  <r>
    <d v="2019-03-11T00:00:00"/>
    <x v="78"/>
    <d v="1899-12-30T09:20:00"/>
    <m/>
    <x v="1"/>
    <s v="MR"/>
    <d v="2019-03-11T09:30:00"/>
    <s v="DAVID"/>
    <x v="7"/>
    <s v="Carga"/>
    <s v="NO"/>
    <n v="3"/>
    <n v="6"/>
    <x v="0"/>
    <x v="9"/>
    <x v="5"/>
    <s v="PALAU"/>
    <m/>
    <m/>
    <m/>
    <m/>
    <n v="20"/>
    <s v="Sandra"/>
    <x v="50"/>
    <d v="1899-12-30T09:20:00"/>
    <m/>
    <n v="0"/>
    <x v="0"/>
    <x v="0"/>
    <s v="SI"/>
    <x v="1"/>
    <x v="1"/>
    <x v="1"/>
    <n v="1"/>
    <x v="2"/>
    <x v="11"/>
    <x v="3"/>
    <n v="468"/>
  </r>
  <r>
    <d v="2019-03-11T00:00:00"/>
    <x v="0"/>
    <m/>
    <m/>
    <x v="0"/>
    <s v="JAR"/>
    <d v="2019-03-11T09:30:00"/>
    <m/>
    <x v="3"/>
    <s v="Descarga"/>
    <s v="NO"/>
    <n v="1"/>
    <n v="1"/>
    <x v="0"/>
    <x v="10"/>
    <x v="6"/>
    <s v="Uk"/>
    <n v="413008742"/>
    <m/>
    <m/>
    <m/>
    <n v="5"/>
    <s v="Reyes"/>
    <x v="50"/>
    <d v="1899-12-30T09:30:00"/>
    <m/>
    <n v="0"/>
    <x v="0"/>
    <x v="0"/>
    <s v="No"/>
    <x v="0"/>
    <x v="0"/>
    <x v="0"/>
    <n v="0"/>
    <x v="0"/>
    <x v="11"/>
    <x v="3"/>
    <n v="468"/>
  </r>
  <r>
    <d v="2019-03-11T00:00:00"/>
    <x v="72"/>
    <m/>
    <m/>
    <x v="0"/>
    <s v="MR"/>
    <d v="2019-03-11T09:30:00"/>
    <m/>
    <x v="8"/>
    <s v="Descarga"/>
    <s v="NO"/>
    <n v="0"/>
    <s v="0,5"/>
    <x v="1"/>
    <x v="11"/>
    <x v="0"/>
    <s v="EL VENDRELL"/>
    <s v="ALB. 2.019/1.196 PDO. 213004382 Y ALB. 2.019/1.197 PDO. 213004410"/>
    <m/>
    <m/>
    <m/>
    <m/>
    <s v="Sus medios"/>
    <x v="50"/>
    <d v="1899-12-30T09:35:00"/>
    <m/>
    <n v="0"/>
    <x v="0"/>
    <x v="0"/>
    <s v="No"/>
    <x v="0"/>
    <x v="0"/>
    <x v="0"/>
    <n v="0"/>
    <x v="0"/>
    <x v="11"/>
    <x v="3"/>
    <n v="468"/>
  </r>
  <r>
    <d v="2019-03-11T00:00:00"/>
    <x v="79"/>
    <m/>
    <m/>
    <x v="0"/>
    <s v="JAR"/>
    <d v="2019-03-11T09:30:00"/>
    <m/>
    <x v="0"/>
    <s v="Descarga"/>
    <s v="NO"/>
    <n v="1"/>
    <n v="1"/>
    <x v="1"/>
    <x v="0"/>
    <x v="0"/>
    <s v="caldes"/>
    <m/>
    <m/>
    <m/>
    <m/>
    <n v="5"/>
    <s v="Reyes"/>
    <x v="50"/>
    <d v="1899-12-30T09:40:00"/>
    <m/>
    <n v="0"/>
    <x v="0"/>
    <x v="0"/>
    <s v="No"/>
    <x v="0"/>
    <x v="0"/>
    <x v="0"/>
    <n v="0"/>
    <x v="0"/>
    <x v="11"/>
    <x v="3"/>
    <n v="468"/>
  </r>
  <r>
    <d v="2019-03-11T00:00:00"/>
    <x v="2"/>
    <d v="1899-12-30T11:00:00"/>
    <m/>
    <x v="1"/>
    <s v="JAR"/>
    <d v="2019-03-11T11:00:00"/>
    <n v="25593"/>
    <x v="50"/>
    <s v="Carga"/>
    <s v="SI"/>
    <n v="13.5"/>
    <n v="26"/>
    <x v="2"/>
    <x v="233"/>
    <x v="1"/>
    <s v="Murcia"/>
    <m/>
    <m/>
    <m/>
    <m/>
    <n v="45"/>
    <s v="Miguel Ángel"/>
    <x v="50"/>
    <d v="1899-12-30T11:00:00"/>
    <m/>
    <n v="1"/>
    <x v="0"/>
    <x v="0"/>
    <s v="SI"/>
    <x v="1"/>
    <x v="1"/>
    <x v="1"/>
    <n v="1"/>
    <x v="1"/>
    <x v="11"/>
    <x v="3"/>
    <n v="468"/>
  </r>
  <r>
    <d v="2019-03-11T00:00:00"/>
    <x v="76"/>
    <m/>
    <m/>
    <x v="0"/>
    <s v="JAR"/>
    <d v="2019-03-11T11:00:00"/>
    <n v="6006965"/>
    <x v="18"/>
    <s v="Carga"/>
    <s v="NO"/>
    <n v="1"/>
    <n v="1"/>
    <x v="0"/>
    <x v="41"/>
    <x v="1"/>
    <s v="Republica Checa"/>
    <m/>
    <m/>
    <m/>
    <m/>
    <n v="10"/>
    <s v="Juan Carlos"/>
    <x v="50"/>
    <d v="1899-12-30T11:10:00"/>
    <m/>
    <n v="0"/>
    <x v="0"/>
    <x v="0"/>
    <s v="No"/>
    <x v="0"/>
    <x v="0"/>
    <x v="0"/>
    <n v="0"/>
    <x v="1"/>
    <x v="11"/>
    <x v="3"/>
    <n v="468"/>
  </r>
  <r>
    <d v="2019-03-11T00:00:00"/>
    <x v="73"/>
    <d v="1899-12-30T11:15:00"/>
    <m/>
    <x v="1"/>
    <s v="MR"/>
    <d v="2019-03-11T11:30:00"/>
    <s v="DAVID"/>
    <x v="7"/>
    <s v="Carga"/>
    <s v="NO"/>
    <n v="3"/>
    <n v="6"/>
    <x v="0"/>
    <x v="9"/>
    <x v="5"/>
    <s v="PALAU"/>
    <m/>
    <m/>
    <m/>
    <m/>
    <n v="15"/>
    <s v="Juan Carlos"/>
    <x v="50"/>
    <d v="1899-12-30T11:15:00"/>
    <m/>
    <n v="0"/>
    <x v="0"/>
    <x v="0"/>
    <s v="SI"/>
    <x v="1"/>
    <x v="1"/>
    <x v="1"/>
    <n v="1"/>
    <x v="2"/>
    <x v="11"/>
    <x v="3"/>
    <n v="468"/>
  </r>
  <r>
    <d v="2019-03-11T00:00:00"/>
    <x v="61"/>
    <m/>
    <m/>
    <x v="0"/>
    <s v="JAR"/>
    <d v="2019-03-11T12:00:00"/>
    <m/>
    <x v="10"/>
    <s v="Descarga"/>
    <s v="NO"/>
    <n v="0.5"/>
    <n v="0.5"/>
    <x v="1"/>
    <x v="69"/>
    <x v="2"/>
    <s v="Palau"/>
    <n v="113006497"/>
    <m/>
    <m/>
    <m/>
    <n v="1"/>
    <s v="Reyes"/>
    <x v="50"/>
    <d v="1899-12-30T11:45:00"/>
    <m/>
    <n v="0"/>
    <x v="0"/>
    <x v="0"/>
    <s v="No"/>
    <x v="0"/>
    <x v="0"/>
    <x v="0"/>
    <n v="0"/>
    <x v="0"/>
    <x v="11"/>
    <x v="3"/>
    <n v="468"/>
  </r>
  <r>
    <d v="2019-03-11T00:00:00"/>
    <x v="4"/>
    <d v="1899-12-30T12:00:00"/>
    <m/>
    <x v="1"/>
    <s v="JAR"/>
    <d v="2019-03-11T12:00:00"/>
    <n v="25593"/>
    <x v="50"/>
    <s v="Carga"/>
    <s v="SI"/>
    <n v="13.5"/>
    <n v="26"/>
    <x v="2"/>
    <x v="233"/>
    <x v="1"/>
    <s v="Murcia"/>
    <m/>
    <m/>
    <m/>
    <m/>
    <n v="45"/>
    <s v="Miguel Ángel"/>
    <x v="50"/>
    <d v="1899-12-30T12:00:00"/>
    <m/>
    <n v="1"/>
    <x v="0"/>
    <x v="0"/>
    <s v="SI"/>
    <x v="1"/>
    <x v="1"/>
    <x v="1"/>
    <n v="1"/>
    <x v="1"/>
    <x v="11"/>
    <x v="3"/>
    <n v="468"/>
  </r>
  <r>
    <d v="2019-03-11T00:00:00"/>
    <x v="24"/>
    <m/>
    <m/>
    <x v="0"/>
    <s v="JAR"/>
    <d v="2019-03-11T12:00:00"/>
    <m/>
    <x v="72"/>
    <s v="Descarga"/>
    <s v="NO"/>
    <n v="1"/>
    <n v="1"/>
    <x v="0"/>
    <x v="20"/>
    <x v="2"/>
    <s v="Palau"/>
    <s v="Att. Triadu"/>
    <m/>
    <m/>
    <m/>
    <n v="2"/>
    <s v="Reyes"/>
    <x v="50"/>
    <d v="1899-12-30T12:10:00"/>
    <m/>
    <n v="0"/>
    <x v="0"/>
    <x v="0"/>
    <s v="No"/>
    <x v="0"/>
    <x v="0"/>
    <x v="0"/>
    <n v="0"/>
    <x v="0"/>
    <x v="11"/>
    <x v="3"/>
    <n v="468"/>
  </r>
  <r>
    <d v="2019-03-11T00:00:00"/>
    <x v="36"/>
    <d v="1899-12-30T13:00:00"/>
    <m/>
    <x v="1"/>
    <s v="JAR"/>
    <d v="2019-03-11T13:00:00"/>
    <s v="Descarga-SCHOELLER ALEMANIA"/>
    <x v="25"/>
    <s v="Descarga"/>
    <s v="NO"/>
    <n v="7"/>
    <n v="14"/>
    <x v="0"/>
    <x v="67"/>
    <x v="10"/>
    <s v="palau"/>
    <s v="CB-1136"/>
    <m/>
    <m/>
    <m/>
    <n v="30"/>
    <s v="Juan Carlos"/>
    <x v="50"/>
    <d v="1899-12-30T13:00:00"/>
    <m/>
    <n v="0"/>
    <x v="0"/>
    <x v="0"/>
    <s v="SI"/>
    <x v="1"/>
    <x v="1"/>
    <x v="1"/>
    <n v="1"/>
    <x v="2"/>
    <x v="11"/>
    <x v="3"/>
    <n v="468"/>
  </r>
  <r>
    <d v="2019-03-11T00:00:00"/>
    <x v="6"/>
    <d v="1899-12-30T13:30:00"/>
    <m/>
    <x v="1"/>
    <s v="JAR"/>
    <d v="2019-03-11T13:30:00"/>
    <m/>
    <x v="3"/>
    <s v="Carga"/>
    <s v="NO"/>
    <n v="2"/>
    <n v="3"/>
    <x v="0"/>
    <x v="41"/>
    <x v="1"/>
    <s v="portugal"/>
    <s v="26932 - 26917-26774-27052"/>
    <m/>
    <m/>
    <m/>
    <n v="10"/>
    <s v="Reyes"/>
    <x v="50"/>
    <d v="1899-12-30T13:30:00"/>
    <m/>
    <n v="0"/>
    <x v="0"/>
    <x v="0"/>
    <s v="SI"/>
    <x v="1"/>
    <x v="1"/>
    <x v="1"/>
    <n v="1"/>
    <x v="1"/>
    <x v="11"/>
    <x v="3"/>
    <n v="468"/>
  </r>
  <r>
    <d v="2019-03-11T00:00:00"/>
    <x v="43"/>
    <d v="1899-12-30T14:00:00"/>
    <m/>
    <x v="1"/>
    <s v="JAR"/>
    <d v="2019-03-11T14:00:00"/>
    <n v="26971"/>
    <x v="3"/>
    <s v="Carga"/>
    <s v="NO"/>
    <n v="1"/>
    <n v="1"/>
    <x v="0"/>
    <x v="165"/>
    <x v="3"/>
    <s v="Palau"/>
    <m/>
    <m/>
    <m/>
    <m/>
    <n v="10"/>
    <s v="Miguel M."/>
    <x v="50"/>
    <d v="1899-12-30T14:00:00"/>
    <m/>
    <n v="0"/>
    <x v="0"/>
    <x v="0"/>
    <s v="SI"/>
    <x v="1"/>
    <x v="1"/>
    <x v="1"/>
    <n v="1"/>
    <x v="1"/>
    <x v="11"/>
    <x v="3"/>
    <n v="468"/>
  </r>
  <r>
    <d v="2019-03-11T00:00:00"/>
    <x v="38"/>
    <d v="1899-12-30T15:00:00"/>
    <m/>
    <x v="1"/>
    <s v="JAR"/>
    <d v="2019-03-11T15:00:00"/>
    <n v="6006793"/>
    <x v="6"/>
    <s v="Carga"/>
    <s v="SI"/>
    <n v="13.5"/>
    <n v="26"/>
    <x v="0"/>
    <x v="7"/>
    <x v="4"/>
    <s v="FRANCIA"/>
    <m/>
    <m/>
    <m/>
    <m/>
    <n v="45"/>
    <s v="Jesús"/>
    <x v="50"/>
    <d v="1899-12-30T15:00:00"/>
    <m/>
    <n v="1"/>
    <x v="0"/>
    <x v="0"/>
    <s v="SI"/>
    <x v="1"/>
    <x v="1"/>
    <x v="1"/>
    <n v="1"/>
    <x v="1"/>
    <x v="11"/>
    <x v="3"/>
    <n v="468"/>
  </r>
  <r>
    <d v="2019-03-11T00:00:00"/>
    <x v="7"/>
    <d v="1899-12-30T15:30:00"/>
    <m/>
    <x v="1"/>
    <s v="JAR"/>
    <d v="2019-03-11T15:30:00"/>
    <m/>
    <x v="18"/>
    <s v="Descarga"/>
    <s v="NO"/>
    <n v="1"/>
    <n v="1"/>
    <x v="0"/>
    <x v="234"/>
    <x v="2"/>
    <s v="Palau"/>
    <s v="PO 113006518 - QPALL Ref. facturación CB-1138 "/>
    <m/>
    <m/>
    <m/>
    <n v="10"/>
    <s v="Reyes"/>
    <x v="50"/>
    <d v="1899-12-30T15:30:00"/>
    <m/>
    <n v="0"/>
    <x v="0"/>
    <x v="0"/>
    <s v="SI"/>
    <x v="1"/>
    <x v="1"/>
    <x v="1"/>
    <n v="1"/>
    <x v="0"/>
    <x v="11"/>
    <x v="3"/>
    <n v="468"/>
  </r>
  <r>
    <d v="2019-03-11T00:00:00"/>
    <x v="71"/>
    <m/>
    <m/>
    <x v="0"/>
    <s v="JAR"/>
    <d v="2019-03-11T15:30:00"/>
    <m/>
    <x v="3"/>
    <s v="Descarga"/>
    <s v="NO"/>
    <n v="1"/>
    <n v="1"/>
    <x v="0"/>
    <x v="77"/>
    <x v="0"/>
    <s v="Palau"/>
    <s v="pd.213004421"/>
    <m/>
    <m/>
    <m/>
    <n v="10"/>
    <s v="Jesús"/>
    <x v="50"/>
    <d v="1899-12-30T15:40:00"/>
    <m/>
    <n v="0"/>
    <x v="0"/>
    <x v="0"/>
    <s v="No"/>
    <x v="0"/>
    <x v="0"/>
    <x v="0"/>
    <n v="0"/>
    <x v="0"/>
    <x v="11"/>
    <x v="3"/>
    <n v="468"/>
  </r>
  <r>
    <d v="2019-03-11T00:00:00"/>
    <x v="66"/>
    <d v="1899-12-30T16:05:00"/>
    <m/>
    <x v="1"/>
    <s v="JAR"/>
    <d v="2019-03-11T16:00:00"/>
    <s v="Ruth"/>
    <x v="3"/>
    <s v="Carga"/>
    <s v="NO"/>
    <n v="1"/>
    <n v="1"/>
    <x v="0"/>
    <x v="4"/>
    <x v="7"/>
    <s v="Palau"/>
    <s v="pd.27083-26793"/>
    <m/>
    <m/>
    <m/>
    <n v="10"/>
    <s v="Miguel M."/>
    <x v="50"/>
    <d v="1899-12-30T16:05:00"/>
    <m/>
    <n v="0"/>
    <x v="0"/>
    <x v="0"/>
    <s v="SI"/>
    <x v="1"/>
    <x v="1"/>
    <x v="1"/>
    <n v="1"/>
    <x v="2"/>
    <x v="11"/>
    <x v="3"/>
    <n v="468"/>
  </r>
  <r>
    <d v="2019-03-11T00:00:00"/>
    <x v="8"/>
    <d v="1899-12-30T16:30:00"/>
    <m/>
    <x v="1"/>
    <s v="JAR"/>
    <d v="2019-03-11T16:30:00"/>
    <n v="26992"/>
    <x v="3"/>
    <s v="Carga"/>
    <s v="SI"/>
    <n v="13.5"/>
    <n v="26"/>
    <x v="0"/>
    <x v="6"/>
    <x v="3"/>
    <s v="Bernis"/>
    <m/>
    <m/>
    <m/>
    <m/>
    <n v="45"/>
    <s v="Jesús"/>
    <x v="50"/>
    <d v="1899-12-30T16:30:00"/>
    <m/>
    <n v="1"/>
    <x v="0"/>
    <x v="0"/>
    <s v="SI"/>
    <x v="1"/>
    <x v="1"/>
    <x v="1"/>
    <n v="1"/>
    <x v="1"/>
    <x v="11"/>
    <x v="3"/>
    <n v="468"/>
  </r>
  <r>
    <d v="2019-03-11T00:00:00"/>
    <x v="40"/>
    <d v="1899-12-30T17:00:00"/>
    <m/>
    <x v="1"/>
    <s v="MR"/>
    <d v="2019-03-11T17:00:00"/>
    <m/>
    <x v="14"/>
    <s v="Carga"/>
    <s v="NO"/>
    <n v="2"/>
    <n v="3"/>
    <x v="0"/>
    <x v="19"/>
    <x v="5"/>
    <s v="VARIOS"/>
    <m/>
    <m/>
    <m/>
    <m/>
    <n v="20"/>
    <s v="Miguel M."/>
    <x v="50"/>
    <d v="1899-12-30T17:00:00"/>
    <m/>
    <n v="0"/>
    <x v="0"/>
    <x v="0"/>
    <s v="SI"/>
    <x v="1"/>
    <x v="1"/>
    <x v="1"/>
    <n v="1"/>
    <x v="2"/>
    <x v="11"/>
    <x v="3"/>
    <n v="468"/>
  </r>
  <r>
    <d v="2019-03-11T00:00:00"/>
    <x v="56"/>
    <d v="1899-12-30T19:00:00"/>
    <m/>
    <x v="1"/>
    <s v="JAR"/>
    <d v="2019-03-11T19:00:00"/>
    <n v="26448"/>
    <x v="13"/>
    <s v="Carga"/>
    <s v="SI"/>
    <n v="13.5"/>
    <n v="26"/>
    <x v="2"/>
    <x v="4"/>
    <x v="7"/>
    <s v="PORTUGAL"/>
    <m/>
    <m/>
    <m/>
    <m/>
    <m/>
    <s v="Pdte."/>
    <x v="23"/>
    <m/>
    <m/>
    <n v="1"/>
    <x v="1"/>
    <x v="1"/>
    <s v="N/A"/>
    <x v="4"/>
    <x v="4"/>
    <x v="0"/>
    <n v="0"/>
    <x v="2"/>
    <x v="5"/>
    <x v="2"/>
    <n v="468"/>
  </r>
  <r>
    <d v="2019-03-11T00:00:00"/>
    <x v="114"/>
    <d v="1899-12-30T20:30:00"/>
    <m/>
    <x v="1"/>
    <s v="JAR"/>
    <d v="2019-03-11T20:30:00"/>
    <s v="Chep"/>
    <x v="3"/>
    <s v="Carga"/>
    <s v="SI"/>
    <n v="13.5"/>
    <n v="26"/>
    <x v="0"/>
    <x v="23"/>
    <x v="1"/>
    <s v="FRFM"/>
    <n v="3680273380"/>
    <m/>
    <m/>
    <m/>
    <n v="60"/>
    <s v="Miguel Ángel"/>
    <x v="50"/>
    <d v="1899-12-30T12:30:00"/>
    <m/>
    <n v="1"/>
    <x v="0"/>
    <x v="0"/>
    <s v="SI"/>
    <x v="1"/>
    <x v="3"/>
    <x v="1"/>
    <n v="1"/>
    <x v="1"/>
    <x v="11"/>
    <x v="3"/>
    <n v="468"/>
  </r>
  <r>
    <d v="2019-03-12T00:00:00"/>
    <x v="59"/>
    <d v="1899-12-30T07:00:00"/>
    <m/>
    <x v="1"/>
    <s v="JAR"/>
    <d v="2019-03-12T07:0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51"/>
    <d v="1899-12-30T07:00:00"/>
    <m/>
    <n v="1"/>
    <x v="0"/>
    <x v="0"/>
    <s v="SI"/>
    <x v="1"/>
    <x v="1"/>
    <x v="1"/>
    <n v="1"/>
    <x v="2"/>
    <x v="11"/>
    <x v="3"/>
    <n v="468"/>
  </r>
  <r>
    <d v="2019-03-12T00:00:00"/>
    <x v="198"/>
    <m/>
    <m/>
    <x v="0"/>
    <s v="JAR"/>
    <d v="2019-03-12T08:30:00"/>
    <m/>
    <x v="3"/>
    <s v="Descarga"/>
    <s v="NO"/>
    <n v="1"/>
    <n v="1"/>
    <x v="0"/>
    <x v="57"/>
    <x v="2"/>
    <s v="Sentmenat"/>
    <n v="113006542"/>
    <m/>
    <m/>
    <m/>
    <n v="5"/>
    <s v="Sandra"/>
    <x v="51"/>
    <d v="1899-12-30T08:20:00"/>
    <m/>
    <n v="0"/>
    <x v="0"/>
    <x v="0"/>
    <s v="No"/>
    <x v="0"/>
    <x v="0"/>
    <x v="0"/>
    <n v="0"/>
    <x v="0"/>
    <x v="11"/>
    <x v="3"/>
    <n v="468"/>
  </r>
  <r>
    <d v="2019-03-12T00:00:00"/>
    <x v="20"/>
    <d v="1899-12-30T08:30:00"/>
    <m/>
    <x v="1"/>
    <s v="MR"/>
    <d v="2019-03-12T08:30:00"/>
    <s v="DAVID"/>
    <x v="7"/>
    <s v="Carga"/>
    <s v="NO"/>
    <n v="3"/>
    <n v="6"/>
    <x v="0"/>
    <x v="9"/>
    <x v="5"/>
    <s v="PALAU"/>
    <m/>
    <m/>
    <m/>
    <m/>
    <n v="20"/>
    <s v="Juan Carlos"/>
    <x v="51"/>
    <d v="1899-12-30T08:30:00"/>
    <m/>
    <n v="0"/>
    <x v="0"/>
    <x v="0"/>
    <s v="SI"/>
    <x v="1"/>
    <x v="1"/>
    <x v="1"/>
    <n v="1"/>
    <x v="2"/>
    <x v="11"/>
    <x v="3"/>
    <n v="468"/>
  </r>
  <r>
    <d v="2019-03-12T00:00:00"/>
    <x v="22"/>
    <m/>
    <m/>
    <x v="0"/>
    <s v="JAR"/>
    <d v="2019-03-12T09:00:00"/>
    <m/>
    <x v="3"/>
    <s v="Descarga"/>
    <s v="NO"/>
    <n v="2"/>
    <n v="3"/>
    <x v="0"/>
    <x v="141"/>
    <x v="2"/>
    <s v="Palau"/>
    <m/>
    <m/>
    <m/>
    <m/>
    <n v="10"/>
    <s v="Miguel Ángel"/>
    <x v="51"/>
    <d v="1899-12-30T09:00:00"/>
    <m/>
    <n v="0"/>
    <x v="0"/>
    <x v="0"/>
    <s v="No"/>
    <x v="0"/>
    <x v="0"/>
    <x v="0"/>
    <n v="0"/>
    <x v="0"/>
    <x v="11"/>
    <x v="3"/>
    <n v="468"/>
  </r>
  <r>
    <d v="2019-03-12T00:00:00"/>
    <x v="0"/>
    <d v="1899-12-30T09:30:00"/>
    <m/>
    <x v="1"/>
    <s v="JAR"/>
    <d v="2019-03-12T09:30:00"/>
    <m/>
    <x v="32"/>
    <s v="Descarga"/>
    <s v="NO"/>
    <n v="7"/>
    <n v="8"/>
    <x v="0"/>
    <x v="56"/>
    <x v="0"/>
    <s v="Palau"/>
    <m/>
    <m/>
    <m/>
    <m/>
    <n v="30"/>
    <s v="Juan Carlos"/>
    <x v="51"/>
    <d v="1899-12-30T09:30:00"/>
    <m/>
    <n v="0"/>
    <x v="0"/>
    <x v="0"/>
    <s v="SI"/>
    <x v="1"/>
    <x v="1"/>
    <x v="1"/>
    <n v="1"/>
    <x v="0"/>
    <x v="11"/>
    <x v="3"/>
    <n v="468"/>
  </r>
  <r>
    <d v="2019-03-12T00:00:00"/>
    <x v="52"/>
    <d v="1899-12-30T09:45:00"/>
    <m/>
    <x v="1"/>
    <s v="MR"/>
    <d v="2019-03-12T10:00:00"/>
    <m/>
    <x v="26"/>
    <s v="Carga"/>
    <s v="NO"/>
    <n v="10"/>
    <n v="23"/>
    <x v="0"/>
    <x v="157"/>
    <x v="5"/>
    <s v="VARIOS"/>
    <m/>
    <m/>
    <m/>
    <m/>
    <n v="60"/>
    <s v="Miguel Ángel"/>
    <x v="51"/>
    <d v="1899-12-30T09:45:00"/>
    <m/>
    <n v="0"/>
    <x v="0"/>
    <x v="0"/>
    <s v="SI"/>
    <x v="1"/>
    <x v="1"/>
    <x v="1"/>
    <n v="1"/>
    <x v="2"/>
    <x v="11"/>
    <x v="3"/>
    <n v="468"/>
  </r>
  <r>
    <d v="2019-03-12T00:00:00"/>
    <x v="14"/>
    <d v="1899-12-30T10:00:00"/>
    <m/>
    <x v="1"/>
    <s v="JAR"/>
    <d v="2019-03-12T10:00:00"/>
    <m/>
    <x v="3"/>
    <s v="Descarga"/>
    <s v="NO"/>
    <n v="2"/>
    <n v="4"/>
    <x v="0"/>
    <x v="103"/>
    <x v="0"/>
    <s v="Palau"/>
    <m/>
    <m/>
    <m/>
    <m/>
    <n v="10"/>
    <s v="Reyes"/>
    <x v="51"/>
    <d v="1899-12-30T12:20:00"/>
    <m/>
    <n v="0"/>
    <x v="0"/>
    <x v="0"/>
    <s v="SI"/>
    <x v="1"/>
    <x v="2"/>
    <x v="0"/>
    <n v="0"/>
    <x v="0"/>
    <x v="11"/>
    <x v="3"/>
    <n v="468"/>
  </r>
  <r>
    <d v="2019-03-12T00:00:00"/>
    <x v="91"/>
    <d v="1899-12-30T10:10:00"/>
    <m/>
    <x v="1"/>
    <s v="JAR"/>
    <d v="2019-03-12T10:00:00"/>
    <m/>
    <x v="3"/>
    <s v="Carga"/>
    <s v="NO"/>
    <n v="6"/>
    <n v="12"/>
    <x v="0"/>
    <x v="214"/>
    <x v="3"/>
    <s v="Rubi"/>
    <s v="pd.26907"/>
    <m/>
    <m/>
    <m/>
    <n v="30"/>
    <s v="Miguel Ángel"/>
    <x v="51"/>
    <d v="1899-12-30T11:10:00"/>
    <m/>
    <n v="0"/>
    <x v="0"/>
    <x v="0"/>
    <s v="SI"/>
    <x v="1"/>
    <x v="2"/>
    <x v="0"/>
    <n v="0"/>
    <x v="1"/>
    <x v="11"/>
    <x v="3"/>
    <n v="468"/>
  </r>
  <r>
    <d v="2019-03-12T00:00:00"/>
    <x v="41"/>
    <d v="1899-12-30T10:15:00"/>
    <m/>
    <x v="1"/>
    <s v="JAR"/>
    <d v="2019-03-12T10:30:00"/>
    <m/>
    <x v="26"/>
    <s v="Carga"/>
    <s v="SI"/>
    <n v="13.5"/>
    <n v="23"/>
    <x v="0"/>
    <x v="157"/>
    <x v="7"/>
    <s v="varios"/>
    <m/>
    <m/>
    <m/>
    <m/>
    <n v="60"/>
    <s v="Miguel Ángel"/>
    <x v="51"/>
    <d v="1899-12-30T10:15:00"/>
    <m/>
    <n v="1"/>
    <x v="0"/>
    <x v="0"/>
    <s v="SI"/>
    <x v="1"/>
    <x v="1"/>
    <x v="1"/>
    <n v="1"/>
    <x v="2"/>
    <x v="11"/>
    <x v="3"/>
    <n v="468"/>
  </r>
  <r>
    <d v="2019-03-12T00:00:00"/>
    <x v="85"/>
    <m/>
    <m/>
    <x v="0"/>
    <s v="JAR"/>
    <d v="2019-03-12T10:30:00"/>
    <m/>
    <x v="27"/>
    <s v="Descarga"/>
    <s v="NO"/>
    <n v="0.2"/>
    <n v="0.5"/>
    <x v="1"/>
    <x v="16"/>
    <x v="2"/>
    <s v="Alicante"/>
    <s v="alb.15-19"/>
    <m/>
    <m/>
    <m/>
    <n v="5"/>
    <s v="Sandra"/>
    <x v="51"/>
    <d v="1899-12-30T10:20:00"/>
    <m/>
    <n v="0"/>
    <x v="0"/>
    <x v="0"/>
    <s v="No"/>
    <x v="0"/>
    <x v="0"/>
    <x v="0"/>
    <n v="0"/>
    <x v="0"/>
    <x v="11"/>
    <x v="3"/>
    <n v="468"/>
  </r>
  <r>
    <d v="2019-03-12T00:00:00"/>
    <x v="108"/>
    <d v="1899-12-30T10:25:00"/>
    <m/>
    <x v="1"/>
    <s v="MR"/>
    <d v="2019-03-12T10:30:00"/>
    <s v="DAVID"/>
    <x v="7"/>
    <s v="Carga"/>
    <s v="NO"/>
    <n v="3"/>
    <n v="6"/>
    <x v="0"/>
    <x v="9"/>
    <x v="5"/>
    <s v="PALAU"/>
    <s v="Plastic Osona"/>
    <m/>
    <m/>
    <m/>
    <n v="10"/>
    <s v="Juan Carlos"/>
    <x v="51"/>
    <d v="1899-12-30T10:25:00"/>
    <m/>
    <n v="0"/>
    <x v="0"/>
    <x v="0"/>
    <s v="SI"/>
    <x v="1"/>
    <x v="1"/>
    <x v="1"/>
    <n v="1"/>
    <x v="2"/>
    <x v="11"/>
    <x v="3"/>
    <n v="468"/>
  </r>
  <r>
    <d v="2019-03-12T00:00:00"/>
    <x v="1"/>
    <d v="1899-12-30T10:30:00"/>
    <m/>
    <x v="1"/>
    <s v="JAR"/>
    <d v="2019-03-12T10:30:00"/>
    <m/>
    <x v="3"/>
    <s v="Carga"/>
    <s v="NO"/>
    <n v="2"/>
    <n v="3"/>
    <x v="0"/>
    <x v="161"/>
    <x v="1"/>
    <s v="Marroc"/>
    <s v="pd.26501"/>
    <m/>
    <m/>
    <m/>
    <n v="20"/>
    <s v="Miguel Ángel"/>
    <x v="51"/>
    <d v="1899-12-30T09:30:00"/>
    <m/>
    <n v="0"/>
    <x v="0"/>
    <x v="0"/>
    <s v="SI"/>
    <x v="1"/>
    <x v="3"/>
    <x v="1"/>
    <n v="1"/>
    <x v="1"/>
    <x v="11"/>
    <x v="3"/>
    <n v="468"/>
  </r>
  <r>
    <d v="2019-03-12T00:00:00"/>
    <x v="30"/>
    <d v="1899-12-30T10:40:00"/>
    <m/>
    <x v="1"/>
    <s v="JAR"/>
    <d v="2019-03-12T10:30:00"/>
    <m/>
    <x v="3"/>
    <s v="Descarga"/>
    <s v="NO"/>
    <n v="0.2"/>
    <n v="0.2"/>
    <x v="1"/>
    <x v="66"/>
    <x v="2"/>
    <s v="Palau"/>
    <m/>
    <m/>
    <m/>
    <m/>
    <n v="5"/>
    <s v="Sandra"/>
    <x v="51"/>
    <d v="1899-12-30T10:40:00"/>
    <m/>
    <n v="0"/>
    <x v="0"/>
    <x v="0"/>
    <s v="SI"/>
    <x v="1"/>
    <x v="1"/>
    <x v="1"/>
    <n v="1"/>
    <x v="0"/>
    <x v="11"/>
    <x v="3"/>
    <n v="468"/>
  </r>
  <r>
    <d v="2019-03-12T00:00:00"/>
    <x v="2"/>
    <d v="1899-12-30T11:00:00"/>
    <m/>
    <x v="1"/>
    <s v="JAR"/>
    <d v="2019-03-12T11:00:00"/>
    <n v="25593"/>
    <x v="50"/>
    <s v="Carga"/>
    <s v="SI"/>
    <n v="13.5"/>
    <n v="26"/>
    <x v="2"/>
    <x v="233"/>
    <x v="1"/>
    <s v="Murcia"/>
    <m/>
    <s v="R 7383 BCS  4198 KCP"/>
    <m/>
    <m/>
    <n v="45"/>
    <s v="Miguel Ángel"/>
    <x v="51"/>
    <d v="1899-12-30T13:00:00"/>
    <m/>
    <n v="1"/>
    <x v="0"/>
    <x v="0"/>
    <s v="SI"/>
    <x v="1"/>
    <x v="2"/>
    <x v="0"/>
    <n v="0"/>
    <x v="1"/>
    <x v="11"/>
    <x v="3"/>
    <n v="468"/>
  </r>
  <r>
    <d v="2019-03-12T00:00:00"/>
    <x v="76"/>
    <d v="1899-12-30T11:10:00"/>
    <m/>
    <x v="1"/>
    <s v="JAR"/>
    <d v="2019-03-12T11:00:00"/>
    <m/>
    <x v="3"/>
    <s v="Descarga"/>
    <s v="NO"/>
    <n v="0.2"/>
    <n v="0.2"/>
    <x v="1"/>
    <x v="75"/>
    <x v="2"/>
    <s v="Granollers"/>
    <m/>
    <m/>
    <m/>
    <m/>
    <n v="5"/>
    <s v="Reyes"/>
    <x v="51"/>
    <d v="1899-12-30T11:10:00"/>
    <m/>
    <n v="0"/>
    <x v="0"/>
    <x v="0"/>
    <s v="SI"/>
    <x v="1"/>
    <x v="1"/>
    <x v="1"/>
    <n v="1"/>
    <x v="0"/>
    <x v="11"/>
    <x v="3"/>
    <n v="468"/>
  </r>
  <r>
    <d v="2019-03-12T00:00:00"/>
    <x v="3"/>
    <d v="1899-12-30T11:30:00"/>
    <m/>
    <x v="1"/>
    <s v="JAR"/>
    <d v="2019-03-12T11:30:00"/>
    <m/>
    <x v="3"/>
    <s v="Descarga"/>
    <s v="NO"/>
    <n v="0"/>
    <n v="0"/>
    <x v="4"/>
    <x v="222"/>
    <x v="2"/>
    <s v="Palau"/>
    <s v="OC0313002566 SERVICOM "/>
    <s v="Cisterna Silo 6"/>
    <m/>
    <m/>
    <m/>
    <s v="Reyes"/>
    <x v="51"/>
    <d v="1899-12-30T11:30:00"/>
    <m/>
    <n v="0"/>
    <x v="0"/>
    <x v="0"/>
    <s v="SI"/>
    <x v="1"/>
    <x v="1"/>
    <x v="1"/>
    <n v="1"/>
    <x v="0"/>
    <x v="11"/>
    <x v="3"/>
    <n v="468"/>
  </r>
  <r>
    <d v="2019-03-12T00:00:00"/>
    <x v="4"/>
    <d v="1899-12-30T12:00:00"/>
    <m/>
    <x v="1"/>
    <s v="JAR"/>
    <d v="2019-03-12T12:00:00"/>
    <n v="25593"/>
    <x v="50"/>
    <s v="Carga"/>
    <s v="SI"/>
    <n v="13.5"/>
    <n v="26"/>
    <x v="2"/>
    <x v="233"/>
    <x v="1"/>
    <s v="Murcia"/>
    <m/>
    <s v="R 2994 BCP  7963 JXJ"/>
    <m/>
    <m/>
    <n v="45"/>
    <s v="Miguel Ángel"/>
    <x v="51"/>
    <d v="1899-12-30T12:00:00"/>
    <m/>
    <n v="1"/>
    <x v="0"/>
    <x v="0"/>
    <s v="SI"/>
    <x v="1"/>
    <x v="1"/>
    <x v="1"/>
    <n v="1"/>
    <x v="1"/>
    <x v="11"/>
    <x v="3"/>
    <n v="468"/>
  </r>
  <r>
    <d v="2019-03-12T00:00:00"/>
    <x v="24"/>
    <m/>
    <m/>
    <x v="0"/>
    <s v="JAR"/>
    <d v="2019-03-12T12:00:00"/>
    <m/>
    <x v="3"/>
    <s v="Descarga"/>
    <s v="NO"/>
    <n v="0.5"/>
    <n v="0.5"/>
    <x v="1"/>
    <x v="25"/>
    <x v="2"/>
    <s v="Palau"/>
    <n v="201902498"/>
    <m/>
    <m/>
    <m/>
    <n v="2"/>
    <s v="Reyes"/>
    <x v="51"/>
    <d v="1899-12-30T12:10:00"/>
    <m/>
    <n v="0"/>
    <x v="0"/>
    <x v="0"/>
    <s v="No"/>
    <x v="0"/>
    <x v="0"/>
    <x v="0"/>
    <n v="0"/>
    <x v="0"/>
    <x v="11"/>
    <x v="3"/>
    <n v="468"/>
  </r>
  <r>
    <d v="2019-03-12T00:00:00"/>
    <x v="35"/>
    <m/>
    <m/>
    <x v="0"/>
    <s v="JAR"/>
    <d v="2019-03-12T12:30:00"/>
    <n v="26760"/>
    <x v="3"/>
    <s v="Carga"/>
    <s v="NO"/>
    <n v="1"/>
    <n v="1"/>
    <x v="0"/>
    <x v="4"/>
    <x v="1"/>
    <s v="Portugal"/>
    <m/>
    <m/>
    <m/>
    <m/>
    <n v="10"/>
    <s v="Reyes"/>
    <x v="51"/>
    <d v="1899-12-30T12:15:00"/>
    <m/>
    <n v="0"/>
    <x v="0"/>
    <x v="0"/>
    <s v="No"/>
    <x v="0"/>
    <x v="0"/>
    <x v="0"/>
    <n v="0"/>
    <x v="1"/>
    <x v="11"/>
    <x v="3"/>
    <n v="468"/>
  </r>
  <r>
    <d v="2019-03-12T00:00:00"/>
    <x v="159"/>
    <d v="1899-12-30T12:25:00"/>
    <m/>
    <x v="1"/>
    <s v="JAR"/>
    <d v="2019-03-12T12:30:00"/>
    <m/>
    <x v="3"/>
    <s v="Descarga"/>
    <s v="NO"/>
    <n v="3"/>
    <n v="6"/>
    <x v="0"/>
    <x v="190"/>
    <x v="0"/>
    <s v="Igualada"/>
    <n v="71904388"/>
    <m/>
    <m/>
    <m/>
    <n v="30"/>
    <s v="Juan Carlos"/>
    <x v="51"/>
    <d v="1899-12-30T12:25:00"/>
    <m/>
    <n v="0"/>
    <x v="0"/>
    <x v="0"/>
    <s v="SI"/>
    <x v="1"/>
    <x v="1"/>
    <x v="1"/>
    <n v="1"/>
    <x v="0"/>
    <x v="11"/>
    <x v="3"/>
    <n v="468"/>
  </r>
  <r>
    <d v="2019-03-12T00:00:00"/>
    <x v="5"/>
    <d v="1899-12-30T12:30:00"/>
    <m/>
    <x v="1"/>
    <s v="JAR"/>
    <d v="2019-03-12T12:30:00"/>
    <m/>
    <x v="71"/>
    <s v="Carga"/>
    <s v="SI"/>
    <n v="13.5"/>
    <n v="26"/>
    <x v="0"/>
    <x v="206"/>
    <x v="3"/>
    <s v="Barcelona"/>
    <s v="pd. 26631"/>
    <m/>
    <m/>
    <m/>
    <n v="45"/>
    <s v="Juan Carlos"/>
    <x v="51"/>
    <d v="1899-12-30T12:30:00"/>
    <m/>
    <n v="1"/>
    <x v="0"/>
    <x v="0"/>
    <s v="SI"/>
    <x v="1"/>
    <x v="1"/>
    <x v="1"/>
    <n v="1"/>
    <x v="1"/>
    <x v="11"/>
    <x v="3"/>
    <n v="468"/>
  </r>
  <r>
    <d v="2019-03-12T00:00:00"/>
    <x v="53"/>
    <m/>
    <m/>
    <x v="0"/>
    <s v="JAR"/>
    <d v="2019-03-12T13:00:00"/>
    <m/>
    <x v="3"/>
    <s v="Descarga"/>
    <s v="NO"/>
    <n v="1"/>
    <n v="1"/>
    <x v="1"/>
    <x v="235"/>
    <x v="2"/>
    <s v="Cerdanyola"/>
    <n v="113006505"/>
    <m/>
    <m/>
    <m/>
    <n v="5"/>
    <s v="Sandra"/>
    <x v="51"/>
    <d v="1899-12-30T12:45:00"/>
    <m/>
    <n v="0"/>
    <x v="0"/>
    <x v="0"/>
    <s v="No"/>
    <x v="0"/>
    <x v="0"/>
    <x v="0"/>
    <n v="0"/>
    <x v="0"/>
    <x v="11"/>
    <x v="3"/>
    <n v="468"/>
  </r>
  <r>
    <d v="2019-03-12T00:00:00"/>
    <x v="36"/>
    <d v="1899-12-30T13:00:00"/>
    <m/>
    <x v="1"/>
    <s v="JAR"/>
    <d v="2019-03-12T13:00:00"/>
    <n v="26992"/>
    <x v="31"/>
    <s v="Carga"/>
    <s v="NO"/>
    <n v="10"/>
    <n v="24"/>
    <x v="0"/>
    <x v="81"/>
    <x v="11"/>
    <s v="Zaragoza"/>
    <m/>
    <m/>
    <m/>
    <m/>
    <n v="45"/>
    <s v="Juan Carlos"/>
    <x v="51"/>
    <d v="1899-12-30T13:00:00"/>
    <m/>
    <n v="0"/>
    <x v="0"/>
    <x v="0"/>
    <s v="SI"/>
    <x v="1"/>
    <x v="1"/>
    <x v="1"/>
    <n v="1"/>
    <x v="2"/>
    <x v="11"/>
    <x v="3"/>
    <n v="468"/>
  </r>
  <r>
    <d v="2019-03-12T00:00:00"/>
    <x v="116"/>
    <d v="1899-12-30T15:15:00"/>
    <m/>
    <x v="1"/>
    <s v="JAR"/>
    <d v="2019-03-12T15:30:00"/>
    <n v="27049"/>
    <x v="73"/>
    <s v="Carga"/>
    <s v="NO"/>
    <n v="1"/>
    <n v="1"/>
    <x v="1"/>
    <x v="4"/>
    <x v="3"/>
    <s v="lleida"/>
    <m/>
    <m/>
    <m/>
    <m/>
    <n v="5"/>
    <s v="Reyes"/>
    <x v="51"/>
    <d v="1899-12-30T15:15:00"/>
    <m/>
    <n v="0"/>
    <x v="0"/>
    <x v="0"/>
    <s v="SI"/>
    <x v="1"/>
    <x v="1"/>
    <x v="1"/>
    <n v="1"/>
    <x v="1"/>
    <x v="11"/>
    <x v="3"/>
    <n v="468"/>
  </r>
  <r>
    <d v="2019-03-12T00:00:00"/>
    <x v="8"/>
    <d v="1899-12-30T16:30:00"/>
    <m/>
    <x v="1"/>
    <s v="MR"/>
    <d v="2019-03-12T16:30:00"/>
    <s v="operinter"/>
    <x v="3"/>
    <s v="Carga"/>
    <s v="NO"/>
    <n v="3"/>
    <n v="4"/>
    <x v="0"/>
    <x v="6"/>
    <x v="3"/>
    <s v="VARIOS"/>
    <m/>
    <m/>
    <m/>
    <m/>
    <n v="20"/>
    <s v="Juan Carlos"/>
    <x v="51"/>
    <d v="1899-12-30T12:40:00"/>
    <m/>
    <n v="0"/>
    <x v="0"/>
    <x v="0"/>
    <s v="SI"/>
    <x v="1"/>
    <x v="3"/>
    <x v="1"/>
    <n v="1"/>
    <x v="1"/>
    <x v="11"/>
    <x v="3"/>
    <n v="468"/>
  </r>
  <r>
    <d v="2019-03-12T00:00:00"/>
    <x v="40"/>
    <d v="1899-12-30T17:00:00"/>
    <m/>
    <x v="1"/>
    <s v="MR"/>
    <d v="2019-03-12T17:00:00"/>
    <m/>
    <x v="14"/>
    <s v="Carga"/>
    <s v="NO"/>
    <n v="1"/>
    <n v="1"/>
    <x v="0"/>
    <x v="19"/>
    <x v="5"/>
    <s v="VARIOS"/>
    <m/>
    <m/>
    <m/>
    <m/>
    <n v="20"/>
    <s v="Miguel M."/>
    <x v="51"/>
    <d v="1899-12-30T17:00:00"/>
    <m/>
    <n v="0"/>
    <x v="0"/>
    <x v="0"/>
    <s v="SI"/>
    <x v="1"/>
    <x v="1"/>
    <x v="1"/>
    <n v="1"/>
    <x v="2"/>
    <x v="11"/>
    <x v="3"/>
    <n v="468"/>
  </r>
  <r>
    <d v="2019-03-12T00:00:00"/>
    <x v="46"/>
    <d v="1899-12-30T18:00:00"/>
    <m/>
    <x v="1"/>
    <s v="JAR"/>
    <d v="2019-03-12T18:00:00"/>
    <n v="23104"/>
    <x v="26"/>
    <s v="Carga"/>
    <s v="SI"/>
    <n v="13.5"/>
    <n v="26"/>
    <x v="0"/>
    <x v="158"/>
    <x v="7"/>
    <s v="Vizcaya"/>
    <m/>
    <m/>
    <m/>
    <m/>
    <n v="60"/>
    <s v="Jesús"/>
    <x v="51"/>
    <d v="1899-12-30T16:10:00"/>
    <m/>
    <n v="1"/>
    <x v="0"/>
    <x v="0"/>
    <s v="SI"/>
    <x v="1"/>
    <x v="3"/>
    <x v="1"/>
    <n v="1"/>
    <x v="2"/>
    <x v="11"/>
    <x v="3"/>
    <n v="468"/>
  </r>
  <r>
    <d v="2019-03-12T00:00:00"/>
    <x v="56"/>
    <d v="1899-12-30T19:00:00"/>
    <m/>
    <x v="1"/>
    <s v="JAR"/>
    <d v="2019-03-12T19:00:00"/>
    <n v="23104"/>
    <x v="26"/>
    <s v="Carga"/>
    <s v="SI"/>
    <n v="13.5"/>
    <n v="26"/>
    <x v="0"/>
    <x v="158"/>
    <x v="7"/>
    <s v="Vizcaya"/>
    <m/>
    <m/>
    <m/>
    <m/>
    <n v="60"/>
    <s v="Miguel M."/>
    <x v="51"/>
    <d v="1899-12-30T19:00:00"/>
    <m/>
    <n v="1"/>
    <x v="0"/>
    <x v="0"/>
    <s v="SI"/>
    <x v="1"/>
    <x v="1"/>
    <x v="1"/>
    <n v="1"/>
    <x v="2"/>
    <x v="11"/>
    <x v="3"/>
    <n v="468"/>
  </r>
  <r>
    <d v="2019-03-12T00:00:00"/>
    <x v="48"/>
    <d v="1899-12-30T19:30:00"/>
    <m/>
    <x v="1"/>
    <s v="MR"/>
    <d v="2019-03-12T19:30:00"/>
    <m/>
    <x v="26"/>
    <s v="Carga"/>
    <s v="NO"/>
    <n v="10"/>
    <n v="20"/>
    <x v="0"/>
    <x v="157"/>
    <x v="5"/>
    <s v="VARIOS"/>
    <m/>
    <m/>
    <m/>
    <m/>
    <n v="40"/>
    <s v="Miguel M."/>
    <x v="51"/>
    <d v="1899-12-30T19:30:00"/>
    <m/>
    <n v="0"/>
    <x v="0"/>
    <x v="0"/>
    <s v="SI"/>
    <x v="1"/>
    <x v="1"/>
    <x v="1"/>
    <n v="1"/>
    <x v="2"/>
    <x v="11"/>
    <x v="3"/>
    <n v="468"/>
  </r>
  <r>
    <d v="2019-03-13T00:00:00"/>
    <x v="9"/>
    <d v="1899-12-30T08:00:00"/>
    <m/>
    <x v="1"/>
    <s v="JAR"/>
    <d v="2019-03-13T08:00:00"/>
    <m/>
    <x v="31"/>
    <s v="Carga"/>
    <s v="SI"/>
    <n v="13.5"/>
    <n v="26"/>
    <x v="0"/>
    <x v="70"/>
    <x v="11"/>
    <s v="Maçanet de la Selva"/>
    <m/>
    <m/>
    <m/>
    <m/>
    <m/>
    <s v="Juan Carlos"/>
    <x v="52"/>
    <d v="1899-12-30T08:00:00"/>
    <m/>
    <n v="1"/>
    <x v="0"/>
    <x v="0"/>
    <s v="SI"/>
    <x v="1"/>
    <x v="1"/>
    <x v="1"/>
    <n v="1"/>
    <x v="2"/>
    <x v="11"/>
    <x v="3"/>
    <n v="468"/>
  </r>
  <r>
    <d v="2019-03-13T00:00:00"/>
    <x v="20"/>
    <d v="1899-12-30T08:30:00"/>
    <m/>
    <x v="1"/>
    <s v="MR"/>
    <d v="2019-03-13T08:30:00"/>
    <s v="DAVID"/>
    <x v="7"/>
    <s v="Carga"/>
    <s v="NO"/>
    <n v="3"/>
    <n v="6"/>
    <x v="0"/>
    <x v="9"/>
    <x v="5"/>
    <s v="PALAU"/>
    <m/>
    <m/>
    <m/>
    <m/>
    <n v="20"/>
    <s v="Sandra"/>
    <x v="52"/>
    <d v="1899-12-30T08:30:00"/>
    <m/>
    <n v="0"/>
    <x v="0"/>
    <x v="0"/>
    <s v="SI"/>
    <x v="1"/>
    <x v="1"/>
    <x v="1"/>
    <n v="1"/>
    <x v="2"/>
    <x v="11"/>
    <x v="3"/>
    <n v="468"/>
  </r>
  <r>
    <d v="2019-03-13T00:00:00"/>
    <x v="27"/>
    <d v="1899-12-30T09:10:00"/>
    <m/>
    <x v="1"/>
    <s v="JAR"/>
    <d v="2019-03-13T09:00:00"/>
    <n v="6006792"/>
    <x v="6"/>
    <s v="Carga"/>
    <s v="SI"/>
    <n v="13.5"/>
    <n v="26"/>
    <x v="0"/>
    <x v="7"/>
    <x v="4"/>
    <s v="FRANCIA"/>
    <m/>
    <m/>
    <m/>
    <m/>
    <n v="60"/>
    <s v="Juan Carlos"/>
    <x v="52"/>
    <d v="1899-12-30T09:10:00"/>
    <m/>
    <n v="1"/>
    <x v="0"/>
    <x v="0"/>
    <s v="SI"/>
    <x v="1"/>
    <x v="1"/>
    <x v="1"/>
    <n v="1"/>
    <x v="1"/>
    <x v="11"/>
    <x v="3"/>
    <n v="468"/>
  </r>
  <r>
    <d v="2019-03-13T00:00:00"/>
    <x v="67"/>
    <d v="1899-12-30T09:15:00"/>
    <m/>
    <x v="1"/>
    <s v="MR"/>
    <d v="2019-03-13T09:30:00"/>
    <s v="DAVID"/>
    <x v="7"/>
    <s v="Carga"/>
    <s v="NO"/>
    <n v="3"/>
    <n v="6"/>
    <x v="0"/>
    <x v="9"/>
    <x v="5"/>
    <s v="PALAU"/>
    <m/>
    <m/>
    <m/>
    <m/>
    <n v="15"/>
    <s v="Juan Carlos"/>
    <x v="52"/>
    <d v="1899-12-30T09:15:00"/>
    <m/>
    <n v="0"/>
    <x v="0"/>
    <x v="0"/>
    <s v="SI"/>
    <x v="1"/>
    <x v="1"/>
    <x v="1"/>
    <n v="1"/>
    <x v="2"/>
    <x v="11"/>
    <x v="3"/>
    <n v="468"/>
  </r>
  <r>
    <d v="2019-03-13T00:00:00"/>
    <x v="0"/>
    <d v="1899-12-30T09:30:00"/>
    <m/>
    <x v="1"/>
    <s v="JAR"/>
    <d v="2019-03-13T09:30:00"/>
    <n v="27094"/>
    <x v="3"/>
    <s v="Carga"/>
    <s v="NO"/>
    <n v="1"/>
    <n v="1"/>
    <x v="0"/>
    <x v="236"/>
    <x v="3"/>
    <s v="Santa Cruz de  Tenerife"/>
    <m/>
    <m/>
    <m/>
    <m/>
    <n v="10"/>
    <s v="Reyes"/>
    <x v="52"/>
    <d v="1899-12-30T09:30:00"/>
    <m/>
    <n v="0"/>
    <x v="0"/>
    <x v="0"/>
    <s v="SI"/>
    <x v="1"/>
    <x v="1"/>
    <x v="1"/>
    <n v="1"/>
    <x v="1"/>
    <x v="11"/>
    <x v="3"/>
    <n v="468"/>
  </r>
  <r>
    <d v="2019-03-13T00:00:00"/>
    <x v="14"/>
    <d v="1899-12-30T10:00:00"/>
    <m/>
    <x v="1"/>
    <s v="JAR"/>
    <d v="2019-03-13T10:00:00"/>
    <m/>
    <x v="19"/>
    <s v="Carga"/>
    <s v="SI"/>
    <n v="13.5"/>
    <n v="26"/>
    <x v="0"/>
    <x v="6"/>
    <x v="3"/>
    <s v="Valencia"/>
    <m/>
    <m/>
    <m/>
    <m/>
    <n v="60"/>
    <s v="Juan Carlos"/>
    <x v="52"/>
    <d v="1899-12-30T12:50:00"/>
    <m/>
    <n v="1"/>
    <x v="0"/>
    <x v="0"/>
    <s v="SI"/>
    <x v="1"/>
    <x v="2"/>
    <x v="0"/>
    <n v="0"/>
    <x v="1"/>
    <x v="11"/>
    <x v="3"/>
    <n v="468"/>
  </r>
  <r>
    <d v="2019-03-13T00:00:00"/>
    <x v="1"/>
    <d v="1899-12-30T10:30:00"/>
    <m/>
    <x v="1"/>
    <s v="JAR"/>
    <d v="2019-03-13T10:30:00"/>
    <m/>
    <x v="18"/>
    <s v="Carga"/>
    <s v="NO"/>
    <n v="2"/>
    <n v="4"/>
    <x v="0"/>
    <x v="86"/>
    <x v="9"/>
    <s v="Italia"/>
    <s v="6007016-6006954-6006935"/>
    <m/>
    <m/>
    <m/>
    <n v="20"/>
    <s v="Reyes"/>
    <x v="52"/>
    <d v="1899-12-30T10:30:00"/>
    <m/>
    <n v="0"/>
    <x v="0"/>
    <x v="0"/>
    <s v="SI"/>
    <x v="1"/>
    <x v="1"/>
    <x v="1"/>
    <n v="1"/>
    <x v="2"/>
    <x v="11"/>
    <x v="3"/>
    <n v="468"/>
  </r>
  <r>
    <d v="2019-03-13T00:00:00"/>
    <x v="74"/>
    <m/>
    <m/>
    <x v="0"/>
    <s v="JAR"/>
    <d v="2019-03-13T10:30:00"/>
    <m/>
    <x v="1"/>
    <s v="Descarga"/>
    <s v="NO"/>
    <n v="0.2"/>
    <n v="0.2"/>
    <x v="1"/>
    <x v="20"/>
    <x v="2"/>
    <s v="Alicante"/>
    <s v="Att. Patricia"/>
    <m/>
    <m/>
    <m/>
    <n v="2"/>
    <s v="Reyes"/>
    <x v="52"/>
    <d v="1899-12-30T10:35:00"/>
    <m/>
    <n v="0"/>
    <x v="0"/>
    <x v="0"/>
    <s v="No"/>
    <x v="0"/>
    <x v="0"/>
    <x v="0"/>
    <n v="0"/>
    <x v="0"/>
    <x v="11"/>
    <x v="3"/>
    <n v="468"/>
  </r>
  <r>
    <d v="2019-03-13T00:00:00"/>
    <x v="30"/>
    <m/>
    <m/>
    <x v="0"/>
    <s v="JAR"/>
    <d v="2019-03-13T10:30:00"/>
    <m/>
    <x v="3"/>
    <s v="Carga"/>
    <s v="NO"/>
    <n v="2"/>
    <n v="4"/>
    <x v="0"/>
    <x v="129"/>
    <x v="1"/>
    <s v="Portugal"/>
    <s v="pd.27113-27124-26240-26954"/>
    <m/>
    <m/>
    <m/>
    <n v="20"/>
    <s v="Juan Carlos"/>
    <x v="52"/>
    <d v="1899-12-30T10:40:00"/>
    <m/>
    <n v="0"/>
    <x v="0"/>
    <x v="0"/>
    <s v="No"/>
    <x v="0"/>
    <x v="0"/>
    <x v="0"/>
    <n v="0"/>
    <x v="1"/>
    <x v="11"/>
    <x v="3"/>
    <n v="468"/>
  </r>
  <r>
    <d v="2019-03-13T00:00:00"/>
    <x v="31"/>
    <d v="1899-12-30T10:45:00"/>
    <m/>
    <x v="1"/>
    <s v="JAR"/>
    <d v="2019-03-13T11:00:00"/>
    <n v="6006980"/>
    <x v="25"/>
    <s v="Carga"/>
    <s v="SI"/>
    <n v="13.5"/>
    <n v="26"/>
    <x v="0"/>
    <x v="7"/>
    <x v="9"/>
    <s v="Gaillon"/>
    <m/>
    <m/>
    <m/>
    <m/>
    <n v="60"/>
    <s v="Miguel Ángel"/>
    <x v="52"/>
    <d v="1899-12-30T10:45:00"/>
    <m/>
    <n v="1"/>
    <x v="0"/>
    <x v="0"/>
    <s v="SI"/>
    <x v="1"/>
    <x v="1"/>
    <x v="1"/>
    <n v="1"/>
    <x v="2"/>
    <x v="11"/>
    <x v="3"/>
    <n v="468"/>
  </r>
  <r>
    <d v="2019-03-13T00:00:00"/>
    <x v="2"/>
    <d v="1899-12-30T11:00:00"/>
    <m/>
    <x v="1"/>
    <s v="JAR"/>
    <d v="2019-03-13T11:00:00"/>
    <n v="25593"/>
    <x v="50"/>
    <s v="Carga"/>
    <s v="SI"/>
    <n v="13.5"/>
    <n v="26"/>
    <x v="2"/>
    <x v="233"/>
    <x v="1"/>
    <s v="Murcia"/>
    <m/>
    <s v="R 6039 BBN    6595-HMH"/>
    <m/>
    <m/>
    <n v="45"/>
    <s v="Juan Carlos"/>
    <x v="52"/>
    <d v="1899-12-30T11:00:00"/>
    <m/>
    <n v="1"/>
    <x v="0"/>
    <x v="0"/>
    <s v="SI"/>
    <x v="1"/>
    <x v="1"/>
    <x v="1"/>
    <n v="1"/>
    <x v="1"/>
    <x v="11"/>
    <x v="3"/>
    <n v="468"/>
  </r>
  <r>
    <d v="2019-03-13T00:00:00"/>
    <x v="73"/>
    <m/>
    <m/>
    <x v="0"/>
    <s v="MR"/>
    <d v="2019-03-13T11:30:00"/>
    <m/>
    <x v="3"/>
    <s v="Descarga"/>
    <s v="NO"/>
    <n v="1"/>
    <n v="2"/>
    <x v="0"/>
    <x v="150"/>
    <x v="0"/>
    <s v="ZARAGOZA"/>
    <s v="ALB. A/190.268  PDO 813002306"/>
    <m/>
    <m/>
    <m/>
    <m/>
    <s v="Sus medios"/>
    <x v="52"/>
    <d v="1899-12-30T11:15:00"/>
    <m/>
    <n v="0"/>
    <x v="0"/>
    <x v="0"/>
    <s v="No"/>
    <x v="0"/>
    <x v="0"/>
    <x v="0"/>
    <n v="0"/>
    <x v="0"/>
    <x v="11"/>
    <x v="3"/>
    <n v="468"/>
  </r>
  <r>
    <d v="2019-03-13T00:00:00"/>
    <x v="199"/>
    <d v="1899-12-30T11:20:00"/>
    <m/>
    <x v="1"/>
    <s v="MR"/>
    <d v="2019-03-13T11:30:00"/>
    <s v="DAVID"/>
    <x v="7"/>
    <s v="Carga"/>
    <s v="NO"/>
    <n v="3"/>
    <n v="6"/>
    <x v="0"/>
    <x v="9"/>
    <x v="5"/>
    <s v="PALAU"/>
    <m/>
    <m/>
    <m/>
    <m/>
    <n v="15"/>
    <s v="Juan Carlos"/>
    <x v="52"/>
    <d v="1899-12-30T11:20:00"/>
    <m/>
    <n v="0"/>
    <x v="0"/>
    <x v="0"/>
    <s v="SI"/>
    <x v="1"/>
    <x v="1"/>
    <x v="1"/>
    <n v="1"/>
    <x v="2"/>
    <x v="11"/>
    <x v="3"/>
    <n v="468"/>
  </r>
  <r>
    <d v="2019-03-13T00:00:00"/>
    <x v="3"/>
    <d v="1899-12-30T11:30:00"/>
    <m/>
    <x v="1"/>
    <s v="JAR"/>
    <d v="2019-03-13T11:30:00"/>
    <n v="26858"/>
    <x v="3"/>
    <s v="Carga"/>
    <s v="NO"/>
    <n v="1"/>
    <n v="1"/>
    <x v="0"/>
    <x v="4"/>
    <x v="3"/>
    <s v="Palau"/>
    <m/>
    <m/>
    <m/>
    <m/>
    <n v="10"/>
    <s v="Reyes"/>
    <x v="52"/>
    <d v="1899-12-30T11:30:00"/>
    <m/>
    <n v="0"/>
    <x v="0"/>
    <x v="0"/>
    <s v="SI"/>
    <x v="1"/>
    <x v="1"/>
    <x v="1"/>
    <n v="1"/>
    <x v="1"/>
    <x v="11"/>
    <x v="3"/>
    <n v="468"/>
  </r>
  <r>
    <d v="2019-03-13T00:00:00"/>
    <x v="96"/>
    <m/>
    <m/>
    <x v="0"/>
    <s v="JAR"/>
    <d v="2019-03-13T12:00:00"/>
    <n v="27111"/>
    <x v="3"/>
    <s v="Carga"/>
    <s v="NO"/>
    <n v="2"/>
    <n v="4"/>
    <x v="0"/>
    <x v="237"/>
    <x v="1"/>
    <s v="Chile"/>
    <m/>
    <m/>
    <m/>
    <m/>
    <n v="10"/>
    <s v="Reyes"/>
    <x v="52"/>
    <d v="1899-12-30T11:50:00"/>
    <m/>
    <n v="0"/>
    <x v="0"/>
    <x v="0"/>
    <s v="No"/>
    <x v="0"/>
    <x v="0"/>
    <x v="0"/>
    <n v="0"/>
    <x v="1"/>
    <x v="11"/>
    <x v="3"/>
    <n v="468"/>
  </r>
  <r>
    <d v="2019-03-13T00:00:00"/>
    <x v="4"/>
    <d v="1899-12-30T12:00:00"/>
    <m/>
    <x v="1"/>
    <s v="JAR"/>
    <d v="2019-03-13T12:00:00"/>
    <n v="25593"/>
    <x v="50"/>
    <s v="Carga"/>
    <s v="SI"/>
    <n v="13.5"/>
    <n v="26"/>
    <x v="2"/>
    <x v="233"/>
    <x v="1"/>
    <s v="Murcia"/>
    <m/>
    <s v="R 75 59 BCH  8979 JBD"/>
    <m/>
    <m/>
    <n v="45"/>
    <s v="Miguel Ángel"/>
    <x v="52"/>
    <d v="1899-12-30T12:00:00"/>
    <m/>
    <n v="1"/>
    <x v="0"/>
    <x v="0"/>
    <s v="SI"/>
    <x v="1"/>
    <x v="1"/>
    <x v="1"/>
    <n v="1"/>
    <x v="1"/>
    <x v="11"/>
    <x v="3"/>
    <n v="468"/>
  </r>
  <r>
    <d v="2019-03-13T00:00:00"/>
    <x v="5"/>
    <d v="1899-12-30T12:30:00"/>
    <m/>
    <x v="1"/>
    <s v="MR"/>
    <d v="2019-03-13T12:30:00"/>
    <n v="27111"/>
    <x v="3"/>
    <s v="Carga"/>
    <s v="NO"/>
    <n v="2"/>
    <n v="4"/>
    <x v="0"/>
    <x v="185"/>
    <x v="1"/>
    <s v="CHILE"/>
    <s v="PDTE. CONFIRME LA CITA"/>
    <m/>
    <m/>
    <m/>
    <m/>
    <s v="Pdte."/>
    <x v="52"/>
    <d v="1899-12-30T12:30:00"/>
    <m/>
    <n v="0"/>
    <x v="0"/>
    <x v="0"/>
    <s v="SI"/>
    <x v="1"/>
    <x v="1"/>
    <x v="1"/>
    <n v="1"/>
    <x v="1"/>
    <x v="11"/>
    <x v="3"/>
    <n v="468"/>
  </r>
  <r>
    <d v="2019-03-13T00:00:00"/>
    <x v="126"/>
    <m/>
    <m/>
    <x v="0"/>
    <s v="JAR"/>
    <d v="2019-03-13T12:30:00"/>
    <m/>
    <x v="3"/>
    <s v="Descarga"/>
    <s v="NO"/>
    <n v="0.2"/>
    <n v="0.2"/>
    <x v="1"/>
    <x v="75"/>
    <x v="2"/>
    <s v="Palau"/>
    <s v="alb.38221"/>
    <m/>
    <m/>
    <m/>
    <n v="2"/>
    <s v="Reyes"/>
    <x v="52"/>
    <d v="1899-12-30T12:40:00"/>
    <m/>
    <n v="0"/>
    <x v="0"/>
    <x v="0"/>
    <s v="No"/>
    <x v="0"/>
    <x v="0"/>
    <x v="0"/>
    <n v="0"/>
    <x v="0"/>
    <x v="11"/>
    <x v="3"/>
    <n v="468"/>
  </r>
  <r>
    <d v="2019-03-13T00:00:00"/>
    <x v="36"/>
    <d v="1899-12-30T13:00:00"/>
    <m/>
    <x v="1"/>
    <s v="JAR"/>
    <d v="2019-03-13T13:00:00"/>
    <n v="27122"/>
    <x v="26"/>
    <s v="Carga"/>
    <s v="SI"/>
    <n v="13.5"/>
    <n v="26"/>
    <x v="0"/>
    <x v="238"/>
    <x v="7"/>
    <s v="LLeida"/>
    <m/>
    <m/>
    <m/>
    <m/>
    <n v="45"/>
    <s v="Miguel Ángel"/>
    <x v="52"/>
    <d v="1899-12-30T13:00:00"/>
    <m/>
    <n v="1"/>
    <x v="0"/>
    <x v="0"/>
    <s v="SI"/>
    <x v="1"/>
    <x v="1"/>
    <x v="1"/>
    <n v="1"/>
    <x v="2"/>
    <x v="11"/>
    <x v="3"/>
    <n v="468"/>
  </r>
  <r>
    <d v="2019-03-13T00:00:00"/>
    <x v="6"/>
    <m/>
    <m/>
    <x v="0"/>
    <s v="MR"/>
    <d v="2019-03-13T13:30:00"/>
    <m/>
    <x v="3"/>
    <s v="Descarga"/>
    <s v="NO"/>
    <n v="0"/>
    <n v="0.5"/>
    <x v="1"/>
    <x v="86"/>
    <x v="6"/>
    <s v="ITALIA"/>
    <n v="413008793"/>
    <m/>
    <m/>
    <m/>
    <m/>
    <s v="Sus medios"/>
    <x v="52"/>
    <d v="1899-12-30T13:30:00"/>
    <m/>
    <n v="0"/>
    <x v="0"/>
    <x v="0"/>
    <s v="No"/>
    <x v="0"/>
    <x v="0"/>
    <x v="0"/>
    <n v="0"/>
    <x v="0"/>
    <x v="11"/>
    <x v="3"/>
    <n v="468"/>
  </r>
  <r>
    <d v="2019-03-13T00:00:00"/>
    <x v="43"/>
    <d v="1899-12-30T14:00:00"/>
    <m/>
    <x v="1"/>
    <s v="JAR"/>
    <d v="2019-03-13T14:00:00"/>
    <n v="27122"/>
    <x v="26"/>
    <s v="Carga"/>
    <s v="SI"/>
    <n v="13.5"/>
    <n v="26"/>
    <x v="0"/>
    <x v="238"/>
    <x v="7"/>
    <s v="LLeida"/>
    <m/>
    <m/>
    <m/>
    <m/>
    <n v="45"/>
    <s v="Juan Carlos"/>
    <x v="52"/>
    <d v="1899-12-30T14:00:00"/>
    <m/>
    <n v="1"/>
    <x v="0"/>
    <x v="0"/>
    <s v="SI"/>
    <x v="1"/>
    <x v="1"/>
    <x v="1"/>
    <n v="1"/>
    <x v="2"/>
    <x v="11"/>
    <x v="3"/>
    <n v="468"/>
  </r>
  <r>
    <d v="2019-03-13T00:00:00"/>
    <x v="12"/>
    <d v="1899-12-30T14:30:00"/>
    <m/>
    <x v="1"/>
    <s v="JAR"/>
    <d v="2019-03-13T14:30:00"/>
    <n v="27122"/>
    <x v="26"/>
    <s v="Carga"/>
    <s v="SI"/>
    <n v="13.5"/>
    <n v="26"/>
    <x v="0"/>
    <x v="238"/>
    <x v="7"/>
    <s v="LLeida"/>
    <m/>
    <m/>
    <m/>
    <m/>
    <n v="45"/>
    <s v="Jesús"/>
    <x v="52"/>
    <d v="1899-12-30T14:30:00"/>
    <m/>
    <n v="1"/>
    <x v="0"/>
    <x v="0"/>
    <s v="SI"/>
    <x v="1"/>
    <x v="1"/>
    <x v="1"/>
    <n v="1"/>
    <x v="2"/>
    <x v="11"/>
    <x v="3"/>
    <n v="468"/>
  </r>
  <r>
    <d v="2019-03-13T00:00:00"/>
    <x v="7"/>
    <d v="1899-12-30T15:30:00"/>
    <m/>
    <x v="1"/>
    <s v="JAR"/>
    <d v="2019-03-13T15:30:00"/>
    <n v="26812"/>
    <x v="13"/>
    <s v="Carga"/>
    <s v="NO"/>
    <n v="1"/>
    <n v="2"/>
    <x v="0"/>
    <x v="207"/>
    <x v="1"/>
    <s v="Portugal"/>
    <m/>
    <m/>
    <m/>
    <m/>
    <n v="10"/>
    <s v="Jesús"/>
    <x v="52"/>
    <d v="1899-12-30T15:30:00"/>
    <m/>
    <n v="0"/>
    <x v="0"/>
    <x v="0"/>
    <s v="SI"/>
    <x v="1"/>
    <x v="1"/>
    <x v="1"/>
    <n v="1"/>
    <x v="1"/>
    <x v="11"/>
    <x v="3"/>
    <n v="468"/>
  </r>
  <r>
    <d v="2019-03-13T00:00:00"/>
    <x v="13"/>
    <d v="1899-12-30T16:00:00"/>
    <m/>
    <x v="1"/>
    <s v="MR"/>
    <d v="2019-03-13T16:00:00"/>
    <m/>
    <x v="3"/>
    <s v="Carga"/>
    <s v="NO"/>
    <n v="5"/>
    <n v="10"/>
    <x v="0"/>
    <x v="6"/>
    <x v="3"/>
    <s v="VARIOS"/>
    <m/>
    <m/>
    <m/>
    <m/>
    <n v="10"/>
    <s v="Jesús"/>
    <x v="52"/>
    <d v="1899-12-30T16:00:00"/>
    <m/>
    <n v="0"/>
    <x v="0"/>
    <x v="0"/>
    <s v="SI"/>
    <x v="1"/>
    <x v="1"/>
    <x v="1"/>
    <n v="1"/>
    <x v="1"/>
    <x v="11"/>
    <x v="3"/>
    <n v="468"/>
  </r>
  <r>
    <d v="2019-03-13T00:00:00"/>
    <x v="8"/>
    <d v="1899-12-30T16:30:00"/>
    <m/>
    <x v="1"/>
    <s v="JAR"/>
    <d v="2019-03-13T16:30:00"/>
    <n v="6006962"/>
    <x v="3"/>
    <s v="Carga"/>
    <s v="SI"/>
    <n v="13.5"/>
    <n v="26"/>
    <x v="2"/>
    <x v="134"/>
    <x v="1"/>
    <s v="Polonia"/>
    <m/>
    <m/>
    <m/>
    <m/>
    <m/>
    <s v="FALLO"/>
    <x v="52"/>
    <d v="1899-12-30T16:30:00"/>
    <m/>
    <n v="1"/>
    <x v="0"/>
    <x v="0"/>
    <s v="SI"/>
    <x v="1"/>
    <x v="1"/>
    <x v="1"/>
    <n v="1"/>
    <x v="1"/>
    <x v="11"/>
    <x v="3"/>
    <n v="468"/>
  </r>
  <r>
    <d v="2019-03-13T00:00:00"/>
    <x v="40"/>
    <d v="1899-12-30T17:00:00"/>
    <m/>
    <x v="1"/>
    <s v="MR"/>
    <d v="2019-03-13T17:00:00"/>
    <m/>
    <x v="14"/>
    <s v="Carga"/>
    <s v="NO"/>
    <n v="1"/>
    <n v="1"/>
    <x v="0"/>
    <x v="19"/>
    <x v="5"/>
    <s v="VARIOS"/>
    <m/>
    <m/>
    <m/>
    <m/>
    <n v="10"/>
    <s v="Miguel M."/>
    <x v="52"/>
    <d v="1899-12-30T17:00:00"/>
    <m/>
    <n v="0"/>
    <x v="0"/>
    <x v="0"/>
    <s v="SI"/>
    <x v="1"/>
    <x v="1"/>
    <x v="1"/>
    <n v="1"/>
    <x v="2"/>
    <x v="11"/>
    <x v="3"/>
    <n v="468"/>
  </r>
  <r>
    <d v="2019-03-13T00:00:00"/>
    <x v="56"/>
    <d v="1899-12-30T19:00:00"/>
    <m/>
    <x v="1"/>
    <s v="JAR"/>
    <d v="2019-03-13T19:00:00"/>
    <n v="27122"/>
    <x v="26"/>
    <s v="Carga"/>
    <s v="SI"/>
    <n v="13.5"/>
    <n v="26"/>
    <x v="0"/>
    <x v="238"/>
    <x v="7"/>
    <s v="LLeida"/>
    <m/>
    <m/>
    <m/>
    <m/>
    <n v="45"/>
    <s v="Jesús"/>
    <x v="52"/>
    <d v="1899-12-30T19:00:00"/>
    <m/>
    <n v="1"/>
    <x v="0"/>
    <x v="0"/>
    <s v="SI"/>
    <x v="1"/>
    <x v="1"/>
    <x v="1"/>
    <n v="1"/>
    <x v="2"/>
    <x v="11"/>
    <x v="3"/>
    <n v="468"/>
  </r>
  <r>
    <d v="2019-03-13T00:00:00"/>
    <x v="49"/>
    <d v="1899-12-30T20:00:00"/>
    <m/>
    <x v="1"/>
    <s v="JAR"/>
    <d v="2019-03-13T20:00:00"/>
    <n v="27122"/>
    <x v="26"/>
    <s v="Carga"/>
    <s v="SI"/>
    <n v="13.5"/>
    <n v="26"/>
    <x v="0"/>
    <x v="238"/>
    <x v="7"/>
    <s v="LLeida"/>
    <m/>
    <m/>
    <m/>
    <m/>
    <n v="45"/>
    <s v="Miguel M."/>
    <x v="52"/>
    <d v="1899-12-30T20:00:00"/>
    <m/>
    <n v="1"/>
    <x v="0"/>
    <x v="0"/>
    <s v="SI"/>
    <x v="1"/>
    <x v="1"/>
    <x v="1"/>
    <n v="1"/>
    <x v="2"/>
    <x v="11"/>
    <x v="3"/>
    <n v="468"/>
  </r>
  <r>
    <d v="2019-03-14T00:00:00"/>
    <x v="59"/>
    <d v="1899-12-30T07:00:00"/>
    <m/>
    <x v="1"/>
    <s v="JAR"/>
    <d v="2019-03-14T07:00:00"/>
    <m/>
    <x v="3"/>
    <s v="Descarga"/>
    <s v="NO"/>
    <n v="6"/>
    <n v="12"/>
    <x v="0"/>
    <x v="22"/>
    <x v="2"/>
    <s v="Girona"/>
    <m/>
    <m/>
    <m/>
    <m/>
    <n v="20"/>
    <s v="Juan Carlos"/>
    <x v="53"/>
    <d v="1899-12-30T07:00:00"/>
    <m/>
    <n v="0"/>
    <x v="0"/>
    <x v="0"/>
    <s v="SI"/>
    <x v="1"/>
    <x v="1"/>
    <x v="1"/>
    <n v="1"/>
    <x v="0"/>
    <x v="11"/>
    <x v="3"/>
    <n v="468"/>
  </r>
  <r>
    <d v="2019-03-14T00:00:00"/>
    <x v="200"/>
    <d v="1899-12-30T07:45:00"/>
    <m/>
    <x v="1"/>
    <s v="JAR"/>
    <d v="2019-03-14T08:00:00"/>
    <n v="27122"/>
    <x v="26"/>
    <s v="Carga"/>
    <s v="SI"/>
    <n v="13.5"/>
    <n v="26"/>
    <x v="0"/>
    <x v="238"/>
    <x v="7"/>
    <s v="LLeida"/>
    <m/>
    <m/>
    <m/>
    <m/>
    <n v="45"/>
    <s v="Juan Carlos"/>
    <x v="53"/>
    <d v="1899-12-30T07:45:00"/>
    <m/>
    <n v="1"/>
    <x v="0"/>
    <x v="0"/>
    <s v="SI"/>
    <x v="1"/>
    <x v="1"/>
    <x v="1"/>
    <n v="1"/>
    <x v="2"/>
    <x v="11"/>
    <x v="3"/>
    <n v="468"/>
  </r>
  <r>
    <d v="2019-03-14T00:00:00"/>
    <x v="9"/>
    <d v="1899-12-30T08:00:00"/>
    <m/>
    <x v="1"/>
    <s v="JAR"/>
    <d v="2019-03-14T08:00:00"/>
    <m/>
    <x v="31"/>
    <s v="Carga"/>
    <s v="SI"/>
    <n v="13.5"/>
    <n v="26"/>
    <x v="0"/>
    <x v="70"/>
    <x v="11"/>
    <s v="Maçanet de la Selva"/>
    <m/>
    <m/>
    <m/>
    <m/>
    <n v="60"/>
    <s v="Juan Carlos"/>
    <x v="53"/>
    <d v="1899-12-30T08:00:00"/>
    <m/>
    <n v="1"/>
    <x v="0"/>
    <x v="0"/>
    <s v="SI"/>
    <x v="1"/>
    <x v="1"/>
    <x v="1"/>
    <n v="1"/>
    <x v="2"/>
    <x v="11"/>
    <x v="3"/>
    <n v="468"/>
  </r>
  <r>
    <d v="2019-03-14T00:00:00"/>
    <x v="20"/>
    <d v="1899-12-30T08:30:00"/>
    <m/>
    <x v="1"/>
    <s v="MR"/>
    <d v="2019-03-14T08:30:00"/>
    <s v="DAVID"/>
    <x v="7"/>
    <s v="Carga"/>
    <s v="NO"/>
    <n v="3"/>
    <n v="6"/>
    <x v="0"/>
    <x v="9"/>
    <x v="5"/>
    <s v="PALAU"/>
    <m/>
    <m/>
    <m/>
    <m/>
    <n v="30"/>
    <s v="Juan Carlos"/>
    <x v="53"/>
    <d v="1899-12-30T08:30:00"/>
    <m/>
    <n v="0"/>
    <x v="0"/>
    <x v="0"/>
    <s v="SI"/>
    <x v="1"/>
    <x v="1"/>
    <x v="1"/>
    <n v="1"/>
    <x v="2"/>
    <x v="11"/>
    <x v="3"/>
    <n v="468"/>
  </r>
  <r>
    <d v="2019-03-14T00:00:00"/>
    <x v="22"/>
    <d v="1899-12-30T09:00:00"/>
    <m/>
    <x v="1"/>
    <s v="JAR"/>
    <d v="2019-03-14T09:00:00"/>
    <s v="Carga Lorqui"/>
    <x v="22"/>
    <s v="Carga"/>
    <s v="SI"/>
    <n v="13.5"/>
    <n v="26"/>
    <x v="0"/>
    <x v="21"/>
    <x v="8"/>
    <s v="MURCIA"/>
    <s v="Envio Molde Patas y M.P."/>
    <m/>
    <m/>
    <m/>
    <n v="45"/>
    <s v="Miguel Ángel"/>
    <x v="53"/>
    <d v="1899-12-30T09:00:00"/>
    <m/>
    <n v="1"/>
    <x v="0"/>
    <x v="0"/>
    <s v="SI"/>
    <x v="1"/>
    <x v="1"/>
    <x v="1"/>
    <n v="1"/>
    <x v="2"/>
    <x v="11"/>
    <x v="3"/>
    <n v="468"/>
  </r>
  <r>
    <d v="2019-03-14T00:00:00"/>
    <x v="0"/>
    <d v="1899-12-30T09:30:00"/>
    <m/>
    <x v="1"/>
    <s v="JAR"/>
    <d v="2019-03-14T09:30:00"/>
    <n v="6007022"/>
    <x v="3"/>
    <s v="Carga"/>
    <s v="NO"/>
    <n v="1"/>
    <n v="1"/>
    <x v="0"/>
    <x v="4"/>
    <x v="4"/>
    <s v="Qatar"/>
    <m/>
    <m/>
    <m/>
    <m/>
    <n v="10"/>
    <s v="Miguel Ángel"/>
    <x v="53"/>
    <d v="1899-12-30T10:30:00"/>
    <m/>
    <n v="0"/>
    <x v="0"/>
    <x v="0"/>
    <s v="SI"/>
    <x v="1"/>
    <x v="2"/>
    <x v="0"/>
    <n v="0"/>
    <x v="1"/>
    <x v="11"/>
    <x v="3"/>
    <n v="468"/>
  </r>
  <r>
    <d v="2019-03-14T00:00:00"/>
    <x v="72"/>
    <d v="1899-12-30T09:35:00"/>
    <m/>
    <x v="1"/>
    <s v="JAR"/>
    <d v="2019-03-14T09:30:00"/>
    <m/>
    <x v="3"/>
    <s v="Carga"/>
    <s v="NO"/>
    <n v="5"/>
    <n v="7"/>
    <x v="0"/>
    <x v="231"/>
    <x v="2"/>
    <s v="Hostalets de V."/>
    <m/>
    <m/>
    <m/>
    <m/>
    <n v="20"/>
    <s v="Sandra"/>
    <x v="53"/>
    <d v="1899-12-30T09:35:00"/>
    <m/>
    <n v="0"/>
    <x v="0"/>
    <x v="0"/>
    <s v="SI"/>
    <x v="1"/>
    <x v="1"/>
    <x v="1"/>
    <n v="1"/>
    <x v="0"/>
    <x v="11"/>
    <x v="3"/>
    <n v="468"/>
  </r>
  <r>
    <d v="2019-03-14T00:00:00"/>
    <x v="52"/>
    <m/>
    <m/>
    <x v="0"/>
    <s v="JAR"/>
    <d v="2019-03-14T10:00:00"/>
    <n v="6006999"/>
    <x v="3"/>
    <s v="Carga"/>
    <s v="NO"/>
    <n v="6"/>
    <n v="12"/>
    <x v="0"/>
    <x v="86"/>
    <x v="4"/>
    <s v="Italia"/>
    <m/>
    <m/>
    <m/>
    <m/>
    <n v="30"/>
    <s v="Miguel Ángel"/>
    <x v="53"/>
    <d v="1899-12-30T09:45:00"/>
    <m/>
    <n v="0"/>
    <x v="0"/>
    <x v="0"/>
    <s v="No"/>
    <x v="0"/>
    <x v="0"/>
    <x v="0"/>
    <n v="0"/>
    <x v="1"/>
    <x v="11"/>
    <x v="3"/>
    <n v="468"/>
  </r>
  <r>
    <d v="2019-03-14T00:00:00"/>
    <x v="14"/>
    <d v="1899-12-30T10:00:00"/>
    <m/>
    <x v="1"/>
    <s v="JAR"/>
    <d v="2019-03-14T10:00:00"/>
    <m/>
    <x v="32"/>
    <s v="Descarga"/>
    <s v="NO"/>
    <n v="4"/>
    <n v="6"/>
    <x v="0"/>
    <x v="56"/>
    <x v="0"/>
    <s v="Palau"/>
    <m/>
    <m/>
    <m/>
    <m/>
    <n v="30"/>
    <s v="Juan Carlos"/>
    <x v="53"/>
    <d v="1899-12-30T10:00:00"/>
    <m/>
    <n v="0"/>
    <x v="0"/>
    <x v="0"/>
    <s v="SI"/>
    <x v="1"/>
    <x v="1"/>
    <x v="1"/>
    <n v="1"/>
    <x v="0"/>
    <x v="11"/>
    <x v="3"/>
    <n v="468"/>
  </r>
  <r>
    <d v="2019-03-14T00:00:00"/>
    <x v="85"/>
    <d v="1899-12-30T10:20:00"/>
    <m/>
    <x v="1"/>
    <s v="MR"/>
    <d v="2019-03-14T10:30:00"/>
    <s v="DAVID"/>
    <x v="7"/>
    <s v="Carga"/>
    <s v="NO"/>
    <n v="3"/>
    <n v="6"/>
    <x v="0"/>
    <x v="9"/>
    <x v="5"/>
    <s v="PALAU"/>
    <m/>
    <m/>
    <m/>
    <m/>
    <n v="20"/>
    <s v="Juan Carlos"/>
    <x v="53"/>
    <d v="1899-12-30T10:20:00"/>
    <m/>
    <n v="0"/>
    <x v="0"/>
    <x v="0"/>
    <s v="SI"/>
    <x v="1"/>
    <x v="1"/>
    <x v="1"/>
    <n v="1"/>
    <x v="2"/>
    <x v="11"/>
    <x v="3"/>
    <n v="468"/>
  </r>
  <r>
    <d v="2019-03-14T00:00:00"/>
    <x v="1"/>
    <d v="1899-12-30T10:30:00"/>
    <m/>
    <x v="1"/>
    <s v="JAR"/>
    <d v="2019-03-14T10:30:00"/>
    <m/>
    <x v="28"/>
    <s v="Descarga"/>
    <s v="NO"/>
    <n v="4"/>
    <n v="6"/>
    <x v="0"/>
    <x v="49"/>
    <x v="0"/>
    <s v="Tarragona"/>
    <m/>
    <m/>
    <m/>
    <m/>
    <n v="20"/>
    <s v="Miguel Ángel"/>
    <x v="53"/>
    <d v="1899-12-30T10:30:00"/>
    <m/>
    <n v="0"/>
    <x v="0"/>
    <x v="0"/>
    <s v="SI"/>
    <x v="1"/>
    <x v="1"/>
    <x v="1"/>
    <n v="1"/>
    <x v="0"/>
    <x v="11"/>
    <x v="3"/>
    <n v="468"/>
  </r>
  <r>
    <d v="2019-03-14T00:00:00"/>
    <x v="3"/>
    <d v="1899-12-30T11:30:00"/>
    <m/>
    <x v="1"/>
    <s v="JAR"/>
    <d v="2019-03-14T11:30:00"/>
    <m/>
    <x v="12"/>
    <s v="Descarga"/>
    <s v="NO"/>
    <n v="2"/>
    <n v="3"/>
    <x v="0"/>
    <x v="17"/>
    <x v="2"/>
    <s v="Palau"/>
    <s v="19AV592 PDO.113006557 / 19AV591 PDO. 113006488 / 19AV590 PDO.113006545 / 19AV588 PDO. 113006532 / 19AV589 PDO. 113006536"/>
    <m/>
    <m/>
    <m/>
    <m/>
    <s v="Sandra"/>
    <x v="53"/>
    <d v="1899-12-30T11:30:00"/>
    <m/>
    <n v="0"/>
    <x v="0"/>
    <x v="0"/>
    <s v="SI"/>
    <x v="1"/>
    <x v="1"/>
    <x v="1"/>
    <n v="1"/>
    <x v="0"/>
    <x v="11"/>
    <x v="3"/>
    <n v="468"/>
  </r>
  <r>
    <d v="2019-03-14T00:00:00"/>
    <x v="5"/>
    <d v="1899-12-30T12:30:00"/>
    <m/>
    <x v="1"/>
    <s v="MR"/>
    <d v="2019-03-14T12:30:00"/>
    <m/>
    <x v="30"/>
    <s v="Carga"/>
    <s v="NO"/>
    <n v="2"/>
    <n v="4"/>
    <x v="0"/>
    <x v="91"/>
    <x v="1"/>
    <s v="GRANOLLERS"/>
    <s v="27097, 27025, 26908, 26288 y es posible que tambien el 26982"/>
    <m/>
    <m/>
    <m/>
    <n v="20"/>
    <s v="Miguel Ángel"/>
    <x v="53"/>
    <d v="1899-12-30T11:30:00"/>
    <m/>
    <n v="0"/>
    <x v="0"/>
    <x v="0"/>
    <s v="SI"/>
    <x v="1"/>
    <x v="3"/>
    <x v="1"/>
    <n v="1"/>
    <x v="1"/>
    <x v="11"/>
    <x v="3"/>
    <n v="468"/>
  </r>
  <r>
    <d v="2019-03-14T00:00:00"/>
    <x v="36"/>
    <d v="1899-12-30T13:00:00"/>
    <m/>
    <x v="1"/>
    <s v="JAR"/>
    <d v="2019-03-14T13:00:00"/>
    <s v="Descarga- Gaillon"/>
    <x v="24"/>
    <s v="Descarga"/>
    <s v="SI"/>
    <n v="13.5"/>
    <n v="26"/>
    <x v="0"/>
    <x v="42"/>
    <x v="10"/>
    <s v="GAILLON"/>
    <s v="- Palau CB-1153 "/>
    <m/>
    <m/>
    <m/>
    <n v="60"/>
    <s v="Miguel Ángel"/>
    <x v="53"/>
    <d v="1899-12-30T12:00:00"/>
    <m/>
    <n v="1"/>
    <x v="0"/>
    <x v="0"/>
    <s v="SI"/>
    <x v="1"/>
    <x v="3"/>
    <x v="1"/>
    <n v="1"/>
    <x v="2"/>
    <x v="11"/>
    <x v="3"/>
    <n v="468"/>
  </r>
  <r>
    <d v="2019-03-14T00:00:00"/>
    <x v="127"/>
    <d v="1899-12-30T13:05:00"/>
    <m/>
    <x v="1"/>
    <s v="JAR"/>
    <d v="2019-03-14T13:00:00"/>
    <n v="27042"/>
    <x v="3"/>
    <s v="Carga"/>
    <s v="NO"/>
    <n v="2"/>
    <n v="3"/>
    <x v="0"/>
    <x v="4"/>
    <x v="3"/>
    <s v="CORNELLA"/>
    <m/>
    <m/>
    <m/>
    <m/>
    <n v="10"/>
    <s v="Reyes"/>
    <x v="53"/>
    <d v="1899-12-30T13:05:00"/>
    <m/>
    <n v="0"/>
    <x v="0"/>
    <x v="0"/>
    <s v="SI"/>
    <x v="1"/>
    <x v="1"/>
    <x v="1"/>
    <n v="1"/>
    <x v="1"/>
    <x v="11"/>
    <x v="3"/>
    <n v="468"/>
  </r>
  <r>
    <d v="2019-03-14T00:00:00"/>
    <x v="43"/>
    <d v="1899-12-30T14:00:00"/>
    <m/>
    <x v="1"/>
    <s v="JAR"/>
    <d v="2019-03-14T14:00:00"/>
    <n v="26860"/>
    <x v="3"/>
    <s v="Carga"/>
    <s v="NO"/>
    <n v="4"/>
    <n v="4"/>
    <x v="0"/>
    <x v="4"/>
    <x v="3"/>
    <s v="Mallorca"/>
    <m/>
    <m/>
    <m/>
    <m/>
    <m/>
    <s v="Miguel M."/>
    <x v="53"/>
    <d v="1899-12-30T14:00:00"/>
    <m/>
    <n v="0"/>
    <x v="0"/>
    <x v="0"/>
    <s v="SI"/>
    <x v="1"/>
    <x v="1"/>
    <x v="1"/>
    <n v="1"/>
    <x v="1"/>
    <x v="11"/>
    <x v="3"/>
    <n v="468"/>
  </r>
  <r>
    <d v="2019-03-14T00:00:00"/>
    <x v="44"/>
    <d v="1899-12-30T14:01:00"/>
    <m/>
    <x v="1"/>
    <s v="JAR"/>
    <d v="2019-03-14T14:00:00"/>
    <n v="27122"/>
    <x v="26"/>
    <s v="Carga"/>
    <s v="SI"/>
    <n v="13.5"/>
    <n v="26"/>
    <x v="0"/>
    <x v="238"/>
    <x v="7"/>
    <s v="LLeida"/>
    <m/>
    <m/>
    <m/>
    <m/>
    <m/>
    <s v="Jesús"/>
    <x v="53"/>
    <d v="1899-12-30T14:01:00"/>
    <m/>
    <n v="1"/>
    <x v="0"/>
    <x v="0"/>
    <s v="SI"/>
    <x v="1"/>
    <x v="1"/>
    <x v="1"/>
    <n v="1"/>
    <x v="2"/>
    <x v="11"/>
    <x v="3"/>
    <n v="468"/>
  </r>
  <r>
    <d v="2019-03-14T00:00:00"/>
    <x v="12"/>
    <d v="1899-12-30T14:30:00"/>
    <m/>
    <x v="1"/>
    <s v="JAR"/>
    <d v="2019-03-14T14:30:00"/>
    <n v="6006962"/>
    <x v="3"/>
    <s v="Carga"/>
    <s v="SI"/>
    <n v="13.5"/>
    <n v="26"/>
    <x v="2"/>
    <x v="134"/>
    <x v="1"/>
    <s v="Polonia"/>
    <m/>
    <m/>
    <m/>
    <m/>
    <n v="60"/>
    <s v="Juan Carlos"/>
    <x v="53"/>
    <d v="1899-12-30T11:30:00"/>
    <m/>
    <n v="1"/>
    <x v="0"/>
    <x v="0"/>
    <s v="SI"/>
    <x v="1"/>
    <x v="3"/>
    <x v="1"/>
    <n v="1"/>
    <x v="1"/>
    <x v="11"/>
    <x v="3"/>
    <n v="468"/>
  </r>
  <r>
    <d v="2019-03-14T00:00:00"/>
    <x v="38"/>
    <d v="1899-12-30T15:00:00"/>
    <m/>
    <x v="1"/>
    <s v="JAR"/>
    <d v="2019-03-14T15:00:00"/>
    <n v="27173"/>
    <x v="26"/>
    <s v="Carga"/>
    <s v="SI"/>
    <n v="13.5"/>
    <n v="26"/>
    <x v="0"/>
    <x v="238"/>
    <x v="7"/>
    <s v="LLeida"/>
    <m/>
    <m/>
    <m/>
    <m/>
    <n v="45"/>
    <s v="Jesús"/>
    <x v="53"/>
    <d v="1899-12-30T15:00:00"/>
    <m/>
    <n v="1"/>
    <x v="0"/>
    <x v="0"/>
    <s v="SI"/>
    <x v="1"/>
    <x v="1"/>
    <x v="1"/>
    <n v="1"/>
    <x v="2"/>
    <x v="11"/>
    <x v="3"/>
    <n v="468"/>
  </r>
  <r>
    <d v="2019-03-14T00:00:00"/>
    <x v="116"/>
    <m/>
    <m/>
    <x v="0"/>
    <s v="JAR"/>
    <d v="2019-03-14T15:30:00"/>
    <m/>
    <x v="3"/>
    <s v="Descarga"/>
    <s v="NO"/>
    <n v="0.2"/>
    <n v="0.2"/>
    <x v="1"/>
    <x v="25"/>
    <x v="2"/>
    <s v="Palau"/>
    <m/>
    <m/>
    <m/>
    <m/>
    <n v="2"/>
    <s v="Reyes"/>
    <x v="53"/>
    <d v="1899-12-30T15:15:00"/>
    <m/>
    <n v="0"/>
    <x v="0"/>
    <x v="0"/>
    <s v="No"/>
    <x v="0"/>
    <x v="0"/>
    <x v="0"/>
    <n v="0"/>
    <x v="0"/>
    <x v="11"/>
    <x v="3"/>
    <n v="468"/>
  </r>
  <r>
    <d v="2019-03-14T00:00:00"/>
    <x v="8"/>
    <d v="1899-12-30T16:30:00"/>
    <m/>
    <x v="1"/>
    <s v="JAR"/>
    <d v="2019-03-14T16:30:00"/>
    <n v="27173"/>
    <x v="26"/>
    <s v="Carga"/>
    <s v="SI"/>
    <n v="13.5"/>
    <n v="26"/>
    <x v="0"/>
    <x v="238"/>
    <x v="7"/>
    <s v="LLeida"/>
    <m/>
    <m/>
    <m/>
    <m/>
    <n v="45"/>
    <s v="Jesús"/>
    <x v="53"/>
    <d v="1899-12-30T16:30:00"/>
    <m/>
    <n v="1"/>
    <x v="0"/>
    <x v="0"/>
    <s v="SI"/>
    <x v="1"/>
    <x v="1"/>
    <x v="1"/>
    <n v="1"/>
    <x v="2"/>
    <x v="11"/>
    <x v="3"/>
    <n v="468"/>
  </r>
  <r>
    <d v="2019-03-14T00:00:00"/>
    <x v="40"/>
    <d v="1899-12-30T17:00:00"/>
    <m/>
    <x v="1"/>
    <s v="MR"/>
    <d v="2019-03-14T17:00:00"/>
    <n v="26771"/>
    <x v="25"/>
    <s v="Carga"/>
    <s v="SI"/>
    <n v="13.5"/>
    <n v="26"/>
    <x v="0"/>
    <x v="239"/>
    <x v="7"/>
    <s v="LA ALMUNIA DE DOÑA GODINA"/>
    <m/>
    <m/>
    <m/>
    <m/>
    <n v="45"/>
    <s v="Miguel M."/>
    <x v="53"/>
    <d v="1899-12-30T15:30:00"/>
    <m/>
    <n v="1"/>
    <x v="0"/>
    <x v="0"/>
    <s v="SI"/>
    <x v="1"/>
    <x v="3"/>
    <x v="1"/>
    <n v="1"/>
    <x v="2"/>
    <x v="11"/>
    <x v="3"/>
    <n v="468"/>
  </r>
  <r>
    <d v="2019-03-14T00:00:00"/>
    <x v="201"/>
    <d v="1899-12-30T17:10:00"/>
    <m/>
    <x v="1"/>
    <s v="JAR"/>
    <d v="2019-03-14T17:00:00"/>
    <m/>
    <x v="24"/>
    <s v="Descarga"/>
    <s v="SI"/>
    <n v="13.5"/>
    <n v="26"/>
    <x v="0"/>
    <x v="40"/>
    <x v="10"/>
    <s v="NURIEUX"/>
    <m/>
    <m/>
    <m/>
    <m/>
    <n v="45"/>
    <s v="Juan Carlos"/>
    <x v="53"/>
    <d v="1899-12-30T13:10:00"/>
    <m/>
    <n v="1"/>
    <x v="0"/>
    <x v="0"/>
    <s v="SI"/>
    <x v="1"/>
    <x v="3"/>
    <x v="1"/>
    <n v="1"/>
    <x v="2"/>
    <x v="11"/>
    <x v="3"/>
    <n v="468"/>
  </r>
  <r>
    <d v="2019-03-14T00:00:00"/>
    <x v="89"/>
    <d v="1899-12-30T17:15:00"/>
    <m/>
    <x v="1"/>
    <s v="JAR"/>
    <d v="2019-03-14T17:30:00"/>
    <n v="26559"/>
    <x v="53"/>
    <s v="Carga"/>
    <s v="NO"/>
    <n v="2"/>
    <n v="4"/>
    <x v="0"/>
    <x v="145"/>
    <x v="7"/>
    <s v="Las Palmas"/>
    <m/>
    <m/>
    <m/>
    <m/>
    <n v="20"/>
    <s v="Miguel M."/>
    <x v="53"/>
    <d v="1899-12-30T17:15:00"/>
    <m/>
    <n v="0"/>
    <x v="0"/>
    <x v="0"/>
    <s v="SI"/>
    <x v="1"/>
    <x v="1"/>
    <x v="1"/>
    <n v="1"/>
    <x v="2"/>
    <x v="11"/>
    <x v="3"/>
    <n v="468"/>
  </r>
  <r>
    <d v="2019-03-14T00:00:00"/>
    <x v="55"/>
    <d v="1899-12-30T17:30:00"/>
    <m/>
    <x v="1"/>
    <s v="JAR"/>
    <d v="2019-03-14T17:30:00"/>
    <n v="27122"/>
    <x v="26"/>
    <s v="Carga"/>
    <s v="SI"/>
    <n v="13.5"/>
    <n v="26"/>
    <x v="2"/>
    <x v="238"/>
    <x v="7"/>
    <s v="LLeida"/>
    <m/>
    <m/>
    <m/>
    <m/>
    <n v="45"/>
    <s v="Miguel Ángel"/>
    <x v="54"/>
    <d v="1899-12-30T17:30:00"/>
    <m/>
    <n v="1"/>
    <x v="0"/>
    <x v="0"/>
    <s v="SI"/>
    <x v="2"/>
    <x v="2"/>
    <x v="0"/>
    <n v="0"/>
    <x v="2"/>
    <x v="11"/>
    <x v="3"/>
    <n v="468"/>
  </r>
  <r>
    <d v="2019-03-14T00:00:00"/>
    <x v="47"/>
    <d v="1899-12-30T18:30:00"/>
    <m/>
    <x v="1"/>
    <s v="JAR"/>
    <d v="2019-03-14T18:30:00"/>
    <n v="6006963"/>
    <x v="6"/>
    <s v="Carga"/>
    <s v="NO"/>
    <n v="6"/>
    <n v="20"/>
    <x v="0"/>
    <x v="7"/>
    <x v="4"/>
    <s v="France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3-14T00:00:00"/>
    <x v="56"/>
    <d v="1899-12-30T19:00:00"/>
    <m/>
    <x v="1"/>
    <s v="JAR"/>
    <d v="2019-03-14T19:00:00"/>
    <s v="FLONASA"/>
    <x v="3"/>
    <s v="Descarga"/>
    <s v="NO"/>
    <n v="1"/>
    <n v="1"/>
    <x v="0"/>
    <x v="4"/>
    <x v="0"/>
    <s v="Palau"/>
    <s v="Molde cliente"/>
    <m/>
    <m/>
    <m/>
    <n v="10"/>
    <s v="Miguel Ángel"/>
    <x v="54"/>
    <d v="1899-12-30T08:50:00"/>
    <m/>
    <n v="0"/>
    <x v="0"/>
    <x v="0"/>
    <s v="SI"/>
    <x v="2"/>
    <x v="2"/>
    <x v="0"/>
    <n v="0"/>
    <x v="0"/>
    <x v="11"/>
    <x v="3"/>
    <n v="468"/>
  </r>
  <r>
    <d v="2019-03-14T00:00:00"/>
    <x v="48"/>
    <d v="1899-12-30T19:30:00"/>
    <m/>
    <x v="1"/>
    <s v="JAR"/>
    <d v="2019-03-14T19:30:00"/>
    <n v="26850"/>
    <x v="3"/>
    <s v="Carga"/>
    <s v="NO"/>
    <n v="1"/>
    <n v="1"/>
    <x v="0"/>
    <x v="109"/>
    <x v="1"/>
    <s v="Murci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3-14T00:00:00"/>
    <x v="104"/>
    <d v="1899-12-30T21:30:00"/>
    <m/>
    <x v="1"/>
    <s v="JAR"/>
    <d v="2019-03-14T21:30:00"/>
    <n v="27122"/>
    <x v="26"/>
    <s v="Carga"/>
    <s v="SI"/>
    <n v="13.5"/>
    <n v="26"/>
    <x v="0"/>
    <x v="238"/>
    <x v="7"/>
    <s v="LLeida"/>
    <m/>
    <m/>
    <m/>
    <m/>
    <s v="45_x0009__x0009_45_x0009__x0009_45"/>
    <s v="Miguel M."/>
    <x v="52"/>
    <d v="1899-12-30T21:30:00"/>
    <m/>
    <n v="1"/>
    <x v="0"/>
    <x v="0"/>
    <s v="SI"/>
    <x v="3"/>
    <x v="3"/>
    <x v="1"/>
    <n v="1"/>
    <x v="2"/>
    <x v="11"/>
    <x v="3"/>
    <n v="468"/>
  </r>
  <r>
    <d v="2019-03-15T00:00:00"/>
    <x v="17"/>
    <d v="1899-12-30T06:00:00"/>
    <m/>
    <x v="1"/>
    <s v="JAR"/>
    <d v="2019-03-15T06:00:00"/>
    <s v="Descarga Lorqui"/>
    <x v="22"/>
    <s v="Descarga"/>
    <s v="SI"/>
    <n v="13.5"/>
    <n v="26"/>
    <x v="0"/>
    <x v="21"/>
    <x v="8"/>
    <s v="MURCIA"/>
    <m/>
    <m/>
    <m/>
    <m/>
    <n v="60"/>
    <s v="Juan Carlos"/>
    <x v="54"/>
    <d v="1899-12-30T06:00:00"/>
    <m/>
    <n v="1"/>
    <x v="0"/>
    <x v="0"/>
    <s v="SI"/>
    <x v="1"/>
    <x v="1"/>
    <x v="1"/>
    <n v="1"/>
    <x v="2"/>
    <x v="11"/>
    <x v="3"/>
    <n v="468"/>
  </r>
  <r>
    <d v="2019-03-15T00:00:00"/>
    <x v="59"/>
    <d v="1899-12-30T07:00:00"/>
    <m/>
    <x v="1"/>
    <s v="MR"/>
    <d v="2019-03-15T07:00:00"/>
    <m/>
    <x v="26"/>
    <s v="Carga"/>
    <s v="NO"/>
    <n v="6"/>
    <n v="11"/>
    <x v="0"/>
    <x v="157"/>
    <x v="5"/>
    <s v="VARIOS"/>
    <m/>
    <m/>
    <m/>
    <m/>
    <n v="30"/>
    <s v="Miguel Ángel"/>
    <x v="54"/>
    <d v="1899-12-30T07:00:00"/>
    <m/>
    <n v="0"/>
    <x v="0"/>
    <x v="0"/>
    <s v="SI"/>
    <x v="1"/>
    <x v="1"/>
    <x v="1"/>
    <n v="1"/>
    <x v="2"/>
    <x v="11"/>
    <x v="3"/>
    <n v="468"/>
  </r>
  <r>
    <d v="2019-03-15T00:00:00"/>
    <x v="18"/>
    <d v="1899-12-30T07:30:00"/>
    <m/>
    <x v="1"/>
    <s v="JAR"/>
    <d v="2019-03-15T07:30:00"/>
    <n v="27122"/>
    <x v="26"/>
    <s v="Carga"/>
    <s v="SI"/>
    <n v="13.5"/>
    <n v="26"/>
    <x v="0"/>
    <x v="238"/>
    <x v="7"/>
    <s v="LLeida"/>
    <m/>
    <m/>
    <m/>
    <m/>
    <n v="45"/>
    <s v="Juan Carlos"/>
    <x v="54"/>
    <d v="1899-12-30T07:30:00"/>
    <m/>
    <n v="1"/>
    <x v="0"/>
    <x v="0"/>
    <s v="SI"/>
    <x v="1"/>
    <x v="1"/>
    <x v="1"/>
    <n v="1"/>
    <x v="2"/>
    <x v="11"/>
    <x v="3"/>
    <n v="468"/>
  </r>
  <r>
    <d v="2019-03-15T00:00:00"/>
    <x v="9"/>
    <d v="1899-12-30T08:00:00"/>
    <m/>
    <x v="1"/>
    <s v="JAR"/>
    <d v="2019-03-15T08:00:00"/>
    <s v="Bernis"/>
    <x v="3"/>
    <s v="Carga"/>
    <s v="SI"/>
    <n v="13.5"/>
    <n v="26"/>
    <x v="0"/>
    <x v="6"/>
    <x v="3"/>
    <s v="Bernis"/>
    <m/>
    <m/>
    <m/>
    <m/>
    <n v="40"/>
    <s v="Juan Carlos"/>
    <x v="54"/>
    <d v="1899-12-30T08:00:00"/>
    <m/>
    <n v="1"/>
    <x v="0"/>
    <x v="0"/>
    <s v="SI"/>
    <x v="1"/>
    <x v="1"/>
    <x v="1"/>
    <n v="1"/>
    <x v="1"/>
    <x v="11"/>
    <x v="3"/>
    <n v="468"/>
  </r>
  <r>
    <d v="2019-03-15T00:00:00"/>
    <x v="90"/>
    <d v="1899-12-30T08:15:00"/>
    <m/>
    <x v="1"/>
    <s v="JAR"/>
    <d v="2019-03-15T08:30:00"/>
    <n v="27122"/>
    <x v="26"/>
    <s v="Carga"/>
    <s v="SI"/>
    <n v="13.5"/>
    <n v="26"/>
    <x v="0"/>
    <x v="238"/>
    <x v="7"/>
    <s v="LLeida"/>
    <s v="ENVIO 7746"/>
    <m/>
    <m/>
    <m/>
    <n v="45"/>
    <s v="Miguel Ángel"/>
    <x v="54"/>
    <d v="1899-12-30T08:15:00"/>
    <m/>
    <n v="1"/>
    <x v="0"/>
    <x v="0"/>
    <s v="SI"/>
    <x v="1"/>
    <x v="1"/>
    <x v="1"/>
    <n v="1"/>
    <x v="2"/>
    <x v="11"/>
    <x v="3"/>
    <n v="468"/>
  </r>
  <r>
    <d v="2019-03-15T00:00:00"/>
    <x v="98"/>
    <m/>
    <m/>
    <x v="0"/>
    <s v="JAR"/>
    <d v="2019-03-15T09:30:00"/>
    <m/>
    <x v="56"/>
    <s v="Descarga"/>
    <s v="NO"/>
    <n v="0.2"/>
    <n v="0.2"/>
    <x v="1"/>
    <x v="152"/>
    <x v="0"/>
    <s v="palau"/>
    <n v="213004377"/>
    <m/>
    <m/>
    <m/>
    <n v="2"/>
    <s v="Reyes"/>
    <x v="54"/>
    <d v="1899-12-30T09:25:00"/>
    <m/>
    <n v="0"/>
    <x v="0"/>
    <x v="0"/>
    <s v="No"/>
    <x v="0"/>
    <x v="0"/>
    <x v="0"/>
    <n v="0"/>
    <x v="0"/>
    <x v="11"/>
    <x v="3"/>
    <n v="468"/>
  </r>
  <r>
    <d v="2019-03-15T00:00:00"/>
    <x v="14"/>
    <d v="1899-12-30T10:00:00"/>
    <m/>
    <x v="1"/>
    <s v="JAR"/>
    <d v="2019-03-15T10:00:00"/>
    <n v="27122"/>
    <x v="26"/>
    <s v="Carga"/>
    <s v="SI"/>
    <n v="13.5"/>
    <n v="26"/>
    <x v="0"/>
    <x v="238"/>
    <x v="7"/>
    <s v="LLeida"/>
    <m/>
    <m/>
    <m/>
    <m/>
    <n v="45"/>
    <s v="Juan Carlos"/>
    <x v="54"/>
    <d v="1899-12-30T10:00:00"/>
    <m/>
    <n v="1"/>
    <x v="0"/>
    <x v="0"/>
    <s v="SI"/>
    <x v="1"/>
    <x v="1"/>
    <x v="1"/>
    <n v="1"/>
    <x v="2"/>
    <x v="11"/>
    <x v="3"/>
    <n v="468"/>
  </r>
  <r>
    <d v="2019-03-15T00:00:00"/>
    <x v="85"/>
    <m/>
    <m/>
    <x v="0"/>
    <s v="JAR"/>
    <d v="2019-03-15T10:30:00"/>
    <n v="713014689"/>
    <x v="3"/>
    <s v="Descarga"/>
    <s v="NO"/>
    <n v="0.2"/>
    <n v="0.2"/>
    <x v="1"/>
    <x v="43"/>
    <x v="0"/>
    <s v="PALAU"/>
    <m/>
    <m/>
    <m/>
    <m/>
    <n v="1"/>
    <s v="Reyes"/>
    <x v="54"/>
    <d v="1899-12-30T10:20:00"/>
    <m/>
    <n v="0"/>
    <x v="0"/>
    <x v="0"/>
    <s v="No"/>
    <x v="0"/>
    <x v="0"/>
    <x v="0"/>
    <n v="0"/>
    <x v="0"/>
    <x v="11"/>
    <x v="3"/>
    <n v="468"/>
  </r>
  <r>
    <d v="2019-03-15T00:00:00"/>
    <x v="189"/>
    <m/>
    <m/>
    <x v="0"/>
    <s v="MR"/>
    <d v="2019-03-15T10:30:00"/>
    <m/>
    <x v="3"/>
    <s v="Descarga"/>
    <s v="NO"/>
    <n v="0"/>
    <s v="0,5"/>
    <x v="1"/>
    <x v="240"/>
    <x v="2"/>
    <s v="MONTORNES"/>
    <s v="ALB. 1PQ/19001425 - PDO 713014690"/>
    <m/>
    <m/>
    <m/>
    <m/>
    <s v="Sus medios"/>
    <x v="54"/>
    <d v="1899-12-30T10:26:00"/>
    <m/>
    <n v="0"/>
    <x v="0"/>
    <x v="0"/>
    <s v="No"/>
    <x v="0"/>
    <x v="0"/>
    <x v="0"/>
    <n v="0"/>
    <x v="0"/>
    <x v="11"/>
    <x v="3"/>
    <n v="468"/>
  </r>
  <r>
    <d v="2019-03-15T00:00:00"/>
    <x v="1"/>
    <d v="1899-12-30T10:30:00"/>
    <m/>
    <x v="1"/>
    <s v="JAR"/>
    <d v="2019-03-15T10:30:00"/>
    <s v="ML PLASTIC"/>
    <x v="3"/>
    <s v="Descarga"/>
    <s v="NO"/>
    <n v="6"/>
    <n v="12"/>
    <x v="0"/>
    <x v="4"/>
    <x v="2"/>
    <s v="Palau"/>
    <n v="113006503"/>
    <m/>
    <m/>
    <m/>
    <n v="20"/>
    <s v="Miguel Ángel"/>
    <x v="54"/>
    <d v="1899-12-30T09:30:00"/>
    <m/>
    <n v="0"/>
    <x v="0"/>
    <x v="0"/>
    <s v="SI"/>
    <x v="1"/>
    <x v="3"/>
    <x v="1"/>
    <n v="1"/>
    <x v="0"/>
    <x v="11"/>
    <x v="3"/>
    <n v="468"/>
  </r>
  <r>
    <d v="2019-03-15T00:00:00"/>
    <x v="202"/>
    <m/>
    <m/>
    <x v="0"/>
    <s v="MR"/>
    <d v="2019-03-15T10:30:00"/>
    <m/>
    <x v="11"/>
    <s v="Descarga"/>
    <s v="NO"/>
    <n v="0"/>
    <n v="0.5"/>
    <x v="1"/>
    <x v="121"/>
    <x v="0"/>
    <s v="BARCELONA"/>
    <s v="ALB. 23901 . PSDO. 113006548"/>
    <m/>
    <m/>
    <m/>
    <m/>
    <s v="Sandra"/>
    <x v="54"/>
    <d v="1899-12-30T10:34:00"/>
    <m/>
    <n v="0"/>
    <x v="0"/>
    <x v="0"/>
    <s v="No"/>
    <x v="0"/>
    <x v="0"/>
    <x v="0"/>
    <n v="0"/>
    <x v="0"/>
    <x v="11"/>
    <x v="3"/>
    <n v="468"/>
  </r>
  <r>
    <d v="2019-03-15T00:00:00"/>
    <x v="31"/>
    <d v="1899-12-30T10:45:00"/>
    <m/>
    <x v="1"/>
    <s v="MR"/>
    <d v="2019-03-15T11:00:00"/>
    <n v="26850"/>
    <x v="3"/>
    <s v="Carga"/>
    <s v="NO"/>
    <n v="0.5"/>
    <n v="1"/>
    <x v="0"/>
    <x v="109"/>
    <x v="1"/>
    <s v="MURCIA"/>
    <m/>
    <m/>
    <m/>
    <m/>
    <m/>
    <s v="Miguel Ángel"/>
    <x v="54"/>
    <d v="1899-12-30T10:45:00"/>
    <m/>
    <n v="0"/>
    <x v="0"/>
    <x v="0"/>
    <s v="SI"/>
    <x v="1"/>
    <x v="1"/>
    <x v="1"/>
    <n v="1"/>
    <x v="1"/>
    <x v="11"/>
    <x v="3"/>
    <n v="468"/>
  </r>
  <r>
    <d v="2019-03-15T00:00:00"/>
    <x v="2"/>
    <d v="1899-12-30T11:00:00"/>
    <m/>
    <x v="1"/>
    <s v="JAR"/>
    <d v="2019-03-15T11:00:00"/>
    <n v="25593"/>
    <x v="50"/>
    <s v="Carga"/>
    <s v="SI"/>
    <n v="13.5"/>
    <n v="26"/>
    <x v="2"/>
    <x v="233"/>
    <x v="1"/>
    <s v="Murcia"/>
    <m/>
    <m/>
    <m/>
    <m/>
    <n v="45"/>
    <s v="Juan Carlos"/>
    <x v="54"/>
    <d v="1899-12-30T08:40:00"/>
    <m/>
    <n v="1"/>
    <x v="0"/>
    <x v="0"/>
    <s v="SI"/>
    <x v="1"/>
    <x v="3"/>
    <x v="1"/>
    <n v="1"/>
    <x v="1"/>
    <x v="11"/>
    <x v="3"/>
    <n v="468"/>
  </r>
  <r>
    <d v="2019-03-15T00:00:00"/>
    <x v="73"/>
    <d v="1899-12-30T11:15:00"/>
    <m/>
    <x v="1"/>
    <s v="JAR"/>
    <d v="2019-03-15T11:30:00"/>
    <m/>
    <x v="43"/>
    <s v="Descarga"/>
    <s v="NO"/>
    <n v="7"/>
    <n v="14"/>
    <x v="0"/>
    <x v="150"/>
    <x v="0"/>
    <s v="Zaragoza"/>
    <m/>
    <m/>
    <m/>
    <m/>
    <n v="30"/>
    <s v="Juan Carlos"/>
    <x v="54"/>
    <d v="1899-12-30T11:15:00"/>
    <m/>
    <n v="0"/>
    <x v="0"/>
    <x v="0"/>
    <s v="SI"/>
    <x v="1"/>
    <x v="1"/>
    <x v="1"/>
    <n v="1"/>
    <x v="0"/>
    <x v="11"/>
    <x v="3"/>
    <n v="468"/>
  </r>
  <r>
    <d v="2019-03-15T00:00:00"/>
    <x v="3"/>
    <d v="1899-12-30T11:30:00"/>
    <m/>
    <x v="1"/>
    <s v="JAR"/>
    <d v="2019-03-15T11:30:00"/>
    <m/>
    <x v="3"/>
    <s v="Descarga"/>
    <s v="NO"/>
    <n v="0"/>
    <n v="0"/>
    <x v="4"/>
    <x v="222"/>
    <x v="2"/>
    <s v="Palau"/>
    <s v="OC0313002566 SERVICOM"/>
    <s v="Cisterna Silo 6"/>
    <m/>
    <m/>
    <n v="1"/>
    <s v="Reyes"/>
    <x v="54"/>
    <d v="1899-12-30T11:30:00"/>
    <m/>
    <n v="0"/>
    <x v="0"/>
    <x v="0"/>
    <s v="SI"/>
    <x v="1"/>
    <x v="1"/>
    <x v="1"/>
    <n v="1"/>
    <x v="0"/>
    <x v="11"/>
    <x v="3"/>
    <n v="468"/>
  </r>
  <r>
    <d v="2019-03-15T00:00:00"/>
    <x v="4"/>
    <d v="1899-12-30T12:00:00"/>
    <m/>
    <x v="1"/>
    <s v="JAR"/>
    <d v="2019-03-15T12:00:00"/>
    <n v="25593"/>
    <x v="50"/>
    <s v="Carga"/>
    <s v="SI"/>
    <n v="13.5"/>
    <n v="26"/>
    <x v="2"/>
    <x v="233"/>
    <x v="1"/>
    <s v="Murcia"/>
    <m/>
    <m/>
    <m/>
    <m/>
    <n v="45"/>
    <s v="Miguel Ángel"/>
    <x v="54"/>
    <d v="1899-12-30T12:00:00"/>
    <m/>
    <n v="1"/>
    <x v="0"/>
    <x v="0"/>
    <s v="SI"/>
    <x v="1"/>
    <x v="1"/>
    <x v="1"/>
    <n v="1"/>
    <x v="1"/>
    <x v="11"/>
    <x v="3"/>
    <n v="468"/>
  </r>
  <r>
    <d v="2019-03-15T00:00:00"/>
    <x v="5"/>
    <d v="1899-12-30T12:30:00"/>
    <m/>
    <x v="1"/>
    <s v="JAR"/>
    <d v="2019-03-15T12:30:00"/>
    <n v="25593"/>
    <x v="50"/>
    <s v="Carga"/>
    <s v="SI"/>
    <n v="13.5"/>
    <n v="26"/>
    <x v="2"/>
    <x v="233"/>
    <x v="1"/>
    <s v="Murcia"/>
    <m/>
    <m/>
    <m/>
    <m/>
    <m/>
    <s v="Juan Carlos"/>
    <x v="54"/>
    <d v="1899-12-30T12:30:00"/>
    <m/>
    <n v="1"/>
    <x v="0"/>
    <x v="0"/>
    <s v="SI"/>
    <x v="1"/>
    <x v="1"/>
    <x v="1"/>
    <n v="1"/>
    <x v="1"/>
    <x v="11"/>
    <x v="3"/>
    <n v="468"/>
  </r>
  <r>
    <d v="2019-03-15T00:00:00"/>
    <x v="183"/>
    <m/>
    <m/>
    <x v="0"/>
    <s v="MR"/>
    <d v="2019-03-15T13:00:00"/>
    <m/>
    <x v="10"/>
    <s v="Descarga"/>
    <s v="NO"/>
    <n v="0"/>
    <n v="0.5"/>
    <x v="1"/>
    <x v="69"/>
    <x v="0"/>
    <s v="HOSPITALET"/>
    <s v="ALB. 880779  PDO. 113006540"/>
    <m/>
    <m/>
    <m/>
    <m/>
    <s v="Sus medios"/>
    <x v="54"/>
    <d v="1899-12-30T12:47:00"/>
    <m/>
    <n v="0"/>
    <x v="0"/>
    <x v="0"/>
    <s v="No"/>
    <x v="0"/>
    <x v="0"/>
    <x v="0"/>
    <n v="0"/>
    <x v="0"/>
    <x v="11"/>
    <x v="3"/>
    <n v="468"/>
  </r>
  <r>
    <d v="2019-03-15T00:00:00"/>
    <x v="36"/>
    <d v="1899-12-30T13:00:00"/>
    <m/>
    <x v="1"/>
    <s v="JAR"/>
    <d v="2019-03-15T13:00:00"/>
    <n v="25593"/>
    <x v="50"/>
    <s v="Carga"/>
    <s v="SI"/>
    <n v="13.5"/>
    <n v="26"/>
    <x v="2"/>
    <x v="233"/>
    <x v="1"/>
    <s v="Murcia"/>
    <m/>
    <m/>
    <m/>
    <m/>
    <n v="45"/>
    <s v="Jesús"/>
    <x v="54"/>
    <d v="1899-12-30T15:00:00"/>
    <m/>
    <n v="1"/>
    <x v="0"/>
    <x v="0"/>
    <s v="SI"/>
    <x v="1"/>
    <x v="2"/>
    <x v="0"/>
    <n v="0"/>
    <x v="1"/>
    <x v="11"/>
    <x v="3"/>
    <n v="468"/>
  </r>
  <r>
    <d v="2019-03-15T00:00:00"/>
    <x v="127"/>
    <d v="1899-12-30T13:05:00"/>
    <m/>
    <x v="1"/>
    <s v="MR"/>
    <d v="2019-03-15T13:00:00"/>
    <n v="27099"/>
    <x v="13"/>
    <s v="Carga"/>
    <s v="NO"/>
    <n v="0.5"/>
    <n v="1"/>
    <x v="0"/>
    <x v="241"/>
    <x v="7"/>
    <s v="PORTUGAL"/>
    <m/>
    <m/>
    <m/>
    <m/>
    <n v="10"/>
    <s v="Miguel M."/>
    <x v="54"/>
    <d v="1899-12-30T14:05:00"/>
    <m/>
    <n v="0"/>
    <x v="0"/>
    <x v="0"/>
    <s v="SI"/>
    <x v="1"/>
    <x v="2"/>
    <x v="0"/>
    <n v="0"/>
    <x v="2"/>
    <x v="11"/>
    <x v="3"/>
    <n v="468"/>
  </r>
  <r>
    <d v="2019-03-15T00:00:00"/>
    <x v="6"/>
    <d v="1899-12-30T13:30:00"/>
    <m/>
    <x v="1"/>
    <s v="MR"/>
    <d v="2019-03-15T13:30:00"/>
    <n v="26112"/>
    <x v="3"/>
    <s v="Carga"/>
    <s v="NO"/>
    <n v="7.5"/>
    <n v="15"/>
    <x v="0"/>
    <x v="32"/>
    <x v="1"/>
    <s v="UK"/>
    <s v="LLEGARA TARDE SIN CONFIRMAR HORA."/>
    <m/>
    <m/>
    <m/>
    <n v="30"/>
    <s v="Miguel M."/>
    <x v="54"/>
    <d v="1899-12-30T18:30:00"/>
    <m/>
    <n v="0"/>
    <x v="0"/>
    <x v="0"/>
    <s v="SI"/>
    <x v="1"/>
    <x v="2"/>
    <x v="0"/>
    <n v="0"/>
    <x v="1"/>
    <x v="11"/>
    <x v="3"/>
    <n v="468"/>
  </r>
  <r>
    <d v="2019-03-15T00:00:00"/>
    <x v="43"/>
    <d v="1899-12-30T14:00:00"/>
    <m/>
    <x v="1"/>
    <s v="JAR"/>
    <d v="2019-03-15T14:00:00"/>
    <n v="27181"/>
    <x v="26"/>
    <s v="Carga"/>
    <s v="SI"/>
    <n v="13.5"/>
    <n v="26"/>
    <x v="2"/>
    <x v="238"/>
    <x v="7"/>
    <s v="Finca"/>
    <s v="ENVIO 7762"/>
    <m/>
    <m/>
    <m/>
    <n v="45"/>
    <s v="Miguel Ángel"/>
    <x v="54"/>
    <d v="1899-12-30T14:00:00"/>
    <m/>
    <n v="1"/>
    <x v="0"/>
    <x v="0"/>
    <s v="SI"/>
    <x v="1"/>
    <x v="1"/>
    <x v="1"/>
    <n v="1"/>
    <x v="2"/>
    <x v="11"/>
    <x v="3"/>
    <n v="468"/>
  </r>
  <r>
    <d v="2019-03-15T00:00:00"/>
    <x v="203"/>
    <d v="1899-12-30T14:15:00"/>
    <m/>
    <x v="1"/>
    <s v="JAR"/>
    <d v="2019-03-15T14:30:00"/>
    <m/>
    <x v="3"/>
    <s v="Carga"/>
    <s v="SI"/>
    <n v="13.5"/>
    <n v="26"/>
    <x v="0"/>
    <x v="23"/>
    <x v="1"/>
    <s v="varios"/>
    <s v="3680284803  - Galias"/>
    <m/>
    <m/>
    <m/>
    <n v="60"/>
    <s v="Miguel M."/>
    <x v="54"/>
    <d v="1899-12-30T14:15:00"/>
    <m/>
    <n v="1"/>
    <x v="0"/>
    <x v="0"/>
    <s v="SI"/>
    <x v="1"/>
    <x v="1"/>
    <x v="1"/>
    <n v="1"/>
    <x v="1"/>
    <x v="11"/>
    <x v="3"/>
    <n v="468"/>
  </r>
  <r>
    <d v="2019-03-15T00:00:00"/>
    <x v="38"/>
    <d v="1899-12-30T15:00:00"/>
    <m/>
    <x v="1"/>
    <s v="JAR"/>
    <d v="2019-03-15T15:00:00"/>
    <n v="27181"/>
    <x v="26"/>
    <s v="Carga"/>
    <s v="SI"/>
    <n v="13.5"/>
    <n v="26"/>
    <x v="2"/>
    <x v="238"/>
    <x v="7"/>
    <s v="Finca"/>
    <s v="ENVIO 7763"/>
    <m/>
    <m/>
    <m/>
    <m/>
    <s v="Pdte."/>
    <x v="54"/>
    <d v="1899-12-30T15:00:00"/>
    <m/>
    <n v="1"/>
    <x v="0"/>
    <x v="0"/>
    <s v="SI"/>
    <x v="1"/>
    <x v="1"/>
    <x v="1"/>
    <n v="1"/>
    <x v="2"/>
    <x v="11"/>
    <x v="3"/>
    <n v="468"/>
  </r>
  <r>
    <d v="2019-03-15T00:00:00"/>
    <x v="116"/>
    <d v="1899-12-30T15:15:00"/>
    <m/>
    <x v="1"/>
    <s v="MR"/>
    <d v="2019-03-15T15:30:00"/>
    <n v="27108"/>
    <x v="3"/>
    <s v="Carga"/>
    <s v="NO"/>
    <n v="1"/>
    <n v="2"/>
    <x v="0"/>
    <x v="141"/>
    <x v="1"/>
    <s v="BCN"/>
    <m/>
    <m/>
    <m/>
    <m/>
    <n v="30"/>
    <s v="Miguel M."/>
    <x v="54"/>
    <d v="1899-12-30T16:30:00"/>
    <m/>
    <n v="0"/>
    <x v="0"/>
    <x v="0"/>
    <s v="SI"/>
    <x v="1"/>
    <x v="2"/>
    <x v="0"/>
    <n v="0"/>
    <x v="1"/>
    <x v="11"/>
    <x v="3"/>
    <n v="468"/>
  </r>
  <r>
    <d v="2019-03-15T00:00:00"/>
    <x v="7"/>
    <d v="1899-12-30T15:30:00"/>
    <m/>
    <x v="1"/>
    <s v="JAR"/>
    <d v="2019-03-15T15:30:00"/>
    <n v="26377"/>
    <x v="73"/>
    <s v="Carga"/>
    <s v="SI"/>
    <n v="13.5"/>
    <n v="22"/>
    <x v="0"/>
    <x v="224"/>
    <x v="1"/>
    <s v="tanger"/>
    <m/>
    <m/>
    <m/>
    <m/>
    <n v="45"/>
    <s v="Miguel M."/>
    <x v="54"/>
    <d v="1899-12-30T15:30:00"/>
    <m/>
    <n v="1"/>
    <x v="0"/>
    <x v="0"/>
    <s v="SI"/>
    <x v="1"/>
    <x v="1"/>
    <x v="1"/>
    <n v="1"/>
    <x v="1"/>
    <x v="11"/>
    <x v="3"/>
    <n v="468"/>
  </r>
  <r>
    <d v="2019-03-15T00:00:00"/>
    <x v="13"/>
    <d v="1899-12-30T16:00:00"/>
    <m/>
    <x v="1"/>
    <s v="MR"/>
    <d v="2019-03-15T16:00:00"/>
    <m/>
    <x v="3"/>
    <s v="Carga"/>
    <s v="NO"/>
    <n v="5"/>
    <n v="10"/>
    <x v="0"/>
    <x v="6"/>
    <x v="3"/>
    <s v="VARIOS"/>
    <m/>
    <m/>
    <m/>
    <m/>
    <n v="30"/>
    <s v="Jesús"/>
    <x v="54"/>
    <d v="1899-12-30T16:00:00"/>
    <m/>
    <n v="0"/>
    <x v="0"/>
    <x v="0"/>
    <s v="SI"/>
    <x v="1"/>
    <x v="1"/>
    <x v="1"/>
    <n v="1"/>
    <x v="1"/>
    <x v="11"/>
    <x v="3"/>
    <n v="468"/>
  </r>
  <r>
    <d v="2019-03-15T00:00:00"/>
    <x v="8"/>
    <d v="1899-12-30T16:30:00"/>
    <m/>
    <x v="1"/>
    <s v="MR"/>
    <d v="2019-03-15T16:30:00"/>
    <m/>
    <x v="3"/>
    <s v="Descarga"/>
    <s v="SI"/>
    <n v="13.5"/>
    <n v="26"/>
    <x v="0"/>
    <x v="23"/>
    <x v="2"/>
    <s v="PALAU"/>
    <n v="3680284672"/>
    <m/>
    <m/>
    <m/>
    <n v="45"/>
    <s v="Jesús"/>
    <x v="54"/>
    <d v="1899-12-30T16:30:00"/>
    <m/>
    <n v="1"/>
    <x v="0"/>
    <x v="0"/>
    <s v="SI"/>
    <x v="1"/>
    <x v="1"/>
    <x v="1"/>
    <n v="1"/>
    <x v="0"/>
    <x v="11"/>
    <x v="3"/>
    <n v="468"/>
  </r>
  <r>
    <d v="2019-03-15T00:00:00"/>
    <x v="40"/>
    <d v="1899-12-30T17:00:00"/>
    <m/>
    <x v="1"/>
    <s v="MR"/>
    <d v="2019-03-15T17:00:00"/>
    <m/>
    <x v="14"/>
    <s v="Carga"/>
    <s v="NO"/>
    <n v="1"/>
    <n v="2"/>
    <x v="0"/>
    <x v="19"/>
    <x v="5"/>
    <s v="VARIOS"/>
    <m/>
    <m/>
    <m/>
    <m/>
    <n v="20"/>
    <s v="Miguel M."/>
    <x v="54"/>
    <d v="1899-12-30T17:00:00"/>
    <m/>
    <n v="0"/>
    <x v="0"/>
    <x v="0"/>
    <s v="SI"/>
    <x v="1"/>
    <x v="1"/>
    <x v="1"/>
    <n v="1"/>
    <x v="2"/>
    <x v="11"/>
    <x v="3"/>
    <n v="468"/>
  </r>
  <r>
    <d v="2019-03-15T00:00:00"/>
    <x v="201"/>
    <d v="1899-12-30T17:10:00"/>
    <m/>
    <x v="1"/>
    <s v="JAR"/>
    <d v="2019-03-15T17:00:00"/>
    <n v="113006503"/>
    <x v="3"/>
    <s v="Descarga"/>
    <s v="NO"/>
    <n v="1"/>
    <n v="1"/>
    <x v="0"/>
    <x v="4"/>
    <x v="2"/>
    <s v="ALEMANIA"/>
    <s v="MLPlastics GmbH"/>
    <m/>
    <m/>
    <m/>
    <m/>
    <s v="Juan Carlos"/>
    <x v="54"/>
    <d v="1899-12-30T17:10:00"/>
    <m/>
    <n v="0"/>
    <x v="0"/>
    <x v="0"/>
    <s v="SI"/>
    <x v="1"/>
    <x v="1"/>
    <x v="1"/>
    <n v="1"/>
    <x v="0"/>
    <x v="11"/>
    <x v="3"/>
    <n v="468"/>
  </r>
  <r>
    <d v="2019-03-15T00:00:00"/>
    <x v="55"/>
    <d v="1899-12-30T17:30:00"/>
    <m/>
    <x v="1"/>
    <s v="JAR"/>
    <d v="2019-03-15T17:30:00"/>
    <n v="27181"/>
    <x v="26"/>
    <s v="Carga"/>
    <s v="SI"/>
    <n v="13.5"/>
    <n v="26"/>
    <x v="2"/>
    <x v="238"/>
    <x v="7"/>
    <s v="Finca"/>
    <s v="ENVIO 7765"/>
    <m/>
    <m/>
    <m/>
    <n v="45"/>
    <s v="Jesús"/>
    <x v="54"/>
    <d v="1899-12-30T17:30:00"/>
    <m/>
    <n v="1"/>
    <x v="0"/>
    <x v="0"/>
    <s v="SI"/>
    <x v="1"/>
    <x v="1"/>
    <x v="1"/>
    <n v="1"/>
    <x v="2"/>
    <x v="11"/>
    <x v="3"/>
    <n v="468"/>
  </r>
  <r>
    <d v="2019-03-15T00:00:00"/>
    <x v="46"/>
    <d v="1899-12-30T18:00:00"/>
    <m/>
    <x v="1"/>
    <s v="JAR"/>
    <d v="2019-03-15T18:00:00"/>
    <n v="27181"/>
    <x v="26"/>
    <s v="Carga"/>
    <s v="SI"/>
    <n v="13.5"/>
    <n v="26"/>
    <x v="2"/>
    <x v="238"/>
    <x v="7"/>
    <s v="Finca"/>
    <s v="ENVIO 7766"/>
    <m/>
    <m/>
    <m/>
    <n v="45"/>
    <s v="Jesús"/>
    <x v="54"/>
    <d v="1899-12-30T18:00:00"/>
    <m/>
    <n v="1"/>
    <x v="0"/>
    <x v="0"/>
    <s v="SI"/>
    <x v="1"/>
    <x v="1"/>
    <x v="1"/>
    <n v="1"/>
    <x v="2"/>
    <x v="11"/>
    <x v="3"/>
    <n v="468"/>
  </r>
  <r>
    <d v="2019-03-15T00:00:00"/>
    <x v="56"/>
    <d v="1899-12-30T19:00:00"/>
    <m/>
    <x v="1"/>
    <s v="JAR"/>
    <d v="2019-03-15T19:00:00"/>
    <m/>
    <x v="25"/>
    <s v="Descarga"/>
    <s v="NO"/>
    <n v="7"/>
    <n v="18"/>
    <x v="0"/>
    <x v="134"/>
    <x v="10"/>
    <s v="palau"/>
    <m/>
    <m/>
    <m/>
    <m/>
    <m/>
    <s v="Pdte."/>
    <x v="23"/>
    <m/>
    <m/>
    <n v="0"/>
    <x v="1"/>
    <x v="1"/>
    <s v="N/A"/>
    <x v="4"/>
    <x v="4"/>
    <x v="0"/>
    <n v="0"/>
    <x v="2"/>
    <x v="5"/>
    <x v="2"/>
    <n v="468"/>
  </r>
  <r>
    <d v="2019-03-16T00:00:00"/>
    <x v="20"/>
    <d v="1899-12-30T08:30:00"/>
    <m/>
    <x v="1"/>
    <s v="JAR"/>
    <d v="2019-03-16T08:30:00"/>
    <n v="27122"/>
    <x v="26"/>
    <s v="Carga"/>
    <s v="SI"/>
    <n v="13.5"/>
    <n v="26"/>
    <x v="0"/>
    <x v="238"/>
    <x v="7"/>
    <s v="LLeida"/>
    <m/>
    <m/>
    <m/>
    <m/>
    <n v="45"/>
    <s v="Jesús"/>
    <x v="55"/>
    <d v="1899-12-30T08:30:00"/>
    <m/>
    <n v="1"/>
    <x v="0"/>
    <x v="0"/>
    <s v="SI"/>
    <x v="1"/>
    <x v="1"/>
    <x v="1"/>
    <n v="1"/>
    <x v="2"/>
    <x v="11"/>
    <x v="3"/>
    <n v="468"/>
  </r>
  <r>
    <d v="2019-03-18T00:00:00"/>
    <x v="155"/>
    <d v="1899-12-30T06:30:00"/>
    <m/>
    <x v="1"/>
    <s v="JAR"/>
    <d v="2019-03-18T06:3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56"/>
    <d v="1899-12-30T06:30:00"/>
    <m/>
    <n v="1"/>
    <x v="0"/>
    <x v="0"/>
    <s v="SI"/>
    <x v="1"/>
    <x v="1"/>
    <x v="1"/>
    <n v="1"/>
    <x v="2"/>
    <x v="12"/>
    <x v="3"/>
    <n v="468"/>
  </r>
  <r>
    <d v="2019-03-18T00:00:00"/>
    <x v="59"/>
    <d v="1899-12-30T07:00:00"/>
    <m/>
    <x v="1"/>
    <s v="MR"/>
    <d v="2019-03-18T07:00:00"/>
    <m/>
    <x v="26"/>
    <s v="Carga"/>
    <s v="NO"/>
    <n v="6"/>
    <n v="11"/>
    <x v="0"/>
    <x v="157"/>
    <x v="5"/>
    <s v="VARIOS"/>
    <m/>
    <m/>
    <m/>
    <m/>
    <n v="30"/>
    <s v="Miguel Ángel"/>
    <x v="56"/>
    <d v="1899-12-30T07:00:00"/>
    <m/>
    <n v="0"/>
    <x v="0"/>
    <x v="0"/>
    <s v="SI"/>
    <x v="1"/>
    <x v="1"/>
    <x v="1"/>
    <n v="1"/>
    <x v="2"/>
    <x v="12"/>
    <x v="3"/>
    <n v="468"/>
  </r>
  <r>
    <d v="2019-03-18T00:00:00"/>
    <x v="18"/>
    <d v="1899-12-30T07:30:00"/>
    <m/>
    <x v="1"/>
    <s v="JAR"/>
    <d v="2019-03-18T07:30:00"/>
    <s v="Descarga Lorqui"/>
    <x v="22"/>
    <s v="Descarga"/>
    <s v="SI"/>
    <n v="13.5"/>
    <n v="26"/>
    <x v="0"/>
    <x v="21"/>
    <x v="8"/>
    <s v="MURCIA"/>
    <s v="Traversas"/>
    <m/>
    <m/>
    <m/>
    <n v="45"/>
    <s v="Juan Carlos"/>
    <x v="56"/>
    <d v="1899-12-30T07:30:00"/>
    <m/>
    <n v="1"/>
    <x v="0"/>
    <x v="0"/>
    <s v="SI"/>
    <x v="1"/>
    <x v="1"/>
    <x v="1"/>
    <n v="1"/>
    <x v="2"/>
    <x v="12"/>
    <x v="3"/>
    <n v="468"/>
  </r>
  <r>
    <d v="2019-03-18T00:00:00"/>
    <x v="9"/>
    <d v="1899-12-30T08:00:00"/>
    <m/>
    <x v="1"/>
    <s v="MR"/>
    <d v="2019-03-18T08:00:00"/>
    <s v="DAVID"/>
    <x v="7"/>
    <s v="Carga"/>
    <s v="NO"/>
    <n v="3"/>
    <n v="6"/>
    <x v="0"/>
    <x v="9"/>
    <x v="5"/>
    <s v="PALAU"/>
    <m/>
    <m/>
    <m/>
    <m/>
    <n v="30"/>
    <s v="Juan Carlos"/>
    <x v="56"/>
    <d v="1899-12-30T08:00:00"/>
    <m/>
    <n v="0"/>
    <x v="0"/>
    <x v="0"/>
    <s v="SI"/>
    <x v="1"/>
    <x v="1"/>
    <x v="1"/>
    <n v="1"/>
    <x v="2"/>
    <x v="12"/>
    <x v="3"/>
    <n v="468"/>
  </r>
  <r>
    <d v="2019-03-18T00:00:00"/>
    <x v="20"/>
    <d v="1899-12-30T08:30:00"/>
    <m/>
    <x v="1"/>
    <s v="JAR"/>
    <d v="2019-03-18T08:30:00"/>
    <s v="Carga Lorqui"/>
    <x v="22"/>
    <s v="Carga"/>
    <s v="SI"/>
    <n v="13.5"/>
    <n v="26"/>
    <x v="0"/>
    <x v="21"/>
    <x v="8"/>
    <s v="MURCIA"/>
    <s v="Envio Molde Patas y M.P."/>
    <m/>
    <m/>
    <m/>
    <n v="60"/>
    <s v="Miguel Ángel"/>
    <x v="56"/>
    <d v="1899-12-30T08:30:00"/>
    <m/>
    <n v="1"/>
    <x v="0"/>
    <x v="0"/>
    <s v="SI"/>
    <x v="1"/>
    <x v="1"/>
    <x v="1"/>
    <n v="1"/>
    <x v="2"/>
    <x v="12"/>
    <x v="3"/>
    <n v="468"/>
  </r>
  <r>
    <d v="2019-03-18T00:00:00"/>
    <x v="22"/>
    <d v="1899-12-30T09:00:00"/>
    <m/>
    <x v="1"/>
    <s v="JAR"/>
    <d v="2019-03-18T09:00:00"/>
    <m/>
    <x v="25"/>
    <s v="Descarga"/>
    <s v="SI"/>
    <n v="13.5"/>
    <n v="26"/>
    <x v="0"/>
    <x v="42"/>
    <x v="10"/>
    <s v="GAILLON"/>
    <s v="CB-1156"/>
    <m/>
    <m/>
    <m/>
    <n v="30"/>
    <s v="Miguel Ángel"/>
    <x v="56"/>
    <d v="1899-12-30T09:00:00"/>
    <m/>
    <n v="1"/>
    <x v="0"/>
    <x v="0"/>
    <s v="SI"/>
    <x v="1"/>
    <x v="1"/>
    <x v="1"/>
    <n v="1"/>
    <x v="2"/>
    <x v="12"/>
    <x v="3"/>
    <n v="468"/>
  </r>
  <r>
    <d v="2019-03-18T00:00:00"/>
    <x v="27"/>
    <m/>
    <m/>
    <x v="0"/>
    <s v="MR"/>
    <d v="2019-03-18T09:00:00"/>
    <m/>
    <x v="8"/>
    <s v="Descarga"/>
    <s v="NO"/>
    <n v="0"/>
    <n v="0.5"/>
    <x v="1"/>
    <x v="11"/>
    <x v="0"/>
    <s v="EL VENDRELL"/>
    <s v="ALB. 2.019/1.212  PDO. 213004410"/>
    <m/>
    <m/>
    <m/>
    <m/>
    <s v="Sus medios"/>
    <x v="56"/>
    <d v="1899-12-30T09:10:00"/>
    <m/>
    <n v="0"/>
    <x v="0"/>
    <x v="0"/>
    <s v="No"/>
    <x v="0"/>
    <x v="0"/>
    <x v="0"/>
    <n v="0"/>
    <x v="0"/>
    <x v="12"/>
    <x v="3"/>
    <n v="468"/>
  </r>
  <r>
    <d v="2019-03-18T00:00:00"/>
    <x v="0"/>
    <d v="1899-12-30T09:30:00"/>
    <m/>
    <x v="1"/>
    <s v="JAR"/>
    <d v="2019-03-18T09:30:00"/>
    <m/>
    <x v="74"/>
    <s v="Descarga"/>
    <s v="NO"/>
    <n v="1"/>
    <n v="2"/>
    <x v="0"/>
    <x v="242"/>
    <x v="2"/>
    <s v="Palau"/>
    <s v=" A112801M20"/>
    <m/>
    <m/>
    <m/>
    <n v="10"/>
    <s v="Juan Carlos"/>
    <x v="56"/>
    <d v="1899-12-30T09:30:00"/>
    <m/>
    <n v="0"/>
    <x v="0"/>
    <x v="0"/>
    <s v="SI"/>
    <x v="1"/>
    <x v="1"/>
    <x v="1"/>
    <n v="1"/>
    <x v="0"/>
    <x v="12"/>
    <x v="3"/>
    <n v="468"/>
  </r>
  <r>
    <d v="2019-03-18T00:00:00"/>
    <x v="72"/>
    <d v="1899-12-30T09:35:00"/>
    <m/>
    <x v="1"/>
    <s v="JAR"/>
    <d v="2019-03-18T09:30:00"/>
    <n v="27122"/>
    <x v="26"/>
    <s v="Carga"/>
    <s v="SI"/>
    <n v="13.5"/>
    <n v="26"/>
    <x v="2"/>
    <x v="238"/>
    <x v="7"/>
    <s v="LLeida"/>
    <m/>
    <m/>
    <m/>
    <m/>
    <n v="45"/>
    <s v="Juan Carlos"/>
    <x v="56"/>
    <d v="1899-12-30T09:35:00"/>
    <m/>
    <n v="1"/>
    <x v="0"/>
    <x v="0"/>
    <s v="SI"/>
    <x v="1"/>
    <x v="1"/>
    <x v="1"/>
    <n v="1"/>
    <x v="2"/>
    <x v="12"/>
    <x v="3"/>
    <n v="468"/>
  </r>
  <r>
    <d v="2019-03-18T00:00:00"/>
    <x v="91"/>
    <d v="1899-12-30T10:10:00"/>
    <m/>
    <x v="1"/>
    <s v="JAR"/>
    <d v="2019-03-18T10:00:00"/>
    <n v="27122"/>
    <x v="26"/>
    <s v="Carga"/>
    <s v="SI"/>
    <n v="13.5"/>
    <n v="26"/>
    <x v="2"/>
    <x v="238"/>
    <x v="7"/>
    <s v="LLeida"/>
    <m/>
    <m/>
    <m/>
    <m/>
    <n v="45"/>
    <s v="Miguel Ángel"/>
    <x v="56"/>
    <d v="1899-12-30T10:10:00"/>
    <m/>
    <n v="1"/>
    <x v="0"/>
    <x v="0"/>
    <s v="SI"/>
    <x v="1"/>
    <x v="1"/>
    <x v="1"/>
    <n v="1"/>
    <x v="2"/>
    <x v="12"/>
    <x v="3"/>
    <n v="468"/>
  </r>
  <r>
    <d v="2019-03-18T00:00:00"/>
    <x v="30"/>
    <d v="1899-12-30T10:40:00"/>
    <m/>
    <x v="1"/>
    <s v="JAR"/>
    <d v="2019-03-18T10:30:00"/>
    <n v="27173"/>
    <x v="26"/>
    <s v="Carga"/>
    <s v="SI"/>
    <n v="13.5"/>
    <n v="26"/>
    <x v="0"/>
    <x v="238"/>
    <x v="7"/>
    <s v="LLeida"/>
    <m/>
    <m/>
    <m/>
    <m/>
    <n v="45"/>
    <s v="Juan Carlos"/>
    <x v="56"/>
    <d v="1899-12-30T10:40:00"/>
    <m/>
    <n v="1"/>
    <x v="0"/>
    <x v="0"/>
    <s v="SI"/>
    <x v="1"/>
    <x v="1"/>
    <x v="1"/>
    <n v="1"/>
    <x v="2"/>
    <x v="12"/>
    <x v="3"/>
    <n v="468"/>
  </r>
  <r>
    <d v="2019-03-18T00:00:00"/>
    <x v="2"/>
    <d v="1899-12-30T11:00:00"/>
    <m/>
    <x v="1"/>
    <s v="JAR"/>
    <d v="2019-03-18T11:00:00"/>
    <n v="25593"/>
    <x v="50"/>
    <s v="Carga"/>
    <s v="SI"/>
    <n v="13.5"/>
    <n v="26"/>
    <x v="2"/>
    <x v="233"/>
    <x v="1"/>
    <s v="Murcia"/>
    <s v="R6369 BCG 19 08 KCD"/>
    <m/>
    <m/>
    <m/>
    <n v="45"/>
    <s v="Jesús"/>
    <x v="56"/>
    <d v="1899-12-30T14:30:00"/>
    <m/>
    <n v="1"/>
    <x v="0"/>
    <x v="0"/>
    <s v="SI"/>
    <x v="1"/>
    <x v="2"/>
    <x v="0"/>
    <n v="0"/>
    <x v="1"/>
    <x v="12"/>
    <x v="3"/>
    <n v="468"/>
  </r>
  <r>
    <d v="2019-03-18T00:00:00"/>
    <x v="73"/>
    <m/>
    <m/>
    <x v="0"/>
    <s v="JAR"/>
    <d v="2019-03-18T11:30:00"/>
    <m/>
    <x v="3"/>
    <s v="Descarga"/>
    <s v="NO"/>
    <n v="0.1"/>
    <n v="0.1"/>
    <x v="1"/>
    <x v="69"/>
    <x v="2"/>
    <s v="palau"/>
    <n v="113006552"/>
    <m/>
    <m/>
    <m/>
    <n v="5"/>
    <s v="Reyes"/>
    <x v="56"/>
    <d v="1899-12-30T11:15:00"/>
    <m/>
    <n v="0"/>
    <x v="0"/>
    <x v="0"/>
    <s v="No"/>
    <x v="0"/>
    <x v="0"/>
    <x v="0"/>
    <n v="0"/>
    <x v="0"/>
    <x v="12"/>
    <x v="3"/>
    <n v="468"/>
  </r>
  <r>
    <d v="2019-03-18T00:00:00"/>
    <x v="3"/>
    <d v="1899-12-30T11:30:00"/>
    <m/>
    <x v="1"/>
    <s v="JAR"/>
    <d v="2019-03-18T11:30:00"/>
    <m/>
    <x v="3"/>
    <s v="Descarga"/>
    <s v="NO"/>
    <n v="0"/>
    <n v="0"/>
    <x v="4"/>
    <x v="222"/>
    <x v="2"/>
    <s v="Palau"/>
    <s v="OC0313002566 SERVICOM"/>
    <s v="Cisterna Silo 6"/>
    <m/>
    <m/>
    <m/>
    <s v="Sandra"/>
    <x v="56"/>
    <d v="1899-12-30T15:30:00"/>
    <m/>
    <n v="0"/>
    <x v="0"/>
    <x v="0"/>
    <s v="SI"/>
    <x v="1"/>
    <x v="2"/>
    <x v="0"/>
    <n v="0"/>
    <x v="0"/>
    <x v="12"/>
    <x v="3"/>
    <n v="468"/>
  </r>
  <r>
    <d v="2019-03-18T00:00:00"/>
    <x v="4"/>
    <d v="1899-12-30T12:00:00"/>
    <m/>
    <x v="1"/>
    <s v="JAR"/>
    <d v="2019-03-18T12:00:00"/>
    <n v="25593"/>
    <x v="50"/>
    <s v="Carga"/>
    <s v="SI"/>
    <n v="13.5"/>
    <n v="26"/>
    <x v="2"/>
    <x v="233"/>
    <x v="1"/>
    <s v="Murc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3-18T00:00:00"/>
    <x v="24"/>
    <m/>
    <m/>
    <x v="0"/>
    <s v="SJ"/>
    <d v="2019-03-18T12:00:00"/>
    <m/>
    <x v="59"/>
    <s v="Descarga"/>
    <s v="NO"/>
    <n v="1"/>
    <n v="1"/>
    <x v="1"/>
    <x v="243"/>
    <x v="2"/>
    <s v="palau"/>
    <n v="113006551"/>
    <m/>
    <m/>
    <m/>
    <n v="5"/>
    <s v="Diego"/>
    <x v="56"/>
    <d v="1899-12-30T12:10:00"/>
    <m/>
    <n v="0"/>
    <x v="0"/>
    <x v="0"/>
    <s v="No"/>
    <x v="0"/>
    <x v="0"/>
    <x v="0"/>
    <n v="0"/>
    <x v="0"/>
    <x v="12"/>
    <x v="3"/>
    <n v="468"/>
  </r>
  <r>
    <d v="2019-03-18T00:00:00"/>
    <x v="5"/>
    <d v="1899-12-30T12:30:00"/>
    <m/>
    <x v="1"/>
    <s v="MR"/>
    <d v="2019-03-18T12:30:00"/>
    <n v="26112"/>
    <x v="3"/>
    <s v="Carga"/>
    <s v="NO"/>
    <n v="3"/>
    <n v="4"/>
    <x v="0"/>
    <x v="32"/>
    <x v="1"/>
    <s v="UK"/>
    <s v="LLEGARA TARDE SIN CONFIRMAR HORA."/>
    <m/>
    <m/>
    <m/>
    <n v="20"/>
    <s v="Juan Carlos"/>
    <x v="56"/>
    <d v="1899-12-30T11:30:00"/>
    <m/>
    <n v="0"/>
    <x v="0"/>
    <x v="0"/>
    <s v="SI"/>
    <x v="1"/>
    <x v="3"/>
    <x v="1"/>
    <n v="1"/>
    <x v="1"/>
    <x v="12"/>
    <x v="3"/>
    <n v="468"/>
  </r>
  <r>
    <d v="2019-03-18T00:00:00"/>
    <x v="100"/>
    <d v="1899-12-30T12:35:00"/>
    <m/>
    <x v="1"/>
    <s v="JAR"/>
    <d v="2019-03-18T12:30:00"/>
    <n v="27122"/>
    <x v="26"/>
    <s v="Carga"/>
    <s v="SI"/>
    <n v="13.5"/>
    <n v="26"/>
    <x v="2"/>
    <x v="238"/>
    <x v="7"/>
    <s v="LLeida"/>
    <m/>
    <m/>
    <m/>
    <m/>
    <n v="45"/>
    <s v="Juan Carlos"/>
    <x v="56"/>
    <d v="1899-12-30T12:35:00"/>
    <m/>
    <n v="1"/>
    <x v="0"/>
    <x v="0"/>
    <s v="SI"/>
    <x v="1"/>
    <x v="1"/>
    <x v="1"/>
    <n v="1"/>
    <x v="2"/>
    <x v="12"/>
    <x v="3"/>
    <n v="468"/>
  </r>
  <r>
    <d v="2019-03-18T00:00:00"/>
    <x v="36"/>
    <d v="1899-12-30T13:00:00"/>
    <m/>
    <x v="1"/>
    <s v="VG"/>
    <d v="2019-03-18T13:00:00"/>
    <n v="6006824"/>
    <x v="25"/>
    <s v="Carga"/>
    <s v="SI"/>
    <n v="13.5"/>
    <n v="26"/>
    <x v="0"/>
    <x v="31"/>
    <x v="9"/>
    <s v="ALEMANIA"/>
    <m/>
    <m/>
    <m/>
    <m/>
    <n v="60"/>
    <s v="Miguel M."/>
    <x v="56"/>
    <d v="1899-12-30T17:00:00"/>
    <m/>
    <n v="1"/>
    <x v="0"/>
    <x v="0"/>
    <s v="SI"/>
    <x v="1"/>
    <x v="2"/>
    <x v="0"/>
    <n v="0"/>
    <x v="2"/>
    <x v="12"/>
    <x v="3"/>
    <n v="468"/>
  </r>
  <r>
    <d v="2019-03-18T00:00:00"/>
    <x v="127"/>
    <m/>
    <m/>
    <x v="0"/>
    <s v="SJ"/>
    <d v="2019-03-18T13:00:00"/>
    <m/>
    <x v="21"/>
    <s v="Descarga"/>
    <s v="NO"/>
    <n v="0.5"/>
    <n v="0.5"/>
    <x v="1"/>
    <x v="72"/>
    <x v="0"/>
    <s v="PALAU"/>
    <n v="213004436"/>
    <m/>
    <m/>
    <m/>
    <n v="2"/>
    <s v="Sandra"/>
    <x v="56"/>
    <d v="1899-12-30T13:05:00"/>
    <m/>
    <n v="0"/>
    <x v="0"/>
    <x v="0"/>
    <s v="No"/>
    <x v="0"/>
    <x v="0"/>
    <x v="0"/>
    <n v="0"/>
    <x v="0"/>
    <x v="12"/>
    <x v="3"/>
    <n v="468"/>
  </r>
  <r>
    <d v="2019-03-18T00:00:00"/>
    <x v="194"/>
    <d v="1899-12-30T13:10:00"/>
    <m/>
    <x v="1"/>
    <s v="JAR"/>
    <d v="2019-03-18T13:00:00"/>
    <m/>
    <x v="28"/>
    <s v="Descarga"/>
    <s v="NO"/>
    <n v="2"/>
    <n v="4"/>
    <x v="0"/>
    <x v="49"/>
    <x v="0"/>
    <s v="palau"/>
    <m/>
    <m/>
    <m/>
    <m/>
    <n v="20"/>
    <s v="Miguel Ángel"/>
    <x v="56"/>
    <d v="1899-12-30T13:10:00"/>
    <m/>
    <n v="0"/>
    <x v="0"/>
    <x v="0"/>
    <s v="SI"/>
    <x v="1"/>
    <x v="1"/>
    <x v="1"/>
    <n v="1"/>
    <x v="0"/>
    <x v="12"/>
    <x v="3"/>
    <n v="468"/>
  </r>
  <r>
    <d v="2019-03-18T00:00:00"/>
    <x v="6"/>
    <d v="1899-12-30T13:30:00"/>
    <m/>
    <x v="1"/>
    <s v="JAR"/>
    <d v="2019-03-18T13:30:00"/>
    <n v="27122"/>
    <x v="26"/>
    <s v="Carga"/>
    <s v="SI"/>
    <n v="13.5"/>
    <n v="26"/>
    <x v="2"/>
    <x v="238"/>
    <x v="7"/>
    <s v="LLeida"/>
    <m/>
    <m/>
    <m/>
    <m/>
    <n v="45"/>
    <s v="Juan Carlos"/>
    <x v="56"/>
    <d v="1899-12-30T13:30:00"/>
    <m/>
    <n v="1"/>
    <x v="0"/>
    <x v="0"/>
    <s v="SI"/>
    <x v="1"/>
    <x v="1"/>
    <x v="1"/>
    <n v="1"/>
    <x v="2"/>
    <x v="12"/>
    <x v="3"/>
    <n v="468"/>
  </r>
  <r>
    <d v="2019-03-18T00:00:00"/>
    <x v="101"/>
    <d v="1899-12-30T13:35:00"/>
    <m/>
    <x v="1"/>
    <s v="JAR"/>
    <d v="2019-03-18T13:30:00"/>
    <n v="27122"/>
    <x v="26"/>
    <s v="Carga"/>
    <s v="SI"/>
    <n v="13.5"/>
    <n v="26"/>
    <x v="2"/>
    <x v="238"/>
    <x v="7"/>
    <s v="LLeida"/>
    <m/>
    <m/>
    <m/>
    <m/>
    <n v="45"/>
    <s v="Jesús"/>
    <x v="56"/>
    <d v="1899-12-30T13:35:00"/>
    <m/>
    <n v="1"/>
    <x v="0"/>
    <x v="0"/>
    <s v="SI"/>
    <x v="1"/>
    <x v="1"/>
    <x v="1"/>
    <n v="1"/>
    <x v="2"/>
    <x v="12"/>
    <x v="3"/>
    <n v="468"/>
  </r>
  <r>
    <d v="2019-03-18T00:00:00"/>
    <x v="43"/>
    <d v="1899-12-30T14:00:00"/>
    <m/>
    <x v="1"/>
    <s v="JAR"/>
    <d v="2019-03-18T14:00:00"/>
    <m/>
    <x v="6"/>
    <s v="Carga"/>
    <s v="NO"/>
    <n v="7"/>
    <n v="16"/>
    <x v="0"/>
    <x v="7"/>
    <x v="4"/>
    <s v="GAILLON"/>
    <m/>
    <m/>
    <m/>
    <m/>
    <n v="50"/>
    <s v="Miguel M."/>
    <x v="56"/>
    <d v="1899-12-30T14:00:00"/>
    <m/>
    <n v="0"/>
    <x v="0"/>
    <x v="0"/>
    <s v="SI"/>
    <x v="1"/>
    <x v="1"/>
    <x v="1"/>
    <n v="1"/>
    <x v="1"/>
    <x v="12"/>
    <x v="3"/>
    <n v="468"/>
  </r>
  <r>
    <d v="2019-03-18T00:00:00"/>
    <x v="38"/>
    <d v="1899-12-30T15:00:00"/>
    <m/>
    <x v="1"/>
    <s v="JAR"/>
    <d v="2019-03-18T15:00:00"/>
    <n v="6006962"/>
    <x v="3"/>
    <s v="Carga"/>
    <s v="SI"/>
    <n v="13.5"/>
    <n v="26"/>
    <x v="2"/>
    <x v="134"/>
    <x v="4"/>
    <s v="polonia"/>
    <m/>
    <m/>
    <m/>
    <m/>
    <n v="60"/>
    <s v="Jesús"/>
    <x v="56"/>
    <d v="1899-12-30T15:00:00"/>
    <m/>
    <n v="1"/>
    <x v="0"/>
    <x v="0"/>
    <s v="SI"/>
    <x v="1"/>
    <x v="1"/>
    <x v="1"/>
    <n v="1"/>
    <x v="1"/>
    <x v="12"/>
    <x v="3"/>
    <n v="468"/>
  </r>
  <r>
    <d v="2019-03-18T00:00:00"/>
    <x v="116"/>
    <d v="1899-12-30T15:15:00"/>
    <m/>
    <x v="1"/>
    <s v="MR"/>
    <d v="2019-03-18T15:30:00"/>
    <m/>
    <x v="3"/>
    <s v="Carga"/>
    <s v="NO"/>
    <n v="5"/>
    <n v="10"/>
    <x v="0"/>
    <x v="6"/>
    <x v="3"/>
    <s v="VARIOS"/>
    <m/>
    <m/>
    <m/>
    <m/>
    <n v="15"/>
    <s v="Juan Carlos"/>
    <x v="56"/>
    <d v="1899-12-30T13:15:00"/>
    <m/>
    <n v="0"/>
    <x v="0"/>
    <x v="0"/>
    <s v="SI"/>
    <x v="1"/>
    <x v="3"/>
    <x v="1"/>
    <n v="1"/>
    <x v="1"/>
    <x v="12"/>
    <x v="3"/>
    <n v="468"/>
  </r>
  <r>
    <d v="2019-03-18T00:00:00"/>
    <x v="204"/>
    <m/>
    <m/>
    <x v="0"/>
    <s v="SJ"/>
    <d v="2019-03-18T15:30:00"/>
    <m/>
    <x v="3"/>
    <s v="Descarga"/>
    <s v="NO"/>
    <n v="0.1"/>
    <n v="0.1"/>
    <x v="1"/>
    <x v="43"/>
    <x v="0"/>
    <s v="palau"/>
    <n v="713014731"/>
    <m/>
    <m/>
    <m/>
    <n v="1"/>
    <s v="Sandra"/>
    <x v="56"/>
    <d v="1899-12-30T15:20:00"/>
    <m/>
    <n v="0"/>
    <x v="0"/>
    <x v="0"/>
    <s v="No"/>
    <x v="0"/>
    <x v="0"/>
    <x v="0"/>
    <n v="0"/>
    <x v="0"/>
    <x v="12"/>
    <x v="3"/>
    <n v="468"/>
  </r>
  <r>
    <d v="2019-03-18T00:00:00"/>
    <x v="7"/>
    <d v="1899-12-30T15:30:00"/>
    <m/>
    <x v="1"/>
    <s v="JAR"/>
    <d v="2019-03-18T15:30:00"/>
    <n v="27122"/>
    <x v="26"/>
    <s v="Carga"/>
    <s v="SI"/>
    <n v="13.5"/>
    <n v="26"/>
    <x v="2"/>
    <x v="238"/>
    <x v="7"/>
    <s v="LLeida"/>
    <m/>
    <m/>
    <m/>
    <m/>
    <n v="45"/>
    <s v="Jesús"/>
    <x v="56"/>
    <d v="1899-12-30T15:30:00"/>
    <m/>
    <n v="1"/>
    <x v="0"/>
    <x v="0"/>
    <s v="SI"/>
    <x v="1"/>
    <x v="1"/>
    <x v="1"/>
    <n v="1"/>
    <x v="2"/>
    <x v="12"/>
    <x v="3"/>
    <n v="468"/>
  </r>
  <r>
    <d v="2019-03-18T00:00:00"/>
    <x v="54"/>
    <m/>
    <m/>
    <x v="0"/>
    <s v="JAR"/>
    <d v="2019-03-18T16:00:00"/>
    <n v="27034"/>
    <x v="3"/>
    <s v="Carga"/>
    <s v="NO"/>
    <n v="1"/>
    <n v="1"/>
    <x v="0"/>
    <x v="63"/>
    <x v="1"/>
    <s v="burgos"/>
    <m/>
    <m/>
    <m/>
    <m/>
    <n v="10"/>
    <s v="Sandra"/>
    <x v="56"/>
    <d v="1899-12-30T15:45:00"/>
    <m/>
    <n v="0"/>
    <x v="0"/>
    <x v="0"/>
    <s v="No"/>
    <x v="0"/>
    <x v="0"/>
    <x v="0"/>
    <n v="0"/>
    <x v="1"/>
    <x v="12"/>
    <x v="3"/>
    <n v="468"/>
  </r>
  <r>
    <d v="2019-03-18T00:00:00"/>
    <x v="205"/>
    <m/>
    <m/>
    <x v="0"/>
    <s v="SJ"/>
    <d v="2019-03-18T16:00:00"/>
    <m/>
    <x v="3"/>
    <s v="Descarga"/>
    <s v="NO"/>
    <n v="0.2"/>
    <n v="0.2"/>
    <x v="1"/>
    <x v="34"/>
    <x v="2"/>
    <s v="Palau"/>
    <n v="113006560"/>
    <m/>
    <m/>
    <m/>
    <n v="5"/>
    <s v="Sandra"/>
    <x v="56"/>
    <d v="1899-12-30T15:46:00"/>
    <m/>
    <n v="0"/>
    <x v="0"/>
    <x v="0"/>
    <s v="No"/>
    <x v="0"/>
    <x v="0"/>
    <x v="0"/>
    <n v="0"/>
    <x v="0"/>
    <x v="12"/>
    <x v="3"/>
    <n v="468"/>
  </r>
  <r>
    <d v="2019-03-18T00:00:00"/>
    <x v="13"/>
    <d v="1899-12-30T16:00:00"/>
    <m/>
    <x v="1"/>
    <s v="MR"/>
    <d v="2019-03-18T16:00:00"/>
    <m/>
    <x v="3"/>
    <s v="Carga"/>
    <s v="NO"/>
    <n v="5"/>
    <n v="10"/>
    <x v="0"/>
    <x v="6"/>
    <x v="3"/>
    <s v="VARIOS"/>
    <m/>
    <m/>
    <m/>
    <m/>
    <n v="15"/>
    <s v="Jesús"/>
    <x v="56"/>
    <d v="1899-12-30T16:00:00"/>
    <m/>
    <n v="0"/>
    <x v="0"/>
    <x v="0"/>
    <s v="SI"/>
    <x v="1"/>
    <x v="1"/>
    <x v="1"/>
    <n v="1"/>
    <x v="1"/>
    <x v="12"/>
    <x v="3"/>
    <n v="468"/>
  </r>
  <r>
    <d v="2019-03-18T00:00:00"/>
    <x v="40"/>
    <d v="1899-12-30T17:00:00"/>
    <m/>
    <x v="1"/>
    <s v="MR"/>
    <d v="2019-03-18T17:00:00"/>
    <m/>
    <x v="14"/>
    <s v="Carga"/>
    <s v="NO"/>
    <n v="1"/>
    <n v="1"/>
    <x v="0"/>
    <x v="19"/>
    <x v="5"/>
    <s v="VARIOS"/>
    <m/>
    <m/>
    <m/>
    <m/>
    <n v="10"/>
    <s v="Reyes"/>
    <x v="56"/>
    <d v="1899-12-30T17:00:00"/>
    <m/>
    <n v="0"/>
    <x v="0"/>
    <x v="0"/>
    <s v="SI"/>
    <x v="1"/>
    <x v="1"/>
    <x v="1"/>
    <n v="1"/>
    <x v="2"/>
    <x v="12"/>
    <x v="3"/>
    <n v="468"/>
  </r>
  <r>
    <d v="2019-03-18T00:00:00"/>
    <x v="55"/>
    <d v="1899-12-30T17:30:00"/>
    <m/>
    <x v="1"/>
    <s v="JAR"/>
    <d v="2019-03-18T17:30:00"/>
    <n v="27122"/>
    <x v="26"/>
    <s v="Carga"/>
    <s v="SI"/>
    <n v="13.5"/>
    <n v="26"/>
    <x v="2"/>
    <x v="238"/>
    <x v="7"/>
    <s v="LLeida"/>
    <m/>
    <m/>
    <m/>
    <m/>
    <n v="45"/>
    <s v="Jesús"/>
    <x v="56"/>
    <d v="1899-12-30T17:30:00"/>
    <m/>
    <n v="1"/>
    <x v="0"/>
    <x v="0"/>
    <s v="SI"/>
    <x v="1"/>
    <x v="1"/>
    <x v="1"/>
    <n v="1"/>
    <x v="2"/>
    <x v="12"/>
    <x v="3"/>
    <n v="468"/>
  </r>
  <r>
    <d v="2019-03-18T00:00:00"/>
    <x v="46"/>
    <d v="1899-12-30T18:00:00"/>
    <m/>
    <x v="1"/>
    <s v="JAR"/>
    <d v="2019-03-18T18:00:00"/>
    <m/>
    <x v="3"/>
    <s v="Descarga"/>
    <s v="SI"/>
    <n v="13.5"/>
    <n v="26"/>
    <x v="0"/>
    <x v="23"/>
    <x v="2"/>
    <s v="palau"/>
    <m/>
    <m/>
    <m/>
    <m/>
    <n v="60"/>
    <s v="Jesús"/>
    <x v="56"/>
    <d v="1899-12-30T18:00:00"/>
    <m/>
    <n v="1"/>
    <x v="0"/>
    <x v="0"/>
    <s v="SI"/>
    <x v="1"/>
    <x v="1"/>
    <x v="1"/>
    <n v="1"/>
    <x v="0"/>
    <x v="12"/>
    <x v="3"/>
    <n v="468"/>
  </r>
  <r>
    <d v="2019-03-18T00:00:00"/>
    <x v="206"/>
    <d v="1899-12-30T18:15:00"/>
    <m/>
    <x v="1"/>
    <s v="JAR"/>
    <d v="2019-03-18T18:30:00"/>
    <s v="PRS"/>
    <x v="28"/>
    <s v="Carga"/>
    <s v="NO"/>
    <n v="4"/>
    <n v="6"/>
    <x v="0"/>
    <x v="4"/>
    <x v="1"/>
    <s v="tarragona"/>
    <m/>
    <m/>
    <m/>
    <m/>
    <n v="20"/>
    <s v="Jesús"/>
    <x v="56"/>
    <d v="1899-12-30T18:15:00"/>
    <m/>
    <n v="0"/>
    <x v="0"/>
    <x v="0"/>
    <s v="SI"/>
    <x v="1"/>
    <x v="1"/>
    <x v="1"/>
    <n v="1"/>
    <x v="1"/>
    <x v="12"/>
    <x v="3"/>
    <n v="468"/>
  </r>
  <r>
    <d v="2019-03-18T00:00:00"/>
    <x v="47"/>
    <d v="1899-12-30T18:30:00"/>
    <m/>
    <x v="1"/>
    <s v="JAR"/>
    <d v="2019-03-18T18:30:00"/>
    <n v="27173"/>
    <x v="26"/>
    <s v="Carga"/>
    <s v="SI"/>
    <n v="13.5"/>
    <n v="26"/>
    <x v="0"/>
    <x v="238"/>
    <x v="7"/>
    <s v="LLeida"/>
    <m/>
    <m/>
    <m/>
    <m/>
    <n v="45"/>
    <s v="Miguel Ángel"/>
    <x v="56"/>
    <d v="1899-12-30T18:30:00"/>
    <m/>
    <n v="1"/>
    <x v="0"/>
    <x v="0"/>
    <s v="SI"/>
    <x v="1"/>
    <x v="1"/>
    <x v="1"/>
    <n v="1"/>
    <x v="2"/>
    <x v="12"/>
    <x v="3"/>
    <n v="468"/>
  </r>
  <r>
    <d v="2019-03-18T00:00:00"/>
    <x v="207"/>
    <m/>
    <m/>
    <x v="0"/>
    <s v="JAR"/>
    <d v="2019-03-18T19:00:00"/>
    <m/>
    <x v="6"/>
    <s v="Carga"/>
    <s v="NO"/>
    <n v="7"/>
    <n v="22"/>
    <x v="0"/>
    <x v="7"/>
    <x v="4"/>
    <s v="francia"/>
    <s v="6006963 y 6006998"/>
    <m/>
    <m/>
    <m/>
    <n v="30"/>
    <s v="Miguel M."/>
    <x v="56"/>
    <d v="1899-12-30T19:10:00"/>
    <m/>
    <n v="0"/>
    <x v="0"/>
    <x v="0"/>
    <s v="No"/>
    <x v="0"/>
    <x v="0"/>
    <x v="0"/>
    <n v="0"/>
    <x v="1"/>
    <x v="12"/>
    <x v="3"/>
    <n v="468"/>
  </r>
  <r>
    <d v="2019-03-18T00:00:00"/>
    <x v="48"/>
    <d v="1899-12-30T19:30:00"/>
    <m/>
    <x v="1"/>
    <s v="JAR"/>
    <d v="2019-03-18T19:30:00"/>
    <m/>
    <x v="3"/>
    <s v="Carga"/>
    <s v="SI"/>
    <n v="13.5"/>
    <n v="26"/>
    <x v="0"/>
    <x v="23"/>
    <x v="1"/>
    <s v="varios"/>
    <n v="3680294684"/>
    <m/>
    <m/>
    <m/>
    <n v="60"/>
    <s v="Miguel M."/>
    <x v="56"/>
    <d v="1899-12-30T18:00:00"/>
    <m/>
    <n v="1"/>
    <x v="0"/>
    <x v="0"/>
    <s v="SI"/>
    <x v="1"/>
    <x v="3"/>
    <x v="1"/>
    <n v="1"/>
    <x v="1"/>
    <x v="12"/>
    <x v="3"/>
    <n v="468"/>
  </r>
  <r>
    <d v="2019-03-18T00:00:00"/>
    <x v="208"/>
    <d v="1899-12-30T19:40:00"/>
    <m/>
    <x v="1"/>
    <s v="JAR"/>
    <d v="2019-03-18T19:30:00"/>
    <n v="27122"/>
    <x v="26"/>
    <s v="Carga"/>
    <s v="SI"/>
    <n v="13.5"/>
    <n v="26"/>
    <x v="2"/>
    <x v="238"/>
    <x v="7"/>
    <s v="LLeida"/>
    <m/>
    <m/>
    <m/>
    <m/>
    <n v="45"/>
    <s v="Jesús"/>
    <x v="56"/>
    <d v="1899-12-30T19:40:00"/>
    <m/>
    <n v="1"/>
    <x v="0"/>
    <x v="0"/>
    <s v="SI"/>
    <x v="1"/>
    <x v="1"/>
    <x v="1"/>
    <n v="1"/>
    <x v="2"/>
    <x v="12"/>
    <x v="3"/>
    <n v="468"/>
  </r>
  <r>
    <d v="2019-03-18T00:00:00"/>
    <x v="49"/>
    <d v="1899-12-30T20:00:00"/>
    <m/>
    <x v="1"/>
    <s v="JAR"/>
    <d v="2019-03-18T20:00:00"/>
    <m/>
    <x v="3"/>
    <s v="Carga"/>
    <s v="SI"/>
    <n v="13.5"/>
    <n v="26"/>
    <x v="0"/>
    <x v="23"/>
    <x v="1"/>
    <s v="varios"/>
    <n v="3680289670"/>
    <m/>
    <m/>
    <m/>
    <n v="60"/>
    <s v="Miguel M."/>
    <x v="56"/>
    <d v="1899-12-30T20:00:00"/>
    <m/>
    <n v="1"/>
    <x v="0"/>
    <x v="0"/>
    <s v="SI"/>
    <x v="1"/>
    <x v="1"/>
    <x v="1"/>
    <n v="1"/>
    <x v="1"/>
    <x v="12"/>
    <x v="3"/>
    <n v="468"/>
  </r>
  <r>
    <d v="2019-03-18T00:00:00"/>
    <x v="117"/>
    <d v="1899-12-30T21:00:00"/>
    <m/>
    <x v="1"/>
    <s v="JAR"/>
    <d v="2019-03-18T21:00:00"/>
    <m/>
    <x v="3"/>
    <s v="Carga"/>
    <s v="SI"/>
    <n v="13.5"/>
    <n v="26"/>
    <x v="0"/>
    <x v="23"/>
    <x v="1"/>
    <s v="varios"/>
    <n v="3680289669"/>
    <m/>
    <m/>
    <m/>
    <n v="60"/>
    <s v="Miguel Ángel"/>
    <x v="56"/>
    <d v="1899-12-30T12:00:00"/>
    <m/>
    <n v="1"/>
    <x v="0"/>
    <x v="0"/>
    <s v="SI"/>
    <x v="1"/>
    <x v="3"/>
    <x v="1"/>
    <n v="1"/>
    <x v="1"/>
    <x v="12"/>
    <x v="3"/>
    <n v="468"/>
  </r>
  <r>
    <d v="2019-03-19T00:00:00"/>
    <x v="17"/>
    <d v="1899-12-30T06:00:00"/>
    <m/>
    <x v="1"/>
    <s v="JAR"/>
    <d v="2019-03-19T06:00:00"/>
    <s v="Descarga Lorqui"/>
    <x v="22"/>
    <s v="Descarga"/>
    <s v="SI"/>
    <n v="13.5"/>
    <n v="26"/>
    <x v="0"/>
    <x v="21"/>
    <x v="8"/>
    <s v="MURCIA"/>
    <m/>
    <m/>
    <m/>
    <m/>
    <n v="60"/>
    <s v="Miguel Ángel"/>
    <x v="57"/>
    <d v="1899-12-30T07:40:00"/>
    <m/>
    <n v="1"/>
    <x v="0"/>
    <x v="0"/>
    <s v="SI"/>
    <x v="1"/>
    <x v="2"/>
    <x v="0"/>
    <n v="0"/>
    <x v="2"/>
    <x v="12"/>
    <x v="3"/>
    <n v="468"/>
  </r>
  <r>
    <d v="2019-03-19T00:00:00"/>
    <x v="18"/>
    <d v="1899-12-30T07:30:00"/>
    <m/>
    <x v="1"/>
    <s v="JAR"/>
    <d v="2019-03-19T07:3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57"/>
    <d v="1899-12-30T09:10:00"/>
    <m/>
    <n v="1"/>
    <x v="0"/>
    <x v="0"/>
    <s v="SI"/>
    <x v="1"/>
    <x v="2"/>
    <x v="0"/>
    <n v="0"/>
    <x v="2"/>
    <x v="12"/>
    <x v="3"/>
    <n v="468"/>
  </r>
  <r>
    <d v="2019-03-19T00:00:00"/>
    <x v="20"/>
    <d v="1899-12-30T08:30:00"/>
    <m/>
    <x v="1"/>
    <s v="JAR"/>
    <d v="2019-03-19T08:30:00"/>
    <m/>
    <x v="19"/>
    <s v="Carga"/>
    <s v="SI"/>
    <n v="13.5"/>
    <n v="26"/>
    <x v="0"/>
    <x v="6"/>
    <x v="3"/>
    <s v="Montmelo"/>
    <m/>
    <m/>
    <m/>
    <m/>
    <n v="20"/>
    <s v="Diego"/>
    <x v="57"/>
    <d v="1899-12-30T08:30:00"/>
    <m/>
    <n v="1"/>
    <x v="0"/>
    <x v="0"/>
    <s v="SI"/>
    <x v="1"/>
    <x v="1"/>
    <x v="1"/>
    <n v="1"/>
    <x v="1"/>
    <x v="12"/>
    <x v="3"/>
    <n v="468"/>
  </r>
  <r>
    <d v="2019-03-19T00:00:00"/>
    <x v="136"/>
    <m/>
    <m/>
    <x v="0"/>
    <s v="JAR"/>
    <d v="2019-03-19T08:30:00"/>
    <m/>
    <x v="3"/>
    <s v="Carga"/>
    <s v="NO"/>
    <n v="5"/>
    <n v="10"/>
    <x v="0"/>
    <x v="23"/>
    <x v="1"/>
    <s v="varios"/>
    <n v="3680296181"/>
    <m/>
    <m/>
    <m/>
    <n v="20"/>
    <s v="Juan Carlos"/>
    <x v="57"/>
    <d v="1899-12-30T08:35:00"/>
    <m/>
    <n v="0"/>
    <x v="0"/>
    <x v="0"/>
    <s v="No"/>
    <x v="0"/>
    <x v="0"/>
    <x v="0"/>
    <n v="0"/>
    <x v="1"/>
    <x v="12"/>
    <x v="3"/>
    <n v="468"/>
  </r>
  <r>
    <d v="2019-03-19T00:00:00"/>
    <x v="22"/>
    <d v="1899-12-30T09:00:00"/>
    <m/>
    <x v="1"/>
    <s v="JAR"/>
    <d v="2019-03-19T09:00:00"/>
    <n v="6007008"/>
    <x v="3"/>
    <s v="Carga"/>
    <s v="SI"/>
    <n v="13.5"/>
    <n v="22"/>
    <x v="0"/>
    <x v="7"/>
    <x v="4"/>
    <s v="Islas Reunion"/>
    <m/>
    <m/>
    <m/>
    <m/>
    <n v="40"/>
    <s v="Juan Carlos"/>
    <x v="57"/>
    <d v="1899-12-30T09:00:00"/>
    <m/>
    <n v="1"/>
    <x v="0"/>
    <x v="0"/>
    <s v="SI"/>
    <x v="1"/>
    <x v="1"/>
    <x v="1"/>
    <n v="1"/>
    <x v="1"/>
    <x v="12"/>
    <x v="3"/>
    <n v="468"/>
  </r>
  <r>
    <d v="2019-03-19T00:00:00"/>
    <x v="27"/>
    <d v="1899-12-30T09:10:00"/>
    <m/>
    <x v="1"/>
    <s v="JAR"/>
    <d v="2019-03-19T09:00:00"/>
    <m/>
    <x v="3"/>
    <s v="Descarga"/>
    <s v="NO"/>
    <n v="11"/>
    <n v="7"/>
    <x v="0"/>
    <x v="128"/>
    <x v="2"/>
    <s v="palau"/>
    <n v="113006554"/>
    <m/>
    <m/>
    <m/>
    <n v="30"/>
    <s v="Juan Carlos"/>
    <x v="57"/>
    <d v="1899-12-30T11:10:00"/>
    <m/>
    <n v="0"/>
    <x v="0"/>
    <x v="0"/>
    <s v="SI"/>
    <x v="1"/>
    <x v="2"/>
    <x v="0"/>
    <n v="0"/>
    <x v="0"/>
    <x v="12"/>
    <x v="3"/>
    <n v="468"/>
  </r>
  <r>
    <d v="2019-03-19T00:00:00"/>
    <x v="91"/>
    <m/>
    <m/>
    <x v="0"/>
    <s v="JAR"/>
    <d v="2019-03-19T10:00:00"/>
    <m/>
    <x v="3"/>
    <s v="Descarga"/>
    <s v="NO"/>
    <n v="0.2"/>
    <n v="0.2"/>
    <x v="1"/>
    <x v="108"/>
    <x v="2"/>
    <s v="palau"/>
    <m/>
    <m/>
    <m/>
    <m/>
    <n v="5"/>
    <s v="Reyes"/>
    <x v="57"/>
    <d v="1899-12-30T10:10:00"/>
    <m/>
    <n v="0"/>
    <x v="0"/>
    <x v="0"/>
    <s v="No"/>
    <x v="0"/>
    <x v="0"/>
    <x v="0"/>
    <n v="0"/>
    <x v="0"/>
    <x v="12"/>
    <x v="3"/>
    <n v="468"/>
  </r>
  <r>
    <d v="2019-03-19T00:00:00"/>
    <x v="41"/>
    <m/>
    <m/>
    <x v="0"/>
    <s v="JAR"/>
    <d v="2019-03-19T10:30:00"/>
    <m/>
    <x v="42"/>
    <s v="Descarga"/>
    <s v="NO"/>
    <n v="0.5"/>
    <n v="0.5"/>
    <x v="1"/>
    <x v="10"/>
    <x v="2"/>
    <s v="UK"/>
    <n v="413008841"/>
    <m/>
    <m/>
    <m/>
    <n v="5"/>
    <s v="Reyes"/>
    <x v="57"/>
    <d v="1899-12-30T10:15:00"/>
    <m/>
    <n v="0"/>
    <x v="0"/>
    <x v="0"/>
    <s v="No"/>
    <x v="0"/>
    <x v="0"/>
    <x v="0"/>
    <n v="0"/>
    <x v="0"/>
    <x v="12"/>
    <x v="3"/>
    <n v="468"/>
  </r>
  <r>
    <d v="2019-03-19T00:00:00"/>
    <x v="85"/>
    <m/>
    <m/>
    <x v="0"/>
    <s v="JAR"/>
    <d v="2019-03-19T10:30:00"/>
    <m/>
    <x v="52"/>
    <s v="Descarga"/>
    <s v="NO"/>
    <n v="1"/>
    <n v="1"/>
    <x v="0"/>
    <x v="74"/>
    <x v="2"/>
    <s v="palau"/>
    <n v="113006517"/>
    <m/>
    <m/>
    <m/>
    <n v="5"/>
    <s v="Reyes"/>
    <x v="57"/>
    <d v="1899-12-30T10:20:00"/>
    <m/>
    <n v="0"/>
    <x v="0"/>
    <x v="0"/>
    <s v="No"/>
    <x v="0"/>
    <x v="0"/>
    <x v="0"/>
    <n v="0"/>
    <x v="0"/>
    <x v="12"/>
    <x v="3"/>
    <n v="468"/>
  </r>
  <r>
    <d v="2019-03-19T00:00:00"/>
    <x v="1"/>
    <d v="1899-12-30T10:30:00"/>
    <m/>
    <x v="1"/>
    <s v="JAR"/>
    <d v="2019-03-19T10:30:00"/>
    <n v="26974"/>
    <x v="3"/>
    <s v="Carga"/>
    <s v="NO"/>
    <n v="1"/>
    <n v="2"/>
    <x v="0"/>
    <x v="244"/>
    <x v="1"/>
    <s v="Madrid"/>
    <m/>
    <m/>
    <m/>
    <m/>
    <n v="10"/>
    <s v="Miguel Ángel"/>
    <x v="57"/>
    <d v="1899-12-30T12:12:00"/>
    <m/>
    <n v="0"/>
    <x v="0"/>
    <x v="0"/>
    <s v="SI"/>
    <x v="1"/>
    <x v="2"/>
    <x v="0"/>
    <n v="0"/>
    <x v="1"/>
    <x v="12"/>
    <x v="3"/>
    <n v="468"/>
  </r>
  <r>
    <d v="2019-03-19T00:00:00"/>
    <x v="32"/>
    <m/>
    <m/>
    <x v="0"/>
    <s v="JAR"/>
    <d v="2019-03-19T11:00:00"/>
    <m/>
    <x v="11"/>
    <s v="Descarga"/>
    <s v="NO"/>
    <n v="0.2"/>
    <n v="0.2"/>
    <x v="1"/>
    <x v="27"/>
    <x v="0"/>
    <s v="Terrassa"/>
    <s v="213004432-35"/>
    <m/>
    <m/>
    <m/>
    <n v="10"/>
    <s v="Reyes"/>
    <x v="57"/>
    <d v="1899-12-30T10:50:00"/>
    <m/>
    <n v="0"/>
    <x v="0"/>
    <x v="0"/>
    <s v="No"/>
    <x v="0"/>
    <x v="0"/>
    <x v="0"/>
    <n v="0"/>
    <x v="0"/>
    <x v="12"/>
    <x v="3"/>
    <n v="468"/>
  </r>
  <r>
    <d v="2019-03-19T00:00:00"/>
    <x v="2"/>
    <d v="1899-12-30T11:00:00"/>
    <m/>
    <x v="1"/>
    <s v="JAR"/>
    <d v="2019-03-19T11:00:00"/>
    <n v="25593"/>
    <x v="50"/>
    <s v="Carga"/>
    <s v="SI"/>
    <n v="13.5"/>
    <n v="26"/>
    <x v="2"/>
    <x v="233"/>
    <x v="1"/>
    <s v="Murcia"/>
    <m/>
    <s v="R 8085 BCH  8389 CLY "/>
    <m/>
    <m/>
    <n v="45"/>
    <s v="Juan Carlos"/>
    <x v="57"/>
    <d v="1899-12-30T12:15:00"/>
    <m/>
    <n v="1"/>
    <x v="0"/>
    <x v="0"/>
    <s v="SI"/>
    <x v="1"/>
    <x v="2"/>
    <x v="0"/>
    <n v="0"/>
    <x v="1"/>
    <x v="12"/>
    <x v="3"/>
    <n v="468"/>
  </r>
  <r>
    <d v="2019-03-19T00:00:00"/>
    <x v="76"/>
    <d v="1899-12-30T11:10:00"/>
    <m/>
    <x v="1"/>
    <s v="JAR"/>
    <d v="2019-03-19T11:00:00"/>
    <m/>
    <x v="3"/>
    <s v="Carga"/>
    <s v="SI"/>
    <n v="13.5"/>
    <n v="26"/>
    <x v="0"/>
    <x v="23"/>
    <x v="1"/>
    <s v="varios"/>
    <n v="3680296173"/>
    <m/>
    <m/>
    <m/>
    <n v="60"/>
    <s v="Miguel Ángel"/>
    <x v="57"/>
    <d v="1899-12-30T11:50:00"/>
    <m/>
    <n v="1"/>
    <x v="0"/>
    <x v="0"/>
    <s v="SI"/>
    <x v="1"/>
    <x v="2"/>
    <x v="0"/>
    <n v="0"/>
    <x v="1"/>
    <x v="12"/>
    <x v="3"/>
    <n v="468"/>
  </r>
  <r>
    <d v="2019-03-19T00:00:00"/>
    <x v="73"/>
    <d v="1899-12-30T11:15:00"/>
    <m/>
    <x v="1"/>
    <s v="JAR"/>
    <d v="2019-03-19T11:30:00"/>
    <s v="Bernis"/>
    <x v="3"/>
    <s v="Carga"/>
    <s v="SI"/>
    <n v="13.5"/>
    <n v="26"/>
    <x v="0"/>
    <x v="6"/>
    <x v="3"/>
    <s v="bernis"/>
    <m/>
    <m/>
    <m/>
    <m/>
    <n v="60"/>
    <s v="Juan Carlos"/>
    <x v="57"/>
    <d v="1899-12-30T11:15:00"/>
    <m/>
    <n v="1"/>
    <x v="0"/>
    <x v="0"/>
    <s v="SI"/>
    <x v="1"/>
    <x v="1"/>
    <x v="1"/>
    <n v="1"/>
    <x v="1"/>
    <x v="12"/>
    <x v="3"/>
    <n v="468"/>
  </r>
  <r>
    <d v="2019-03-19T00:00:00"/>
    <x v="209"/>
    <m/>
    <m/>
    <x v="0"/>
    <s v="SJ"/>
    <d v="2019-03-19T12:00:00"/>
    <m/>
    <x v="4"/>
    <s v="Descarga"/>
    <s v="NO"/>
    <n v="0"/>
    <n v="0.5"/>
    <x v="1"/>
    <x v="164"/>
    <x v="0"/>
    <s v="gerona"/>
    <s v="albaran 1047. No tiene numero de pedido."/>
    <m/>
    <m/>
    <m/>
    <n v="5"/>
    <s v="Sandra"/>
    <x v="57"/>
    <d v="1899-12-30T11:47:00"/>
    <m/>
    <n v="0"/>
    <x v="0"/>
    <x v="0"/>
    <s v="No"/>
    <x v="0"/>
    <x v="0"/>
    <x v="0"/>
    <n v="0"/>
    <x v="0"/>
    <x v="12"/>
    <x v="3"/>
    <n v="468"/>
  </r>
  <r>
    <d v="2019-03-19T00:00:00"/>
    <x v="4"/>
    <d v="1899-12-30T12:00:00"/>
    <m/>
    <x v="1"/>
    <s v="MR"/>
    <d v="2019-03-19T12:00:00"/>
    <m/>
    <x v="26"/>
    <s v="Carga"/>
    <s v="NO"/>
    <n v="3"/>
    <n v="6"/>
    <x v="0"/>
    <x v="157"/>
    <x v="7"/>
    <s v="ZARAGOZA"/>
    <s v="CARGA EL PEDIDO 42003"/>
    <m/>
    <m/>
    <m/>
    <n v="10"/>
    <s v="Reyes"/>
    <x v="57"/>
    <d v="1899-12-30T12:00:00"/>
    <m/>
    <n v="0"/>
    <x v="0"/>
    <x v="0"/>
    <s v="SI"/>
    <x v="1"/>
    <x v="1"/>
    <x v="1"/>
    <n v="1"/>
    <x v="2"/>
    <x v="12"/>
    <x v="3"/>
    <n v="468"/>
  </r>
  <r>
    <d v="2019-03-19T00:00:00"/>
    <x v="5"/>
    <d v="1899-12-30T12:30:00"/>
    <m/>
    <x v="1"/>
    <s v="JAR"/>
    <d v="2019-03-19T12:30:00"/>
    <m/>
    <x v="3"/>
    <s v="Carga"/>
    <s v="SI"/>
    <n v="13.5"/>
    <n v="26"/>
    <x v="0"/>
    <x v="23"/>
    <x v="1"/>
    <s v="varios"/>
    <n v="3680294651"/>
    <m/>
    <m/>
    <m/>
    <n v="60"/>
    <s v="Miguel Ángel"/>
    <x v="57"/>
    <d v="1899-12-30T12:30:00"/>
    <m/>
    <n v="1"/>
    <x v="0"/>
    <x v="0"/>
    <s v="SI"/>
    <x v="1"/>
    <x v="1"/>
    <x v="1"/>
    <n v="1"/>
    <x v="1"/>
    <x v="12"/>
    <x v="3"/>
    <n v="468"/>
  </r>
  <r>
    <d v="2019-03-19T00:00:00"/>
    <x v="36"/>
    <d v="1899-12-30T13:00:00"/>
    <m/>
    <x v="1"/>
    <s v="JAR"/>
    <d v="2019-03-19T13:00:00"/>
    <n v="26773"/>
    <x v="3"/>
    <s v="Carga"/>
    <s v="NO"/>
    <n v="3"/>
    <n v="6"/>
    <x v="0"/>
    <x v="41"/>
    <x v="1"/>
    <s v="portugal"/>
    <m/>
    <m/>
    <m/>
    <m/>
    <n v="15"/>
    <s v="Juan Carlos"/>
    <x v="58"/>
    <d v="1899-12-30T13:30:00"/>
    <m/>
    <n v="0"/>
    <x v="0"/>
    <x v="0"/>
    <s v="SI"/>
    <x v="2"/>
    <x v="2"/>
    <x v="0"/>
    <n v="0"/>
    <x v="1"/>
    <x v="12"/>
    <x v="3"/>
    <n v="468"/>
  </r>
  <r>
    <d v="2019-03-19T00:00:00"/>
    <x v="6"/>
    <d v="1899-12-30T13:30:00"/>
    <m/>
    <x v="1"/>
    <s v="JAR"/>
    <d v="2019-03-19T13:30:00"/>
    <n v="27122"/>
    <x v="26"/>
    <s v="Carga"/>
    <s v="SI"/>
    <n v="13.5"/>
    <n v="26"/>
    <x v="2"/>
    <x v="238"/>
    <x v="7"/>
    <s v="LLeida"/>
    <s v="3030GZJ R4007BCH ANTONIO 650925816"/>
    <m/>
    <m/>
    <m/>
    <n v="45"/>
    <s v="Juan Carlos"/>
    <x v="57"/>
    <d v="1899-12-30T13:30:00"/>
    <m/>
    <n v="1"/>
    <x v="0"/>
    <x v="0"/>
    <s v="SI"/>
    <x v="1"/>
    <x v="1"/>
    <x v="1"/>
    <n v="1"/>
    <x v="2"/>
    <x v="12"/>
    <x v="3"/>
    <n v="468"/>
  </r>
  <r>
    <d v="2019-03-19T00:00:00"/>
    <x v="102"/>
    <d v="1899-12-30T13:40:00"/>
    <m/>
    <x v="1"/>
    <s v="JAR"/>
    <d v="2019-03-19T13:30:00"/>
    <n v="26942"/>
    <x v="75"/>
    <s v="Carga"/>
    <s v="NO"/>
    <n v="1"/>
    <n v="1"/>
    <x v="0"/>
    <x v="41"/>
    <x v="1"/>
    <s v="portugal"/>
    <m/>
    <m/>
    <m/>
    <m/>
    <n v="20"/>
    <s v="Miguel Ángel"/>
    <x v="57"/>
    <d v="1899-12-30T13:40:00"/>
    <m/>
    <n v="0"/>
    <x v="0"/>
    <x v="0"/>
    <s v="SI"/>
    <x v="1"/>
    <x v="1"/>
    <x v="1"/>
    <n v="1"/>
    <x v="1"/>
    <x v="12"/>
    <x v="3"/>
    <n v="468"/>
  </r>
  <r>
    <d v="2019-03-19T00:00:00"/>
    <x v="43"/>
    <d v="1899-12-30T14:00:00"/>
    <m/>
    <x v="1"/>
    <s v="JAR"/>
    <d v="2019-03-19T14:00:00"/>
    <n v="26766"/>
    <x v="3"/>
    <s v="Carga"/>
    <s v="NO"/>
    <n v="7"/>
    <n v="4"/>
    <x v="0"/>
    <x v="4"/>
    <x v="1"/>
    <s v="madrid"/>
    <m/>
    <m/>
    <m/>
    <m/>
    <n v="30"/>
    <s v="Juan Carlos"/>
    <x v="57"/>
    <d v="1899-12-30T13:00:00"/>
    <m/>
    <n v="0"/>
    <x v="0"/>
    <x v="0"/>
    <s v="SI"/>
    <x v="1"/>
    <x v="3"/>
    <x v="1"/>
    <n v="1"/>
    <x v="1"/>
    <x v="12"/>
    <x v="3"/>
    <n v="468"/>
  </r>
  <r>
    <d v="2019-03-19T00:00:00"/>
    <x v="38"/>
    <d v="1899-12-30T15:00:00"/>
    <m/>
    <x v="1"/>
    <s v="JAR"/>
    <d v="2019-03-19T15:00:00"/>
    <n v="6006962"/>
    <x v="3"/>
    <s v="Carga"/>
    <s v="SI"/>
    <n v="13.5"/>
    <n v="26"/>
    <x v="2"/>
    <x v="134"/>
    <x v="4"/>
    <s v="polonia"/>
    <m/>
    <m/>
    <m/>
    <m/>
    <n v="60"/>
    <s v="Jesús"/>
    <x v="57"/>
    <d v="1899-12-30T15:00:00"/>
    <m/>
    <n v="1"/>
    <x v="0"/>
    <x v="0"/>
    <s v="SI"/>
    <x v="1"/>
    <x v="1"/>
    <x v="1"/>
    <n v="1"/>
    <x v="1"/>
    <x v="12"/>
    <x v="3"/>
    <n v="468"/>
  </r>
  <r>
    <d v="2019-03-19T00:00:00"/>
    <x v="7"/>
    <d v="1899-12-30T15:30:00"/>
    <m/>
    <x v="1"/>
    <s v="JAR"/>
    <d v="2019-03-19T15:30:00"/>
    <n v="27122"/>
    <x v="26"/>
    <s v="Carga"/>
    <s v="SI"/>
    <n v="13.5"/>
    <n v="26"/>
    <x v="2"/>
    <x v="238"/>
    <x v="7"/>
    <s v="LLeida"/>
    <s v="4681HMY R6487BBD DANIEL 607062679"/>
    <m/>
    <m/>
    <m/>
    <n v="45"/>
    <s v="Jesús"/>
    <x v="57"/>
    <d v="1899-12-30T15:30:00"/>
    <m/>
    <n v="1"/>
    <x v="0"/>
    <x v="0"/>
    <s v="SI"/>
    <x v="1"/>
    <x v="1"/>
    <x v="1"/>
    <n v="1"/>
    <x v="2"/>
    <x v="12"/>
    <x v="3"/>
    <n v="468"/>
  </r>
  <r>
    <d v="2019-03-19T00:00:00"/>
    <x v="54"/>
    <d v="1899-12-30T15:45:00"/>
    <m/>
    <x v="1"/>
    <s v="JAR"/>
    <d v="2019-03-19T16:00:00"/>
    <n v="26987"/>
    <x v="3"/>
    <s v="Carga"/>
    <s v="NO"/>
    <n v="1"/>
    <n v="1"/>
    <x v="0"/>
    <x v="4"/>
    <x v="3"/>
    <s v="irun"/>
    <m/>
    <m/>
    <m/>
    <m/>
    <n v="10"/>
    <s v="Miguel M."/>
    <x v="57"/>
    <d v="1899-12-30T15:45:00"/>
    <m/>
    <n v="0"/>
    <x v="0"/>
    <x v="0"/>
    <s v="SI"/>
    <x v="1"/>
    <x v="1"/>
    <x v="1"/>
    <n v="1"/>
    <x v="1"/>
    <x v="12"/>
    <x v="3"/>
    <n v="468"/>
  </r>
  <r>
    <d v="2019-03-19T00:00:00"/>
    <x v="13"/>
    <d v="1899-12-30T16:00:00"/>
    <m/>
    <x v="1"/>
    <s v="MR"/>
    <d v="2019-03-19T16:00:00"/>
    <m/>
    <x v="3"/>
    <s v="Carga"/>
    <s v="NO"/>
    <n v="5"/>
    <n v="10"/>
    <x v="0"/>
    <x v="6"/>
    <x v="3"/>
    <s v="VARIOS"/>
    <m/>
    <m/>
    <m/>
    <m/>
    <n v="15"/>
    <s v="Miguel Ángel"/>
    <x v="57"/>
    <d v="1899-12-30T16:00:00"/>
    <m/>
    <n v="0"/>
    <x v="0"/>
    <x v="0"/>
    <s v="SI"/>
    <x v="1"/>
    <x v="1"/>
    <x v="1"/>
    <n v="1"/>
    <x v="1"/>
    <x v="12"/>
    <x v="3"/>
    <n v="468"/>
  </r>
  <r>
    <d v="2019-03-19T00:00:00"/>
    <x v="8"/>
    <d v="1899-12-30T16:30:00"/>
    <m/>
    <x v="1"/>
    <s v="JAR"/>
    <d v="2019-03-19T16:30:00"/>
    <n v="27173"/>
    <x v="26"/>
    <s v="Carga"/>
    <s v="SI"/>
    <n v="13.5"/>
    <n v="26"/>
    <x v="0"/>
    <x v="238"/>
    <x v="7"/>
    <s v="LLeida"/>
    <s v="7928JXN R4516BBL ALFONSO 618989136"/>
    <m/>
    <m/>
    <m/>
    <n v="45"/>
    <s v="Alfredo"/>
    <x v="57"/>
    <d v="1899-12-30T16:30:00"/>
    <m/>
    <n v="1"/>
    <x v="0"/>
    <x v="0"/>
    <s v="SI"/>
    <x v="1"/>
    <x v="1"/>
    <x v="1"/>
    <n v="1"/>
    <x v="2"/>
    <x v="12"/>
    <x v="3"/>
    <n v="468"/>
  </r>
  <r>
    <d v="2019-03-19T00:00:00"/>
    <x v="157"/>
    <m/>
    <m/>
    <x v="0"/>
    <s v="JAR"/>
    <d v="2019-03-19T16:30:00"/>
    <m/>
    <x v="18"/>
    <s v="Carga"/>
    <s v="NO"/>
    <n v="1"/>
    <n v="2"/>
    <x v="0"/>
    <x v="7"/>
    <x v="9"/>
    <s v="France"/>
    <s v="6007020-6007013"/>
    <m/>
    <m/>
    <m/>
    <n v="10"/>
    <s v="Reyes"/>
    <x v="57"/>
    <d v="1899-12-30T16:40:00"/>
    <m/>
    <n v="0"/>
    <x v="0"/>
    <x v="0"/>
    <s v="No"/>
    <x v="0"/>
    <x v="0"/>
    <x v="0"/>
    <n v="0"/>
    <x v="2"/>
    <x v="12"/>
    <x v="3"/>
    <n v="468"/>
  </r>
  <r>
    <d v="2019-03-19T00:00:00"/>
    <x v="40"/>
    <d v="1899-12-30T17:00:00"/>
    <m/>
    <x v="1"/>
    <s v="MR"/>
    <d v="2019-03-19T17:00:00"/>
    <m/>
    <x v="14"/>
    <s v="Carga"/>
    <s v="NO"/>
    <n v="2"/>
    <n v="3"/>
    <x v="0"/>
    <x v="19"/>
    <x v="5"/>
    <s v="VARIOS"/>
    <m/>
    <m/>
    <m/>
    <m/>
    <n v="10"/>
    <s v="Miguel M."/>
    <x v="57"/>
    <d v="1899-12-30T17:00:00"/>
    <m/>
    <n v="0"/>
    <x v="0"/>
    <x v="0"/>
    <s v="SI"/>
    <x v="1"/>
    <x v="1"/>
    <x v="1"/>
    <n v="1"/>
    <x v="2"/>
    <x v="12"/>
    <x v="3"/>
    <n v="468"/>
  </r>
  <r>
    <d v="2019-03-19T00:00:00"/>
    <x v="201"/>
    <d v="1899-12-30T17:10:00"/>
    <m/>
    <x v="1"/>
    <s v="JAR"/>
    <d v="2019-03-19T17:00:00"/>
    <m/>
    <x v="32"/>
    <s v="Descarga"/>
    <s v="NO"/>
    <n v="6"/>
    <n v="10"/>
    <x v="0"/>
    <x v="56"/>
    <x v="0"/>
    <s v="Palau"/>
    <m/>
    <m/>
    <m/>
    <m/>
    <n v="30"/>
    <s v="Jesús"/>
    <x v="57"/>
    <d v="1899-12-30T17:10:00"/>
    <m/>
    <n v="0"/>
    <x v="0"/>
    <x v="0"/>
    <s v="SI"/>
    <x v="1"/>
    <x v="1"/>
    <x v="1"/>
    <n v="1"/>
    <x v="0"/>
    <x v="12"/>
    <x v="3"/>
    <n v="468"/>
  </r>
  <r>
    <d v="2019-03-19T00:00:00"/>
    <x v="55"/>
    <d v="1899-12-30T17:30:00"/>
    <m/>
    <x v="1"/>
    <s v="JAR"/>
    <d v="2019-03-19T17:30:00"/>
    <n v="27122"/>
    <x v="26"/>
    <s v="Carga"/>
    <s v="SI"/>
    <n v="13.5"/>
    <n v="26"/>
    <x v="2"/>
    <x v="238"/>
    <x v="7"/>
    <s v="LLeida"/>
    <s v="6899JWR R6398BCK ZACARIAS 607532790"/>
    <m/>
    <m/>
    <m/>
    <n v="45"/>
    <s v="Miguel M."/>
    <x v="57"/>
    <d v="1899-12-30T17:30:00"/>
    <m/>
    <n v="1"/>
    <x v="0"/>
    <x v="0"/>
    <s v="SI"/>
    <x v="1"/>
    <x v="1"/>
    <x v="1"/>
    <n v="1"/>
    <x v="2"/>
    <x v="12"/>
    <x v="3"/>
    <n v="468"/>
  </r>
  <r>
    <d v="2019-03-19T00:00:00"/>
    <x v="47"/>
    <d v="1899-12-30T18:30:00"/>
    <m/>
    <x v="1"/>
    <s v="JAR"/>
    <d v="2019-03-19T18:30:00"/>
    <n v="27173"/>
    <x v="26"/>
    <s v="Carga"/>
    <s v="SI"/>
    <n v="13.5"/>
    <n v="26"/>
    <x v="0"/>
    <x v="238"/>
    <x v="7"/>
    <s v="LLeida"/>
    <s v="9301DPC R1933BBJ RAFAEL 678714111"/>
    <m/>
    <m/>
    <m/>
    <n v="45"/>
    <s v="Jesús"/>
    <x v="57"/>
    <d v="1899-12-30T18:30:00"/>
    <m/>
    <n v="1"/>
    <x v="0"/>
    <x v="0"/>
    <s v="SI"/>
    <x v="1"/>
    <x v="1"/>
    <x v="1"/>
    <n v="1"/>
    <x v="2"/>
    <x v="12"/>
    <x v="3"/>
    <n v="468"/>
  </r>
  <r>
    <d v="2019-03-19T00:00:00"/>
    <x v="56"/>
    <d v="1899-12-30T19:00:00"/>
    <m/>
    <x v="1"/>
    <s v="JAR"/>
    <d v="2019-03-19T19:00:00"/>
    <m/>
    <x v="3"/>
    <s v="Carga"/>
    <s v="SI"/>
    <n v="13.5"/>
    <n v="26"/>
    <x v="0"/>
    <x v="23"/>
    <x v="1"/>
    <s v="varios"/>
    <n v="3680294681"/>
    <m/>
    <m/>
    <m/>
    <n v="60"/>
    <s v="Miguel M."/>
    <x v="57"/>
    <d v="1899-12-30T19:00:00"/>
    <m/>
    <n v="1"/>
    <x v="0"/>
    <x v="0"/>
    <s v="SI"/>
    <x v="1"/>
    <x v="1"/>
    <x v="1"/>
    <n v="1"/>
    <x v="1"/>
    <x v="12"/>
    <x v="3"/>
    <n v="468"/>
  </r>
  <r>
    <d v="2019-03-19T00:00:00"/>
    <x v="114"/>
    <d v="1899-12-30T20:30:00"/>
    <m/>
    <x v="1"/>
    <s v="JAR"/>
    <d v="2019-03-19T20:30:00"/>
    <m/>
    <x v="3"/>
    <s v="Carga"/>
    <s v="SI"/>
    <n v="13.5"/>
    <n v="26"/>
    <x v="0"/>
    <x v="23"/>
    <x v="1"/>
    <s v="varios"/>
    <n v="3680294650"/>
    <m/>
    <m/>
    <m/>
    <n v="60"/>
    <s v="Miguel M."/>
    <x v="57"/>
    <d v="1899-12-30T16:00:00"/>
    <m/>
    <n v="1"/>
    <x v="0"/>
    <x v="0"/>
    <s v="SI"/>
    <x v="1"/>
    <x v="3"/>
    <x v="1"/>
    <n v="1"/>
    <x v="1"/>
    <x v="12"/>
    <x v="3"/>
    <n v="468"/>
  </r>
  <r>
    <d v="2019-03-19T00:00:00"/>
    <x v="117"/>
    <d v="1899-12-30T21:00:00"/>
    <m/>
    <x v="1"/>
    <s v="JAR"/>
    <d v="2019-03-19T21:00:00"/>
    <m/>
    <x v="3"/>
    <s v="Carga"/>
    <s v="SI"/>
    <n v="13.5"/>
    <n v="26"/>
    <x v="0"/>
    <x v="23"/>
    <x v="1"/>
    <s v="varios"/>
    <n v="3680289671"/>
    <m/>
    <m/>
    <m/>
    <n v="60"/>
    <s v="Miguel M."/>
    <x v="57"/>
    <d v="1899-12-30T14:10:00"/>
    <m/>
    <n v="1"/>
    <x v="0"/>
    <x v="0"/>
    <s v="SI"/>
    <x v="1"/>
    <x v="3"/>
    <x v="1"/>
    <n v="1"/>
    <x v="1"/>
    <x v="12"/>
    <x v="3"/>
    <n v="468"/>
  </r>
  <r>
    <d v="2019-03-19T00:00:00"/>
    <x v="210"/>
    <d v="1899-12-30T21:01:00"/>
    <m/>
    <x v="1"/>
    <s v="JAR"/>
    <d v="2019-03-19T21:00:00"/>
    <n v="25593"/>
    <x v="50"/>
    <s v="Carga"/>
    <s v="SI"/>
    <n v="13.5"/>
    <n v="26"/>
    <x v="2"/>
    <x v="233"/>
    <x v="1"/>
    <s v="Murcia"/>
    <m/>
    <s v="R 1674 BCP 9248 DST"/>
    <m/>
    <m/>
    <n v="45"/>
    <s v="Jesús"/>
    <x v="57"/>
    <d v="1899-12-30T21:01:00"/>
    <m/>
    <n v="1"/>
    <x v="0"/>
    <x v="0"/>
    <s v="SI"/>
    <x v="1"/>
    <x v="1"/>
    <x v="1"/>
    <n v="1"/>
    <x v="1"/>
    <x v="12"/>
    <x v="3"/>
    <n v="468"/>
  </r>
  <r>
    <d v="2019-03-19T00:00:00"/>
    <x v="104"/>
    <d v="1899-12-30T21:30:00"/>
    <m/>
    <x v="1"/>
    <s v="JAR"/>
    <d v="2019-03-19T21:30:00"/>
    <m/>
    <x v="3"/>
    <s v="Carga"/>
    <s v="SI"/>
    <n v="13.5"/>
    <n v="26"/>
    <x v="0"/>
    <x v="23"/>
    <x v="1"/>
    <s v="varios"/>
    <n v="3680285246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3-20T00:00:00"/>
    <x v="20"/>
    <m/>
    <m/>
    <x v="0"/>
    <s v="MR"/>
    <d v="2019-03-20T08:30:00"/>
    <m/>
    <x v="3"/>
    <s v="Descarga"/>
    <s v="NO"/>
    <n v="0"/>
    <n v="0.5"/>
    <x v="1"/>
    <x v="25"/>
    <x v="0"/>
    <s v="PALAU"/>
    <s v="BOLUDA ALB. 201902813 Y 201902842"/>
    <m/>
    <m/>
    <m/>
    <m/>
    <s v="Sus medios"/>
    <x v="59"/>
    <d v="1899-12-30T08:30:00"/>
    <m/>
    <n v="0"/>
    <x v="0"/>
    <x v="0"/>
    <s v="No"/>
    <x v="0"/>
    <x v="0"/>
    <x v="0"/>
    <n v="0"/>
    <x v="0"/>
    <x v="12"/>
    <x v="3"/>
    <n v="468"/>
  </r>
  <r>
    <d v="2019-03-20T00:00:00"/>
    <x v="14"/>
    <d v="1899-12-30T10:00:00"/>
    <m/>
    <x v="1"/>
    <s v="JAR"/>
    <d v="2019-03-20T10:00:00"/>
    <m/>
    <x v="3"/>
    <s v="Descarga"/>
    <s v="NO"/>
    <n v="1"/>
    <n v="1"/>
    <x v="0"/>
    <x v="117"/>
    <x v="0"/>
    <s v="palau"/>
    <m/>
    <m/>
    <m/>
    <m/>
    <n v="15"/>
    <s v="Juan Carlos"/>
    <x v="59"/>
    <d v="1899-12-30T10:00:00"/>
    <m/>
    <n v="0"/>
    <x v="0"/>
    <x v="0"/>
    <s v="SI"/>
    <x v="1"/>
    <x v="1"/>
    <x v="1"/>
    <n v="1"/>
    <x v="0"/>
    <x v="12"/>
    <x v="3"/>
    <n v="468"/>
  </r>
  <r>
    <d v="2019-03-20T00:00:00"/>
    <x v="41"/>
    <m/>
    <m/>
    <x v="0"/>
    <s v="MR"/>
    <d v="2019-03-20T10:30:00"/>
    <n v="27119"/>
    <x v="11"/>
    <s v="Carga"/>
    <s v="NO"/>
    <n v="0"/>
    <n v="0.5"/>
    <x v="0"/>
    <x v="46"/>
    <x v="1"/>
    <s v="MADRID"/>
    <s v="GUILLERMO MALDONADO "/>
    <m/>
    <m/>
    <m/>
    <n v="5"/>
    <s v="Reyes"/>
    <x v="59"/>
    <d v="1899-12-30T10:15:00"/>
    <m/>
    <n v="0"/>
    <x v="0"/>
    <x v="0"/>
    <s v="No"/>
    <x v="0"/>
    <x v="0"/>
    <x v="0"/>
    <n v="0"/>
    <x v="1"/>
    <x v="12"/>
    <x v="3"/>
    <n v="468"/>
  </r>
  <r>
    <d v="2019-03-20T00:00:00"/>
    <x v="3"/>
    <d v="1899-12-30T11:30:00"/>
    <m/>
    <x v="1"/>
    <s v="JAR"/>
    <d v="2019-03-20T11:30:00"/>
    <n v="26630"/>
    <x v="71"/>
    <s v="Carga"/>
    <s v="SI"/>
    <n v="13.5"/>
    <n v="26"/>
    <x v="0"/>
    <x v="6"/>
    <x v="3"/>
    <s v="bARCELONA"/>
    <m/>
    <m/>
    <m/>
    <m/>
    <n v="30"/>
    <s v="Juan Carlos"/>
    <x v="59"/>
    <d v="1899-12-30T11:30:00"/>
    <m/>
    <n v="1"/>
    <x v="0"/>
    <x v="0"/>
    <s v="SI"/>
    <x v="1"/>
    <x v="1"/>
    <x v="1"/>
    <n v="1"/>
    <x v="1"/>
    <x v="12"/>
    <x v="3"/>
    <n v="468"/>
  </r>
  <r>
    <d v="2019-03-20T00:00:00"/>
    <x v="4"/>
    <d v="1899-12-30T12:00:00"/>
    <m/>
    <x v="1"/>
    <s v="MR"/>
    <d v="2019-03-20T12:00:00"/>
    <n v="26779"/>
    <x v="65"/>
    <s v="Carga"/>
    <s v="NO"/>
    <n v="2"/>
    <n v="4"/>
    <x v="0"/>
    <x v="202"/>
    <x v="1"/>
    <s v="MURCIA"/>
    <m/>
    <m/>
    <m/>
    <m/>
    <n v="20"/>
    <s v="Reyes"/>
    <x v="59"/>
    <d v="1899-12-30T12:00:00"/>
    <m/>
    <n v="0"/>
    <x v="0"/>
    <x v="0"/>
    <s v="SI"/>
    <x v="1"/>
    <x v="1"/>
    <x v="1"/>
    <n v="1"/>
    <x v="1"/>
    <x v="12"/>
    <x v="3"/>
    <n v="468"/>
  </r>
  <r>
    <d v="2019-03-20T00:00:00"/>
    <x v="33"/>
    <d v="1899-12-30T12:01:00"/>
    <m/>
    <x v="1"/>
    <s v="JAR"/>
    <d v="2019-03-20T12:00:00"/>
    <n v="27122"/>
    <x v="26"/>
    <s v="Carga"/>
    <s v="SI"/>
    <n v="13.5"/>
    <n v="26"/>
    <x v="2"/>
    <x v="238"/>
    <x v="7"/>
    <s v="LLeida"/>
    <s v="7928JXN R4516BBL ALFONSO BONILLA TELF 618989136  "/>
    <m/>
    <m/>
    <m/>
    <n v="45"/>
    <s v="Jesús"/>
    <x v="59"/>
    <d v="1899-12-30T20:30:00"/>
    <m/>
    <n v="1"/>
    <x v="0"/>
    <x v="0"/>
    <s v="SI"/>
    <x v="1"/>
    <x v="2"/>
    <x v="0"/>
    <n v="0"/>
    <x v="2"/>
    <x v="12"/>
    <x v="3"/>
    <n v="468"/>
  </r>
  <r>
    <d v="2019-03-20T00:00:00"/>
    <x v="5"/>
    <m/>
    <m/>
    <x v="0"/>
    <s v="JAR"/>
    <d v="2019-03-20T12:30:00"/>
    <n v="6006944"/>
    <x v="48"/>
    <s v="Carga"/>
    <s v="NO"/>
    <n v="3"/>
    <n v="5"/>
    <x v="0"/>
    <x v="245"/>
    <x v="4"/>
    <s v="MALAYSIA"/>
    <m/>
    <m/>
    <m/>
    <m/>
    <n v="30"/>
    <s v="Miguel Ángel"/>
    <x v="59"/>
    <d v="1899-12-30T12:30:00"/>
    <m/>
    <n v="0"/>
    <x v="0"/>
    <x v="0"/>
    <s v="No"/>
    <x v="0"/>
    <x v="0"/>
    <x v="0"/>
    <n v="0"/>
    <x v="1"/>
    <x v="12"/>
    <x v="3"/>
    <n v="468"/>
  </r>
  <r>
    <d v="2019-03-20T00:00:00"/>
    <x v="36"/>
    <d v="1899-12-30T13:00:00"/>
    <m/>
    <x v="1"/>
    <s v="JAR"/>
    <d v="2019-03-20T13:00:00"/>
    <n v="25593"/>
    <x v="50"/>
    <s v="Carga"/>
    <s v="SI"/>
    <n v="13.5"/>
    <n v="26"/>
    <x v="2"/>
    <x v="233"/>
    <x v="1"/>
    <s v="Murcia"/>
    <m/>
    <m/>
    <m/>
    <m/>
    <n v="45"/>
    <s v="Juan Carlos"/>
    <x v="59"/>
    <d v="1899-12-30T09:30:00"/>
    <m/>
    <n v="1"/>
    <x v="0"/>
    <x v="0"/>
    <s v="SI"/>
    <x v="1"/>
    <x v="3"/>
    <x v="1"/>
    <n v="1"/>
    <x v="1"/>
    <x v="12"/>
    <x v="3"/>
    <n v="468"/>
  </r>
  <r>
    <d v="2019-03-20T00:00:00"/>
    <x v="88"/>
    <d v="1899-12-30T13:01:00"/>
    <m/>
    <x v="1"/>
    <s v="JAR"/>
    <d v="2019-03-20T13:00:00"/>
    <n v="27122"/>
    <x v="26"/>
    <s v="Carga"/>
    <s v="SI"/>
    <n v="13.5"/>
    <n v="26"/>
    <x v="2"/>
    <x v="238"/>
    <x v="7"/>
    <s v="LLeida"/>
    <s v="9478HLR R1696BBB JOSEP RAMON TELF.607532788 "/>
    <m/>
    <m/>
    <m/>
    <n v="45"/>
    <s v="Miguel M."/>
    <x v="59"/>
    <d v="1899-12-30T20:20:00"/>
    <m/>
    <n v="1"/>
    <x v="0"/>
    <x v="0"/>
    <s v="SI"/>
    <x v="1"/>
    <x v="2"/>
    <x v="0"/>
    <n v="0"/>
    <x v="2"/>
    <x v="12"/>
    <x v="3"/>
    <n v="468"/>
  </r>
  <r>
    <d v="2019-03-20T00:00:00"/>
    <x v="58"/>
    <m/>
    <m/>
    <x v="0"/>
    <s v="MR"/>
    <d v="2019-03-20T13:30:00"/>
    <n v="27043"/>
    <x v="18"/>
    <s v="Carga"/>
    <s v="NO"/>
    <n v="0.5"/>
    <n v="1"/>
    <x v="0"/>
    <x v="246"/>
    <x v="7"/>
    <s v="FRANCIA"/>
    <m/>
    <m/>
    <m/>
    <m/>
    <n v="5"/>
    <s v="Reyes"/>
    <x v="59"/>
    <d v="1899-12-30T13:15:00"/>
    <m/>
    <n v="0"/>
    <x v="0"/>
    <x v="0"/>
    <s v="No"/>
    <x v="0"/>
    <x v="0"/>
    <x v="0"/>
    <n v="0"/>
    <x v="2"/>
    <x v="12"/>
    <x v="3"/>
    <n v="468"/>
  </r>
  <r>
    <d v="2019-03-20T00:00:00"/>
    <x v="6"/>
    <d v="1899-12-30T13:30:00"/>
    <m/>
    <x v="1"/>
    <s v="JAR"/>
    <d v="2019-03-20T13:30:00"/>
    <m/>
    <x v="20"/>
    <s v="Carga"/>
    <s v="NO"/>
    <n v="0.1"/>
    <n v="0.1"/>
    <x v="1"/>
    <x v="54"/>
    <x v="7"/>
    <s v="vario"/>
    <m/>
    <m/>
    <m/>
    <m/>
    <m/>
    <s v="Sus medios"/>
    <x v="59"/>
    <d v="1899-12-30T13:30:00"/>
    <m/>
    <n v="0"/>
    <x v="0"/>
    <x v="0"/>
    <s v="SI"/>
    <x v="1"/>
    <x v="1"/>
    <x v="1"/>
    <n v="1"/>
    <x v="2"/>
    <x v="12"/>
    <x v="3"/>
    <n v="468"/>
  </r>
  <r>
    <d v="2019-03-20T00:00:00"/>
    <x v="43"/>
    <d v="1899-12-30T14:00:00"/>
    <m/>
    <x v="1"/>
    <s v="JAR"/>
    <d v="2019-03-20T14:00:00"/>
    <n v="27122"/>
    <x v="26"/>
    <s v="Carga"/>
    <s v="SI"/>
    <n v="13.5"/>
    <n v="26"/>
    <x v="2"/>
    <x v="238"/>
    <x v="7"/>
    <s v="LLeida"/>
    <s v="6601KGH R1267BCY RAMON MOYANO TELF 647839548 "/>
    <m/>
    <m/>
    <m/>
    <n v="45"/>
    <s v="Jesús"/>
    <x v="59"/>
    <d v="1899-12-30T14:00:00"/>
    <m/>
    <n v="1"/>
    <x v="0"/>
    <x v="0"/>
    <s v="SI"/>
    <x v="1"/>
    <x v="1"/>
    <x v="1"/>
    <n v="1"/>
    <x v="2"/>
    <x v="12"/>
    <x v="3"/>
    <n v="468"/>
  </r>
  <r>
    <d v="2019-03-20T00:00:00"/>
    <x v="38"/>
    <d v="1899-12-30T15:00:00"/>
    <m/>
    <x v="1"/>
    <s v="JAR"/>
    <d v="2019-03-20T15:00:00"/>
    <s v="MORA D'EBRE"/>
    <x v="26"/>
    <s v="Carga"/>
    <s v="SI"/>
    <n v="13.5"/>
    <n v="26"/>
    <x v="2"/>
    <x v="238"/>
    <x v="7"/>
    <s v="LLeida"/>
    <s v="8202CVT R4080BBY ESLAVA 673744465"/>
    <m/>
    <m/>
    <m/>
    <n v="45"/>
    <s v="Jesús"/>
    <x v="59"/>
    <d v="1899-12-30T15:00:00"/>
    <m/>
    <n v="1"/>
    <x v="0"/>
    <x v="0"/>
    <s v="SI"/>
    <x v="1"/>
    <x v="1"/>
    <x v="1"/>
    <n v="1"/>
    <x v="2"/>
    <x v="12"/>
    <x v="3"/>
    <n v="468"/>
  </r>
  <r>
    <d v="2019-03-20T00:00:00"/>
    <x v="8"/>
    <d v="1899-12-30T16:30:00"/>
    <m/>
    <x v="1"/>
    <s v="JAR"/>
    <d v="2019-03-20T16:30:00"/>
    <s v="MORA D'EBRE"/>
    <x v="26"/>
    <s v="Carga"/>
    <s v="SI"/>
    <n v="13.5"/>
    <n v="26"/>
    <x v="2"/>
    <x v="238"/>
    <x v="7"/>
    <s v="LLeida"/>
    <s v="2876HTC R9462BCP"/>
    <m/>
    <m/>
    <m/>
    <n v="45"/>
    <s v="Juan Carlos"/>
    <x v="59"/>
    <d v="1899-12-30T16:30:00"/>
    <m/>
    <n v="1"/>
    <x v="0"/>
    <x v="0"/>
    <s v="SI"/>
    <x v="1"/>
    <x v="1"/>
    <x v="1"/>
    <n v="1"/>
    <x v="2"/>
    <x v="12"/>
    <x v="3"/>
    <n v="468"/>
  </r>
  <r>
    <d v="2019-03-20T00:00:00"/>
    <x v="40"/>
    <d v="1899-12-30T17:00:00"/>
    <m/>
    <x v="1"/>
    <s v="MR"/>
    <d v="2019-03-20T17:00:00"/>
    <m/>
    <x v="14"/>
    <s v="Carga"/>
    <s v="NO"/>
    <n v="1"/>
    <n v="2"/>
    <x v="0"/>
    <x v="19"/>
    <x v="5"/>
    <s v="VARIOS"/>
    <m/>
    <m/>
    <m/>
    <m/>
    <n v="10"/>
    <s v="Miguel M."/>
    <x v="59"/>
    <d v="1899-12-30T17:00:00"/>
    <m/>
    <n v="0"/>
    <x v="0"/>
    <x v="0"/>
    <s v="SI"/>
    <x v="1"/>
    <x v="1"/>
    <x v="1"/>
    <n v="1"/>
    <x v="2"/>
    <x v="12"/>
    <x v="3"/>
    <n v="468"/>
  </r>
  <r>
    <d v="2019-03-20T00:00:00"/>
    <x v="55"/>
    <d v="1899-12-30T17:30:00"/>
    <m/>
    <x v="1"/>
    <s v="JAR"/>
    <d v="2019-03-20T17:30:00"/>
    <s v="MORA D'EBRE"/>
    <x v="26"/>
    <s v="Carga"/>
    <s v="SI"/>
    <n v="13.5"/>
    <n v="26"/>
    <x v="2"/>
    <x v="238"/>
    <x v="7"/>
    <s v="LLeida"/>
    <s v="05PC02 GD1804 MARCO SILVA "/>
    <m/>
    <m/>
    <m/>
    <n v="45"/>
    <s v="Miguel M."/>
    <x v="59"/>
    <d v="1899-12-30T17:30:00"/>
    <m/>
    <n v="1"/>
    <x v="0"/>
    <x v="0"/>
    <s v="SI"/>
    <x v="1"/>
    <x v="1"/>
    <x v="1"/>
    <n v="1"/>
    <x v="2"/>
    <x v="12"/>
    <x v="3"/>
    <n v="468"/>
  </r>
  <r>
    <d v="2019-03-20T00:00:00"/>
    <x v="56"/>
    <d v="1899-12-30T19:00:00"/>
    <m/>
    <x v="1"/>
    <s v="MR"/>
    <d v="2019-03-20T19:00:00"/>
    <n v="27105"/>
    <x v="3"/>
    <s v="Carga"/>
    <s v="NO"/>
    <n v="0.5"/>
    <n v="1"/>
    <x v="0"/>
    <x v="137"/>
    <x v="1"/>
    <s v="GUISSONA"/>
    <m/>
    <m/>
    <m/>
    <m/>
    <n v="30"/>
    <s v="Miguel M."/>
    <x v="59"/>
    <d v="1899-12-30T19:00:00"/>
    <m/>
    <n v="0"/>
    <x v="0"/>
    <x v="0"/>
    <s v="SI"/>
    <x v="1"/>
    <x v="1"/>
    <x v="1"/>
    <n v="1"/>
    <x v="1"/>
    <x v="12"/>
    <x v="3"/>
    <n v="468"/>
  </r>
  <r>
    <d v="2019-03-20T00:00:00"/>
    <x v="114"/>
    <d v="1899-12-30T20:30:00"/>
    <m/>
    <x v="1"/>
    <s v="JAR"/>
    <d v="2019-03-20T20:30:00"/>
    <n v="27122"/>
    <x v="26"/>
    <s v="Carga"/>
    <s v="SI"/>
    <n v="13.5"/>
    <n v="26"/>
    <x v="2"/>
    <x v="238"/>
    <x v="7"/>
    <s v="LLeida"/>
    <s v="4596KKG R9226-BCB david 601346287 "/>
    <m/>
    <m/>
    <m/>
    <n v="45"/>
    <s v="Jesús"/>
    <x v="59"/>
    <d v="1899-12-30T20:30:00"/>
    <m/>
    <n v="1"/>
    <x v="0"/>
    <x v="0"/>
    <s v="SI"/>
    <x v="1"/>
    <x v="1"/>
    <x v="1"/>
    <n v="1"/>
    <x v="2"/>
    <x v="12"/>
    <x v="3"/>
    <n v="468"/>
  </r>
  <r>
    <d v="2019-03-20T00:00:00"/>
    <x v="117"/>
    <d v="1899-12-30T21:00:00"/>
    <m/>
    <x v="1"/>
    <s v="JAR"/>
    <d v="2019-03-20T21:00:00"/>
    <n v="27122"/>
    <x v="26"/>
    <s v="Carga"/>
    <s v="SI"/>
    <n v="13.5"/>
    <n v="26"/>
    <x v="2"/>
    <x v="238"/>
    <x v="7"/>
    <s v="LLeida"/>
    <s v="6628JLS R9321BBZ SALVADOR PI TELF.659912108  "/>
    <m/>
    <m/>
    <m/>
    <n v="45"/>
    <s v="Jesús"/>
    <x v="59"/>
    <d v="1899-12-30T21:00:00"/>
    <m/>
    <n v="1"/>
    <x v="0"/>
    <x v="0"/>
    <s v="SI"/>
    <x v="1"/>
    <x v="1"/>
    <x v="1"/>
    <n v="1"/>
    <x v="2"/>
    <x v="12"/>
    <x v="3"/>
    <n v="468"/>
  </r>
  <r>
    <d v="2019-03-21T00:00:00"/>
    <x v="59"/>
    <d v="1899-12-30T07:00:00"/>
    <m/>
    <x v="1"/>
    <s v="MR"/>
    <d v="2019-03-21T07:00:00"/>
    <m/>
    <x v="26"/>
    <s v="Carga"/>
    <s v="NO"/>
    <n v="6"/>
    <n v="11"/>
    <x v="0"/>
    <x v="157"/>
    <x v="5"/>
    <s v="VARIOS"/>
    <m/>
    <m/>
    <m/>
    <m/>
    <n v="40"/>
    <s v="Juan Carlos"/>
    <x v="58"/>
    <d v="1899-12-30T07:00:00"/>
    <m/>
    <n v="0"/>
    <x v="0"/>
    <x v="0"/>
    <s v="SI"/>
    <x v="1"/>
    <x v="1"/>
    <x v="1"/>
    <n v="1"/>
    <x v="2"/>
    <x v="12"/>
    <x v="3"/>
    <n v="468"/>
  </r>
  <r>
    <d v="2019-03-21T00:00:00"/>
    <x v="18"/>
    <d v="1899-12-30T07:30:00"/>
    <m/>
    <x v="1"/>
    <s v="JAR"/>
    <d v="2019-03-21T07:30:00"/>
    <m/>
    <x v="3"/>
    <s v="Descarga"/>
    <s v="NO"/>
    <n v="3"/>
    <n v="4"/>
    <x v="0"/>
    <x v="22"/>
    <x v="2"/>
    <s v="palau"/>
    <m/>
    <m/>
    <m/>
    <m/>
    <n v="20"/>
    <s v="Juan Carlos"/>
    <x v="58"/>
    <d v="1899-12-30T07:30:00"/>
    <m/>
    <n v="0"/>
    <x v="0"/>
    <x v="0"/>
    <s v="SI"/>
    <x v="1"/>
    <x v="1"/>
    <x v="1"/>
    <n v="1"/>
    <x v="0"/>
    <x v="12"/>
    <x v="3"/>
    <n v="468"/>
  </r>
  <r>
    <d v="2019-03-21T00:00:00"/>
    <x v="9"/>
    <d v="1899-12-30T08:00:00"/>
    <m/>
    <x v="1"/>
    <s v="JAR"/>
    <d v="2019-03-21T08:00:00"/>
    <m/>
    <x v="31"/>
    <s v="Carga"/>
    <s v="SI"/>
    <n v="13.5"/>
    <n v="26"/>
    <x v="0"/>
    <x v="70"/>
    <x v="11"/>
    <s v="Maçanet de la Selva"/>
    <m/>
    <m/>
    <m/>
    <m/>
    <n v="60"/>
    <s v="Juan Carlos"/>
    <x v="58"/>
    <d v="1899-12-30T08:00:00"/>
    <m/>
    <n v="1"/>
    <x v="0"/>
    <x v="0"/>
    <s v="SI"/>
    <x v="1"/>
    <x v="1"/>
    <x v="1"/>
    <n v="1"/>
    <x v="2"/>
    <x v="12"/>
    <x v="3"/>
    <n v="468"/>
  </r>
  <r>
    <d v="2019-03-21T00:00:00"/>
    <x v="20"/>
    <d v="1899-12-30T08:30:00"/>
    <m/>
    <x v="1"/>
    <s v="JAR"/>
    <d v="2019-03-21T08:3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58"/>
    <d v="1899-12-30T08:30:00"/>
    <m/>
    <n v="1"/>
    <x v="0"/>
    <x v="0"/>
    <s v="SI"/>
    <x v="1"/>
    <x v="1"/>
    <x v="1"/>
    <n v="1"/>
    <x v="2"/>
    <x v="12"/>
    <x v="3"/>
    <n v="468"/>
  </r>
  <r>
    <d v="2019-03-21T00:00:00"/>
    <x v="106"/>
    <m/>
    <m/>
    <x v="0"/>
    <s v="SJ"/>
    <d v="2019-03-21T08:30:00"/>
    <m/>
    <x v="3"/>
    <s v="Descarga"/>
    <s v="NO"/>
    <n v="1"/>
    <n v="1"/>
    <x v="1"/>
    <x v="34"/>
    <x v="2"/>
    <s v="granollers"/>
    <n v="113006577"/>
    <m/>
    <m/>
    <m/>
    <n v="10"/>
    <s v="Sandra"/>
    <x v="58"/>
    <d v="1899-12-30T08:40:00"/>
    <m/>
    <n v="0"/>
    <x v="0"/>
    <x v="0"/>
    <s v="No"/>
    <x v="0"/>
    <x v="0"/>
    <x v="0"/>
    <n v="0"/>
    <x v="0"/>
    <x v="12"/>
    <x v="3"/>
    <n v="468"/>
  </r>
  <r>
    <d v="2019-03-21T00:00:00"/>
    <x v="22"/>
    <d v="1899-12-30T09:00:00"/>
    <m/>
    <x v="1"/>
    <s v="JAR"/>
    <d v="2019-03-21T09:00:00"/>
    <m/>
    <x v="7"/>
    <s v="Carga"/>
    <s v="NO"/>
    <n v="4"/>
    <n v="6"/>
    <x v="0"/>
    <x v="247"/>
    <x v="2"/>
    <s v="la llagosta"/>
    <m/>
    <m/>
    <m/>
    <m/>
    <n v="20"/>
    <s v="Juan Carlos"/>
    <x v="58"/>
    <d v="1899-12-30T09:00:00"/>
    <m/>
    <n v="0"/>
    <x v="0"/>
    <x v="0"/>
    <s v="SI"/>
    <x v="1"/>
    <x v="1"/>
    <x v="1"/>
    <n v="1"/>
    <x v="0"/>
    <x v="12"/>
    <x v="3"/>
    <n v="468"/>
  </r>
  <r>
    <d v="2019-03-21T00:00:00"/>
    <x v="98"/>
    <m/>
    <m/>
    <x v="0"/>
    <s v="JAR"/>
    <d v="2019-03-21T09:30:00"/>
    <m/>
    <x v="15"/>
    <s v="Descarga"/>
    <s v="NO"/>
    <n v="0.5"/>
    <s v="0,5"/>
    <x v="1"/>
    <x v="27"/>
    <x v="0"/>
    <s v="terrassa"/>
    <n v="213004456"/>
    <m/>
    <m/>
    <m/>
    <n v="5"/>
    <s v="Sandra"/>
    <x v="58"/>
    <d v="1899-12-30T09:25:00"/>
    <m/>
    <n v="0"/>
    <x v="0"/>
    <x v="0"/>
    <s v="No"/>
    <x v="0"/>
    <x v="0"/>
    <x v="0"/>
    <n v="0"/>
    <x v="0"/>
    <x v="12"/>
    <x v="3"/>
    <n v="468"/>
  </r>
  <r>
    <d v="2019-03-21T00:00:00"/>
    <x v="0"/>
    <d v="1899-12-30T09:30:00"/>
    <m/>
    <x v="1"/>
    <s v="JAR"/>
    <d v="2019-03-21T09:30:00"/>
    <n v="27169"/>
    <x v="26"/>
    <s v="Carga"/>
    <s v="SI"/>
    <n v="13.5"/>
    <n v="26"/>
    <x v="0"/>
    <x v="70"/>
    <x v="11"/>
    <s v="Córdoba"/>
    <m/>
    <m/>
    <m/>
    <m/>
    <n v="30"/>
    <s v="Juan Carlos"/>
    <x v="58"/>
    <d v="1899-12-30T09:30:00"/>
    <m/>
    <n v="1"/>
    <x v="0"/>
    <x v="0"/>
    <s v="SI"/>
    <x v="1"/>
    <x v="1"/>
    <x v="1"/>
    <n v="1"/>
    <x v="2"/>
    <x v="12"/>
    <x v="3"/>
    <n v="468"/>
  </r>
  <r>
    <d v="2019-03-21T00:00:00"/>
    <x v="14"/>
    <d v="1899-12-30T10:00:00"/>
    <m/>
    <x v="1"/>
    <s v="JAR"/>
    <d v="2019-03-21T10:00:00"/>
    <n v="27173"/>
    <x v="26"/>
    <s v="Carga"/>
    <s v="SI"/>
    <n v="13.5"/>
    <n v="26"/>
    <x v="2"/>
    <x v="238"/>
    <x v="7"/>
    <s v="LLeida"/>
    <s v="ANTONIO MINGUELLA TELF.662115709 "/>
    <s v="1841JJK R2823BCK "/>
    <m/>
    <m/>
    <n v="45"/>
    <s v="Miguel Ángel"/>
    <x v="58"/>
    <d v="1899-12-30T10:00:00"/>
    <m/>
    <n v="1"/>
    <x v="0"/>
    <x v="0"/>
    <s v="SI"/>
    <x v="1"/>
    <x v="1"/>
    <x v="1"/>
    <n v="1"/>
    <x v="2"/>
    <x v="12"/>
    <x v="3"/>
    <n v="468"/>
  </r>
  <r>
    <d v="2019-03-21T00:00:00"/>
    <x v="41"/>
    <m/>
    <m/>
    <x v="0"/>
    <s v="JAR"/>
    <d v="2019-03-21T10:30:00"/>
    <n v="6006944"/>
    <x v="48"/>
    <s v="Carga"/>
    <s v="NO"/>
    <n v="3"/>
    <n v="5"/>
    <x v="0"/>
    <x v="245"/>
    <x v="4"/>
    <s v="MALAYSIA"/>
    <m/>
    <m/>
    <m/>
    <m/>
    <n v="30"/>
    <s v="Juan Carlos"/>
    <x v="58"/>
    <d v="1899-12-30T12:30:00"/>
    <m/>
    <n v="0"/>
    <x v="0"/>
    <x v="0"/>
    <s v="No"/>
    <x v="0"/>
    <x v="0"/>
    <x v="0"/>
    <n v="0"/>
    <x v="1"/>
    <x v="12"/>
    <x v="3"/>
    <n v="468"/>
  </r>
  <r>
    <d v="2019-03-21T00:00:00"/>
    <x v="1"/>
    <d v="1899-12-30T10:30:00"/>
    <m/>
    <x v="1"/>
    <s v="JAR"/>
    <d v="2019-03-21T10:30:00"/>
    <n v="26844"/>
    <x v="3"/>
    <s v="Carga"/>
    <s v="NO"/>
    <n v="2"/>
    <n v="2"/>
    <x v="0"/>
    <x v="248"/>
    <x v="3"/>
    <s v="Berga"/>
    <m/>
    <m/>
    <m/>
    <m/>
    <n v="15"/>
    <s v="Sandra"/>
    <x v="58"/>
    <d v="1899-12-30T10:30:00"/>
    <m/>
    <n v="0"/>
    <x v="0"/>
    <x v="0"/>
    <s v="SI"/>
    <x v="1"/>
    <x v="1"/>
    <x v="1"/>
    <n v="1"/>
    <x v="1"/>
    <x v="12"/>
    <x v="3"/>
    <n v="468"/>
  </r>
  <r>
    <d v="2019-03-21T00:00:00"/>
    <x v="74"/>
    <m/>
    <m/>
    <x v="0"/>
    <s v="JAR"/>
    <d v="2019-03-21T10:30:00"/>
    <m/>
    <x v="1"/>
    <s v="Descarga"/>
    <s v="NO"/>
    <n v="0.5"/>
    <n v="0.5"/>
    <x v="1"/>
    <x v="1"/>
    <x v="2"/>
    <s v="PALAU"/>
    <m/>
    <m/>
    <m/>
    <m/>
    <n v="2"/>
    <s v="Reyes"/>
    <x v="58"/>
    <d v="1899-12-30T10:35:00"/>
    <m/>
    <n v="0"/>
    <x v="0"/>
    <x v="0"/>
    <s v="No"/>
    <x v="0"/>
    <x v="0"/>
    <x v="0"/>
    <n v="0"/>
    <x v="0"/>
    <x v="12"/>
    <x v="3"/>
    <n v="468"/>
  </r>
  <r>
    <d v="2019-03-21T00:00:00"/>
    <x v="74"/>
    <m/>
    <m/>
    <x v="0"/>
    <s v="JAR"/>
    <d v="2019-03-21T10:30:00"/>
    <m/>
    <x v="1"/>
    <s v="Descarga"/>
    <s v="NO"/>
    <n v="0.2"/>
    <n v="0.2"/>
    <x v="1"/>
    <x v="20"/>
    <x v="2"/>
    <s v="PALAU"/>
    <s v="aTT. PATRICIA"/>
    <m/>
    <m/>
    <m/>
    <n v="2"/>
    <s v="Reyes"/>
    <x v="58"/>
    <d v="1899-12-30T10:35:00"/>
    <m/>
    <n v="0"/>
    <x v="0"/>
    <x v="0"/>
    <s v="No"/>
    <x v="0"/>
    <x v="0"/>
    <x v="0"/>
    <n v="0"/>
    <x v="0"/>
    <x v="12"/>
    <x v="3"/>
    <n v="468"/>
  </r>
  <r>
    <d v="2019-03-21T00:00:00"/>
    <x v="30"/>
    <m/>
    <m/>
    <x v="0"/>
    <s v="JAR"/>
    <d v="2019-03-21T10:30:00"/>
    <m/>
    <x v="16"/>
    <s v="Descarga"/>
    <s v="NO"/>
    <n v="0.5"/>
    <s v="0,5"/>
    <x v="1"/>
    <x v="249"/>
    <x v="0"/>
    <s v="Vallirana"/>
    <n v="213004444"/>
    <m/>
    <m/>
    <m/>
    <n v="5"/>
    <s v="Reyes"/>
    <x v="58"/>
    <d v="1899-12-30T10:40:00"/>
    <m/>
    <n v="0"/>
    <x v="0"/>
    <x v="0"/>
    <s v="No"/>
    <x v="0"/>
    <x v="0"/>
    <x v="0"/>
    <n v="0"/>
    <x v="0"/>
    <x v="12"/>
    <x v="3"/>
    <n v="468"/>
  </r>
  <r>
    <d v="2019-03-21T00:00:00"/>
    <x v="211"/>
    <m/>
    <m/>
    <x v="0"/>
    <s v="JAR"/>
    <d v="2019-03-21T10:30:00"/>
    <m/>
    <x v="3"/>
    <s v="Descarga"/>
    <s v="NO"/>
    <n v="0.1"/>
    <n v="0.1"/>
    <x v="1"/>
    <x v="66"/>
    <x v="2"/>
    <s v="PALAU"/>
    <s v="ATT. LLUIS"/>
    <m/>
    <m/>
    <m/>
    <n v="2"/>
    <s v="Reyes"/>
    <x v="58"/>
    <d v="1899-12-30T10:41:00"/>
    <m/>
    <n v="0"/>
    <x v="0"/>
    <x v="0"/>
    <s v="No"/>
    <x v="0"/>
    <x v="0"/>
    <x v="0"/>
    <n v="0"/>
    <x v="0"/>
    <x v="12"/>
    <x v="3"/>
    <n v="468"/>
  </r>
  <r>
    <d v="2019-03-21T00:00:00"/>
    <x v="2"/>
    <d v="1899-12-30T11:00:00"/>
    <m/>
    <x v="1"/>
    <s v="JAR"/>
    <d v="2019-03-21T11:00:00"/>
    <n v="27173"/>
    <x v="26"/>
    <s v="Carga"/>
    <s v="SI"/>
    <n v="13.5"/>
    <n v="26"/>
    <x v="2"/>
    <x v="238"/>
    <x v="7"/>
    <s v="LLeida"/>
    <s v="NICOLAS RUSUTELF. 722454616  "/>
    <s v="1745JTT R0513BCG "/>
    <m/>
    <m/>
    <n v="45"/>
    <s v="Jesús"/>
    <x v="58"/>
    <d v="1899-12-30T15:00:00"/>
    <m/>
    <n v="1"/>
    <x v="0"/>
    <x v="0"/>
    <s v="SI"/>
    <x v="1"/>
    <x v="2"/>
    <x v="0"/>
    <n v="0"/>
    <x v="2"/>
    <x v="12"/>
    <x v="3"/>
    <n v="468"/>
  </r>
  <r>
    <d v="2019-03-21T00:00:00"/>
    <x v="99"/>
    <d v="1899-12-30T11:01:00"/>
    <m/>
    <x v="1"/>
    <s v="JAR"/>
    <d v="2019-03-21T11:00:00"/>
    <m/>
    <x v="7"/>
    <s v="Descarga"/>
    <s v="NO"/>
    <n v="1"/>
    <n v="2"/>
    <x v="0"/>
    <x v="8"/>
    <x v="0"/>
    <s v="palau"/>
    <m/>
    <m/>
    <m/>
    <m/>
    <n v="10"/>
    <s v="Juan Carlos"/>
    <x v="58"/>
    <d v="1899-12-30T11:01:00"/>
    <m/>
    <n v="0"/>
    <x v="0"/>
    <x v="0"/>
    <s v="SI"/>
    <x v="1"/>
    <x v="1"/>
    <x v="1"/>
    <n v="1"/>
    <x v="0"/>
    <x v="12"/>
    <x v="3"/>
    <n v="468"/>
  </r>
  <r>
    <d v="2019-03-21T00:00:00"/>
    <x v="3"/>
    <m/>
    <m/>
    <x v="0"/>
    <s v="JAR"/>
    <d v="2019-03-21T11:30:00"/>
    <m/>
    <x v="25"/>
    <s v="Descarga"/>
    <s v="SI"/>
    <n v="13.5"/>
    <n v="26"/>
    <x v="0"/>
    <x v="55"/>
    <x v="8"/>
    <s v="palau"/>
    <m/>
    <m/>
    <m/>
    <m/>
    <n v="45"/>
    <s v="Miguel Ángel"/>
    <x v="58"/>
    <d v="1899-12-30T11:30:00"/>
    <m/>
    <n v="1"/>
    <x v="0"/>
    <x v="0"/>
    <s v="No"/>
    <x v="0"/>
    <x v="0"/>
    <x v="0"/>
    <n v="0"/>
    <x v="2"/>
    <x v="12"/>
    <x v="3"/>
    <n v="468"/>
  </r>
  <r>
    <d v="2019-03-21T00:00:00"/>
    <x v="4"/>
    <d v="1899-12-30T12:00:00"/>
    <m/>
    <x v="1"/>
    <s v="JAR"/>
    <d v="2019-03-21T12:00:00"/>
    <m/>
    <x v="3"/>
    <s v="Carga"/>
    <s v="SI"/>
    <n v="13.5"/>
    <n v="26"/>
    <x v="0"/>
    <x v="23"/>
    <x v="1"/>
    <s v="varios"/>
    <n v="3680296898"/>
    <m/>
    <m/>
    <m/>
    <n v="60"/>
    <s v="Miguel M."/>
    <x v="58"/>
    <d v="1899-12-30T15:00:00"/>
    <m/>
    <n v="1"/>
    <x v="0"/>
    <x v="0"/>
    <s v="SI"/>
    <x v="1"/>
    <x v="2"/>
    <x v="0"/>
    <n v="0"/>
    <x v="1"/>
    <x v="12"/>
    <x v="3"/>
    <n v="468"/>
  </r>
  <r>
    <d v="2019-03-21T00:00:00"/>
    <x v="5"/>
    <d v="1899-12-30T12:30:00"/>
    <m/>
    <x v="1"/>
    <s v="JAR"/>
    <d v="2019-03-21T12:30:00"/>
    <n v="26979"/>
    <x v="3"/>
    <s v="Carga"/>
    <s v="NO"/>
    <n v="2"/>
    <n v="3"/>
    <x v="0"/>
    <x v="52"/>
    <x v="1"/>
    <s v="Madrid"/>
    <m/>
    <m/>
    <m/>
    <m/>
    <n v="10"/>
    <s v="Reyes"/>
    <x v="58"/>
    <d v="1899-12-30T12:30:00"/>
    <m/>
    <n v="0"/>
    <x v="0"/>
    <x v="0"/>
    <s v="SI"/>
    <x v="1"/>
    <x v="1"/>
    <x v="1"/>
    <n v="1"/>
    <x v="1"/>
    <x v="12"/>
    <x v="3"/>
    <n v="468"/>
  </r>
  <r>
    <d v="2019-03-21T00:00:00"/>
    <x v="36"/>
    <d v="1899-12-30T13:00:00"/>
    <m/>
    <x v="1"/>
    <s v="JAR"/>
    <d v="2019-03-21T13:00:00"/>
    <n v="27122"/>
    <x v="26"/>
    <s v="Carga"/>
    <s v="SI"/>
    <n v="13.5"/>
    <n v="26"/>
    <x v="2"/>
    <x v="238"/>
    <x v="7"/>
    <s v="LLeida"/>
    <s v="ANGEL CUBERO TELF. 687804261 "/>
    <s v="9104JLS R0785BCB "/>
    <m/>
    <m/>
    <n v="45"/>
    <s v="Miguel M."/>
    <x v="58"/>
    <d v="1899-12-30T13:00:00"/>
    <m/>
    <n v="1"/>
    <x v="0"/>
    <x v="0"/>
    <s v="SI"/>
    <x v="1"/>
    <x v="1"/>
    <x v="1"/>
    <n v="1"/>
    <x v="2"/>
    <x v="12"/>
    <x v="3"/>
    <n v="468"/>
  </r>
  <r>
    <d v="2019-03-21T00:00:00"/>
    <x v="88"/>
    <d v="1899-12-30T13:01:00"/>
    <m/>
    <x v="1"/>
    <s v="JAR"/>
    <d v="2019-03-21T13:00:00"/>
    <m/>
    <x v="3"/>
    <s v="Carga"/>
    <s v="SI"/>
    <n v="13.5"/>
    <n v="26"/>
    <x v="0"/>
    <x v="23"/>
    <x v="1"/>
    <s v="varios"/>
    <n v="3680294647"/>
    <m/>
    <m/>
    <m/>
    <n v="45"/>
    <s v="Miguel Ángel"/>
    <x v="58"/>
    <d v="1899-12-30T13:01:00"/>
    <m/>
    <n v="1"/>
    <x v="0"/>
    <x v="0"/>
    <s v="SI"/>
    <x v="1"/>
    <x v="1"/>
    <x v="1"/>
    <n v="1"/>
    <x v="1"/>
    <x v="12"/>
    <x v="3"/>
    <n v="468"/>
  </r>
  <r>
    <d v="2019-03-21T00:00:00"/>
    <x v="6"/>
    <d v="1899-12-30T13:30:00"/>
    <m/>
    <x v="1"/>
    <s v="JAR"/>
    <d v="2019-03-21T13:30:00"/>
    <n v="25928"/>
    <x v="33"/>
    <s v="Carga"/>
    <s v="NO"/>
    <n v="1"/>
    <n v="1"/>
    <x v="0"/>
    <x v="250"/>
    <x v="1"/>
    <s v="Pontevedra"/>
    <m/>
    <m/>
    <m/>
    <m/>
    <n v="5"/>
    <s v="Reyes"/>
    <x v="58"/>
    <d v="1899-12-30T12:30:00"/>
    <m/>
    <n v="0"/>
    <x v="0"/>
    <x v="0"/>
    <s v="SI"/>
    <x v="1"/>
    <x v="3"/>
    <x v="1"/>
    <n v="1"/>
    <x v="1"/>
    <x v="12"/>
    <x v="3"/>
    <n v="468"/>
  </r>
  <r>
    <d v="2019-03-21T00:00:00"/>
    <x v="212"/>
    <d v="1899-12-30T13:46:00"/>
    <m/>
    <x v="1"/>
    <s v="JAR"/>
    <d v="2019-03-21T14:00:00"/>
    <n v="27122"/>
    <x v="26"/>
    <s v="Carga"/>
    <s v="SI"/>
    <n v="13.5"/>
    <n v="26"/>
    <x v="2"/>
    <x v="238"/>
    <x v="7"/>
    <s v="LLeida"/>
    <s v="NIKOLAY TELF. 679355031  "/>
    <s v="8301JRN R3061BCP "/>
    <m/>
    <m/>
    <m/>
    <s v="Jesús"/>
    <x v="58"/>
    <d v="1899-12-30T13:46:00"/>
    <m/>
    <n v="1"/>
    <x v="0"/>
    <x v="0"/>
    <s v="SI"/>
    <x v="1"/>
    <x v="1"/>
    <x v="1"/>
    <n v="1"/>
    <x v="2"/>
    <x v="12"/>
    <x v="3"/>
    <n v="468"/>
  </r>
  <r>
    <d v="2019-03-21T00:00:00"/>
    <x v="43"/>
    <d v="1899-12-30T14:00:00"/>
    <m/>
    <x v="1"/>
    <s v="JAR"/>
    <d v="2019-03-21T14:00:00"/>
    <n v="27122"/>
    <x v="26"/>
    <s v="Carga"/>
    <s v="SI"/>
    <n v="13.5"/>
    <n v="26"/>
    <x v="2"/>
    <x v="238"/>
    <x v="7"/>
    <s v="LLeida"/>
    <m/>
    <m/>
    <m/>
    <m/>
    <n v="45"/>
    <s v="Jesús"/>
    <x v="58"/>
    <d v="1899-12-30T19:00:00"/>
    <m/>
    <n v="1"/>
    <x v="0"/>
    <x v="0"/>
    <s v="SI"/>
    <x v="1"/>
    <x v="2"/>
    <x v="0"/>
    <n v="0"/>
    <x v="2"/>
    <x v="12"/>
    <x v="3"/>
    <n v="468"/>
  </r>
  <r>
    <d v="2019-03-21T00:00:00"/>
    <x v="203"/>
    <m/>
    <m/>
    <x v="0"/>
    <s v="JAR"/>
    <d v="2019-03-21T14:30:00"/>
    <n v="6006944"/>
    <x v="48"/>
    <s v="Carga"/>
    <s v="NO"/>
    <n v="3"/>
    <n v="5"/>
    <x v="0"/>
    <x v="245"/>
    <x v="4"/>
    <s v="MALAYSIA"/>
    <m/>
    <m/>
    <m/>
    <m/>
    <n v="15"/>
    <s v="Alfredo"/>
    <x v="58"/>
    <d v="1899-12-30T14:15:00"/>
    <m/>
    <n v="0"/>
    <x v="0"/>
    <x v="0"/>
    <s v="No"/>
    <x v="0"/>
    <x v="0"/>
    <x v="0"/>
    <n v="0"/>
    <x v="1"/>
    <x v="12"/>
    <x v="3"/>
    <n v="468"/>
  </r>
  <r>
    <d v="2019-03-21T00:00:00"/>
    <x v="12"/>
    <d v="1899-12-30T14:30:00"/>
    <m/>
    <x v="1"/>
    <s v="JAR"/>
    <d v="2019-03-21T14:30:00"/>
    <s v="MORA D'EBRE"/>
    <x v="26"/>
    <s v="Carga"/>
    <s v="SI"/>
    <n v="13.5"/>
    <n v="26"/>
    <x v="2"/>
    <x v="238"/>
    <x v="7"/>
    <s v="LLeida"/>
    <s v="5242HSN LO3409R JOSE RAMON 628297980"/>
    <m/>
    <m/>
    <m/>
    <n v="45"/>
    <s v="Juan Carlos"/>
    <x v="58"/>
    <d v="1899-12-30T14:30:00"/>
    <m/>
    <n v="1"/>
    <x v="0"/>
    <x v="0"/>
    <s v="SI"/>
    <x v="1"/>
    <x v="1"/>
    <x v="1"/>
    <n v="1"/>
    <x v="2"/>
    <x v="12"/>
    <x v="3"/>
    <n v="468"/>
  </r>
  <r>
    <d v="2019-03-21T00:00:00"/>
    <x v="38"/>
    <d v="1899-12-30T15:00:00"/>
    <m/>
    <x v="1"/>
    <s v="JAR"/>
    <d v="2019-03-21T15:00:00"/>
    <n v="27122"/>
    <x v="26"/>
    <s v="Carga"/>
    <s v="SI"/>
    <n v="13.5"/>
    <n v="26"/>
    <x v="2"/>
    <x v="238"/>
    <x v="7"/>
    <s v="LLeida"/>
    <m/>
    <m/>
    <m/>
    <m/>
    <n v="45"/>
    <s v="Jesús"/>
    <x v="58"/>
    <d v="1899-12-30T19:30:00"/>
    <m/>
    <n v="1"/>
    <x v="0"/>
    <x v="0"/>
    <s v="SI"/>
    <x v="1"/>
    <x v="2"/>
    <x v="0"/>
    <n v="0"/>
    <x v="2"/>
    <x v="12"/>
    <x v="3"/>
    <n v="468"/>
  </r>
  <r>
    <d v="2019-03-21T00:00:00"/>
    <x v="116"/>
    <d v="1899-12-30T15:15:00"/>
    <m/>
    <x v="1"/>
    <s v="JAR"/>
    <d v="2019-03-21T15:30:00"/>
    <n v="26511"/>
    <x v="70"/>
    <s v="Carga"/>
    <s v="NO"/>
    <n v="1"/>
    <n v="1"/>
    <x v="1"/>
    <x v="4"/>
    <x v="3"/>
    <s v="ourense"/>
    <m/>
    <m/>
    <m/>
    <m/>
    <n v="5"/>
    <s v="Reyes"/>
    <x v="58"/>
    <d v="1899-12-30T15:15:00"/>
    <m/>
    <n v="0"/>
    <x v="0"/>
    <x v="0"/>
    <s v="SI"/>
    <x v="1"/>
    <x v="1"/>
    <x v="1"/>
    <n v="1"/>
    <x v="1"/>
    <x v="12"/>
    <x v="3"/>
    <n v="468"/>
  </r>
  <r>
    <d v="2019-03-21T00:00:00"/>
    <x v="7"/>
    <d v="1899-12-30T15:30:00"/>
    <m/>
    <x v="1"/>
    <s v="JAR"/>
    <d v="2019-03-21T15:30:00"/>
    <s v="MORA D'EBRE"/>
    <x v="26"/>
    <s v="Carga"/>
    <s v="SI"/>
    <n v="13.5"/>
    <n v="26"/>
    <x v="2"/>
    <x v="238"/>
    <x v="7"/>
    <s v="LLeida"/>
    <s v="0288HZM AH22386 Yonchu 644606332"/>
    <m/>
    <m/>
    <m/>
    <n v="45"/>
    <s v="Juan Carlos"/>
    <x v="58"/>
    <d v="1899-12-30T15:30:00"/>
    <m/>
    <n v="1"/>
    <x v="0"/>
    <x v="0"/>
    <s v="SI"/>
    <x v="1"/>
    <x v="1"/>
    <x v="1"/>
    <n v="1"/>
    <x v="2"/>
    <x v="12"/>
    <x v="3"/>
    <n v="468"/>
  </r>
  <r>
    <d v="2019-03-21T00:00:00"/>
    <x v="8"/>
    <d v="1899-12-30T16:30:00"/>
    <m/>
    <x v="1"/>
    <s v="JAR"/>
    <d v="2019-03-21T16:30:00"/>
    <n v="27173"/>
    <x v="26"/>
    <s v="Carga"/>
    <s v="SI"/>
    <n v="13.5"/>
    <n v="26"/>
    <x v="2"/>
    <x v="238"/>
    <x v="7"/>
    <s v="LLeida"/>
    <s v=" OVIDIO 667178792 "/>
    <s v="R8335BCZ"/>
    <m/>
    <m/>
    <n v="45"/>
    <s v="Jesús"/>
    <x v="58"/>
    <d v="1899-12-30T16:30:00"/>
    <m/>
    <n v="1"/>
    <x v="0"/>
    <x v="0"/>
    <s v="SI"/>
    <x v="1"/>
    <x v="1"/>
    <x v="1"/>
    <n v="1"/>
    <x v="2"/>
    <x v="12"/>
    <x v="3"/>
    <n v="468"/>
  </r>
  <r>
    <d v="2019-03-21T00:00:00"/>
    <x v="40"/>
    <d v="1899-12-30T17:00:00"/>
    <m/>
    <x v="1"/>
    <s v="MR"/>
    <d v="2019-03-21T17:00:00"/>
    <m/>
    <x v="14"/>
    <s v="Carga"/>
    <s v="NO"/>
    <n v="1"/>
    <n v="2"/>
    <x v="0"/>
    <x v="19"/>
    <x v="5"/>
    <s v="VARIOS"/>
    <m/>
    <m/>
    <m/>
    <m/>
    <n v="10"/>
    <s v="Miguel M."/>
    <x v="58"/>
    <d v="1899-12-30T17:00:00"/>
    <m/>
    <n v="0"/>
    <x v="0"/>
    <x v="0"/>
    <s v="SI"/>
    <x v="1"/>
    <x v="1"/>
    <x v="1"/>
    <n v="1"/>
    <x v="2"/>
    <x v="12"/>
    <x v="3"/>
    <n v="468"/>
  </r>
  <r>
    <d v="2019-03-21T00:00:00"/>
    <x v="164"/>
    <m/>
    <m/>
    <x v="0"/>
    <s v="JAR"/>
    <d v="2019-03-21T17:00:00"/>
    <m/>
    <x v="3"/>
    <s v="Descarga"/>
    <s v="NO"/>
    <n v="1"/>
    <n v="1"/>
    <x v="1"/>
    <x v="232"/>
    <x v="0"/>
    <s v="PALAU"/>
    <m/>
    <m/>
    <m/>
    <m/>
    <n v="5"/>
    <s v="Reyes"/>
    <x v="58"/>
    <d v="1899-12-30T17:01:00"/>
    <m/>
    <n v="0"/>
    <x v="0"/>
    <x v="0"/>
    <s v="No"/>
    <x v="0"/>
    <x v="0"/>
    <x v="0"/>
    <n v="0"/>
    <x v="0"/>
    <x v="12"/>
    <x v="3"/>
    <n v="468"/>
  </r>
  <r>
    <d v="2019-03-21T00:00:00"/>
    <x v="55"/>
    <d v="1899-12-30T17:30:00"/>
    <m/>
    <x v="1"/>
    <s v="JAR"/>
    <d v="2019-03-21T17:30:00"/>
    <n v="27173"/>
    <x v="26"/>
    <s v="Carga"/>
    <s v="SI"/>
    <n v="13.5"/>
    <n v="26"/>
    <x v="2"/>
    <x v="238"/>
    <x v="7"/>
    <s v="LLeida"/>
    <m/>
    <m/>
    <m/>
    <m/>
    <n v="45"/>
    <s v="Jesús"/>
    <x v="58"/>
    <d v="1899-12-30T17:30:00"/>
    <m/>
    <n v="1"/>
    <x v="0"/>
    <x v="0"/>
    <s v="SI"/>
    <x v="1"/>
    <x v="1"/>
    <x v="1"/>
    <n v="1"/>
    <x v="2"/>
    <x v="12"/>
    <x v="3"/>
    <n v="468"/>
  </r>
  <r>
    <d v="2019-03-21T00:00:00"/>
    <x v="47"/>
    <d v="1899-12-30T18:30:00"/>
    <m/>
    <x v="1"/>
    <s v="JAR"/>
    <d v="2019-03-21T18:30:00"/>
    <n v="27122"/>
    <x v="26"/>
    <s v="Carga"/>
    <s v="SI"/>
    <n v="13.5"/>
    <n v="26"/>
    <x v="2"/>
    <x v="238"/>
    <x v="7"/>
    <s v="LLeida"/>
    <m/>
    <m/>
    <m/>
    <m/>
    <n v="45"/>
    <s v="Jesús"/>
    <x v="58"/>
    <d v="1899-12-30T20:30:00"/>
    <m/>
    <n v="1"/>
    <x v="0"/>
    <x v="0"/>
    <s v="SI"/>
    <x v="1"/>
    <x v="2"/>
    <x v="0"/>
    <n v="0"/>
    <x v="2"/>
    <x v="12"/>
    <x v="3"/>
    <n v="468"/>
  </r>
  <r>
    <d v="2019-03-21T00:00:00"/>
    <x v="56"/>
    <d v="1899-12-30T19:00:00"/>
    <m/>
    <x v="1"/>
    <s v="JAR"/>
    <d v="2019-03-21T19:00:00"/>
    <m/>
    <x v="24"/>
    <s v="Descarga"/>
    <s v="SI"/>
    <n v="13.5"/>
    <n v="26"/>
    <x v="0"/>
    <x v="42"/>
    <x v="10"/>
    <s v="GAILLON"/>
    <s v="CB-1160"/>
    <m/>
    <m/>
    <m/>
    <n v="60"/>
    <s v="Miguel M."/>
    <x v="58"/>
    <d v="1899-12-30T19:00:00"/>
    <m/>
    <n v="1"/>
    <x v="0"/>
    <x v="0"/>
    <s v="SI"/>
    <x v="1"/>
    <x v="1"/>
    <x v="1"/>
    <n v="1"/>
    <x v="2"/>
    <x v="12"/>
    <x v="3"/>
    <n v="468"/>
  </r>
  <r>
    <d v="2019-03-21T00:00:00"/>
    <x v="49"/>
    <d v="1899-12-30T20:00:00"/>
    <m/>
    <x v="1"/>
    <s v="JAR"/>
    <d v="2019-03-21T20:00:00"/>
    <m/>
    <x v="3"/>
    <s v="Carga"/>
    <s v="SI"/>
    <n v="13.5"/>
    <n v="26"/>
    <x v="0"/>
    <x v="23"/>
    <x v="1"/>
    <s v="varios"/>
    <n v="3680296897"/>
    <m/>
    <m/>
    <m/>
    <n v="60"/>
    <s v="Miguel Ángel"/>
    <x v="58"/>
    <d v="1899-12-30T10:30:00"/>
    <m/>
    <n v="1"/>
    <x v="0"/>
    <x v="0"/>
    <s v="SI"/>
    <x v="1"/>
    <x v="3"/>
    <x v="1"/>
    <n v="1"/>
    <x v="1"/>
    <x v="12"/>
    <x v="3"/>
    <n v="468"/>
  </r>
  <r>
    <d v="2019-03-22T00:00:00"/>
    <x v="17"/>
    <m/>
    <m/>
    <x v="0"/>
    <s v="JAR"/>
    <d v="2019-03-22T06:00:00"/>
    <m/>
    <x v="25"/>
    <s v="Descarga"/>
    <s v="SI"/>
    <n v="13.5"/>
    <n v="26"/>
    <x v="0"/>
    <x v="55"/>
    <x v="8"/>
    <s v="palau"/>
    <m/>
    <m/>
    <m/>
    <m/>
    <n v="40"/>
    <s v="Miguel Ángel"/>
    <x v="60"/>
    <d v="1899-12-30T11:00:00"/>
    <m/>
    <n v="1"/>
    <x v="0"/>
    <x v="0"/>
    <s v="No"/>
    <x v="0"/>
    <x v="0"/>
    <x v="0"/>
    <n v="0"/>
    <x v="2"/>
    <x v="12"/>
    <x v="3"/>
    <n v="468"/>
  </r>
  <r>
    <d v="2019-03-22T00:00:00"/>
    <x v="155"/>
    <d v="1899-12-30T06:30:00"/>
    <m/>
    <x v="1"/>
    <s v="JAR"/>
    <d v="2019-03-22T06:30:00"/>
    <n v="26989"/>
    <x v="7"/>
    <s v="Carga"/>
    <s v="NO"/>
    <n v="4"/>
    <n v="6"/>
    <x v="0"/>
    <x v="251"/>
    <x v="7"/>
    <s v="abrera"/>
    <m/>
    <m/>
    <m/>
    <m/>
    <n v="20"/>
    <s v="Juan Carlos"/>
    <x v="60"/>
    <d v="1899-12-30T06:30:00"/>
    <m/>
    <n v="0"/>
    <x v="0"/>
    <x v="0"/>
    <s v="SI"/>
    <x v="1"/>
    <x v="1"/>
    <x v="1"/>
    <n v="1"/>
    <x v="2"/>
    <x v="12"/>
    <x v="3"/>
    <n v="468"/>
  </r>
  <r>
    <d v="2019-03-22T00:00:00"/>
    <x v="59"/>
    <d v="1899-12-30T07:00:00"/>
    <m/>
    <x v="1"/>
    <s v="MR"/>
    <d v="2019-03-22T07:00:00"/>
    <m/>
    <x v="26"/>
    <s v="Carga"/>
    <s v="SI"/>
    <n v="13.5"/>
    <n v="26"/>
    <x v="0"/>
    <x v="157"/>
    <x v="5"/>
    <s v="VARIOS"/>
    <m/>
    <m/>
    <m/>
    <m/>
    <n v="30"/>
    <s v="Miguel Ángel"/>
    <x v="60"/>
    <d v="1899-12-30T09:40:00"/>
    <m/>
    <n v="1"/>
    <x v="0"/>
    <x v="0"/>
    <s v="SI"/>
    <x v="1"/>
    <x v="2"/>
    <x v="0"/>
    <n v="0"/>
    <x v="2"/>
    <x v="12"/>
    <x v="3"/>
    <n v="468"/>
  </r>
  <r>
    <d v="2019-03-22T00:00:00"/>
    <x v="18"/>
    <m/>
    <m/>
    <x v="0"/>
    <s v="JAR"/>
    <d v="2019-03-22T07:30:00"/>
    <n v="6006962"/>
    <x v="3"/>
    <s v="Carga"/>
    <s v="NO"/>
    <n v="7"/>
    <n v="14"/>
    <x v="2"/>
    <x v="134"/>
    <x v="1"/>
    <s v="Polonia"/>
    <m/>
    <m/>
    <m/>
    <m/>
    <n v="30"/>
    <s v="Miguel Ángel"/>
    <x v="60"/>
    <d v="1899-12-30T07:30:00"/>
    <m/>
    <n v="0"/>
    <x v="0"/>
    <x v="0"/>
    <s v="No"/>
    <x v="0"/>
    <x v="0"/>
    <x v="0"/>
    <n v="0"/>
    <x v="1"/>
    <x v="12"/>
    <x v="3"/>
    <n v="468"/>
  </r>
  <r>
    <d v="2019-03-22T00:00:00"/>
    <x v="9"/>
    <d v="1899-12-30T08:00:00"/>
    <m/>
    <x v="1"/>
    <s v="MR"/>
    <d v="2019-03-22T08:00:00"/>
    <s v="DAVID"/>
    <x v="7"/>
    <s v="Carga"/>
    <s v="NO"/>
    <n v="3"/>
    <n v="6"/>
    <x v="0"/>
    <x v="9"/>
    <x v="5"/>
    <s v="PALAU"/>
    <m/>
    <m/>
    <m/>
    <m/>
    <n v="20"/>
    <s v="Juan Carlos"/>
    <x v="60"/>
    <d v="1899-12-30T08:00:00"/>
    <m/>
    <n v="0"/>
    <x v="0"/>
    <x v="0"/>
    <s v="SI"/>
    <x v="1"/>
    <x v="1"/>
    <x v="1"/>
    <n v="1"/>
    <x v="2"/>
    <x v="12"/>
    <x v="3"/>
    <n v="468"/>
  </r>
  <r>
    <d v="2019-03-22T00:00:00"/>
    <x v="213"/>
    <m/>
    <m/>
    <x v="0"/>
    <s v="JAR"/>
    <d v="2019-03-22T08:00:00"/>
    <m/>
    <x v="3"/>
    <s v="Descarga"/>
    <s v="NO"/>
    <n v="0.2"/>
    <n v="0.2"/>
    <x v="1"/>
    <x v="25"/>
    <x v="2"/>
    <s v="PALAU"/>
    <m/>
    <m/>
    <m/>
    <m/>
    <n v="5"/>
    <s v="Reyes"/>
    <x v="60"/>
    <d v="1899-12-30T08:10:00"/>
    <m/>
    <n v="0"/>
    <x v="0"/>
    <x v="0"/>
    <s v="No"/>
    <x v="0"/>
    <x v="0"/>
    <x v="0"/>
    <n v="0"/>
    <x v="0"/>
    <x v="12"/>
    <x v="3"/>
    <n v="468"/>
  </r>
  <r>
    <d v="2019-03-22T00:00:00"/>
    <x v="0"/>
    <d v="1899-12-30T09:30:00"/>
    <m/>
    <x v="1"/>
    <s v="JAR"/>
    <d v="2019-03-22T09:30:00"/>
    <n v="27074"/>
    <x v="3"/>
    <s v="Carga"/>
    <s v="NO"/>
    <n v="1"/>
    <n v="2"/>
    <x v="0"/>
    <x v="252"/>
    <x v="1"/>
    <s v="varios"/>
    <m/>
    <m/>
    <m/>
    <m/>
    <n v="10"/>
    <s v="Juan Carlos"/>
    <x v="60"/>
    <d v="1899-12-30T11:05:00"/>
    <m/>
    <n v="0"/>
    <x v="0"/>
    <x v="0"/>
    <s v="SI"/>
    <x v="1"/>
    <x v="2"/>
    <x v="0"/>
    <n v="0"/>
    <x v="1"/>
    <x v="12"/>
    <x v="3"/>
    <n v="468"/>
  </r>
  <r>
    <d v="2019-03-22T00:00:00"/>
    <x v="14"/>
    <m/>
    <m/>
    <x v="0"/>
    <s v="JAR"/>
    <d v="2019-03-22T10:00:00"/>
    <n v="6006944"/>
    <x v="48"/>
    <s v="Carga"/>
    <s v="NO"/>
    <n v="3"/>
    <n v="5"/>
    <x v="0"/>
    <x v="245"/>
    <x v="4"/>
    <s v="MALAYSIA"/>
    <m/>
    <m/>
    <m/>
    <m/>
    <n v="60"/>
    <s v="Juan Carlos"/>
    <x v="60"/>
    <d v="1899-12-30T12:00:00"/>
    <m/>
    <n v="0"/>
    <x v="0"/>
    <x v="0"/>
    <s v="No"/>
    <x v="0"/>
    <x v="0"/>
    <x v="0"/>
    <n v="0"/>
    <x v="1"/>
    <x v="12"/>
    <x v="3"/>
    <n v="468"/>
  </r>
  <r>
    <d v="2019-03-22T00:00:00"/>
    <x v="74"/>
    <m/>
    <m/>
    <x v="0"/>
    <s v="JAR"/>
    <d v="2019-03-22T10:30:00"/>
    <m/>
    <x v="3"/>
    <s v="Descarga"/>
    <s v="NO"/>
    <n v="0.1"/>
    <n v="0.1"/>
    <x v="1"/>
    <x v="106"/>
    <x v="2"/>
    <s v="LLEIDA"/>
    <n v="713014751"/>
    <m/>
    <m/>
    <m/>
    <n v="2"/>
    <s v="Sandra"/>
    <x v="60"/>
    <d v="1899-12-30T10:35:00"/>
    <m/>
    <n v="0"/>
    <x v="0"/>
    <x v="0"/>
    <s v="No"/>
    <x v="0"/>
    <x v="0"/>
    <x v="0"/>
    <n v="0"/>
    <x v="0"/>
    <x v="12"/>
    <x v="3"/>
    <n v="468"/>
  </r>
  <r>
    <d v="2019-03-22T00:00:00"/>
    <x v="30"/>
    <m/>
    <m/>
    <x v="0"/>
    <s v="JAR"/>
    <d v="2019-03-22T10:30:00"/>
    <m/>
    <x v="3"/>
    <s v="Descarga"/>
    <s v="NO"/>
    <n v="0.1"/>
    <n v="0.1"/>
    <x v="1"/>
    <x v="144"/>
    <x v="2"/>
    <s v="sTA.PERPETUA"/>
    <s v="ALB.52272"/>
    <m/>
    <m/>
    <m/>
    <n v="2"/>
    <s v="Sandra"/>
    <x v="60"/>
    <d v="1899-12-30T10:40:00"/>
    <m/>
    <n v="0"/>
    <x v="0"/>
    <x v="0"/>
    <s v="No"/>
    <x v="0"/>
    <x v="0"/>
    <x v="0"/>
    <n v="0"/>
    <x v="0"/>
    <x v="12"/>
    <x v="3"/>
    <n v="468"/>
  </r>
  <r>
    <d v="2019-03-22T00:00:00"/>
    <x v="31"/>
    <m/>
    <m/>
    <x v="0"/>
    <s v="JAR"/>
    <d v="2019-03-22T11:00:00"/>
    <m/>
    <x v="3"/>
    <s v="Descarga"/>
    <s v="NO"/>
    <n v="0.1"/>
    <s v="0,1"/>
    <x v="1"/>
    <x v="66"/>
    <x v="2"/>
    <s v="PALAU"/>
    <s v="ATT. LUIS"/>
    <m/>
    <m/>
    <m/>
    <n v="2"/>
    <s v="Sandra"/>
    <x v="60"/>
    <d v="1899-12-30T10:45:00"/>
    <m/>
    <n v="0"/>
    <x v="0"/>
    <x v="0"/>
    <s v="No"/>
    <x v="0"/>
    <x v="0"/>
    <x v="0"/>
    <n v="0"/>
    <x v="0"/>
    <x v="12"/>
    <x v="3"/>
    <n v="468"/>
  </r>
  <r>
    <d v="2019-03-22T00:00:00"/>
    <x v="99"/>
    <d v="1899-12-30T11:01:00"/>
    <m/>
    <x v="1"/>
    <s v="MR"/>
    <d v="2019-03-22T11:00:00"/>
    <m/>
    <x v="13"/>
    <s v="Carga"/>
    <s v="NO"/>
    <n v="1"/>
    <n v="2"/>
    <x v="0"/>
    <x v="253"/>
    <x v="7"/>
    <s v="PORTUGAL"/>
    <s v="PDO27228 Y 27229"/>
    <m/>
    <m/>
    <m/>
    <n v="10"/>
    <s v="Reyes"/>
    <x v="60"/>
    <d v="1899-12-30T11:01:00"/>
    <m/>
    <n v="0"/>
    <x v="0"/>
    <x v="0"/>
    <s v="SI"/>
    <x v="1"/>
    <x v="1"/>
    <x v="1"/>
    <n v="1"/>
    <x v="2"/>
    <x v="12"/>
    <x v="3"/>
    <n v="468"/>
  </r>
  <r>
    <d v="2019-03-22T00:00:00"/>
    <x v="99"/>
    <d v="1899-12-30T11:01:00"/>
    <m/>
    <x v="1"/>
    <s v="MR"/>
    <d v="2019-03-22T11:00:00"/>
    <m/>
    <x v="13"/>
    <s v="Carga"/>
    <s v="NO"/>
    <n v="1"/>
    <n v="2"/>
    <x v="0"/>
    <x v="254"/>
    <x v="7"/>
    <s v="PORTUGAL"/>
    <s v="PDO27228 Y 27229"/>
    <m/>
    <m/>
    <m/>
    <n v="10"/>
    <s v="Reyes"/>
    <x v="60"/>
    <d v="1899-12-30T12:30:00"/>
    <m/>
    <n v="0"/>
    <x v="0"/>
    <x v="0"/>
    <s v="SI"/>
    <x v="1"/>
    <x v="2"/>
    <x v="0"/>
    <n v="0"/>
    <x v="2"/>
    <x v="12"/>
    <x v="3"/>
    <n v="468"/>
  </r>
  <r>
    <d v="2019-03-22T00:00:00"/>
    <x v="3"/>
    <d v="1899-12-30T11:30:00"/>
    <m/>
    <x v="1"/>
    <s v="JAR"/>
    <d v="2019-03-22T11:30:00"/>
    <m/>
    <x v="25"/>
    <s v="Descarga"/>
    <s v="SI"/>
    <n v="13.5"/>
    <n v="26"/>
    <x v="0"/>
    <x v="67"/>
    <x v="10"/>
    <s v="palau"/>
    <s v="Carga Alemania - Lliçà - Palau - ref. facturación CB-1158 - BOOKING"/>
    <m/>
    <m/>
    <m/>
    <n v="60"/>
    <s v="Miguel Ángel"/>
    <x v="60"/>
    <d v="1899-12-30T12:30:00"/>
    <m/>
    <n v="1"/>
    <x v="0"/>
    <x v="0"/>
    <s v="SI"/>
    <x v="1"/>
    <x v="2"/>
    <x v="0"/>
    <n v="0"/>
    <x v="2"/>
    <x v="12"/>
    <x v="3"/>
    <n v="468"/>
  </r>
  <r>
    <d v="2019-03-22T00:00:00"/>
    <x v="33"/>
    <m/>
    <m/>
    <x v="0"/>
    <s v="JAR"/>
    <d v="2019-03-22T12:00:00"/>
    <m/>
    <x v="21"/>
    <s v="Descarga"/>
    <s v="NO"/>
    <n v="0.1"/>
    <s v="0,1"/>
    <x v="1"/>
    <x v="72"/>
    <x v="0"/>
    <s v="palau"/>
    <n v="213004439"/>
    <m/>
    <m/>
    <m/>
    <n v="1"/>
    <s v="Reyes"/>
    <x v="60"/>
    <d v="1899-12-30T12:01:00"/>
    <m/>
    <n v="0"/>
    <x v="0"/>
    <x v="0"/>
    <s v="No"/>
    <x v="0"/>
    <x v="0"/>
    <x v="0"/>
    <n v="0"/>
    <x v="0"/>
    <x v="12"/>
    <x v="3"/>
    <n v="468"/>
  </r>
  <r>
    <d v="2019-03-22T00:00:00"/>
    <x v="62"/>
    <m/>
    <m/>
    <x v="0"/>
    <s v="JAR"/>
    <d v="2019-03-22T13:00:00"/>
    <m/>
    <x v="3"/>
    <s v="Descarga"/>
    <s v="NO"/>
    <n v="0.1"/>
    <n v="0.1"/>
    <x v="1"/>
    <x v="108"/>
    <x v="2"/>
    <s v="palau"/>
    <m/>
    <m/>
    <m/>
    <m/>
    <n v="1"/>
    <s v="Reyes"/>
    <x v="60"/>
    <d v="1899-12-30T12:50:00"/>
    <m/>
    <n v="0"/>
    <x v="0"/>
    <x v="0"/>
    <s v="No"/>
    <x v="0"/>
    <x v="0"/>
    <x v="0"/>
    <n v="0"/>
    <x v="0"/>
    <x v="12"/>
    <x v="3"/>
    <n v="468"/>
  </r>
  <r>
    <d v="2019-03-22T00:00:00"/>
    <x v="36"/>
    <d v="1899-12-30T13:00:00"/>
    <m/>
    <x v="1"/>
    <s v="JAR"/>
    <d v="2019-03-22T13:00:00"/>
    <n v="27181"/>
    <x v="26"/>
    <s v="Carga"/>
    <s v="SI"/>
    <n v="13.5"/>
    <n v="26"/>
    <x v="2"/>
    <x v="238"/>
    <x v="7"/>
    <s v="FINCA"/>
    <s v="R5294BCT SERGHEI 667758588 "/>
    <m/>
    <m/>
    <m/>
    <n v="45"/>
    <s v="Juan Carlos"/>
    <x v="60"/>
    <d v="1899-12-30T13:00:00"/>
    <m/>
    <n v="1"/>
    <x v="0"/>
    <x v="0"/>
    <s v="SI"/>
    <x v="1"/>
    <x v="1"/>
    <x v="1"/>
    <n v="1"/>
    <x v="2"/>
    <x v="12"/>
    <x v="3"/>
    <n v="468"/>
  </r>
  <r>
    <d v="2019-03-22T00:00:00"/>
    <x v="43"/>
    <d v="1899-12-30T14:00:00"/>
    <m/>
    <x v="1"/>
    <s v="JAR"/>
    <d v="2019-03-22T14:00:00"/>
    <m/>
    <x v="48"/>
    <s v="Descarga"/>
    <s v="NO"/>
    <n v="1"/>
    <n v="1"/>
    <x v="0"/>
    <x v="4"/>
    <x v="2"/>
    <s v="palau"/>
    <m/>
    <m/>
    <m/>
    <m/>
    <n v="10"/>
    <s v="Juan Carlos"/>
    <x v="60"/>
    <d v="1899-12-30T12:30:00"/>
    <m/>
    <n v="0"/>
    <x v="0"/>
    <x v="0"/>
    <s v="SI"/>
    <x v="1"/>
    <x v="3"/>
    <x v="1"/>
    <n v="1"/>
    <x v="0"/>
    <x v="12"/>
    <x v="3"/>
    <n v="468"/>
  </r>
  <r>
    <d v="2019-03-22T00:00:00"/>
    <x v="44"/>
    <d v="1899-12-30T14:01:00"/>
    <m/>
    <x v="1"/>
    <s v="JAR"/>
    <d v="2019-03-22T14:00:00"/>
    <m/>
    <x v="3"/>
    <s v="Carga"/>
    <s v="SI"/>
    <n v="13.5"/>
    <n v="26"/>
    <x v="0"/>
    <x v="23"/>
    <x v="1"/>
    <s v="varios"/>
    <n v="3666138079"/>
    <m/>
    <m/>
    <m/>
    <n v="60"/>
    <s v="Miguel M."/>
    <x v="60"/>
    <d v="1899-12-30T14:01:00"/>
    <m/>
    <n v="1"/>
    <x v="0"/>
    <x v="0"/>
    <s v="SI"/>
    <x v="1"/>
    <x v="1"/>
    <x v="1"/>
    <n v="1"/>
    <x v="1"/>
    <x v="12"/>
    <x v="3"/>
    <n v="468"/>
  </r>
  <r>
    <d v="2019-03-22T00:00:00"/>
    <x v="12"/>
    <d v="1899-12-30T14:30:00"/>
    <m/>
    <x v="1"/>
    <s v="JAR"/>
    <d v="2019-03-22T14:30:00"/>
    <n v="27181"/>
    <x v="26"/>
    <s v="Carga"/>
    <s v="SI"/>
    <n v="13.5"/>
    <n v="26"/>
    <x v="2"/>
    <x v="238"/>
    <x v="7"/>
    <s v="FINCA"/>
    <s v="R1906BCW SECUNDINO 607682418 "/>
    <m/>
    <m/>
    <m/>
    <n v="45"/>
    <s v="Juan Carlos"/>
    <x v="60"/>
    <d v="1899-12-30T14:30:00"/>
    <m/>
    <n v="1"/>
    <x v="0"/>
    <x v="0"/>
    <s v="SI"/>
    <x v="1"/>
    <x v="1"/>
    <x v="1"/>
    <n v="1"/>
    <x v="2"/>
    <x v="12"/>
    <x v="3"/>
    <n v="468"/>
  </r>
  <r>
    <d v="2019-03-22T00:00:00"/>
    <x v="92"/>
    <d v="1899-12-30T14:45:00"/>
    <m/>
    <x v="1"/>
    <s v="JAR"/>
    <d v="2019-03-22T15:00:00"/>
    <n v="27181"/>
    <x v="26"/>
    <s v="Carga"/>
    <s v="SI"/>
    <n v="13.5"/>
    <n v="26"/>
    <x v="2"/>
    <x v="238"/>
    <x v="7"/>
    <s v="FINCA"/>
    <s v="0763JHC R0786BCB OVIDIO 667526881 "/>
    <m/>
    <m/>
    <m/>
    <n v="45"/>
    <s v="Jesús"/>
    <x v="60"/>
    <d v="1899-12-30T14:45:00"/>
    <m/>
    <n v="1"/>
    <x v="0"/>
    <x v="0"/>
    <s v="SI"/>
    <x v="1"/>
    <x v="1"/>
    <x v="1"/>
    <n v="1"/>
    <x v="2"/>
    <x v="12"/>
    <x v="3"/>
    <n v="468"/>
  </r>
  <r>
    <d v="2019-03-22T00:00:00"/>
    <x v="38"/>
    <d v="1899-12-30T15:00:00"/>
    <m/>
    <x v="1"/>
    <s v="JAR"/>
    <d v="2019-03-22T15:00:00"/>
    <n v="27181"/>
    <x v="26"/>
    <s v="Carga"/>
    <s v="SI"/>
    <n v="13.5"/>
    <n v="26"/>
    <x v="2"/>
    <x v="238"/>
    <x v="7"/>
    <s v="FINCA"/>
    <s v="9104JLS R0785BCB ANGEL CUDERO 687804261 "/>
    <m/>
    <m/>
    <m/>
    <n v="45"/>
    <s v="Jesús"/>
    <x v="60"/>
    <d v="1899-12-30T15:00:00"/>
    <m/>
    <n v="1"/>
    <x v="0"/>
    <x v="0"/>
    <s v="SI"/>
    <x v="1"/>
    <x v="1"/>
    <x v="1"/>
    <n v="1"/>
    <x v="2"/>
    <x v="12"/>
    <x v="3"/>
    <n v="468"/>
  </r>
  <r>
    <d v="2019-03-22T00:00:00"/>
    <x v="13"/>
    <d v="1899-12-30T16:00:00"/>
    <m/>
    <x v="1"/>
    <s v="MR"/>
    <d v="2019-03-22T16:00:00"/>
    <m/>
    <x v="3"/>
    <s v="Carga"/>
    <s v="NO"/>
    <n v="5"/>
    <n v="10"/>
    <x v="0"/>
    <x v="6"/>
    <x v="3"/>
    <s v="VARIOS"/>
    <m/>
    <m/>
    <m/>
    <m/>
    <n v="10"/>
    <s v="Jesús"/>
    <x v="60"/>
    <d v="1899-12-30T16:00:00"/>
    <m/>
    <n v="0"/>
    <x v="0"/>
    <x v="0"/>
    <s v="SI"/>
    <x v="1"/>
    <x v="1"/>
    <x v="1"/>
    <n v="1"/>
    <x v="1"/>
    <x v="12"/>
    <x v="3"/>
    <n v="468"/>
  </r>
  <r>
    <d v="2019-03-22T00:00:00"/>
    <x v="175"/>
    <d v="1899-12-30T16:15:00"/>
    <m/>
    <x v="1"/>
    <s v="JAR"/>
    <d v="2019-03-22T16:30:00"/>
    <n v="27181"/>
    <x v="26"/>
    <s v="Carga"/>
    <s v="SI"/>
    <n v="13.5"/>
    <n v="26"/>
    <x v="2"/>
    <x v="238"/>
    <x v="7"/>
    <s v="FINCA"/>
    <s v="1841JJK R2832BCK ANTONIO MINGUELLA 662115709 "/>
    <m/>
    <m/>
    <m/>
    <n v="45"/>
    <s v="Jesús"/>
    <x v="60"/>
    <d v="1899-12-30T18:00:00"/>
    <m/>
    <n v="1"/>
    <x v="0"/>
    <x v="0"/>
    <s v="SI"/>
    <x v="1"/>
    <x v="2"/>
    <x v="0"/>
    <n v="0"/>
    <x v="2"/>
    <x v="12"/>
    <x v="3"/>
    <n v="468"/>
  </r>
  <r>
    <d v="2019-03-22T00:00:00"/>
    <x v="8"/>
    <d v="1899-12-30T16:30:00"/>
    <m/>
    <x v="1"/>
    <s v="JAR"/>
    <d v="2019-03-22T16:30:00"/>
    <m/>
    <x v="24"/>
    <s v="Descarga"/>
    <s v="SI"/>
    <n v="13.5"/>
    <n v="26"/>
    <x v="0"/>
    <x v="40"/>
    <x v="10"/>
    <s v="NURIEUX"/>
    <m/>
    <s v="8992JVN   R9736BCW"/>
    <m/>
    <m/>
    <n v="60"/>
    <s v="Miguel M."/>
    <x v="60"/>
    <d v="1899-12-30T16:30:00"/>
    <m/>
    <n v="1"/>
    <x v="0"/>
    <x v="0"/>
    <s v="SI"/>
    <x v="1"/>
    <x v="1"/>
    <x v="1"/>
    <n v="1"/>
    <x v="2"/>
    <x v="12"/>
    <x v="3"/>
    <n v="468"/>
  </r>
  <r>
    <d v="2019-03-22T00:00:00"/>
    <x v="40"/>
    <d v="1899-12-30T17:00:00"/>
    <m/>
    <x v="1"/>
    <s v="MR"/>
    <d v="2019-03-22T17:00:00"/>
    <m/>
    <x v="14"/>
    <s v="Carga"/>
    <s v="NO"/>
    <n v="1"/>
    <n v="2"/>
    <x v="0"/>
    <x v="19"/>
    <x v="5"/>
    <s v="VARIOS"/>
    <m/>
    <m/>
    <m/>
    <m/>
    <n v="15"/>
    <s v="Miguel M."/>
    <x v="60"/>
    <d v="1899-12-30T17:00:00"/>
    <m/>
    <n v="0"/>
    <x v="0"/>
    <x v="0"/>
    <s v="SI"/>
    <x v="1"/>
    <x v="1"/>
    <x v="1"/>
    <n v="1"/>
    <x v="2"/>
    <x v="12"/>
    <x v="3"/>
    <n v="468"/>
  </r>
  <r>
    <d v="2019-03-22T00:00:00"/>
    <x v="55"/>
    <d v="1899-12-30T17:30:00"/>
    <m/>
    <x v="1"/>
    <s v="MR"/>
    <d v="2019-03-22T17:30:00"/>
    <s v="SZENDEX"/>
    <x v="20"/>
    <s v="Carga"/>
    <s v="NO"/>
    <n v="0"/>
    <n v="1"/>
    <x v="1"/>
    <x v="54"/>
    <x v="5"/>
    <s v="VARIOS"/>
    <m/>
    <m/>
    <m/>
    <m/>
    <n v="5"/>
    <s v="Miguel M."/>
    <x v="60"/>
    <d v="1899-12-30T17:30:00"/>
    <m/>
    <n v="0"/>
    <x v="0"/>
    <x v="0"/>
    <s v="SI"/>
    <x v="1"/>
    <x v="1"/>
    <x v="1"/>
    <n v="1"/>
    <x v="2"/>
    <x v="12"/>
    <x v="3"/>
    <n v="468"/>
  </r>
  <r>
    <d v="2019-03-22T00:00:00"/>
    <x v="107"/>
    <d v="1899-12-30T17:31:00"/>
    <m/>
    <x v="1"/>
    <s v="JAR"/>
    <d v="2019-03-22T17:30:00"/>
    <n v="26637"/>
    <x v="3"/>
    <s v="Carga"/>
    <s v="NO"/>
    <n v="1"/>
    <n v="2"/>
    <x v="0"/>
    <x v="30"/>
    <x v="3"/>
    <s v="guipuzcoa"/>
    <m/>
    <m/>
    <m/>
    <m/>
    <n v="10"/>
    <s v="Miguel M."/>
    <x v="60"/>
    <d v="1899-12-30T18:15:00"/>
    <m/>
    <n v="0"/>
    <x v="0"/>
    <x v="0"/>
    <s v="SI"/>
    <x v="1"/>
    <x v="2"/>
    <x v="0"/>
    <n v="0"/>
    <x v="1"/>
    <x v="12"/>
    <x v="3"/>
    <n v="468"/>
  </r>
  <r>
    <d v="2019-03-22T00:00:00"/>
    <x v="46"/>
    <d v="1899-12-30T18:00:00"/>
    <m/>
    <x v="1"/>
    <s v="JAR"/>
    <d v="2019-03-22T18:00:00"/>
    <n v="27181"/>
    <x v="26"/>
    <s v="Carga"/>
    <s v="SI"/>
    <n v="13.5"/>
    <n v="26"/>
    <x v="2"/>
    <x v="238"/>
    <x v="7"/>
    <s v="FINCA"/>
    <s v="9478HLR R1696BBB JOSEP RAMON 607532788 "/>
    <m/>
    <m/>
    <m/>
    <n v="45"/>
    <s v="Jesús"/>
    <x v="60"/>
    <d v="1899-12-30T20:00:00"/>
    <m/>
    <n v="1"/>
    <x v="0"/>
    <x v="0"/>
    <s v="SI"/>
    <x v="1"/>
    <x v="2"/>
    <x v="0"/>
    <n v="0"/>
    <x v="2"/>
    <x v="12"/>
    <x v="3"/>
    <n v="468"/>
  </r>
  <r>
    <d v="2019-03-22T00:00:00"/>
    <x v="214"/>
    <m/>
    <m/>
    <x v="0"/>
    <s v="JAR"/>
    <d v="2019-03-22T18:00:00"/>
    <n v="6006934"/>
    <x v="6"/>
    <s v="Carga"/>
    <s v="NO"/>
    <n v="1"/>
    <n v="1"/>
    <x v="0"/>
    <x v="7"/>
    <x v="4"/>
    <s v="Francia"/>
    <m/>
    <m/>
    <m/>
    <m/>
    <n v="10"/>
    <s v="Miguel M."/>
    <x v="60"/>
    <d v="1899-12-30T18:10:00"/>
    <m/>
    <n v="0"/>
    <x v="0"/>
    <x v="0"/>
    <s v="No"/>
    <x v="0"/>
    <x v="0"/>
    <x v="0"/>
    <n v="0"/>
    <x v="1"/>
    <x v="12"/>
    <x v="3"/>
    <n v="468"/>
  </r>
  <r>
    <d v="2019-03-22T00:00:00"/>
    <x v="47"/>
    <d v="1899-12-30T18:30:00"/>
    <m/>
    <x v="1"/>
    <s v="JAR"/>
    <d v="2019-03-22T18:30:00"/>
    <n v="6006794"/>
    <x v="6"/>
    <s v="Carga"/>
    <s v="SI"/>
    <n v="13.5"/>
    <n v="26"/>
    <x v="0"/>
    <x v="7"/>
    <x v="4"/>
    <s v="FRANCIA"/>
    <m/>
    <m/>
    <m/>
    <m/>
    <n v="40"/>
    <s v="Jesús"/>
    <x v="60"/>
    <d v="1899-12-30T18:30:00"/>
    <m/>
    <n v="1"/>
    <x v="0"/>
    <x v="0"/>
    <s v="SI"/>
    <x v="1"/>
    <x v="1"/>
    <x v="1"/>
    <n v="1"/>
    <x v="1"/>
    <x v="12"/>
    <x v="3"/>
    <n v="468"/>
  </r>
  <r>
    <d v="2019-03-22T00:00:00"/>
    <x v="48"/>
    <d v="1899-12-30T19:30:00"/>
    <m/>
    <x v="1"/>
    <s v="JAR"/>
    <d v="2019-03-22T19:30:00"/>
    <m/>
    <x v="3"/>
    <s v="Carga"/>
    <s v="SI"/>
    <n v="13.5"/>
    <n v="26"/>
    <x v="0"/>
    <x v="23"/>
    <x v="1"/>
    <s v="varios"/>
    <n v="3680296899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3-22T00:00:00"/>
    <x v="114"/>
    <d v="1899-12-30T20:30:00"/>
    <m/>
    <x v="1"/>
    <s v="JAR"/>
    <d v="2019-03-22T20:30:00"/>
    <m/>
    <x v="3"/>
    <s v="Carga"/>
    <s v="SI"/>
    <n v="13.5"/>
    <n v="26"/>
    <x v="0"/>
    <x v="23"/>
    <x v="1"/>
    <s v="varios"/>
    <n v="3680296900"/>
    <m/>
    <m/>
    <m/>
    <n v="60"/>
    <s v="Miguel Ángel"/>
    <x v="60"/>
    <d v="1899-12-30T08:00:00"/>
    <m/>
    <n v="1"/>
    <x v="0"/>
    <x v="0"/>
    <s v="SI"/>
    <x v="1"/>
    <x v="3"/>
    <x v="1"/>
    <n v="1"/>
    <x v="1"/>
    <x v="12"/>
    <x v="3"/>
    <n v="468"/>
  </r>
  <r>
    <d v="2019-03-22T00:00:00"/>
    <x v="117"/>
    <d v="1899-12-30T21:00:00"/>
    <m/>
    <x v="1"/>
    <s v="JAR"/>
    <d v="2019-03-22T21:00:00"/>
    <m/>
    <x v="3"/>
    <s v="Descarga"/>
    <s v="SI"/>
    <n v="13.5"/>
    <n v="26"/>
    <x v="0"/>
    <x v="23"/>
    <x v="2"/>
    <s v="palau"/>
    <m/>
    <m/>
    <m/>
    <m/>
    <n v="60"/>
    <s v="Juan Carlos"/>
    <x v="60"/>
    <d v="1899-12-30T08:45:00"/>
    <m/>
    <n v="1"/>
    <x v="0"/>
    <x v="0"/>
    <s v="SI"/>
    <x v="1"/>
    <x v="3"/>
    <x v="1"/>
    <n v="1"/>
    <x v="0"/>
    <x v="12"/>
    <x v="3"/>
    <n v="468"/>
  </r>
  <r>
    <d v="2019-03-22T00:00:00"/>
    <x v="104"/>
    <d v="1899-12-30T21:30:00"/>
    <m/>
    <x v="1"/>
    <s v="JAR"/>
    <d v="2019-03-22T21:30:00"/>
    <m/>
    <x v="3"/>
    <s v="Carga"/>
    <s v="SI"/>
    <n v="13.5"/>
    <n v="26"/>
    <x v="0"/>
    <x v="23"/>
    <x v="1"/>
    <s v="varios"/>
    <n v="3680296901"/>
    <m/>
    <m/>
    <m/>
    <n v="60"/>
    <s v="Miguel Ángel"/>
    <x v="60"/>
    <d v="1899-12-30T12:00:00"/>
    <m/>
    <n v="1"/>
    <x v="0"/>
    <x v="0"/>
    <s v="SI"/>
    <x v="1"/>
    <x v="3"/>
    <x v="1"/>
    <n v="1"/>
    <x v="1"/>
    <x v="12"/>
    <x v="3"/>
    <n v="468"/>
  </r>
  <r>
    <d v="2019-03-23T00:00:00"/>
    <x v="9"/>
    <d v="1899-12-30T08:00:00"/>
    <m/>
    <x v="1"/>
    <s v="JAR"/>
    <d v="2019-03-23T08:00:00"/>
    <s v="Descarga Lorqui"/>
    <x v="22"/>
    <s v="Descarga"/>
    <s v="SI"/>
    <n v="13.5"/>
    <n v="26"/>
    <x v="0"/>
    <x v="21"/>
    <x v="8"/>
    <s v="MURCIA"/>
    <s v="Traversas"/>
    <m/>
    <m/>
    <m/>
    <n v="60"/>
    <s v="Juan Carlos"/>
    <x v="61"/>
    <d v="1899-12-30T08:00:00"/>
    <m/>
    <n v="1"/>
    <x v="0"/>
    <x v="0"/>
    <s v="SI"/>
    <x v="1"/>
    <x v="1"/>
    <x v="1"/>
    <n v="1"/>
    <x v="2"/>
    <x v="12"/>
    <x v="3"/>
    <n v="468"/>
  </r>
  <r>
    <d v="2019-03-23T00:00:00"/>
    <x v="22"/>
    <d v="1899-12-30T09:00:00"/>
    <m/>
    <x v="1"/>
    <s v="JAR"/>
    <d v="2019-03-23T09:00:00"/>
    <m/>
    <x v="22"/>
    <s v="Carga"/>
    <s v="NO"/>
    <n v="6"/>
    <n v="12"/>
    <x v="0"/>
    <x v="21"/>
    <x v="8"/>
    <s v="Murcia"/>
    <m/>
    <m/>
    <m/>
    <m/>
    <n v="30"/>
    <s v="Juan Carlos"/>
    <x v="61"/>
    <d v="1899-12-30T09:00:00"/>
    <m/>
    <n v="0"/>
    <x v="0"/>
    <x v="0"/>
    <s v="SI"/>
    <x v="1"/>
    <x v="1"/>
    <x v="1"/>
    <n v="1"/>
    <x v="2"/>
    <x v="12"/>
    <x v="3"/>
    <n v="468"/>
  </r>
  <r>
    <d v="2019-03-25T00:00:00"/>
    <x v="17"/>
    <d v="1899-12-30T06:00:00"/>
    <m/>
    <x v="1"/>
    <s v="JAR"/>
    <d v="2019-03-25T06:00:00"/>
    <n v="27283"/>
    <x v="26"/>
    <s v="Carga"/>
    <s v="SI"/>
    <n v="13.5"/>
    <n v="26"/>
    <x v="2"/>
    <x v="238"/>
    <x v="7"/>
    <s v="LLeida"/>
    <s v="ALFONSO 618989136 (llegará sobre las 11)"/>
    <m/>
    <m/>
    <m/>
    <n v="45"/>
    <s v="Miguel Angel"/>
    <x v="62"/>
    <d v="1899-12-30T06:00:00"/>
    <m/>
    <n v="1"/>
    <x v="0"/>
    <x v="0"/>
    <s v="SI"/>
    <x v="1"/>
    <x v="1"/>
    <x v="1"/>
    <n v="1"/>
    <x v="2"/>
    <x v="13"/>
    <x v="3"/>
    <n v="468"/>
  </r>
  <r>
    <d v="2019-03-25T00:00:00"/>
    <x v="155"/>
    <d v="1899-12-30T06:30:00"/>
    <m/>
    <x v="1"/>
    <s v="JAR"/>
    <d v="2019-03-25T06:30:00"/>
    <s v="Descarga Lorqui"/>
    <x v="22"/>
    <s v="Descarga"/>
    <s v="SI"/>
    <n v="13.5"/>
    <n v="26"/>
    <x v="0"/>
    <x v="21"/>
    <x v="8"/>
    <s v="MURCIA"/>
    <s v="Traversas"/>
    <m/>
    <m/>
    <m/>
    <n v="60"/>
    <s v="Juan Carlos"/>
    <x v="62"/>
    <d v="1899-12-30T10:15:00"/>
    <m/>
    <n v="1"/>
    <x v="0"/>
    <x v="0"/>
    <s v="SI"/>
    <x v="1"/>
    <x v="2"/>
    <x v="0"/>
    <n v="0"/>
    <x v="2"/>
    <x v="13"/>
    <x v="3"/>
    <n v="468"/>
  </r>
  <r>
    <d v="2019-03-25T00:00:00"/>
    <x v="59"/>
    <d v="1899-12-30T07:00:00"/>
    <m/>
    <x v="1"/>
    <s v="MR"/>
    <d v="2019-03-25T07:00:00"/>
    <m/>
    <x v="26"/>
    <s v="Carga"/>
    <s v="NO"/>
    <n v="6"/>
    <n v="11"/>
    <x v="0"/>
    <x v="157"/>
    <x v="5"/>
    <s v="VARIOS"/>
    <m/>
    <m/>
    <m/>
    <m/>
    <n v="30"/>
    <s v="Miguel Ángel"/>
    <x v="62"/>
    <d v="1899-12-30T07:00:00"/>
    <m/>
    <n v="0"/>
    <x v="0"/>
    <x v="0"/>
    <s v="SI"/>
    <x v="1"/>
    <x v="1"/>
    <x v="1"/>
    <n v="1"/>
    <x v="2"/>
    <x v="13"/>
    <x v="3"/>
    <n v="468"/>
  </r>
  <r>
    <d v="2019-03-25T00:00:00"/>
    <x v="215"/>
    <d v="1899-12-30T07:01:00"/>
    <m/>
    <x v="1"/>
    <s v="JAR"/>
    <d v="2019-03-25T07:00:00"/>
    <n v="27283"/>
    <x v="26"/>
    <s v="Carga"/>
    <s v="SI"/>
    <n v="13.5"/>
    <n v="26"/>
    <x v="2"/>
    <x v="238"/>
    <x v="7"/>
    <s v="LLeida"/>
    <m/>
    <m/>
    <m/>
    <m/>
    <n v="45"/>
    <s v="Juan Carlos"/>
    <x v="62"/>
    <d v="1899-12-30T13:01:00"/>
    <m/>
    <n v="1"/>
    <x v="0"/>
    <x v="0"/>
    <s v="SI"/>
    <x v="1"/>
    <x v="2"/>
    <x v="0"/>
    <n v="0"/>
    <x v="2"/>
    <x v="13"/>
    <x v="3"/>
    <n v="468"/>
  </r>
  <r>
    <d v="2019-03-25T00:00:00"/>
    <x v="18"/>
    <d v="1899-12-30T07:30:00"/>
    <m/>
    <x v="1"/>
    <s v="JAR"/>
    <d v="2019-03-25T07:30:00"/>
    <m/>
    <x v="3"/>
    <s v="Descarga"/>
    <s v="NO"/>
    <n v="1"/>
    <n v="4"/>
    <x v="0"/>
    <x v="22"/>
    <x v="2"/>
    <s v="Girona"/>
    <m/>
    <m/>
    <m/>
    <m/>
    <n v="10"/>
    <s v="Juan Carlos"/>
    <x v="62"/>
    <d v="1899-12-30T09:30:00"/>
    <m/>
    <n v="0"/>
    <x v="0"/>
    <x v="0"/>
    <s v="SI"/>
    <x v="1"/>
    <x v="2"/>
    <x v="0"/>
    <n v="0"/>
    <x v="0"/>
    <x v="13"/>
    <x v="3"/>
    <n v="468"/>
  </r>
  <r>
    <d v="2019-03-25T00:00:00"/>
    <x v="9"/>
    <d v="1899-12-30T08:00:00"/>
    <m/>
    <x v="1"/>
    <s v="JAR"/>
    <d v="2019-03-25T08:00:00"/>
    <n v="27283"/>
    <x v="26"/>
    <s v="Carga"/>
    <s v="SI"/>
    <n v="13.5"/>
    <n v="26"/>
    <x v="2"/>
    <x v="238"/>
    <x v="7"/>
    <s v="LLeida"/>
    <m/>
    <m/>
    <m/>
    <m/>
    <n v="45"/>
    <s v="Miguel Ángel"/>
    <x v="62"/>
    <d v="1899-12-30T08:00:00"/>
    <m/>
    <n v="1"/>
    <x v="0"/>
    <x v="0"/>
    <s v="SI"/>
    <x v="1"/>
    <x v="1"/>
    <x v="1"/>
    <n v="1"/>
    <x v="2"/>
    <x v="13"/>
    <x v="3"/>
    <n v="468"/>
  </r>
  <r>
    <d v="2019-03-25T00:00:00"/>
    <x v="213"/>
    <d v="1899-12-30T08:10:00"/>
    <m/>
    <x v="1"/>
    <s v="JAR"/>
    <d v="2019-03-25T08:00:00"/>
    <m/>
    <x v="7"/>
    <s v="Carga"/>
    <s v="NO"/>
    <n v="4"/>
    <n v="6"/>
    <x v="0"/>
    <x v="247"/>
    <x v="7"/>
    <s v="LA LLAGOSTA"/>
    <m/>
    <m/>
    <m/>
    <m/>
    <n v="15"/>
    <s v="Juan Carlos"/>
    <x v="62"/>
    <d v="1899-12-30T08:10:00"/>
    <m/>
    <n v="0"/>
    <x v="0"/>
    <x v="0"/>
    <s v="SI"/>
    <x v="1"/>
    <x v="1"/>
    <x v="1"/>
    <n v="1"/>
    <x v="2"/>
    <x v="13"/>
    <x v="3"/>
    <n v="468"/>
  </r>
  <r>
    <d v="2019-03-25T00:00:00"/>
    <x v="20"/>
    <m/>
    <m/>
    <x v="0"/>
    <s v="JAR"/>
    <d v="2019-03-25T08:30:00"/>
    <m/>
    <x v="8"/>
    <s v="Descarga"/>
    <s v="NO"/>
    <n v="1"/>
    <n v="1"/>
    <x v="0"/>
    <x v="11"/>
    <x v="0"/>
    <s v="TARRAGONA"/>
    <m/>
    <m/>
    <m/>
    <m/>
    <n v="5"/>
    <s v="Miguel Ángel"/>
    <x v="62"/>
    <d v="1899-12-30T08:30:00"/>
    <m/>
    <n v="0"/>
    <x v="0"/>
    <x v="0"/>
    <s v="No"/>
    <x v="0"/>
    <x v="0"/>
    <x v="0"/>
    <n v="0"/>
    <x v="0"/>
    <x v="13"/>
    <x v="3"/>
    <n v="468"/>
  </r>
  <r>
    <d v="2019-03-25T00:00:00"/>
    <x v="22"/>
    <d v="1899-12-30T09:00:00"/>
    <m/>
    <x v="1"/>
    <s v="JAR"/>
    <d v="2019-03-25T09:00:00"/>
    <n v="27283"/>
    <x v="26"/>
    <s v="Carga"/>
    <s v="SI"/>
    <n v="13.5"/>
    <n v="26"/>
    <x v="2"/>
    <x v="238"/>
    <x v="7"/>
    <s v="LLeida"/>
    <m/>
    <m/>
    <m/>
    <m/>
    <n v="45"/>
    <s v="Jesús"/>
    <x v="62"/>
    <d v="1899-12-30T15:00:00"/>
    <m/>
    <n v="1"/>
    <x v="0"/>
    <x v="0"/>
    <s v="SI"/>
    <x v="1"/>
    <x v="2"/>
    <x v="0"/>
    <n v="0"/>
    <x v="2"/>
    <x v="13"/>
    <x v="3"/>
    <n v="468"/>
  </r>
  <r>
    <d v="2019-03-25T00:00:00"/>
    <x v="51"/>
    <m/>
    <m/>
    <x v="0"/>
    <s v="MR"/>
    <d v="2019-03-25T09:00:00"/>
    <m/>
    <x v="21"/>
    <s v="Descarga"/>
    <s v="NO"/>
    <n v="0"/>
    <n v="0.5"/>
    <x v="1"/>
    <x v="46"/>
    <x v="2"/>
    <s v="MOLLET"/>
    <s v="SOBRE DE BBVA EL RETORNO Y UNA CAJA DE BOTIQUINES"/>
    <m/>
    <m/>
    <m/>
    <m/>
    <s v="Sus medios"/>
    <x v="62"/>
    <d v="1899-12-30T09:01:00"/>
    <m/>
    <n v="0"/>
    <x v="0"/>
    <x v="0"/>
    <s v="No"/>
    <x v="0"/>
    <x v="0"/>
    <x v="0"/>
    <n v="0"/>
    <x v="0"/>
    <x v="13"/>
    <x v="3"/>
    <n v="468"/>
  </r>
  <r>
    <d v="2019-03-25T00:00:00"/>
    <x v="27"/>
    <m/>
    <m/>
    <x v="0"/>
    <s v="MR"/>
    <d v="2019-03-25T09:00:00"/>
    <m/>
    <x v="3"/>
    <s v="Carga"/>
    <s v="SI"/>
    <n v="13.5"/>
    <n v="26"/>
    <x v="0"/>
    <x v="23"/>
    <x v="1"/>
    <s v="varios"/>
    <n v="368030873"/>
    <m/>
    <m/>
    <m/>
    <m/>
    <s v="Miguel Ángel"/>
    <x v="62"/>
    <d v="1899-12-30T09:10:00"/>
    <m/>
    <n v="1"/>
    <x v="0"/>
    <x v="0"/>
    <s v="No"/>
    <x v="0"/>
    <x v="0"/>
    <x v="0"/>
    <n v="0"/>
    <x v="1"/>
    <x v="13"/>
    <x v="3"/>
    <n v="468"/>
  </r>
  <r>
    <d v="2019-03-25T00:00:00"/>
    <x v="14"/>
    <d v="1899-12-30T10:00:00"/>
    <m/>
    <x v="1"/>
    <s v="JAR"/>
    <d v="2019-03-25T10:00:00"/>
    <n v="27173"/>
    <x v="26"/>
    <s v="Carga"/>
    <s v="SI"/>
    <n v="13.5"/>
    <n v="26"/>
    <x v="2"/>
    <x v="238"/>
    <x v="7"/>
    <s v="LLeida"/>
    <m/>
    <m/>
    <m/>
    <m/>
    <n v="45"/>
    <s v="Miguel Ángel"/>
    <x v="62"/>
    <d v="1899-12-30T10:00:00"/>
    <m/>
    <n v="1"/>
    <x v="0"/>
    <x v="0"/>
    <s v="SI"/>
    <x v="1"/>
    <x v="1"/>
    <x v="1"/>
    <n v="1"/>
    <x v="2"/>
    <x v="13"/>
    <x v="3"/>
    <n v="468"/>
  </r>
  <r>
    <d v="2019-03-25T00:00:00"/>
    <x v="31"/>
    <m/>
    <m/>
    <x v="0"/>
    <s v="MR"/>
    <d v="2019-03-25T11:00:00"/>
    <m/>
    <x v="8"/>
    <s v="Descarga"/>
    <s v="NO"/>
    <n v="0"/>
    <s v="0,5"/>
    <x v="1"/>
    <x v="69"/>
    <x v="0"/>
    <s v="HOSPITALET"/>
    <s v="ALB. 323979 Y 881063"/>
    <m/>
    <m/>
    <m/>
    <m/>
    <s v="Sus medios"/>
    <x v="62"/>
    <d v="1899-12-30T10:45:00"/>
    <m/>
    <n v="0"/>
    <x v="0"/>
    <x v="0"/>
    <s v="No"/>
    <x v="0"/>
    <x v="0"/>
    <x v="0"/>
    <n v="0"/>
    <x v="0"/>
    <x v="13"/>
    <x v="3"/>
    <n v="468"/>
  </r>
  <r>
    <d v="2019-03-25T00:00:00"/>
    <x v="2"/>
    <d v="1899-12-30T11:00:00"/>
    <m/>
    <x v="1"/>
    <s v="JAR"/>
    <d v="2019-03-25T11:00:00"/>
    <n v="27173"/>
    <x v="26"/>
    <s v="Carga"/>
    <s v="SI"/>
    <n v="13.5"/>
    <n v="26"/>
    <x v="2"/>
    <x v="238"/>
    <x v="7"/>
    <s v="LLeida"/>
    <m/>
    <m/>
    <m/>
    <m/>
    <n v="45"/>
    <s v="Jesús"/>
    <x v="62"/>
    <d v="1899-12-30T16:30:00"/>
    <m/>
    <n v="1"/>
    <x v="0"/>
    <x v="0"/>
    <s v="SI"/>
    <x v="1"/>
    <x v="2"/>
    <x v="0"/>
    <n v="0"/>
    <x v="2"/>
    <x v="13"/>
    <x v="3"/>
    <n v="468"/>
  </r>
  <r>
    <d v="2019-03-25T00:00:00"/>
    <x v="99"/>
    <d v="1899-12-30T11:01:00"/>
    <m/>
    <x v="1"/>
    <s v="JAR"/>
    <d v="2019-03-25T11:00:00"/>
    <n v="6007024"/>
    <x v="18"/>
    <s v="Carga"/>
    <s v="NO"/>
    <n v="2"/>
    <n v="3"/>
    <x v="0"/>
    <x v="31"/>
    <x v="9"/>
    <s v="Alemania"/>
    <m/>
    <m/>
    <m/>
    <m/>
    <n v="20"/>
    <s v="Juan Carlos"/>
    <x v="62"/>
    <d v="1899-12-30T12:20:00"/>
    <m/>
    <n v="0"/>
    <x v="0"/>
    <x v="0"/>
    <s v="SI"/>
    <x v="1"/>
    <x v="2"/>
    <x v="0"/>
    <n v="0"/>
    <x v="2"/>
    <x v="13"/>
    <x v="3"/>
    <n v="468"/>
  </r>
  <r>
    <d v="2019-03-25T00:00:00"/>
    <x v="3"/>
    <d v="1899-12-30T11:30:00"/>
    <m/>
    <x v="1"/>
    <s v="JAR"/>
    <d v="2019-03-25T11:30:00"/>
    <m/>
    <x v="12"/>
    <s v="Descarga"/>
    <s v="NO"/>
    <n v="1"/>
    <n v="2"/>
    <x v="0"/>
    <x v="17"/>
    <x v="2"/>
    <s v="palau"/>
    <s v="113006559 y 113006532 y 113006570 - Alb. 19AV645, 19AV647 Y 19AV646"/>
    <m/>
    <m/>
    <m/>
    <m/>
    <s v="Juan Carlos"/>
    <x v="62"/>
    <d v="1899-12-30T11:30:00"/>
    <m/>
    <n v="0"/>
    <x v="0"/>
    <x v="0"/>
    <s v="SI"/>
    <x v="1"/>
    <x v="1"/>
    <x v="1"/>
    <n v="1"/>
    <x v="0"/>
    <x v="13"/>
    <x v="3"/>
    <n v="468"/>
  </r>
  <r>
    <d v="2019-03-25T00:00:00"/>
    <x v="4"/>
    <d v="1899-12-30T12:00:00"/>
    <m/>
    <x v="1"/>
    <s v="JAR"/>
    <d v="2019-03-25T12:00:00"/>
    <n v="27129"/>
    <x v="55"/>
    <s v="Carga"/>
    <s v="SI"/>
    <n v="13.5"/>
    <n v="26"/>
    <x v="0"/>
    <x v="148"/>
    <x v="1"/>
    <s v="jaen"/>
    <m/>
    <s v="1178JDX - R9458BCS"/>
    <m/>
    <m/>
    <n v="60"/>
    <s v="Miguel Ángel"/>
    <x v="62"/>
    <d v="1899-12-30T12:00:00"/>
    <m/>
    <n v="1"/>
    <x v="0"/>
    <x v="0"/>
    <s v="SI"/>
    <x v="1"/>
    <x v="1"/>
    <x v="1"/>
    <n v="1"/>
    <x v="1"/>
    <x v="13"/>
    <x v="3"/>
    <n v="468"/>
  </r>
  <r>
    <d v="2019-03-25T00:00:00"/>
    <x v="5"/>
    <d v="1899-12-30T12:30:00"/>
    <m/>
    <x v="1"/>
    <s v="JAR"/>
    <d v="2019-03-25T12:30:00"/>
    <n v="27173"/>
    <x v="2"/>
    <s v="Carga"/>
    <s v="SI"/>
    <n v="13.5"/>
    <n v="26"/>
    <x v="2"/>
    <x v="238"/>
    <x v="1"/>
    <s v="ALCARRAS"/>
    <m/>
    <m/>
    <m/>
    <m/>
    <n v="45"/>
    <s v="Miguel Ángel"/>
    <x v="62"/>
    <d v="1899-12-30T12:30:00"/>
    <m/>
    <n v="1"/>
    <x v="0"/>
    <x v="0"/>
    <s v="SI"/>
    <x v="1"/>
    <x v="1"/>
    <x v="1"/>
    <n v="1"/>
    <x v="1"/>
    <x v="13"/>
    <x v="3"/>
    <n v="468"/>
  </r>
  <r>
    <d v="2019-03-25T00:00:00"/>
    <x v="16"/>
    <d v="1899-12-30T12:31:00"/>
    <m/>
    <x v="1"/>
    <s v="JAR"/>
    <d v="2019-03-25T12:30:00"/>
    <m/>
    <x v="28"/>
    <s v="Descarga"/>
    <s v="NO"/>
    <n v="2"/>
    <n v="3"/>
    <x v="0"/>
    <x v="49"/>
    <x v="0"/>
    <s v="palau"/>
    <m/>
    <m/>
    <m/>
    <m/>
    <n v="30"/>
    <s v="Juan Carlos"/>
    <x v="62"/>
    <d v="1899-12-30T12:31:00"/>
    <m/>
    <n v="0"/>
    <x v="0"/>
    <x v="0"/>
    <s v="SI"/>
    <x v="1"/>
    <x v="1"/>
    <x v="1"/>
    <n v="1"/>
    <x v="0"/>
    <x v="13"/>
    <x v="3"/>
    <n v="468"/>
  </r>
  <r>
    <d v="2019-03-25T00:00:00"/>
    <x v="126"/>
    <m/>
    <m/>
    <x v="0"/>
    <s v="JAR"/>
    <d v="2019-03-25T12:30:00"/>
    <n v="27226"/>
    <x v="3"/>
    <s v="Carga"/>
    <s v="NO"/>
    <n v="1"/>
    <n v="3"/>
    <x v="0"/>
    <x v="4"/>
    <x v="1"/>
    <s v="Menorca"/>
    <m/>
    <m/>
    <m/>
    <m/>
    <n v="15"/>
    <s v="Reyes"/>
    <x v="62"/>
    <d v="1899-12-30T12:40:00"/>
    <m/>
    <n v="0"/>
    <x v="0"/>
    <x v="0"/>
    <s v="No"/>
    <x v="0"/>
    <x v="0"/>
    <x v="0"/>
    <n v="0"/>
    <x v="1"/>
    <x v="13"/>
    <x v="3"/>
    <n v="468"/>
  </r>
  <r>
    <d v="2019-03-25T00:00:00"/>
    <x v="12"/>
    <d v="1899-12-30T14:30:00"/>
    <m/>
    <x v="1"/>
    <s v="JAR"/>
    <d v="2019-03-25T14:30:00"/>
    <n v="6007035"/>
    <x v="6"/>
    <s v="Carga"/>
    <s v="NO"/>
    <n v="3"/>
    <n v="6"/>
    <x v="0"/>
    <x v="7"/>
    <x v="4"/>
    <s v="NURIEUX"/>
    <m/>
    <m/>
    <m/>
    <m/>
    <n v="20"/>
    <s v="Miguel M."/>
    <x v="62"/>
    <d v="1899-12-30T14:30:00"/>
    <m/>
    <n v="0"/>
    <x v="0"/>
    <x v="0"/>
    <s v="SI"/>
    <x v="1"/>
    <x v="1"/>
    <x v="1"/>
    <n v="1"/>
    <x v="1"/>
    <x v="13"/>
    <x v="3"/>
    <n v="468"/>
  </r>
  <r>
    <d v="2019-03-25T00:00:00"/>
    <x v="92"/>
    <m/>
    <m/>
    <x v="0"/>
    <s v="JAR"/>
    <d v="2019-03-25T15:00:00"/>
    <n v="113006578"/>
    <x v="3"/>
    <s v="Descarga"/>
    <s v="NO"/>
    <n v="1"/>
    <n v="1"/>
    <x v="0"/>
    <x v="4"/>
    <x v="2"/>
    <s v="palau"/>
    <m/>
    <m/>
    <m/>
    <m/>
    <n v="10"/>
    <s v="Miguel M."/>
    <x v="62"/>
    <d v="1899-12-30T14:45:00"/>
    <m/>
    <n v="0"/>
    <x v="0"/>
    <x v="0"/>
    <s v="No"/>
    <x v="0"/>
    <x v="0"/>
    <x v="0"/>
    <n v="0"/>
    <x v="0"/>
    <x v="13"/>
    <x v="3"/>
    <n v="468"/>
  </r>
  <r>
    <d v="2019-03-25T00:00:00"/>
    <x v="38"/>
    <d v="1899-12-30T15:00:00"/>
    <m/>
    <x v="1"/>
    <s v="JAR"/>
    <d v="2019-03-25T15:00:00"/>
    <m/>
    <x v="6"/>
    <s v="Carga"/>
    <s v="SI"/>
    <n v="13.5"/>
    <n v="26"/>
    <x v="0"/>
    <x v="7"/>
    <x v="4"/>
    <s v="GAILLON"/>
    <m/>
    <m/>
    <m/>
    <m/>
    <n v="60"/>
    <s v="Miguel M."/>
    <x v="62"/>
    <d v="1899-12-30T15:00:00"/>
    <m/>
    <n v="1"/>
    <x v="0"/>
    <x v="0"/>
    <s v="SI"/>
    <x v="1"/>
    <x v="1"/>
    <x v="1"/>
    <n v="1"/>
    <x v="1"/>
    <x v="13"/>
    <x v="3"/>
    <n v="468"/>
  </r>
  <r>
    <d v="2019-03-25T00:00:00"/>
    <x v="8"/>
    <d v="1899-12-30T16:30:00"/>
    <m/>
    <x v="1"/>
    <s v="MR"/>
    <d v="2019-03-25T16:30:00"/>
    <m/>
    <x v="3"/>
    <s v="Carga"/>
    <s v="NO"/>
    <n v="5"/>
    <n v="10"/>
    <x v="0"/>
    <x v="6"/>
    <x v="3"/>
    <s v="VARIOS"/>
    <m/>
    <m/>
    <m/>
    <m/>
    <n v="20"/>
    <s v="Miguel M."/>
    <x v="62"/>
    <d v="1899-12-30T16:30:00"/>
    <m/>
    <n v="0"/>
    <x v="0"/>
    <x v="0"/>
    <s v="SI"/>
    <x v="1"/>
    <x v="1"/>
    <x v="1"/>
    <n v="1"/>
    <x v="1"/>
    <x v="13"/>
    <x v="3"/>
    <n v="468"/>
  </r>
  <r>
    <d v="2019-03-25T00:00:00"/>
    <x v="40"/>
    <d v="1899-12-30T17:00:00"/>
    <m/>
    <x v="1"/>
    <s v="MR"/>
    <d v="2019-03-25T17:00:00"/>
    <m/>
    <x v="14"/>
    <s v="Carga"/>
    <s v="NO"/>
    <n v="1"/>
    <n v="2"/>
    <x v="0"/>
    <x v="19"/>
    <x v="5"/>
    <s v="VARIOS"/>
    <m/>
    <m/>
    <m/>
    <m/>
    <n v="30"/>
    <s v="Miguel M."/>
    <x v="62"/>
    <d v="1899-12-30T17:00:00"/>
    <m/>
    <n v="0"/>
    <x v="0"/>
    <x v="0"/>
    <s v="SI"/>
    <x v="1"/>
    <x v="1"/>
    <x v="1"/>
    <n v="1"/>
    <x v="2"/>
    <x v="13"/>
    <x v="3"/>
    <n v="468"/>
  </r>
  <r>
    <d v="2019-03-25T00:00:00"/>
    <x v="164"/>
    <d v="1899-12-30T17:01:00"/>
    <m/>
    <x v="1"/>
    <s v="JAR"/>
    <d v="2019-03-25T17:00:00"/>
    <n v="27283"/>
    <x v="2"/>
    <s v="Carga"/>
    <s v="SI"/>
    <n v="13.5"/>
    <n v="26"/>
    <x v="2"/>
    <x v="238"/>
    <x v="1"/>
    <s v="SOSES"/>
    <m/>
    <m/>
    <m/>
    <m/>
    <n v="45"/>
    <s v="Jesús"/>
    <x v="62"/>
    <d v="1899-12-30T14:30:00"/>
    <m/>
    <n v="1"/>
    <x v="0"/>
    <x v="0"/>
    <s v="SI"/>
    <x v="1"/>
    <x v="3"/>
    <x v="1"/>
    <n v="1"/>
    <x v="1"/>
    <x v="13"/>
    <x v="3"/>
    <n v="468"/>
  </r>
  <r>
    <d v="2019-03-25T00:00:00"/>
    <x v="164"/>
    <d v="1899-12-30T17:01:00"/>
    <m/>
    <x v="1"/>
    <s v="JAR"/>
    <d v="2019-03-25T17:00:00"/>
    <n v="27283"/>
    <x v="2"/>
    <s v="Carga"/>
    <s v="SI"/>
    <n v="13.5"/>
    <n v="26"/>
    <x v="2"/>
    <x v="238"/>
    <x v="1"/>
    <s v="SOSES"/>
    <m/>
    <m/>
    <m/>
    <m/>
    <n v="45"/>
    <s v="Jesús"/>
    <x v="62"/>
    <d v="1899-12-30T17:01:00"/>
    <m/>
    <n v="1"/>
    <x v="0"/>
    <x v="0"/>
    <s v="SI"/>
    <x v="1"/>
    <x v="1"/>
    <x v="1"/>
    <n v="1"/>
    <x v="1"/>
    <x v="13"/>
    <x v="3"/>
    <n v="468"/>
  </r>
  <r>
    <d v="2019-03-25T00:00:00"/>
    <x v="55"/>
    <d v="1899-12-30T17:30:00"/>
    <m/>
    <x v="1"/>
    <s v="JAR"/>
    <d v="2019-03-25T17:30:00"/>
    <m/>
    <x v="32"/>
    <s v="Carga"/>
    <s v="NO"/>
    <n v="2"/>
    <n v="2"/>
    <x v="0"/>
    <x v="56"/>
    <x v="0"/>
    <s v="palau"/>
    <m/>
    <m/>
    <m/>
    <m/>
    <n v="30"/>
    <s v="Jesús"/>
    <x v="62"/>
    <d v="1899-12-30T17:30:00"/>
    <m/>
    <n v="0"/>
    <x v="0"/>
    <x v="0"/>
    <s v="SI"/>
    <x v="1"/>
    <x v="1"/>
    <x v="1"/>
    <n v="1"/>
    <x v="0"/>
    <x v="13"/>
    <x v="3"/>
    <n v="468"/>
  </r>
  <r>
    <d v="2019-03-25T00:00:00"/>
    <x v="47"/>
    <d v="1899-12-30T18:30:00"/>
    <m/>
    <x v="1"/>
    <s v="JAR"/>
    <d v="2019-03-25T18:30:00"/>
    <n v="27088"/>
    <x v="53"/>
    <s v="Carga"/>
    <s v="SI"/>
    <n v="13.5"/>
    <n v="26"/>
    <x v="2"/>
    <x v="255"/>
    <x v="7"/>
    <s v="MURCIA"/>
    <m/>
    <m/>
    <m/>
    <m/>
    <n v="45"/>
    <s v="Jesús"/>
    <x v="62"/>
    <d v="1899-12-30T18:30:00"/>
    <m/>
    <n v="1"/>
    <x v="0"/>
    <x v="0"/>
    <s v="SI"/>
    <x v="1"/>
    <x v="1"/>
    <x v="1"/>
    <n v="1"/>
    <x v="2"/>
    <x v="13"/>
    <x v="3"/>
    <n v="468"/>
  </r>
  <r>
    <d v="2019-03-25T00:00:00"/>
    <x v="56"/>
    <d v="1899-12-30T19:00:00"/>
    <m/>
    <x v="1"/>
    <s v="JAR"/>
    <d v="2019-03-25T19:00:00"/>
    <s v="Cisterna - silo2"/>
    <x v="76"/>
    <s v="Descarga"/>
    <s v="NO"/>
    <n v="1"/>
    <n v="1"/>
    <x v="1"/>
    <x v="256"/>
    <x v="2"/>
    <s v="palau"/>
    <m/>
    <m/>
    <m/>
    <m/>
    <m/>
    <s v="Sus medios"/>
    <x v="63"/>
    <d v="1899-12-30T09:00:00"/>
    <m/>
    <n v="0"/>
    <x v="0"/>
    <x v="0"/>
    <s v="SI"/>
    <x v="2"/>
    <x v="2"/>
    <x v="0"/>
    <n v="0"/>
    <x v="0"/>
    <x v="13"/>
    <x v="3"/>
    <n v="468"/>
  </r>
  <r>
    <d v="2019-03-25T00:00:00"/>
    <x v="48"/>
    <d v="1899-12-30T19:30:00"/>
    <m/>
    <x v="1"/>
    <s v="JAR"/>
    <d v="2019-03-25T19:30:00"/>
    <n v="27088"/>
    <x v="53"/>
    <s v="Carga"/>
    <s v="SI"/>
    <n v="13.5"/>
    <n v="26"/>
    <x v="2"/>
    <x v="255"/>
    <x v="7"/>
    <s v="MURCIA"/>
    <m/>
    <m/>
    <m/>
    <m/>
    <n v="45"/>
    <s v="Jesús"/>
    <x v="62"/>
    <d v="1899-12-30T19:30:00"/>
    <m/>
    <n v="1"/>
    <x v="0"/>
    <x v="0"/>
    <s v="SI"/>
    <x v="1"/>
    <x v="1"/>
    <x v="1"/>
    <n v="1"/>
    <x v="2"/>
    <x v="13"/>
    <x v="3"/>
    <n v="468"/>
  </r>
  <r>
    <d v="2019-03-25T00:00:00"/>
    <x v="49"/>
    <d v="1899-12-30T20:00:00"/>
    <m/>
    <x v="1"/>
    <s v="JAR"/>
    <d v="2019-03-25T20:00:00"/>
    <n v="27143"/>
    <x v="55"/>
    <s v="Carga"/>
    <s v="SI"/>
    <n v="13.5"/>
    <n v="26"/>
    <x v="0"/>
    <x v="148"/>
    <x v="1"/>
    <s v="jaen"/>
    <m/>
    <m/>
    <m/>
    <m/>
    <n v="60"/>
    <s v="Miguel M."/>
    <x v="62"/>
    <d v="1899-12-30T21:00:00"/>
    <m/>
    <n v="1"/>
    <x v="0"/>
    <x v="0"/>
    <s v="SI"/>
    <x v="1"/>
    <x v="2"/>
    <x v="0"/>
    <n v="0"/>
    <x v="1"/>
    <x v="13"/>
    <x v="3"/>
    <n v="468"/>
  </r>
  <r>
    <d v="2019-03-25T00:00:00"/>
    <x v="117"/>
    <d v="1899-12-30T21:00:00"/>
    <m/>
    <x v="1"/>
    <s v="JAR"/>
    <d v="2019-03-25T21:00:00"/>
    <m/>
    <x v="3"/>
    <s v="Descarga"/>
    <s v="SI"/>
    <n v="13.5"/>
    <n v="26"/>
    <x v="0"/>
    <x v="23"/>
    <x v="2"/>
    <s v="palau"/>
    <n v="3680284676"/>
    <m/>
    <m/>
    <m/>
    <n v="60"/>
    <s v="Sandra"/>
    <x v="62"/>
    <d v="1899-12-30T21:00:00"/>
    <m/>
    <n v="1"/>
    <x v="0"/>
    <x v="0"/>
    <s v="SI"/>
    <x v="1"/>
    <x v="1"/>
    <x v="1"/>
    <n v="1"/>
    <x v="0"/>
    <x v="13"/>
    <x v="3"/>
    <n v="468"/>
  </r>
  <r>
    <d v="2019-03-26T00:00:00"/>
    <x v="155"/>
    <d v="1899-12-30T06:30:00"/>
    <m/>
    <x v="1"/>
    <s v="JAR"/>
    <d v="2019-03-26T06:30:00"/>
    <s v="Devolución CHEP"/>
    <x v="3"/>
    <s v="Descarga"/>
    <s v="SI"/>
    <n v="13.5"/>
    <n v="26"/>
    <x v="0"/>
    <x v="23"/>
    <x v="1"/>
    <s v="palau"/>
    <s v="descargar en el patio."/>
    <m/>
    <m/>
    <m/>
    <n v="60"/>
    <s v="Miguel Ángel"/>
    <x v="63"/>
    <d v="1899-12-30T11:00:00"/>
    <m/>
    <n v="1"/>
    <x v="0"/>
    <x v="0"/>
    <s v="SI"/>
    <x v="1"/>
    <x v="2"/>
    <x v="0"/>
    <n v="0"/>
    <x v="1"/>
    <x v="13"/>
    <x v="3"/>
    <n v="468"/>
  </r>
  <r>
    <d v="2019-03-26T00:00:00"/>
    <x v="59"/>
    <d v="1899-12-30T07:00:00"/>
    <m/>
    <x v="1"/>
    <s v="MR"/>
    <d v="2019-03-26T07:00:00"/>
    <m/>
    <x v="26"/>
    <s v="Carga"/>
    <s v="NO"/>
    <n v="6"/>
    <n v="11"/>
    <x v="0"/>
    <x v="157"/>
    <x v="5"/>
    <s v="VARIOS"/>
    <m/>
    <m/>
    <m/>
    <m/>
    <n v="30"/>
    <s v="Miguel Ángel"/>
    <x v="63"/>
    <d v="1899-12-30T07:00:00"/>
    <m/>
    <n v="0"/>
    <x v="0"/>
    <x v="0"/>
    <s v="SI"/>
    <x v="1"/>
    <x v="1"/>
    <x v="1"/>
    <n v="1"/>
    <x v="2"/>
    <x v="13"/>
    <x v="3"/>
    <n v="468"/>
  </r>
  <r>
    <d v="2019-03-26T00:00:00"/>
    <x v="18"/>
    <d v="1899-12-30T07:30:00"/>
    <m/>
    <x v="1"/>
    <s v="MR"/>
    <d v="2019-03-26T07:30:00"/>
    <s v="DAVID"/>
    <x v="7"/>
    <s v="Carga"/>
    <s v="NO"/>
    <n v="3"/>
    <n v="6"/>
    <x v="0"/>
    <x v="9"/>
    <x v="5"/>
    <s v="PALAU"/>
    <m/>
    <m/>
    <m/>
    <m/>
    <n v="20"/>
    <s v="Juan Carlos"/>
    <x v="63"/>
    <d v="1899-12-30T07:30:00"/>
    <m/>
    <n v="0"/>
    <x v="0"/>
    <x v="0"/>
    <s v="SI"/>
    <x v="1"/>
    <x v="1"/>
    <x v="1"/>
    <n v="1"/>
    <x v="2"/>
    <x v="13"/>
    <x v="3"/>
    <n v="468"/>
  </r>
  <r>
    <d v="2019-03-26T00:00:00"/>
    <x v="9"/>
    <d v="1899-12-30T08:00:00"/>
    <m/>
    <x v="1"/>
    <s v="JAR"/>
    <d v="2019-03-26T08:00:00"/>
    <m/>
    <x v="3"/>
    <s v="Carga"/>
    <s v="SI"/>
    <n v="13.5"/>
    <n v="26"/>
    <x v="0"/>
    <x v="23"/>
    <x v="1"/>
    <s v="varios"/>
    <n v="3680305327"/>
    <m/>
    <m/>
    <m/>
    <n v="60"/>
    <s v="Miguel Ángel"/>
    <x v="63"/>
    <d v="1899-12-30T08:00:00"/>
    <m/>
    <n v="1"/>
    <x v="0"/>
    <x v="0"/>
    <s v="SI"/>
    <x v="1"/>
    <x v="1"/>
    <x v="1"/>
    <n v="1"/>
    <x v="1"/>
    <x v="13"/>
    <x v="3"/>
    <n v="468"/>
  </r>
  <r>
    <d v="2019-03-26T00:00:00"/>
    <x v="20"/>
    <d v="1899-12-30T08:30:00"/>
    <m/>
    <x v="1"/>
    <s v="JAR"/>
    <d v="2019-03-26T08:30:00"/>
    <m/>
    <x v="3"/>
    <s v="Carga"/>
    <s v="SI"/>
    <n v="13.5"/>
    <n v="26"/>
    <x v="0"/>
    <x v="23"/>
    <x v="1"/>
    <s v="varios"/>
    <n v="3680305142"/>
    <m/>
    <m/>
    <m/>
    <n v="60"/>
    <s v="Miguel M."/>
    <x v="63"/>
    <d v="1899-12-30T16:30:00"/>
    <m/>
    <n v="1"/>
    <x v="0"/>
    <x v="0"/>
    <s v="SI"/>
    <x v="1"/>
    <x v="2"/>
    <x v="0"/>
    <n v="0"/>
    <x v="1"/>
    <x v="13"/>
    <x v="3"/>
    <n v="468"/>
  </r>
  <r>
    <d v="2019-03-26T00:00:00"/>
    <x v="22"/>
    <d v="1899-12-30T09:00:00"/>
    <m/>
    <x v="1"/>
    <s v="JAR"/>
    <d v="2019-03-26T09:00:00"/>
    <n v="6006956"/>
    <x v="3"/>
    <s v="Carga"/>
    <s v="NO"/>
    <n v="2"/>
    <n v="3"/>
    <x v="0"/>
    <x v="12"/>
    <x v="4"/>
    <s v="belgica"/>
    <m/>
    <m/>
    <m/>
    <m/>
    <n v="10"/>
    <s v="Reyes"/>
    <x v="63"/>
    <d v="1899-12-30T11:45:00"/>
    <m/>
    <n v="0"/>
    <x v="0"/>
    <x v="0"/>
    <s v="SI"/>
    <x v="1"/>
    <x v="2"/>
    <x v="0"/>
    <n v="0"/>
    <x v="1"/>
    <x v="13"/>
    <x v="3"/>
    <n v="468"/>
  </r>
  <r>
    <d v="2019-03-26T00:00:00"/>
    <x v="51"/>
    <d v="1899-12-30T09:01:00"/>
    <m/>
    <x v="1"/>
    <s v="JAR"/>
    <d v="2019-03-26T09:0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63"/>
    <d v="1899-12-30T09:01:00"/>
    <m/>
    <n v="1"/>
    <x v="0"/>
    <x v="0"/>
    <s v="SI"/>
    <x v="1"/>
    <x v="1"/>
    <x v="1"/>
    <n v="1"/>
    <x v="2"/>
    <x v="13"/>
    <x v="3"/>
    <n v="468"/>
  </r>
  <r>
    <d v="2019-03-26T00:00:00"/>
    <x v="0"/>
    <d v="1899-12-30T09:30:00"/>
    <m/>
    <x v="1"/>
    <s v="JAR"/>
    <d v="2019-03-26T09:30:00"/>
    <n v="26643"/>
    <x v="18"/>
    <s v="Carga"/>
    <s v="NO"/>
    <n v="1"/>
    <n v="1"/>
    <x v="0"/>
    <x v="4"/>
    <x v="1"/>
    <s v="portugal"/>
    <m/>
    <m/>
    <m/>
    <m/>
    <n v="10"/>
    <s v="Miguel Ángel"/>
    <x v="63"/>
    <d v="1899-12-30T10:50:00"/>
    <m/>
    <n v="0"/>
    <x v="0"/>
    <x v="0"/>
    <s v="SI"/>
    <x v="1"/>
    <x v="2"/>
    <x v="0"/>
    <n v="0"/>
    <x v="1"/>
    <x v="13"/>
    <x v="3"/>
    <n v="468"/>
  </r>
  <r>
    <d v="2019-03-26T00:00:00"/>
    <x v="14"/>
    <d v="1899-12-30T10:00:00"/>
    <m/>
    <x v="1"/>
    <s v="JAR"/>
    <d v="2019-03-26T10:00:00"/>
    <m/>
    <x v="18"/>
    <s v="Carga"/>
    <s v="NO"/>
    <n v="1"/>
    <n v="2"/>
    <x v="0"/>
    <x v="44"/>
    <x v="9"/>
    <s v="Holanda"/>
    <m/>
    <m/>
    <m/>
    <m/>
    <n v="10"/>
    <s v="Reyes"/>
    <x v="63"/>
    <d v="1899-12-30T10:00:00"/>
    <m/>
    <n v="0"/>
    <x v="0"/>
    <x v="0"/>
    <s v="SI"/>
    <x v="1"/>
    <x v="1"/>
    <x v="1"/>
    <n v="1"/>
    <x v="2"/>
    <x v="13"/>
    <x v="3"/>
    <n v="468"/>
  </r>
  <r>
    <d v="2019-03-26T00:00:00"/>
    <x v="1"/>
    <d v="1899-12-30T10:30:00"/>
    <m/>
    <x v="1"/>
    <s v="JAR"/>
    <d v="2019-03-26T10:30:00"/>
    <n v="6007032"/>
    <x v="6"/>
    <s v="Carga"/>
    <s v="NO"/>
    <n v="4"/>
    <n v="3"/>
    <x v="0"/>
    <x v="7"/>
    <x v="4"/>
    <s v="france"/>
    <m/>
    <m/>
    <m/>
    <m/>
    <n v="30"/>
    <s v="Juan Carlos"/>
    <x v="63"/>
    <d v="1899-12-30T08:30:00"/>
    <m/>
    <n v="0"/>
    <x v="0"/>
    <x v="0"/>
    <s v="SI"/>
    <x v="1"/>
    <x v="3"/>
    <x v="1"/>
    <n v="1"/>
    <x v="1"/>
    <x v="13"/>
    <x v="3"/>
    <n v="468"/>
  </r>
  <r>
    <d v="2019-03-26T00:00:00"/>
    <x v="2"/>
    <d v="1899-12-30T11:00:00"/>
    <m/>
    <x v="1"/>
    <s v="JAR"/>
    <d v="2019-03-26T11:00:00"/>
    <n v="27269"/>
    <x v="3"/>
    <s v="Carga"/>
    <s v="NO"/>
    <n v="1"/>
    <n v="1"/>
    <x v="0"/>
    <x v="52"/>
    <x v="1"/>
    <s v="madrid"/>
    <m/>
    <m/>
    <m/>
    <m/>
    <n v="10"/>
    <s v="Reyes"/>
    <x v="63"/>
    <d v="1899-12-30T13:15:00"/>
    <m/>
    <n v="0"/>
    <x v="0"/>
    <x v="0"/>
    <s v="SI"/>
    <x v="1"/>
    <x v="2"/>
    <x v="0"/>
    <n v="0"/>
    <x v="1"/>
    <x v="13"/>
    <x v="3"/>
    <n v="468"/>
  </r>
  <r>
    <d v="2019-03-26T00:00:00"/>
    <x v="199"/>
    <d v="1899-12-30T11:20:00"/>
    <m/>
    <x v="1"/>
    <s v="JAR"/>
    <d v="2019-03-26T11:30:00"/>
    <n v="27156"/>
    <x v="3"/>
    <s v="Carga"/>
    <s v="NO"/>
    <n v="1"/>
    <n v="1"/>
    <x v="0"/>
    <x v="4"/>
    <x v="3"/>
    <s v="llinars del valles"/>
    <m/>
    <m/>
    <m/>
    <m/>
    <n v="10"/>
    <s v="Miguel Ángel"/>
    <x v="63"/>
    <d v="1899-12-30T11:20:00"/>
    <m/>
    <n v="0"/>
    <x v="0"/>
    <x v="0"/>
    <s v="SI"/>
    <x v="1"/>
    <x v="1"/>
    <x v="1"/>
    <n v="1"/>
    <x v="1"/>
    <x v="13"/>
    <x v="3"/>
    <n v="468"/>
  </r>
  <r>
    <d v="2019-03-26T00:00:00"/>
    <x v="3"/>
    <d v="1899-12-30T11:30:00"/>
    <m/>
    <x v="1"/>
    <s v="JAR"/>
    <d v="2019-03-26T11:30:00"/>
    <n v="27283"/>
    <x v="2"/>
    <s v="Carga"/>
    <s v="SI"/>
    <n v="13.5"/>
    <n v="26"/>
    <x v="2"/>
    <x v="238"/>
    <x v="1"/>
    <s v="SOSES"/>
    <m/>
    <m/>
    <m/>
    <m/>
    <n v="45"/>
    <s v="Juan Carlos"/>
    <x v="63"/>
    <d v="1899-12-30T12:40:00"/>
    <m/>
    <n v="1"/>
    <x v="0"/>
    <x v="0"/>
    <s v="SI"/>
    <x v="1"/>
    <x v="2"/>
    <x v="0"/>
    <n v="0"/>
    <x v="1"/>
    <x v="13"/>
    <x v="3"/>
    <n v="468"/>
  </r>
  <r>
    <d v="2019-03-26T00:00:00"/>
    <x v="4"/>
    <d v="1899-12-30T12:00:00"/>
    <m/>
    <x v="1"/>
    <s v="JAR"/>
    <d v="2019-03-26T12:00:00"/>
    <n v="6006936"/>
    <x v="3"/>
    <s v="Carga"/>
    <s v="SI"/>
    <n v="13.5"/>
    <n v="26"/>
    <x v="0"/>
    <x v="86"/>
    <x v="4"/>
    <s v="Italy"/>
    <n v="6007023"/>
    <m/>
    <m/>
    <m/>
    <n v="40"/>
    <s v="Juan Carlos"/>
    <x v="63"/>
    <d v="1899-12-30T12:00:00"/>
    <m/>
    <n v="1"/>
    <x v="0"/>
    <x v="0"/>
    <s v="SI"/>
    <x v="1"/>
    <x v="1"/>
    <x v="1"/>
    <n v="1"/>
    <x v="1"/>
    <x v="13"/>
    <x v="3"/>
    <n v="468"/>
  </r>
  <r>
    <d v="2019-03-26T00:00:00"/>
    <x v="5"/>
    <d v="1899-12-30T12:30:00"/>
    <m/>
    <x v="1"/>
    <s v="JAR"/>
    <d v="2019-03-26T12:30:00"/>
    <n v="27283"/>
    <x v="2"/>
    <s v="Carga"/>
    <s v="SI"/>
    <n v="13.5"/>
    <n v="26"/>
    <x v="2"/>
    <x v="238"/>
    <x v="1"/>
    <s v="SOSES"/>
    <m/>
    <m/>
    <m/>
    <m/>
    <n v="45"/>
    <s v="Juan Carlos"/>
    <x v="63"/>
    <d v="1899-12-30T12:30:00"/>
    <m/>
    <n v="1"/>
    <x v="0"/>
    <x v="0"/>
    <s v="SI"/>
    <x v="1"/>
    <x v="1"/>
    <x v="1"/>
    <n v="1"/>
    <x v="1"/>
    <x v="13"/>
    <x v="3"/>
    <n v="468"/>
  </r>
  <r>
    <d v="2019-03-26T00:00:00"/>
    <x v="100"/>
    <m/>
    <m/>
    <x v="0"/>
    <s v="JAR"/>
    <d v="2019-03-26T12:30:00"/>
    <n v="27095"/>
    <x v="3"/>
    <s v="Carga"/>
    <s v="NO"/>
    <n v="1"/>
    <n v="1"/>
    <x v="1"/>
    <x v="4"/>
    <x v="1"/>
    <s v="OURENSE"/>
    <m/>
    <m/>
    <m/>
    <m/>
    <n v="5"/>
    <s v="Reyes"/>
    <x v="63"/>
    <d v="1899-12-30T12:35:00"/>
    <m/>
    <n v="0"/>
    <x v="0"/>
    <x v="0"/>
    <s v="No"/>
    <x v="0"/>
    <x v="0"/>
    <x v="0"/>
    <n v="0"/>
    <x v="1"/>
    <x v="13"/>
    <x v="3"/>
    <n v="468"/>
  </r>
  <r>
    <d v="2019-03-26T00:00:00"/>
    <x v="53"/>
    <d v="1899-12-30T12:45:00"/>
    <m/>
    <x v="1"/>
    <s v="MR"/>
    <d v="2019-03-26T13:00:00"/>
    <s v="DAVID"/>
    <x v="7"/>
    <s v="Carga"/>
    <s v="NO"/>
    <n v="3"/>
    <n v="6"/>
    <x v="0"/>
    <x v="9"/>
    <x v="5"/>
    <s v="PALAU"/>
    <m/>
    <m/>
    <m/>
    <m/>
    <n v="20"/>
    <s v="Juan Carlos"/>
    <x v="63"/>
    <d v="1899-12-30T12:45:00"/>
    <m/>
    <n v="0"/>
    <x v="0"/>
    <x v="0"/>
    <s v="SI"/>
    <x v="1"/>
    <x v="1"/>
    <x v="1"/>
    <n v="1"/>
    <x v="2"/>
    <x v="13"/>
    <x v="3"/>
    <n v="468"/>
  </r>
  <r>
    <d v="2019-03-26T00:00:00"/>
    <x v="36"/>
    <d v="1899-12-30T13:00:00"/>
    <m/>
    <x v="1"/>
    <s v="JAR"/>
    <d v="2019-03-26T13:00:00"/>
    <n v="27088"/>
    <x v="53"/>
    <s v="Carga"/>
    <s v="SI"/>
    <n v="13.5"/>
    <n v="26"/>
    <x v="2"/>
    <x v="255"/>
    <x v="7"/>
    <s v="MURCIA"/>
    <m/>
    <m/>
    <m/>
    <m/>
    <n v="45"/>
    <s v="Miguel Ángel"/>
    <x v="63"/>
    <d v="1899-12-30T13:00:00"/>
    <m/>
    <n v="1"/>
    <x v="0"/>
    <x v="0"/>
    <s v="SI"/>
    <x v="1"/>
    <x v="1"/>
    <x v="1"/>
    <n v="1"/>
    <x v="2"/>
    <x v="13"/>
    <x v="3"/>
    <n v="468"/>
  </r>
  <r>
    <d v="2019-03-26T00:00:00"/>
    <x v="58"/>
    <d v="1899-12-30T13:15:00"/>
    <m/>
    <x v="1"/>
    <s v="JAR"/>
    <d v="2019-03-26T13:30:00"/>
    <s v="Descarga Lorqui"/>
    <x v="22"/>
    <s v="Descarga"/>
    <s v="SI"/>
    <n v="13.5"/>
    <n v="26"/>
    <x v="0"/>
    <x v="21"/>
    <x v="8"/>
    <s v="MURCIA"/>
    <m/>
    <m/>
    <m/>
    <m/>
    <n v="30"/>
    <s v="Miguel M."/>
    <x v="63"/>
    <d v="1899-12-30T13:15:00"/>
    <m/>
    <n v="1"/>
    <x v="0"/>
    <x v="0"/>
    <s v="SI"/>
    <x v="1"/>
    <x v="1"/>
    <x v="1"/>
    <n v="1"/>
    <x v="2"/>
    <x v="13"/>
    <x v="3"/>
    <n v="468"/>
  </r>
  <r>
    <d v="2019-03-26T00:00:00"/>
    <x v="6"/>
    <d v="1899-12-30T13:30:00"/>
    <m/>
    <x v="1"/>
    <s v="JAR"/>
    <d v="2019-03-26T13:30:00"/>
    <n v="27283"/>
    <x v="2"/>
    <s v="Carga"/>
    <s v="SI"/>
    <n v="13.5"/>
    <n v="26"/>
    <x v="2"/>
    <x v="238"/>
    <x v="1"/>
    <s v="SOSES"/>
    <m/>
    <m/>
    <m/>
    <m/>
    <n v="45"/>
    <s v="Juan Carlos"/>
    <x v="63"/>
    <d v="1899-12-30T13:30:00"/>
    <m/>
    <n v="1"/>
    <x v="0"/>
    <x v="0"/>
    <s v="SI"/>
    <x v="1"/>
    <x v="1"/>
    <x v="1"/>
    <n v="1"/>
    <x v="1"/>
    <x v="13"/>
    <x v="3"/>
    <n v="468"/>
  </r>
  <r>
    <d v="2019-03-26T00:00:00"/>
    <x v="102"/>
    <d v="1899-12-30T13:40:00"/>
    <m/>
    <x v="1"/>
    <s v="MR"/>
    <d v="2019-03-26T13:30:00"/>
    <s v="DAVID"/>
    <x v="7"/>
    <s v="Carga"/>
    <s v="NO"/>
    <n v="3"/>
    <n v="6"/>
    <x v="0"/>
    <x v="9"/>
    <x v="5"/>
    <s v="PALAU"/>
    <m/>
    <m/>
    <m/>
    <m/>
    <n v="20"/>
    <s v="Juan Carlos"/>
    <x v="63"/>
    <d v="1899-12-30T13:40:00"/>
    <m/>
    <n v="0"/>
    <x v="0"/>
    <x v="0"/>
    <s v="SI"/>
    <x v="1"/>
    <x v="1"/>
    <x v="1"/>
    <n v="1"/>
    <x v="2"/>
    <x v="13"/>
    <x v="3"/>
    <n v="468"/>
  </r>
  <r>
    <d v="2019-03-26T00:00:00"/>
    <x v="43"/>
    <d v="1899-12-30T14:00:00"/>
    <m/>
    <x v="1"/>
    <s v="JAR"/>
    <d v="2019-03-26T14:00:00"/>
    <n v="27088"/>
    <x v="53"/>
    <s v="Carga"/>
    <s v="SI"/>
    <n v="13.5"/>
    <n v="26"/>
    <x v="2"/>
    <x v="255"/>
    <x v="7"/>
    <s v="MURCIA"/>
    <m/>
    <m/>
    <m/>
    <m/>
    <n v="45"/>
    <s v="Miguel Ángel"/>
    <x v="63"/>
    <d v="1899-12-30T14:00:00"/>
    <m/>
    <n v="1"/>
    <x v="0"/>
    <x v="0"/>
    <s v="SI"/>
    <x v="1"/>
    <x v="1"/>
    <x v="1"/>
    <n v="1"/>
    <x v="2"/>
    <x v="13"/>
    <x v="3"/>
    <n v="468"/>
  </r>
  <r>
    <d v="2019-03-26T00:00:00"/>
    <x v="38"/>
    <d v="1899-12-30T15:00:00"/>
    <m/>
    <x v="1"/>
    <s v="JAR"/>
    <d v="2019-03-26T15:00:00"/>
    <n v="27088"/>
    <x v="53"/>
    <s v="Carga"/>
    <s v="SI"/>
    <n v="13.5"/>
    <n v="26"/>
    <x v="2"/>
    <x v="255"/>
    <x v="7"/>
    <s v="MURCIA"/>
    <m/>
    <m/>
    <m/>
    <m/>
    <n v="45"/>
    <s v="Jesús"/>
    <x v="63"/>
    <d v="1899-12-30T15:00:00"/>
    <m/>
    <n v="1"/>
    <x v="0"/>
    <x v="0"/>
    <s v="SI"/>
    <x v="1"/>
    <x v="1"/>
    <x v="1"/>
    <n v="1"/>
    <x v="2"/>
    <x v="13"/>
    <x v="3"/>
    <n v="468"/>
  </r>
  <r>
    <d v="2019-03-26T00:00:00"/>
    <x v="7"/>
    <d v="1899-12-30T15:30:00"/>
    <m/>
    <x v="1"/>
    <s v="JAR"/>
    <d v="2019-03-26T15:30:00"/>
    <n v="26722"/>
    <x v="43"/>
    <s v="Carga"/>
    <s v="NO"/>
    <n v="3"/>
    <n v="3"/>
    <x v="0"/>
    <x v="4"/>
    <x v="11"/>
    <s v="murcia"/>
    <m/>
    <m/>
    <m/>
    <m/>
    <n v="10"/>
    <s v="Jesús"/>
    <x v="63"/>
    <d v="1899-12-30T15:30:00"/>
    <m/>
    <n v="0"/>
    <x v="0"/>
    <x v="0"/>
    <s v="SI"/>
    <x v="1"/>
    <x v="1"/>
    <x v="1"/>
    <n v="1"/>
    <x v="2"/>
    <x v="13"/>
    <x v="3"/>
    <n v="468"/>
  </r>
  <r>
    <d v="2019-03-26T00:00:00"/>
    <x v="13"/>
    <d v="1899-12-30T16:00:00"/>
    <m/>
    <x v="1"/>
    <s v="JAR"/>
    <d v="2019-03-26T16:00:00"/>
    <n v="27088"/>
    <x v="53"/>
    <s v="Carga"/>
    <s v="SI"/>
    <n v="13.5"/>
    <n v="26"/>
    <x v="2"/>
    <x v="255"/>
    <x v="7"/>
    <s v="MURCIA"/>
    <m/>
    <m/>
    <m/>
    <m/>
    <n v="45"/>
    <s v="Jesús"/>
    <x v="63"/>
    <d v="1899-12-30T16:00:00"/>
    <m/>
    <n v="1"/>
    <x v="0"/>
    <x v="0"/>
    <s v="SI"/>
    <x v="1"/>
    <x v="1"/>
    <x v="1"/>
    <n v="1"/>
    <x v="2"/>
    <x v="13"/>
    <x v="3"/>
    <n v="468"/>
  </r>
  <r>
    <d v="2019-03-26T00:00:00"/>
    <x v="8"/>
    <d v="1899-12-30T16:30:00"/>
    <m/>
    <x v="1"/>
    <s v="JAR"/>
    <d v="2019-03-26T16:30:00"/>
    <m/>
    <x v="3"/>
    <s v="Carga"/>
    <s v="NO"/>
    <n v="5"/>
    <n v="10"/>
    <x v="0"/>
    <x v="6"/>
    <x v="3"/>
    <s v="VARIOS"/>
    <m/>
    <m/>
    <m/>
    <m/>
    <n v="20"/>
    <s v="Jesús"/>
    <x v="63"/>
    <d v="1899-12-30T16:30:00"/>
    <m/>
    <n v="0"/>
    <x v="0"/>
    <x v="0"/>
    <s v="SI"/>
    <x v="1"/>
    <x v="1"/>
    <x v="1"/>
    <n v="1"/>
    <x v="1"/>
    <x v="13"/>
    <x v="3"/>
    <n v="468"/>
  </r>
  <r>
    <d v="2019-03-26T00:00:00"/>
    <x v="40"/>
    <d v="1899-12-30T17:00:00"/>
    <m/>
    <x v="1"/>
    <s v="MR"/>
    <d v="2019-03-26T17:00:00"/>
    <m/>
    <x v="14"/>
    <s v="Carga"/>
    <s v="NO"/>
    <n v="1"/>
    <n v="2"/>
    <x v="0"/>
    <x v="19"/>
    <x v="5"/>
    <s v="VARIOS"/>
    <m/>
    <m/>
    <m/>
    <m/>
    <m/>
    <s v="Miguel M."/>
    <x v="63"/>
    <d v="1899-12-30T17:00:00"/>
    <m/>
    <n v="0"/>
    <x v="0"/>
    <x v="0"/>
    <s v="SI"/>
    <x v="1"/>
    <x v="1"/>
    <x v="1"/>
    <n v="1"/>
    <x v="2"/>
    <x v="13"/>
    <x v="3"/>
    <n v="468"/>
  </r>
  <r>
    <d v="2019-03-26T00:00:00"/>
    <x v="46"/>
    <d v="1899-12-30T18:00:00"/>
    <m/>
    <x v="1"/>
    <s v="JAR"/>
    <d v="2019-03-26T18:00:00"/>
    <n v="27224"/>
    <x v="55"/>
    <s v="Carga"/>
    <s v="SI"/>
    <n v="13.5"/>
    <n v="26"/>
    <x v="0"/>
    <x v="148"/>
    <x v="1"/>
    <s v="jaen"/>
    <m/>
    <m/>
    <m/>
    <m/>
    <m/>
    <s v="Jesús"/>
    <x v="63"/>
    <d v="1899-12-30T18:00:00"/>
    <m/>
    <n v="1"/>
    <x v="0"/>
    <x v="0"/>
    <s v="SI"/>
    <x v="1"/>
    <x v="1"/>
    <x v="1"/>
    <n v="1"/>
    <x v="1"/>
    <x v="13"/>
    <x v="3"/>
    <n v="468"/>
  </r>
  <r>
    <d v="2019-03-26T00:00:00"/>
    <x v="56"/>
    <d v="1899-12-30T19:00:00"/>
    <m/>
    <x v="1"/>
    <s v="JAR"/>
    <d v="2019-03-26T19:00:00"/>
    <n v="27088"/>
    <x v="53"/>
    <s v="Carga"/>
    <s v="SI"/>
    <n v="13.5"/>
    <n v="26"/>
    <x v="2"/>
    <x v="255"/>
    <x v="7"/>
    <s v="MURCIA"/>
    <m/>
    <m/>
    <m/>
    <m/>
    <n v="45"/>
    <s v="Jesús"/>
    <x v="63"/>
    <d v="1899-12-30T19:00:00"/>
    <m/>
    <n v="1"/>
    <x v="0"/>
    <x v="0"/>
    <s v="SI"/>
    <x v="1"/>
    <x v="1"/>
    <x v="1"/>
    <n v="1"/>
    <x v="2"/>
    <x v="13"/>
    <x v="3"/>
    <n v="468"/>
  </r>
  <r>
    <d v="2019-03-26T00:00:00"/>
    <x v="49"/>
    <d v="1899-12-30T20:00:00"/>
    <m/>
    <x v="1"/>
    <s v="JAR"/>
    <d v="2019-03-26T20:00:00"/>
    <m/>
    <x v="3"/>
    <s v="Carga"/>
    <s v="SI"/>
    <n v="13.5"/>
    <n v="26"/>
    <x v="0"/>
    <x v="23"/>
    <x v="1"/>
    <s v="varios"/>
    <n v="3680305143"/>
    <m/>
    <m/>
    <m/>
    <m/>
    <s v="Pdte."/>
    <x v="23"/>
    <m/>
    <m/>
    <n v="1"/>
    <x v="1"/>
    <x v="1"/>
    <s v="N/A"/>
    <x v="4"/>
    <x v="4"/>
    <x v="0"/>
    <n v="0"/>
    <x v="1"/>
    <x v="5"/>
    <x v="2"/>
    <n v="468"/>
  </r>
  <r>
    <d v="2019-03-27T00:00:00"/>
    <x v="59"/>
    <d v="1899-12-30T07:00:00"/>
    <m/>
    <x v="1"/>
    <s v="MR"/>
    <d v="2019-03-27T07:00:00"/>
    <m/>
    <x v="26"/>
    <s v="Carga"/>
    <s v="NO"/>
    <n v="6"/>
    <n v="11"/>
    <x v="0"/>
    <x v="157"/>
    <x v="5"/>
    <s v="VARIOS"/>
    <m/>
    <m/>
    <m/>
    <m/>
    <m/>
    <s v="Miguel Ángel"/>
    <x v="64"/>
    <d v="1899-12-30T07:00:00"/>
    <m/>
    <n v="0"/>
    <x v="0"/>
    <x v="0"/>
    <s v="SI"/>
    <x v="1"/>
    <x v="1"/>
    <x v="1"/>
    <n v="1"/>
    <x v="2"/>
    <x v="13"/>
    <x v="3"/>
    <n v="468"/>
  </r>
  <r>
    <d v="2019-03-27T00:00:00"/>
    <x v="18"/>
    <d v="1899-12-30T07:30:00"/>
    <m/>
    <x v="1"/>
    <s v="MR"/>
    <d v="2019-03-27T07:30:00"/>
    <s v="DAVID"/>
    <x v="7"/>
    <s v="Carga"/>
    <s v="NO"/>
    <n v="3"/>
    <n v="6"/>
    <x v="0"/>
    <x v="9"/>
    <x v="5"/>
    <s v="PALAU"/>
    <m/>
    <m/>
    <m/>
    <m/>
    <m/>
    <s v="Sus medios"/>
    <x v="64"/>
    <d v="1899-12-30T07:30:00"/>
    <m/>
    <n v="0"/>
    <x v="0"/>
    <x v="0"/>
    <s v="SI"/>
    <x v="1"/>
    <x v="1"/>
    <x v="1"/>
    <n v="1"/>
    <x v="2"/>
    <x v="13"/>
    <x v="3"/>
    <n v="468"/>
  </r>
  <r>
    <d v="2019-03-27T00:00:00"/>
    <x v="216"/>
    <d v="1899-12-30T07:40:00"/>
    <m/>
    <x v="1"/>
    <s v="JAR"/>
    <d v="2019-03-27T07:30:00"/>
    <m/>
    <x v="7"/>
    <s v="Carga"/>
    <s v="NO"/>
    <n v="6"/>
    <n v="4"/>
    <x v="0"/>
    <x v="231"/>
    <x v="7"/>
    <s v="Hostalets de B."/>
    <m/>
    <m/>
    <m/>
    <m/>
    <n v="1"/>
    <s v="Reyes"/>
    <x v="64"/>
    <d v="1899-12-30T07:40:00"/>
    <m/>
    <n v="0"/>
    <x v="0"/>
    <x v="0"/>
    <s v="SI"/>
    <x v="1"/>
    <x v="1"/>
    <x v="1"/>
    <n v="1"/>
    <x v="2"/>
    <x v="13"/>
    <x v="3"/>
    <n v="468"/>
  </r>
  <r>
    <d v="2019-03-27T00:00:00"/>
    <x v="9"/>
    <d v="1899-12-30T08:00:00"/>
    <m/>
    <x v="1"/>
    <s v="JAR"/>
    <d v="2019-03-27T08:00:00"/>
    <n v="27088"/>
    <x v="53"/>
    <s v="Carga"/>
    <s v="SI"/>
    <n v="13.5"/>
    <n v="26"/>
    <x v="2"/>
    <x v="255"/>
    <x v="7"/>
    <s v="MURCIA"/>
    <s v="-"/>
    <s v="R3676BCS /// 1496KFM"/>
    <m/>
    <m/>
    <m/>
    <s v="Juan Carlos"/>
    <x v="64"/>
    <d v="1899-12-30T11:32:00"/>
    <m/>
    <n v="1"/>
    <x v="0"/>
    <x v="0"/>
    <s v="SI"/>
    <x v="1"/>
    <x v="2"/>
    <x v="0"/>
    <n v="0"/>
    <x v="2"/>
    <x v="13"/>
    <x v="3"/>
    <n v="468"/>
  </r>
  <r>
    <d v="2019-03-27T00:00:00"/>
    <x v="162"/>
    <d v="1899-12-30T08:31:00"/>
    <m/>
    <x v="1"/>
    <s v="MR"/>
    <d v="2019-03-27T08:30:00"/>
    <m/>
    <x v="41"/>
    <s v="Carga"/>
    <s v="NO"/>
    <n v="4"/>
    <n v="8"/>
    <x v="0"/>
    <x v="7"/>
    <x v="9"/>
    <s v="GAILLON"/>
    <s v="60067006 Y 6007031"/>
    <m/>
    <m/>
    <m/>
    <m/>
    <s v="Juan Carlos"/>
    <x v="64"/>
    <d v="1899-12-30T08:31:00"/>
    <m/>
    <n v="0"/>
    <x v="0"/>
    <x v="0"/>
    <s v="SI"/>
    <x v="1"/>
    <x v="1"/>
    <x v="1"/>
    <n v="1"/>
    <x v="2"/>
    <x v="13"/>
    <x v="3"/>
    <n v="468"/>
  </r>
  <r>
    <d v="2019-03-27T00:00:00"/>
    <x v="217"/>
    <m/>
    <m/>
    <x v="0"/>
    <s v="MR"/>
    <d v="2019-03-27T09:00:00"/>
    <m/>
    <x v="3"/>
    <s v="Carga"/>
    <s v="SI"/>
    <n v="13.5"/>
    <n v="26"/>
    <x v="0"/>
    <x v="23"/>
    <x v="1"/>
    <s v="PALAU"/>
    <s v="368030874 (NO ESTABA REGISTRADO)"/>
    <m/>
    <m/>
    <m/>
    <m/>
    <s v="Juan Carlos"/>
    <x v="64"/>
    <d v="1899-12-30T08:46:00"/>
    <m/>
    <n v="1"/>
    <x v="0"/>
    <x v="0"/>
    <s v="No"/>
    <x v="0"/>
    <x v="0"/>
    <x v="0"/>
    <n v="0"/>
    <x v="1"/>
    <x v="13"/>
    <x v="3"/>
    <n v="468"/>
  </r>
  <r>
    <d v="2019-03-27T00:00:00"/>
    <x v="22"/>
    <d v="1899-12-30T09:00:00"/>
    <m/>
    <x v="1"/>
    <s v="JAR"/>
    <d v="2019-03-27T09:00:00"/>
    <m/>
    <x v="24"/>
    <s v="Descarga"/>
    <s v="SI"/>
    <n v="13.5"/>
    <n v="26"/>
    <x v="0"/>
    <x v="40"/>
    <x v="10"/>
    <s v="NURIEUX"/>
    <s v="RV: Carga Nurieux - Palau ref. facturación CB-1163 "/>
    <m/>
    <m/>
    <m/>
    <m/>
    <s v="Miguel Ángel"/>
    <x v="64"/>
    <d v="1899-12-30T10:00:00"/>
    <m/>
    <n v="1"/>
    <x v="0"/>
    <x v="0"/>
    <s v="SI"/>
    <x v="1"/>
    <x v="2"/>
    <x v="0"/>
    <n v="0"/>
    <x v="2"/>
    <x v="13"/>
    <x v="3"/>
    <n v="468"/>
  </r>
  <r>
    <d v="2019-03-27T00:00:00"/>
    <x v="51"/>
    <m/>
    <m/>
    <x v="0"/>
    <s v="MR"/>
    <d v="2019-03-27T09:00:00"/>
    <m/>
    <x v="24"/>
    <s v="Descarga"/>
    <s v="NO"/>
    <n v="4"/>
    <n v="8"/>
    <x v="0"/>
    <x v="40"/>
    <x v="10"/>
    <s v="NURIEUX"/>
    <s v="el pedido 26105"/>
    <m/>
    <m/>
    <m/>
    <m/>
    <s v="Sandra"/>
    <x v="64"/>
    <d v="1899-12-30T09:01:00"/>
    <m/>
    <n v="0"/>
    <x v="0"/>
    <x v="0"/>
    <s v="No"/>
    <x v="0"/>
    <x v="0"/>
    <x v="0"/>
    <n v="0"/>
    <x v="2"/>
    <x v="13"/>
    <x v="3"/>
    <n v="468"/>
  </r>
  <r>
    <d v="2019-03-27T00:00:00"/>
    <x v="0"/>
    <d v="1899-12-30T09:30:00"/>
    <m/>
    <x v="1"/>
    <s v="JAR"/>
    <d v="2019-03-27T09:30:00"/>
    <m/>
    <x v="3"/>
    <s v="Descarga"/>
    <s v="NO"/>
    <n v="1"/>
    <n v="1"/>
    <x v="0"/>
    <x v="89"/>
    <x v="0"/>
    <s v="palau"/>
    <m/>
    <m/>
    <m/>
    <m/>
    <m/>
    <s v="Sandra"/>
    <x v="64"/>
    <d v="1899-12-30T09:30:00"/>
    <m/>
    <n v="0"/>
    <x v="0"/>
    <x v="0"/>
    <s v="SI"/>
    <x v="1"/>
    <x v="1"/>
    <x v="1"/>
    <n v="1"/>
    <x v="0"/>
    <x v="13"/>
    <x v="3"/>
    <n v="468"/>
  </r>
  <r>
    <d v="2019-03-27T00:00:00"/>
    <x v="79"/>
    <d v="1899-12-30T09:40:00"/>
    <m/>
    <x v="1"/>
    <s v="JAR"/>
    <d v="2019-03-27T09:30:00"/>
    <n v="27088"/>
    <x v="53"/>
    <s v="Carga"/>
    <s v="SI"/>
    <n v="13.5"/>
    <n v="26"/>
    <x v="2"/>
    <x v="255"/>
    <x v="7"/>
    <s v="MURCIA"/>
    <m/>
    <m/>
    <m/>
    <m/>
    <n v="45"/>
    <s v="Jesús"/>
    <x v="64"/>
    <d v="1899-12-30T17:40:00"/>
    <m/>
    <n v="1"/>
    <x v="0"/>
    <x v="0"/>
    <s v="SI"/>
    <x v="1"/>
    <x v="2"/>
    <x v="0"/>
    <n v="0"/>
    <x v="2"/>
    <x v="13"/>
    <x v="3"/>
    <n v="468"/>
  </r>
  <r>
    <d v="2019-03-27T00:00:00"/>
    <x v="14"/>
    <d v="1899-12-30T10:00:00"/>
    <m/>
    <x v="1"/>
    <s v="JAR"/>
    <d v="2019-03-27T10:00:00"/>
    <n v="27088"/>
    <x v="53"/>
    <s v="Carga"/>
    <s v="SI"/>
    <n v="13.5"/>
    <n v="26"/>
    <x v="2"/>
    <x v="255"/>
    <x v="7"/>
    <s v="MURCIA"/>
    <m/>
    <m/>
    <m/>
    <m/>
    <n v="45"/>
    <s v="Jesús"/>
    <x v="64"/>
    <d v="1899-12-30T21:00:00"/>
    <m/>
    <n v="1"/>
    <x v="0"/>
    <x v="0"/>
    <s v="SI"/>
    <x v="1"/>
    <x v="2"/>
    <x v="0"/>
    <n v="0"/>
    <x v="2"/>
    <x v="13"/>
    <x v="3"/>
    <n v="468"/>
  </r>
  <r>
    <d v="2019-03-27T00:00:00"/>
    <x v="1"/>
    <d v="1899-12-30T10:30:00"/>
    <m/>
    <x v="1"/>
    <s v="JAR"/>
    <d v="2019-03-27T10:30:00"/>
    <m/>
    <x v="3"/>
    <s v="Descarga"/>
    <s v="NO"/>
    <n v="4"/>
    <n v="3"/>
    <x v="0"/>
    <x v="118"/>
    <x v="2"/>
    <s v="palau"/>
    <s v="Alb. 1-190237 pdo. 113006599 y 113006595"/>
    <m/>
    <m/>
    <m/>
    <m/>
    <s v="Miguel Ángel"/>
    <x v="64"/>
    <d v="1899-12-30T10:30:00"/>
    <m/>
    <n v="0"/>
    <x v="0"/>
    <x v="0"/>
    <s v="SI"/>
    <x v="1"/>
    <x v="1"/>
    <x v="1"/>
    <n v="1"/>
    <x v="0"/>
    <x v="13"/>
    <x v="3"/>
    <n v="468"/>
  </r>
  <r>
    <d v="2019-03-27T00:00:00"/>
    <x v="147"/>
    <m/>
    <m/>
    <x v="0"/>
    <s v="MR"/>
    <d v="2019-03-27T11:00:00"/>
    <m/>
    <x v="3"/>
    <s v="Carga"/>
    <s v="SI"/>
    <n v="13.5"/>
    <n v="26"/>
    <x v="0"/>
    <x v="10"/>
    <x v="1"/>
    <s v="UK"/>
    <s v="6006913 - 6006914 - 6006942 - 6007001 - 6006943 - 6007019 - 6007029"/>
    <m/>
    <m/>
    <m/>
    <m/>
    <s v="Miguel Ángel"/>
    <x v="64"/>
    <d v="1899-12-30T10:52:00"/>
    <m/>
    <n v="1"/>
    <x v="0"/>
    <x v="0"/>
    <s v="No"/>
    <x v="0"/>
    <x v="0"/>
    <x v="0"/>
    <n v="0"/>
    <x v="1"/>
    <x v="13"/>
    <x v="3"/>
    <n v="468"/>
  </r>
  <r>
    <d v="2019-03-27T00:00:00"/>
    <x v="218"/>
    <m/>
    <m/>
    <x v="0"/>
    <s v="MR"/>
    <d v="2019-03-27T11:00:00"/>
    <m/>
    <x v="3"/>
    <s v="Descarga"/>
    <s v="NO"/>
    <n v="0"/>
    <s v="0,5"/>
    <x v="1"/>
    <x v="156"/>
    <x v="0"/>
    <s v="STA. PERPETUA"/>
    <s v="ALB. A/10835 PDO 813002320"/>
    <m/>
    <m/>
    <m/>
    <m/>
    <s v="Sus medios"/>
    <x v="64"/>
    <d v="1899-12-30T10:54:00"/>
    <m/>
    <n v="0"/>
    <x v="0"/>
    <x v="0"/>
    <s v="No"/>
    <x v="0"/>
    <x v="0"/>
    <x v="0"/>
    <n v="0"/>
    <x v="0"/>
    <x v="13"/>
    <x v="3"/>
    <n v="468"/>
  </r>
  <r>
    <d v="2019-03-27T00:00:00"/>
    <x v="2"/>
    <d v="1899-12-30T11:00:00"/>
    <m/>
    <x v="1"/>
    <s v="JAR"/>
    <d v="2019-03-27T11:00:00"/>
    <n v="27144"/>
    <x v="31"/>
    <s v="Carga"/>
    <s v="SI"/>
    <n v="13.5"/>
    <n v="26"/>
    <x v="0"/>
    <x v="138"/>
    <x v="7"/>
    <s v="valladolid"/>
    <m/>
    <m/>
    <m/>
    <m/>
    <m/>
    <s v="Miguel Ángel"/>
    <x v="64"/>
    <d v="1899-12-30T11:00:00"/>
    <m/>
    <n v="1"/>
    <x v="0"/>
    <x v="0"/>
    <s v="SI"/>
    <x v="1"/>
    <x v="1"/>
    <x v="1"/>
    <n v="1"/>
    <x v="2"/>
    <x v="13"/>
    <x v="3"/>
    <n v="468"/>
  </r>
  <r>
    <d v="2019-03-27T00:00:00"/>
    <x v="73"/>
    <d v="1899-12-30T11:15:00"/>
    <m/>
    <x v="1"/>
    <s v="JAR"/>
    <d v="2019-03-27T11:30:00"/>
    <m/>
    <x v="3"/>
    <s v="Carga"/>
    <s v="SI"/>
    <n v="13.5"/>
    <n v="26"/>
    <x v="0"/>
    <x v="23"/>
    <x v="1"/>
    <s v="varios"/>
    <n v="3680305403"/>
    <m/>
    <m/>
    <m/>
    <m/>
    <s v="Miguel M."/>
    <x v="64"/>
    <d v="1899-12-30T11:15:00"/>
    <m/>
    <n v="1"/>
    <x v="0"/>
    <x v="0"/>
    <s v="SI"/>
    <x v="1"/>
    <x v="1"/>
    <x v="1"/>
    <n v="1"/>
    <x v="1"/>
    <x v="13"/>
    <x v="3"/>
    <n v="468"/>
  </r>
  <r>
    <d v="2019-03-27T00:00:00"/>
    <x v="142"/>
    <m/>
    <m/>
    <x v="0"/>
    <s v="MR"/>
    <d v="2019-03-27T11:30:00"/>
    <m/>
    <x v="3"/>
    <s v="Descarga"/>
    <s v="NO"/>
    <n v="0"/>
    <n v="1"/>
    <x v="0"/>
    <x v="95"/>
    <x v="0"/>
    <s v="SANT BOI"/>
    <s v="ALB. 7201249106 PDO. 213004462"/>
    <m/>
    <m/>
    <m/>
    <m/>
    <s v="Sandra"/>
    <x v="64"/>
    <d v="1899-12-30T11:16:00"/>
    <m/>
    <n v="0"/>
    <x v="0"/>
    <x v="0"/>
    <s v="No"/>
    <x v="0"/>
    <x v="0"/>
    <x v="0"/>
    <n v="0"/>
    <x v="0"/>
    <x v="13"/>
    <x v="3"/>
    <n v="468"/>
  </r>
  <r>
    <d v="2019-03-27T00:00:00"/>
    <x v="4"/>
    <d v="1899-12-30T12:00:00"/>
    <m/>
    <x v="1"/>
    <s v="JAR"/>
    <d v="2019-03-27T12:00:00"/>
    <n v="27182"/>
    <x v="40"/>
    <s v="Carga"/>
    <s v="NO"/>
    <n v="1"/>
    <n v="1"/>
    <x v="0"/>
    <x v="98"/>
    <x v="1"/>
    <s v="Valencia"/>
    <m/>
    <m/>
    <m/>
    <m/>
    <m/>
    <s v="Sandra"/>
    <x v="64"/>
    <d v="1899-12-30T12:00:00"/>
    <m/>
    <n v="0"/>
    <x v="0"/>
    <x v="0"/>
    <s v="SI"/>
    <x v="1"/>
    <x v="1"/>
    <x v="1"/>
    <n v="1"/>
    <x v="1"/>
    <x v="13"/>
    <x v="3"/>
    <n v="468"/>
  </r>
  <r>
    <d v="2019-03-27T00:00:00"/>
    <x v="33"/>
    <m/>
    <m/>
    <x v="0"/>
    <s v="MR"/>
    <d v="2019-03-27T12:00:00"/>
    <m/>
    <x v="16"/>
    <s v="Descarga"/>
    <s v="NO"/>
    <n v="0"/>
    <n v="0.5"/>
    <x v="1"/>
    <x v="11"/>
    <x v="2"/>
    <s v="PALAU"/>
    <s v="3 BULTOS GESTIONA SANDRA"/>
    <m/>
    <m/>
    <m/>
    <m/>
    <s v="Sandra"/>
    <x v="64"/>
    <d v="1899-12-30T12:01:00"/>
    <m/>
    <n v="0"/>
    <x v="0"/>
    <x v="0"/>
    <s v="No"/>
    <x v="0"/>
    <x v="0"/>
    <x v="0"/>
    <n v="0"/>
    <x v="0"/>
    <x v="13"/>
    <x v="3"/>
    <n v="468"/>
  </r>
  <r>
    <d v="2019-03-27T00:00:00"/>
    <x v="16"/>
    <m/>
    <m/>
    <x v="0"/>
    <s v="SJ"/>
    <d v="2019-03-27T12:30:00"/>
    <m/>
    <x v="3"/>
    <s v="Descarga"/>
    <s v="NO"/>
    <n v="0.5"/>
    <n v="1"/>
    <x v="0"/>
    <x v="57"/>
    <x v="2"/>
    <s v="sentmenat"/>
    <s v="0A19001255  PEDIDO113006579"/>
    <m/>
    <m/>
    <m/>
    <n v="10"/>
    <s v="Sandra"/>
    <x v="64"/>
    <d v="1899-12-30T12:31:00"/>
    <m/>
    <n v="0"/>
    <x v="0"/>
    <x v="0"/>
    <s v="No"/>
    <x v="0"/>
    <x v="0"/>
    <x v="0"/>
    <n v="0"/>
    <x v="0"/>
    <x v="13"/>
    <x v="3"/>
    <n v="468"/>
  </r>
  <r>
    <d v="2019-03-27T00:00:00"/>
    <x v="36"/>
    <d v="1899-12-30T13:00:00"/>
    <m/>
    <x v="1"/>
    <s v="JAR"/>
    <d v="2019-03-27T13:00:00"/>
    <n v="26653"/>
    <x v="31"/>
    <s v="Carga"/>
    <s v="SI"/>
    <n v="13.5"/>
    <n v="26"/>
    <x v="0"/>
    <x v="138"/>
    <x v="7"/>
    <s v="valladolid"/>
    <m/>
    <m/>
    <m/>
    <m/>
    <m/>
    <s v="Juan Carlos"/>
    <x v="64"/>
    <d v="1899-12-30T13:00:00"/>
    <m/>
    <n v="1"/>
    <x v="0"/>
    <x v="0"/>
    <s v="SI"/>
    <x v="1"/>
    <x v="1"/>
    <x v="1"/>
    <n v="1"/>
    <x v="2"/>
    <x v="13"/>
    <x v="3"/>
    <n v="468"/>
  </r>
  <r>
    <d v="2019-03-27T00:00:00"/>
    <x v="43"/>
    <d v="1899-12-30T14:00:00"/>
    <m/>
    <x v="1"/>
    <s v="JAR"/>
    <d v="2019-03-27T14:00:00"/>
    <n v="26078"/>
    <x v="3"/>
    <s v="Carga"/>
    <s v="NO"/>
    <n v="5"/>
    <n v="10"/>
    <x v="2"/>
    <x v="4"/>
    <x v="1"/>
    <s v="PORTUGAL"/>
    <m/>
    <m/>
    <m/>
    <m/>
    <m/>
    <s v="Miguel Ángel"/>
    <x v="64"/>
    <d v="1899-12-30T14:00:00"/>
    <m/>
    <n v="0"/>
    <x v="0"/>
    <x v="0"/>
    <s v="SI"/>
    <x v="1"/>
    <x v="1"/>
    <x v="1"/>
    <n v="1"/>
    <x v="1"/>
    <x v="13"/>
    <x v="3"/>
    <n v="468"/>
  </r>
  <r>
    <d v="2019-03-27T00:00:00"/>
    <x v="38"/>
    <d v="1899-12-30T15:00:00"/>
    <m/>
    <x v="1"/>
    <s v="JAR"/>
    <d v="2019-03-27T15:00:00"/>
    <n v="26653"/>
    <x v="31"/>
    <s v="Carga"/>
    <s v="SI"/>
    <n v="13.5"/>
    <n v="26"/>
    <x v="0"/>
    <x v="138"/>
    <x v="7"/>
    <s v="valladolid"/>
    <m/>
    <m/>
    <m/>
    <m/>
    <n v="60"/>
    <s v="Miguel M."/>
    <x v="64"/>
    <d v="1899-12-30T15:00:00"/>
    <m/>
    <n v="1"/>
    <x v="0"/>
    <x v="0"/>
    <s v="SI"/>
    <x v="1"/>
    <x v="1"/>
    <x v="1"/>
    <n v="1"/>
    <x v="2"/>
    <x v="13"/>
    <x v="3"/>
    <n v="468"/>
  </r>
  <r>
    <d v="2019-03-27T00:00:00"/>
    <x v="7"/>
    <d v="1899-12-30T15:30:00"/>
    <m/>
    <x v="1"/>
    <s v="JAR"/>
    <d v="2019-03-27T15:30:00"/>
    <s v="6006996 - 6006898"/>
    <x v="6"/>
    <s v="Carga"/>
    <s v="NO"/>
    <n v="6"/>
    <n v="12"/>
    <x v="0"/>
    <x v="7"/>
    <x v="4"/>
    <s v="Francia"/>
    <m/>
    <m/>
    <m/>
    <m/>
    <n v="40"/>
    <s v="Jesús"/>
    <x v="64"/>
    <d v="1899-12-30T15:30:00"/>
    <m/>
    <n v="0"/>
    <x v="0"/>
    <x v="0"/>
    <s v="SI"/>
    <x v="1"/>
    <x v="1"/>
    <x v="1"/>
    <n v="1"/>
    <x v="1"/>
    <x v="13"/>
    <x v="3"/>
    <n v="468"/>
  </r>
  <r>
    <d v="2019-03-27T00:00:00"/>
    <x v="71"/>
    <m/>
    <m/>
    <x v="0"/>
    <s v="JAR"/>
    <d v="2019-03-27T15:30:00"/>
    <n v="27214"/>
    <x v="3"/>
    <s v="Carga"/>
    <s v="NO"/>
    <n v="2"/>
    <n v="3"/>
    <x v="0"/>
    <x v="257"/>
    <x v="1"/>
    <s v="Portugal"/>
    <m/>
    <m/>
    <m/>
    <m/>
    <n v="10"/>
    <s v="Reyes"/>
    <x v="64"/>
    <d v="1899-12-30T15:40:00"/>
    <m/>
    <n v="0"/>
    <x v="0"/>
    <x v="0"/>
    <s v="No"/>
    <x v="0"/>
    <x v="0"/>
    <x v="0"/>
    <n v="0"/>
    <x v="1"/>
    <x v="13"/>
    <x v="3"/>
    <n v="468"/>
  </r>
  <r>
    <d v="2019-03-27T00:00:00"/>
    <x v="13"/>
    <d v="1899-12-30T16:00:00"/>
    <m/>
    <x v="1"/>
    <s v="JAR"/>
    <d v="2019-03-27T16:00:00"/>
    <n v="27088"/>
    <x v="53"/>
    <s v="Carga"/>
    <s v="SI"/>
    <n v="13.5"/>
    <n v="26"/>
    <x v="2"/>
    <x v="255"/>
    <x v="7"/>
    <s v="MURCIA"/>
    <m/>
    <m/>
    <m/>
    <m/>
    <n v="45"/>
    <s v="Jesús"/>
    <x v="64"/>
    <d v="1899-12-30T16:00:00"/>
    <m/>
    <n v="1"/>
    <x v="0"/>
    <x v="0"/>
    <s v="SI"/>
    <x v="1"/>
    <x v="1"/>
    <x v="1"/>
    <n v="1"/>
    <x v="2"/>
    <x v="13"/>
    <x v="3"/>
    <n v="468"/>
  </r>
  <r>
    <d v="2019-03-27T00:00:00"/>
    <x v="110"/>
    <m/>
    <m/>
    <x v="0"/>
    <s v="MR"/>
    <d v="2019-03-27T16:00:00"/>
    <n v="27259"/>
    <x v="3"/>
    <s v="Carga"/>
    <s v="NO"/>
    <n v="0"/>
    <n v="0.5"/>
    <x v="1"/>
    <x v="41"/>
    <x v="3"/>
    <s v="PORTUGAL"/>
    <m/>
    <m/>
    <m/>
    <m/>
    <m/>
    <s v="Sus medios"/>
    <x v="64"/>
    <d v="1899-12-30T16:01:00"/>
    <m/>
    <n v="0"/>
    <x v="0"/>
    <x v="0"/>
    <s v="No"/>
    <x v="0"/>
    <x v="0"/>
    <x v="0"/>
    <n v="0"/>
    <x v="1"/>
    <x v="13"/>
    <x v="3"/>
    <n v="468"/>
  </r>
  <r>
    <d v="2019-03-27T00:00:00"/>
    <x v="55"/>
    <d v="1899-12-30T17:30:00"/>
    <m/>
    <x v="1"/>
    <s v="JAR"/>
    <d v="2019-03-27T17:30:00"/>
    <n v="27088"/>
    <x v="53"/>
    <s v="Carga"/>
    <s v="SI"/>
    <n v="13.5"/>
    <n v="26"/>
    <x v="2"/>
    <x v="255"/>
    <x v="7"/>
    <s v="MURCIA"/>
    <m/>
    <m/>
    <m/>
    <m/>
    <n v="45"/>
    <s v="Jesús"/>
    <x v="64"/>
    <d v="1899-12-30T19:30:00"/>
    <m/>
    <n v="1"/>
    <x v="0"/>
    <x v="0"/>
    <s v="SI"/>
    <x v="1"/>
    <x v="2"/>
    <x v="0"/>
    <n v="0"/>
    <x v="2"/>
    <x v="13"/>
    <x v="3"/>
    <n v="468"/>
  </r>
  <r>
    <d v="2019-03-27T00:00:00"/>
    <x v="47"/>
    <d v="1899-12-30T18:30:00"/>
    <m/>
    <x v="1"/>
    <s v="JAR"/>
    <d v="2019-03-27T18:30:00"/>
    <n v="27088"/>
    <x v="53"/>
    <s v="Carga"/>
    <s v="SI"/>
    <n v="13.5"/>
    <n v="26"/>
    <x v="2"/>
    <x v="255"/>
    <x v="7"/>
    <s v="MURCIA"/>
    <m/>
    <m/>
    <m/>
    <m/>
    <n v="45"/>
    <s v="Jesús"/>
    <x v="64"/>
    <d v="1899-12-30T18:30:00"/>
    <m/>
    <n v="1"/>
    <x v="0"/>
    <x v="0"/>
    <s v="SI"/>
    <x v="1"/>
    <x v="1"/>
    <x v="1"/>
    <n v="1"/>
    <x v="2"/>
    <x v="13"/>
    <x v="3"/>
    <n v="468"/>
  </r>
  <r>
    <d v="2019-03-27T00:00:00"/>
    <x v="56"/>
    <d v="1899-12-30T19:00:00"/>
    <m/>
    <x v="1"/>
    <s v="JAR"/>
    <d v="2019-03-27T19:00:00"/>
    <s v="Cisterna-silo 2"/>
    <x v="76"/>
    <s v="Descarga"/>
    <s v="NO"/>
    <n v="1"/>
    <n v="1"/>
    <x v="1"/>
    <x v="256"/>
    <x v="2"/>
    <s v="palau"/>
    <s v="TF:618642642 /// si hay problema para descargar avisar al chófer "/>
    <s v="R2876BCT"/>
    <m/>
    <m/>
    <n v="1"/>
    <s v="Miguel M."/>
    <x v="64"/>
    <d v="1899-12-30T19:00:00"/>
    <m/>
    <n v="0"/>
    <x v="0"/>
    <x v="0"/>
    <s v="SI"/>
    <x v="1"/>
    <x v="1"/>
    <x v="1"/>
    <n v="1"/>
    <x v="0"/>
    <x v="13"/>
    <x v="3"/>
    <n v="468"/>
  </r>
  <r>
    <d v="2019-03-27T00:00:00"/>
    <x v="49"/>
    <d v="1899-12-30T20:00:00"/>
    <m/>
    <x v="1"/>
    <s v="JAR"/>
    <d v="2019-03-27T20:00:00"/>
    <m/>
    <x v="3"/>
    <s v="Carga"/>
    <s v="SI"/>
    <n v="13.5"/>
    <n v="26"/>
    <x v="0"/>
    <x v="23"/>
    <x v="1"/>
    <s v="varios"/>
    <n v="3680305144"/>
    <m/>
    <m/>
    <m/>
    <n v="60"/>
    <s v="Miguel M."/>
    <x v="64"/>
    <d v="1899-12-30T17:00:00"/>
    <m/>
    <n v="1"/>
    <x v="0"/>
    <x v="0"/>
    <s v="SI"/>
    <x v="1"/>
    <x v="3"/>
    <x v="1"/>
    <n v="1"/>
    <x v="1"/>
    <x v="13"/>
    <x v="3"/>
    <n v="468"/>
  </r>
  <r>
    <d v="2019-03-27T00:00:00"/>
    <x v="117"/>
    <d v="1899-12-30T21:00:00"/>
    <m/>
    <x v="1"/>
    <s v="JAR"/>
    <d v="2019-03-27T21:00:00"/>
    <m/>
    <x v="3"/>
    <s v="Carga"/>
    <s v="SI"/>
    <n v="13.5"/>
    <n v="26"/>
    <x v="0"/>
    <x v="23"/>
    <x v="1"/>
    <s v="varios"/>
    <n v="3680305402"/>
    <m/>
    <m/>
    <m/>
    <m/>
    <s v="Miguel Ángel"/>
    <x v="64"/>
    <d v="1899-12-30T08:00:00"/>
    <m/>
    <n v="1"/>
    <x v="0"/>
    <x v="0"/>
    <s v="SI"/>
    <x v="1"/>
    <x v="3"/>
    <x v="1"/>
    <n v="1"/>
    <x v="1"/>
    <x v="13"/>
    <x v="3"/>
    <n v="468"/>
  </r>
  <r>
    <d v="2019-03-28T00:00:00"/>
    <x v="59"/>
    <d v="1899-12-30T07:00:00"/>
    <m/>
    <x v="1"/>
    <s v="MR"/>
    <d v="2019-03-28T07:00:00"/>
    <m/>
    <x v="26"/>
    <s v="Carga"/>
    <s v="NO"/>
    <n v="10"/>
    <n v="20"/>
    <x v="0"/>
    <x v="157"/>
    <x v="5"/>
    <s v="VARIOS"/>
    <m/>
    <m/>
    <m/>
    <m/>
    <n v="40"/>
    <s v="Miguel Ángel"/>
    <x v="65"/>
    <d v="1899-12-30T07:00:00"/>
    <m/>
    <n v="0"/>
    <x v="0"/>
    <x v="0"/>
    <s v="SI"/>
    <x v="1"/>
    <x v="1"/>
    <x v="1"/>
    <n v="1"/>
    <x v="2"/>
    <x v="13"/>
    <x v="3"/>
    <n v="468"/>
  </r>
  <r>
    <d v="2019-03-28T00:00:00"/>
    <x v="18"/>
    <d v="1899-12-30T07:30:00"/>
    <m/>
    <x v="1"/>
    <s v="JAR"/>
    <d v="2019-03-28T07:30:00"/>
    <s v="Descarga Lorqui"/>
    <x v="22"/>
    <s v="Descarga"/>
    <s v="SI"/>
    <n v="13.5"/>
    <n v="26"/>
    <x v="0"/>
    <x v="21"/>
    <x v="8"/>
    <s v="MURCIA"/>
    <s v="Traversas"/>
    <m/>
    <m/>
    <m/>
    <n v="60"/>
    <s v="Juan Carlos"/>
    <x v="65"/>
    <d v="1899-12-30T07:30:00"/>
    <m/>
    <n v="1"/>
    <x v="0"/>
    <x v="0"/>
    <s v="SI"/>
    <x v="1"/>
    <x v="1"/>
    <x v="1"/>
    <n v="1"/>
    <x v="2"/>
    <x v="13"/>
    <x v="3"/>
    <n v="468"/>
  </r>
  <r>
    <d v="2019-03-28T00:00:00"/>
    <x v="9"/>
    <d v="1899-12-30T08:00:00"/>
    <m/>
    <x v="1"/>
    <s v="JAR"/>
    <d v="2019-03-28T08:00:00"/>
    <n v="27088"/>
    <x v="53"/>
    <s v="Carga"/>
    <s v="SI"/>
    <n v="13.5"/>
    <n v="26"/>
    <x v="2"/>
    <x v="255"/>
    <x v="7"/>
    <s v="MURCIA"/>
    <m/>
    <m/>
    <m/>
    <m/>
    <n v="45"/>
    <s v="Juan Carlos"/>
    <x v="65"/>
    <d v="1899-12-30T08:00:00"/>
    <m/>
    <n v="1"/>
    <x v="0"/>
    <x v="0"/>
    <s v="SI"/>
    <x v="1"/>
    <x v="1"/>
    <x v="1"/>
    <n v="1"/>
    <x v="2"/>
    <x v="13"/>
    <x v="3"/>
    <n v="468"/>
  </r>
  <r>
    <d v="2019-03-28T00:00:00"/>
    <x v="20"/>
    <d v="1899-12-30T08:30:00"/>
    <m/>
    <x v="1"/>
    <s v="JAR"/>
    <d v="2019-03-28T08:30:00"/>
    <m/>
    <x v="7"/>
    <s v="Carga"/>
    <s v="NO"/>
    <n v="4"/>
    <n v="6"/>
    <x v="0"/>
    <x v="70"/>
    <x v="11"/>
    <s v="Maçanet"/>
    <m/>
    <m/>
    <m/>
    <m/>
    <n v="20"/>
    <s v="Juan Carlos"/>
    <x v="65"/>
    <d v="1899-12-30T08:30:00"/>
    <m/>
    <n v="0"/>
    <x v="0"/>
    <x v="0"/>
    <s v="SI"/>
    <x v="1"/>
    <x v="1"/>
    <x v="1"/>
    <n v="1"/>
    <x v="2"/>
    <x v="13"/>
    <x v="3"/>
    <n v="468"/>
  </r>
  <r>
    <d v="2019-03-28T00:00:00"/>
    <x v="22"/>
    <d v="1899-12-30T09:00:00"/>
    <m/>
    <x v="1"/>
    <s v="JAR"/>
    <d v="2019-03-28T09:00:00"/>
    <n v="27088"/>
    <x v="53"/>
    <s v="Carga"/>
    <s v="SI"/>
    <n v="13.5"/>
    <n v="26"/>
    <x v="2"/>
    <x v="255"/>
    <x v="7"/>
    <s v="MURCIA"/>
    <m/>
    <m/>
    <m/>
    <m/>
    <n v="45"/>
    <s v="Juan Carlos"/>
    <x v="65"/>
    <d v="1899-12-30T09:00:00"/>
    <m/>
    <n v="1"/>
    <x v="0"/>
    <x v="0"/>
    <s v="SI"/>
    <x v="1"/>
    <x v="1"/>
    <x v="1"/>
    <n v="1"/>
    <x v="2"/>
    <x v="13"/>
    <x v="3"/>
    <n v="468"/>
  </r>
  <r>
    <d v="2019-03-28T00:00:00"/>
    <x v="14"/>
    <d v="1899-12-30T10:00:00"/>
    <m/>
    <x v="1"/>
    <s v="MR"/>
    <d v="2019-03-28T10:00:00"/>
    <n v="27201"/>
    <x v="3"/>
    <s v="Carga"/>
    <s v="NO"/>
    <n v="0.5"/>
    <n v="1"/>
    <x v="0"/>
    <x v="149"/>
    <x v="1"/>
    <s v="SABADELL"/>
    <m/>
    <m/>
    <m/>
    <m/>
    <n v="5"/>
    <s v="Miguel Ángel"/>
    <x v="65"/>
    <d v="1899-12-30T10:00:00"/>
    <m/>
    <n v="0"/>
    <x v="0"/>
    <x v="0"/>
    <s v="SI"/>
    <x v="1"/>
    <x v="1"/>
    <x v="1"/>
    <n v="1"/>
    <x v="1"/>
    <x v="13"/>
    <x v="3"/>
    <n v="468"/>
  </r>
  <r>
    <d v="2019-03-28T00:00:00"/>
    <x v="1"/>
    <d v="1899-12-30T10:30:00"/>
    <m/>
    <x v="1"/>
    <s v="JAR"/>
    <d v="2019-03-28T10:30:00"/>
    <m/>
    <x v="3"/>
    <s v="Descarga"/>
    <s v="NO"/>
    <n v="1"/>
    <n v="1"/>
    <x v="0"/>
    <x v="117"/>
    <x v="0"/>
    <s v="palau"/>
    <m/>
    <m/>
    <m/>
    <m/>
    <n v="10"/>
    <s v="Jesús"/>
    <x v="64"/>
    <d v="1899-12-30T18:30:00"/>
    <m/>
    <n v="0"/>
    <x v="0"/>
    <x v="0"/>
    <s v="SI"/>
    <x v="3"/>
    <x v="3"/>
    <x v="1"/>
    <n v="1"/>
    <x v="0"/>
    <x v="13"/>
    <x v="3"/>
    <n v="468"/>
  </r>
  <r>
    <d v="2019-03-28T00:00:00"/>
    <x v="2"/>
    <d v="1899-12-30T11:00:00"/>
    <m/>
    <x v="1"/>
    <s v="JAR"/>
    <d v="2019-03-28T11:00:00"/>
    <n v="27305"/>
    <x v="3"/>
    <s v="Carga"/>
    <s v="NO"/>
    <n v="2"/>
    <n v="3"/>
    <x v="0"/>
    <x v="258"/>
    <x v="3"/>
    <s v="Barcelona"/>
    <m/>
    <m/>
    <m/>
    <m/>
    <n v="20"/>
    <s v="Juan Carlos"/>
    <x v="65"/>
    <d v="1899-12-30T11:00:00"/>
    <m/>
    <n v="0"/>
    <x v="0"/>
    <x v="0"/>
    <s v="SI"/>
    <x v="1"/>
    <x v="1"/>
    <x v="1"/>
    <n v="1"/>
    <x v="1"/>
    <x v="13"/>
    <x v="3"/>
    <n v="468"/>
  </r>
  <r>
    <d v="2019-03-28T00:00:00"/>
    <x v="73"/>
    <d v="1899-12-30T11:15:00"/>
    <m/>
    <x v="1"/>
    <s v="JAR"/>
    <d v="2019-03-28T11:30:00"/>
    <n v="6007052"/>
    <x v="3"/>
    <s v="Carga"/>
    <s v="NO"/>
    <n v="1"/>
    <n v="1"/>
    <x v="0"/>
    <x v="44"/>
    <x v="4"/>
    <s v="Holanda"/>
    <m/>
    <m/>
    <m/>
    <m/>
    <n v="10"/>
    <s v="Reyes"/>
    <x v="65"/>
    <d v="1899-12-30T11:15:00"/>
    <m/>
    <n v="0"/>
    <x v="0"/>
    <x v="0"/>
    <s v="SI"/>
    <x v="1"/>
    <x v="1"/>
    <x v="1"/>
    <n v="1"/>
    <x v="1"/>
    <x v="13"/>
    <x v="3"/>
    <n v="468"/>
  </r>
  <r>
    <d v="2019-03-28T00:00:00"/>
    <x v="3"/>
    <d v="1899-12-30T11:30:00"/>
    <m/>
    <x v="1"/>
    <s v="JAR"/>
    <d v="2019-03-28T11:30:00"/>
    <n v="27283"/>
    <x v="26"/>
    <s v="Carga"/>
    <s v="SI"/>
    <n v="13.5"/>
    <n v="26"/>
    <x v="2"/>
    <x v="238"/>
    <x v="7"/>
    <s v="SOSES"/>
    <m/>
    <m/>
    <m/>
    <m/>
    <n v="45"/>
    <s v="Juan Carlos"/>
    <x v="65"/>
    <d v="1899-12-30T11:30:00"/>
    <m/>
    <n v="1"/>
    <x v="0"/>
    <x v="0"/>
    <s v="SI"/>
    <x v="1"/>
    <x v="1"/>
    <x v="1"/>
    <n v="1"/>
    <x v="2"/>
    <x v="13"/>
    <x v="3"/>
    <n v="468"/>
  </r>
  <r>
    <d v="2019-03-28T00:00:00"/>
    <x v="4"/>
    <d v="1899-12-30T12:00:00"/>
    <m/>
    <x v="1"/>
    <s v="MR"/>
    <d v="2019-03-28T12:00:00"/>
    <m/>
    <x v="30"/>
    <s v="Carga"/>
    <s v="NO"/>
    <n v="2.5"/>
    <n v="5"/>
    <x v="0"/>
    <x v="91"/>
    <x v="1"/>
    <s v="GRANOLLERS"/>
    <s v="pdo.26224,27011,27363 y 27336"/>
    <m/>
    <m/>
    <m/>
    <n v="20"/>
    <s v="Reyes"/>
    <x v="65"/>
    <d v="1899-12-30T12:00:00"/>
    <m/>
    <n v="0"/>
    <x v="0"/>
    <x v="0"/>
    <s v="SI"/>
    <x v="1"/>
    <x v="1"/>
    <x v="1"/>
    <n v="1"/>
    <x v="1"/>
    <x v="13"/>
    <x v="3"/>
    <n v="468"/>
  </r>
  <r>
    <d v="2019-03-28T00:00:00"/>
    <x v="5"/>
    <d v="1899-12-30T12:30:00"/>
    <m/>
    <x v="1"/>
    <s v="JAR"/>
    <d v="2019-03-28T12:30:00"/>
    <n v="27283"/>
    <x v="26"/>
    <s v="Carga"/>
    <s v="SI"/>
    <n v="13.5"/>
    <n v="26"/>
    <x v="2"/>
    <x v="238"/>
    <x v="7"/>
    <s v="SOSES"/>
    <m/>
    <m/>
    <m/>
    <m/>
    <n v="45"/>
    <s v="Jesús"/>
    <x v="65"/>
    <d v="1899-12-30T14:30:00"/>
    <m/>
    <n v="1"/>
    <x v="0"/>
    <x v="0"/>
    <s v="SI"/>
    <x v="1"/>
    <x v="2"/>
    <x v="0"/>
    <n v="0"/>
    <x v="2"/>
    <x v="13"/>
    <x v="3"/>
    <n v="468"/>
  </r>
  <r>
    <d v="2019-03-28T00:00:00"/>
    <x v="6"/>
    <d v="1899-12-30T13:30:00"/>
    <m/>
    <x v="1"/>
    <s v="JAR"/>
    <d v="2019-03-28T13:30:00"/>
    <n v="27283"/>
    <x v="26"/>
    <s v="Carga"/>
    <s v="SI"/>
    <n v="13.5"/>
    <n v="26"/>
    <x v="2"/>
    <x v="238"/>
    <x v="7"/>
    <s v="SOSES"/>
    <m/>
    <m/>
    <m/>
    <m/>
    <n v="45"/>
    <s v="Jesús"/>
    <x v="65"/>
    <d v="1899-12-30T13:30:00"/>
    <m/>
    <n v="1"/>
    <x v="0"/>
    <x v="0"/>
    <s v="SI"/>
    <x v="1"/>
    <x v="1"/>
    <x v="1"/>
    <n v="1"/>
    <x v="2"/>
    <x v="13"/>
    <x v="3"/>
    <n v="468"/>
  </r>
  <r>
    <d v="2019-03-28T00:00:00"/>
    <x v="43"/>
    <d v="1899-12-30T14:00:00"/>
    <m/>
    <x v="1"/>
    <s v="JAR"/>
    <d v="2019-03-28T14:00:00"/>
    <n v="27088"/>
    <x v="53"/>
    <s v="Carga"/>
    <s v="SI"/>
    <n v="13.5"/>
    <n v="26"/>
    <x v="2"/>
    <x v="255"/>
    <x v="7"/>
    <s v="MURCIA"/>
    <m/>
    <m/>
    <m/>
    <m/>
    <n v="45"/>
    <s v="Miguel Ángel"/>
    <x v="65"/>
    <d v="1899-12-30T14:00:00"/>
    <m/>
    <n v="1"/>
    <x v="0"/>
    <x v="0"/>
    <s v="SI"/>
    <x v="1"/>
    <x v="1"/>
    <x v="1"/>
    <n v="1"/>
    <x v="2"/>
    <x v="13"/>
    <x v="3"/>
    <n v="468"/>
  </r>
  <r>
    <d v="2019-03-28T00:00:00"/>
    <x v="38"/>
    <d v="1899-12-30T15:00:00"/>
    <m/>
    <x v="1"/>
    <s v="JAR"/>
    <d v="2019-03-28T15:00:00"/>
    <m/>
    <x v="3"/>
    <s v="Descarga"/>
    <s v="SI"/>
    <n v="13.5"/>
    <n v="26"/>
    <x v="0"/>
    <x v="23"/>
    <x v="2"/>
    <s v="palau"/>
    <s v="3680284652 solicitan cita de descarga"/>
    <m/>
    <m/>
    <m/>
    <n v="60"/>
    <s v="Jesús"/>
    <x v="65"/>
    <d v="1899-12-30T15:00:00"/>
    <m/>
    <n v="1"/>
    <x v="0"/>
    <x v="0"/>
    <s v="SI"/>
    <x v="1"/>
    <x v="1"/>
    <x v="1"/>
    <n v="1"/>
    <x v="0"/>
    <x v="13"/>
    <x v="3"/>
    <n v="468"/>
  </r>
  <r>
    <d v="2019-03-28T00:00:00"/>
    <x v="7"/>
    <d v="1899-12-30T15:30:00"/>
    <m/>
    <x v="1"/>
    <s v="JAR"/>
    <d v="2019-03-28T15:30:00"/>
    <n v="27283"/>
    <x v="26"/>
    <s v="Carga"/>
    <s v="SI"/>
    <n v="13.5"/>
    <n v="26"/>
    <x v="2"/>
    <x v="238"/>
    <x v="7"/>
    <s v="SOSES"/>
    <m/>
    <m/>
    <m/>
    <m/>
    <n v="45"/>
    <s v="Jesús"/>
    <x v="65"/>
    <d v="1899-12-30T15:30:00"/>
    <m/>
    <n v="1"/>
    <x v="0"/>
    <x v="0"/>
    <s v="SI"/>
    <x v="1"/>
    <x v="1"/>
    <x v="1"/>
    <n v="1"/>
    <x v="2"/>
    <x v="13"/>
    <x v="3"/>
    <n v="468"/>
  </r>
  <r>
    <d v="2019-03-28T00:00:00"/>
    <x v="13"/>
    <d v="1899-12-30T16:00:00"/>
    <m/>
    <x v="1"/>
    <s v="MR"/>
    <d v="2019-03-28T16:00:00"/>
    <m/>
    <x v="24"/>
    <s v="Descarga"/>
    <s v="SI"/>
    <n v="13.5"/>
    <n v="26"/>
    <x v="0"/>
    <x v="42"/>
    <x v="10"/>
    <s v="GAILLON"/>
    <s v="ref. facturación CB-1165 "/>
    <m/>
    <m/>
    <m/>
    <n v="60"/>
    <s v="Miguel M."/>
    <x v="65"/>
    <d v="1899-12-30T16:00:00"/>
    <m/>
    <n v="1"/>
    <x v="0"/>
    <x v="0"/>
    <s v="SI"/>
    <x v="1"/>
    <x v="1"/>
    <x v="1"/>
    <n v="1"/>
    <x v="2"/>
    <x v="13"/>
    <x v="3"/>
    <n v="468"/>
  </r>
  <r>
    <d v="2019-03-28T00:00:00"/>
    <x v="8"/>
    <d v="1899-12-30T16:30:00"/>
    <m/>
    <x v="1"/>
    <s v="JAR"/>
    <d v="2019-03-28T16:30:00"/>
    <m/>
    <x v="3"/>
    <s v="Carga"/>
    <s v="NO"/>
    <n v="5"/>
    <n v="10"/>
    <x v="0"/>
    <x v="6"/>
    <x v="3"/>
    <s v="VARIOS"/>
    <m/>
    <m/>
    <m/>
    <m/>
    <n v="45"/>
    <s v="Jesús"/>
    <x v="65"/>
    <d v="1899-12-30T16:30:00"/>
    <m/>
    <n v="0"/>
    <x v="0"/>
    <x v="0"/>
    <s v="SI"/>
    <x v="1"/>
    <x v="1"/>
    <x v="1"/>
    <n v="1"/>
    <x v="1"/>
    <x v="13"/>
    <x v="3"/>
    <n v="468"/>
  </r>
  <r>
    <d v="2019-03-28T00:00:00"/>
    <x v="40"/>
    <d v="1899-12-30T17:00:00"/>
    <m/>
    <x v="1"/>
    <s v="MR"/>
    <d v="2019-03-28T17:00:00"/>
    <m/>
    <x v="14"/>
    <s v="Carga"/>
    <s v="NO"/>
    <n v="2"/>
    <n v="3"/>
    <x v="0"/>
    <x v="19"/>
    <x v="5"/>
    <s v="VARIOS"/>
    <m/>
    <m/>
    <m/>
    <m/>
    <n v="20"/>
    <s v="Miguel M."/>
    <x v="65"/>
    <d v="1899-12-30T17:00:00"/>
    <m/>
    <n v="0"/>
    <x v="0"/>
    <x v="0"/>
    <s v="SI"/>
    <x v="1"/>
    <x v="1"/>
    <x v="1"/>
    <n v="1"/>
    <x v="2"/>
    <x v="13"/>
    <x v="3"/>
    <n v="468"/>
  </r>
  <r>
    <d v="2019-03-28T00:00:00"/>
    <x v="219"/>
    <d v="1899-12-30T17:40:00"/>
    <m/>
    <x v="1"/>
    <s v="JAR"/>
    <d v="2019-03-28T17:30:00"/>
    <n v="27283"/>
    <x v="26"/>
    <s v="Carga"/>
    <s v="SI"/>
    <n v="13.5"/>
    <n v="26"/>
    <x v="2"/>
    <x v="238"/>
    <x v="7"/>
    <s v="SOSES"/>
    <m/>
    <m/>
    <m/>
    <m/>
    <n v="45"/>
    <s v="Jesús"/>
    <x v="65"/>
    <d v="1899-12-30T17:40:00"/>
    <m/>
    <n v="1"/>
    <x v="0"/>
    <x v="0"/>
    <s v="SI"/>
    <x v="1"/>
    <x v="1"/>
    <x v="1"/>
    <n v="1"/>
    <x v="2"/>
    <x v="13"/>
    <x v="3"/>
    <n v="468"/>
  </r>
  <r>
    <d v="2019-03-28T00:00:00"/>
    <x v="46"/>
    <d v="1899-12-30T18:00:00"/>
    <m/>
    <x v="1"/>
    <s v="JAR"/>
    <d v="2019-03-28T18:00:00"/>
    <n v="26037"/>
    <x v="3"/>
    <s v="Carga"/>
    <s v="SI"/>
    <n v="13.5"/>
    <n v="26"/>
    <x v="0"/>
    <x v="259"/>
    <x v="1"/>
    <s v="Marruecos"/>
    <s v="ENVIO 8077"/>
    <s v="R6682BBK"/>
    <m/>
    <m/>
    <n v="60"/>
    <s v="Jesús"/>
    <x v="64"/>
    <d v="1899-12-30T14:30:00"/>
    <m/>
    <n v="1"/>
    <x v="0"/>
    <x v="0"/>
    <s v="SI"/>
    <x v="3"/>
    <x v="3"/>
    <x v="1"/>
    <n v="1"/>
    <x v="1"/>
    <x v="13"/>
    <x v="3"/>
    <n v="468"/>
  </r>
  <r>
    <d v="2019-03-28T00:00:00"/>
    <x v="47"/>
    <d v="1899-12-30T18:30:00"/>
    <m/>
    <x v="1"/>
    <s v="JAR"/>
    <d v="2019-03-28T18:30:00"/>
    <n v="27088"/>
    <x v="53"/>
    <s v="Carga"/>
    <s v="SI"/>
    <n v="13.5"/>
    <n v="26"/>
    <x v="2"/>
    <x v="255"/>
    <x v="7"/>
    <s v="MURCIA"/>
    <m/>
    <m/>
    <m/>
    <m/>
    <n v="45"/>
    <s v="Jesús"/>
    <x v="65"/>
    <d v="1899-12-30T18:30:00"/>
    <m/>
    <n v="1"/>
    <x v="0"/>
    <x v="0"/>
    <s v="SI"/>
    <x v="1"/>
    <x v="1"/>
    <x v="1"/>
    <n v="1"/>
    <x v="2"/>
    <x v="13"/>
    <x v="3"/>
    <n v="468"/>
  </r>
  <r>
    <d v="2019-03-28T00:00:00"/>
    <x v="220"/>
    <d v="1899-12-30T18:40:00"/>
    <m/>
    <x v="1"/>
    <s v="JAR"/>
    <d v="2019-03-28T18:30:00"/>
    <n v="27088"/>
    <x v="53"/>
    <s v="Carga"/>
    <s v="SI"/>
    <n v="13.5"/>
    <n v="26"/>
    <x v="2"/>
    <x v="255"/>
    <x v="7"/>
    <s v="MURCIA"/>
    <m/>
    <m/>
    <m/>
    <m/>
    <n v="45"/>
    <s v="Jesús"/>
    <x v="65"/>
    <d v="1899-12-30T20:00:00"/>
    <m/>
    <n v="1"/>
    <x v="0"/>
    <x v="0"/>
    <s v="SI"/>
    <x v="1"/>
    <x v="2"/>
    <x v="0"/>
    <n v="0"/>
    <x v="2"/>
    <x v="13"/>
    <x v="3"/>
    <n v="468"/>
  </r>
  <r>
    <d v="2019-03-28T00:00:00"/>
    <x v="56"/>
    <d v="1899-12-30T19:00:00"/>
    <m/>
    <x v="1"/>
    <s v="JAR"/>
    <d v="2019-03-28T19:00:00"/>
    <s v="Cisterna-silo 2"/>
    <x v="76"/>
    <s v="Descarga"/>
    <s v="NO"/>
    <n v="1"/>
    <n v="1"/>
    <x v="1"/>
    <x v="256"/>
    <x v="2"/>
    <s v="palau"/>
    <s v="En silo 6 - patio"/>
    <m/>
    <m/>
    <m/>
    <n v="1"/>
    <s v="Reyes"/>
    <x v="65"/>
    <d v="1899-12-30T08:00:00"/>
    <m/>
    <n v="0"/>
    <x v="0"/>
    <x v="0"/>
    <s v="SI"/>
    <x v="1"/>
    <x v="3"/>
    <x v="1"/>
    <n v="1"/>
    <x v="0"/>
    <x v="13"/>
    <x v="3"/>
    <n v="468"/>
  </r>
  <r>
    <d v="2019-03-28T00:00:00"/>
    <x v="48"/>
    <d v="1899-12-30T19:30:00"/>
    <m/>
    <x v="1"/>
    <s v="JAR"/>
    <d v="2019-03-28T19:30:00"/>
    <m/>
    <x v="3"/>
    <s v="Carga"/>
    <s v="SI"/>
    <n v="13.5"/>
    <n v="26"/>
    <x v="0"/>
    <x v="23"/>
    <x v="1"/>
    <s v="varios"/>
    <n v="3680305458"/>
    <m/>
    <m/>
    <m/>
    <n v="60"/>
    <s v="Miguel M."/>
    <x v="65"/>
    <d v="1899-12-30T19:30:00"/>
    <m/>
    <n v="1"/>
    <x v="0"/>
    <x v="0"/>
    <s v="SI"/>
    <x v="1"/>
    <x v="1"/>
    <x v="1"/>
    <n v="1"/>
    <x v="1"/>
    <x v="13"/>
    <x v="3"/>
    <n v="468"/>
  </r>
  <r>
    <d v="2019-03-28T00:00:00"/>
    <x v="49"/>
    <d v="1899-12-30T20:00:00"/>
    <m/>
    <x v="1"/>
    <s v="JAR"/>
    <d v="2019-03-28T20:00:00"/>
    <m/>
    <x v="3"/>
    <s v="Carga"/>
    <s v="SI"/>
    <n v="13.5"/>
    <n v="26"/>
    <x v="0"/>
    <x v="23"/>
    <x v="1"/>
    <s v="varios"/>
    <n v="3680305408"/>
    <m/>
    <m/>
    <m/>
    <n v="60"/>
    <s v="Miguel Ángel"/>
    <x v="65"/>
    <d v="1899-12-30T13:00:00"/>
    <m/>
    <n v="1"/>
    <x v="0"/>
    <x v="0"/>
    <s v="SI"/>
    <x v="1"/>
    <x v="3"/>
    <x v="1"/>
    <n v="1"/>
    <x v="1"/>
    <x v="13"/>
    <x v="3"/>
    <n v="468"/>
  </r>
  <r>
    <d v="2019-03-28T00:00:00"/>
    <x v="114"/>
    <d v="1899-12-30T20:30:00"/>
    <m/>
    <x v="1"/>
    <s v="JAR"/>
    <d v="2019-03-28T20:30:00"/>
    <n v="27283"/>
    <x v="26"/>
    <s v="Carga"/>
    <s v="SI"/>
    <n v="13.5"/>
    <n v="26"/>
    <x v="2"/>
    <x v="238"/>
    <x v="7"/>
    <s v="SOSES"/>
    <m/>
    <m/>
    <m/>
    <m/>
    <n v="45"/>
    <s v="Jesús"/>
    <x v="65"/>
    <d v="1899-12-30T20:30:00"/>
    <m/>
    <n v="1"/>
    <x v="0"/>
    <x v="0"/>
    <s v="SI"/>
    <x v="1"/>
    <x v="1"/>
    <x v="1"/>
    <n v="1"/>
    <x v="2"/>
    <x v="13"/>
    <x v="3"/>
    <n v="468"/>
  </r>
  <r>
    <d v="2019-03-28T00:00:00"/>
    <x v="104"/>
    <d v="1899-12-30T21:30:00"/>
    <m/>
    <x v="1"/>
    <s v="JAR"/>
    <d v="2019-03-28T21:30:00"/>
    <m/>
    <x v="3"/>
    <s v="Carga"/>
    <s v="SI"/>
    <n v="13.5"/>
    <n v="26"/>
    <x v="0"/>
    <x v="23"/>
    <x v="1"/>
    <s v="varios"/>
    <n v="3680305455"/>
    <m/>
    <m/>
    <m/>
    <n v="90"/>
    <s v="Miguel M."/>
    <x v="65"/>
    <d v="1899-12-30T11:30:00"/>
    <m/>
    <n v="1"/>
    <x v="0"/>
    <x v="0"/>
    <s v="SI"/>
    <x v="1"/>
    <x v="3"/>
    <x v="1"/>
    <n v="1"/>
    <x v="1"/>
    <x v="13"/>
    <x v="3"/>
    <n v="468"/>
  </r>
  <r>
    <d v="2019-03-29T00:00:00"/>
    <x v="17"/>
    <d v="1899-12-30T06:00:00"/>
    <m/>
    <x v="1"/>
    <s v="JAR"/>
    <d v="2019-03-29T06:00:00"/>
    <s v="Cisterna-silo 6"/>
    <x v="76"/>
    <s v="Descarga"/>
    <s v="NO"/>
    <n v="1"/>
    <n v="1"/>
    <x v="1"/>
    <x v="256"/>
    <x v="2"/>
    <s v="palau"/>
    <m/>
    <m/>
    <m/>
    <m/>
    <n v="1"/>
    <s v="Miguel Ángel"/>
    <x v="66"/>
    <d v="1899-12-30T06:00:00"/>
    <m/>
    <n v="0"/>
    <x v="0"/>
    <x v="0"/>
    <s v="SI"/>
    <x v="1"/>
    <x v="1"/>
    <x v="1"/>
    <n v="1"/>
    <x v="0"/>
    <x v="13"/>
    <x v="3"/>
    <n v="468"/>
  </r>
  <r>
    <d v="2019-03-29T00:00:00"/>
    <x v="155"/>
    <d v="1899-12-30T06:30:00"/>
    <m/>
    <x v="1"/>
    <s v="JAR"/>
    <d v="2019-03-29T06:30:00"/>
    <n v="27283"/>
    <x v="26"/>
    <s v="Carga"/>
    <s v="SI"/>
    <n v="13.5"/>
    <n v="26"/>
    <x v="2"/>
    <x v="238"/>
    <x v="7"/>
    <s v="SOSES"/>
    <m/>
    <m/>
    <m/>
    <m/>
    <n v="45"/>
    <s v="Juan Carlos"/>
    <x v="66"/>
    <d v="1899-12-30T06:30:00"/>
    <m/>
    <n v="1"/>
    <x v="0"/>
    <x v="0"/>
    <s v="SI"/>
    <x v="1"/>
    <x v="1"/>
    <x v="1"/>
    <n v="1"/>
    <x v="2"/>
    <x v="13"/>
    <x v="3"/>
    <n v="468"/>
  </r>
  <r>
    <d v="2019-03-29T00:00:00"/>
    <x v="59"/>
    <d v="1899-12-30T07:00:00"/>
    <m/>
    <x v="1"/>
    <s v="MR"/>
    <d v="2019-03-29T07:00:00"/>
    <m/>
    <x v="26"/>
    <s v="Carga"/>
    <s v="SI"/>
    <n v="13.5"/>
    <n v="26"/>
    <x v="0"/>
    <x v="157"/>
    <x v="5"/>
    <s v="VARIOS"/>
    <m/>
    <m/>
    <m/>
    <m/>
    <n v="60"/>
    <s v="Miguel Ángel"/>
    <x v="66"/>
    <d v="1899-12-30T07:00:00"/>
    <m/>
    <n v="1"/>
    <x v="0"/>
    <x v="0"/>
    <s v="SI"/>
    <x v="1"/>
    <x v="1"/>
    <x v="1"/>
    <n v="1"/>
    <x v="2"/>
    <x v="13"/>
    <x v="3"/>
    <n v="468"/>
  </r>
  <r>
    <d v="2019-03-29T00:00:00"/>
    <x v="18"/>
    <d v="1899-12-30T07:30:00"/>
    <m/>
    <x v="1"/>
    <s v="JAR"/>
    <d v="2019-03-29T07:30:00"/>
    <n v="27270"/>
    <x v="31"/>
    <s v="Carga"/>
    <s v="NO"/>
    <n v="10"/>
    <n v="20"/>
    <x v="0"/>
    <x v="260"/>
    <x v="11"/>
    <s v="navarra"/>
    <m/>
    <m/>
    <m/>
    <m/>
    <n v="30"/>
    <s v="Juan Carlos"/>
    <x v="66"/>
    <d v="1899-12-30T07:30:00"/>
    <m/>
    <n v="0"/>
    <x v="0"/>
    <x v="0"/>
    <s v="SI"/>
    <x v="1"/>
    <x v="1"/>
    <x v="1"/>
    <n v="1"/>
    <x v="2"/>
    <x v="13"/>
    <x v="3"/>
    <n v="468"/>
  </r>
  <r>
    <d v="2019-03-29T00:00:00"/>
    <x v="9"/>
    <d v="1899-12-30T08:00:00"/>
    <m/>
    <x v="1"/>
    <s v="JAR"/>
    <d v="2019-03-29T08:00:00"/>
    <s v="DAVID "/>
    <x v="7"/>
    <s v="Carga"/>
    <s v="NO"/>
    <n v="4"/>
    <n v="6"/>
    <x v="0"/>
    <x v="9"/>
    <x v="7"/>
    <s v="varios"/>
    <s v="Reparto diario"/>
    <m/>
    <m/>
    <m/>
    <n v="10"/>
    <s v="Juan Carlos"/>
    <x v="66"/>
    <d v="1899-12-30T08:00:00"/>
    <m/>
    <n v="0"/>
    <x v="0"/>
    <x v="0"/>
    <s v="SI"/>
    <x v="1"/>
    <x v="1"/>
    <x v="1"/>
    <n v="1"/>
    <x v="2"/>
    <x v="13"/>
    <x v="3"/>
    <n v="468"/>
  </r>
  <r>
    <d v="2019-03-29T00:00:00"/>
    <x v="20"/>
    <d v="1899-12-30T08:30:00"/>
    <m/>
    <x v="1"/>
    <s v="JAR"/>
    <d v="2019-03-29T08:30:00"/>
    <n v="27283"/>
    <x v="26"/>
    <s v="Carga"/>
    <s v="SI"/>
    <n v="13.5"/>
    <n v="26"/>
    <x v="2"/>
    <x v="238"/>
    <x v="7"/>
    <s v="SOSES"/>
    <m/>
    <m/>
    <m/>
    <m/>
    <n v="45"/>
    <s v="Miguel Ángel"/>
    <x v="66"/>
    <d v="1899-12-30T08:30:00"/>
    <m/>
    <n v="1"/>
    <x v="0"/>
    <x v="0"/>
    <s v="SI"/>
    <x v="1"/>
    <x v="1"/>
    <x v="1"/>
    <n v="1"/>
    <x v="2"/>
    <x v="13"/>
    <x v="3"/>
    <n v="468"/>
  </r>
  <r>
    <d v="2019-03-29T00:00:00"/>
    <x v="22"/>
    <d v="1899-12-30T09:00:00"/>
    <m/>
    <x v="1"/>
    <s v="JAR"/>
    <d v="2019-03-29T09:00:00"/>
    <m/>
    <x v="3"/>
    <s v="Carga"/>
    <s v="SI"/>
    <n v="13.5"/>
    <n v="26"/>
    <x v="0"/>
    <x v="23"/>
    <x v="1"/>
    <s v="varios"/>
    <s v="3680305409  - Reservada"/>
    <s v="PB0042EP CB3938M"/>
    <m/>
    <m/>
    <n v="60"/>
    <s v="Miguel M."/>
    <x v="66"/>
    <d v="1899-12-30T15:00:00"/>
    <m/>
    <n v="1"/>
    <x v="0"/>
    <x v="0"/>
    <s v="SI"/>
    <x v="1"/>
    <x v="2"/>
    <x v="0"/>
    <n v="0"/>
    <x v="1"/>
    <x v="13"/>
    <x v="3"/>
    <n v="468"/>
  </r>
  <r>
    <d v="2019-03-29T00:00:00"/>
    <x v="0"/>
    <d v="1899-12-30T09:30:00"/>
    <m/>
    <x v="1"/>
    <s v="JAR"/>
    <d v="2019-03-29T09:30:00"/>
    <n v="27088"/>
    <x v="53"/>
    <s v="Carga"/>
    <s v="SI"/>
    <n v="13.5"/>
    <n v="26"/>
    <x v="2"/>
    <x v="255"/>
    <x v="7"/>
    <s v="MURCIA"/>
    <m/>
    <m/>
    <m/>
    <m/>
    <n v="45"/>
    <s v="Juan Carlos"/>
    <x v="66"/>
    <d v="1899-12-30T09:30:00"/>
    <m/>
    <n v="1"/>
    <x v="0"/>
    <x v="0"/>
    <s v="SI"/>
    <x v="1"/>
    <x v="1"/>
    <x v="1"/>
    <n v="1"/>
    <x v="2"/>
    <x v="13"/>
    <x v="3"/>
    <n v="468"/>
  </r>
  <r>
    <d v="2019-03-29T00:00:00"/>
    <x v="14"/>
    <d v="1899-12-30T10:00:00"/>
    <m/>
    <x v="1"/>
    <s v="JAR"/>
    <d v="2019-03-29T10:00:00"/>
    <m/>
    <x v="3"/>
    <s v="Carga"/>
    <s v="NO"/>
    <n v="1"/>
    <n v="2"/>
    <x v="0"/>
    <x v="98"/>
    <x v="1"/>
    <s v="VALENCIA"/>
    <s v="27241-27240"/>
    <m/>
    <m/>
    <m/>
    <n v="10"/>
    <s v="Miguel Ángel"/>
    <x v="66"/>
    <d v="1899-12-30T10:00:00"/>
    <m/>
    <n v="0"/>
    <x v="0"/>
    <x v="0"/>
    <s v="SI"/>
    <x v="1"/>
    <x v="1"/>
    <x v="1"/>
    <n v="1"/>
    <x v="1"/>
    <x v="13"/>
    <x v="3"/>
    <n v="468"/>
  </r>
  <r>
    <d v="2019-03-29T00:00:00"/>
    <x v="1"/>
    <d v="1899-12-30T10:30:00"/>
    <m/>
    <x v="1"/>
    <s v="JAR"/>
    <d v="2019-03-29T10:30:00"/>
    <s v="Descarga Lorqui"/>
    <x v="22"/>
    <s v="Descarga"/>
    <s v="SI"/>
    <n v="13.5"/>
    <n v="26"/>
    <x v="0"/>
    <x v="21"/>
    <x v="8"/>
    <s v="MURCIA"/>
    <s v="Traversas"/>
    <m/>
    <m/>
    <m/>
    <n v="60"/>
    <s v="Miguel Ángel"/>
    <x v="66"/>
    <d v="1899-12-30T10:30:00"/>
    <m/>
    <n v="1"/>
    <x v="0"/>
    <x v="0"/>
    <s v="SI"/>
    <x v="1"/>
    <x v="1"/>
    <x v="1"/>
    <n v="1"/>
    <x v="2"/>
    <x v="13"/>
    <x v="3"/>
    <n v="468"/>
  </r>
  <r>
    <d v="2019-03-29T00:00:00"/>
    <x v="2"/>
    <d v="1899-12-30T11:00:00"/>
    <m/>
    <x v="1"/>
    <s v="MR"/>
    <d v="2019-03-29T11:00:00"/>
    <n v="27270"/>
    <x v="31"/>
    <s v="Carga"/>
    <s v="NO"/>
    <n v="10"/>
    <n v="20"/>
    <x v="0"/>
    <x v="260"/>
    <x v="11"/>
    <s v="NAVARRA"/>
    <m/>
    <m/>
    <m/>
    <m/>
    <n v="45"/>
    <s v="Juan Carlos"/>
    <x v="66"/>
    <d v="1899-12-30T11:00:00"/>
    <m/>
    <n v="0"/>
    <x v="0"/>
    <x v="0"/>
    <s v="SI"/>
    <x v="1"/>
    <x v="1"/>
    <x v="1"/>
    <n v="1"/>
    <x v="2"/>
    <x v="13"/>
    <x v="3"/>
    <n v="468"/>
  </r>
  <r>
    <d v="2019-03-29T00:00:00"/>
    <x v="4"/>
    <d v="1899-12-30T12:00:00"/>
    <m/>
    <x v="1"/>
    <s v="JAR"/>
    <d v="2019-03-29T12:00:00"/>
    <n v="27361"/>
    <x v="26"/>
    <s v="Carga"/>
    <s v="SI"/>
    <n v="13.5"/>
    <n v="26"/>
    <x v="2"/>
    <x v="238"/>
    <x v="7"/>
    <s v="Huesca"/>
    <m/>
    <m/>
    <m/>
    <m/>
    <n v="45"/>
    <s v="Miguel Ángel"/>
    <x v="66"/>
    <d v="1899-12-30T12:00:00"/>
    <m/>
    <n v="1"/>
    <x v="0"/>
    <x v="0"/>
    <s v="SI"/>
    <x v="1"/>
    <x v="1"/>
    <x v="1"/>
    <n v="1"/>
    <x v="2"/>
    <x v="13"/>
    <x v="3"/>
    <n v="468"/>
  </r>
  <r>
    <d v="2019-03-29T00:00:00"/>
    <x v="5"/>
    <d v="1899-12-30T12:30:00"/>
    <m/>
    <x v="1"/>
    <s v="MR"/>
    <d v="2019-03-29T12:30:00"/>
    <m/>
    <x v="26"/>
    <s v="Carga"/>
    <s v="SI"/>
    <n v="13.5"/>
    <n v="26"/>
    <x v="0"/>
    <x v="157"/>
    <x v="5"/>
    <s v="VARIOS"/>
    <m/>
    <m/>
    <m/>
    <m/>
    <n v="60"/>
    <s v="Miguel M."/>
    <x v="66"/>
    <d v="1899-12-30T15:30:00"/>
    <m/>
    <n v="1"/>
    <x v="0"/>
    <x v="0"/>
    <s v="SI"/>
    <x v="1"/>
    <x v="2"/>
    <x v="0"/>
    <n v="0"/>
    <x v="2"/>
    <x v="13"/>
    <x v="3"/>
    <n v="468"/>
  </r>
  <r>
    <d v="2019-03-29T00:00:00"/>
    <x v="36"/>
    <d v="1899-12-30T13:00:00"/>
    <m/>
    <x v="1"/>
    <s v="JAR"/>
    <d v="2019-03-29T13:00:00"/>
    <n v="27088"/>
    <x v="53"/>
    <s v="Carga"/>
    <s v="SI"/>
    <n v="13.5"/>
    <n v="26"/>
    <x v="2"/>
    <x v="255"/>
    <x v="7"/>
    <s v="MURCIA"/>
    <m/>
    <m/>
    <m/>
    <m/>
    <n v="45"/>
    <s v="Miguel Angel"/>
    <x v="66"/>
    <d v="1899-12-30T13:00:00"/>
    <m/>
    <n v="1"/>
    <x v="0"/>
    <x v="0"/>
    <s v="SI"/>
    <x v="1"/>
    <x v="1"/>
    <x v="1"/>
    <n v="1"/>
    <x v="2"/>
    <x v="13"/>
    <x v="3"/>
    <n v="468"/>
  </r>
  <r>
    <d v="2019-03-29T00:00:00"/>
    <x v="43"/>
    <d v="1899-12-30T14:00:00"/>
    <m/>
    <x v="1"/>
    <s v="JAR"/>
    <d v="2019-03-29T14:00:00"/>
    <n v="27361"/>
    <x v="26"/>
    <s v="Carga"/>
    <s v="SI"/>
    <n v="13.5"/>
    <n v="26"/>
    <x v="2"/>
    <x v="238"/>
    <x v="7"/>
    <s v="Huesca"/>
    <m/>
    <m/>
    <m/>
    <m/>
    <n v="45"/>
    <s v="Jesús"/>
    <x v="66"/>
    <d v="1899-12-30T14:00:00"/>
    <m/>
    <n v="1"/>
    <x v="0"/>
    <x v="0"/>
    <s v="SI"/>
    <x v="1"/>
    <x v="1"/>
    <x v="1"/>
    <n v="1"/>
    <x v="2"/>
    <x v="13"/>
    <x v="3"/>
    <n v="468"/>
  </r>
  <r>
    <d v="2019-03-29T00:00:00"/>
    <x v="12"/>
    <d v="1899-12-30T14:30:00"/>
    <m/>
    <x v="1"/>
    <s v="JAR"/>
    <d v="2019-03-29T14:30:00"/>
    <m/>
    <x v="22"/>
    <s v="Carga"/>
    <s v="SI"/>
    <n v="13.5"/>
    <n v="26"/>
    <x v="0"/>
    <x v="21"/>
    <x v="8"/>
    <s v="lorqui"/>
    <m/>
    <m/>
    <m/>
    <m/>
    <n v="60"/>
    <s v="Miguel Ángel"/>
    <x v="66"/>
    <d v="1899-12-30T14:30:00"/>
    <m/>
    <n v="1"/>
    <x v="0"/>
    <x v="0"/>
    <s v="SI"/>
    <x v="1"/>
    <x v="1"/>
    <x v="1"/>
    <n v="1"/>
    <x v="2"/>
    <x v="13"/>
    <x v="3"/>
    <n v="468"/>
  </r>
  <r>
    <d v="2019-03-29T00:00:00"/>
    <x v="38"/>
    <d v="1899-12-30T15:00:00"/>
    <m/>
    <x v="1"/>
    <s v="JAR"/>
    <d v="2019-03-29T15:00:00"/>
    <n v="27088"/>
    <x v="53"/>
    <s v="Carga"/>
    <s v="SI"/>
    <n v="13.5"/>
    <n v="26"/>
    <x v="2"/>
    <x v="255"/>
    <x v="7"/>
    <s v="MURCIA"/>
    <m/>
    <m/>
    <m/>
    <m/>
    <n v="45"/>
    <s v="Jesús"/>
    <x v="66"/>
    <d v="1899-12-30T19:00:00"/>
    <m/>
    <n v="1"/>
    <x v="0"/>
    <x v="0"/>
    <s v="SI"/>
    <x v="1"/>
    <x v="2"/>
    <x v="0"/>
    <n v="0"/>
    <x v="2"/>
    <x v="13"/>
    <x v="3"/>
    <n v="468"/>
  </r>
  <r>
    <d v="2019-03-29T00:00:00"/>
    <x v="7"/>
    <d v="1899-12-30T15:30:00"/>
    <m/>
    <x v="1"/>
    <s v="JAR"/>
    <d v="2019-03-29T15:30:00"/>
    <m/>
    <x v="77"/>
    <s v="Carga"/>
    <s v="NO"/>
    <n v="4"/>
    <n v="5"/>
    <x v="0"/>
    <x v="30"/>
    <x v="3"/>
    <s v="navarra"/>
    <s v="26707 y 26800"/>
    <m/>
    <m/>
    <m/>
    <n v="20"/>
    <s v="Alfredo"/>
    <x v="66"/>
    <d v="1899-12-30T15:30:00"/>
    <m/>
    <n v="0"/>
    <x v="0"/>
    <x v="0"/>
    <s v="SI"/>
    <x v="1"/>
    <x v="1"/>
    <x v="1"/>
    <n v="1"/>
    <x v="1"/>
    <x v="13"/>
    <x v="3"/>
    <n v="468"/>
  </r>
  <r>
    <d v="2019-03-29T00:00:00"/>
    <x v="13"/>
    <d v="1899-12-30T16:00:00"/>
    <m/>
    <x v="1"/>
    <s v="JAR"/>
    <d v="2019-03-29T16:00:00"/>
    <n v="27361"/>
    <x v="26"/>
    <s v="Carga"/>
    <s v="SI"/>
    <n v="13.5"/>
    <n v="26"/>
    <x v="2"/>
    <x v="238"/>
    <x v="7"/>
    <s v="Huesca"/>
    <m/>
    <m/>
    <m/>
    <m/>
    <n v="45"/>
    <s v="Jesús"/>
    <x v="66"/>
    <d v="1899-12-30T16:00:00"/>
    <m/>
    <n v="1"/>
    <x v="0"/>
    <x v="0"/>
    <s v="SI"/>
    <x v="1"/>
    <x v="1"/>
    <x v="1"/>
    <n v="1"/>
    <x v="2"/>
    <x v="13"/>
    <x v="3"/>
    <n v="468"/>
  </r>
  <r>
    <d v="2019-03-29T00:00:00"/>
    <x v="8"/>
    <d v="1899-12-30T16:30:00"/>
    <m/>
    <x v="1"/>
    <s v="JAR"/>
    <d v="2019-03-29T16:30:00"/>
    <m/>
    <x v="3"/>
    <s v="Carga"/>
    <s v="NO"/>
    <n v="5"/>
    <n v="10"/>
    <x v="0"/>
    <x v="6"/>
    <x v="3"/>
    <s v="VARIOS"/>
    <m/>
    <m/>
    <m/>
    <m/>
    <n v="10"/>
    <s v="Jesús"/>
    <x v="66"/>
    <d v="1899-12-30T16:30:00"/>
    <m/>
    <n v="0"/>
    <x v="0"/>
    <x v="0"/>
    <s v="SI"/>
    <x v="1"/>
    <x v="1"/>
    <x v="1"/>
    <n v="1"/>
    <x v="1"/>
    <x v="13"/>
    <x v="3"/>
    <n v="468"/>
  </r>
  <r>
    <d v="2019-03-29T00:00:00"/>
    <x v="40"/>
    <d v="1899-12-30T17:00:00"/>
    <m/>
    <x v="1"/>
    <s v="MR"/>
    <d v="2019-03-29T17:00:00"/>
    <m/>
    <x v="14"/>
    <s v="Carga"/>
    <s v="NO"/>
    <n v="1"/>
    <n v="2"/>
    <x v="0"/>
    <x v="19"/>
    <x v="5"/>
    <s v="VARIOS"/>
    <m/>
    <m/>
    <m/>
    <m/>
    <n v="20"/>
    <s v="Miguel M."/>
    <x v="66"/>
    <d v="1899-12-30T17:00:00"/>
    <m/>
    <n v="0"/>
    <x v="0"/>
    <x v="0"/>
    <s v="SI"/>
    <x v="1"/>
    <x v="1"/>
    <x v="1"/>
    <n v="1"/>
    <x v="2"/>
    <x v="13"/>
    <x v="3"/>
    <n v="468"/>
  </r>
  <r>
    <d v="2019-03-29T00:00:00"/>
    <x v="55"/>
    <d v="1899-12-30T17:30:00"/>
    <m/>
    <x v="1"/>
    <s v="JAR"/>
    <d v="2019-03-29T17:30:00"/>
    <n v="27361"/>
    <x v="26"/>
    <s v="Carga"/>
    <s v="SI"/>
    <n v="13.5"/>
    <n v="26"/>
    <x v="2"/>
    <x v="238"/>
    <x v="7"/>
    <s v="Huesca"/>
    <m/>
    <m/>
    <m/>
    <m/>
    <n v="45"/>
    <s v="Jesús"/>
    <x v="66"/>
    <d v="1899-12-30T17:30:00"/>
    <m/>
    <n v="1"/>
    <x v="0"/>
    <x v="0"/>
    <s v="SI"/>
    <x v="1"/>
    <x v="1"/>
    <x v="1"/>
    <n v="1"/>
    <x v="2"/>
    <x v="13"/>
    <x v="3"/>
    <n v="468"/>
  </r>
  <r>
    <d v="2019-03-29T00:00:00"/>
    <x v="46"/>
    <d v="1899-12-30T18:00:00"/>
    <m/>
    <x v="1"/>
    <s v="JAR"/>
    <d v="2019-03-29T18:00:00"/>
    <n v="25840"/>
    <x v="3"/>
    <s v="Carga"/>
    <s v="SI"/>
    <n v="13.5"/>
    <n v="26"/>
    <x v="0"/>
    <x v="259"/>
    <x v="1"/>
    <s v="Marruecos"/>
    <m/>
    <m/>
    <m/>
    <m/>
    <n v="60"/>
    <s v="Juan Carlos"/>
    <x v="65"/>
    <d v="1899-12-30T12:20:00"/>
    <m/>
    <n v="1"/>
    <x v="0"/>
    <x v="0"/>
    <s v="SI"/>
    <x v="3"/>
    <x v="3"/>
    <x v="1"/>
    <n v="1"/>
    <x v="1"/>
    <x v="13"/>
    <x v="3"/>
    <n v="468"/>
  </r>
  <r>
    <d v="2019-03-29T00:00:00"/>
    <x v="47"/>
    <d v="1899-12-30T18:30:00"/>
    <m/>
    <x v="1"/>
    <s v="JAR"/>
    <d v="2019-03-29T18:30:00"/>
    <n v="27224"/>
    <x v="55"/>
    <s v="Carga"/>
    <s v="SI"/>
    <n v="13.5"/>
    <n v="26"/>
    <x v="0"/>
    <x v="148"/>
    <x v="1"/>
    <s v="jaen"/>
    <m/>
    <m/>
    <m/>
    <m/>
    <n v="60"/>
    <s v="Miguel M."/>
    <x v="66"/>
    <d v="1899-12-30T21:00:00"/>
    <m/>
    <n v="1"/>
    <x v="0"/>
    <x v="0"/>
    <s v="SI"/>
    <x v="1"/>
    <x v="2"/>
    <x v="0"/>
    <n v="0"/>
    <x v="1"/>
    <x v="13"/>
    <x v="3"/>
    <n v="468"/>
  </r>
  <r>
    <d v="2019-03-29T00:00:00"/>
    <x v="56"/>
    <d v="1899-12-30T19:00:00"/>
    <m/>
    <x v="1"/>
    <s v="MR"/>
    <d v="2019-03-29T19:00:00"/>
    <m/>
    <x v="26"/>
    <s v="Carga"/>
    <s v="NO"/>
    <n v="6"/>
    <n v="12"/>
    <x v="0"/>
    <x v="157"/>
    <x v="5"/>
    <s v="VARIOS"/>
    <m/>
    <m/>
    <m/>
    <m/>
    <n v="60"/>
    <s v="Miguel M."/>
    <x v="66"/>
    <d v="1899-12-30T19:00:00"/>
    <m/>
    <n v="0"/>
    <x v="0"/>
    <x v="0"/>
    <s v="SI"/>
    <x v="1"/>
    <x v="1"/>
    <x v="1"/>
    <n v="1"/>
    <x v="2"/>
    <x v="13"/>
    <x v="3"/>
    <n v="468"/>
  </r>
  <r>
    <d v="2019-03-29T00:00:00"/>
    <x v="48"/>
    <d v="1899-12-30T19:30:00"/>
    <m/>
    <x v="1"/>
    <s v="JAR"/>
    <d v="2019-03-29T19:30:00"/>
    <n v="27361"/>
    <x v="26"/>
    <s v="Carga"/>
    <s v="SI"/>
    <n v="13.5"/>
    <n v="26"/>
    <x v="2"/>
    <x v="238"/>
    <x v="7"/>
    <s v="Huesca"/>
    <m/>
    <m/>
    <m/>
    <m/>
    <n v="45"/>
    <s v="Jesús"/>
    <x v="66"/>
    <d v="1899-12-30T19:30:00"/>
    <m/>
    <n v="1"/>
    <x v="0"/>
    <x v="0"/>
    <s v="SI"/>
    <x v="1"/>
    <x v="1"/>
    <x v="1"/>
    <n v="1"/>
    <x v="2"/>
    <x v="13"/>
    <x v="3"/>
    <n v="468"/>
  </r>
  <r>
    <d v="2019-03-29T00:00:00"/>
    <x v="117"/>
    <d v="1899-12-30T21:00:00"/>
    <m/>
    <x v="1"/>
    <s v="JAR"/>
    <d v="2019-03-29T21:00:00"/>
    <m/>
    <x v="3"/>
    <s v="Carga"/>
    <s v="SI"/>
    <n v="13.5"/>
    <n v="26"/>
    <x v="0"/>
    <x v="23"/>
    <x v="1"/>
    <s v="varios"/>
    <n v="3680305457"/>
    <m/>
    <m/>
    <m/>
    <n v="60"/>
    <s v="Miguel M."/>
    <x v="66"/>
    <d v="1899-12-30T17:00:00"/>
    <m/>
    <n v="1"/>
    <x v="0"/>
    <x v="0"/>
    <s v="SI"/>
    <x v="1"/>
    <x v="3"/>
    <x v="1"/>
    <n v="1"/>
    <x v="1"/>
    <x v="13"/>
    <x v="3"/>
    <n v="468"/>
  </r>
  <r>
    <d v="2019-04-01T00:00:00"/>
    <x v="17"/>
    <d v="1899-12-30T06:00:00"/>
    <m/>
    <x v="1"/>
    <s v="JAR"/>
    <d v="2019-04-01T06:00:00"/>
    <n v="27283"/>
    <x v="26"/>
    <s v="Carga"/>
    <s v="SI"/>
    <n v="13.5"/>
    <n v="26"/>
    <x v="2"/>
    <x v="238"/>
    <x v="7"/>
    <s v="SOSES"/>
    <m/>
    <m/>
    <m/>
    <m/>
    <n v="45"/>
    <s v="Juan Carlos"/>
    <x v="67"/>
    <d v="1899-12-30T06:00:00"/>
    <m/>
    <n v="1"/>
    <x v="0"/>
    <x v="0"/>
    <s v="SI"/>
    <x v="1"/>
    <x v="1"/>
    <x v="1"/>
    <n v="1"/>
    <x v="2"/>
    <x v="14"/>
    <x v="4"/>
    <n v="468"/>
  </r>
  <r>
    <d v="2019-04-01T00:00:00"/>
    <x v="18"/>
    <d v="1899-12-30T07:30:00"/>
    <m/>
    <x v="1"/>
    <s v="JAR"/>
    <d v="2019-04-01T07:30:00"/>
    <n v="27283"/>
    <x v="26"/>
    <s v="Carga"/>
    <s v="SI"/>
    <n v="13.5"/>
    <n v="26"/>
    <x v="2"/>
    <x v="238"/>
    <x v="7"/>
    <s v="SOSES"/>
    <m/>
    <m/>
    <m/>
    <m/>
    <n v="45"/>
    <s v="Juan Carlos"/>
    <x v="67"/>
    <d v="1899-12-30T09:30:00"/>
    <m/>
    <n v="1"/>
    <x v="0"/>
    <x v="0"/>
    <s v="SI"/>
    <x v="1"/>
    <x v="2"/>
    <x v="0"/>
    <n v="0"/>
    <x v="2"/>
    <x v="14"/>
    <x v="4"/>
    <n v="468"/>
  </r>
  <r>
    <d v="2019-04-01T00:00:00"/>
    <x v="9"/>
    <d v="1899-12-30T08:00:00"/>
    <m/>
    <x v="1"/>
    <s v="JAR"/>
    <d v="2019-04-01T08:00:00"/>
    <s v="DAVID "/>
    <x v="7"/>
    <s v="Carga"/>
    <s v="NO"/>
    <n v="4"/>
    <n v="6"/>
    <x v="0"/>
    <x v="9"/>
    <x v="7"/>
    <s v="varios"/>
    <s v="GRIFOLS"/>
    <m/>
    <m/>
    <m/>
    <n v="10"/>
    <s v="Miguel Ángel"/>
    <x v="67"/>
    <d v="1899-12-30T08:00:00"/>
    <m/>
    <n v="0"/>
    <x v="0"/>
    <x v="0"/>
    <s v="SI"/>
    <x v="1"/>
    <x v="1"/>
    <x v="1"/>
    <n v="1"/>
    <x v="2"/>
    <x v="14"/>
    <x v="4"/>
    <n v="468"/>
  </r>
  <r>
    <d v="2019-04-01T00:00:00"/>
    <x v="20"/>
    <d v="1899-12-30T08:30:00"/>
    <m/>
    <x v="1"/>
    <s v="JAR"/>
    <d v="2019-04-01T08:30:00"/>
    <n v="27283"/>
    <x v="26"/>
    <s v="Carga"/>
    <s v="SI"/>
    <n v="13.5"/>
    <n v="26"/>
    <x v="2"/>
    <x v="238"/>
    <x v="7"/>
    <s v="SOSES"/>
    <m/>
    <m/>
    <m/>
    <m/>
    <n v="45"/>
    <s v="Juan Carlos"/>
    <x v="67"/>
    <d v="1899-12-30T08:30:00"/>
    <m/>
    <n v="1"/>
    <x v="0"/>
    <x v="0"/>
    <s v="SI"/>
    <x v="1"/>
    <x v="1"/>
    <x v="1"/>
    <n v="1"/>
    <x v="2"/>
    <x v="14"/>
    <x v="4"/>
    <n v="468"/>
  </r>
  <r>
    <d v="2019-04-01T00:00:00"/>
    <x v="22"/>
    <d v="1899-12-30T09:00:00"/>
    <m/>
    <x v="1"/>
    <s v="JAR"/>
    <d v="2019-04-01T09:00:00"/>
    <n v="27283"/>
    <x v="26"/>
    <s v="Carga"/>
    <s v="SI"/>
    <n v="13.5"/>
    <n v="26"/>
    <x v="2"/>
    <x v="238"/>
    <x v="7"/>
    <s v="SOSES"/>
    <m/>
    <m/>
    <m/>
    <m/>
    <n v="45"/>
    <s v="Juan Carlos"/>
    <x v="67"/>
    <d v="1899-12-30T10:45:00"/>
    <m/>
    <n v="1"/>
    <x v="0"/>
    <x v="0"/>
    <s v="SI"/>
    <x v="1"/>
    <x v="2"/>
    <x v="0"/>
    <n v="0"/>
    <x v="2"/>
    <x v="14"/>
    <x v="4"/>
    <n v="468"/>
  </r>
  <r>
    <d v="2019-04-01T00:00:00"/>
    <x v="0"/>
    <d v="1899-12-30T09:30:00"/>
    <m/>
    <x v="1"/>
    <s v="JAR"/>
    <d v="2019-04-01T09:30:00"/>
    <m/>
    <x v="32"/>
    <s v="Descarga"/>
    <s v="SI"/>
    <n v="13.5"/>
    <n v="26"/>
    <x v="0"/>
    <x v="56"/>
    <x v="0"/>
    <s v="palau"/>
    <m/>
    <m/>
    <m/>
    <m/>
    <n v="40"/>
    <s v="Juan Carlos"/>
    <x v="67"/>
    <d v="1899-12-30T09:30:00"/>
    <m/>
    <n v="1"/>
    <x v="0"/>
    <x v="0"/>
    <s v="SI"/>
    <x v="1"/>
    <x v="1"/>
    <x v="1"/>
    <n v="1"/>
    <x v="0"/>
    <x v="14"/>
    <x v="4"/>
    <n v="468"/>
  </r>
  <r>
    <d v="2019-04-01T00:00:00"/>
    <x v="79"/>
    <d v="1899-12-30T09:40:00"/>
    <m/>
    <x v="1"/>
    <s v="JAR"/>
    <d v="2019-04-01T09:30:00"/>
    <s v="DAVID "/>
    <x v="7"/>
    <s v="Carga"/>
    <s v="NO"/>
    <n v="4"/>
    <n v="6"/>
    <x v="0"/>
    <x v="9"/>
    <x v="7"/>
    <s v="varios"/>
    <s v="Residuos"/>
    <m/>
    <m/>
    <m/>
    <n v="20"/>
    <s v="Juan Carlos"/>
    <x v="67"/>
    <d v="1899-12-30T09:40:00"/>
    <m/>
    <n v="0"/>
    <x v="0"/>
    <x v="0"/>
    <s v="SI"/>
    <x v="1"/>
    <x v="1"/>
    <x v="1"/>
    <n v="1"/>
    <x v="2"/>
    <x v="14"/>
    <x v="4"/>
    <n v="468"/>
  </r>
  <r>
    <d v="2019-04-01T00:00:00"/>
    <x v="14"/>
    <d v="1899-12-30T10:00:00"/>
    <m/>
    <x v="1"/>
    <s v="JAR"/>
    <d v="2019-04-01T10:00:00"/>
    <n v="27283"/>
    <x v="26"/>
    <s v="Carga"/>
    <s v="SI"/>
    <n v="13.5"/>
    <n v="26"/>
    <x v="2"/>
    <x v="238"/>
    <x v="7"/>
    <s v="SOSES"/>
    <m/>
    <m/>
    <m/>
    <m/>
    <n v="45"/>
    <s v="Miguel Ángel"/>
    <x v="67"/>
    <d v="1899-12-30T10:00:00"/>
    <m/>
    <n v="1"/>
    <x v="0"/>
    <x v="0"/>
    <s v="SI"/>
    <x v="1"/>
    <x v="1"/>
    <x v="1"/>
    <n v="1"/>
    <x v="2"/>
    <x v="14"/>
    <x v="4"/>
    <n v="468"/>
  </r>
  <r>
    <d v="2019-04-01T00:00:00"/>
    <x v="41"/>
    <d v="1899-12-30T10:15:00"/>
    <m/>
    <x v="1"/>
    <s v="JAR"/>
    <d v="2019-04-01T10:30:00"/>
    <s v="DAVID "/>
    <x v="7"/>
    <s v="Carga"/>
    <s v="NO"/>
    <n v="4"/>
    <n v="6"/>
    <x v="0"/>
    <x v="9"/>
    <x v="7"/>
    <s v="varios"/>
    <s v="Residuos"/>
    <m/>
    <m/>
    <m/>
    <n v="15"/>
    <s v="Juan Carlos"/>
    <x v="67"/>
    <d v="1899-12-30T10:15:00"/>
    <m/>
    <n v="0"/>
    <x v="0"/>
    <x v="0"/>
    <s v="SI"/>
    <x v="1"/>
    <x v="1"/>
    <x v="1"/>
    <n v="1"/>
    <x v="2"/>
    <x v="14"/>
    <x v="4"/>
    <n v="468"/>
  </r>
  <r>
    <d v="2019-04-01T00:00:00"/>
    <x v="2"/>
    <d v="1899-12-30T11:00:00"/>
    <m/>
    <x v="1"/>
    <s v="JAR"/>
    <d v="2019-04-01T11:00:00"/>
    <n v="27283"/>
    <x v="26"/>
    <s v="Carga"/>
    <s v="SI"/>
    <n v="13.5"/>
    <n v="26"/>
    <x v="2"/>
    <x v="238"/>
    <x v="7"/>
    <s v="SOSES"/>
    <m/>
    <m/>
    <m/>
    <m/>
    <n v="45"/>
    <s v="Juan Carlos"/>
    <x v="67"/>
    <d v="1899-12-30T11:00:00"/>
    <m/>
    <n v="1"/>
    <x v="0"/>
    <x v="0"/>
    <s v="SI"/>
    <x v="1"/>
    <x v="1"/>
    <x v="1"/>
    <n v="1"/>
    <x v="2"/>
    <x v="14"/>
    <x v="4"/>
    <n v="468"/>
  </r>
  <r>
    <d v="2019-04-01T00:00:00"/>
    <x v="199"/>
    <m/>
    <m/>
    <x v="0"/>
    <s v="JAR"/>
    <d v="2019-04-01T11:30:00"/>
    <s v="Frigel"/>
    <x v="52"/>
    <s v="Descarga"/>
    <s v="NO"/>
    <n v="1"/>
    <n v="1"/>
    <x v="1"/>
    <x v="4"/>
    <x v="2"/>
    <s v="palau"/>
    <s v="Att. Alberto Costa"/>
    <m/>
    <m/>
    <m/>
    <n v="10"/>
    <s v="Reyes"/>
    <x v="67"/>
    <d v="1899-12-30T11:20:00"/>
    <m/>
    <n v="0"/>
    <x v="0"/>
    <x v="0"/>
    <s v="No"/>
    <x v="0"/>
    <x v="0"/>
    <x v="0"/>
    <n v="0"/>
    <x v="0"/>
    <x v="14"/>
    <x v="4"/>
    <n v="468"/>
  </r>
  <r>
    <d v="2019-04-01T00:00:00"/>
    <x v="4"/>
    <d v="1899-12-30T12:00:00"/>
    <m/>
    <x v="1"/>
    <s v="JAR"/>
    <d v="2019-04-01T12:00:00"/>
    <n v="6006755"/>
    <x v="6"/>
    <s v="Carga"/>
    <s v="SI"/>
    <n v="13.5"/>
    <n v="26"/>
    <x v="0"/>
    <x v="7"/>
    <x v="4"/>
    <s v="francia"/>
    <m/>
    <m/>
    <m/>
    <m/>
    <n v="40"/>
    <s v="Juan Carlos"/>
    <x v="67"/>
    <d v="1899-12-30T12:00:00"/>
    <m/>
    <n v="1"/>
    <x v="0"/>
    <x v="0"/>
    <s v="SI"/>
    <x v="1"/>
    <x v="1"/>
    <x v="1"/>
    <n v="1"/>
    <x v="1"/>
    <x v="14"/>
    <x v="4"/>
    <n v="468"/>
  </r>
  <r>
    <d v="2019-04-01T00:00:00"/>
    <x v="38"/>
    <d v="1899-12-30T15:00:00"/>
    <m/>
    <x v="1"/>
    <s v="JAR"/>
    <d v="2019-04-01T15:00:00"/>
    <n v="27283"/>
    <x v="26"/>
    <s v="Carga"/>
    <s v="SI"/>
    <n v="13.5"/>
    <n v="26"/>
    <x v="2"/>
    <x v="238"/>
    <x v="7"/>
    <s v="SOSES"/>
    <m/>
    <m/>
    <m/>
    <m/>
    <n v="45"/>
    <s v="Juan Carlos"/>
    <x v="67"/>
    <d v="1899-12-30T15:00:00"/>
    <m/>
    <n v="1"/>
    <x v="0"/>
    <x v="0"/>
    <s v="SI"/>
    <x v="1"/>
    <x v="1"/>
    <x v="1"/>
    <n v="1"/>
    <x v="2"/>
    <x v="14"/>
    <x v="4"/>
    <n v="468"/>
  </r>
  <r>
    <d v="2019-04-01T00:00:00"/>
    <x v="7"/>
    <d v="1899-12-30T15:30:00"/>
    <m/>
    <x v="1"/>
    <s v="JAR"/>
    <d v="2019-04-01T15:30:00"/>
    <n v="6006962"/>
    <x v="18"/>
    <s v="Carga"/>
    <s v="NO"/>
    <n v="2"/>
    <n v="3"/>
    <x v="0"/>
    <x v="134"/>
    <x v="9"/>
    <s v="Polonia"/>
    <m/>
    <m/>
    <m/>
    <m/>
    <n v="10"/>
    <s v="Jesús"/>
    <x v="67"/>
    <d v="1899-12-30T15:30:00"/>
    <m/>
    <n v="0"/>
    <x v="0"/>
    <x v="0"/>
    <s v="SI"/>
    <x v="1"/>
    <x v="1"/>
    <x v="1"/>
    <n v="1"/>
    <x v="2"/>
    <x v="14"/>
    <x v="4"/>
    <n v="468"/>
  </r>
  <r>
    <d v="2019-04-01T00:00:00"/>
    <x v="103"/>
    <m/>
    <m/>
    <x v="0"/>
    <s v="MR"/>
    <d v="2019-04-01T15:30:00"/>
    <m/>
    <x v="3"/>
    <s v="Descarga"/>
    <s v="NO"/>
    <n v="0.5"/>
    <n v="1"/>
    <x v="0"/>
    <x v="34"/>
    <x v="2"/>
    <s v="GRANOLLERS"/>
    <s v="113006577 ALBARAN 2191668"/>
    <m/>
    <m/>
    <m/>
    <m/>
    <s v="Jesús"/>
    <x v="67"/>
    <d v="1899-12-30T15:35:00"/>
    <m/>
    <n v="0"/>
    <x v="0"/>
    <x v="0"/>
    <s v="No"/>
    <x v="0"/>
    <x v="0"/>
    <x v="0"/>
    <n v="0"/>
    <x v="0"/>
    <x v="14"/>
    <x v="4"/>
    <n v="468"/>
  </r>
  <r>
    <d v="2019-04-01T00:00:00"/>
    <x v="13"/>
    <d v="1899-12-30T16:00:00"/>
    <m/>
    <x v="1"/>
    <s v="JAR"/>
    <d v="2019-04-01T16:00:00"/>
    <n v="27283"/>
    <x v="26"/>
    <s v="Carga"/>
    <s v="SI"/>
    <n v="13.5"/>
    <n v="26"/>
    <x v="2"/>
    <x v="238"/>
    <x v="7"/>
    <s v="SOSES"/>
    <m/>
    <m/>
    <m/>
    <m/>
    <n v="45"/>
    <s v="Jesús"/>
    <x v="67"/>
    <d v="1899-12-30T16:00:00"/>
    <m/>
    <n v="1"/>
    <x v="0"/>
    <x v="0"/>
    <s v="SI"/>
    <x v="1"/>
    <x v="1"/>
    <x v="1"/>
    <n v="1"/>
    <x v="2"/>
    <x v="14"/>
    <x v="4"/>
    <n v="468"/>
  </r>
  <r>
    <d v="2019-04-01T00:00:00"/>
    <x v="8"/>
    <d v="1899-12-30T16:30:00"/>
    <m/>
    <x v="1"/>
    <s v="JAR"/>
    <d v="2019-04-01T16:30:00"/>
    <m/>
    <x v="3"/>
    <s v="Carga"/>
    <s v="NO"/>
    <n v="5"/>
    <n v="10"/>
    <x v="0"/>
    <x v="6"/>
    <x v="3"/>
    <s v="VARIOS"/>
    <m/>
    <m/>
    <m/>
    <m/>
    <m/>
    <s v="Jesús"/>
    <x v="67"/>
    <d v="1899-12-30T16:30:00"/>
    <m/>
    <n v="0"/>
    <x v="0"/>
    <x v="0"/>
    <s v="SI"/>
    <x v="1"/>
    <x v="1"/>
    <x v="1"/>
    <n v="1"/>
    <x v="1"/>
    <x v="14"/>
    <x v="4"/>
    <n v="468"/>
  </r>
  <r>
    <d v="2019-04-01T00:00:00"/>
    <x v="40"/>
    <d v="1899-12-30T17:00:00"/>
    <m/>
    <x v="1"/>
    <s v="MR"/>
    <d v="2019-04-01T17:00:00"/>
    <m/>
    <x v="14"/>
    <s v="Carga"/>
    <s v="NO"/>
    <n v="0.5"/>
    <n v="1"/>
    <x v="0"/>
    <x v="19"/>
    <x v="5"/>
    <s v="VARIOS"/>
    <m/>
    <m/>
    <m/>
    <m/>
    <n v="10"/>
    <s v="Miguel M."/>
    <x v="67"/>
    <d v="1899-12-30T17:00:00"/>
    <m/>
    <n v="0"/>
    <x v="0"/>
    <x v="0"/>
    <s v="SI"/>
    <x v="1"/>
    <x v="1"/>
    <x v="1"/>
    <n v="1"/>
    <x v="2"/>
    <x v="14"/>
    <x v="4"/>
    <n v="468"/>
  </r>
  <r>
    <d v="2019-04-01T00:00:00"/>
    <x v="89"/>
    <m/>
    <m/>
    <x v="0"/>
    <s v="JAR"/>
    <d v="2019-04-01T17:30:00"/>
    <n v="27028"/>
    <x v="3"/>
    <s v="Carga"/>
    <s v="NO"/>
    <n v="1"/>
    <n v="1"/>
    <x v="0"/>
    <x v="63"/>
    <x v="1"/>
    <s v="Burgos"/>
    <m/>
    <m/>
    <m/>
    <m/>
    <n v="10"/>
    <s v="Jesús"/>
    <x v="67"/>
    <d v="1899-12-30T17:15:00"/>
    <m/>
    <n v="0"/>
    <x v="0"/>
    <x v="0"/>
    <s v="No"/>
    <x v="0"/>
    <x v="0"/>
    <x v="0"/>
    <n v="0"/>
    <x v="1"/>
    <x v="14"/>
    <x v="4"/>
    <n v="468"/>
  </r>
  <r>
    <d v="2019-04-01T00:00:00"/>
    <x v="55"/>
    <d v="1899-12-30T17:30:00"/>
    <m/>
    <x v="1"/>
    <s v="JAR"/>
    <d v="2019-04-01T17:30:00"/>
    <n v="27283"/>
    <x v="26"/>
    <s v="Carga"/>
    <s v="SI"/>
    <n v="13.5"/>
    <n v="26"/>
    <x v="2"/>
    <x v="238"/>
    <x v="7"/>
    <s v="SOSES"/>
    <m/>
    <m/>
    <m/>
    <m/>
    <n v="45"/>
    <s v="Jesús"/>
    <x v="67"/>
    <d v="1899-12-30T17:30:00"/>
    <m/>
    <n v="1"/>
    <x v="0"/>
    <x v="0"/>
    <s v="SI"/>
    <x v="1"/>
    <x v="1"/>
    <x v="1"/>
    <n v="1"/>
    <x v="2"/>
    <x v="14"/>
    <x v="4"/>
    <n v="468"/>
  </r>
  <r>
    <d v="2019-04-01T00:00:00"/>
    <x v="46"/>
    <d v="1899-12-30T18:00:00"/>
    <m/>
    <x v="1"/>
    <s v="JAR"/>
    <d v="2019-04-01T18:00:00"/>
    <n v="27129"/>
    <x v="55"/>
    <s v="Carga"/>
    <s v="SI"/>
    <n v="13.5"/>
    <n v="26"/>
    <x v="0"/>
    <x v="148"/>
    <x v="1"/>
    <s v="Jaén"/>
    <m/>
    <m/>
    <m/>
    <m/>
    <n v="60"/>
    <s v="Miguel M."/>
    <x v="67"/>
    <d v="1899-12-30T18:00:00"/>
    <m/>
    <n v="1"/>
    <x v="0"/>
    <x v="0"/>
    <s v="SI"/>
    <x v="1"/>
    <x v="1"/>
    <x v="1"/>
    <n v="1"/>
    <x v="1"/>
    <x v="14"/>
    <x v="4"/>
    <n v="468"/>
  </r>
  <r>
    <d v="2019-04-01T00:00:00"/>
    <x v="47"/>
    <d v="1899-12-30T18:30:00"/>
    <m/>
    <x v="1"/>
    <s v="JAR"/>
    <d v="2019-04-01T18:30:00"/>
    <n v="27283"/>
    <x v="26"/>
    <s v="Carga"/>
    <s v="SI"/>
    <n v="13.5"/>
    <n v="26"/>
    <x v="2"/>
    <x v="238"/>
    <x v="7"/>
    <s v="SOSES"/>
    <m/>
    <m/>
    <m/>
    <m/>
    <n v="45"/>
    <s v="Jesús"/>
    <x v="67"/>
    <d v="1899-12-30T18:30:00"/>
    <m/>
    <n v="1"/>
    <x v="0"/>
    <x v="0"/>
    <s v="SI"/>
    <x v="1"/>
    <x v="1"/>
    <x v="1"/>
    <n v="1"/>
    <x v="2"/>
    <x v="14"/>
    <x v="4"/>
    <n v="468"/>
  </r>
  <r>
    <d v="2019-04-01T00:00:00"/>
    <x v="56"/>
    <d v="1899-12-30T19:00:00"/>
    <m/>
    <x v="1"/>
    <s v="JAR"/>
    <d v="2019-04-01T19:00:00"/>
    <s v="Cisterna-silo 2"/>
    <x v="76"/>
    <s v="Descarga"/>
    <s v="NO"/>
    <n v="1"/>
    <n v="1"/>
    <x v="1"/>
    <x v="256"/>
    <x v="2"/>
    <s v="palau"/>
    <m/>
    <m/>
    <m/>
    <m/>
    <n v="1"/>
    <s v="Sandra"/>
    <x v="67"/>
    <d v="1899-12-30T19:00:00"/>
    <m/>
    <n v="0"/>
    <x v="0"/>
    <x v="0"/>
    <s v="SI"/>
    <x v="1"/>
    <x v="1"/>
    <x v="1"/>
    <n v="1"/>
    <x v="0"/>
    <x v="14"/>
    <x v="4"/>
    <n v="468"/>
  </r>
  <r>
    <d v="2019-04-01T00:00:00"/>
    <x v="48"/>
    <d v="1899-12-30T19:30:00"/>
    <m/>
    <x v="1"/>
    <s v="JAR"/>
    <d v="2019-04-01T19:30:00"/>
    <n v="27283"/>
    <x v="26"/>
    <s v="Carga"/>
    <s v="SI"/>
    <n v="13.5"/>
    <n v="26"/>
    <x v="2"/>
    <x v="238"/>
    <x v="7"/>
    <s v="SOSES"/>
    <m/>
    <m/>
    <m/>
    <m/>
    <n v="45"/>
    <s v="Jesús"/>
    <x v="67"/>
    <d v="1899-12-30T19:30:00"/>
    <m/>
    <n v="1"/>
    <x v="0"/>
    <x v="0"/>
    <s v="SI"/>
    <x v="1"/>
    <x v="1"/>
    <x v="1"/>
    <n v="1"/>
    <x v="2"/>
    <x v="14"/>
    <x v="4"/>
    <n v="468"/>
  </r>
  <r>
    <d v="2019-04-01T00:00:00"/>
    <x v="49"/>
    <d v="1899-12-30T20:00:00"/>
    <m/>
    <x v="1"/>
    <s v="JAR"/>
    <d v="2019-04-01T20:00:00"/>
    <m/>
    <x v="3"/>
    <s v="Carga"/>
    <s v="SI"/>
    <n v="13.5"/>
    <n v="26"/>
    <x v="0"/>
    <x v="23"/>
    <x v="1"/>
    <s v="VARIOS"/>
    <n v="3680313314"/>
    <m/>
    <m/>
    <m/>
    <n v="60"/>
    <s v="Miguel M."/>
    <x v="67"/>
    <d v="1899-12-30T14:00:00"/>
    <m/>
    <n v="1"/>
    <x v="0"/>
    <x v="0"/>
    <s v="SI"/>
    <x v="1"/>
    <x v="3"/>
    <x v="1"/>
    <n v="1"/>
    <x v="1"/>
    <x v="14"/>
    <x v="4"/>
    <n v="468"/>
  </r>
  <r>
    <d v="2019-04-01T00:00:00"/>
    <x v="114"/>
    <d v="1899-12-30T20:30:00"/>
    <m/>
    <x v="1"/>
    <s v="JAR"/>
    <d v="2019-04-01T20:30:00"/>
    <m/>
    <x v="3"/>
    <s v="Carga"/>
    <s v="SI"/>
    <n v="13.5"/>
    <n v="26"/>
    <x v="0"/>
    <x v="23"/>
    <x v="1"/>
    <s v="VARIOS"/>
    <n v="3680313294"/>
    <m/>
    <m/>
    <m/>
    <n v="60"/>
    <s v="Sandra"/>
    <x v="68"/>
    <d v="1899-12-30T11:30:00"/>
    <m/>
    <n v="1"/>
    <x v="0"/>
    <x v="0"/>
    <s v="SI"/>
    <x v="2"/>
    <x v="2"/>
    <x v="0"/>
    <n v="0"/>
    <x v="1"/>
    <x v="14"/>
    <x v="4"/>
    <n v="468"/>
  </r>
  <r>
    <d v="2019-04-01T00:00:00"/>
    <x v="117"/>
    <d v="1899-12-30T21:00:00"/>
    <m/>
    <x v="1"/>
    <s v="JAR"/>
    <d v="2019-04-01T21:00:00"/>
    <m/>
    <x v="3"/>
    <s v="Descarga"/>
    <s v="SI"/>
    <n v="13.5"/>
    <n v="26"/>
    <x v="0"/>
    <x v="23"/>
    <x v="2"/>
    <s v="palau"/>
    <m/>
    <m/>
    <m/>
    <m/>
    <n v="60"/>
    <s v="Miguel Ángel"/>
    <x v="67"/>
    <d v="1899-12-30T21:00:00"/>
    <m/>
    <n v="1"/>
    <x v="0"/>
    <x v="0"/>
    <s v="SI"/>
    <x v="1"/>
    <x v="1"/>
    <x v="1"/>
    <n v="1"/>
    <x v="0"/>
    <x v="14"/>
    <x v="4"/>
    <n v="468"/>
  </r>
  <r>
    <d v="2019-04-02T00:00:00"/>
    <x v="18"/>
    <d v="1899-12-30T07:30:00"/>
    <m/>
    <x v="1"/>
    <s v="JAR"/>
    <d v="2019-04-02T07:30:00"/>
    <s v="Descarga Lorqui"/>
    <x v="22"/>
    <s v="Descarga"/>
    <s v="SI"/>
    <n v="13.5"/>
    <n v="26"/>
    <x v="0"/>
    <x v="21"/>
    <x v="8"/>
    <s v="MURCIA"/>
    <s v="Traversas"/>
    <m/>
    <m/>
    <m/>
    <n v="40"/>
    <s v="Miguel Ángel"/>
    <x v="69"/>
    <d v="1899-12-30T07:30:00"/>
    <m/>
    <n v="1"/>
    <x v="0"/>
    <x v="0"/>
    <s v="SI"/>
    <x v="1"/>
    <x v="1"/>
    <x v="1"/>
    <n v="1"/>
    <x v="2"/>
    <x v="14"/>
    <x v="4"/>
    <n v="468"/>
  </r>
  <r>
    <d v="2019-04-02T00:00:00"/>
    <x v="9"/>
    <d v="1899-12-30T08:00:00"/>
    <m/>
    <x v="1"/>
    <s v="JAR"/>
    <d v="2019-04-02T08:00:00"/>
    <s v="DAVID "/>
    <x v="7"/>
    <s v="Carga"/>
    <s v="NO"/>
    <n v="4"/>
    <n v="6"/>
    <x v="0"/>
    <x v="9"/>
    <x v="7"/>
    <s v="varios"/>
    <s v="Entrega Montmelo"/>
    <m/>
    <m/>
    <m/>
    <n v="10"/>
    <s v="Juan Carlos"/>
    <x v="69"/>
    <d v="1899-12-30T08:00:00"/>
    <m/>
    <n v="0"/>
    <x v="0"/>
    <x v="0"/>
    <s v="SI"/>
    <x v="1"/>
    <x v="1"/>
    <x v="1"/>
    <n v="1"/>
    <x v="2"/>
    <x v="14"/>
    <x v="4"/>
    <n v="468"/>
  </r>
  <r>
    <d v="2019-04-02T00:00:00"/>
    <x v="22"/>
    <m/>
    <m/>
    <x v="0"/>
    <s v="MR"/>
    <d v="2019-04-02T09:00:00"/>
    <m/>
    <x v="3"/>
    <s v="Descarga"/>
    <s v="NO"/>
    <n v="0.5"/>
    <n v="1"/>
    <x v="0"/>
    <x v="261"/>
    <x v="2"/>
    <s v="ALEMANIA"/>
    <s v="ALB. 182810  PDO. 113006589"/>
    <m/>
    <m/>
    <m/>
    <n v="10"/>
    <s v="Sandra"/>
    <x v="69"/>
    <d v="1899-12-30T09:00:00"/>
    <m/>
    <n v="0"/>
    <x v="0"/>
    <x v="0"/>
    <s v="No"/>
    <x v="0"/>
    <x v="0"/>
    <x v="0"/>
    <n v="0"/>
    <x v="0"/>
    <x v="14"/>
    <x v="4"/>
    <n v="468"/>
  </r>
  <r>
    <d v="2019-04-02T00:00:00"/>
    <x v="0"/>
    <d v="1899-12-30T09:30:00"/>
    <m/>
    <x v="1"/>
    <s v="JAR"/>
    <d v="2019-04-02T09:30:00"/>
    <m/>
    <x v="3"/>
    <s v="Descarga"/>
    <s v="NO"/>
    <n v="2"/>
    <n v="4"/>
    <x v="0"/>
    <x v="90"/>
    <x v="0"/>
    <s v="palau"/>
    <m/>
    <m/>
    <m/>
    <m/>
    <n v="10"/>
    <s v="Juan Carlos"/>
    <x v="69"/>
    <d v="1899-12-30T09:30:00"/>
    <m/>
    <n v="0"/>
    <x v="0"/>
    <x v="0"/>
    <s v="SI"/>
    <x v="1"/>
    <x v="1"/>
    <x v="1"/>
    <n v="1"/>
    <x v="0"/>
    <x v="14"/>
    <x v="4"/>
    <n v="468"/>
  </r>
  <r>
    <d v="2019-04-02T00:00:00"/>
    <x v="14"/>
    <d v="1899-12-30T10:00:00"/>
    <m/>
    <x v="1"/>
    <s v="MR"/>
    <d v="2019-04-02T10:00:00"/>
    <m/>
    <x v="26"/>
    <s v="Carga"/>
    <s v="NO"/>
    <n v="4"/>
    <n v="7"/>
    <x v="0"/>
    <x v="157"/>
    <x v="5"/>
    <s v="VARIOS"/>
    <m/>
    <m/>
    <m/>
    <m/>
    <n v="30"/>
    <s v="Miguel Ángel"/>
    <x v="69"/>
    <d v="1899-12-30T10:00:00"/>
    <m/>
    <n v="0"/>
    <x v="0"/>
    <x v="0"/>
    <s v="SI"/>
    <x v="1"/>
    <x v="1"/>
    <x v="1"/>
    <n v="1"/>
    <x v="2"/>
    <x v="14"/>
    <x v="4"/>
    <n v="468"/>
  </r>
  <r>
    <d v="2019-04-02T00:00:00"/>
    <x v="1"/>
    <d v="1899-12-30T10:30:00"/>
    <m/>
    <x v="1"/>
    <s v="JAR"/>
    <d v="2019-04-02T10:30:00"/>
    <s v="DAVID "/>
    <x v="7"/>
    <s v="Carga"/>
    <s v="NO"/>
    <n v="4"/>
    <n v="6"/>
    <x v="0"/>
    <x v="9"/>
    <x v="7"/>
    <s v="varios"/>
    <s v="Entrega ITC"/>
    <m/>
    <m/>
    <m/>
    <n v="20"/>
    <s v="Juan Carlos"/>
    <x v="69"/>
    <d v="1899-12-30T10:30:00"/>
    <m/>
    <n v="0"/>
    <x v="0"/>
    <x v="0"/>
    <s v="SI"/>
    <x v="1"/>
    <x v="1"/>
    <x v="1"/>
    <n v="1"/>
    <x v="2"/>
    <x v="14"/>
    <x v="4"/>
    <n v="468"/>
  </r>
  <r>
    <d v="2019-04-02T00:00:00"/>
    <x v="2"/>
    <d v="1899-12-30T11:00:00"/>
    <m/>
    <x v="1"/>
    <s v="JAR"/>
    <d v="2019-04-02T11:00:00"/>
    <n v="27088"/>
    <x v="53"/>
    <s v="Carga"/>
    <s v="SI"/>
    <n v="13.5"/>
    <n v="26"/>
    <x v="2"/>
    <x v="255"/>
    <x v="7"/>
    <s v="MURCIA"/>
    <m/>
    <m/>
    <m/>
    <m/>
    <n v="45"/>
    <s v="Jesús"/>
    <x v="69"/>
    <d v="1899-12-30T15:00:00"/>
    <m/>
    <n v="1"/>
    <x v="0"/>
    <x v="0"/>
    <s v="SI"/>
    <x v="1"/>
    <x v="2"/>
    <x v="0"/>
    <n v="0"/>
    <x v="2"/>
    <x v="14"/>
    <x v="4"/>
    <n v="468"/>
  </r>
  <r>
    <d v="2019-04-02T00:00:00"/>
    <x v="73"/>
    <d v="1899-12-30T11:15:00"/>
    <m/>
    <x v="1"/>
    <s v="JAR"/>
    <d v="2019-04-02T11:30:00"/>
    <m/>
    <x v="3"/>
    <s v="Descarga"/>
    <s v="SI"/>
    <n v="13.5"/>
    <n v="20"/>
    <x v="0"/>
    <x v="262"/>
    <x v="2"/>
    <s v="palau"/>
    <m/>
    <m/>
    <m/>
    <m/>
    <n v="45"/>
    <s v="Miguel Ángel"/>
    <x v="69"/>
    <d v="1899-12-30T11:15:00"/>
    <m/>
    <n v="1"/>
    <x v="0"/>
    <x v="0"/>
    <s v="SI"/>
    <x v="1"/>
    <x v="1"/>
    <x v="1"/>
    <n v="1"/>
    <x v="0"/>
    <x v="14"/>
    <x v="4"/>
    <n v="468"/>
  </r>
  <r>
    <d v="2019-04-02T00:00:00"/>
    <x v="3"/>
    <d v="1899-12-30T11:30:00"/>
    <m/>
    <x v="1"/>
    <s v="JAR"/>
    <d v="2019-04-02T11:30:00"/>
    <n v="27271"/>
    <x v="3"/>
    <s v="Carga"/>
    <s v="NO"/>
    <n v="2"/>
    <n v="3"/>
    <x v="0"/>
    <x v="133"/>
    <x v="1"/>
    <s v="Terrassa"/>
    <m/>
    <m/>
    <m/>
    <m/>
    <n v="20"/>
    <s v="Juan Carlos"/>
    <x v="69"/>
    <d v="1899-12-30T11:30:00"/>
    <m/>
    <n v="0"/>
    <x v="0"/>
    <x v="0"/>
    <s v="SI"/>
    <x v="1"/>
    <x v="1"/>
    <x v="1"/>
    <n v="1"/>
    <x v="1"/>
    <x v="14"/>
    <x v="4"/>
    <n v="468"/>
  </r>
  <r>
    <d v="2019-04-02T00:00:00"/>
    <x v="4"/>
    <d v="1899-12-30T12:00:00"/>
    <m/>
    <x v="1"/>
    <s v="JAR"/>
    <d v="2019-04-02T12:00:00"/>
    <n v="27088"/>
    <x v="53"/>
    <s v="Carga"/>
    <s v="SI"/>
    <n v="13.5"/>
    <n v="26"/>
    <x v="2"/>
    <x v="255"/>
    <x v="7"/>
    <s v="MURCIA"/>
    <m/>
    <m/>
    <m/>
    <m/>
    <n v="45"/>
    <s v="Jesús"/>
    <x v="69"/>
    <d v="1899-12-30T16:30:00"/>
    <m/>
    <n v="1"/>
    <x v="0"/>
    <x v="0"/>
    <s v="SI"/>
    <x v="1"/>
    <x v="2"/>
    <x v="0"/>
    <n v="0"/>
    <x v="2"/>
    <x v="14"/>
    <x v="4"/>
    <n v="468"/>
  </r>
  <r>
    <d v="2019-04-02T00:00:00"/>
    <x v="35"/>
    <d v="1899-12-30T12:15:00"/>
    <m/>
    <x v="1"/>
    <s v="JAR"/>
    <d v="2019-04-02T12:30:00"/>
    <s v="DAVID "/>
    <x v="7"/>
    <s v="Carga"/>
    <s v="NO"/>
    <n v="4"/>
    <n v="6"/>
    <x v="0"/>
    <x v="9"/>
    <x v="7"/>
    <s v="varios"/>
    <s v="Moldes Rotomoldeo"/>
    <m/>
    <m/>
    <m/>
    <n v="20"/>
    <s v="Reyes"/>
    <x v="69"/>
    <d v="1899-12-30T12:15:00"/>
    <m/>
    <n v="0"/>
    <x v="0"/>
    <x v="0"/>
    <s v="SI"/>
    <x v="1"/>
    <x v="1"/>
    <x v="1"/>
    <n v="1"/>
    <x v="2"/>
    <x v="14"/>
    <x v="4"/>
    <n v="468"/>
  </r>
  <r>
    <d v="2019-04-02T00:00:00"/>
    <x v="5"/>
    <d v="1899-12-30T12:30:00"/>
    <m/>
    <x v="1"/>
    <s v="JAR"/>
    <d v="2019-04-02T12:30:00"/>
    <m/>
    <x v="3"/>
    <s v="Carga"/>
    <s v="SI"/>
    <n v="13.5"/>
    <n v="26"/>
    <x v="0"/>
    <x v="23"/>
    <x v="1"/>
    <s v="varios"/>
    <s v="3680305459 - Reservada"/>
    <m/>
    <m/>
    <m/>
    <n v="60"/>
    <s v="Miguel Ángel"/>
    <x v="69"/>
    <d v="1899-12-30T12:30:00"/>
    <m/>
    <n v="1"/>
    <x v="0"/>
    <x v="0"/>
    <s v="SI"/>
    <x v="1"/>
    <x v="1"/>
    <x v="1"/>
    <n v="1"/>
    <x v="1"/>
    <x v="14"/>
    <x v="4"/>
    <n v="468"/>
  </r>
  <r>
    <d v="2019-04-02T00:00:00"/>
    <x v="36"/>
    <d v="1899-12-30T13:00:00"/>
    <m/>
    <x v="1"/>
    <s v="JAR"/>
    <d v="2019-04-02T13:00:00"/>
    <n v="27088"/>
    <x v="53"/>
    <s v="Carga"/>
    <s v="SI"/>
    <n v="13.5"/>
    <n v="26"/>
    <x v="2"/>
    <x v="255"/>
    <x v="7"/>
    <s v="MURCIA"/>
    <m/>
    <m/>
    <m/>
    <m/>
    <n v="45"/>
    <s v="Jesús"/>
    <x v="69"/>
    <d v="1899-12-30T13:00:00"/>
    <m/>
    <n v="1"/>
    <x v="0"/>
    <x v="0"/>
    <s v="SI"/>
    <x v="1"/>
    <x v="1"/>
    <x v="1"/>
    <n v="1"/>
    <x v="2"/>
    <x v="14"/>
    <x v="4"/>
    <n v="468"/>
  </r>
  <r>
    <d v="2019-04-02T00:00:00"/>
    <x v="43"/>
    <d v="1899-12-30T14:00:00"/>
    <m/>
    <x v="1"/>
    <s v="JAR"/>
    <d v="2019-04-02T14:00:00"/>
    <m/>
    <x v="24"/>
    <s v="Descarga"/>
    <s v="SI"/>
    <n v="13.5"/>
    <n v="26"/>
    <x v="0"/>
    <x v="40"/>
    <x v="10"/>
    <s v="NURIEUX"/>
    <s v="Tapas de Chep"/>
    <m/>
    <m/>
    <m/>
    <n v="60"/>
    <s v="Jesús"/>
    <x v="69"/>
    <d v="1899-12-30T14:00:00"/>
    <m/>
    <n v="1"/>
    <x v="0"/>
    <x v="0"/>
    <s v="SI"/>
    <x v="1"/>
    <x v="1"/>
    <x v="1"/>
    <n v="1"/>
    <x v="2"/>
    <x v="14"/>
    <x v="4"/>
    <n v="468"/>
  </r>
  <r>
    <d v="2019-04-02T00:00:00"/>
    <x v="38"/>
    <d v="1899-12-30T15:00:00"/>
    <m/>
    <x v="1"/>
    <s v="JAR"/>
    <d v="2019-04-02T15:00:00"/>
    <n v="27088"/>
    <x v="53"/>
    <s v="Carga"/>
    <s v="SI"/>
    <n v="13.5"/>
    <n v="26"/>
    <x v="2"/>
    <x v="255"/>
    <x v="7"/>
    <s v="MURCIA"/>
    <m/>
    <m/>
    <m/>
    <m/>
    <n v="45"/>
    <s v="Jesús"/>
    <x v="69"/>
    <d v="1899-12-30T18:00:00"/>
    <m/>
    <n v="1"/>
    <x v="0"/>
    <x v="0"/>
    <s v="SI"/>
    <x v="1"/>
    <x v="2"/>
    <x v="0"/>
    <n v="0"/>
    <x v="2"/>
    <x v="14"/>
    <x v="4"/>
    <n v="468"/>
  </r>
  <r>
    <d v="2019-04-02T00:00:00"/>
    <x v="7"/>
    <d v="1899-12-30T15:30:00"/>
    <m/>
    <x v="1"/>
    <s v="JAR"/>
    <d v="2019-04-02T15:30:00"/>
    <m/>
    <x v="3"/>
    <s v="Carga"/>
    <s v="NO"/>
    <n v="5"/>
    <n v="8"/>
    <x v="0"/>
    <x v="86"/>
    <x v="4"/>
    <s v="Italy"/>
    <s v="6007055-42-51-28-41-34-muestra"/>
    <m/>
    <m/>
    <m/>
    <n v="30"/>
    <s v="Miguel Ángel"/>
    <x v="70"/>
    <d v="1899-12-30T10:30:00"/>
    <m/>
    <n v="0"/>
    <x v="0"/>
    <x v="0"/>
    <s v="SI"/>
    <x v="2"/>
    <x v="2"/>
    <x v="0"/>
    <n v="0"/>
    <x v="1"/>
    <x v="14"/>
    <x v="4"/>
    <n v="468"/>
  </r>
  <r>
    <d v="2019-04-02T00:00:00"/>
    <x v="71"/>
    <d v="1899-12-30T15:40:00"/>
    <m/>
    <x v="1"/>
    <s v="JAR"/>
    <d v="2019-04-02T15:30:00"/>
    <m/>
    <x v="3"/>
    <s v="Carga"/>
    <s v="SI"/>
    <n v="13.5"/>
    <n v="26"/>
    <x v="0"/>
    <x v="23"/>
    <x v="1"/>
    <s v="VARIOS"/>
    <n v="3680313293"/>
    <m/>
    <m/>
    <m/>
    <n v="60"/>
    <s v="Miguel M."/>
    <x v="69"/>
    <d v="1899-12-30T15:40:00"/>
    <m/>
    <n v="1"/>
    <x v="0"/>
    <x v="0"/>
    <s v="SI"/>
    <x v="1"/>
    <x v="1"/>
    <x v="1"/>
    <n v="1"/>
    <x v="1"/>
    <x v="14"/>
    <x v="4"/>
    <n v="468"/>
  </r>
  <r>
    <d v="2019-04-02T00:00:00"/>
    <x v="13"/>
    <d v="1899-12-30T16:00:00"/>
    <m/>
    <x v="1"/>
    <s v="JAR"/>
    <d v="2019-04-02T16:00:00"/>
    <n v="27088"/>
    <x v="53"/>
    <s v="Carga"/>
    <s v="SI"/>
    <n v="13.5"/>
    <n v="26"/>
    <x v="2"/>
    <x v="255"/>
    <x v="7"/>
    <s v="MURCIA"/>
    <m/>
    <m/>
    <m/>
    <m/>
    <n v="45"/>
    <s v="Jesús"/>
    <x v="69"/>
    <d v="1899-12-30T20:00:00"/>
    <m/>
    <n v="1"/>
    <x v="0"/>
    <x v="0"/>
    <s v="SI"/>
    <x v="1"/>
    <x v="2"/>
    <x v="0"/>
    <n v="0"/>
    <x v="2"/>
    <x v="14"/>
    <x v="4"/>
    <n v="468"/>
  </r>
  <r>
    <d v="2019-04-02T00:00:00"/>
    <x v="8"/>
    <m/>
    <m/>
    <x v="0"/>
    <s v="JAR"/>
    <d v="2019-04-02T16:30:00"/>
    <m/>
    <x v="3"/>
    <s v="Carga"/>
    <s v="SI"/>
    <n v="13.5"/>
    <n v="26"/>
    <x v="0"/>
    <x v="23"/>
    <x v="1"/>
    <s v="varios"/>
    <m/>
    <m/>
    <m/>
    <m/>
    <n v="60"/>
    <s v="Miguel M."/>
    <x v="69"/>
    <d v="1899-12-30T16:30:00"/>
    <m/>
    <n v="1"/>
    <x v="0"/>
    <x v="0"/>
    <s v="No"/>
    <x v="0"/>
    <x v="0"/>
    <x v="0"/>
    <n v="0"/>
    <x v="1"/>
    <x v="14"/>
    <x v="4"/>
    <n v="468"/>
  </r>
  <r>
    <d v="2019-04-02T00:00:00"/>
    <x v="89"/>
    <d v="1899-12-30T17:15:00"/>
    <m/>
    <x v="1"/>
    <s v="JAR"/>
    <d v="2019-04-02T17:30:00"/>
    <m/>
    <x v="7"/>
    <s v="Descarga"/>
    <s v="NO"/>
    <n v="1"/>
    <n v="1"/>
    <x v="1"/>
    <x v="100"/>
    <x v="7"/>
    <s v="Palau"/>
    <m/>
    <m/>
    <m/>
    <m/>
    <n v="10"/>
    <s v="Reyes"/>
    <x v="69"/>
    <d v="1899-12-30T17:15:00"/>
    <m/>
    <n v="0"/>
    <x v="0"/>
    <x v="0"/>
    <s v="SI"/>
    <x v="1"/>
    <x v="1"/>
    <x v="1"/>
    <n v="1"/>
    <x v="2"/>
    <x v="14"/>
    <x v="4"/>
    <n v="468"/>
  </r>
  <r>
    <d v="2019-04-02T00:00:00"/>
    <x v="56"/>
    <d v="1899-12-30T19:00:00"/>
    <m/>
    <x v="1"/>
    <s v="JAR"/>
    <d v="2019-04-02T19:00:00"/>
    <s v="Cisterna-silo 6"/>
    <x v="76"/>
    <s v="Descarga"/>
    <s v="NO"/>
    <n v="1"/>
    <n v="1"/>
    <x v="1"/>
    <x v="256"/>
    <x v="2"/>
    <s v="palau"/>
    <m/>
    <m/>
    <m/>
    <m/>
    <m/>
    <s v="Sandra"/>
    <x v="69"/>
    <d v="1899-12-30T19:00:00"/>
    <m/>
    <n v="0"/>
    <x v="0"/>
    <x v="0"/>
    <s v="SI"/>
    <x v="1"/>
    <x v="1"/>
    <x v="1"/>
    <n v="1"/>
    <x v="0"/>
    <x v="14"/>
    <x v="4"/>
    <n v="468"/>
  </r>
  <r>
    <d v="2019-04-02T00:00:00"/>
    <x v="49"/>
    <d v="1899-12-30T20:00:00"/>
    <m/>
    <x v="1"/>
    <s v="JAR"/>
    <d v="2019-04-02T20:00:00"/>
    <m/>
    <x v="3"/>
    <s v="Carga"/>
    <s v="SI"/>
    <n v="13.5"/>
    <n v="26"/>
    <x v="0"/>
    <x v="23"/>
    <x v="1"/>
    <s v="VARIOS"/>
    <n v="3680314612"/>
    <m/>
    <m/>
    <m/>
    <n v="60"/>
    <s v="Miguel M."/>
    <x v="69"/>
    <d v="1899-12-30T18:00:00"/>
    <m/>
    <n v="1"/>
    <x v="0"/>
    <x v="0"/>
    <s v="SI"/>
    <x v="1"/>
    <x v="3"/>
    <x v="1"/>
    <n v="1"/>
    <x v="1"/>
    <x v="14"/>
    <x v="4"/>
    <n v="468"/>
  </r>
  <r>
    <d v="2019-04-02T00:00:00"/>
    <x v="114"/>
    <d v="1899-12-30T20:30:00"/>
    <m/>
    <x v="1"/>
    <s v="JAR"/>
    <d v="2019-04-02T20:30:00"/>
    <m/>
    <x v="3"/>
    <s v="Carga"/>
    <s v="SI"/>
    <n v="13.5"/>
    <n v="26"/>
    <x v="0"/>
    <x v="23"/>
    <x v="1"/>
    <s v="VARIOS"/>
    <n v="3680313315"/>
    <m/>
    <m/>
    <m/>
    <n v="60"/>
    <s v="Miguel Ángel"/>
    <x v="71"/>
    <d v="1899-12-30T10:10:00"/>
    <m/>
    <n v="1"/>
    <x v="0"/>
    <x v="0"/>
    <s v="SI"/>
    <x v="2"/>
    <x v="2"/>
    <x v="0"/>
    <n v="0"/>
    <x v="1"/>
    <x v="14"/>
    <x v="4"/>
    <n v="468"/>
  </r>
  <r>
    <d v="2019-04-02T00:00:00"/>
    <x v="117"/>
    <d v="1899-12-30T21:00:00"/>
    <m/>
    <x v="1"/>
    <s v="JAR"/>
    <d v="2019-04-02T21:00:00"/>
    <m/>
    <x v="3"/>
    <s v="Carga"/>
    <s v="SI"/>
    <n v="13.5"/>
    <n v="26"/>
    <x v="0"/>
    <x v="23"/>
    <x v="1"/>
    <s v="VARIOS"/>
    <n v="3680313296"/>
    <m/>
    <m/>
    <m/>
    <n v="60"/>
    <s v="Miguel M."/>
    <x v="69"/>
    <d v="1899-12-30T19:00:00"/>
    <m/>
    <n v="1"/>
    <x v="0"/>
    <x v="0"/>
    <s v="SI"/>
    <x v="1"/>
    <x v="3"/>
    <x v="1"/>
    <n v="1"/>
    <x v="1"/>
    <x v="14"/>
    <x v="4"/>
    <n v="468"/>
  </r>
  <r>
    <d v="2019-04-03T00:00:00"/>
    <x v="17"/>
    <d v="1899-12-30T06:00:00"/>
    <m/>
    <x v="1"/>
    <s v="JAR"/>
    <d v="2019-04-03T06:00:00"/>
    <n v="27088"/>
    <x v="53"/>
    <s v="Carga"/>
    <s v="SI"/>
    <n v="13.5"/>
    <n v="26"/>
    <x v="2"/>
    <x v="255"/>
    <x v="7"/>
    <s v="MURCIA"/>
    <m/>
    <m/>
    <m/>
    <m/>
    <n v="45"/>
    <s v="Juan Carlos"/>
    <x v="70"/>
    <d v="1899-12-30T06:00:00"/>
    <m/>
    <n v="1"/>
    <x v="0"/>
    <x v="0"/>
    <s v="SI"/>
    <x v="1"/>
    <x v="1"/>
    <x v="1"/>
    <n v="1"/>
    <x v="2"/>
    <x v="14"/>
    <x v="4"/>
    <n v="468"/>
  </r>
  <r>
    <d v="2019-04-03T00:00:00"/>
    <x v="59"/>
    <d v="1899-12-30T07:00:00"/>
    <m/>
    <x v="1"/>
    <s v="JAR"/>
    <d v="2019-04-03T07:00:00"/>
    <m/>
    <x v="6"/>
    <s v="Carga"/>
    <s v="NO"/>
    <n v="3"/>
    <n v="2"/>
    <x v="0"/>
    <x v="7"/>
    <x v="4"/>
    <s v="Gaillon"/>
    <m/>
    <m/>
    <m/>
    <m/>
    <n v="20"/>
    <s v="Juan Carlos"/>
    <x v="70"/>
    <d v="1899-12-30T07:00:00"/>
    <m/>
    <n v="0"/>
    <x v="0"/>
    <x v="0"/>
    <s v="SI"/>
    <x v="1"/>
    <x v="1"/>
    <x v="1"/>
    <n v="1"/>
    <x v="1"/>
    <x v="14"/>
    <x v="4"/>
    <n v="468"/>
  </r>
  <r>
    <d v="2019-04-03T00:00:00"/>
    <x v="18"/>
    <d v="1899-12-30T07:30:00"/>
    <m/>
    <x v="1"/>
    <s v="JAR"/>
    <d v="2019-04-03T07:30:00"/>
    <m/>
    <x v="3"/>
    <s v="Descarga"/>
    <s v="NO"/>
    <n v="6"/>
    <n v="12"/>
    <x v="0"/>
    <x v="182"/>
    <x v="2"/>
    <s v="Palau"/>
    <n v="113006613"/>
    <m/>
    <m/>
    <m/>
    <n v="30"/>
    <s v="Juan Carlos"/>
    <x v="70"/>
    <d v="1899-12-30T07:30:00"/>
    <m/>
    <n v="0"/>
    <x v="0"/>
    <x v="0"/>
    <s v="SI"/>
    <x v="1"/>
    <x v="1"/>
    <x v="1"/>
    <n v="1"/>
    <x v="0"/>
    <x v="14"/>
    <x v="4"/>
    <n v="468"/>
  </r>
  <r>
    <d v="2019-04-03T00:00:00"/>
    <x v="9"/>
    <d v="1899-12-30T08:00:00"/>
    <m/>
    <x v="1"/>
    <s v="JAR"/>
    <d v="2019-04-03T08:00:00"/>
    <s v="DAVID "/>
    <x v="7"/>
    <s v="Carga"/>
    <s v="NO"/>
    <n v="4"/>
    <n v="6"/>
    <x v="0"/>
    <x v="9"/>
    <x v="7"/>
    <s v="varios"/>
    <s v="Olesa de Montserrat y Parets"/>
    <m/>
    <m/>
    <m/>
    <n v="30"/>
    <s v="Juan Carlos"/>
    <x v="70"/>
    <d v="1899-12-30T08:00:00"/>
    <m/>
    <n v="0"/>
    <x v="0"/>
    <x v="0"/>
    <s v="SI"/>
    <x v="1"/>
    <x v="1"/>
    <x v="1"/>
    <n v="1"/>
    <x v="2"/>
    <x v="14"/>
    <x v="4"/>
    <n v="468"/>
  </r>
  <r>
    <d v="2019-04-03T00:00:00"/>
    <x v="22"/>
    <d v="1899-12-30T09:00:00"/>
    <m/>
    <x v="1"/>
    <s v="JAR"/>
    <d v="2019-04-03T09:00:00"/>
    <n v="27088"/>
    <x v="53"/>
    <s v="Carga"/>
    <s v="SI"/>
    <n v="13.5"/>
    <n v="26"/>
    <x v="2"/>
    <x v="255"/>
    <x v="7"/>
    <s v="MURCIA"/>
    <m/>
    <m/>
    <m/>
    <m/>
    <n v="45"/>
    <s v="Juan Carlos"/>
    <x v="70"/>
    <d v="1899-12-30T09:00:00"/>
    <m/>
    <n v="1"/>
    <x v="0"/>
    <x v="0"/>
    <s v="SI"/>
    <x v="1"/>
    <x v="1"/>
    <x v="1"/>
    <n v="1"/>
    <x v="2"/>
    <x v="14"/>
    <x v="4"/>
    <n v="468"/>
  </r>
  <r>
    <d v="2019-04-03T00:00:00"/>
    <x v="14"/>
    <d v="1899-12-30T10:00:00"/>
    <m/>
    <x v="1"/>
    <s v="JAR"/>
    <d v="2019-04-03T10:00:00"/>
    <n v="27088"/>
    <x v="53"/>
    <s v="Carga"/>
    <s v="SI"/>
    <n v="13.5"/>
    <n v="26"/>
    <x v="2"/>
    <x v="255"/>
    <x v="7"/>
    <s v="MURCIA"/>
    <m/>
    <m/>
    <m/>
    <m/>
    <n v="45"/>
    <s v="Juan Carlos"/>
    <x v="70"/>
    <d v="1899-12-30T10:00:00"/>
    <m/>
    <n v="1"/>
    <x v="0"/>
    <x v="0"/>
    <s v="SI"/>
    <x v="1"/>
    <x v="1"/>
    <x v="1"/>
    <n v="1"/>
    <x v="2"/>
    <x v="14"/>
    <x v="4"/>
    <n v="468"/>
  </r>
  <r>
    <d v="2019-04-03T00:00:00"/>
    <x v="41"/>
    <d v="1899-12-30T10:15:00"/>
    <m/>
    <x v="1"/>
    <s v="JAR"/>
    <d v="2019-04-03T10:30:00"/>
    <m/>
    <x v="3"/>
    <s v="Descarga"/>
    <s v="NO"/>
    <n v="1"/>
    <n v="1"/>
    <x v="0"/>
    <x v="117"/>
    <x v="0"/>
    <s v="palau"/>
    <m/>
    <m/>
    <m/>
    <m/>
    <n v="15"/>
    <s v="Juan Carlos"/>
    <x v="70"/>
    <d v="1899-12-30T13:00:00"/>
    <m/>
    <n v="0"/>
    <x v="0"/>
    <x v="0"/>
    <s v="SI"/>
    <x v="1"/>
    <x v="2"/>
    <x v="0"/>
    <n v="0"/>
    <x v="0"/>
    <x v="14"/>
    <x v="4"/>
    <n v="468"/>
  </r>
  <r>
    <d v="2019-04-03T00:00:00"/>
    <x v="1"/>
    <d v="1899-12-30T10:30:00"/>
    <m/>
    <x v="1"/>
    <s v="JAR"/>
    <d v="2019-04-03T10:30:00"/>
    <m/>
    <x v="78"/>
    <s v="Descarga"/>
    <s v="NO"/>
    <n v="1"/>
    <n v="2"/>
    <x v="0"/>
    <x v="10"/>
    <x v="6"/>
    <s v="UK"/>
    <m/>
    <m/>
    <m/>
    <m/>
    <n v="10"/>
    <s v="Miguel Ángel"/>
    <x v="70"/>
    <d v="1899-12-30T10:30:00"/>
    <m/>
    <n v="0"/>
    <x v="0"/>
    <x v="0"/>
    <s v="SI"/>
    <x v="1"/>
    <x v="1"/>
    <x v="1"/>
    <n v="1"/>
    <x v="0"/>
    <x v="14"/>
    <x v="4"/>
    <n v="468"/>
  </r>
  <r>
    <d v="2019-04-03T00:00:00"/>
    <x v="2"/>
    <d v="1899-12-30T11:00:00"/>
    <m/>
    <x v="1"/>
    <s v="JAR"/>
    <d v="2019-04-03T11:00:00"/>
    <n v="27088"/>
    <x v="53"/>
    <s v="Carga"/>
    <s v="SI"/>
    <n v="13.5"/>
    <n v="26"/>
    <x v="2"/>
    <x v="255"/>
    <x v="7"/>
    <s v="MURCIA"/>
    <m/>
    <m/>
    <m/>
    <m/>
    <n v="45"/>
    <s v="Juan Carlos"/>
    <x v="70"/>
    <d v="1899-12-30T11:00:00"/>
    <m/>
    <n v="1"/>
    <x v="0"/>
    <x v="0"/>
    <s v="SI"/>
    <x v="1"/>
    <x v="1"/>
    <x v="1"/>
    <n v="1"/>
    <x v="2"/>
    <x v="14"/>
    <x v="4"/>
    <n v="468"/>
  </r>
  <r>
    <d v="2019-04-03T00:00:00"/>
    <x v="76"/>
    <m/>
    <m/>
    <x v="0"/>
    <s v="MR"/>
    <d v="2019-04-03T11:00:00"/>
    <m/>
    <x v="15"/>
    <s v="Descarga"/>
    <s v="NO"/>
    <n v="1"/>
    <n v="2"/>
    <x v="0"/>
    <x v="20"/>
    <x v="2"/>
    <s v="BARCELONA"/>
    <m/>
    <m/>
    <m/>
    <m/>
    <m/>
    <s v="Sandra"/>
    <x v="70"/>
    <d v="1899-12-30T11:10:00"/>
    <m/>
    <n v="0"/>
    <x v="0"/>
    <x v="0"/>
    <s v="No"/>
    <x v="0"/>
    <x v="0"/>
    <x v="0"/>
    <n v="0"/>
    <x v="0"/>
    <x v="14"/>
    <x v="4"/>
    <n v="468"/>
  </r>
  <r>
    <d v="2019-04-03T00:00:00"/>
    <x v="73"/>
    <d v="1899-12-30T11:15:00"/>
    <m/>
    <x v="1"/>
    <s v="JAR"/>
    <d v="2019-04-03T11:30:00"/>
    <n v="27331"/>
    <x v="13"/>
    <s v="Carga"/>
    <s v="NO"/>
    <n v="2"/>
    <n v="2"/>
    <x v="0"/>
    <x v="4"/>
    <x v="11"/>
    <s v="Portugal"/>
    <m/>
    <m/>
    <m/>
    <m/>
    <n v="10"/>
    <s v="Reyes"/>
    <x v="70"/>
    <d v="1899-12-30T11:15:00"/>
    <m/>
    <n v="0"/>
    <x v="0"/>
    <x v="0"/>
    <s v="SI"/>
    <x v="1"/>
    <x v="1"/>
    <x v="1"/>
    <n v="1"/>
    <x v="2"/>
    <x v="14"/>
    <x v="4"/>
    <n v="468"/>
  </r>
  <r>
    <d v="2019-04-03T00:00:00"/>
    <x v="199"/>
    <m/>
    <m/>
    <x v="0"/>
    <s v="SJ"/>
    <d v="2019-04-03T11:30:00"/>
    <m/>
    <x v="17"/>
    <s v="Descarga"/>
    <s v="NO"/>
    <n v="0.5"/>
    <n v="1"/>
    <x v="0"/>
    <x v="172"/>
    <x v="2"/>
    <s v="BARCELONA"/>
    <s v="113006618 AL. 203022197"/>
    <m/>
    <m/>
    <m/>
    <m/>
    <s v="Sandra"/>
    <x v="70"/>
    <d v="1899-12-30T11:20:00"/>
    <m/>
    <n v="0"/>
    <x v="0"/>
    <x v="0"/>
    <s v="No"/>
    <x v="0"/>
    <x v="0"/>
    <x v="0"/>
    <n v="0"/>
    <x v="0"/>
    <x v="14"/>
    <x v="4"/>
    <n v="468"/>
  </r>
  <r>
    <d v="2019-04-03T00:00:00"/>
    <x v="4"/>
    <d v="1899-12-30T12:00:00"/>
    <m/>
    <x v="1"/>
    <s v="JAR"/>
    <d v="2019-04-03T12:00:00"/>
    <n v="27145"/>
    <x v="55"/>
    <s v="Carga"/>
    <s v="SI"/>
    <n v="13.5"/>
    <n v="26"/>
    <x v="0"/>
    <x v="148"/>
    <x v="1"/>
    <s v="Jaén"/>
    <m/>
    <m/>
    <m/>
    <m/>
    <n v="45"/>
    <s v="Jesús"/>
    <x v="70"/>
    <d v="1899-12-30T16:30:00"/>
    <m/>
    <n v="1"/>
    <x v="0"/>
    <x v="0"/>
    <s v="SI"/>
    <x v="1"/>
    <x v="2"/>
    <x v="0"/>
    <n v="0"/>
    <x v="1"/>
    <x v="14"/>
    <x v="4"/>
    <n v="468"/>
  </r>
  <r>
    <d v="2019-04-03T00:00:00"/>
    <x v="35"/>
    <d v="1899-12-30T12:15:00"/>
    <m/>
    <x v="1"/>
    <s v="JAR"/>
    <d v="2019-04-03T12:30:00"/>
    <n v="27133"/>
    <x v="3"/>
    <s v="Carga"/>
    <s v="NO"/>
    <n v="1"/>
    <n v="1"/>
    <x v="0"/>
    <x v="244"/>
    <x v="1"/>
    <s v="Madrid"/>
    <m/>
    <m/>
    <m/>
    <m/>
    <n v="20"/>
    <s v="Miguel M."/>
    <x v="70"/>
    <d v="1899-12-30T14:15:00"/>
    <m/>
    <n v="0"/>
    <x v="0"/>
    <x v="0"/>
    <s v="SI"/>
    <x v="1"/>
    <x v="2"/>
    <x v="0"/>
    <n v="0"/>
    <x v="1"/>
    <x v="14"/>
    <x v="4"/>
    <n v="468"/>
  </r>
  <r>
    <d v="2019-04-03T00:00:00"/>
    <x v="5"/>
    <d v="1899-12-30T12:30:00"/>
    <m/>
    <x v="1"/>
    <s v="JAR"/>
    <d v="2019-04-03T12:30:00"/>
    <m/>
    <x v="24"/>
    <s v="Descarga"/>
    <s v="SI"/>
    <n v="13.5"/>
    <n v="26"/>
    <x v="0"/>
    <x v="42"/>
    <x v="10"/>
    <s v="GAILLON"/>
    <s v=" CB-1176"/>
    <m/>
    <m/>
    <m/>
    <n v="60"/>
    <s v="Miguel M."/>
    <x v="70"/>
    <d v="1899-12-30T15:30:00"/>
    <m/>
    <n v="1"/>
    <x v="0"/>
    <x v="0"/>
    <s v="SI"/>
    <x v="1"/>
    <x v="2"/>
    <x v="0"/>
    <n v="0"/>
    <x v="2"/>
    <x v="14"/>
    <x v="4"/>
    <n v="468"/>
  </r>
  <r>
    <d v="2019-04-03T00:00:00"/>
    <x v="36"/>
    <d v="1899-12-30T13:00:00"/>
    <m/>
    <x v="1"/>
    <s v="JAR"/>
    <d v="2019-04-03T13:00:00"/>
    <n v="27088"/>
    <x v="53"/>
    <s v="Carga"/>
    <s v="SI"/>
    <n v="13.5"/>
    <n v="26"/>
    <x v="2"/>
    <x v="255"/>
    <x v="7"/>
    <s v="MURCIA"/>
    <m/>
    <m/>
    <m/>
    <m/>
    <n v="45"/>
    <s v="Jesús"/>
    <x v="70"/>
    <d v="1899-12-30T19:00:00"/>
    <m/>
    <n v="1"/>
    <x v="0"/>
    <x v="0"/>
    <s v="SI"/>
    <x v="1"/>
    <x v="2"/>
    <x v="0"/>
    <n v="0"/>
    <x v="2"/>
    <x v="14"/>
    <x v="4"/>
    <n v="468"/>
  </r>
  <r>
    <d v="2019-04-03T00:00:00"/>
    <x v="6"/>
    <d v="1899-12-30T13:30:00"/>
    <m/>
    <x v="1"/>
    <s v="JAR"/>
    <d v="2019-04-03T13:30:00"/>
    <m/>
    <x v="3"/>
    <s v="Carga"/>
    <s v="NO"/>
    <n v="2"/>
    <n v="3"/>
    <x v="0"/>
    <x v="41"/>
    <x v="1"/>
    <s v="Portugal"/>
    <s v="26774-27432-27048"/>
    <m/>
    <m/>
    <m/>
    <n v="10"/>
    <s v="Reyes"/>
    <x v="70"/>
    <d v="1899-12-30T13:30:00"/>
    <m/>
    <n v="0"/>
    <x v="0"/>
    <x v="0"/>
    <s v="SI"/>
    <x v="1"/>
    <x v="1"/>
    <x v="1"/>
    <n v="1"/>
    <x v="1"/>
    <x v="14"/>
    <x v="4"/>
    <n v="468"/>
  </r>
  <r>
    <d v="2019-04-03T00:00:00"/>
    <x v="43"/>
    <d v="1899-12-30T14:00:00"/>
    <m/>
    <x v="1"/>
    <s v="JAR"/>
    <d v="2019-04-03T14:00:00"/>
    <n v="27088"/>
    <x v="53"/>
    <s v="Carga"/>
    <s v="SI"/>
    <n v="13.5"/>
    <n v="26"/>
    <x v="2"/>
    <x v="255"/>
    <x v="7"/>
    <s v="MURCIA"/>
    <m/>
    <m/>
    <m/>
    <m/>
    <n v="45"/>
    <s v="Jesús"/>
    <x v="70"/>
    <d v="1899-12-30T14:00:00"/>
    <m/>
    <n v="1"/>
    <x v="0"/>
    <x v="0"/>
    <s v="SI"/>
    <x v="1"/>
    <x v="1"/>
    <x v="1"/>
    <n v="1"/>
    <x v="2"/>
    <x v="14"/>
    <x v="4"/>
    <n v="468"/>
  </r>
  <r>
    <d v="2019-04-03T00:00:00"/>
    <x v="38"/>
    <d v="1899-12-30T15:00:00"/>
    <m/>
    <x v="1"/>
    <s v="JAR"/>
    <d v="2019-04-03T15:00:00"/>
    <n v="27088"/>
    <x v="53"/>
    <s v="Carga"/>
    <s v="SI"/>
    <n v="13.5"/>
    <n v="26"/>
    <x v="2"/>
    <x v="255"/>
    <x v="7"/>
    <s v="MURCIA"/>
    <m/>
    <m/>
    <m/>
    <m/>
    <n v="45"/>
    <s v="Jesús"/>
    <x v="70"/>
    <d v="1899-12-30T15:00:00"/>
    <m/>
    <n v="1"/>
    <x v="0"/>
    <x v="0"/>
    <s v="SI"/>
    <x v="1"/>
    <x v="1"/>
    <x v="1"/>
    <n v="1"/>
    <x v="2"/>
    <x v="14"/>
    <x v="4"/>
    <n v="468"/>
  </r>
  <r>
    <d v="2019-04-03T00:00:00"/>
    <x v="116"/>
    <m/>
    <m/>
    <x v="0"/>
    <s v="JAR"/>
    <d v="2019-04-03T15:30:00"/>
    <n v="27448"/>
    <x v="72"/>
    <s v="Carga"/>
    <s v="NO"/>
    <n v="1"/>
    <n v="1"/>
    <x v="0"/>
    <x v="14"/>
    <x v="3"/>
    <s v="Vic"/>
    <m/>
    <m/>
    <m/>
    <m/>
    <n v="5"/>
    <s v="Miguel M."/>
    <x v="70"/>
    <d v="1899-12-30T15:15:00"/>
    <m/>
    <n v="0"/>
    <x v="0"/>
    <x v="0"/>
    <s v="No"/>
    <x v="0"/>
    <x v="0"/>
    <x v="0"/>
    <n v="0"/>
    <x v="1"/>
    <x v="14"/>
    <x v="4"/>
    <n v="468"/>
  </r>
  <r>
    <d v="2019-04-03T00:00:00"/>
    <x v="7"/>
    <d v="1899-12-30T15:30:00"/>
    <m/>
    <x v="1"/>
    <s v="JAR"/>
    <d v="2019-04-03T15:30:00"/>
    <m/>
    <x v="24"/>
    <s v="Descarga"/>
    <s v="NO"/>
    <n v="5"/>
    <n v="10"/>
    <x v="0"/>
    <x v="40"/>
    <x v="10"/>
    <s v="NURIEUX"/>
    <m/>
    <m/>
    <m/>
    <m/>
    <n v="40"/>
    <s v="Juan Carlos"/>
    <x v="70"/>
    <d v="1899-12-30T15:30:00"/>
    <m/>
    <n v="0"/>
    <x v="0"/>
    <x v="0"/>
    <s v="SI"/>
    <x v="1"/>
    <x v="1"/>
    <x v="1"/>
    <n v="1"/>
    <x v="2"/>
    <x v="14"/>
    <x v="4"/>
    <n v="468"/>
  </r>
  <r>
    <d v="2019-04-03T00:00:00"/>
    <x v="13"/>
    <d v="1899-12-30T16:00:00"/>
    <m/>
    <x v="1"/>
    <s v="JAR"/>
    <d v="2019-04-03T16:00:00"/>
    <n v="27193"/>
    <x v="55"/>
    <s v="Carga"/>
    <s v="SI"/>
    <n v="13.5"/>
    <n v="26"/>
    <x v="0"/>
    <x v="148"/>
    <x v="1"/>
    <s v="Jaén"/>
    <m/>
    <m/>
    <m/>
    <m/>
    <n v="60"/>
    <s v="Miguel Ángel"/>
    <x v="68"/>
    <d v="1899-12-30T08:00:00"/>
    <m/>
    <n v="1"/>
    <x v="0"/>
    <x v="0"/>
    <s v="SI"/>
    <x v="2"/>
    <x v="2"/>
    <x v="0"/>
    <n v="0"/>
    <x v="1"/>
    <x v="14"/>
    <x v="4"/>
    <n v="468"/>
  </r>
  <r>
    <d v="2019-04-03T00:00:00"/>
    <x v="8"/>
    <d v="1899-12-30T16:30:00"/>
    <m/>
    <x v="1"/>
    <s v="JAR"/>
    <d v="2019-04-03T16:30:00"/>
    <m/>
    <x v="3"/>
    <s v="Carga"/>
    <s v="NO"/>
    <n v="5"/>
    <n v="10"/>
    <x v="0"/>
    <x v="6"/>
    <x v="3"/>
    <s v="VARIOS"/>
    <m/>
    <m/>
    <m/>
    <m/>
    <n v="10"/>
    <s v="Jesús"/>
    <x v="70"/>
    <d v="1899-12-30T16:30:00"/>
    <m/>
    <n v="0"/>
    <x v="0"/>
    <x v="0"/>
    <s v="SI"/>
    <x v="1"/>
    <x v="1"/>
    <x v="1"/>
    <n v="1"/>
    <x v="1"/>
    <x v="14"/>
    <x v="4"/>
    <n v="468"/>
  </r>
  <r>
    <d v="2019-04-03T00:00:00"/>
    <x v="40"/>
    <d v="1899-12-30T17:00:00"/>
    <m/>
    <x v="1"/>
    <s v="MR"/>
    <d v="2019-04-03T17:00:00"/>
    <m/>
    <x v="14"/>
    <s v="Carga"/>
    <s v="NO"/>
    <n v="1"/>
    <n v="2"/>
    <x v="0"/>
    <x v="19"/>
    <x v="5"/>
    <s v="VARIOS"/>
    <m/>
    <m/>
    <m/>
    <m/>
    <n v="20"/>
    <s v="Miguel M."/>
    <x v="70"/>
    <d v="1899-12-30T17:00:00"/>
    <m/>
    <n v="0"/>
    <x v="0"/>
    <x v="0"/>
    <s v="SI"/>
    <x v="1"/>
    <x v="1"/>
    <x v="1"/>
    <n v="1"/>
    <x v="2"/>
    <x v="14"/>
    <x v="4"/>
    <n v="468"/>
  </r>
  <r>
    <d v="2019-04-03T00:00:00"/>
    <x v="55"/>
    <d v="1899-12-30T17:30:00"/>
    <m/>
    <x v="1"/>
    <s v="JAR"/>
    <d v="2019-04-03T17:30:00"/>
    <n v="26732"/>
    <x v="31"/>
    <s v="Carga"/>
    <s v="SI"/>
    <n v="13.5"/>
    <n v="26"/>
    <x v="0"/>
    <x v="263"/>
    <x v="7"/>
    <s v="Palencia"/>
    <m/>
    <m/>
    <m/>
    <m/>
    <n v="40"/>
    <s v="Jesús"/>
    <x v="70"/>
    <d v="1899-12-30T17:30:00"/>
    <m/>
    <n v="1"/>
    <x v="0"/>
    <x v="0"/>
    <s v="SI"/>
    <x v="1"/>
    <x v="1"/>
    <x v="1"/>
    <n v="1"/>
    <x v="2"/>
    <x v="14"/>
    <x v="4"/>
    <n v="468"/>
  </r>
  <r>
    <d v="2019-04-03T00:00:00"/>
    <x v="47"/>
    <d v="1899-12-30T18:30:00"/>
    <m/>
    <x v="1"/>
    <s v="JAR"/>
    <d v="2019-04-03T18:30:00"/>
    <m/>
    <x v="3"/>
    <s v="Carga"/>
    <s v="SI"/>
    <n v="13.5"/>
    <n v="26"/>
    <x v="0"/>
    <x v="23"/>
    <x v="1"/>
    <s v="VARIOS"/>
    <n v="3680313295"/>
    <m/>
    <m/>
    <m/>
    <n v="60"/>
    <s v="Miguel M."/>
    <x v="70"/>
    <d v="1899-12-30T18:30:00"/>
    <m/>
    <n v="1"/>
    <x v="0"/>
    <x v="0"/>
    <s v="SI"/>
    <x v="1"/>
    <x v="1"/>
    <x v="1"/>
    <n v="1"/>
    <x v="1"/>
    <x v="14"/>
    <x v="4"/>
    <n v="468"/>
  </r>
  <r>
    <d v="2019-04-03T00:00:00"/>
    <x v="56"/>
    <d v="1899-12-30T19:00:00"/>
    <m/>
    <x v="1"/>
    <s v="JAR"/>
    <d v="2019-04-03T19:00:00"/>
    <n v="27088"/>
    <x v="53"/>
    <s v="Carga"/>
    <s v="SI"/>
    <n v="13.5"/>
    <n v="26"/>
    <x v="2"/>
    <x v="255"/>
    <x v="7"/>
    <s v="MURCIA"/>
    <m/>
    <m/>
    <m/>
    <m/>
    <n v="45"/>
    <s v="Miguel M."/>
    <x v="70"/>
    <d v="1899-12-30T19:00:00"/>
    <m/>
    <n v="1"/>
    <x v="0"/>
    <x v="0"/>
    <s v="SI"/>
    <x v="1"/>
    <x v="1"/>
    <x v="1"/>
    <n v="1"/>
    <x v="2"/>
    <x v="14"/>
    <x v="4"/>
    <n v="468"/>
  </r>
  <r>
    <d v="2019-04-03T00:00:00"/>
    <x v="114"/>
    <d v="1899-12-30T20:30:00"/>
    <m/>
    <x v="1"/>
    <s v="JAR"/>
    <d v="2019-04-03T20:30:00"/>
    <m/>
    <x v="3"/>
    <s v="Carga"/>
    <s v="SI"/>
    <n v="13.5"/>
    <n v="26"/>
    <x v="0"/>
    <x v="23"/>
    <x v="1"/>
    <s v="VARIOS"/>
    <n v="3680314550"/>
    <m/>
    <m/>
    <m/>
    <n v="60"/>
    <s v="Miguel Ángel"/>
    <x v="70"/>
    <d v="1899-12-30T13:00:00"/>
    <m/>
    <n v="1"/>
    <x v="0"/>
    <x v="0"/>
    <s v="SI"/>
    <x v="1"/>
    <x v="3"/>
    <x v="1"/>
    <n v="1"/>
    <x v="1"/>
    <x v="14"/>
    <x v="4"/>
    <n v="468"/>
  </r>
  <r>
    <d v="2019-04-03T00:00:00"/>
    <x v="117"/>
    <d v="1899-12-30T21:00:00"/>
    <m/>
    <x v="1"/>
    <s v="JAR"/>
    <d v="2019-04-03T21:00:00"/>
    <m/>
    <x v="3"/>
    <s v="Carga"/>
    <s v="SI"/>
    <n v="13.5"/>
    <n v="26"/>
    <x v="0"/>
    <x v="23"/>
    <x v="1"/>
    <s v="VARIOS"/>
    <n v="3680313298"/>
    <m/>
    <m/>
    <m/>
    <n v="60"/>
    <s v="Miguel M."/>
    <x v="70"/>
    <d v="1899-12-30T21:00:00"/>
    <m/>
    <n v="1"/>
    <x v="0"/>
    <x v="0"/>
    <s v="SI"/>
    <x v="1"/>
    <x v="1"/>
    <x v="1"/>
    <n v="1"/>
    <x v="1"/>
    <x v="14"/>
    <x v="4"/>
    <n v="468"/>
  </r>
  <r>
    <d v="2019-04-03T00:00:00"/>
    <x v="104"/>
    <d v="1899-12-30T21:30:00"/>
    <m/>
    <x v="1"/>
    <s v="JAR"/>
    <d v="2019-04-03T21:30:00"/>
    <m/>
    <x v="3"/>
    <s v="Carga"/>
    <s v="SI"/>
    <n v="13.5"/>
    <n v="26"/>
    <x v="0"/>
    <x v="23"/>
    <x v="1"/>
    <s v="VARIOS"/>
    <n v="3680313297"/>
    <m/>
    <m/>
    <m/>
    <n v="60"/>
    <s v="Miguel Ángel"/>
    <x v="70"/>
    <d v="1899-12-30T07:30:00"/>
    <m/>
    <n v="1"/>
    <x v="0"/>
    <x v="0"/>
    <s v="SI"/>
    <x v="1"/>
    <x v="3"/>
    <x v="1"/>
    <n v="1"/>
    <x v="1"/>
    <x v="14"/>
    <x v="4"/>
    <n v="468"/>
  </r>
  <r>
    <d v="2019-04-04T00:00:00"/>
    <x v="17"/>
    <d v="1899-12-30T06:00:00"/>
    <m/>
    <x v="1"/>
    <s v="JAR"/>
    <d v="2019-04-04T06:00:00"/>
    <n v="27172"/>
    <x v="53"/>
    <s v="Carga"/>
    <s v="SI"/>
    <n v="13.5"/>
    <n v="26"/>
    <x v="2"/>
    <x v="264"/>
    <x v="7"/>
    <s v="Murcia"/>
    <m/>
    <m/>
    <m/>
    <m/>
    <n v="45"/>
    <s v="Juan Carlos"/>
    <x v="68"/>
    <d v="1899-12-30T06:00:00"/>
    <m/>
    <n v="1"/>
    <x v="0"/>
    <x v="0"/>
    <s v="SI"/>
    <x v="1"/>
    <x v="1"/>
    <x v="1"/>
    <n v="1"/>
    <x v="2"/>
    <x v="14"/>
    <x v="4"/>
    <n v="468"/>
  </r>
  <r>
    <d v="2019-04-04T00:00:00"/>
    <x v="9"/>
    <d v="1899-12-30T08:00:00"/>
    <m/>
    <x v="1"/>
    <s v="JAR"/>
    <d v="2019-04-04T08:00:00"/>
    <s v="DAVID "/>
    <x v="7"/>
    <s v="Carga"/>
    <s v="NO"/>
    <n v="4"/>
    <n v="6"/>
    <x v="0"/>
    <x v="9"/>
    <x v="7"/>
    <s v="varios"/>
    <s v="Recogida en varios proveedores"/>
    <m/>
    <m/>
    <m/>
    <n v="1"/>
    <s v="Reyes"/>
    <x v="68"/>
    <d v="1899-12-30T08:00:00"/>
    <m/>
    <n v="0"/>
    <x v="0"/>
    <x v="0"/>
    <s v="SI"/>
    <x v="1"/>
    <x v="1"/>
    <x v="1"/>
    <n v="1"/>
    <x v="2"/>
    <x v="14"/>
    <x v="4"/>
    <n v="468"/>
  </r>
  <r>
    <d v="2019-04-04T00:00:00"/>
    <x v="20"/>
    <d v="1899-12-30T08:30:00"/>
    <m/>
    <x v="1"/>
    <s v="JAR"/>
    <d v="2019-04-04T08:30:00"/>
    <n v="27172"/>
    <x v="53"/>
    <s v="Carga"/>
    <s v="SI"/>
    <n v="13.5"/>
    <n v="26"/>
    <x v="2"/>
    <x v="264"/>
    <x v="7"/>
    <s v="Murcia"/>
    <m/>
    <m/>
    <m/>
    <m/>
    <n v="45"/>
    <s v="Juan Carlos"/>
    <x v="68"/>
    <d v="1899-12-30T08:30:00"/>
    <m/>
    <n v="1"/>
    <x v="0"/>
    <x v="0"/>
    <s v="SI"/>
    <x v="1"/>
    <x v="1"/>
    <x v="1"/>
    <n v="1"/>
    <x v="2"/>
    <x v="14"/>
    <x v="4"/>
    <n v="468"/>
  </r>
  <r>
    <d v="2019-04-04T00:00:00"/>
    <x v="22"/>
    <d v="1899-12-30T09:00:00"/>
    <m/>
    <x v="1"/>
    <s v="JAR"/>
    <d v="2019-04-04T09:00:00"/>
    <n v="25840"/>
    <x v="55"/>
    <s v="Carga"/>
    <s v="SI"/>
    <n v="13.5"/>
    <n v="26"/>
    <x v="0"/>
    <x v="259"/>
    <x v="1"/>
    <s v="Marruecos"/>
    <m/>
    <m/>
    <m/>
    <m/>
    <n v="60"/>
    <s v="Juan Carlos"/>
    <x v="68"/>
    <d v="1899-12-30T09:00:00"/>
    <m/>
    <n v="1"/>
    <x v="0"/>
    <x v="0"/>
    <s v="SI"/>
    <x v="1"/>
    <x v="1"/>
    <x v="1"/>
    <n v="1"/>
    <x v="1"/>
    <x v="14"/>
    <x v="4"/>
    <n v="468"/>
  </r>
  <r>
    <d v="2019-04-04T00:00:00"/>
    <x v="14"/>
    <d v="1899-12-30T10:00:00"/>
    <m/>
    <x v="1"/>
    <s v="JAR"/>
    <d v="2019-04-04T10:00:00"/>
    <m/>
    <x v="3"/>
    <s v="Carga"/>
    <s v="NO"/>
    <n v="2"/>
    <n v="3"/>
    <x v="0"/>
    <x v="109"/>
    <x v="1"/>
    <s v="Murcia"/>
    <s v="27246-27194-27077"/>
    <m/>
    <m/>
    <m/>
    <n v="30"/>
    <s v="Miguel M."/>
    <x v="68"/>
    <d v="1899-12-30T18:00:00"/>
    <m/>
    <n v="0"/>
    <x v="0"/>
    <x v="0"/>
    <s v="SI"/>
    <x v="1"/>
    <x v="2"/>
    <x v="0"/>
    <n v="0"/>
    <x v="1"/>
    <x v="14"/>
    <x v="4"/>
    <n v="468"/>
  </r>
  <r>
    <d v="2019-04-04T00:00:00"/>
    <x v="1"/>
    <d v="1899-12-30T10:30:00"/>
    <m/>
    <x v="1"/>
    <s v="JAR"/>
    <d v="2019-04-04T10:30:00"/>
    <m/>
    <x v="7"/>
    <s v="Carga"/>
    <s v="NO"/>
    <n v="4"/>
    <n v="6"/>
    <x v="0"/>
    <x v="9"/>
    <x v="7"/>
    <s v="Hospitalet"/>
    <s v="27412-27378"/>
    <m/>
    <m/>
    <m/>
    <n v="10"/>
    <s v="Reyes"/>
    <x v="68"/>
    <d v="1899-12-30T10:30:00"/>
    <m/>
    <n v="0"/>
    <x v="0"/>
    <x v="0"/>
    <s v="SI"/>
    <x v="1"/>
    <x v="1"/>
    <x v="1"/>
    <n v="1"/>
    <x v="2"/>
    <x v="14"/>
    <x v="4"/>
    <n v="468"/>
  </r>
  <r>
    <d v="2019-04-04T00:00:00"/>
    <x v="2"/>
    <d v="1899-12-30T11:00:00"/>
    <m/>
    <x v="1"/>
    <s v="JAR"/>
    <d v="2019-04-04T11:00:00"/>
    <n v="27088"/>
    <x v="53"/>
    <s v="Carga"/>
    <s v="SI"/>
    <n v="13.5"/>
    <n v="26"/>
    <x v="2"/>
    <x v="255"/>
    <x v="7"/>
    <s v="MURCIA"/>
    <m/>
    <m/>
    <m/>
    <m/>
    <n v="45"/>
    <s v="Jesús"/>
    <x v="68"/>
    <d v="1899-12-30T14:00:00"/>
    <m/>
    <n v="1"/>
    <x v="0"/>
    <x v="0"/>
    <s v="SI"/>
    <x v="1"/>
    <x v="2"/>
    <x v="0"/>
    <n v="0"/>
    <x v="2"/>
    <x v="14"/>
    <x v="4"/>
    <n v="468"/>
  </r>
  <r>
    <d v="2019-04-04T00:00:00"/>
    <x v="73"/>
    <d v="1899-12-30T11:15:00"/>
    <m/>
    <x v="1"/>
    <s v="JAR"/>
    <d v="2019-04-04T11:30:00"/>
    <m/>
    <x v="3"/>
    <s v="Carga"/>
    <s v="SI"/>
    <n v="13.5"/>
    <n v="26"/>
    <x v="0"/>
    <x v="176"/>
    <x v="3"/>
    <s v="varios"/>
    <m/>
    <m/>
    <m/>
    <m/>
    <n v="40"/>
    <s v="Miguel Ángel"/>
    <x v="68"/>
    <d v="1899-12-30T11:15:00"/>
    <m/>
    <n v="1"/>
    <x v="0"/>
    <x v="0"/>
    <s v="SI"/>
    <x v="1"/>
    <x v="1"/>
    <x v="1"/>
    <n v="1"/>
    <x v="1"/>
    <x v="14"/>
    <x v="4"/>
    <n v="468"/>
  </r>
  <r>
    <d v="2019-04-04T00:00:00"/>
    <x v="3"/>
    <d v="1899-12-30T11:30:00"/>
    <m/>
    <x v="1"/>
    <s v="JAR"/>
    <d v="2019-04-04T11:30:00"/>
    <n v="27172"/>
    <x v="53"/>
    <s v="Carga"/>
    <s v="SI"/>
    <n v="13.5"/>
    <n v="26"/>
    <x v="2"/>
    <x v="264"/>
    <x v="7"/>
    <s v="Murcia"/>
    <m/>
    <m/>
    <m/>
    <m/>
    <n v="45"/>
    <s v="Juan Carlos"/>
    <x v="68"/>
    <d v="1899-12-30T11:30:00"/>
    <m/>
    <n v="1"/>
    <x v="0"/>
    <x v="0"/>
    <s v="SI"/>
    <x v="1"/>
    <x v="1"/>
    <x v="1"/>
    <n v="1"/>
    <x v="2"/>
    <x v="14"/>
    <x v="4"/>
    <n v="468"/>
  </r>
  <r>
    <d v="2019-04-04T00:00:00"/>
    <x v="4"/>
    <d v="1899-12-30T12:00:00"/>
    <m/>
    <x v="1"/>
    <s v="JAR"/>
    <d v="2019-04-04T12:00:00"/>
    <n v="27088"/>
    <x v="53"/>
    <s v="Carga"/>
    <s v="SI"/>
    <n v="13.5"/>
    <n v="26"/>
    <x v="2"/>
    <x v="255"/>
    <x v="7"/>
    <s v="MURCIA"/>
    <m/>
    <m/>
    <m/>
    <m/>
    <n v="45"/>
    <s v="Jesús"/>
    <x v="68"/>
    <d v="1899-12-30T15:00:00"/>
    <m/>
    <n v="1"/>
    <x v="0"/>
    <x v="0"/>
    <s v="SI"/>
    <x v="1"/>
    <x v="2"/>
    <x v="0"/>
    <n v="0"/>
    <x v="2"/>
    <x v="14"/>
    <x v="4"/>
    <n v="468"/>
  </r>
  <r>
    <d v="2019-04-04T00:00:00"/>
    <x v="35"/>
    <d v="1899-12-30T12:15:00"/>
    <m/>
    <x v="1"/>
    <s v="JAR"/>
    <d v="2019-04-04T12:30:00"/>
    <n v="27242"/>
    <x v="3"/>
    <s v="Carga"/>
    <s v="NO"/>
    <n v="1"/>
    <n v="2"/>
    <x v="0"/>
    <x v="41"/>
    <x v="1"/>
    <s v="portugal"/>
    <m/>
    <m/>
    <m/>
    <m/>
    <n v="10"/>
    <s v="Reyes"/>
    <x v="68"/>
    <d v="1899-12-30T12:15:00"/>
    <m/>
    <n v="0"/>
    <x v="0"/>
    <x v="0"/>
    <s v="SI"/>
    <x v="1"/>
    <x v="1"/>
    <x v="1"/>
    <n v="1"/>
    <x v="1"/>
    <x v="14"/>
    <x v="4"/>
    <n v="468"/>
  </r>
  <r>
    <d v="2019-04-04T00:00:00"/>
    <x v="5"/>
    <d v="1899-12-30T12:30:00"/>
    <m/>
    <x v="1"/>
    <s v="JAR"/>
    <d v="2019-04-04T12:30:00"/>
    <n v="27172"/>
    <x v="53"/>
    <s v="Carga"/>
    <s v="SI"/>
    <n v="13.5"/>
    <n v="26"/>
    <x v="2"/>
    <x v="264"/>
    <x v="7"/>
    <s v="Murcia"/>
    <m/>
    <m/>
    <m/>
    <m/>
    <n v="45"/>
    <s v="Miguel Ángel"/>
    <x v="68"/>
    <d v="1899-12-30T12:30:00"/>
    <m/>
    <n v="1"/>
    <x v="0"/>
    <x v="0"/>
    <s v="SI"/>
    <x v="1"/>
    <x v="1"/>
    <x v="1"/>
    <n v="1"/>
    <x v="2"/>
    <x v="14"/>
    <x v="4"/>
    <n v="468"/>
  </r>
  <r>
    <d v="2019-04-04T00:00:00"/>
    <x v="16"/>
    <d v="1899-12-30T12:31:00"/>
    <m/>
    <x v="1"/>
    <s v="MR"/>
    <d v="2019-04-04T12:30:00"/>
    <n v="27381"/>
    <x v="26"/>
    <s v="Carga"/>
    <s v="NO"/>
    <n v="2"/>
    <n v="4"/>
    <x v="0"/>
    <x v="157"/>
    <x v="7"/>
    <s v="VALENCIA"/>
    <m/>
    <m/>
    <m/>
    <m/>
    <n v="10"/>
    <s v="Reyes"/>
    <x v="68"/>
    <d v="1899-12-30T12:31:00"/>
    <m/>
    <n v="0"/>
    <x v="0"/>
    <x v="0"/>
    <s v="SI"/>
    <x v="1"/>
    <x v="1"/>
    <x v="1"/>
    <n v="1"/>
    <x v="2"/>
    <x v="14"/>
    <x v="4"/>
    <n v="468"/>
  </r>
  <r>
    <d v="2019-04-04T00:00:00"/>
    <x v="36"/>
    <d v="1899-12-30T13:00:00"/>
    <m/>
    <x v="1"/>
    <s v="JAR"/>
    <d v="2019-04-04T13:00:00"/>
    <n v="27088"/>
    <x v="53"/>
    <s v="Carga"/>
    <s v="SI"/>
    <n v="13.5"/>
    <n v="26"/>
    <x v="2"/>
    <x v="255"/>
    <x v="7"/>
    <s v="MURCIA"/>
    <m/>
    <m/>
    <m/>
    <m/>
    <n v="45"/>
    <s v="Juan Carlos"/>
    <x v="68"/>
    <d v="1899-12-30T13:00:00"/>
    <m/>
    <n v="1"/>
    <x v="0"/>
    <x v="0"/>
    <s v="SI"/>
    <x v="1"/>
    <x v="1"/>
    <x v="1"/>
    <n v="1"/>
    <x v="2"/>
    <x v="14"/>
    <x v="4"/>
    <n v="468"/>
  </r>
  <r>
    <d v="2019-04-04T00:00:00"/>
    <x v="6"/>
    <d v="1899-12-30T13:30:00"/>
    <m/>
    <x v="1"/>
    <s v="JAR"/>
    <d v="2019-04-04T13:30:00"/>
    <n v="27172"/>
    <x v="53"/>
    <s v="Carga"/>
    <s v="SI"/>
    <n v="13.5"/>
    <n v="26"/>
    <x v="2"/>
    <x v="264"/>
    <x v="7"/>
    <s v="Murcia"/>
    <m/>
    <m/>
    <m/>
    <m/>
    <n v="45"/>
    <s v="Miguel Ángel"/>
    <x v="68"/>
    <d v="1899-12-30T13:30:00"/>
    <m/>
    <n v="1"/>
    <x v="0"/>
    <x v="0"/>
    <s v="SI"/>
    <x v="1"/>
    <x v="1"/>
    <x v="1"/>
    <n v="1"/>
    <x v="2"/>
    <x v="14"/>
    <x v="4"/>
    <n v="468"/>
  </r>
  <r>
    <d v="2019-04-04T00:00:00"/>
    <x v="43"/>
    <d v="1899-12-30T14:00:00"/>
    <m/>
    <x v="1"/>
    <s v="JAR"/>
    <d v="2019-04-04T14:00:00"/>
    <m/>
    <x v="24"/>
    <s v="Descarga"/>
    <s v="SI"/>
    <n v="13.5"/>
    <n v="26"/>
    <x v="0"/>
    <x v="42"/>
    <x v="10"/>
    <s v="GAILLON"/>
    <s v="CB1178 – Gaillon” "/>
    <m/>
    <m/>
    <m/>
    <n v="60"/>
    <s v="Miguel Ángel"/>
    <x v="68"/>
    <d v="1899-12-30T14:00:00"/>
    <m/>
    <n v="1"/>
    <x v="0"/>
    <x v="0"/>
    <s v="SI"/>
    <x v="1"/>
    <x v="1"/>
    <x v="1"/>
    <n v="1"/>
    <x v="2"/>
    <x v="14"/>
    <x v="4"/>
    <n v="468"/>
  </r>
  <r>
    <d v="2019-04-04T00:00:00"/>
    <x v="12"/>
    <d v="1899-12-30T14:30:00"/>
    <m/>
    <x v="1"/>
    <s v="JAR"/>
    <d v="2019-04-04T14:30:00"/>
    <n v="26903"/>
    <x v="3"/>
    <s v="Carga"/>
    <s v="NO"/>
    <n v="1"/>
    <n v="1"/>
    <x v="0"/>
    <x v="4"/>
    <x v="1"/>
    <s v="Alicante"/>
    <m/>
    <m/>
    <m/>
    <m/>
    <n v="10"/>
    <s v="Miguel M."/>
    <x v="68"/>
    <d v="1899-12-30T14:30:00"/>
    <m/>
    <n v="0"/>
    <x v="0"/>
    <x v="0"/>
    <s v="SI"/>
    <x v="1"/>
    <x v="1"/>
    <x v="1"/>
    <n v="1"/>
    <x v="1"/>
    <x v="14"/>
    <x v="4"/>
    <n v="468"/>
  </r>
  <r>
    <d v="2019-04-04T00:00:00"/>
    <x v="38"/>
    <d v="1899-12-30T15:00:00"/>
    <m/>
    <x v="1"/>
    <s v="JAR"/>
    <d v="2019-04-04T15:00:00"/>
    <n v="27088"/>
    <x v="53"/>
    <s v="Carga"/>
    <s v="SI"/>
    <n v="13.5"/>
    <n v="26"/>
    <x v="2"/>
    <x v="255"/>
    <x v="7"/>
    <s v="MURCIA"/>
    <m/>
    <m/>
    <m/>
    <m/>
    <n v="45"/>
    <s v="Sandra"/>
    <x v="68"/>
    <d v="1899-12-30T15:00:00"/>
    <m/>
    <n v="1"/>
    <x v="0"/>
    <x v="0"/>
    <s v="SI"/>
    <x v="1"/>
    <x v="1"/>
    <x v="1"/>
    <n v="1"/>
    <x v="2"/>
    <x v="14"/>
    <x v="4"/>
    <n v="468"/>
  </r>
  <r>
    <d v="2019-04-04T00:00:00"/>
    <x v="7"/>
    <d v="1899-12-30T15:30:00"/>
    <m/>
    <x v="1"/>
    <s v="MR"/>
    <d v="2019-04-04T15:30:00"/>
    <n v="26852"/>
    <x v="26"/>
    <s v="Carga"/>
    <s v="NO"/>
    <n v="2.5"/>
    <n v="5"/>
    <x v="0"/>
    <x v="157"/>
    <x v="7"/>
    <s v="MADRID"/>
    <s v="llegará a las 15:00h cargar lo antes posible"/>
    <m/>
    <m/>
    <m/>
    <n v="10"/>
    <s v="Reyes"/>
    <x v="68"/>
    <d v="1899-12-30T15:30:00"/>
    <m/>
    <n v="0"/>
    <x v="0"/>
    <x v="0"/>
    <s v="SI"/>
    <x v="1"/>
    <x v="1"/>
    <x v="1"/>
    <n v="1"/>
    <x v="2"/>
    <x v="14"/>
    <x v="4"/>
    <n v="468"/>
  </r>
  <r>
    <d v="2019-04-04T00:00:00"/>
    <x v="13"/>
    <d v="1899-12-30T16:00:00"/>
    <m/>
    <x v="1"/>
    <s v="JAR"/>
    <d v="2019-04-04T16:00:00"/>
    <n v="27088"/>
    <x v="53"/>
    <s v="Carga"/>
    <s v="SI"/>
    <n v="13.5"/>
    <n v="26"/>
    <x v="2"/>
    <x v="255"/>
    <x v="7"/>
    <s v="MURCIA"/>
    <m/>
    <m/>
    <m/>
    <m/>
    <n v="45"/>
    <s v="Jesús"/>
    <x v="68"/>
    <d v="1899-12-30T16:00:00"/>
    <m/>
    <n v="1"/>
    <x v="0"/>
    <x v="0"/>
    <s v="SI"/>
    <x v="1"/>
    <x v="1"/>
    <x v="1"/>
    <n v="1"/>
    <x v="2"/>
    <x v="14"/>
    <x v="4"/>
    <n v="468"/>
  </r>
  <r>
    <d v="2019-04-04T00:00:00"/>
    <x v="110"/>
    <d v="1899-12-30T16:01:00"/>
    <m/>
    <x v="1"/>
    <s v="MR"/>
    <d v="2019-04-04T16:00:00"/>
    <m/>
    <x v="3"/>
    <s v="Descarga"/>
    <s v="NO"/>
    <n v="1.5"/>
    <n v="3"/>
    <x v="0"/>
    <x v="118"/>
    <x v="2"/>
    <s v="PALAU"/>
    <m/>
    <m/>
    <m/>
    <m/>
    <n v="20"/>
    <s v="Miguel M."/>
    <x v="68"/>
    <d v="1899-12-30T16:01:00"/>
    <m/>
    <n v="0"/>
    <x v="0"/>
    <x v="0"/>
    <s v="SI"/>
    <x v="1"/>
    <x v="1"/>
    <x v="1"/>
    <n v="1"/>
    <x v="0"/>
    <x v="14"/>
    <x v="4"/>
    <n v="468"/>
  </r>
  <r>
    <d v="2019-04-04T00:00:00"/>
    <x v="8"/>
    <d v="1899-12-30T16:30:00"/>
    <m/>
    <x v="1"/>
    <s v="JAR"/>
    <d v="2019-04-04T16:30:00"/>
    <m/>
    <x v="3"/>
    <s v="Carga"/>
    <s v="NO"/>
    <n v="5"/>
    <n v="10"/>
    <x v="0"/>
    <x v="6"/>
    <x v="3"/>
    <s v="VARIOS"/>
    <m/>
    <m/>
    <m/>
    <m/>
    <n v="30"/>
    <s v="Jesús"/>
    <x v="68"/>
    <d v="1899-12-30T16:30:00"/>
    <m/>
    <n v="0"/>
    <x v="0"/>
    <x v="0"/>
    <s v="SI"/>
    <x v="1"/>
    <x v="1"/>
    <x v="1"/>
    <n v="1"/>
    <x v="1"/>
    <x v="14"/>
    <x v="4"/>
    <n v="468"/>
  </r>
  <r>
    <d v="2019-04-04T00:00:00"/>
    <x v="40"/>
    <d v="1899-12-30T17:00:00"/>
    <m/>
    <x v="1"/>
    <s v="MR"/>
    <d v="2019-04-04T17:00:00"/>
    <m/>
    <x v="14"/>
    <s v="Carga"/>
    <s v="NO"/>
    <n v="1.5"/>
    <n v="3"/>
    <x v="0"/>
    <x v="19"/>
    <x v="5"/>
    <s v="VARIOS"/>
    <m/>
    <m/>
    <m/>
    <m/>
    <n v="15"/>
    <s v="Miguel M."/>
    <x v="68"/>
    <d v="1899-12-30T17:00:00"/>
    <m/>
    <n v="0"/>
    <x v="0"/>
    <x v="0"/>
    <s v="SI"/>
    <x v="1"/>
    <x v="1"/>
    <x v="1"/>
    <n v="1"/>
    <x v="2"/>
    <x v="14"/>
    <x v="4"/>
    <n v="468"/>
  </r>
  <r>
    <d v="2019-04-04T00:00:00"/>
    <x v="55"/>
    <d v="1899-12-30T17:30:00"/>
    <m/>
    <x v="1"/>
    <s v="JAR"/>
    <d v="2019-04-04T17:30:00"/>
    <n v="26732"/>
    <x v="31"/>
    <s v="Carga"/>
    <s v="SI"/>
    <n v="13.5"/>
    <n v="26"/>
    <x v="0"/>
    <x v="263"/>
    <x v="7"/>
    <s v="Palencia"/>
    <m/>
    <m/>
    <m/>
    <m/>
    <n v="60"/>
    <s v="Miguel M."/>
    <x v="68"/>
    <d v="1899-12-30T17:30:00"/>
    <m/>
    <n v="1"/>
    <x v="0"/>
    <x v="0"/>
    <s v="SI"/>
    <x v="1"/>
    <x v="1"/>
    <x v="1"/>
    <n v="1"/>
    <x v="2"/>
    <x v="14"/>
    <x v="4"/>
    <n v="468"/>
  </r>
  <r>
    <d v="2019-04-04T00:00:00"/>
    <x v="46"/>
    <d v="1899-12-30T18:00:00"/>
    <m/>
    <x v="1"/>
    <s v="JAR"/>
    <d v="2019-04-04T18:00:00"/>
    <n v="27145"/>
    <x v="55"/>
    <s v="Carga"/>
    <s v="SI"/>
    <n v="13.5"/>
    <n v="26"/>
    <x v="0"/>
    <x v="148"/>
    <x v="1"/>
    <s v="Jaén"/>
    <m/>
    <m/>
    <m/>
    <m/>
    <n v="60"/>
    <s v="Miguel M."/>
    <x v="68"/>
    <d v="1899-12-30T18:00:00"/>
    <m/>
    <n v="1"/>
    <x v="0"/>
    <x v="0"/>
    <s v="SI"/>
    <x v="1"/>
    <x v="1"/>
    <x v="1"/>
    <n v="1"/>
    <x v="1"/>
    <x v="14"/>
    <x v="4"/>
    <n v="468"/>
  </r>
  <r>
    <d v="2019-04-04T00:00:00"/>
    <x v="47"/>
    <d v="1899-12-30T18:30:00"/>
    <m/>
    <x v="1"/>
    <s v="JAR"/>
    <d v="2019-04-04T18:30:00"/>
    <n v="27343"/>
    <x v="26"/>
    <s v="Carga"/>
    <s v="SI"/>
    <n v="13.5"/>
    <n v="26"/>
    <x v="0"/>
    <x v="70"/>
    <x v="11"/>
    <s v="Almeria"/>
    <m/>
    <m/>
    <m/>
    <m/>
    <n v="30"/>
    <s v="Jesús"/>
    <x v="68"/>
    <d v="1899-12-30T18:30:00"/>
    <m/>
    <n v="1"/>
    <x v="0"/>
    <x v="0"/>
    <s v="SI"/>
    <x v="1"/>
    <x v="1"/>
    <x v="1"/>
    <n v="1"/>
    <x v="2"/>
    <x v="14"/>
    <x v="4"/>
    <n v="468"/>
  </r>
  <r>
    <d v="2019-04-04T00:00:00"/>
    <x v="56"/>
    <d v="1899-12-30T19:00:00"/>
    <m/>
    <x v="1"/>
    <s v="MR"/>
    <d v="2019-04-04T19:00:00"/>
    <m/>
    <x v="79"/>
    <s v="Carga"/>
    <s v="SI"/>
    <n v="13.5"/>
    <n v="26"/>
    <x v="2"/>
    <x v="226"/>
    <x v="1"/>
    <s v="LORQUI"/>
    <n v="6007071"/>
    <m/>
    <m/>
    <m/>
    <n v="45"/>
    <s v="Jesús"/>
    <x v="68"/>
    <d v="1899-12-30T19:00:00"/>
    <m/>
    <n v="1"/>
    <x v="0"/>
    <x v="0"/>
    <s v="SI"/>
    <x v="1"/>
    <x v="1"/>
    <x v="1"/>
    <n v="1"/>
    <x v="1"/>
    <x v="14"/>
    <x v="4"/>
    <n v="468"/>
  </r>
  <r>
    <d v="2019-04-04T00:00:00"/>
    <x v="48"/>
    <d v="1899-12-30T19:30:00"/>
    <m/>
    <x v="1"/>
    <s v="JAR"/>
    <d v="2019-04-04T19:30:00"/>
    <m/>
    <x v="3"/>
    <s v="Descarga"/>
    <s v="NO"/>
    <n v="7"/>
    <n v="13"/>
    <x v="0"/>
    <x v="56"/>
    <x v="0"/>
    <s v="Palau"/>
    <m/>
    <m/>
    <m/>
    <m/>
    <n v="40"/>
    <s v="Jesús"/>
    <x v="68"/>
    <d v="1899-12-30T19:30:00"/>
    <m/>
    <n v="0"/>
    <x v="0"/>
    <x v="0"/>
    <s v="SI"/>
    <x v="1"/>
    <x v="1"/>
    <x v="1"/>
    <n v="1"/>
    <x v="0"/>
    <x v="14"/>
    <x v="4"/>
    <n v="468"/>
  </r>
  <r>
    <d v="2019-04-04T00:00:00"/>
    <x v="49"/>
    <d v="1899-12-30T20:00:00"/>
    <m/>
    <x v="1"/>
    <s v="MR"/>
    <d v="2019-04-04T20:00:00"/>
    <m/>
    <x v="79"/>
    <s v="Carga"/>
    <s v="SI"/>
    <n v="13.5"/>
    <n v="26"/>
    <x v="2"/>
    <x v="226"/>
    <x v="1"/>
    <s v="LORQUI"/>
    <n v="6007071"/>
    <m/>
    <m/>
    <m/>
    <n v="45"/>
    <s v="Jesús"/>
    <x v="68"/>
    <d v="1899-12-30T20:00:00"/>
    <m/>
    <n v="1"/>
    <x v="0"/>
    <x v="0"/>
    <s v="SI"/>
    <x v="1"/>
    <x v="1"/>
    <x v="1"/>
    <n v="1"/>
    <x v="1"/>
    <x v="14"/>
    <x v="4"/>
    <n v="468"/>
  </r>
  <r>
    <d v="2019-04-04T00:00:00"/>
    <x v="114"/>
    <d v="1899-12-30T20:30:00"/>
    <m/>
    <x v="1"/>
    <s v="JAR"/>
    <d v="2019-04-04T20:30:00"/>
    <m/>
    <x v="3"/>
    <s v="Carga"/>
    <s v="SI"/>
    <n v="13.5"/>
    <n v="26"/>
    <x v="0"/>
    <x v="23"/>
    <x v="1"/>
    <s v="VARIOS"/>
    <n v="3680314551"/>
    <m/>
    <m/>
    <m/>
    <n v="60"/>
    <s v="Miguel M."/>
    <x v="68"/>
    <d v="1899-12-30T14:00:00"/>
    <m/>
    <n v="1"/>
    <x v="0"/>
    <x v="0"/>
    <s v="SI"/>
    <x v="1"/>
    <x v="3"/>
    <x v="1"/>
    <n v="1"/>
    <x v="1"/>
    <x v="14"/>
    <x v="4"/>
    <n v="468"/>
  </r>
  <r>
    <d v="2019-04-05T00:00:00"/>
    <x v="59"/>
    <d v="1899-12-30T07:00:00"/>
    <m/>
    <x v="1"/>
    <s v="JAR"/>
    <d v="2019-04-05T07:00:00"/>
    <m/>
    <x v="3"/>
    <s v="Carga"/>
    <s v="SI"/>
    <n v="13.5"/>
    <n v="26"/>
    <x v="0"/>
    <x v="23"/>
    <x v="1"/>
    <s v="VARIOS"/>
    <n v="3680313300"/>
    <m/>
    <m/>
    <m/>
    <n v="60"/>
    <s v="Juan Carlos"/>
    <x v="71"/>
    <d v="1899-12-30T07:00:00"/>
    <m/>
    <n v="1"/>
    <x v="0"/>
    <x v="0"/>
    <s v="SI"/>
    <x v="1"/>
    <x v="1"/>
    <x v="1"/>
    <n v="1"/>
    <x v="1"/>
    <x v="14"/>
    <x v="4"/>
    <n v="468"/>
  </r>
  <r>
    <d v="2019-04-05T00:00:00"/>
    <x v="18"/>
    <d v="1899-12-30T07:30:00"/>
    <m/>
    <x v="1"/>
    <s v="JAR"/>
    <d v="2019-04-05T07:30:00"/>
    <m/>
    <x v="22"/>
    <s v="Descarga"/>
    <s v="SI"/>
    <n v="13.5"/>
    <n v="26"/>
    <x v="0"/>
    <x v="21"/>
    <x v="8"/>
    <s v="Palau"/>
    <m/>
    <m/>
    <m/>
    <m/>
    <n v="45"/>
    <s v="Miguel Ángel"/>
    <x v="71"/>
    <d v="1899-12-30T07:30:00"/>
    <m/>
    <n v="1"/>
    <x v="0"/>
    <x v="0"/>
    <s v="SI"/>
    <x v="1"/>
    <x v="1"/>
    <x v="1"/>
    <n v="1"/>
    <x v="2"/>
    <x v="14"/>
    <x v="4"/>
    <n v="468"/>
  </r>
  <r>
    <d v="2019-04-05T00:00:00"/>
    <x v="9"/>
    <d v="1899-12-30T08:00:00"/>
    <m/>
    <x v="1"/>
    <s v="JAR"/>
    <d v="2019-04-05T08:00:00"/>
    <s v="DAVID "/>
    <x v="7"/>
    <s v="Carga"/>
    <s v="NO"/>
    <n v="4"/>
    <n v="6"/>
    <x v="0"/>
    <x v="9"/>
    <x v="7"/>
    <s v="varios"/>
    <s v="Simar- Igualada"/>
    <m/>
    <m/>
    <m/>
    <n v="30"/>
    <s v="Juan Carlos"/>
    <x v="71"/>
    <d v="1899-12-30T08:00:00"/>
    <m/>
    <n v="0"/>
    <x v="0"/>
    <x v="0"/>
    <s v="SI"/>
    <x v="1"/>
    <x v="1"/>
    <x v="1"/>
    <n v="1"/>
    <x v="2"/>
    <x v="14"/>
    <x v="4"/>
    <n v="468"/>
  </r>
  <r>
    <d v="2019-04-05T00:00:00"/>
    <x v="20"/>
    <d v="1899-12-30T08:30:00"/>
    <m/>
    <x v="1"/>
    <s v="JAR"/>
    <d v="2019-04-05T08:30:00"/>
    <m/>
    <x v="3"/>
    <s v="Carga"/>
    <s v="SI"/>
    <n v="13.5"/>
    <n v="26"/>
    <x v="0"/>
    <x v="6"/>
    <x v="3"/>
    <s v="Bernis"/>
    <m/>
    <m/>
    <m/>
    <m/>
    <n v="30"/>
    <s v="Juan Carlos"/>
    <x v="71"/>
    <d v="1899-12-30T08:30:00"/>
    <m/>
    <n v="1"/>
    <x v="0"/>
    <x v="0"/>
    <s v="SI"/>
    <x v="1"/>
    <x v="1"/>
    <x v="1"/>
    <n v="1"/>
    <x v="1"/>
    <x v="14"/>
    <x v="4"/>
    <n v="468"/>
  </r>
  <r>
    <d v="2019-04-05T00:00:00"/>
    <x v="22"/>
    <d v="1899-12-30T09:00:00"/>
    <m/>
    <x v="1"/>
    <s v="JAR"/>
    <d v="2019-04-05T09:00:00"/>
    <n v="25840"/>
    <x v="55"/>
    <s v="Carga"/>
    <s v="SI"/>
    <n v="13.5"/>
    <n v="26"/>
    <x v="0"/>
    <x v="259"/>
    <x v="1"/>
    <s v="Marruecos"/>
    <s v="5536-07  38445-A-34"/>
    <m/>
    <m/>
    <m/>
    <n v="60"/>
    <s v="Juan Carlos"/>
    <x v="71"/>
    <d v="1899-12-30T10:30:00"/>
    <m/>
    <n v="1"/>
    <x v="0"/>
    <x v="0"/>
    <s v="SI"/>
    <x v="1"/>
    <x v="2"/>
    <x v="0"/>
    <n v="0"/>
    <x v="1"/>
    <x v="14"/>
    <x v="4"/>
    <n v="468"/>
  </r>
  <r>
    <d v="2019-04-05T00:00:00"/>
    <x v="67"/>
    <d v="1899-12-30T09:15:00"/>
    <m/>
    <x v="1"/>
    <s v="JAR"/>
    <d v="2019-04-05T09:30:00"/>
    <m/>
    <x v="22"/>
    <s v="Descarga"/>
    <s v="SI"/>
    <n v="13.5"/>
    <n v="26"/>
    <x v="0"/>
    <x v="21"/>
    <x v="8"/>
    <s v="Palau"/>
    <m/>
    <m/>
    <m/>
    <m/>
    <n v="45"/>
    <s v="Miguel Ángel"/>
    <x v="71"/>
    <d v="1899-12-30T09:15:00"/>
    <m/>
    <n v="1"/>
    <x v="0"/>
    <x v="0"/>
    <s v="SI"/>
    <x v="1"/>
    <x v="1"/>
    <x v="1"/>
    <n v="1"/>
    <x v="2"/>
    <x v="14"/>
    <x v="4"/>
    <n v="468"/>
  </r>
  <r>
    <d v="2019-04-05T00:00:00"/>
    <x v="0"/>
    <d v="1899-12-30T09:30:00"/>
    <m/>
    <x v="1"/>
    <s v="JAR"/>
    <d v="2019-04-05T09:30:00"/>
    <m/>
    <x v="3"/>
    <s v="Carga"/>
    <s v="NO"/>
    <n v="1"/>
    <n v="2"/>
    <x v="0"/>
    <x v="91"/>
    <x v="1"/>
    <s v="Granollers"/>
    <s v="27450-27336"/>
    <m/>
    <m/>
    <m/>
    <n v="10"/>
    <s v="Miguel Ángel"/>
    <x v="71"/>
    <d v="1899-12-30T09:30:00"/>
    <m/>
    <n v="0"/>
    <x v="0"/>
    <x v="0"/>
    <s v="SI"/>
    <x v="1"/>
    <x v="1"/>
    <x v="1"/>
    <n v="1"/>
    <x v="1"/>
    <x v="14"/>
    <x v="4"/>
    <n v="468"/>
  </r>
  <r>
    <d v="2019-04-05T00:00:00"/>
    <x v="14"/>
    <d v="1899-12-30T10:00:00"/>
    <m/>
    <x v="1"/>
    <s v="JAR"/>
    <d v="2019-04-05T10:00:00"/>
    <m/>
    <x v="28"/>
    <s v="Descarga"/>
    <s v="NO"/>
    <n v="3"/>
    <n v="5"/>
    <x v="0"/>
    <x v="49"/>
    <x v="0"/>
    <s v="Palau"/>
    <m/>
    <m/>
    <m/>
    <m/>
    <n v="30"/>
    <s v="Juan Carlos"/>
    <x v="71"/>
    <d v="1899-12-30T10:00:00"/>
    <m/>
    <n v="0"/>
    <x v="0"/>
    <x v="0"/>
    <s v="SI"/>
    <x v="1"/>
    <x v="1"/>
    <x v="1"/>
    <n v="1"/>
    <x v="0"/>
    <x v="14"/>
    <x v="4"/>
    <n v="468"/>
  </r>
  <r>
    <d v="2019-04-05T00:00:00"/>
    <x v="41"/>
    <d v="1899-12-30T10:15:00"/>
    <m/>
    <x v="1"/>
    <s v="JAR"/>
    <d v="2019-04-05T10:30:00"/>
    <n v="27257"/>
    <x v="70"/>
    <s v="Carga"/>
    <s v="NO"/>
    <n v="1"/>
    <n v="1"/>
    <x v="0"/>
    <x v="124"/>
    <x v="1"/>
    <s v="Coruña"/>
    <m/>
    <m/>
    <m/>
    <m/>
    <n v="10"/>
    <s v="Reyes"/>
    <x v="71"/>
    <d v="1899-12-30T09:00:00"/>
    <m/>
    <n v="0"/>
    <x v="0"/>
    <x v="0"/>
    <s v="SI"/>
    <x v="1"/>
    <x v="3"/>
    <x v="1"/>
    <n v="1"/>
    <x v="1"/>
    <x v="14"/>
    <x v="4"/>
    <n v="468"/>
  </r>
  <r>
    <d v="2019-04-05T00:00:00"/>
    <x v="1"/>
    <d v="1899-12-30T10:30:00"/>
    <m/>
    <x v="1"/>
    <s v="JAR"/>
    <d v="2019-04-05T10:30:00"/>
    <m/>
    <x v="22"/>
    <s v="Descarga"/>
    <s v="SI"/>
    <n v="13.5"/>
    <n v="26"/>
    <x v="0"/>
    <x v="21"/>
    <x v="8"/>
    <s v="Palau"/>
    <m/>
    <m/>
    <m/>
    <m/>
    <n v="60"/>
    <s v="Miguel Ángel"/>
    <x v="71"/>
    <d v="1899-12-30T10:30:00"/>
    <m/>
    <n v="1"/>
    <x v="0"/>
    <x v="0"/>
    <s v="SI"/>
    <x v="1"/>
    <x v="1"/>
    <x v="1"/>
    <n v="1"/>
    <x v="2"/>
    <x v="14"/>
    <x v="4"/>
    <n v="468"/>
  </r>
  <r>
    <d v="2019-04-05T00:00:00"/>
    <x v="2"/>
    <d v="1899-12-30T11:00:00"/>
    <m/>
    <x v="1"/>
    <s v="JAR"/>
    <d v="2019-04-05T11:00:00"/>
    <m/>
    <x v="25"/>
    <s v="Descarga"/>
    <s v="SI"/>
    <n v="13.5"/>
    <n v="26"/>
    <x v="0"/>
    <x v="67"/>
    <x v="10"/>
    <s v="Palau"/>
    <m/>
    <m/>
    <m/>
    <m/>
    <n v="60"/>
    <s v="Miguel Ángel"/>
    <x v="71"/>
    <d v="1899-12-30T11:00:00"/>
    <m/>
    <n v="1"/>
    <x v="0"/>
    <x v="0"/>
    <s v="SI"/>
    <x v="1"/>
    <x v="1"/>
    <x v="1"/>
    <n v="1"/>
    <x v="2"/>
    <x v="14"/>
    <x v="4"/>
    <n v="468"/>
  </r>
  <r>
    <d v="2019-04-05T00:00:00"/>
    <x v="73"/>
    <d v="1899-12-30T11:15:00"/>
    <m/>
    <x v="1"/>
    <s v="JAR"/>
    <d v="2019-04-05T11:30:00"/>
    <n v="27308"/>
    <x v="3"/>
    <s v="Carga"/>
    <s v="NO"/>
    <n v="1"/>
    <n v="2"/>
    <x v="0"/>
    <x v="225"/>
    <x v="1"/>
    <s v="Sevilla"/>
    <m/>
    <m/>
    <m/>
    <m/>
    <n v="10"/>
    <s v="Miguel Ángel"/>
    <x v="72"/>
    <d v="1899-12-30T15:15:00"/>
    <m/>
    <n v="0"/>
    <x v="0"/>
    <x v="0"/>
    <s v="SI"/>
    <x v="2"/>
    <x v="2"/>
    <x v="0"/>
    <n v="0"/>
    <x v="1"/>
    <x v="15"/>
    <x v="4"/>
    <n v="468"/>
  </r>
  <r>
    <d v="2019-04-05T00:00:00"/>
    <x v="3"/>
    <d v="1899-12-30T11:30:00"/>
    <m/>
    <x v="1"/>
    <s v="JAR"/>
    <d v="2019-04-05T11:30:00"/>
    <m/>
    <x v="13"/>
    <s v="Carga"/>
    <s v="NO"/>
    <n v="2"/>
    <n v="3"/>
    <x v="0"/>
    <x v="265"/>
    <x v="7"/>
    <s v="Portugal"/>
    <m/>
    <m/>
    <m/>
    <m/>
    <m/>
    <s v="Reyes"/>
    <x v="71"/>
    <d v="1899-12-30T11:30:00"/>
    <m/>
    <n v="0"/>
    <x v="0"/>
    <x v="0"/>
    <s v="SI"/>
    <x v="1"/>
    <x v="1"/>
    <x v="1"/>
    <n v="1"/>
    <x v="2"/>
    <x v="14"/>
    <x v="4"/>
    <n v="468"/>
  </r>
  <r>
    <d v="2019-04-05T00:00:00"/>
    <x v="4"/>
    <d v="1899-12-30T12:00:00"/>
    <m/>
    <x v="1"/>
    <s v="MR"/>
    <d v="2019-04-05T12:00:00"/>
    <m/>
    <x v="80"/>
    <s v="Carga"/>
    <s v="SI"/>
    <n v="13.5"/>
    <n v="26"/>
    <x v="2"/>
    <x v="226"/>
    <x v="1"/>
    <s v="LORQUI"/>
    <s v="Agencia; Ruta Dura"/>
    <s v="7857-JLW y R-8791-BBL"/>
    <m/>
    <m/>
    <m/>
    <s v="Miguel Ángel"/>
    <x v="71"/>
    <d v="1899-12-30T12:00:00"/>
    <m/>
    <n v="1"/>
    <x v="0"/>
    <x v="0"/>
    <s v="SI"/>
    <x v="1"/>
    <x v="1"/>
    <x v="1"/>
    <n v="1"/>
    <x v="1"/>
    <x v="14"/>
    <x v="4"/>
    <n v="468"/>
  </r>
  <r>
    <d v="2019-04-05T00:00:00"/>
    <x v="35"/>
    <d v="1899-12-30T12:15:00"/>
    <m/>
    <x v="1"/>
    <s v="JAR"/>
    <d v="2019-04-05T12:30:00"/>
    <n v="26732"/>
    <x v="31"/>
    <s v="Carga"/>
    <s v="SI"/>
    <n v="13.5"/>
    <n v="26"/>
    <x v="0"/>
    <x v="263"/>
    <x v="7"/>
    <s v="Palencia"/>
    <m/>
    <m/>
    <m/>
    <m/>
    <n v="60"/>
    <s v="Juan Carlos"/>
    <x v="71"/>
    <d v="1899-12-30T12:15:00"/>
    <m/>
    <n v="1"/>
    <x v="0"/>
    <x v="0"/>
    <s v="SI"/>
    <x v="1"/>
    <x v="1"/>
    <x v="1"/>
    <n v="1"/>
    <x v="2"/>
    <x v="14"/>
    <x v="4"/>
    <n v="468"/>
  </r>
  <r>
    <d v="2019-04-05T00:00:00"/>
    <x v="5"/>
    <d v="1899-12-30T12:30:00"/>
    <m/>
    <x v="1"/>
    <s v="JAR"/>
    <d v="2019-04-05T12:30:00"/>
    <n v="6006795"/>
    <x v="6"/>
    <s v="Carga"/>
    <s v="SI"/>
    <n v="13.5"/>
    <n v="26"/>
    <x v="0"/>
    <x v="7"/>
    <x v="4"/>
    <s v="Francia"/>
    <m/>
    <m/>
    <m/>
    <m/>
    <m/>
    <s v="Jesús"/>
    <x v="71"/>
    <d v="1899-12-30T18:15:00"/>
    <m/>
    <n v="1"/>
    <x v="0"/>
    <x v="0"/>
    <s v="SI"/>
    <x v="1"/>
    <x v="2"/>
    <x v="0"/>
    <n v="0"/>
    <x v="1"/>
    <x v="14"/>
    <x v="4"/>
    <n v="468"/>
  </r>
  <r>
    <d v="2019-04-05T00:00:00"/>
    <x v="6"/>
    <d v="1899-12-30T13:30:00"/>
    <m/>
    <x v="1"/>
    <s v="JAR"/>
    <d v="2019-04-05T13:30:00"/>
    <m/>
    <x v="3"/>
    <s v="Carga"/>
    <s v="SI"/>
    <n v="13.5"/>
    <n v="26"/>
    <x v="0"/>
    <x v="23"/>
    <x v="1"/>
    <s v="VARIOS"/>
    <s v="3680314552 - Reservada"/>
    <m/>
    <m/>
    <m/>
    <m/>
    <s v="Miguel M."/>
    <x v="71"/>
    <d v="1899-12-30T20:45:00"/>
    <m/>
    <n v="1"/>
    <x v="0"/>
    <x v="0"/>
    <s v="SI"/>
    <x v="1"/>
    <x v="2"/>
    <x v="0"/>
    <n v="0"/>
    <x v="1"/>
    <x v="14"/>
    <x v="4"/>
    <n v="468"/>
  </r>
  <r>
    <d v="2019-04-05T00:00:00"/>
    <x v="43"/>
    <d v="1899-12-30T14:00:00"/>
    <m/>
    <x v="1"/>
    <s v="MR"/>
    <d v="2019-04-05T14:00:00"/>
    <m/>
    <x v="79"/>
    <s v="Carga"/>
    <s v="SI"/>
    <n v="13.5"/>
    <n v="26"/>
    <x v="2"/>
    <x v="226"/>
    <x v="1"/>
    <s v="LORQUI"/>
    <n v="6007071"/>
    <m/>
    <m/>
    <m/>
    <n v="45"/>
    <s v="Miguel Ángel"/>
    <x v="71"/>
    <d v="1899-12-30T14:00:00"/>
    <m/>
    <n v="1"/>
    <x v="0"/>
    <x v="0"/>
    <s v="SI"/>
    <x v="1"/>
    <x v="1"/>
    <x v="1"/>
    <n v="1"/>
    <x v="1"/>
    <x v="14"/>
    <x v="4"/>
    <n v="468"/>
  </r>
  <r>
    <d v="2019-04-05T00:00:00"/>
    <x v="12"/>
    <d v="1899-12-30T14:30:00"/>
    <m/>
    <x v="1"/>
    <s v="JAR"/>
    <d v="2019-04-05T14:30:00"/>
    <m/>
    <x v="22"/>
    <s v="Descarga"/>
    <s v="SI"/>
    <n v="13.5"/>
    <n v="26"/>
    <x v="0"/>
    <x v="21"/>
    <x v="8"/>
    <s v="Palau"/>
    <m/>
    <s v="2611-JXG   R-2677-BCY     "/>
    <m/>
    <m/>
    <n v="30"/>
    <s v="Juan Carlos"/>
    <x v="71"/>
    <d v="1899-12-30T14:30:00"/>
    <m/>
    <n v="1"/>
    <x v="0"/>
    <x v="0"/>
    <s v="SI"/>
    <x v="1"/>
    <x v="1"/>
    <x v="1"/>
    <n v="1"/>
    <x v="2"/>
    <x v="14"/>
    <x v="4"/>
    <n v="468"/>
  </r>
  <r>
    <d v="2019-04-05T00:00:00"/>
    <x v="38"/>
    <d v="1899-12-30T15:00:00"/>
    <m/>
    <x v="1"/>
    <s v="MR"/>
    <d v="2019-04-05T15:00:00"/>
    <m/>
    <x v="79"/>
    <s v="Carga"/>
    <s v="SI"/>
    <n v="13.5"/>
    <n v="26"/>
    <x v="2"/>
    <x v="226"/>
    <x v="1"/>
    <s v="LORQUI"/>
    <n v="6007071"/>
    <m/>
    <m/>
    <m/>
    <m/>
    <s v="Jesús"/>
    <x v="71"/>
    <d v="1899-12-30T15:00:00"/>
    <m/>
    <n v="1"/>
    <x v="0"/>
    <x v="0"/>
    <s v="SI"/>
    <x v="1"/>
    <x v="1"/>
    <x v="1"/>
    <n v="1"/>
    <x v="1"/>
    <x v="14"/>
    <x v="4"/>
    <n v="468"/>
  </r>
  <r>
    <d v="2019-04-05T00:00:00"/>
    <x v="7"/>
    <d v="1899-12-30T15:30:00"/>
    <m/>
    <x v="1"/>
    <s v="JAR"/>
    <d v="2019-04-05T15:30:00"/>
    <m/>
    <x v="22"/>
    <s v="Carga"/>
    <s v="SI"/>
    <n v="13.5"/>
    <n v="26"/>
    <x v="0"/>
    <x v="21"/>
    <x v="8"/>
    <s v="Palau"/>
    <s v="Agrilog rotos y pedidos"/>
    <s v="2611-JXG   R-2677-BCY     "/>
    <m/>
    <m/>
    <m/>
    <s v="Miguel M."/>
    <x v="71"/>
    <d v="1899-12-30T15:30:00"/>
    <m/>
    <n v="1"/>
    <x v="0"/>
    <x v="0"/>
    <s v="SI"/>
    <x v="1"/>
    <x v="1"/>
    <x v="1"/>
    <n v="1"/>
    <x v="2"/>
    <x v="14"/>
    <x v="4"/>
    <n v="468"/>
  </r>
  <r>
    <d v="2019-04-05T00:00:00"/>
    <x v="13"/>
    <d v="1899-12-30T16:00:00"/>
    <m/>
    <x v="1"/>
    <s v="MR"/>
    <d v="2019-04-05T16:00:00"/>
    <m/>
    <x v="79"/>
    <s v="Carga"/>
    <s v="SI"/>
    <n v="13.5"/>
    <n v="26"/>
    <x v="2"/>
    <x v="226"/>
    <x v="1"/>
    <s v="LORQUI"/>
    <n v="6007071"/>
    <m/>
    <m/>
    <m/>
    <m/>
    <s v="Jesús"/>
    <x v="71"/>
    <d v="1899-12-30T16:00:00"/>
    <m/>
    <n v="1"/>
    <x v="0"/>
    <x v="0"/>
    <s v="SI"/>
    <x v="1"/>
    <x v="1"/>
    <x v="1"/>
    <n v="1"/>
    <x v="1"/>
    <x v="14"/>
    <x v="4"/>
    <n v="468"/>
  </r>
  <r>
    <d v="2019-04-05T00:00:00"/>
    <x v="195"/>
    <d v="1899-12-30T16:20:00"/>
    <m/>
    <x v="1"/>
    <s v="JAR"/>
    <d v="2019-04-05T16:30:00"/>
    <m/>
    <x v="3"/>
    <s v="Carga"/>
    <s v="SI"/>
    <n v="13.5"/>
    <n v="26"/>
    <x v="0"/>
    <x v="148"/>
    <x v="1"/>
    <s v="MARTOS"/>
    <s v="27193  27145"/>
    <m/>
    <m/>
    <m/>
    <m/>
    <s v="Miguel M."/>
    <x v="71"/>
    <d v="1899-12-30T16:20:00"/>
    <m/>
    <n v="1"/>
    <x v="0"/>
    <x v="0"/>
    <s v="SI"/>
    <x v="1"/>
    <x v="1"/>
    <x v="1"/>
    <n v="1"/>
    <x v="1"/>
    <x v="14"/>
    <x v="4"/>
    <n v="468"/>
  </r>
  <r>
    <d v="2019-04-05T00:00:00"/>
    <x v="8"/>
    <d v="1899-12-30T16:30:00"/>
    <m/>
    <x v="1"/>
    <s v="JAR"/>
    <d v="2019-04-05T16:30:00"/>
    <m/>
    <x v="3"/>
    <s v="Carga"/>
    <s v="NO"/>
    <n v="5"/>
    <n v="10"/>
    <x v="0"/>
    <x v="6"/>
    <x v="3"/>
    <s v="VARIOS"/>
    <m/>
    <m/>
    <m/>
    <m/>
    <n v="20"/>
    <s v="Sandra"/>
    <x v="71"/>
    <d v="1899-12-30T16:30:00"/>
    <m/>
    <n v="0"/>
    <x v="0"/>
    <x v="0"/>
    <s v="SI"/>
    <x v="1"/>
    <x v="1"/>
    <x v="1"/>
    <n v="1"/>
    <x v="1"/>
    <x v="14"/>
    <x v="4"/>
    <n v="468"/>
  </r>
  <r>
    <d v="2019-04-05T00:00:00"/>
    <x v="40"/>
    <d v="1899-12-30T17:00:00"/>
    <m/>
    <x v="1"/>
    <s v="MR"/>
    <d v="2019-04-05T17:00:00"/>
    <m/>
    <x v="14"/>
    <s v="Carga"/>
    <s v="NO"/>
    <n v="1"/>
    <n v="2"/>
    <x v="0"/>
    <x v="19"/>
    <x v="5"/>
    <s v="VARIOS"/>
    <m/>
    <m/>
    <m/>
    <m/>
    <m/>
    <s v="Miguel M."/>
    <x v="71"/>
    <d v="1899-12-30T17:00:00"/>
    <m/>
    <n v="0"/>
    <x v="0"/>
    <x v="0"/>
    <s v="SI"/>
    <x v="1"/>
    <x v="1"/>
    <x v="1"/>
    <n v="1"/>
    <x v="2"/>
    <x v="14"/>
    <x v="4"/>
    <n v="468"/>
  </r>
  <r>
    <d v="2019-04-05T00:00:00"/>
    <x v="89"/>
    <d v="1899-12-30T17:15:00"/>
    <m/>
    <x v="1"/>
    <s v="JAR"/>
    <d v="2019-04-05T17:30:00"/>
    <n v="27535"/>
    <x v="20"/>
    <s v="Carga"/>
    <s v="NO"/>
    <n v="1"/>
    <n v="1"/>
    <x v="0"/>
    <x v="4"/>
    <x v="7"/>
    <s v="madrid"/>
    <m/>
    <m/>
    <m/>
    <m/>
    <m/>
    <s v="Miguel M."/>
    <x v="71"/>
    <d v="1899-12-30T17:15:00"/>
    <m/>
    <n v="0"/>
    <x v="0"/>
    <x v="0"/>
    <s v="SI"/>
    <x v="1"/>
    <x v="1"/>
    <x v="1"/>
    <n v="1"/>
    <x v="2"/>
    <x v="14"/>
    <x v="4"/>
    <n v="468"/>
  </r>
  <r>
    <d v="2019-04-05T00:00:00"/>
    <x v="55"/>
    <d v="1899-12-30T17:30:00"/>
    <m/>
    <x v="1"/>
    <s v="JAR"/>
    <d v="2019-04-05T17:30:00"/>
    <n v="26495"/>
    <x v="3"/>
    <s v="Carga"/>
    <s v="NO"/>
    <n v="9"/>
    <n v="18"/>
    <x v="0"/>
    <x v="4"/>
    <x v="1"/>
    <s v="Pontevedra"/>
    <m/>
    <m/>
    <m/>
    <m/>
    <m/>
    <s v="Miguel M."/>
    <x v="71"/>
    <d v="1899-12-30T17:30:00"/>
    <m/>
    <n v="0"/>
    <x v="0"/>
    <x v="0"/>
    <s v="SI"/>
    <x v="1"/>
    <x v="1"/>
    <x v="1"/>
    <n v="1"/>
    <x v="1"/>
    <x v="14"/>
    <x v="4"/>
    <n v="468"/>
  </r>
  <r>
    <d v="2019-04-05T00:00:00"/>
    <x v="46"/>
    <d v="1899-12-30T18:00:00"/>
    <m/>
    <x v="1"/>
    <s v="MR"/>
    <d v="2019-04-05T18:00:00"/>
    <m/>
    <x v="79"/>
    <s v="Carga"/>
    <s v="SI"/>
    <n v="13.5"/>
    <n v="26"/>
    <x v="2"/>
    <x v="226"/>
    <x v="1"/>
    <s v="LORQUI"/>
    <n v="6007071"/>
    <m/>
    <m/>
    <m/>
    <m/>
    <s v="Miguel M."/>
    <x v="71"/>
    <d v="1899-12-30T18:00:00"/>
    <m/>
    <n v="1"/>
    <x v="0"/>
    <x v="0"/>
    <s v="SI"/>
    <x v="1"/>
    <x v="1"/>
    <x v="1"/>
    <n v="1"/>
    <x v="1"/>
    <x v="14"/>
    <x v="4"/>
    <n v="468"/>
  </r>
  <r>
    <d v="2019-04-05T00:00:00"/>
    <x v="56"/>
    <d v="1899-12-30T19:00:00"/>
    <m/>
    <x v="1"/>
    <s v="MR"/>
    <d v="2019-04-05T19:00:00"/>
    <m/>
    <x v="79"/>
    <s v="Carga"/>
    <s v="SI"/>
    <n v="13.5"/>
    <n v="26"/>
    <x v="2"/>
    <x v="226"/>
    <x v="1"/>
    <s v="LORQUI"/>
    <n v="6007071"/>
    <m/>
    <m/>
    <m/>
    <m/>
    <s v="Jesús"/>
    <x v="71"/>
    <d v="1899-12-30T19:00:00"/>
    <m/>
    <n v="1"/>
    <x v="0"/>
    <x v="0"/>
    <s v="SI"/>
    <x v="1"/>
    <x v="1"/>
    <x v="1"/>
    <n v="1"/>
    <x v="1"/>
    <x v="14"/>
    <x v="4"/>
    <n v="468"/>
  </r>
  <r>
    <d v="2019-04-05T00:00:00"/>
    <x v="48"/>
    <d v="1899-12-30T19:30:00"/>
    <m/>
    <x v="1"/>
    <s v="JAR"/>
    <d v="2019-04-05T19:30:00"/>
    <n v="6006795"/>
    <x v="6"/>
    <s v="Carga"/>
    <s v="NO"/>
    <n v="2"/>
    <n v="4"/>
    <x v="0"/>
    <x v="7"/>
    <x v="4"/>
    <s v="GAILLON"/>
    <s v="pd. 6006795"/>
    <m/>
    <m/>
    <m/>
    <m/>
    <s v="Jesús"/>
    <x v="71"/>
    <d v="1899-12-30T19:30:00"/>
    <m/>
    <n v="0"/>
    <x v="0"/>
    <x v="0"/>
    <s v="SI"/>
    <x v="1"/>
    <x v="1"/>
    <x v="1"/>
    <n v="1"/>
    <x v="1"/>
    <x v="14"/>
    <x v="4"/>
    <n v="468"/>
  </r>
  <r>
    <d v="2019-04-06T00:00:00"/>
    <x v="59"/>
    <d v="1899-12-30T07:00:00"/>
    <m/>
    <x v="1"/>
    <s v="JAR"/>
    <d v="2019-04-06T07:00:00"/>
    <m/>
    <x v="3"/>
    <s v="Descarga"/>
    <s v="SI"/>
    <n v="13.5"/>
    <n v="26"/>
    <x v="0"/>
    <x v="102"/>
    <x v="2"/>
    <s v="Palau"/>
    <m/>
    <m/>
    <m/>
    <m/>
    <m/>
    <s v="Sandra"/>
    <x v="73"/>
    <d v="1899-12-30T07:00:00"/>
    <m/>
    <n v="1"/>
    <x v="0"/>
    <x v="0"/>
    <s v="SI"/>
    <x v="1"/>
    <x v="1"/>
    <x v="1"/>
    <n v="1"/>
    <x v="0"/>
    <x v="14"/>
    <x v="4"/>
    <n v="468"/>
  </r>
  <r>
    <d v="2019-04-06T00:00:00"/>
    <x v="4"/>
    <d v="1899-12-30T12:00:00"/>
    <m/>
    <x v="1"/>
    <s v="MR"/>
    <d v="2019-04-06T12:00:00"/>
    <m/>
    <x v="79"/>
    <s v="Carga"/>
    <s v="SI"/>
    <n v="13.5"/>
    <n v="26"/>
    <x v="2"/>
    <x v="226"/>
    <x v="1"/>
    <s v="LORQUI"/>
    <m/>
    <s v="2450KRP r-0611BCX"/>
    <m/>
    <m/>
    <m/>
    <s v="Jesús"/>
    <x v="73"/>
    <d v="1899-12-30T12:00:00"/>
    <m/>
    <n v="1"/>
    <x v="0"/>
    <x v="0"/>
    <s v="SI"/>
    <x v="1"/>
    <x v="1"/>
    <x v="1"/>
    <n v="1"/>
    <x v="1"/>
    <x v="14"/>
    <x v="4"/>
    <n v="468"/>
  </r>
  <r>
    <d v="2019-04-08T00:00:00"/>
    <x v="17"/>
    <d v="1899-12-30T06:00:00"/>
    <m/>
    <x v="1"/>
    <s v="JAR"/>
    <d v="2019-04-08T06:00:00"/>
    <m/>
    <x v="3"/>
    <s v="Descarga"/>
    <s v="SI"/>
    <n v="13.5"/>
    <n v="26"/>
    <x v="0"/>
    <x v="102"/>
    <x v="2"/>
    <s v="Palau"/>
    <m/>
    <m/>
    <m/>
    <m/>
    <n v="60"/>
    <s v="Jesús"/>
    <x v="74"/>
    <d v="1899-12-30T11:00:00"/>
    <m/>
    <n v="1"/>
    <x v="0"/>
    <x v="0"/>
    <s v="SI"/>
    <x v="1"/>
    <x v="2"/>
    <x v="0"/>
    <n v="0"/>
    <x v="0"/>
    <x v="15"/>
    <x v="4"/>
    <n v="468"/>
  </r>
  <r>
    <d v="2019-04-08T00:00:00"/>
    <x v="59"/>
    <d v="1899-12-30T07:00:00"/>
    <m/>
    <x v="1"/>
    <s v="JAR"/>
    <d v="2019-04-08T07:00:00"/>
    <m/>
    <x v="22"/>
    <s v="Descarga"/>
    <s v="SI"/>
    <n v="13.5"/>
    <n v="26"/>
    <x v="0"/>
    <x v="21"/>
    <x v="8"/>
    <s v="Palau"/>
    <m/>
    <m/>
    <m/>
    <m/>
    <m/>
    <s v="Jesús"/>
    <x v="74"/>
    <d v="1899-12-30T07:00:00"/>
    <m/>
    <n v="1"/>
    <x v="0"/>
    <x v="0"/>
    <s v="SI"/>
    <x v="1"/>
    <x v="1"/>
    <x v="1"/>
    <n v="1"/>
    <x v="2"/>
    <x v="15"/>
    <x v="4"/>
    <n v="468"/>
  </r>
  <r>
    <d v="2019-04-08T00:00:00"/>
    <x v="18"/>
    <d v="1899-12-30T07:30:00"/>
    <m/>
    <x v="1"/>
    <s v="MR"/>
    <d v="2019-04-08T07:30:00"/>
    <m/>
    <x v="26"/>
    <s v="Carga"/>
    <s v="SI"/>
    <n v="13.5"/>
    <n v="26"/>
    <x v="0"/>
    <x v="157"/>
    <x v="5"/>
    <s v="VARIOS"/>
    <m/>
    <m/>
    <m/>
    <m/>
    <m/>
    <s v="Miguel M."/>
    <x v="74"/>
    <d v="1899-12-30T07:30:00"/>
    <m/>
    <n v="1"/>
    <x v="0"/>
    <x v="0"/>
    <s v="SI"/>
    <x v="1"/>
    <x v="1"/>
    <x v="1"/>
    <n v="1"/>
    <x v="2"/>
    <x v="15"/>
    <x v="4"/>
    <n v="468"/>
  </r>
  <r>
    <d v="2019-04-08T00:00:00"/>
    <x v="9"/>
    <d v="1899-12-30T08:00:00"/>
    <m/>
    <x v="1"/>
    <s v="JAR"/>
    <d v="2019-04-08T08:00:00"/>
    <m/>
    <x v="7"/>
    <s v="Carga"/>
    <s v="NO"/>
    <n v="4"/>
    <n v="6"/>
    <x v="0"/>
    <x v="247"/>
    <x v="5"/>
    <s v="La llagosta"/>
    <m/>
    <m/>
    <m/>
    <m/>
    <n v="20"/>
    <s v="Jesús"/>
    <x v="74"/>
    <d v="1899-12-30T08:00:00"/>
    <m/>
    <n v="0"/>
    <x v="0"/>
    <x v="0"/>
    <s v="SI"/>
    <x v="1"/>
    <x v="1"/>
    <x v="1"/>
    <n v="1"/>
    <x v="2"/>
    <x v="15"/>
    <x v="4"/>
    <n v="468"/>
  </r>
  <r>
    <d v="2019-04-08T00:00:00"/>
    <x v="22"/>
    <d v="1899-12-30T09:00:00"/>
    <m/>
    <x v="1"/>
    <s v="JAR"/>
    <d v="2019-04-08T09:00:00"/>
    <m/>
    <x v="24"/>
    <s v="Descarga"/>
    <s v="SI"/>
    <n v="13.5"/>
    <n v="26"/>
    <x v="0"/>
    <x v="40"/>
    <x v="10"/>
    <s v="NURIEUX"/>
    <s v="Palau ref. facturación CB-1185"/>
    <m/>
    <m/>
    <m/>
    <m/>
    <s v="Miguel M."/>
    <x v="74"/>
    <d v="1899-12-30T09:00:00"/>
    <m/>
    <n v="1"/>
    <x v="0"/>
    <x v="0"/>
    <s v="SI"/>
    <x v="1"/>
    <x v="1"/>
    <x v="1"/>
    <n v="1"/>
    <x v="2"/>
    <x v="15"/>
    <x v="4"/>
    <n v="468"/>
  </r>
  <r>
    <d v="2019-04-08T00:00:00"/>
    <x v="0"/>
    <d v="1899-12-30T09:30:00"/>
    <m/>
    <x v="1"/>
    <s v="MR"/>
    <d v="2019-04-08T09:30:00"/>
    <m/>
    <x v="3"/>
    <s v="Descarga"/>
    <s v="SI"/>
    <n v="13.5"/>
    <n v="26"/>
    <x v="0"/>
    <x v="23"/>
    <x v="2"/>
    <s v="PALAU"/>
    <s v="Reservada - 3680311493"/>
    <m/>
    <m/>
    <m/>
    <m/>
    <s v="Jesús"/>
    <x v="74"/>
    <d v="1899-12-30T09:30:00"/>
    <m/>
    <n v="1"/>
    <x v="0"/>
    <x v="0"/>
    <s v="SI"/>
    <x v="1"/>
    <x v="1"/>
    <x v="1"/>
    <n v="1"/>
    <x v="0"/>
    <x v="15"/>
    <x v="4"/>
    <n v="468"/>
  </r>
  <r>
    <d v="2019-04-08T00:00:00"/>
    <x v="52"/>
    <d v="1899-12-30T09:45:00"/>
    <m/>
    <x v="1"/>
    <s v="JAR"/>
    <d v="2019-04-08T10:00:00"/>
    <n v="27334"/>
    <x v="7"/>
    <s v="Carga"/>
    <s v="NO"/>
    <n v="3"/>
    <n v="3"/>
    <x v="0"/>
    <x v="4"/>
    <x v="7"/>
    <s v="Badalona"/>
    <m/>
    <m/>
    <m/>
    <m/>
    <n v="10"/>
    <s v="Reyes"/>
    <x v="74"/>
    <d v="1899-12-30T09:45:00"/>
    <m/>
    <n v="0"/>
    <x v="0"/>
    <x v="0"/>
    <s v="SI"/>
    <x v="1"/>
    <x v="1"/>
    <x v="1"/>
    <n v="1"/>
    <x v="2"/>
    <x v="15"/>
    <x v="4"/>
    <n v="468"/>
  </r>
  <r>
    <d v="2019-04-08T00:00:00"/>
    <x v="14"/>
    <d v="1899-12-30T10:00:00"/>
    <m/>
    <x v="1"/>
    <s v="MR"/>
    <d v="2019-04-08T10:00:00"/>
    <m/>
    <x v="79"/>
    <s v="Carga"/>
    <s v="SI"/>
    <n v="13.5"/>
    <n v="26"/>
    <x v="2"/>
    <x v="226"/>
    <x v="1"/>
    <s v="LORQUI"/>
    <n v="6007071"/>
    <m/>
    <m/>
    <m/>
    <n v="45"/>
    <s v="Jesús"/>
    <x v="74"/>
    <d v="1899-12-30T10:00:00"/>
    <m/>
    <n v="1"/>
    <x v="0"/>
    <x v="0"/>
    <s v="SI"/>
    <x v="1"/>
    <x v="1"/>
    <x v="1"/>
    <n v="1"/>
    <x v="1"/>
    <x v="15"/>
    <x v="4"/>
    <n v="468"/>
  </r>
  <r>
    <d v="2019-04-08T00:00:00"/>
    <x v="2"/>
    <d v="1899-12-30T11:00:00"/>
    <m/>
    <x v="1"/>
    <s v="MR"/>
    <d v="2019-04-08T11:00:00"/>
    <m/>
    <x v="79"/>
    <s v="Carga"/>
    <s v="SI"/>
    <n v="13.5"/>
    <n v="26"/>
    <x v="2"/>
    <x v="226"/>
    <x v="1"/>
    <s v="LORQUI"/>
    <n v="6007071"/>
    <m/>
    <m/>
    <m/>
    <n v="45"/>
    <s v="Miguel M."/>
    <x v="74"/>
    <d v="1899-12-30T11:00:00"/>
    <m/>
    <n v="1"/>
    <x v="0"/>
    <x v="0"/>
    <s v="SI"/>
    <x v="1"/>
    <x v="1"/>
    <x v="1"/>
    <n v="1"/>
    <x v="1"/>
    <x v="15"/>
    <x v="4"/>
    <n v="468"/>
  </r>
  <r>
    <d v="2019-04-08T00:00:00"/>
    <x v="73"/>
    <d v="1899-12-30T11:15:00"/>
    <m/>
    <x v="1"/>
    <s v="JAR"/>
    <d v="2019-04-08T11:30:00"/>
    <n v="27364"/>
    <x v="75"/>
    <s v="Carga"/>
    <s v="NO"/>
    <n v="1"/>
    <n v="2"/>
    <x v="0"/>
    <x v="41"/>
    <x v="1"/>
    <s v="Portugal"/>
    <m/>
    <m/>
    <m/>
    <m/>
    <n v="10"/>
    <s v="Reyes"/>
    <x v="74"/>
    <d v="1899-12-30T11:15:00"/>
    <m/>
    <n v="0"/>
    <x v="0"/>
    <x v="0"/>
    <s v="SI"/>
    <x v="1"/>
    <x v="1"/>
    <x v="1"/>
    <n v="1"/>
    <x v="1"/>
    <x v="15"/>
    <x v="4"/>
    <n v="468"/>
  </r>
  <r>
    <d v="2019-04-08T00:00:00"/>
    <x v="3"/>
    <d v="1899-12-30T11:30:00"/>
    <m/>
    <x v="1"/>
    <s v="JAR"/>
    <d v="2019-04-08T11:30:00"/>
    <m/>
    <x v="32"/>
    <s v="Descarga"/>
    <s v="SI"/>
    <n v="13.5"/>
    <n v="26"/>
    <x v="0"/>
    <x v="56"/>
    <x v="0"/>
    <s v="palau"/>
    <m/>
    <m/>
    <m/>
    <m/>
    <n v="45"/>
    <s v="Jesús"/>
    <x v="74"/>
    <d v="1899-12-30T11:30:00"/>
    <m/>
    <n v="1"/>
    <x v="0"/>
    <x v="0"/>
    <s v="SI"/>
    <x v="1"/>
    <x v="1"/>
    <x v="1"/>
    <n v="1"/>
    <x v="0"/>
    <x v="15"/>
    <x v="4"/>
    <n v="468"/>
  </r>
  <r>
    <d v="2019-04-08T00:00:00"/>
    <x v="4"/>
    <d v="1899-12-30T12:00:00"/>
    <m/>
    <x v="1"/>
    <s v="MR"/>
    <d v="2019-04-08T12:00:00"/>
    <m/>
    <x v="79"/>
    <s v="Carga"/>
    <s v="SI"/>
    <n v="13.5"/>
    <n v="26"/>
    <x v="2"/>
    <x v="226"/>
    <x v="1"/>
    <s v="LORQUI"/>
    <n v="6007071"/>
    <m/>
    <m/>
    <m/>
    <n v="45"/>
    <s v="Miguel M."/>
    <x v="74"/>
    <d v="1899-12-30T12:00:00"/>
    <m/>
    <n v="1"/>
    <x v="0"/>
    <x v="0"/>
    <s v="SI"/>
    <x v="1"/>
    <x v="1"/>
    <x v="1"/>
    <n v="1"/>
    <x v="1"/>
    <x v="15"/>
    <x v="4"/>
    <n v="468"/>
  </r>
  <r>
    <d v="2019-04-08T00:00:00"/>
    <x v="5"/>
    <d v="1899-12-30T12:30:00"/>
    <m/>
    <x v="1"/>
    <s v="JAR"/>
    <d v="2019-04-08T12:30:00"/>
    <n v="26732"/>
    <x v="31"/>
    <s v="Carga"/>
    <s v="SI"/>
    <n v="13.5"/>
    <n v="26"/>
    <x v="0"/>
    <x v="263"/>
    <x v="7"/>
    <s v="Palencia"/>
    <m/>
    <m/>
    <m/>
    <m/>
    <n v="45"/>
    <s v="Miguel M."/>
    <x v="74"/>
    <d v="1899-12-30T12:30:00"/>
    <m/>
    <n v="1"/>
    <x v="0"/>
    <x v="0"/>
    <s v="SI"/>
    <x v="1"/>
    <x v="1"/>
    <x v="1"/>
    <n v="1"/>
    <x v="2"/>
    <x v="15"/>
    <x v="4"/>
    <n v="468"/>
  </r>
  <r>
    <d v="2019-04-08T00:00:00"/>
    <x v="36"/>
    <d v="1899-12-30T13:00:00"/>
    <m/>
    <x v="1"/>
    <s v="MR"/>
    <d v="2019-04-08T13:00:00"/>
    <m/>
    <x v="79"/>
    <s v="Carga"/>
    <s v="SI"/>
    <n v="13.5"/>
    <n v="26"/>
    <x v="2"/>
    <x v="226"/>
    <x v="1"/>
    <s v="LORQUI"/>
    <n v="6007071"/>
    <m/>
    <m/>
    <m/>
    <n v="45"/>
    <s v="Juan Carlos"/>
    <x v="74"/>
    <d v="1899-12-30T13:00:00"/>
    <m/>
    <n v="1"/>
    <x v="0"/>
    <x v="0"/>
    <s v="SI"/>
    <x v="1"/>
    <x v="1"/>
    <x v="1"/>
    <n v="1"/>
    <x v="1"/>
    <x v="15"/>
    <x v="4"/>
    <n v="468"/>
  </r>
  <r>
    <d v="2019-04-08T00:00:00"/>
    <x v="43"/>
    <d v="1899-12-30T14:00:00"/>
    <m/>
    <x v="1"/>
    <s v="MR"/>
    <d v="2019-04-08T14:00:00"/>
    <m/>
    <x v="79"/>
    <s v="Carga"/>
    <s v="SI"/>
    <n v="13.5"/>
    <n v="26"/>
    <x v="2"/>
    <x v="226"/>
    <x v="1"/>
    <s v="LORQUI"/>
    <n v="6007071"/>
    <m/>
    <m/>
    <m/>
    <n v="45"/>
    <s v="Juan Carlos"/>
    <x v="74"/>
    <d v="1899-12-30T14:00:00"/>
    <m/>
    <n v="1"/>
    <x v="0"/>
    <x v="0"/>
    <s v="SI"/>
    <x v="1"/>
    <x v="1"/>
    <x v="1"/>
    <n v="1"/>
    <x v="1"/>
    <x v="15"/>
    <x v="4"/>
    <n v="468"/>
  </r>
  <r>
    <d v="2019-04-08T00:00:00"/>
    <x v="38"/>
    <d v="1899-12-30T15:00:00"/>
    <m/>
    <x v="1"/>
    <s v="MR"/>
    <d v="2019-04-08T15:00:00"/>
    <m/>
    <x v="79"/>
    <s v="Carga"/>
    <s v="SI"/>
    <n v="13.5"/>
    <n v="26"/>
    <x v="2"/>
    <x v="226"/>
    <x v="1"/>
    <s v="LORQUI"/>
    <n v="6007071"/>
    <m/>
    <m/>
    <m/>
    <n v="45"/>
    <s v="Juan Carlos"/>
    <x v="74"/>
    <d v="1899-12-30T15:00:00"/>
    <m/>
    <n v="1"/>
    <x v="0"/>
    <x v="0"/>
    <s v="SI"/>
    <x v="1"/>
    <x v="1"/>
    <x v="1"/>
    <n v="1"/>
    <x v="1"/>
    <x v="15"/>
    <x v="4"/>
    <n v="468"/>
  </r>
  <r>
    <d v="2019-04-08T00:00:00"/>
    <x v="7"/>
    <d v="1899-12-30T15:30:00"/>
    <m/>
    <x v="1"/>
    <s v="JAR"/>
    <d v="2019-04-08T15:30:00"/>
    <n v="27047"/>
    <x v="3"/>
    <s v="Carga"/>
    <s v="NO"/>
    <n v="1"/>
    <n v="1"/>
    <x v="0"/>
    <x v="192"/>
    <x v="1"/>
    <s v="Granada"/>
    <m/>
    <m/>
    <m/>
    <m/>
    <n v="10"/>
    <s v="Miguel Ángel"/>
    <x v="74"/>
    <d v="1899-12-30T15:30:00"/>
    <m/>
    <n v="0"/>
    <x v="0"/>
    <x v="0"/>
    <s v="SI"/>
    <x v="1"/>
    <x v="1"/>
    <x v="1"/>
    <n v="1"/>
    <x v="1"/>
    <x v="15"/>
    <x v="4"/>
    <n v="468"/>
  </r>
  <r>
    <d v="2019-04-08T00:00:00"/>
    <x v="13"/>
    <d v="1899-12-30T16:00:00"/>
    <m/>
    <x v="1"/>
    <s v="MR"/>
    <d v="2019-04-08T16:00:00"/>
    <m/>
    <x v="79"/>
    <s v="Carga"/>
    <s v="SI"/>
    <n v="13.5"/>
    <n v="26"/>
    <x v="2"/>
    <x v="226"/>
    <x v="1"/>
    <s v="LORQUI"/>
    <n v="6007071"/>
    <m/>
    <m/>
    <m/>
    <n v="45"/>
    <s v="Juan Carlos"/>
    <x v="74"/>
    <d v="1899-12-30T16:00:00"/>
    <m/>
    <n v="1"/>
    <x v="0"/>
    <x v="0"/>
    <s v="SI"/>
    <x v="1"/>
    <x v="1"/>
    <x v="1"/>
    <n v="1"/>
    <x v="1"/>
    <x v="15"/>
    <x v="4"/>
    <n v="468"/>
  </r>
  <r>
    <d v="2019-04-08T00:00:00"/>
    <x v="89"/>
    <d v="1899-12-30T17:15:00"/>
    <m/>
    <x v="1"/>
    <s v="MR"/>
    <d v="2019-04-08T17:30:00"/>
    <m/>
    <x v="14"/>
    <s v="Carga"/>
    <s v="NO"/>
    <n v="1"/>
    <n v="2"/>
    <x v="0"/>
    <x v="19"/>
    <x v="5"/>
    <s v="VARIOS"/>
    <m/>
    <m/>
    <m/>
    <m/>
    <n v="10"/>
    <s v="Miguel Ángel"/>
    <x v="74"/>
    <d v="1899-12-30T17:15:00"/>
    <m/>
    <n v="0"/>
    <x v="0"/>
    <x v="0"/>
    <s v="SI"/>
    <x v="1"/>
    <x v="1"/>
    <x v="1"/>
    <n v="1"/>
    <x v="2"/>
    <x v="15"/>
    <x v="4"/>
    <n v="468"/>
  </r>
  <r>
    <d v="2019-04-08T00:00:00"/>
    <x v="49"/>
    <d v="1899-12-30T20:00:00"/>
    <m/>
    <x v="1"/>
    <s v="JAR"/>
    <d v="2019-04-08T20:00:00"/>
    <m/>
    <x v="3"/>
    <s v="Descarga"/>
    <s v="SI"/>
    <n v="13.5"/>
    <n v="26"/>
    <x v="0"/>
    <x v="102"/>
    <x v="2"/>
    <s v="Palau"/>
    <m/>
    <m/>
    <m/>
    <m/>
    <n v="60"/>
    <s v="Juan Carlos"/>
    <x v="74"/>
    <d v="1899-12-30T20:00:00"/>
    <m/>
    <n v="1"/>
    <x v="0"/>
    <x v="0"/>
    <s v="SI"/>
    <x v="1"/>
    <x v="1"/>
    <x v="1"/>
    <n v="1"/>
    <x v="0"/>
    <x v="15"/>
    <x v="4"/>
    <n v="468"/>
  </r>
  <r>
    <d v="2019-04-08T00:00:00"/>
    <x v="104"/>
    <d v="1899-12-30T21:30:00"/>
    <m/>
    <x v="1"/>
    <s v="JAR"/>
    <d v="2019-04-08T21:30:00"/>
    <m/>
    <x v="3"/>
    <s v="Carga"/>
    <s v="SI"/>
    <n v="13.5"/>
    <n v="26"/>
    <x v="0"/>
    <x v="23"/>
    <x v="1"/>
    <s v="varios"/>
    <n v="3680322648"/>
    <m/>
    <m/>
    <m/>
    <n v="60"/>
    <s v="Miguel Ángel"/>
    <x v="74"/>
    <d v="1899-12-30T15:00:00"/>
    <m/>
    <n v="1"/>
    <x v="0"/>
    <x v="0"/>
    <s v="SI"/>
    <x v="1"/>
    <x v="3"/>
    <x v="1"/>
    <n v="1"/>
    <x v="1"/>
    <x v="15"/>
    <x v="4"/>
    <n v="468"/>
  </r>
  <r>
    <d v="2019-04-09T00:00:00"/>
    <x v="18"/>
    <d v="1899-12-30T07:30:00"/>
    <m/>
    <x v="1"/>
    <s v="MR"/>
    <d v="2019-04-09T07:30:00"/>
    <m/>
    <x v="26"/>
    <s v="Carga"/>
    <s v="NO"/>
    <n v="6"/>
    <n v="11"/>
    <x v="0"/>
    <x v="157"/>
    <x v="5"/>
    <s v="VARIOS"/>
    <m/>
    <m/>
    <m/>
    <m/>
    <n v="40"/>
    <s v="Miguel M."/>
    <x v="72"/>
    <d v="1899-12-30T07:30:00"/>
    <m/>
    <n v="0"/>
    <x v="0"/>
    <x v="0"/>
    <s v="SI"/>
    <x v="1"/>
    <x v="1"/>
    <x v="1"/>
    <n v="1"/>
    <x v="2"/>
    <x v="15"/>
    <x v="4"/>
    <n v="468"/>
  </r>
  <r>
    <d v="2019-04-09T00:00:00"/>
    <x v="9"/>
    <d v="1899-12-30T08:00:00"/>
    <m/>
    <x v="1"/>
    <s v="MR"/>
    <d v="2019-04-09T08:00:00"/>
    <m/>
    <x v="19"/>
    <s v="Carga"/>
    <s v="SI"/>
    <n v="13.5"/>
    <n v="26"/>
    <x v="0"/>
    <x v="6"/>
    <x v="3"/>
    <s v="CASTELLBISBAL"/>
    <s v="9AL/19000373"/>
    <m/>
    <m/>
    <m/>
    <n v="30"/>
    <s v="Jesús"/>
    <x v="72"/>
    <d v="1899-12-30T11:45:00"/>
    <m/>
    <n v="1"/>
    <x v="0"/>
    <x v="0"/>
    <s v="SI"/>
    <x v="1"/>
    <x v="2"/>
    <x v="0"/>
    <n v="0"/>
    <x v="1"/>
    <x v="15"/>
    <x v="4"/>
    <n v="468"/>
  </r>
  <r>
    <d v="2019-04-09T00:00:00"/>
    <x v="90"/>
    <d v="1899-12-30T08:15:00"/>
    <m/>
    <x v="1"/>
    <s v="JAR"/>
    <d v="2019-04-09T08:30:00"/>
    <s v="DAVID "/>
    <x v="7"/>
    <s v="Carga"/>
    <s v="NO"/>
    <n v="4"/>
    <n v="6"/>
    <x v="0"/>
    <x v="9"/>
    <x v="7"/>
    <s v="varios"/>
    <m/>
    <m/>
    <m/>
    <m/>
    <n v="20"/>
    <s v="Jesús"/>
    <x v="72"/>
    <d v="1899-12-30T08:15:00"/>
    <m/>
    <n v="0"/>
    <x v="0"/>
    <x v="0"/>
    <s v="SI"/>
    <x v="1"/>
    <x v="1"/>
    <x v="1"/>
    <n v="1"/>
    <x v="2"/>
    <x v="15"/>
    <x v="4"/>
    <n v="468"/>
  </r>
  <r>
    <d v="2019-04-09T00:00:00"/>
    <x v="20"/>
    <d v="1899-12-30T08:30:00"/>
    <m/>
    <x v="1"/>
    <s v="JAR"/>
    <d v="2019-04-09T08:30:00"/>
    <n v="27047"/>
    <x v="3"/>
    <s v="Carga"/>
    <s v="NO"/>
    <n v="1"/>
    <n v="1"/>
    <x v="0"/>
    <x v="192"/>
    <x v="1"/>
    <s v="Granada"/>
    <m/>
    <m/>
    <m/>
    <m/>
    <n v="20"/>
    <s v="Miguel Ángel"/>
    <x v="72"/>
    <d v="1899-12-30T15:30:00"/>
    <m/>
    <n v="0"/>
    <x v="0"/>
    <x v="0"/>
    <s v="SI"/>
    <x v="1"/>
    <x v="2"/>
    <x v="0"/>
    <n v="0"/>
    <x v="1"/>
    <x v="15"/>
    <x v="4"/>
    <n v="468"/>
  </r>
  <r>
    <d v="2019-04-09T00:00:00"/>
    <x v="22"/>
    <d v="1899-12-30T09:00:00"/>
    <m/>
    <x v="1"/>
    <s v="JAR"/>
    <d v="2019-04-09T09:00:00"/>
    <m/>
    <x v="3"/>
    <s v="Descarga"/>
    <s v="NO"/>
    <n v="7"/>
    <n v="14"/>
    <x v="0"/>
    <x v="141"/>
    <x v="2"/>
    <s v="Palau"/>
    <s v="pedidos 0113006546-1 y 0133006550-1 "/>
    <m/>
    <m/>
    <m/>
    <n v="30"/>
    <s v="Jesús"/>
    <x v="72"/>
    <d v="1899-12-30T09:00:00"/>
    <m/>
    <n v="0"/>
    <x v="0"/>
    <x v="0"/>
    <s v="SI"/>
    <x v="1"/>
    <x v="1"/>
    <x v="1"/>
    <n v="1"/>
    <x v="0"/>
    <x v="15"/>
    <x v="4"/>
    <n v="468"/>
  </r>
  <r>
    <d v="2019-04-09T00:00:00"/>
    <x v="0"/>
    <d v="1899-12-30T09:30:00"/>
    <m/>
    <x v="1"/>
    <s v="JAR"/>
    <d v="2019-04-09T09:30:00"/>
    <m/>
    <x v="24"/>
    <s v="Descarga"/>
    <s v="SI"/>
    <n v="13.5"/>
    <n v="26"/>
    <x v="0"/>
    <x v="42"/>
    <x v="10"/>
    <s v="GAILLON"/>
    <m/>
    <m/>
    <m/>
    <m/>
    <n v="60"/>
    <s v="Miguel M."/>
    <x v="72"/>
    <d v="1899-12-30T09:30:00"/>
    <m/>
    <n v="1"/>
    <x v="0"/>
    <x v="0"/>
    <s v="SI"/>
    <x v="1"/>
    <x v="1"/>
    <x v="1"/>
    <n v="1"/>
    <x v="2"/>
    <x v="15"/>
    <x v="4"/>
    <n v="468"/>
  </r>
  <r>
    <d v="2019-04-09T00:00:00"/>
    <x v="52"/>
    <d v="1899-12-30T09:45:00"/>
    <m/>
    <x v="1"/>
    <s v="JAR"/>
    <d v="2019-04-09T10:00:00"/>
    <s v="DAVID "/>
    <x v="7"/>
    <s v="Carga"/>
    <s v="NO"/>
    <n v="4"/>
    <n v="6"/>
    <x v="0"/>
    <x v="9"/>
    <x v="7"/>
    <s v="varios"/>
    <s v="Sant Saduni de noia"/>
    <m/>
    <m/>
    <m/>
    <n v="15"/>
    <s v="Reyes"/>
    <x v="72"/>
    <d v="1899-12-30T09:45:00"/>
    <m/>
    <n v="0"/>
    <x v="0"/>
    <x v="0"/>
    <s v="SI"/>
    <x v="1"/>
    <x v="1"/>
    <x v="1"/>
    <n v="1"/>
    <x v="2"/>
    <x v="15"/>
    <x v="4"/>
    <n v="468"/>
  </r>
  <r>
    <d v="2019-04-09T00:00:00"/>
    <x v="14"/>
    <d v="1899-12-30T10:00:00"/>
    <m/>
    <x v="1"/>
    <s v="JAR"/>
    <d v="2019-04-09T10:00:00"/>
    <n v="27288"/>
    <x v="33"/>
    <s v="Carga"/>
    <s v="NO"/>
    <n v="4"/>
    <n v="7"/>
    <x v="0"/>
    <x v="250"/>
    <x v="1"/>
    <s v="Pontevedra"/>
    <m/>
    <m/>
    <m/>
    <m/>
    <n v="20"/>
    <s v="Miguel M."/>
    <x v="72"/>
    <d v="1899-12-30T10:00:00"/>
    <m/>
    <n v="0"/>
    <x v="0"/>
    <x v="0"/>
    <s v="SI"/>
    <x v="1"/>
    <x v="1"/>
    <x v="1"/>
    <n v="1"/>
    <x v="1"/>
    <x v="15"/>
    <x v="4"/>
    <n v="468"/>
  </r>
  <r>
    <d v="2019-04-09T00:00:00"/>
    <x v="1"/>
    <m/>
    <m/>
    <x v="0"/>
    <s v="JAR"/>
    <d v="2019-04-09T10:30:00"/>
    <m/>
    <x v="52"/>
    <s v="Descarga"/>
    <s v="NO"/>
    <n v="3"/>
    <n v="2"/>
    <x v="0"/>
    <x v="96"/>
    <x v="2"/>
    <s v="palau"/>
    <m/>
    <m/>
    <m/>
    <m/>
    <n v="10"/>
    <s v="Reyes"/>
    <x v="72"/>
    <d v="1899-12-30T10:30:00"/>
    <m/>
    <n v="0"/>
    <x v="0"/>
    <x v="0"/>
    <s v="No"/>
    <x v="0"/>
    <x v="0"/>
    <x v="0"/>
    <n v="0"/>
    <x v="0"/>
    <x v="15"/>
    <x v="4"/>
    <n v="468"/>
  </r>
  <r>
    <d v="2019-04-09T00:00:00"/>
    <x v="2"/>
    <d v="1899-12-30T11:00:00"/>
    <m/>
    <x v="1"/>
    <s v="JAR"/>
    <d v="2019-04-09T11:00:00"/>
    <n v="26435"/>
    <x v="3"/>
    <s v="Carga"/>
    <s v="SI"/>
    <n v="13.5"/>
    <n v="26"/>
    <x v="2"/>
    <x v="59"/>
    <x v="1"/>
    <s v="Castellon"/>
    <m/>
    <m/>
    <m/>
    <m/>
    <n v="45"/>
    <s v="Juan Carlos"/>
    <x v="72"/>
    <d v="1899-12-30T16:00:00"/>
    <m/>
    <n v="1"/>
    <x v="0"/>
    <x v="0"/>
    <s v="SI"/>
    <x v="1"/>
    <x v="2"/>
    <x v="0"/>
    <n v="0"/>
    <x v="1"/>
    <x v="15"/>
    <x v="4"/>
    <n v="468"/>
  </r>
  <r>
    <d v="2019-04-09T00:00:00"/>
    <x v="3"/>
    <d v="1899-12-30T11:30:00"/>
    <m/>
    <x v="1"/>
    <s v="JAR"/>
    <d v="2019-04-09T11:30:00"/>
    <n v="27475"/>
    <x v="3"/>
    <s v="Carga"/>
    <s v="NO"/>
    <n v="2"/>
    <n v="3"/>
    <x v="0"/>
    <x v="266"/>
    <x v="1"/>
    <s v="Las Palmas"/>
    <m/>
    <m/>
    <m/>
    <m/>
    <n v="10"/>
    <s v="Jesús"/>
    <x v="75"/>
    <d v="1899-12-30T13:15:00"/>
    <m/>
    <n v="0"/>
    <x v="0"/>
    <x v="0"/>
    <s v="SI"/>
    <x v="2"/>
    <x v="2"/>
    <x v="0"/>
    <n v="0"/>
    <x v="1"/>
    <x v="15"/>
    <x v="4"/>
    <n v="468"/>
  </r>
  <r>
    <d v="2019-04-09T00:00:00"/>
    <x v="4"/>
    <d v="1899-12-30T12:00:00"/>
    <m/>
    <x v="1"/>
    <s v="MR"/>
    <d v="2019-04-09T12:00:00"/>
    <m/>
    <x v="79"/>
    <s v="Carga"/>
    <s v="SI"/>
    <n v="13.5"/>
    <n v="26"/>
    <x v="2"/>
    <x v="226"/>
    <x v="1"/>
    <s v="LORQUI"/>
    <n v="6007071"/>
    <s v="5055KRB R5765BCW"/>
    <m/>
    <m/>
    <n v="45"/>
    <s v="Miguel M."/>
    <x v="72"/>
    <d v="1899-12-30T12:00:00"/>
    <m/>
    <n v="1"/>
    <x v="0"/>
    <x v="0"/>
    <s v="SI"/>
    <x v="1"/>
    <x v="1"/>
    <x v="1"/>
    <n v="1"/>
    <x v="1"/>
    <x v="15"/>
    <x v="4"/>
    <n v="468"/>
  </r>
  <r>
    <d v="2019-04-09T00:00:00"/>
    <x v="81"/>
    <d v="1899-12-30T12:20:00"/>
    <m/>
    <x v="1"/>
    <s v="JAR"/>
    <d v="2019-04-09T12:30:00"/>
    <n v="6007009"/>
    <x v="6"/>
    <s v="Carga"/>
    <s v="NO"/>
    <n v="1"/>
    <n v="1"/>
    <x v="1"/>
    <x v="7"/>
    <x v="4"/>
    <s v="France"/>
    <m/>
    <m/>
    <m/>
    <m/>
    <n v="10"/>
    <s v="Reyes"/>
    <x v="72"/>
    <d v="1899-12-30T12:20:00"/>
    <m/>
    <n v="0"/>
    <x v="0"/>
    <x v="0"/>
    <s v="SI"/>
    <x v="1"/>
    <x v="1"/>
    <x v="1"/>
    <n v="1"/>
    <x v="1"/>
    <x v="15"/>
    <x v="4"/>
    <n v="468"/>
  </r>
  <r>
    <d v="2019-04-09T00:00:00"/>
    <x v="5"/>
    <d v="1899-12-30T12:30:00"/>
    <m/>
    <x v="1"/>
    <s v="JAR"/>
    <d v="2019-04-09T12:30:00"/>
    <n v="26732"/>
    <x v="31"/>
    <s v="Carga"/>
    <s v="SI"/>
    <n v="13.5"/>
    <n v="26"/>
    <x v="0"/>
    <x v="263"/>
    <x v="7"/>
    <s v="Palencia"/>
    <m/>
    <m/>
    <m/>
    <m/>
    <n v="60"/>
    <s v="Jesús"/>
    <x v="72"/>
    <d v="1899-12-30T12:30:00"/>
    <m/>
    <n v="1"/>
    <x v="0"/>
    <x v="0"/>
    <s v="SI"/>
    <x v="1"/>
    <x v="1"/>
    <x v="1"/>
    <n v="1"/>
    <x v="2"/>
    <x v="15"/>
    <x v="4"/>
    <n v="468"/>
  </r>
  <r>
    <d v="2019-04-09T00:00:00"/>
    <x v="36"/>
    <d v="1899-12-30T13:00:00"/>
    <m/>
    <x v="1"/>
    <s v="MR"/>
    <d v="2019-04-09T13:00:00"/>
    <m/>
    <x v="79"/>
    <s v="Carga"/>
    <s v="SI"/>
    <n v="13.5"/>
    <n v="26"/>
    <x v="2"/>
    <x v="226"/>
    <x v="1"/>
    <s v="LORQUI"/>
    <n v="6007071"/>
    <s v="6048HKS R0770BCH"/>
    <m/>
    <m/>
    <n v="45"/>
    <s v="Juan Carlos"/>
    <x v="72"/>
    <d v="1899-12-30T13:00:00"/>
    <m/>
    <n v="1"/>
    <x v="0"/>
    <x v="0"/>
    <s v="SI"/>
    <x v="1"/>
    <x v="1"/>
    <x v="1"/>
    <n v="1"/>
    <x v="1"/>
    <x v="15"/>
    <x v="4"/>
    <n v="468"/>
  </r>
  <r>
    <d v="2019-04-09T00:00:00"/>
    <x v="6"/>
    <m/>
    <m/>
    <x v="0"/>
    <s v="MR"/>
    <d v="2019-04-09T13:30:00"/>
    <m/>
    <x v="40"/>
    <s v="Carga"/>
    <s v="NO"/>
    <n v="1.5"/>
    <n v="3"/>
    <x v="0"/>
    <x v="4"/>
    <x v="1"/>
    <s v="PALAU"/>
    <s v="CARGA 27433 Y 27308  Y DESCARGA PDO 713014972 ALB. 908563152"/>
    <m/>
    <m/>
    <m/>
    <n v="20"/>
    <s v="Miguel Ángel"/>
    <x v="72"/>
    <d v="1899-12-30T13:30:00"/>
    <m/>
    <n v="0"/>
    <x v="0"/>
    <x v="0"/>
    <s v="No"/>
    <x v="0"/>
    <x v="0"/>
    <x v="0"/>
    <n v="0"/>
    <x v="1"/>
    <x v="15"/>
    <x v="4"/>
    <n v="468"/>
  </r>
  <r>
    <d v="2019-04-09T00:00:00"/>
    <x v="43"/>
    <d v="1899-12-30T14:00:00"/>
    <m/>
    <x v="1"/>
    <s v="MR"/>
    <d v="2019-04-09T14:00:00"/>
    <m/>
    <x v="79"/>
    <s v="Carga"/>
    <s v="SI"/>
    <n v="13.5"/>
    <n v="26"/>
    <x v="2"/>
    <x v="226"/>
    <x v="1"/>
    <s v="LORQUI"/>
    <n v="6007071"/>
    <m/>
    <m/>
    <m/>
    <n v="45"/>
    <s v="Juan Carlos"/>
    <x v="72"/>
    <d v="1899-12-30T14:00:00"/>
    <m/>
    <n v="1"/>
    <x v="0"/>
    <x v="0"/>
    <s v="SI"/>
    <x v="1"/>
    <x v="1"/>
    <x v="1"/>
    <n v="1"/>
    <x v="1"/>
    <x v="15"/>
    <x v="4"/>
    <n v="468"/>
  </r>
  <r>
    <d v="2019-04-09T00:00:00"/>
    <x v="12"/>
    <d v="1899-12-30T14:30:00"/>
    <m/>
    <x v="1"/>
    <s v="JAR"/>
    <d v="2019-04-09T14:30:00"/>
    <n v="27389"/>
    <x v="3"/>
    <s v="Carga"/>
    <s v="SI"/>
    <n v="13.5"/>
    <n v="26"/>
    <x v="0"/>
    <x v="6"/>
    <x v="3"/>
    <s v="BERNIS"/>
    <m/>
    <m/>
    <m/>
    <m/>
    <n v="30"/>
    <s v="Juan Carlos"/>
    <x v="72"/>
    <d v="1899-12-30T14:30:00"/>
    <m/>
    <n v="1"/>
    <x v="0"/>
    <x v="0"/>
    <s v="SI"/>
    <x v="1"/>
    <x v="1"/>
    <x v="1"/>
    <n v="1"/>
    <x v="1"/>
    <x v="15"/>
    <x v="4"/>
    <n v="468"/>
  </r>
  <r>
    <d v="2019-04-09T00:00:00"/>
    <x v="38"/>
    <d v="1899-12-30T15:00:00"/>
    <m/>
    <x v="1"/>
    <s v="MR"/>
    <d v="2019-04-09T15:00:00"/>
    <m/>
    <x v="79"/>
    <s v="Carga"/>
    <s v="SI"/>
    <n v="13.5"/>
    <n v="26"/>
    <x v="2"/>
    <x v="226"/>
    <x v="1"/>
    <s v="LORQUI"/>
    <n v="6007071"/>
    <s v="2680KRW R8914BCN"/>
    <m/>
    <m/>
    <n v="45"/>
    <s v="Juan Carlos"/>
    <x v="72"/>
    <d v="1899-12-30T19:00:00"/>
    <m/>
    <n v="1"/>
    <x v="0"/>
    <x v="0"/>
    <s v="SI"/>
    <x v="1"/>
    <x v="2"/>
    <x v="0"/>
    <n v="0"/>
    <x v="1"/>
    <x v="15"/>
    <x v="4"/>
    <n v="468"/>
  </r>
  <r>
    <d v="2019-04-09T00:00:00"/>
    <x v="116"/>
    <d v="1899-12-30T15:15:00"/>
    <m/>
    <x v="1"/>
    <s v="JAR"/>
    <d v="2019-04-09T15:30:00"/>
    <n v="27391"/>
    <x v="3"/>
    <s v="Carga"/>
    <s v="NO"/>
    <n v="1"/>
    <n v="1"/>
    <x v="0"/>
    <x v="165"/>
    <x v="3"/>
    <s v="barcelona"/>
    <m/>
    <m/>
    <m/>
    <m/>
    <n v="15"/>
    <s v="Miguel Ángel"/>
    <x v="72"/>
    <d v="1899-12-30T15:15:00"/>
    <m/>
    <n v="0"/>
    <x v="0"/>
    <x v="0"/>
    <s v="SI"/>
    <x v="1"/>
    <x v="1"/>
    <x v="1"/>
    <n v="1"/>
    <x v="1"/>
    <x v="15"/>
    <x v="4"/>
    <n v="468"/>
  </r>
  <r>
    <d v="2019-04-09T00:00:00"/>
    <x v="7"/>
    <m/>
    <m/>
    <x v="0"/>
    <s v="JAR"/>
    <d v="2019-04-09T15:30:00"/>
    <n v="27416"/>
    <x v="30"/>
    <s v="Carga"/>
    <s v="NO"/>
    <n v="1"/>
    <n v="2"/>
    <x v="0"/>
    <x v="267"/>
    <x v="1"/>
    <s v="GIRONA"/>
    <m/>
    <m/>
    <m/>
    <m/>
    <n v="10"/>
    <s v="Miguel Ángel"/>
    <x v="72"/>
    <d v="1899-12-30T15:30:00"/>
    <m/>
    <n v="0"/>
    <x v="0"/>
    <x v="0"/>
    <s v="No"/>
    <x v="0"/>
    <x v="0"/>
    <x v="0"/>
    <n v="0"/>
    <x v="1"/>
    <x v="15"/>
    <x v="4"/>
    <n v="468"/>
  </r>
  <r>
    <d v="2019-04-09T00:00:00"/>
    <x v="13"/>
    <d v="1899-12-30T16:00:00"/>
    <m/>
    <x v="1"/>
    <s v="JAR"/>
    <d v="2019-04-09T16:00:00"/>
    <m/>
    <x v="3"/>
    <s v="Carga"/>
    <s v="SI"/>
    <n v="13.5"/>
    <n v="26"/>
    <x v="0"/>
    <x v="23"/>
    <x v="1"/>
    <s v="VARIOS"/>
    <s v="3680322649 - Reservada"/>
    <m/>
    <m/>
    <m/>
    <n v="60"/>
    <s v="Miguel Ángel"/>
    <x v="72"/>
    <d v="1899-12-30T16:00:00"/>
    <m/>
    <n v="1"/>
    <x v="0"/>
    <x v="0"/>
    <s v="SI"/>
    <x v="1"/>
    <x v="1"/>
    <x v="1"/>
    <n v="1"/>
    <x v="1"/>
    <x v="15"/>
    <x v="4"/>
    <n v="468"/>
  </r>
  <r>
    <d v="2019-04-09T00:00:00"/>
    <x v="8"/>
    <d v="1899-12-30T16:30:00"/>
    <m/>
    <x v="1"/>
    <s v="JAR"/>
    <d v="2019-04-09T16:30:00"/>
    <m/>
    <x v="3"/>
    <s v="Carga"/>
    <s v="NO"/>
    <n v="5"/>
    <n v="10"/>
    <x v="0"/>
    <x v="6"/>
    <x v="3"/>
    <s v="VARIOS"/>
    <m/>
    <m/>
    <m/>
    <m/>
    <n v="10"/>
    <s v="Juan Carlos"/>
    <x v="72"/>
    <d v="1899-12-30T16:30:00"/>
    <m/>
    <n v="0"/>
    <x v="0"/>
    <x v="0"/>
    <s v="SI"/>
    <x v="1"/>
    <x v="1"/>
    <x v="1"/>
    <n v="1"/>
    <x v="1"/>
    <x v="15"/>
    <x v="4"/>
    <n v="468"/>
  </r>
  <r>
    <d v="2019-04-09T00:00:00"/>
    <x v="40"/>
    <d v="1899-12-30T17:00:00"/>
    <m/>
    <x v="1"/>
    <s v="MR"/>
    <d v="2019-04-09T17:00:00"/>
    <n v="27525"/>
    <x v="3"/>
    <s v="Carga"/>
    <s v="NO"/>
    <n v="0.5"/>
    <n v="1"/>
    <x v="0"/>
    <x v="268"/>
    <x v="1"/>
    <s v="MATARO"/>
    <m/>
    <m/>
    <m/>
    <m/>
    <n v="10"/>
    <s v="Miguel Ángel"/>
    <x v="72"/>
    <d v="1899-12-30T17:00:00"/>
    <m/>
    <n v="0"/>
    <x v="0"/>
    <x v="0"/>
    <s v="SI"/>
    <x v="1"/>
    <x v="1"/>
    <x v="1"/>
    <n v="1"/>
    <x v="1"/>
    <x v="15"/>
    <x v="4"/>
    <n v="468"/>
  </r>
  <r>
    <d v="2019-04-09T00:00:00"/>
    <x v="46"/>
    <d v="1899-12-30T18:00:00"/>
    <m/>
    <x v="1"/>
    <s v="MR"/>
    <d v="2019-04-09T18:00:00"/>
    <m/>
    <x v="79"/>
    <s v="Carga"/>
    <s v="SI"/>
    <n v="13.5"/>
    <n v="26"/>
    <x v="2"/>
    <x v="226"/>
    <x v="1"/>
    <s v="LORQUI"/>
    <n v="6007071"/>
    <s v="6547JVL R1604BCW"/>
    <m/>
    <m/>
    <n v="45"/>
    <s v="Juan Carlos"/>
    <x v="72"/>
    <d v="1899-12-30T20:00:00"/>
    <m/>
    <n v="1"/>
    <x v="0"/>
    <x v="0"/>
    <s v="SI"/>
    <x v="1"/>
    <x v="2"/>
    <x v="0"/>
    <n v="0"/>
    <x v="1"/>
    <x v="15"/>
    <x v="4"/>
    <n v="468"/>
  </r>
  <r>
    <d v="2019-04-10T00:00:00"/>
    <x v="17"/>
    <d v="1899-12-30T06:00:00"/>
    <m/>
    <x v="1"/>
    <s v="JAR"/>
    <d v="2019-04-10T06:00:00"/>
    <m/>
    <x v="31"/>
    <s v="Carga"/>
    <s v="SI"/>
    <n v="13.5"/>
    <n v="26"/>
    <x v="0"/>
    <x v="70"/>
    <x v="11"/>
    <s v="Maçanet de la Selva"/>
    <m/>
    <m/>
    <m/>
    <m/>
    <n v="60"/>
    <s v="Jesús"/>
    <x v="75"/>
    <d v="1899-12-30T06:00:00"/>
    <m/>
    <n v="1"/>
    <x v="0"/>
    <x v="0"/>
    <s v="SI"/>
    <x v="1"/>
    <x v="1"/>
    <x v="1"/>
    <n v="1"/>
    <x v="2"/>
    <x v="15"/>
    <x v="4"/>
    <n v="468"/>
  </r>
  <r>
    <d v="2019-04-10T00:00:00"/>
    <x v="18"/>
    <d v="1899-12-30T07:30:00"/>
    <m/>
    <x v="1"/>
    <s v="JAR"/>
    <d v="2019-04-10T07:30:00"/>
    <n v="27462"/>
    <x v="7"/>
    <s v="Carga"/>
    <s v="NO"/>
    <n v="4"/>
    <n v="5"/>
    <x v="0"/>
    <x v="4"/>
    <x v="7"/>
    <s v="polinya"/>
    <m/>
    <m/>
    <m/>
    <m/>
    <n v="20"/>
    <s v="Miguel M."/>
    <x v="75"/>
    <d v="1899-12-30T07:30:00"/>
    <m/>
    <n v="0"/>
    <x v="0"/>
    <x v="0"/>
    <s v="SI"/>
    <x v="1"/>
    <x v="1"/>
    <x v="1"/>
    <n v="1"/>
    <x v="2"/>
    <x v="15"/>
    <x v="4"/>
    <n v="468"/>
  </r>
  <r>
    <d v="2019-04-10T00:00:00"/>
    <x v="90"/>
    <d v="1899-12-30T08:15:00"/>
    <m/>
    <x v="1"/>
    <s v="JAR"/>
    <d v="2019-04-10T08:30:00"/>
    <m/>
    <x v="7"/>
    <s v="Carga"/>
    <s v="NO"/>
    <n v="4"/>
    <n v="6"/>
    <x v="0"/>
    <x v="9"/>
    <x v="7"/>
    <s v="varios"/>
    <s v="lliça de Valls"/>
    <m/>
    <m/>
    <m/>
    <n v="10"/>
    <s v="Miguel M."/>
    <x v="75"/>
    <d v="1899-12-30T08:15:00"/>
    <m/>
    <n v="0"/>
    <x v="0"/>
    <x v="0"/>
    <s v="SI"/>
    <x v="1"/>
    <x v="1"/>
    <x v="1"/>
    <n v="1"/>
    <x v="2"/>
    <x v="15"/>
    <x v="4"/>
    <n v="468"/>
  </r>
  <r>
    <d v="2019-04-10T00:00:00"/>
    <x v="67"/>
    <d v="1899-12-30T09:15:00"/>
    <m/>
    <x v="1"/>
    <s v="JAR"/>
    <d v="2019-04-10T09:30:00"/>
    <n v="27443"/>
    <x v="3"/>
    <s v="Carga"/>
    <s v="NO"/>
    <n v="1"/>
    <n v="1"/>
    <x v="0"/>
    <x v="4"/>
    <x v="3"/>
    <s v="Barcelona"/>
    <m/>
    <m/>
    <m/>
    <m/>
    <n v="10"/>
    <s v="Reyes"/>
    <x v="75"/>
    <d v="1899-12-30T09:15:00"/>
    <m/>
    <n v="0"/>
    <x v="0"/>
    <x v="0"/>
    <s v="SI"/>
    <x v="1"/>
    <x v="1"/>
    <x v="1"/>
    <n v="1"/>
    <x v="1"/>
    <x v="15"/>
    <x v="4"/>
    <n v="468"/>
  </r>
  <r>
    <d v="2019-04-10T00:00:00"/>
    <x v="0"/>
    <d v="1899-12-30T09:30:00"/>
    <m/>
    <x v="1"/>
    <s v="JAR"/>
    <d v="2019-04-10T09:30:00"/>
    <s v="DAVID "/>
    <x v="7"/>
    <s v="Carga"/>
    <s v="NO"/>
    <n v="4"/>
    <n v="6"/>
    <x v="0"/>
    <x v="9"/>
    <x v="7"/>
    <s v="varios"/>
    <s v="Residuos"/>
    <m/>
    <m/>
    <m/>
    <n v="10"/>
    <s v="Miguel M."/>
    <x v="75"/>
    <d v="1899-12-30T09:30:00"/>
    <m/>
    <n v="0"/>
    <x v="0"/>
    <x v="0"/>
    <s v="SI"/>
    <x v="1"/>
    <x v="1"/>
    <x v="1"/>
    <n v="1"/>
    <x v="2"/>
    <x v="15"/>
    <x v="4"/>
    <n v="468"/>
  </r>
  <r>
    <d v="2019-04-10T00:00:00"/>
    <x v="14"/>
    <d v="1899-12-30T10:00:00"/>
    <m/>
    <x v="1"/>
    <s v="JAR"/>
    <d v="2019-04-10T10:00:00"/>
    <n v="27400"/>
    <x v="53"/>
    <s v="Carga"/>
    <s v="SI"/>
    <n v="13.5"/>
    <n v="26"/>
    <x v="0"/>
    <x v="70"/>
    <x v="11"/>
    <s v="Murcia"/>
    <m/>
    <m/>
    <m/>
    <m/>
    <n v="60"/>
    <s v="Jesús"/>
    <x v="75"/>
    <d v="1899-12-30T10:00:00"/>
    <m/>
    <n v="1"/>
    <x v="0"/>
    <x v="0"/>
    <s v="SI"/>
    <x v="1"/>
    <x v="1"/>
    <x v="1"/>
    <n v="1"/>
    <x v="2"/>
    <x v="15"/>
    <x v="4"/>
    <n v="468"/>
  </r>
  <r>
    <d v="2019-04-10T00:00:00"/>
    <x v="41"/>
    <d v="1899-12-30T10:15:00"/>
    <m/>
    <x v="1"/>
    <s v="JAR"/>
    <d v="2019-04-10T10:30:00"/>
    <s v="DAVID "/>
    <x v="7"/>
    <s v="Carga"/>
    <s v="NO"/>
    <n v="4"/>
    <n v="6"/>
    <x v="0"/>
    <x v="9"/>
    <x v="7"/>
    <s v="varios"/>
    <s v="Parets del Valles"/>
    <m/>
    <m/>
    <m/>
    <n v="10"/>
    <s v="Miguel M."/>
    <x v="75"/>
    <d v="1899-12-30T10:15:00"/>
    <m/>
    <n v="0"/>
    <x v="0"/>
    <x v="0"/>
    <s v="SI"/>
    <x v="1"/>
    <x v="1"/>
    <x v="1"/>
    <n v="1"/>
    <x v="2"/>
    <x v="15"/>
    <x v="4"/>
    <n v="468"/>
  </r>
  <r>
    <d v="2019-04-10T00:00:00"/>
    <x v="1"/>
    <d v="1899-12-30T10:30:00"/>
    <m/>
    <x v="1"/>
    <s v="MR"/>
    <d v="2019-04-10T10:30:00"/>
    <m/>
    <x v="3"/>
    <s v="Carga"/>
    <s v="SI"/>
    <n v="13.5"/>
    <n v="26"/>
    <x v="0"/>
    <x v="23"/>
    <x v="1"/>
    <s v="VARIOS"/>
    <n v="3680324859"/>
    <m/>
    <m/>
    <m/>
    <n v="60"/>
    <s v="Miguel M."/>
    <x v="75"/>
    <d v="1899-12-30T10:30:00"/>
    <m/>
    <n v="1"/>
    <x v="0"/>
    <x v="0"/>
    <s v="SI"/>
    <x v="1"/>
    <x v="1"/>
    <x v="1"/>
    <n v="1"/>
    <x v="1"/>
    <x v="15"/>
    <x v="4"/>
    <n v="468"/>
  </r>
  <r>
    <d v="2019-04-10T00:00:00"/>
    <x v="73"/>
    <d v="1899-12-30T11:15:00"/>
    <m/>
    <x v="1"/>
    <s v="JAR"/>
    <d v="2019-04-10T11:30:00"/>
    <n v="6007059"/>
    <x v="16"/>
    <s v="Carga"/>
    <s v="NO"/>
    <n v="1"/>
    <n v="1"/>
    <x v="0"/>
    <x v="31"/>
    <x v="4"/>
    <s v="Alemania"/>
    <m/>
    <m/>
    <m/>
    <m/>
    <n v="10"/>
    <s v="Jesús"/>
    <x v="75"/>
    <d v="1899-12-30T13:15:00"/>
    <m/>
    <n v="0"/>
    <x v="0"/>
    <x v="0"/>
    <s v="SI"/>
    <x v="1"/>
    <x v="2"/>
    <x v="0"/>
    <n v="0"/>
    <x v="1"/>
    <x v="15"/>
    <x v="4"/>
    <n v="468"/>
  </r>
  <r>
    <d v="2019-04-10T00:00:00"/>
    <x v="3"/>
    <d v="1899-12-30T11:30:00"/>
    <m/>
    <x v="1"/>
    <s v="MR"/>
    <d v="2019-04-10T11:30:00"/>
    <m/>
    <x v="71"/>
    <s v="Carga"/>
    <s v="SI"/>
    <n v="13.5"/>
    <n v="26"/>
    <x v="0"/>
    <x v="206"/>
    <x v="3"/>
    <s v="PALAU"/>
    <m/>
    <m/>
    <m/>
    <m/>
    <n v="60"/>
    <s v="Jesús"/>
    <x v="75"/>
    <d v="1899-12-30T11:30:00"/>
    <m/>
    <n v="1"/>
    <x v="0"/>
    <x v="0"/>
    <s v="SI"/>
    <x v="1"/>
    <x v="1"/>
    <x v="1"/>
    <n v="1"/>
    <x v="1"/>
    <x v="15"/>
    <x v="4"/>
    <n v="468"/>
  </r>
  <r>
    <d v="2019-04-10T00:00:00"/>
    <x v="5"/>
    <d v="1899-12-30T12:30:00"/>
    <m/>
    <x v="1"/>
    <s v="JAR"/>
    <d v="2019-04-10T12:30:00"/>
    <n v="26732"/>
    <x v="31"/>
    <s v="Carga"/>
    <s v="SI"/>
    <n v="13.5"/>
    <n v="26"/>
    <x v="0"/>
    <x v="263"/>
    <x v="7"/>
    <s v="Palencia"/>
    <m/>
    <m/>
    <m/>
    <m/>
    <n v="60"/>
    <s v="Jesús"/>
    <x v="75"/>
    <d v="1899-12-30T12:30:00"/>
    <m/>
    <n v="1"/>
    <x v="0"/>
    <x v="0"/>
    <s v="SI"/>
    <x v="1"/>
    <x v="1"/>
    <x v="1"/>
    <n v="1"/>
    <x v="2"/>
    <x v="15"/>
    <x v="4"/>
    <n v="468"/>
  </r>
  <r>
    <d v="2019-04-10T00:00:00"/>
    <x v="6"/>
    <d v="1899-12-30T13:30:00"/>
    <m/>
    <x v="1"/>
    <s v="JAR"/>
    <d v="2019-04-10T13:30:00"/>
    <n v="26435"/>
    <x v="3"/>
    <s v="Carga"/>
    <s v="SI"/>
    <n v="13.5"/>
    <n v="26"/>
    <x v="2"/>
    <x v="59"/>
    <x v="1"/>
    <s v="Castellon"/>
    <m/>
    <m/>
    <m/>
    <m/>
    <n v="45"/>
    <s v="Miguel M."/>
    <x v="75"/>
    <d v="1899-12-30T13:30:00"/>
    <m/>
    <n v="1"/>
    <x v="0"/>
    <x v="0"/>
    <s v="SI"/>
    <x v="1"/>
    <x v="1"/>
    <x v="1"/>
    <n v="1"/>
    <x v="1"/>
    <x v="15"/>
    <x v="4"/>
    <n v="468"/>
  </r>
  <r>
    <d v="2019-04-10T00:00:00"/>
    <x v="63"/>
    <m/>
    <m/>
    <x v="0"/>
    <s v="JAR"/>
    <d v="2019-04-10T14:00:00"/>
    <n v="27431"/>
    <x v="13"/>
    <s v="Carga"/>
    <s v="NO"/>
    <n v="1"/>
    <n v="1"/>
    <x v="0"/>
    <x v="4"/>
    <x v="11"/>
    <s v="Potugal"/>
    <m/>
    <m/>
    <m/>
    <m/>
    <n v="10"/>
    <s v="Jesús"/>
    <x v="75"/>
    <d v="1899-12-30T13:45:00"/>
    <m/>
    <n v="0"/>
    <x v="0"/>
    <x v="0"/>
    <s v="No"/>
    <x v="0"/>
    <x v="0"/>
    <x v="0"/>
    <n v="0"/>
    <x v="2"/>
    <x v="15"/>
    <x v="4"/>
    <n v="468"/>
  </r>
  <r>
    <d v="2019-04-10T00:00:00"/>
    <x v="13"/>
    <d v="1899-12-30T16:00:00"/>
    <m/>
    <x v="1"/>
    <s v="JAR"/>
    <d v="2019-04-10T16:00:00"/>
    <n v="27523"/>
    <x v="81"/>
    <s v="Carga"/>
    <s v="SI"/>
    <n v="13.5"/>
    <n v="26"/>
    <x v="0"/>
    <x v="70"/>
    <x v="11"/>
    <s v="Sevilla"/>
    <m/>
    <m/>
    <m/>
    <m/>
    <n v="30"/>
    <s v="Juan Carlos"/>
    <x v="75"/>
    <d v="1899-12-30T16:00:00"/>
    <m/>
    <n v="1"/>
    <x v="0"/>
    <x v="0"/>
    <s v="SI"/>
    <x v="1"/>
    <x v="1"/>
    <x v="1"/>
    <n v="1"/>
    <x v="2"/>
    <x v="15"/>
    <x v="4"/>
    <n v="468"/>
  </r>
  <r>
    <d v="2019-04-10T00:00:00"/>
    <x v="8"/>
    <d v="1899-12-30T16:30:00"/>
    <m/>
    <x v="1"/>
    <s v="JAR"/>
    <d v="2019-04-10T16:30:00"/>
    <m/>
    <x v="3"/>
    <s v="Carga"/>
    <s v="NO"/>
    <n v="5"/>
    <n v="10"/>
    <x v="0"/>
    <x v="6"/>
    <x v="3"/>
    <s v="VARIOS"/>
    <m/>
    <m/>
    <m/>
    <m/>
    <n v="30"/>
    <s v="Juan Carlos"/>
    <x v="75"/>
    <d v="1899-12-30T16:30:00"/>
    <m/>
    <n v="0"/>
    <x v="0"/>
    <x v="0"/>
    <s v="SI"/>
    <x v="1"/>
    <x v="1"/>
    <x v="1"/>
    <n v="1"/>
    <x v="1"/>
    <x v="15"/>
    <x v="4"/>
    <n v="468"/>
  </r>
  <r>
    <d v="2019-04-10T00:00:00"/>
    <x v="40"/>
    <d v="1899-12-30T17:00:00"/>
    <m/>
    <x v="1"/>
    <s v="JAR"/>
    <d v="2019-04-10T17:00:00"/>
    <m/>
    <x v="6"/>
    <s v="Carga"/>
    <s v="NO"/>
    <n v="8"/>
    <n v="16"/>
    <x v="0"/>
    <x v="7"/>
    <x v="4"/>
    <s v="GAILLON"/>
    <m/>
    <m/>
    <m/>
    <m/>
    <n v="40"/>
    <s v="Miguel Ángel"/>
    <x v="75"/>
    <d v="1899-12-30T17:00:00"/>
    <m/>
    <n v="0"/>
    <x v="0"/>
    <x v="0"/>
    <s v="SI"/>
    <x v="1"/>
    <x v="1"/>
    <x v="1"/>
    <n v="1"/>
    <x v="1"/>
    <x v="15"/>
    <x v="4"/>
    <n v="468"/>
  </r>
  <r>
    <d v="2019-04-10T00:00:00"/>
    <x v="55"/>
    <d v="1899-12-30T17:30:00"/>
    <m/>
    <x v="1"/>
    <s v="JAR"/>
    <d v="2019-04-10T17:30:00"/>
    <n v="27457"/>
    <x v="3"/>
    <s v="Carga"/>
    <s v="NO"/>
    <n v="5"/>
    <n v="10"/>
    <x v="0"/>
    <x v="41"/>
    <x v="1"/>
    <s v="Portugal"/>
    <m/>
    <m/>
    <m/>
    <m/>
    <n v="30"/>
    <s v="Miguel Ángel"/>
    <x v="75"/>
    <d v="1899-12-30T17:30:00"/>
    <m/>
    <n v="0"/>
    <x v="0"/>
    <x v="0"/>
    <s v="SI"/>
    <x v="1"/>
    <x v="1"/>
    <x v="1"/>
    <n v="1"/>
    <x v="1"/>
    <x v="15"/>
    <x v="4"/>
    <n v="468"/>
  </r>
  <r>
    <d v="2019-04-10T00:00:00"/>
    <x v="56"/>
    <d v="1899-12-30T19:00:00"/>
    <m/>
    <x v="1"/>
    <s v="JAR"/>
    <d v="2019-04-10T19:00:00"/>
    <m/>
    <x v="3"/>
    <s v="Carga"/>
    <s v="NO"/>
    <n v="6"/>
    <n v="8"/>
    <x v="0"/>
    <x v="10"/>
    <x v="4"/>
    <s v="uk"/>
    <s v=" pedidos, 6006943,6007060,6007067"/>
    <s v="TM17 NDH  "/>
    <m/>
    <m/>
    <n v="60"/>
    <s v="Miguel Ángel"/>
    <x v="75"/>
    <d v="1899-12-30T19:00:00"/>
    <m/>
    <n v="0"/>
    <x v="0"/>
    <x v="0"/>
    <s v="SI"/>
    <x v="1"/>
    <x v="1"/>
    <x v="1"/>
    <n v="1"/>
    <x v="1"/>
    <x v="15"/>
    <x v="4"/>
    <n v="468"/>
  </r>
  <r>
    <d v="2019-04-11T00:00:00"/>
    <x v="9"/>
    <d v="1899-12-30T08:00:00"/>
    <m/>
    <x v="1"/>
    <s v="JAR"/>
    <d v="2019-04-11T08:00:00"/>
    <m/>
    <x v="3"/>
    <s v="Carga"/>
    <s v="SI"/>
    <n v="13.5"/>
    <n v="26"/>
    <x v="0"/>
    <x v="6"/>
    <x v="3"/>
    <s v="Bernis"/>
    <m/>
    <m/>
    <m/>
    <m/>
    <n v="30"/>
    <s v="Jesús"/>
    <x v="76"/>
    <d v="1899-12-30T08:00:00"/>
    <m/>
    <n v="1"/>
    <x v="0"/>
    <x v="0"/>
    <s v="SI"/>
    <x v="1"/>
    <x v="1"/>
    <x v="1"/>
    <n v="1"/>
    <x v="1"/>
    <x v="15"/>
    <x v="4"/>
    <n v="468"/>
  </r>
  <r>
    <d v="2019-04-11T00:00:00"/>
    <x v="90"/>
    <d v="1899-12-30T08:15:00"/>
    <m/>
    <x v="1"/>
    <s v="JAR"/>
    <d v="2019-04-11T08:30:00"/>
    <m/>
    <x v="7"/>
    <s v="Carga"/>
    <s v="NO"/>
    <n v="4"/>
    <n v="6"/>
    <x v="0"/>
    <x v="247"/>
    <x v="5"/>
    <s v="La llagosta"/>
    <m/>
    <m/>
    <m/>
    <m/>
    <n v="10"/>
    <s v="Jesús"/>
    <x v="76"/>
    <d v="1899-12-30T08:15:00"/>
    <m/>
    <n v="0"/>
    <x v="0"/>
    <x v="0"/>
    <s v="SI"/>
    <x v="1"/>
    <x v="1"/>
    <x v="1"/>
    <n v="1"/>
    <x v="2"/>
    <x v="15"/>
    <x v="4"/>
    <n v="468"/>
  </r>
  <r>
    <d v="2019-04-11T00:00:00"/>
    <x v="20"/>
    <d v="1899-12-30T08:30:00"/>
    <m/>
    <x v="1"/>
    <s v="JAR"/>
    <d v="2019-04-11T08:30:00"/>
    <m/>
    <x v="22"/>
    <s v="Descarga"/>
    <s v="SI"/>
    <n v="13.5"/>
    <n v="26"/>
    <x v="0"/>
    <x v="21"/>
    <x v="8"/>
    <s v="Palau"/>
    <m/>
    <m/>
    <m/>
    <m/>
    <n v="60"/>
    <s v="Miguel M."/>
    <x v="76"/>
    <d v="1899-12-30T08:30:00"/>
    <m/>
    <n v="1"/>
    <x v="0"/>
    <x v="0"/>
    <s v="SI"/>
    <x v="1"/>
    <x v="1"/>
    <x v="1"/>
    <n v="1"/>
    <x v="2"/>
    <x v="15"/>
    <x v="4"/>
    <n v="468"/>
  </r>
  <r>
    <d v="2019-04-11T00:00:00"/>
    <x v="22"/>
    <d v="1899-12-30T09:00:00"/>
    <m/>
    <x v="1"/>
    <s v="JAR"/>
    <d v="2019-04-11T09:00:00"/>
    <m/>
    <x v="24"/>
    <s v="Descarga"/>
    <s v="SI"/>
    <n v="13.5"/>
    <n v="26"/>
    <x v="0"/>
    <x v="42"/>
    <x v="10"/>
    <s v="GAILLON"/>
    <s v="TM-1188"/>
    <m/>
    <m/>
    <m/>
    <n v="60"/>
    <s v="Miguel M."/>
    <x v="76"/>
    <d v="1899-12-30T09:00:00"/>
    <m/>
    <n v="1"/>
    <x v="0"/>
    <x v="0"/>
    <s v="SI"/>
    <x v="1"/>
    <x v="1"/>
    <x v="1"/>
    <n v="1"/>
    <x v="2"/>
    <x v="15"/>
    <x v="4"/>
    <n v="468"/>
  </r>
  <r>
    <d v="2019-04-11T00:00:00"/>
    <x v="14"/>
    <d v="1899-12-30T10:00:00"/>
    <m/>
    <x v="1"/>
    <s v="MR"/>
    <d v="2019-04-11T10:00:00"/>
    <m/>
    <x v="30"/>
    <s v="Carga"/>
    <s v="NO"/>
    <n v="2.5"/>
    <n v="5"/>
    <x v="0"/>
    <x v="91"/>
    <x v="1"/>
    <s v="GRANOLLERS"/>
    <m/>
    <m/>
    <m/>
    <m/>
    <n v="20"/>
    <s v="Jesús"/>
    <x v="76"/>
    <d v="1899-12-30T10:00:00"/>
    <m/>
    <n v="0"/>
    <x v="0"/>
    <x v="0"/>
    <s v="SI"/>
    <x v="1"/>
    <x v="1"/>
    <x v="1"/>
    <n v="1"/>
    <x v="1"/>
    <x v="15"/>
    <x v="4"/>
    <n v="468"/>
  </r>
  <r>
    <d v="2019-04-11T00:00:00"/>
    <x v="91"/>
    <d v="1899-12-30T10:10:00"/>
    <m/>
    <x v="1"/>
    <s v="JAR"/>
    <d v="2019-04-11T10:00:00"/>
    <m/>
    <x v="7"/>
    <s v="Carga"/>
    <s v="NO"/>
    <n v="4"/>
    <n v="6"/>
    <x v="0"/>
    <x v="247"/>
    <x v="5"/>
    <s v="La llagosta"/>
    <m/>
    <m/>
    <m/>
    <m/>
    <n v="20"/>
    <s v="Jesús"/>
    <x v="76"/>
    <d v="1899-12-30T10:10:00"/>
    <m/>
    <n v="0"/>
    <x v="0"/>
    <x v="0"/>
    <s v="SI"/>
    <x v="1"/>
    <x v="1"/>
    <x v="1"/>
    <n v="1"/>
    <x v="2"/>
    <x v="15"/>
    <x v="4"/>
    <n v="468"/>
  </r>
  <r>
    <d v="2019-04-11T00:00:00"/>
    <x v="1"/>
    <d v="1899-12-30T10:30:00"/>
    <m/>
    <x v="1"/>
    <s v="JAR"/>
    <d v="2019-04-11T10:30:00"/>
    <n v="27454"/>
    <x v="3"/>
    <s v="Carga"/>
    <s v="NO"/>
    <n v="1"/>
    <n v="1"/>
    <x v="0"/>
    <x v="4"/>
    <x v="1"/>
    <s v="Barcelona"/>
    <m/>
    <m/>
    <m/>
    <m/>
    <n v="10"/>
    <s v="Reyes"/>
    <x v="76"/>
    <d v="1899-12-30T10:30:00"/>
    <m/>
    <n v="0"/>
    <x v="0"/>
    <x v="0"/>
    <s v="SI"/>
    <x v="1"/>
    <x v="1"/>
    <x v="1"/>
    <n v="1"/>
    <x v="1"/>
    <x v="15"/>
    <x v="4"/>
    <n v="468"/>
  </r>
  <r>
    <d v="2019-04-11T00:00:00"/>
    <x v="2"/>
    <d v="1899-12-30T11:00:00"/>
    <m/>
    <x v="1"/>
    <s v="JAR"/>
    <d v="2019-04-11T11:00:00"/>
    <n v="26976"/>
    <x v="3"/>
    <s v="Carga"/>
    <s v="NO"/>
    <n v="4"/>
    <n v="7"/>
    <x v="0"/>
    <x v="4"/>
    <x v="1"/>
    <s v="Madrid"/>
    <s v="y 26975"/>
    <m/>
    <m/>
    <m/>
    <n v="20"/>
    <s v="Reyes"/>
    <x v="76"/>
    <d v="1899-12-30T11:00:00"/>
    <m/>
    <n v="0"/>
    <x v="0"/>
    <x v="0"/>
    <s v="SI"/>
    <x v="1"/>
    <x v="1"/>
    <x v="1"/>
    <n v="1"/>
    <x v="1"/>
    <x v="15"/>
    <x v="4"/>
    <n v="468"/>
  </r>
  <r>
    <d v="2019-04-11T00:00:00"/>
    <x v="73"/>
    <d v="1899-12-30T11:15:00"/>
    <m/>
    <x v="1"/>
    <s v="JAR"/>
    <d v="2019-04-11T11:30:00"/>
    <m/>
    <x v="3"/>
    <s v="Descarga"/>
    <s v="NO"/>
    <n v="1"/>
    <n v="1"/>
    <x v="1"/>
    <x v="17"/>
    <x v="2"/>
    <s v="palau"/>
    <m/>
    <m/>
    <m/>
    <m/>
    <n v="20"/>
    <s v="Sandra"/>
    <x v="76"/>
    <d v="1899-12-30T11:15:00"/>
    <m/>
    <n v="0"/>
    <x v="0"/>
    <x v="0"/>
    <s v="SI"/>
    <x v="1"/>
    <x v="1"/>
    <x v="1"/>
    <n v="1"/>
    <x v="0"/>
    <x v="15"/>
    <x v="4"/>
    <n v="468"/>
  </r>
  <r>
    <d v="2019-04-11T00:00:00"/>
    <x v="3"/>
    <d v="1899-12-30T11:30:00"/>
    <m/>
    <x v="1"/>
    <s v="JAR"/>
    <d v="2019-04-11T11:30:00"/>
    <m/>
    <x v="22"/>
    <s v="Carga"/>
    <s v="SI"/>
    <n v="13.5"/>
    <n v="26"/>
    <x v="0"/>
    <x v="21"/>
    <x v="8"/>
    <s v="Palau"/>
    <m/>
    <m/>
    <m/>
    <m/>
    <n v="60"/>
    <s v="Miguel M."/>
    <x v="76"/>
    <d v="1899-12-30T11:30:00"/>
    <m/>
    <n v="1"/>
    <x v="0"/>
    <x v="0"/>
    <s v="SI"/>
    <x v="1"/>
    <x v="1"/>
    <x v="1"/>
    <n v="1"/>
    <x v="2"/>
    <x v="15"/>
    <x v="4"/>
    <n v="468"/>
  </r>
  <r>
    <d v="2019-04-11T00:00:00"/>
    <x v="4"/>
    <d v="1899-12-30T12:00:00"/>
    <m/>
    <x v="1"/>
    <s v="JAR"/>
    <d v="2019-04-11T12:00:00"/>
    <n v="26699"/>
    <x v="82"/>
    <s v="Carga"/>
    <s v="SI"/>
    <n v="13.5"/>
    <n v="26"/>
    <x v="2"/>
    <x v="269"/>
    <x v="7"/>
    <s v="Murcia"/>
    <m/>
    <m/>
    <m/>
    <m/>
    <n v="45"/>
    <s v="Jesús"/>
    <x v="76"/>
    <d v="1899-12-30T12:00:00"/>
    <m/>
    <n v="1"/>
    <x v="0"/>
    <x v="0"/>
    <s v="SI"/>
    <x v="1"/>
    <x v="1"/>
    <x v="1"/>
    <n v="1"/>
    <x v="2"/>
    <x v="15"/>
    <x v="4"/>
    <n v="468"/>
  </r>
  <r>
    <d v="2019-04-11T00:00:00"/>
    <x v="35"/>
    <d v="1899-12-30T12:15:00"/>
    <m/>
    <x v="1"/>
    <s v="JAR"/>
    <d v="2019-04-11T12:30:00"/>
    <m/>
    <x v="7"/>
    <s v="Carga"/>
    <s v="NO"/>
    <n v="4"/>
    <n v="6"/>
    <x v="0"/>
    <x v="247"/>
    <x v="5"/>
    <s v="La llagosta"/>
    <m/>
    <m/>
    <m/>
    <m/>
    <n v="20"/>
    <s v="Jesús"/>
    <x v="76"/>
    <d v="1899-12-30T12:15:00"/>
    <m/>
    <n v="0"/>
    <x v="0"/>
    <x v="0"/>
    <s v="SI"/>
    <x v="1"/>
    <x v="1"/>
    <x v="1"/>
    <n v="1"/>
    <x v="2"/>
    <x v="15"/>
    <x v="4"/>
    <n v="468"/>
  </r>
  <r>
    <d v="2019-04-11T00:00:00"/>
    <x v="5"/>
    <d v="1899-12-30T12:30:00"/>
    <m/>
    <x v="1"/>
    <s v="JAR"/>
    <d v="2019-04-11T12:30:00"/>
    <n v="26732"/>
    <x v="31"/>
    <s v="Carga"/>
    <s v="SI"/>
    <n v="13.5"/>
    <n v="26"/>
    <x v="0"/>
    <x v="263"/>
    <x v="7"/>
    <s v="Palencia"/>
    <m/>
    <m/>
    <m/>
    <m/>
    <n v="60"/>
    <s v="Jesús"/>
    <x v="76"/>
    <d v="1899-12-30T12:30:00"/>
    <m/>
    <n v="1"/>
    <x v="0"/>
    <x v="0"/>
    <s v="SI"/>
    <x v="1"/>
    <x v="1"/>
    <x v="1"/>
    <n v="1"/>
    <x v="2"/>
    <x v="15"/>
    <x v="4"/>
    <n v="468"/>
  </r>
  <r>
    <d v="2019-04-11T00:00:00"/>
    <x v="36"/>
    <d v="1899-12-30T13:00:00"/>
    <m/>
    <x v="1"/>
    <s v="JAR"/>
    <d v="2019-04-11T13:00:00"/>
    <n v="26699"/>
    <x v="82"/>
    <s v="Carga"/>
    <s v="SI"/>
    <n v="13.5"/>
    <n v="26"/>
    <x v="2"/>
    <x v="269"/>
    <x v="7"/>
    <s v="Murcia"/>
    <m/>
    <m/>
    <m/>
    <m/>
    <n v="45"/>
    <s v="Jesús"/>
    <x v="76"/>
    <d v="1899-12-30T13:00:00"/>
    <m/>
    <n v="1"/>
    <x v="0"/>
    <x v="0"/>
    <s v="SI"/>
    <x v="1"/>
    <x v="1"/>
    <x v="1"/>
    <n v="1"/>
    <x v="2"/>
    <x v="15"/>
    <x v="4"/>
    <n v="468"/>
  </r>
  <r>
    <d v="2019-04-11T00:00:00"/>
    <x v="58"/>
    <d v="1899-12-30T13:15:00"/>
    <m/>
    <x v="1"/>
    <s v="JAR"/>
    <d v="2019-04-11T13:30:00"/>
    <n v="26435"/>
    <x v="3"/>
    <s v="Carga"/>
    <s v="SI"/>
    <n v="13.5"/>
    <n v="26"/>
    <x v="2"/>
    <x v="59"/>
    <x v="1"/>
    <s v="Castellon"/>
    <m/>
    <m/>
    <m/>
    <m/>
    <n v="45"/>
    <s v="Jesús"/>
    <x v="76"/>
    <d v="1899-12-30T13:15:00"/>
    <m/>
    <n v="1"/>
    <x v="0"/>
    <x v="0"/>
    <s v="SI"/>
    <x v="1"/>
    <x v="1"/>
    <x v="1"/>
    <n v="1"/>
    <x v="1"/>
    <x v="15"/>
    <x v="4"/>
    <n v="468"/>
  </r>
  <r>
    <d v="2019-04-11T00:00:00"/>
    <x v="6"/>
    <d v="1899-12-30T13:30:00"/>
    <m/>
    <x v="1"/>
    <s v="JAR"/>
    <d v="2019-04-11T13:30:00"/>
    <n v="6007003"/>
    <x v="3"/>
    <s v="Carga"/>
    <s v="NO"/>
    <n v="9"/>
    <n v="16"/>
    <x v="0"/>
    <x v="10"/>
    <x v="4"/>
    <s v="uk"/>
    <m/>
    <m/>
    <m/>
    <m/>
    <n v="40"/>
    <s v="Juan Carlos"/>
    <x v="76"/>
    <d v="1899-12-30T13:30:00"/>
    <m/>
    <n v="0"/>
    <x v="0"/>
    <x v="0"/>
    <s v="SI"/>
    <x v="1"/>
    <x v="1"/>
    <x v="1"/>
    <n v="1"/>
    <x v="1"/>
    <x v="15"/>
    <x v="4"/>
    <n v="468"/>
  </r>
  <r>
    <d v="2019-04-11T00:00:00"/>
    <x v="43"/>
    <d v="1899-12-30T14:00:00"/>
    <m/>
    <x v="1"/>
    <s v="JAR"/>
    <d v="2019-04-11T14:00:00"/>
    <n v="26699"/>
    <x v="82"/>
    <s v="Carga"/>
    <s v="SI"/>
    <n v="13.5"/>
    <n v="26"/>
    <x v="2"/>
    <x v="269"/>
    <x v="7"/>
    <s v="Murcia"/>
    <m/>
    <m/>
    <m/>
    <m/>
    <n v="45"/>
    <s v="Juan Carlos"/>
    <x v="76"/>
    <d v="1899-12-30T18:00:00"/>
    <m/>
    <n v="1"/>
    <x v="0"/>
    <x v="0"/>
    <s v="SI"/>
    <x v="1"/>
    <x v="2"/>
    <x v="0"/>
    <n v="0"/>
    <x v="2"/>
    <x v="15"/>
    <x v="4"/>
    <n v="468"/>
  </r>
  <r>
    <d v="2019-04-11T00:00:00"/>
    <x v="12"/>
    <d v="1899-12-30T14:30:00"/>
    <m/>
    <x v="1"/>
    <s v="JAR"/>
    <d v="2019-04-11T14:30:00"/>
    <n v="27390"/>
    <x v="3"/>
    <s v="Carga"/>
    <s v="NO"/>
    <n v="1"/>
    <n v="1"/>
    <x v="0"/>
    <x v="4"/>
    <x v="3"/>
    <s v="Barcelona"/>
    <m/>
    <m/>
    <m/>
    <m/>
    <n v="10"/>
    <s v="Reyes"/>
    <x v="76"/>
    <d v="1899-12-30T14:30:00"/>
    <m/>
    <n v="0"/>
    <x v="0"/>
    <x v="0"/>
    <s v="SI"/>
    <x v="1"/>
    <x v="1"/>
    <x v="1"/>
    <n v="1"/>
    <x v="1"/>
    <x v="15"/>
    <x v="4"/>
    <n v="468"/>
  </r>
  <r>
    <d v="2019-04-11T00:00:00"/>
    <x v="38"/>
    <d v="1899-12-30T15:00:00"/>
    <m/>
    <x v="1"/>
    <s v="JAR"/>
    <d v="2019-04-11T15:00:00"/>
    <n v="26699"/>
    <x v="82"/>
    <s v="Carga"/>
    <s v="SI"/>
    <n v="13.5"/>
    <n v="26"/>
    <x v="2"/>
    <x v="269"/>
    <x v="7"/>
    <s v="Murcia"/>
    <m/>
    <m/>
    <m/>
    <m/>
    <n v="45"/>
    <s v="Miguel Ángel"/>
    <x v="76"/>
    <d v="1899-12-30T20:00:00"/>
    <m/>
    <n v="1"/>
    <x v="0"/>
    <x v="0"/>
    <s v="SI"/>
    <x v="1"/>
    <x v="2"/>
    <x v="0"/>
    <n v="0"/>
    <x v="2"/>
    <x v="15"/>
    <x v="4"/>
    <n v="468"/>
  </r>
  <r>
    <d v="2019-04-11T00:00:00"/>
    <x v="163"/>
    <m/>
    <m/>
    <x v="0"/>
    <s v="JAR"/>
    <d v="2019-04-11T15:00:00"/>
    <n v="145093"/>
    <x v="16"/>
    <s v="Carga"/>
    <s v="NO"/>
    <n v="1"/>
    <n v="1"/>
    <x v="1"/>
    <x v="23"/>
    <x v="1"/>
    <s v="Holanda"/>
    <m/>
    <m/>
    <m/>
    <m/>
    <n v="10"/>
    <s v="Reyes"/>
    <x v="76"/>
    <d v="1899-12-30T15:10:00"/>
    <m/>
    <n v="0"/>
    <x v="0"/>
    <x v="0"/>
    <s v="No"/>
    <x v="0"/>
    <x v="0"/>
    <x v="0"/>
    <n v="0"/>
    <x v="1"/>
    <x v="15"/>
    <x v="4"/>
    <n v="468"/>
  </r>
  <r>
    <d v="2019-04-11T00:00:00"/>
    <x v="13"/>
    <d v="1899-12-30T16:00:00"/>
    <m/>
    <x v="1"/>
    <s v="JAR"/>
    <d v="2019-04-11T16:00:00"/>
    <m/>
    <x v="32"/>
    <s v="Descarga"/>
    <s v="NO"/>
    <n v="6"/>
    <n v="10"/>
    <x v="0"/>
    <x v="56"/>
    <x v="0"/>
    <s v="Palau"/>
    <m/>
    <m/>
    <m/>
    <m/>
    <n v="60"/>
    <s v="Juan Carlos"/>
    <x v="76"/>
    <d v="1899-12-30T16:00:00"/>
    <m/>
    <n v="0"/>
    <x v="0"/>
    <x v="0"/>
    <s v="SI"/>
    <x v="1"/>
    <x v="1"/>
    <x v="1"/>
    <n v="1"/>
    <x v="0"/>
    <x v="15"/>
    <x v="4"/>
    <n v="468"/>
  </r>
  <r>
    <d v="2019-04-11T00:00:00"/>
    <x v="8"/>
    <d v="1899-12-30T16:30:00"/>
    <m/>
    <x v="1"/>
    <s v="JAR"/>
    <d v="2019-04-11T16:30:00"/>
    <m/>
    <x v="3"/>
    <s v="Carga"/>
    <s v="NO"/>
    <n v="5"/>
    <n v="10"/>
    <x v="0"/>
    <x v="6"/>
    <x v="3"/>
    <s v="VARIOS"/>
    <m/>
    <m/>
    <m/>
    <m/>
    <n v="20"/>
    <s v="Juan Carlos"/>
    <x v="76"/>
    <d v="1899-12-30T16:30:00"/>
    <m/>
    <n v="0"/>
    <x v="0"/>
    <x v="0"/>
    <s v="SI"/>
    <x v="1"/>
    <x v="1"/>
    <x v="1"/>
    <n v="1"/>
    <x v="1"/>
    <x v="15"/>
    <x v="4"/>
    <n v="468"/>
  </r>
  <r>
    <d v="2019-04-11T00:00:00"/>
    <x v="40"/>
    <d v="1899-12-30T17:00:00"/>
    <m/>
    <x v="1"/>
    <s v="JAR"/>
    <d v="2019-04-11T17:00:00"/>
    <m/>
    <x v="55"/>
    <s v="Carga"/>
    <s v="SI"/>
    <n v="13.5"/>
    <n v="26"/>
    <x v="0"/>
    <x v="148"/>
    <x v="1"/>
    <s v="Jaén"/>
    <n v="27107"/>
    <m/>
    <m/>
    <m/>
    <n v="60"/>
    <s v="Juan Carlos"/>
    <x v="76"/>
    <d v="1899-12-30T19:00:00"/>
    <m/>
    <n v="1"/>
    <x v="0"/>
    <x v="0"/>
    <s v="SI"/>
    <x v="1"/>
    <x v="2"/>
    <x v="0"/>
    <n v="0"/>
    <x v="1"/>
    <x v="15"/>
    <x v="4"/>
    <n v="468"/>
  </r>
  <r>
    <d v="2019-04-11T00:00:00"/>
    <x v="89"/>
    <d v="1899-12-30T17:15:00"/>
    <m/>
    <x v="1"/>
    <s v="MR"/>
    <d v="2019-04-11T17:30:00"/>
    <m/>
    <x v="14"/>
    <s v="Carga"/>
    <s v="NO"/>
    <n v="1"/>
    <n v="2"/>
    <x v="0"/>
    <x v="19"/>
    <x v="5"/>
    <s v="VARIOS"/>
    <m/>
    <m/>
    <m/>
    <m/>
    <n v="10"/>
    <s v="Miguel Ángel"/>
    <x v="76"/>
    <d v="1899-12-30T17:15:00"/>
    <m/>
    <n v="0"/>
    <x v="0"/>
    <x v="0"/>
    <s v="SI"/>
    <x v="1"/>
    <x v="1"/>
    <x v="1"/>
    <n v="1"/>
    <x v="2"/>
    <x v="15"/>
    <x v="4"/>
    <n v="468"/>
  </r>
  <r>
    <d v="2019-04-11T00:00:00"/>
    <x v="55"/>
    <d v="1899-12-30T17:30:00"/>
    <m/>
    <x v="1"/>
    <s v="JAR"/>
    <d v="2019-04-11T17:30:00"/>
    <n v="27194"/>
    <x v="3"/>
    <s v="Carga"/>
    <s v="NO"/>
    <n v="1"/>
    <n v="2"/>
    <x v="0"/>
    <x v="109"/>
    <x v="1"/>
    <s v="murcia"/>
    <m/>
    <m/>
    <m/>
    <m/>
    <n v="10"/>
    <s v="Reyes"/>
    <x v="76"/>
    <d v="1899-12-30T17:30:00"/>
    <m/>
    <n v="0"/>
    <x v="0"/>
    <x v="0"/>
    <s v="SI"/>
    <x v="1"/>
    <x v="1"/>
    <x v="1"/>
    <n v="1"/>
    <x v="1"/>
    <x v="15"/>
    <x v="4"/>
    <n v="468"/>
  </r>
  <r>
    <d v="2019-04-11T00:00:00"/>
    <x v="46"/>
    <d v="1899-12-30T18:00:00"/>
    <m/>
    <x v="1"/>
    <s v="MR"/>
    <d v="2019-04-11T18:00:00"/>
    <m/>
    <x v="3"/>
    <s v="Carga"/>
    <s v="SI"/>
    <n v="13.5"/>
    <n v="26"/>
    <x v="0"/>
    <x v="23"/>
    <x v="1"/>
    <s v="VARIOS"/>
    <n v="3680324857"/>
    <m/>
    <m/>
    <m/>
    <n v="60"/>
    <s v="Miguel Ángel"/>
    <x v="76"/>
    <d v="1899-12-30T18:00:00"/>
    <m/>
    <n v="1"/>
    <x v="0"/>
    <x v="0"/>
    <s v="SI"/>
    <x v="1"/>
    <x v="1"/>
    <x v="1"/>
    <n v="1"/>
    <x v="1"/>
    <x v="15"/>
    <x v="4"/>
    <n v="468"/>
  </r>
  <r>
    <d v="2019-04-11T00:00:00"/>
    <x v="49"/>
    <d v="1899-12-30T20:00:00"/>
    <m/>
    <x v="1"/>
    <s v="JAR"/>
    <d v="2019-04-11T20:00:00"/>
    <n v="26699"/>
    <x v="82"/>
    <s v="Carga"/>
    <s v="SI"/>
    <n v="13.5"/>
    <n v="26"/>
    <x v="2"/>
    <x v="269"/>
    <x v="7"/>
    <s v="Murcia"/>
    <m/>
    <m/>
    <m/>
    <m/>
    <n v="45"/>
    <s v="Juan Carlos"/>
    <x v="76"/>
    <d v="1899-12-30T20:00:00"/>
    <m/>
    <n v="1"/>
    <x v="0"/>
    <x v="0"/>
    <s v="SI"/>
    <x v="1"/>
    <x v="1"/>
    <x v="1"/>
    <n v="1"/>
    <x v="2"/>
    <x v="15"/>
    <x v="4"/>
    <n v="468"/>
  </r>
  <r>
    <d v="2019-04-11T00:00:00"/>
    <x v="117"/>
    <d v="1899-12-30T21:00:00"/>
    <m/>
    <x v="1"/>
    <s v="MR"/>
    <d v="2019-04-11T21:00:00"/>
    <m/>
    <x v="3"/>
    <s v="Carga"/>
    <s v="SI"/>
    <n v="13.5"/>
    <n v="26"/>
    <x v="0"/>
    <x v="23"/>
    <x v="1"/>
    <s v="VARIOS"/>
    <n v="3680324861"/>
    <m/>
    <m/>
    <m/>
    <n v="60"/>
    <s v="Miguel Ángel"/>
    <x v="76"/>
    <d v="1899-12-30T14:00:00"/>
    <m/>
    <n v="1"/>
    <x v="0"/>
    <x v="0"/>
    <s v="SI"/>
    <x v="1"/>
    <x v="3"/>
    <x v="1"/>
    <n v="1"/>
    <x v="1"/>
    <x v="15"/>
    <x v="4"/>
    <n v="468"/>
  </r>
  <r>
    <d v="2019-04-12T00:00:00"/>
    <x v="17"/>
    <d v="1899-12-30T06:00:00"/>
    <m/>
    <x v="1"/>
    <s v="JAR"/>
    <d v="2019-04-12T06:00:00"/>
    <m/>
    <x v="22"/>
    <s v="Descarga"/>
    <s v="SI"/>
    <n v="13.5"/>
    <n v="26"/>
    <x v="0"/>
    <x v="21"/>
    <x v="8"/>
    <s v="Palau"/>
    <m/>
    <m/>
    <m/>
    <m/>
    <n v="60"/>
    <s v="Jesús"/>
    <x v="77"/>
    <d v="1899-12-30T06:00:00"/>
    <m/>
    <n v="1"/>
    <x v="0"/>
    <x v="0"/>
    <s v="SI"/>
    <x v="1"/>
    <x v="1"/>
    <x v="1"/>
    <n v="1"/>
    <x v="2"/>
    <x v="15"/>
    <x v="4"/>
    <n v="468"/>
  </r>
  <r>
    <d v="2019-04-12T00:00:00"/>
    <x v="155"/>
    <d v="1899-12-30T06:30:00"/>
    <m/>
    <x v="1"/>
    <s v="JAR"/>
    <d v="2019-04-12T06:30:00"/>
    <n v="6007099"/>
    <x v="3"/>
    <s v="Carga"/>
    <s v="NO"/>
    <n v="10"/>
    <n v="20"/>
    <x v="0"/>
    <x v="44"/>
    <x v="4"/>
    <s v="Holanda"/>
    <m/>
    <m/>
    <m/>
    <m/>
    <n v="45"/>
    <s v="Miguel M."/>
    <x v="77"/>
    <d v="1899-12-30T06:30:00"/>
    <m/>
    <n v="0"/>
    <x v="0"/>
    <x v="0"/>
    <s v="SI"/>
    <x v="1"/>
    <x v="1"/>
    <x v="1"/>
    <n v="1"/>
    <x v="1"/>
    <x v="15"/>
    <x v="4"/>
    <n v="468"/>
  </r>
  <r>
    <d v="2019-04-12T00:00:00"/>
    <x v="18"/>
    <d v="1899-12-30T07:30:00"/>
    <m/>
    <x v="1"/>
    <s v="MR"/>
    <d v="2019-04-12T07:30:00"/>
    <m/>
    <x v="26"/>
    <s v="Carga"/>
    <s v="SI"/>
    <n v="13.5"/>
    <n v="26"/>
    <x v="0"/>
    <x v="157"/>
    <x v="5"/>
    <s v="VARIOS"/>
    <m/>
    <m/>
    <m/>
    <m/>
    <n v="45"/>
    <s v="Miguel M."/>
    <x v="77"/>
    <d v="1899-12-30T07:30:00"/>
    <m/>
    <n v="1"/>
    <x v="0"/>
    <x v="0"/>
    <s v="SI"/>
    <x v="1"/>
    <x v="1"/>
    <x v="1"/>
    <n v="1"/>
    <x v="2"/>
    <x v="15"/>
    <x v="4"/>
    <n v="468"/>
  </r>
  <r>
    <d v="2019-04-12T00:00:00"/>
    <x v="90"/>
    <d v="1899-12-30T08:15:00"/>
    <m/>
    <x v="1"/>
    <s v="JAR"/>
    <d v="2019-04-12T08:30:00"/>
    <s v="DAVID "/>
    <x v="7"/>
    <s v="Carga"/>
    <s v="NO"/>
    <n v="4"/>
    <n v="6"/>
    <x v="0"/>
    <x v="9"/>
    <x v="7"/>
    <s v="varios"/>
    <s v="Vilassar-Sabadell-Sta.Perp."/>
    <m/>
    <m/>
    <m/>
    <n v="20"/>
    <s v="Jesús"/>
    <x v="77"/>
    <d v="1899-12-30T08:15:00"/>
    <m/>
    <n v="0"/>
    <x v="0"/>
    <x v="0"/>
    <s v="SI"/>
    <x v="1"/>
    <x v="1"/>
    <x v="1"/>
    <n v="1"/>
    <x v="2"/>
    <x v="15"/>
    <x v="4"/>
    <n v="468"/>
  </r>
  <r>
    <d v="2019-04-12T00:00:00"/>
    <x v="20"/>
    <d v="1899-12-30T08:30:00"/>
    <m/>
    <x v="1"/>
    <s v="JAR"/>
    <d v="2019-04-12T08:30:00"/>
    <n v="26891"/>
    <x v="3"/>
    <s v="Carga"/>
    <s v="NO"/>
    <n v="1"/>
    <n v="1"/>
    <x v="0"/>
    <x v="4"/>
    <x v="1"/>
    <s v="Barcelona"/>
    <m/>
    <m/>
    <m/>
    <m/>
    <m/>
    <s v="Miguel M."/>
    <x v="77"/>
    <d v="1899-12-30T10:30:00"/>
    <m/>
    <n v="0"/>
    <x v="0"/>
    <x v="0"/>
    <s v="SI"/>
    <x v="1"/>
    <x v="2"/>
    <x v="0"/>
    <n v="0"/>
    <x v="1"/>
    <x v="15"/>
    <x v="4"/>
    <n v="468"/>
  </r>
  <r>
    <d v="2019-04-12T00:00:00"/>
    <x v="22"/>
    <m/>
    <m/>
    <x v="0"/>
    <s v="MR"/>
    <d v="2019-04-12T09:00:00"/>
    <n v="27476"/>
    <x v="3"/>
    <s v="Carga"/>
    <s v="NO"/>
    <n v="0.5"/>
    <n v="1"/>
    <x v="0"/>
    <x v="270"/>
    <x v="1"/>
    <s v="ANDORRA"/>
    <m/>
    <m/>
    <m/>
    <m/>
    <m/>
    <s v="Miguel M."/>
    <x v="77"/>
    <d v="1899-12-30T09:00:00"/>
    <m/>
    <n v="0"/>
    <x v="0"/>
    <x v="0"/>
    <s v="No"/>
    <x v="0"/>
    <x v="0"/>
    <x v="0"/>
    <n v="0"/>
    <x v="1"/>
    <x v="15"/>
    <x v="4"/>
    <n v="468"/>
  </r>
  <r>
    <d v="2019-04-12T00:00:00"/>
    <x v="14"/>
    <d v="1899-12-30T10:00:00"/>
    <m/>
    <x v="1"/>
    <s v="JAR"/>
    <d v="2019-04-12T10:00:00"/>
    <n v="27051"/>
    <x v="81"/>
    <s v="Carga"/>
    <s v="NO"/>
    <n v="12.5"/>
    <n v="26"/>
    <x v="2"/>
    <x v="271"/>
    <x v="7"/>
    <s v="Sevilla"/>
    <m/>
    <m/>
    <m/>
    <m/>
    <m/>
    <s v="Jesús"/>
    <x v="77"/>
    <d v="1899-12-30T10:00:00"/>
    <m/>
    <n v="0"/>
    <x v="0"/>
    <x v="0"/>
    <s v="SI"/>
    <x v="1"/>
    <x v="1"/>
    <x v="1"/>
    <n v="1"/>
    <x v="2"/>
    <x v="15"/>
    <x v="4"/>
    <n v="468"/>
  </r>
  <r>
    <d v="2019-04-12T00:00:00"/>
    <x v="2"/>
    <d v="1899-12-30T11:00:00"/>
    <m/>
    <x v="1"/>
    <s v="JAR"/>
    <d v="2019-04-12T11:00:00"/>
    <n v="27051"/>
    <x v="81"/>
    <s v="Carga"/>
    <s v="NO"/>
    <n v="12.5"/>
    <n v="26"/>
    <x v="2"/>
    <x v="271"/>
    <x v="7"/>
    <s v="Sevilla"/>
    <m/>
    <m/>
    <m/>
    <m/>
    <n v="45"/>
    <s v="Jesús"/>
    <x v="77"/>
    <d v="1899-12-30T11:00:00"/>
    <m/>
    <n v="0"/>
    <x v="0"/>
    <x v="0"/>
    <s v="SI"/>
    <x v="1"/>
    <x v="1"/>
    <x v="1"/>
    <n v="1"/>
    <x v="2"/>
    <x v="15"/>
    <x v="4"/>
    <n v="468"/>
  </r>
  <r>
    <d v="2019-04-12T00:00:00"/>
    <x v="86"/>
    <m/>
    <m/>
    <x v="0"/>
    <s v="MR"/>
    <d v="2019-04-12T11:30:00"/>
    <n v="26878"/>
    <x v="37"/>
    <s v="Carga"/>
    <s v="NO"/>
    <n v="6"/>
    <n v="13"/>
    <x v="0"/>
    <x v="129"/>
    <x v="1"/>
    <s v="PORTUGAL"/>
    <m/>
    <m/>
    <m/>
    <m/>
    <m/>
    <s v="Miguel M."/>
    <x v="77"/>
    <d v="1899-12-30T11:25:00"/>
    <m/>
    <n v="0"/>
    <x v="0"/>
    <x v="0"/>
    <s v="No"/>
    <x v="0"/>
    <x v="0"/>
    <x v="0"/>
    <n v="0"/>
    <x v="1"/>
    <x v="15"/>
    <x v="4"/>
    <n v="468"/>
  </r>
  <r>
    <d v="2019-04-12T00:00:00"/>
    <x v="3"/>
    <d v="1899-12-30T11:30:00"/>
    <m/>
    <x v="1"/>
    <s v="JAR"/>
    <d v="2019-04-12T11:30:00"/>
    <n v="27132"/>
    <x v="49"/>
    <s v="Carga"/>
    <s v="SI"/>
    <n v="13.5"/>
    <n v="26"/>
    <x v="0"/>
    <x v="145"/>
    <x v="1"/>
    <s v="Canarias"/>
    <m/>
    <m/>
    <m/>
    <m/>
    <n v="60"/>
    <s v="Miguel M."/>
    <x v="77"/>
    <d v="1899-12-30T11:30:00"/>
    <m/>
    <n v="1"/>
    <x v="0"/>
    <x v="0"/>
    <s v="SI"/>
    <x v="1"/>
    <x v="1"/>
    <x v="1"/>
    <n v="1"/>
    <x v="1"/>
    <x v="15"/>
    <x v="4"/>
    <n v="468"/>
  </r>
  <r>
    <d v="2019-04-12T00:00:00"/>
    <x v="61"/>
    <d v="1899-12-30T11:45:00"/>
    <m/>
    <x v="1"/>
    <s v="JAR"/>
    <d v="2019-04-12T12:00:00"/>
    <n v="6007106"/>
    <x v="3"/>
    <s v="Carga"/>
    <s v="NO"/>
    <n v="1"/>
    <n v="1"/>
    <x v="0"/>
    <x v="86"/>
    <x v="4"/>
    <s v="Italia"/>
    <m/>
    <m/>
    <m/>
    <m/>
    <n v="10"/>
    <s v="Miguel M."/>
    <x v="77"/>
    <d v="1899-12-30T11:45:00"/>
    <m/>
    <n v="0"/>
    <x v="0"/>
    <x v="0"/>
    <s v="SI"/>
    <x v="1"/>
    <x v="1"/>
    <x v="1"/>
    <n v="1"/>
    <x v="1"/>
    <x v="15"/>
    <x v="4"/>
    <n v="468"/>
  </r>
  <r>
    <d v="2019-04-12T00:00:00"/>
    <x v="4"/>
    <d v="1899-12-30T12:00:00"/>
    <m/>
    <x v="1"/>
    <s v="JAR"/>
    <d v="2019-04-12T12:00:00"/>
    <n v="26699"/>
    <x v="82"/>
    <s v="Carga"/>
    <s v="SI"/>
    <n v="13.5"/>
    <n v="26"/>
    <x v="2"/>
    <x v="269"/>
    <x v="7"/>
    <s v="Murcia"/>
    <m/>
    <m/>
    <m/>
    <m/>
    <n v="45"/>
    <s v="Jesús"/>
    <x v="77"/>
    <d v="1899-12-30T12:00:00"/>
    <m/>
    <n v="1"/>
    <x v="0"/>
    <x v="0"/>
    <s v="SI"/>
    <x v="1"/>
    <x v="1"/>
    <x v="1"/>
    <n v="1"/>
    <x v="2"/>
    <x v="15"/>
    <x v="4"/>
    <n v="468"/>
  </r>
  <r>
    <d v="2019-04-12T00:00:00"/>
    <x v="35"/>
    <m/>
    <m/>
    <x v="0"/>
    <s v="MR"/>
    <d v="2019-04-12T12:30:00"/>
    <n v="6007113"/>
    <x v="18"/>
    <s v="Carga"/>
    <s v="NO"/>
    <n v="0.5"/>
    <n v="1"/>
    <x v="0"/>
    <x v="44"/>
    <x v="9"/>
    <s v="HOLANDA"/>
    <m/>
    <m/>
    <m/>
    <m/>
    <m/>
    <s v="Miguel M."/>
    <x v="77"/>
    <d v="1899-12-30T12:15:00"/>
    <m/>
    <n v="0"/>
    <x v="0"/>
    <x v="0"/>
    <s v="No"/>
    <x v="0"/>
    <x v="0"/>
    <x v="0"/>
    <n v="0"/>
    <x v="2"/>
    <x v="15"/>
    <x v="4"/>
    <n v="468"/>
  </r>
  <r>
    <d v="2019-04-12T00:00:00"/>
    <x v="5"/>
    <d v="1899-12-30T12:30:00"/>
    <m/>
    <x v="1"/>
    <s v="JAR"/>
    <d v="2019-04-12T12:30:00"/>
    <m/>
    <x v="28"/>
    <s v="Descarga"/>
    <s v="NO"/>
    <n v="4"/>
    <n v="6"/>
    <x v="0"/>
    <x v="4"/>
    <x v="3"/>
    <s v="tarragona"/>
    <s v="PRS"/>
    <m/>
    <m/>
    <m/>
    <n v="20"/>
    <s v="Miguel M."/>
    <x v="77"/>
    <d v="1899-12-30T12:30:00"/>
    <m/>
    <n v="0"/>
    <x v="0"/>
    <x v="0"/>
    <s v="SI"/>
    <x v="1"/>
    <x v="1"/>
    <x v="1"/>
    <n v="1"/>
    <x v="1"/>
    <x v="15"/>
    <x v="4"/>
    <n v="468"/>
  </r>
  <r>
    <d v="2019-04-12T00:00:00"/>
    <x v="6"/>
    <d v="1899-12-30T13:30:00"/>
    <m/>
    <x v="1"/>
    <s v="JAR"/>
    <d v="2019-04-12T13:30:00"/>
    <n v="27505"/>
    <x v="13"/>
    <s v="Carga"/>
    <s v="SI"/>
    <n v="13.5"/>
    <n v="26"/>
    <x v="0"/>
    <x v="70"/>
    <x v="11"/>
    <s v="Portugal"/>
    <m/>
    <m/>
    <m/>
    <m/>
    <m/>
    <s v="Juan Carlos"/>
    <x v="77"/>
    <d v="1899-12-30T20:15:00"/>
    <m/>
    <n v="1"/>
    <x v="0"/>
    <x v="0"/>
    <s v="SI"/>
    <x v="1"/>
    <x v="2"/>
    <x v="0"/>
    <n v="0"/>
    <x v="2"/>
    <x v="15"/>
    <x v="4"/>
    <n v="468"/>
  </r>
  <r>
    <d v="2019-04-12T00:00:00"/>
    <x v="43"/>
    <d v="1899-12-30T14:00:00"/>
    <m/>
    <x v="1"/>
    <s v="JAR"/>
    <d v="2019-04-12T14:00:00"/>
    <n v="26699"/>
    <x v="82"/>
    <s v="Carga"/>
    <s v="SI"/>
    <n v="13.5"/>
    <n v="26"/>
    <x v="2"/>
    <x v="269"/>
    <x v="7"/>
    <s v="Murcia"/>
    <m/>
    <m/>
    <m/>
    <m/>
    <m/>
    <s v="Miguel Ángel"/>
    <x v="77"/>
    <d v="1899-12-30T14:00:00"/>
    <m/>
    <n v="1"/>
    <x v="0"/>
    <x v="0"/>
    <s v="SI"/>
    <x v="1"/>
    <x v="1"/>
    <x v="1"/>
    <n v="1"/>
    <x v="2"/>
    <x v="15"/>
    <x v="4"/>
    <n v="468"/>
  </r>
  <r>
    <d v="2019-04-12T00:00:00"/>
    <x v="38"/>
    <d v="1899-12-30T15:00:00"/>
    <m/>
    <x v="1"/>
    <s v="JAR"/>
    <d v="2019-04-12T15:00:00"/>
    <n v="26699"/>
    <x v="82"/>
    <s v="Carga"/>
    <s v="SI"/>
    <n v="13.5"/>
    <n v="26"/>
    <x v="2"/>
    <x v="269"/>
    <x v="7"/>
    <s v="Murcia"/>
    <m/>
    <m/>
    <m/>
    <m/>
    <m/>
    <s v="Juan Carlos"/>
    <x v="77"/>
    <d v="1899-12-30T15:00:00"/>
    <m/>
    <n v="1"/>
    <x v="0"/>
    <x v="0"/>
    <s v="SI"/>
    <x v="1"/>
    <x v="1"/>
    <x v="1"/>
    <n v="1"/>
    <x v="2"/>
    <x v="15"/>
    <x v="4"/>
    <n v="468"/>
  </r>
  <r>
    <d v="2019-04-12T00:00:00"/>
    <x v="7"/>
    <d v="1899-12-30T15:30:00"/>
    <m/>
    <x v="1"/>
    <s v="JAR"/>
    <d v="2019-04-12T15:30:00"/>
    <n v="26435"/>
    <x v="3"/>
    <s v="Carga"/>
    <s v="SI"/>
    <n v="13.5"/>
    <n v="26"/>
    <x v="2"/>
    <x v="59"/>
    <x v="1"/>
    <s v="Castellon"/>
    <m/>
    <m/>
    <m/>
    <m/>
    <m/>
    <s v="Miguel Ángel"/>
    <x v="77"/>
    <d v="1899-12-30T15:30:00"/>
    <m/>
    <n v="1"/>
    <x v="0"/>
    <x v="0"/>
    <s v="SI"/>
    <x v="1"/>
    <x v="1"/>
    <x v="1"/>
    <n v="1"/>
    <x v="1"/>
    <x v="15"/>
    <x v="4"/>
    <n v="468"/>
  </r>
  <r>
    <d v="2019-04-12T00:00:00"/>
    <x v="8"/>
    <d v="1899-12-30T16:30:00"/>
    <m/>
    <x v="1"/>
    <s v="JAR"/>
    <d v="2019-04-12T16:30:00"/>
    <m/>
    <x v="3"/>
    <s v="Carga"/>
    <s v="NO"/>
    <n v="5"/>
    <n v="10"/>
    <x v="0"/>
    <x v="6"/>
    <x v="3"/>
    <s v="VARIOS"/>
    <m/>
    <m/>
    <m/>
    <m/>
    <m/>
    <s v="Juan Carlos"/>
    <x v="77"/>
    <d v="1899-12-30T16:30:00"/>
    <m/>
    <n v="0"/>
    <x v="0"/>
    <x v="0"/>
    <s v="SI"/>
    <x v="1"/>
    <x v="1"/>
    <x v="1"/>
    <n v="1"/>
    <x v="1"/>
    <x v="15"/>
    <x v="4"/>
    <n v="468"/>
  </r>
  <r>
    <d v="2019-04-12T00:00:00"/>
    <x v="40"/>
    <d v="1899-12-30T17:00:00"/>
    <m/>
    <x v="1"/>
    <s v="JAR"/>
    <d v="2019-04-12T17:00:00"/>
    <n v="26699"/>
    <x v="82"/>
    <s v="Carga"/>
    <s v="SI"/>
    <n v="13.5"/>
    <n v="26"/>
    <x v="2"/>
    <x v="269"/>
    <x v="7"/>
    <s v="Murcia"/>
    <m/>
    <m/>
    <m/>
    <m/>
    <m/>
    <s v="Juan Carlos"/>
    <x v="77"/>
    <d v="1899-12-30T17:00:00"/>
    <m/>
    <n v="1"/>
    <x v="0"/>
    <x v="0"/>
    <s v="SI"/>
    <x v="1"/>
    <x v="1"/>
    <x v="1"/>
    <n v="1"/>
    <x v="2"/>
    <x v="15"/>
    <x v="4"/>
    <n v="468"/>
  </r>
  <r>
    <d v="2019-04-12T00:00:00"/>
    <x v="55"/>
    <d v="1899-12-30T17:30:00"/>
    <m/>
    <x v="1"/>
    <s v="JAR"/>
    <d v="2019-04-12T17:30:00"/>
    <n v="27051"/>
    <x v="81"/>
    <s v="Carga"/>
    <s v="NO"/>
    <n v="12.5"/>
    <n v="26"/>
    <x v="2"/>
    <x v="271"/>
    <x v="7"/>
    <s v="Sevilla"/>
    <m/>
    <m/>
    <m/>
    <m/>
    <m/>
    <s v="Juan Carlos"/>
    <x v="77"/>
    <d v="1899-12-30T17:30:00"/>
    <m/>
    <n v="0"/>
    <x v="0"/>
    <x v="0"/>
    <s v="SI"/>
    <x v="1"/>
    <x v="1"/>
    <x v="1"/>
    <n v="1"/>
    <x v="2"/>
    <x v="15"/>
    <x v="4"/>
    <n v="468"/>
  </r>
  <r>
    <d v="2019-04-12T00:00:00"/>
    <x v="46"/>
    <d v="1899-12-30T18:00:00"/>
    <m/>
    <x v="1"/>
    <s v="JAR"/>
    <d v="2019-04-12T18:00:00"/>
    <n v="26699"/>
    <x v="82"/>
    <s v="Carga"/>
    <s v="SI"/>
    <n v="13.5"/>
    <n v="26"/>
    <x v="2"/>
    <x v="269"/>
    <x v="7"/>
    <s v="Murcia"/>
    <m/>
    <m/>
    <m/>
    <m/>
    <m/>
    <s v="Miguel Ángel"/>
    <x v="77"/>
    <d v="1899-12-30T18:00:00"/>
    <m/>
    <n v="1"/>
    <x v="0"/>
    <x v="0"/>
    <s v="SI"/>
    <x v="1"/>
    <x v="1"/>
    <x v="1"/>
    <n v="1"/>
    <x v="2"/>
    <x v="15"/>
    <x v="4"/>
    <n v="468"/>
  </r>
  <r>
    <d v="2019-04-12T00:00:00"/>
    <x v="56"/>
    <d v="1899-12-30T19:00:00"/>
    <m/>
    <x v="1"/>
    <s v="MR"/>
    <d v="2019-04-12T19:00:00"/>
    <m/>
    <x v="26"/>
    <s v="Carga"/>
    <s v="NO"/>
    <n v="8"/>
    <n v="16"/>
    <x v="0"/>
    <x v="157"/>
    <x v="5"/>
    <s v="VARIOS"/>
    <m/>
    <m/>
    <m/>
    <m/>
    <m/>
    <s v="Miguel Ángel"/>
    <x v="77"/>
    <d v="1899-12-30T19:00:00"/>
    <m/>
    <n v="0"/>
    <x v="0"/>
    <x v="0"/>
    <s v="SI"/>
    <x v="1"/>
    <x v="1"/>
    <x v="1"/>
    <n v="1"/>
    <x v="2"/>
    <x v="15"/>
    <x v="4"/>
    <n v="468"/>
  </r>
  <r>
    <d v="2019-04-12T00:00:00"/>
    <x v="49"/>
    <d v="1899-12-30T20:00:00"/>
    <m/>
    <x v="1"/>
    <s v="JAR"/>
    <d v="2019-04-12T20:00:00"/>
    <m/>
    <x v="22"/>
    <s v="Descarga"/>
    <s v="SI"/>
    <n v="13.5"/>
    <n v="26"/>
    <x v="0"/>
    <x v="21"/>
    <x v="8"/>
    <s v="Palau"/>
    <m/>
    <m/>
    <m/>
    <m/>
    <m/>
    <s v="Miguel Ángel"/>
    <x v="77"/>
    <d v="1899-12-30T20:00:00"/>
    <m/>
    <n v="1"/>
    <x v="0"/>
    <x v="0"/>
    <s v="SI"/>
    <x v="1"/>
    <x v="1"/>
    <x v="1"/>
    <n v="1"/>
    <x v="2"/>
    <x v="15"/>
    <x v="4"/>
    <n v="468"/>
  </r>
  <r>
    <d v="2019-04-15T00:00:00"/>
    <x v="17"/>
    <d v="1899-12-30T06:00:00"/>
    <m/>
    <x v="1"/>
    <s v="JAR"/>
    <d v="2019-04-15T06:00:00"/>
    <m/>
    <x v="22"/>
    <s v="Descarga"/>
    <s v="SI"/>
    <n v="13.5"/>
    <n v="26"/>
    <x v="0"/>
    <x v="21"/>
    <x v="8"/>
    <s v="Palau"/>
    <m/>
    <m/>
    <m/>
    <m/>
    <m/>
    <s v="Jesús"/>
    <x v="78"/>
    <d v="1899-12-30T06:00:00"/>
    <m/>
    <n v="1"/>
    <x v="0"/>
    <x v="0"/>
    <s v="SI"/>
    <x v="1"/>
    <x v="1"/>
    <x v="1"/>
    <n v="1"/>
    <x v="2"/>
    <x v="16"/>
    <x v="4"/>
    <n v="468"/>
  </r>
  <r>
    <d v="2019-04-15T00:00:00"/>
    <x v="155"/>
    <d v="1899-12-30T06:30:00"/>
    <m/>
    <x v="1"/>
    <s v="JAR"/>
    <d v="2019-04-15T06:30:00"/>
    <n v="27427"/>
    <x v="53"/>
    <s v="Carga"/>
    <s v="SI"/>
    <n v="13.5"/>
    <n v="26"/>
    <x v="2"/>
    <x v="272"/>
    <x v="7"/>
    <s v="Murcia"/>
    <m/>
    <m/>
    <m/>
    <m/>
    <m/>
    <s v="Jesús"/>
    <x v="78"/>
    <d v="1899-12-30T06:30:00"/>
    <m/>
    <n v="1"/>
    <x v="0"/>
    <x v="0"/>
    <s v="SI"/>
    <x v="1"/>
    <x v="1"/>
    <x v="1"/>
    <n v="1"/>
    <x v="2"/>
    <x v="16"/>
    <x v="4"/>
    <n v="468"/>
  </r>
  <r>
    <d v="2019-04-15T00:00:00"/>
    <x v="59"/>
    <d v="1899-12-30T07:00:00"/>
    <m/>
    <x v="1"/>
    <s v="JAR"/>
    <d v="2019-04-15T07:00:00"/>
    <n v="27427"/>
    <x v="53"/>
    <s v="Carga"/>
    <s v="SI"/>
    <n v="13.5"/>
    <n v="26"/>
    <x v="2"/>
    <x v="272"/>
    <x v="7"/>
    <s v="Murcia"/>
    <m/>
    <m/>
    <m/>
    <m/>
    <m/>
    <s v="Miguel M."/>
    <x v="78"/>
    <d v="1899-12-30T07:00:00"/>
    <m/>
    <n v="1"/>
    <x v="0"/>
    <x v="0"/>
    <s v="SI"/>
    <x v="1"/>
    <x v="1"/>
    <x v="1"/>
    <n v="1"/>
    <x v="2"/>
    <x v="16"/>
    <x v="4"/>
    <n v="468"/>
  </r>
  <r>
    <d v="2019-04-15T00:00:00"/>
    <x v="18"/>
    <d v="1899-12-30T07:30:00"/>
    <m/>
    <x v="1"/>
    <s v="MR"/>
    <d v="2019-04-15T07:30:00"/>
    <m/>
    <x v="26"/>
    <s v="Carga"/>
    <s v="SI"/>
    <n v="13.5"/>
    <n v="26"/>
    <x v="0"/>
    <x v="157"/>
    <x v="5"/>
    <s v="VARIOS"/>
    <s v="Envio 8532 - ped.27082"/>
    <m/>
    <m/>
    <m/>
    <m/>
    <s v="Jesús"/>
    <x v="78"/>
    <d v="1899-12-30T07:30:00"/>
    <m/>
    <n v="1"/>
    <x v="0"/>
    <x v="0"/>
    <s v="SI"/>
    <x v="1"/>
    <x v="1"/>
    <x v="1"/>
    <n v="1"/>
    <x v="2"/>
    <x v="16"/>
    <x v="4"/>
    <n v="468"/>
  </r>
  <r>
    <d v="2019-04-15T00:00:00"/>
    <x v="9"/>
    <d v="1899-12-30T08:00:00"/>
    <m/>
    <x v="1"/>
    <s v="JAR"/>
    <d v="2019-04-15T08:00:00"/>
    <n v="27427"/>
    <x v="53"/>
    <s v="Carga"/>
    <s v="SI"/>
    <n v="13.5"/>
    <n v="26"/>
    <x v="2"/>
    <x v="272"/>
    <x v="7"/>
    <s v="Murcia"/>
    <m/>
    <m/>
    <m/>
    <m/>
    <m/>
    <s v="Miguel M."/>
    <x v="78"/>
    <d v="1899-12-30T08:00:00"/>
    <m/>
    <n v="1"/>
    <x v="0"/>
    <x v="0"/>
    <s v="SI"/>
    <x v="1"/>
    <x v="1"/>
    <x v="1"/>
    <n v="1"/>
    <x v="2"/>
    <x v="16"/>
    <x v="4"/>
    <n v="468"/>
  </r>
  <r>
    <d v="2019-04-15T00:00:00"/>
    <x v="20"/>
    <d v="1899-12-30T08:30:00"/>
    <m/>
    <x v="1"/>
    <s v="JAR"/>
    <d v="2019-04-15T08:30:00"/>
    <m/>
    <x v="22"/>
    <s v="Descarga"/>
    <s v="SI"/>
    <n v="13.5"/>
    <n v="26"/>
    <x v="0"/>
    <x v="21"/>
    <x v="8"/>
    <s v="Palau"/>
    <m/>
    <m/>
    <m/>
    <m/>
    <m/>
    <s v="Miguel M."/>
    <x v="78"/>
    <d v="1899-12-30T08:30:00"/>
    <m/>
    <n v="1"/>
    <x v="0"/>
    <x v="0"/>
    <s v="SI"/>
    <x v="1"/>
    <x v="1"/>
    <x v="1"/>
    <n v="1"/>
    <x v="2"/>
    <x v="16"/>
    <x v="4"/>
    <n v="468"/>
  </r>
  <r>
    <d v="2019-04-15T00:00:00"/>
    <x v="22"/>
    <d v="1899-12-30T09:00:00"/>
    <m/>
    <x v="1"/>
    <s v="JAR"/>
    <d v="2019-04-15T09:00:00"/>
    <n v="26699"/>
    <x v="82"/>
    <s v="Carga"/>
    <s v="SI"/>
    <n v="13.5"/>
    <n v="26"/>
    <x v="2"/>
    <x v="269"/>
    <x v="7"/>
    <s v="Murcia"/>
    <m/>
    <m/>
    <m/>
    <m/>
    <m/>
    <s v="Jesús"/>
    <x v="78"/>
    <d v="1899-12-30T09:00:00"/>
    <m/>
    <n v="1"/>
    <x v="0"/>
    <x v="0"/>
    <s v="SI"/>
    <x v="1"/>
    <x v="1"/>
    <x v="1"/>
    <n v="1"/>
    <x v="2"/>
    <x v="16"/>
    <x v="4"/>
    <n v="468"/>
  </r>
  <r>
    <d v="2019-04-15T00:00:00"/>
    <x v="67"/>
    <d v="1899-12-30T09:15:00"/>
    <m/>
    <x v="1"/>
    <s v="JAR"/>
    <d v="2019-04-15T09:30:00"/>
    <m/>
    <x v="3"/>
    <s v="Descarga"/>
    <s v="NO"/>
    <n v="4"/>
    <n v="4"/>
    <x v="0"/>
    <x v="89"/>
    <x v="0"/>
    <s v="Palau"/>
    <s v="0213004492-1 "/>
    <m/>
    <m/>
    <m/>
    <m/>
    <s v="Jesús"/>
    <x v="78"/>
    <d v="1899-12-30T09:15:00"/>
    <m/>
    <n v="0"/>
    <x v="0"/>
    <x v="0"/>
    <s v="SI"/>
    <x v="1"/>
    <x v="1"/>
    <x v="1"/>
    <n v="1"/>
    <x v="0"/>
    <x v="16"/>
    <x v="4"/>
    <n v="468"/>
  </r>
  <r>
    <d v="2019-04-15T00:00:00"/>
    <x v="0"/>
    <d v="1899-12-30T09:30:00"/>
    <m/>
    <x v="1"/>
    <s v="JAR"/>
    <d v="2019-04-15T09:30:00"/>
    <m/>
    <x v="24"/>
    <s v="Descarga"/>
    <s v="SI"/>
    <n v="13.5"/>
    <n v="26"/>
    <x v="0"/>
    <x v="42"/>
    <x v="10"/>
    <s v="GAILLON"/>
    <s v="CB-1194"/>
    <m/>
    <m/>
    <m/>
    <m/>
    <s v="Miguel M."/>
    <x v="78"/>
    <d v="1899-12-30T12:00:00"/>
    <m/>
    <n v="1"/>
    <x v="0"/>
    <x v="0"/>
    <s v="SI"/>
    <x v="1"/>
    <x v="2"/>
    <x v="0"/>
    <n v="0"/>
    <x v="2"/>
    <x v="16"/>
    <x v="4"/>
    <n v="468"/>
  </r>
  <r>
    <d v="2019-04-15T00:00:00"/>
    <x v="72"/>
    <m/>
    <m/>
    <x v="0"/>
    <s v="MR"/>
    <d v="2019-04-15T09:30:00"/>
    <m/>
    <x v="30"/>
    <s v="Descarga"/>
    <s v="NO"/>
    <n v="0.5"/>
    <n v="1"/>
    <x v="0"/>
    <x v="57"/>
    <x v="1"/>
    <s v="PALAU"/>
    <s v="ALB 0A19001517 PDO 113006621"/>
    <m/>
    <m/>
    <m/>
    <m/>
    <s v="Sandra"/>
    <x v="78"/>
    <d v="1899-12-30T09:35:00"/>
    <m/>
    <n v="0"/>
    <x v="0"/>
    <x v="0"/>
    <s v="No"/>
    <x v="0"/>
    <x v="0"/>
    <x v="0"/>
    <n v="0"/>
    <x v="1"/>
    <x v="16"/>
    <x v="4"/>
    <n v="468"/>
  </r>
  <r>
    <d v="2019-04-15T00:00:00"/>
    <x v="14"/>
    <d v="1899-12-30T10:00:00"/>
    <m/>
    <x v="1"/>
    <s v="JAR"/>
    <d v="2019-04-15T10:00:00"/>
    <n v="27051"/>
    <x v="81"/>
    <s v="Carga"/>
    <s v="NO"/>
    <n v="12.5"/>
    <n v="26"/>
    <x v="2"/>
    <x v="271"/>
    <x v="7"/>
    <s v="Sevilla"/>
    <m/>
    <m/>
    <m/>
    <m/>
    <m/>
    <s v="Juan Carlos"/>
    <x v="78"/>
    <d v="1899-12-30T13:40:00"/>
    <m/>
    <n v="0"/>
    <x v="0"/>
    <x v="0"/>
    <s v="SI"/>
    <x v="1"/>
    <x v="2"/>
    <x v="0"/>
    <n v="0"/>
    <x v="2"/>
    <x v="16"/>
    <x v="4"/>
    <n v="468"/>
  </r>
  <r>
    <d v="2019-04-15T00:00:00"/>
    <x v="135"/>
    <m/>
    <m/>
    <x v="0"/>
    <s v="MR"/>
    <d v="2019-04-15T10:00:00"/>
    <m/>
    <x v="75"/>
    <s v="Descarga"/>
    <s v="NO"/>
    <n v="0.5"/>
    <n v="1"/>
    <x v="0"/>
    <x v="4"/>
    <x v="2"/>
    <s v="LERIDA"/>
    <s v="NUFRI DEVOLUCION 27316"/>
    <m/>
    <m/>
    <m/>
    <m/>
    <s v="Jesús"/>
    <x v="78"/>
    <d v="1899-12-30T10:12:00"/>
    <m/>
    <n v="0"/>
    <x v="0"/>
    <x v="0"/>
    <s v="No"/>
    <x v="0"/>
    <x v="0"/>
    <x v="0"/>
    <n v="0"/>
    <x v="0"/>
    <x v="16"/>
    <x v="4"/>
    <n v="468"/>
  </r>
  <r>
    <d v="2019-04-15T00:00:00"/>
    <x v="41"/>
    <d v="1899-12-30T10:15:00"/>
    <m/>
    <x v="1"/>
    <s v="JAR"/>
    <d v="2019-04-15T10:30:00"/>
    <m/>
    <x v="3"/>
    <s v="Descarga"/>
    <s v="NO"/>
    <n v="1"/>
    <n v="2"/>
    <x v="0"/>
    <x v="128"/>
    <x v="2"/>
    <s v="Palau"/>
    <s v="2 palets, 2000 kg."/>
    <m/>
    <m/>
    <m/>
    <m/>
    <s v="Jesús"/>
    <x v="78"/>
    <d v="1899-12-30T10:15:00"/>
    <m/>
    <n v="0"/>
    <x v="0"/>
    <x v="0"/>
    <s v="SI"/>
    <x v="1"/>
    <x v="1"/>
    <x v="1"/>
    <n v="1"/>
    <x v="0"/>
    <x v="16"/>
    <x v="4"/>
    <n v="468"/>
  </r>
  <r>
    <d v="2019-04-15T00:00:00"/>
    <x v="1"/>
    <d v="1899-12-30T10:30:00"/>
    <m/>
    <x v="1"/>
    <s v="MR"/>
    <d v="2019-04-15T10:30:00"/>
    <n v="6007109"/>
    <x v="22"/>
    <s v="Carga"/>
    <s v="SI"/>
    <n v="13.5"/>
    <n v="26"/>
    <x v="2"/>
    <x v="226"/>
    <x v="1"/>
    <s v="LORQUI"/>
    <s v="PDO. 6007109 SE CARGAR CON COLORES MIXTOS"/>
    <m/>
    <m/>
    <m/>
    <m/>
    <s v="Miguel M."/>
    <x v="78"/>
    <d v="1899-12-30T10:30:00"/>
    <m/>
    <n v="1"/>
    <x v="0"/>
    <x v="0"/>
    <s v="SI"/>
    <x v="1"/>
    <x v="1"/>
    <x v="1"/>
    <n v="1"/>
    <x v="1"/>
    <x v="16"/>
    <x v="4"/>
    <n v="468"/>
  </r>
  <r>
    <d v="2019-04-15T00:00:00"/>
    <x v="30"/>
    <m/>
    <m/>
    <x v="0"/>
    <s v="MR"/>
    <d v="2019-04-15T10:30:00"/>
    <n v="27449"/>
    <x v="12"/>
    <s v="Carga"/>
    <s v="NO"/>
    <n v="0.5"/>
    <n v="1"/>
    <x v="0"/>
    <x v="83"/>
    <x v="1"/>
    <s v="TOLEDO"/>
    <s v="SIN CITA"/>
    <m/>
    <m/>
    <m/>
    <m/>
    <s v="Sandra"/>
    <x v="78"/>
    <d v="1899-12-30T10:40:00"/>
    <m/>
    <n v="0"/>
    <x v="0"/>
    <x v="0"/>
    <s v="No"/>
    <x v="0"/>
    <x v="0"/>
    <x v="0"/>
    <n v="0"/>
    <x v="1"/>
    <x v="16"/>
    <x v="4"/>
    <n v="468"/>
  </r>
  <r>
    <d v="2019-04-15T00:00:00"/>
    <x v="2"/>
    <d v="1899-12-30T11:00:00"/>
    <m/>
    <x v="1"/>
    <s v="JAR"/>
    <d v="2019-04-15T11:00:00"/>
    <n v="27051"/>
    <x v="81"/>
    <s v="Carga"/>
    <s v="NO"/>
    <n v="12.5"/>
    <n v="26"/>
    <x v="2"/>
    <x v="271"/>
    <x v="7"/>
    <s v="Sevilla"/>
    <m/>
    <m/>
    <m/>
    <m/>
    <n v="45"/>
    <s v="Miguel Ángel"/>
    <x v="78"/>
    <d v="1899-12-30T20:00:00"/>
    <m/>
    <n v="0"/>
    <x v="0"/>
    <x v="0"/>
    <s v="SI"/>
    <x v="1"/>
    <x v="2"/>
    <x v="0"/>
    <n v="0"/>
    <x v="2"/>
    <x v="16"/>
    <x v="4"/>
    <n v="468"/>
  </r>
  <r>
    <d v="2019-04-15T00:00:00"/>
    <x v="73"/>
    <m/>
    <m/>
    <x v="0"/>
    <s v="MR"/>
    <d v="2019-04-15T11:30:00"/>
    <m/>
    <x v="3"/>
    <s v="Descarga"/>
    <s v="NO"/>
    <n v="0.5"/>
    <n v="1"/>
    <x v="0"/>
    <x v="48"/>
    <x v="2"/>
    <s v="CALDES"/>
    <s v="ALB. 191043 PDO 113006622"/>
    <m/>
    <m/>
    <m/>
    <m/>
    <s v="Sandra"/>
    <x v="78"/>
    <d v="1899-12-30T11:15:00"/>
    <m/>
    <n v="0"/>
    <x v="0"/>
    <x v="0"/>
    <s v="No"/>
    <x v="0"/>
    <x v="0"/>
    <x v="0"/>
    <n v="0"/>
    <x v="0"/>
    <x v="16"/>
    <x v="4"/>
    <n v="468"/>
  </r>
  <r>
    <d v="2019-04-15T00:00:00"/>
    <x v="4"/>
    <d v="1899-12-30T12:00:00"/>
    <m/>
    <x v="1"/>
    <s v="JAR"/>
    <d v="2019-04-15T12:00:00"/>
    <n v="26699"/>
    <x v="82"/>
    <s v="Carga"/>
    <s v="SI"/>
    <n v="13.5"/>
    <n v="26"/>
    <x v="2"/>
    <x v="269"/>
    <x v="7"/>
    <s v="Murcia"/>
    <m/>
    <m/>
    <m/>
    <m/>
    <m/>
    <s v="Jesús"/>
    <x v="78"/>
    <d v="1899-12-30T12:00:00"/>
    <m/>
    <n v="1"/>
    <x v="0"/>
    <x v="0"/>
    <s v="SI"/>
    <x v="1"/>
    <x v="1"/>
    <x v="1"/>
    <n v="1"/>
    <x v="2"/>
    <x v="16"/>
    <x v="4"/>
    <n v="468"/>
  </r>
  <r>
    <d v="2019-04-15T00:00:00"/>
    <x v="35"/>
    <d v="1899-12-30T12:15:00"/>
    <m/>
    <x v="1"/>
    <s v="JAR"/>
    <d v="2019-04-15T12:30:00"/>
    <m/>
    <x v="3"/>
    <s v="Descarga"/>
    <s v="NO"/>
    <n v="1"/>
    <n v="1"/>
    <x v="0"/>
    <x v="17"/>
    <x v="2"/>
    <s v="palau"/>
    <m/>
    <m/>
    <m/>
    <m/>
    <m/>
    <s v="Sandra"/>
    <x v="78"/>
    <d v="1899-12-30T10:42:00"/>
    <m/>
    <n v="0"/>
    <x v="0"/>
    <x v="0"/>
    <s v="SI"/>
    <x v="1"/>
    <x v="3"/>
    <x v="1"/>
    <n v="1"/>
    <x v="0"/>
    <x v="16"/>
    <x v="4"/>
    <n v="468"/>
  </r>
  <r>
    <d v="2019-04-15T00:00:00"/>
    <x v="5"/>
    <d v="1899-12-30T12:30:00"/>
    <m/>
    <x v="1"/>
    <s v="MR"/>
    <d v="2019-04-15T12:30:00"/>
    <m/>
    <x v="6"/>
    <s v="Carga"/>
    <s v="SI"/>
    <n v="13.5"/>
    <n v="26"/>
    <x v="0"/>
    <x v="7"/>
    <x v="4"/>
    <s v="GAILLON"/>
    <s v="MOLDE + DOS PEDIDOS 6007120Y 6006979"/>
    <m/>
    <m/>
    <m/>
    <m/>
    <s v="Miguel M."/>
    <x v="78"/>
    <d v="1899-12-30T12:30:00"/>
    <m/>
    <n v="1"/>
    <x v="0"/>
    <x v="0"/>
    <s v="SI"/>
    <x v="1"/>
    <x v="1"/>
    <x v="1"/>
    <n v="1"/>
    <x v="1"/>
    <x v="16"/>
    <x v="4"/>
    <n v="468"/>
  </r>
  <r>
    <d v="2019-04-15T00:00:00"/>
    <x v="36"/>
    <d v="1899-12-30T13:00:00"/>
    <m/>
    <x v="1"/>
    <s v="JAR"/>
    <d v="2019-04-15T13:00:00"/>
    <n v="26699"/>
    <x v="82"/>
    <s v="Carga"/>
    <s v="SI"/>
    <n v="13.5"/>
    <n v="26"/>
    <x v="2"/>
    <x v="269"/>
    <x v="7"/>
    <s v="Murcia"/>
    <m/>
    <m/>
    <m/>
    <m/>
    <m/>
    <s v="Miguel Ángel"/>
    <x v="78"/>
    <d v="1899-12-30T13:00:00"/>
    <m/>
    <n v="1"/>
    <x v="0"/>
    <x v="0"/>
    <s v="SI"/>
    <x v="1"/>
    <x v="1"/>
    <x v="1"/>
    <n v="1"/>
    <x v="2"/>
    <x v="16"/>
    <x v="4"/>
    <n v="468"/>
  </r>
  <r>
    <d v="2019-04-15T00:00:00"/>
    <x v="6"/>
    <d v="1899-12-30T13:30:00"/>
    <m/>
    <x v="1"/>
    <s v="JAR"/>
    <d v="2019-04-15T13:30:00"/>
    <n v="26435"/>
    <x v="3"/>
    <s v="Carga"/>
    <s v="SI"/>
    <n v="13.5"/>
    <n v="26"/>
    <x v="2"/>
    <x v="59"/>
    <x v="1"/>
    <s v="Castellon"/>
    <m/>
    <m/>
    <m/>
    <m/>
    <m/>
    <s v="Juan Carlos"/>
    <x v="78"/>
    <d v="1899-12-30T13:30:00"/>
    <m/>
    <n v="1"/>
    <x v="0"/>
    <x v="0"/>
    <s v="SI"/>
    <x v="1"/>
    <x v="1"/>
    <x v="1"/>
    <n v="1"/>
    <x v="1"/>
    <x v="16"/>
    <x v="4"/>
    <n v="468"/>
  </r>
  <r>
    <d v="2019-04-15T00:00:00"/>
    <x v="12"/>
    <d v="1899-12-30T14:30:00"/>
    <m/>
    <x v="1"/>
    <s v="JAR"/>
    <d v="2019-04-15T14:30:00"/>
    <n v="26435"/>
    <x v="3"/>
    <s v="Carga"/>
    <s v="SI"/>
    <n v="13.5"/>
    <n v="26"/>
    <x v="2"/>
    <x v="59"/>
    <x v="1"/>
    <s v="Castellon"/>
    <m/>
    <m/>
    <m/>
    <m/>
    <m/>
    <s v="Juan Carlos"/>
    <x v="78"/>
    <d v="1899-12-30T14:30:00"/>
    <m/>
    <n v="1"/>
    <x v="0"/>
    <x v="0"/>
    <s v="SI"/>
    <x v="1"/>
    <x v="1"/>
    <x v="1"/>
    <n v="1"/>
    <x v="1"/>
    <x v="16"/>
    <x v="4"/>
    <n v="468"/>
  </r>
  <r>
    <d v="2019-04-15T00:00:00"/>
    <x v="38"/>
    <d v="1899-12-30T15:00:00"/>
    <m/>
    <x v="1"/>
    <s v="JAR"/>
    <d v="2019-04-15T15:00:00"/>
    <n v="27427"/>
    <x v="53"/>
    <s v="Carga"/>
    <s v="SI"/>
    <n v="13.5"/>
    <n v="26"/>
    <x v="2"/>
    <x v="272"/>
    <x v="7"/>
    <s v="Murcia"/>
    <m/>
    <m/>
    <m/>
    <m/>
    <m/>
    <s v="Jesús"/>
    <x v="78"/>
    <d v="1899-12-30T15:00:00"/>
    <m/>
    <n v="1"/>
    <x v="0"/>
    <x v="0"/>
    <s v="SI"/>
    <x v="1"/>
    <x v="1"/>
    <x v="1"/>
    <n v="1"/>
    <x v="2"/>
    <x v="16"/>
    <x v="4"/>
    <n v="468"/>
  </r>
  <r>
    <d v="2019-04-15T00:00:00"/>
    <x v="93"/>
    <d v="1899-12-30T15:01:00"/>
    <m/>
    <x v="1"/>
    <s v="MR"/>
    <d v="2019-04-15T15:00:00"/>
    <n v="6007002"/>
    <x v="25"/>
    <s v="Carga"/>
    <s v="SI"/>
    <n v="13.5"/>
    <n v="26"/>
    <x v="0"/>
    <x v="31"/>
    <x v="9"/>
    <s v="ALEMANIA"/>
    <m/>
    <m/>
    <m/>
    <m/>
    <m/>
    <s v="Miguel Ángel"/>
    <x v="78"/>
    <d v="1899-12-30T15:01:00"/>
    <m/>
    <n v="1"/>
    <x v="0"/>
    <x v="0"/>
    <s v="SI"/>
    <x v="1"/>
    <x v="1"/>
    <x v="1"/>
    <n v="1"/>
    <x v="2"/>
    <x v="16"/>
    <x v="4"/>
    <n v="468"/>
  </r>
  <r>
    <d v="2019-04-15T00:00:00"/>
    <x v="221"/>
    <m/>
    <m/>
    <x v="0"/>
    <s v="MR"/>
    <d v="2019-04-15T15:00:00"/>
    <n v="6007015"/>
    <x v="6"/>
    <s v="Carga"/>
    <s v="SI"/>
    <n v="13.5"/>
    <n v="26"/>
    <x v="0"/>
    <x v="7"/>
    <x v="4"/>
    <s v="FRANCIA"/>
    <m/>
    <m/>
    <m/>
    <m/>
    <m/>
    <s v="Juan Carlos"/>
    <x v="78"/>
    <d v="1899-12-30T15:02:00"/>
    <m/>
    <n v="1"/>
    <x v="0"/>
    <x v="0"/>
    <s v="No"/>
    <x v="0"/>
    <x v="0"/>
    <x v="0"/>
    <n v="0"/>
    <x v="1"/>
    <x v="16"/>
    <x v="4"/>
    <n v="468"/>
  </r>
  <r>
    <d v="2019-04-15T00:00:00"/>
    <x v="13"/>
    <d v="1899-12-30T16:00:00"/>
    <m/>
    <x v="1"/>
    <s v="JAR"/>
    <d v="2019-04-15T16:00:00"/>
    <n v="27427"/>
    <x v="53"/>
    <s v="Carga"/>
    <s v="SI"/>
    <n v="13.5"/>
    <n v="26"/>
    <x v="2"/>
    <x v="272"/>
    <x v="7"/>
    <s v="Murcia"/>
    <s v="pdte. confirme el MOSCA QUE CARGA"/>
    <m/>
    <m/>
    <m/>
    <m/>
    <s v="Pdte."/>
    <x v="78"/>
    <d v="1899-12-30T16:00:00"/>
    <m/>
    <n v="1"/>
    <x v="0"/>
    <x v="0"/>
    <s v="SI"/>
    <x v="1"/>
    <x v="1"/>
    <x v="1"/>
    <n v="1"/>
    <x v="2"/>
    <x v="16"/>
    <x v="4"/>
    <n v="468"/>
  </r>
  <r>
    <d v="2019-04-15T00:00:00"/>
    <x v="8"/>
    <d v="1899-12-30T16:30:00"/>
    <m/>
    <x v="1"/>
    <s v="JAR"/>
    <d v="2019-04-15T16:30:00"/>
    <m/>
    <x v="3"/>
    <s v="Carga"/>
    <s v="SI"/>
    <n v="13.5"/>
    <n v="26"/>
    <x v="0"/>
    <x v="6"/>
    <x v="3"/>
    <s v="VARIOS"/>
    <m/>
    <m/>
    <m/>
    <m/>
    <m/>
    <s v="Juan Carlos"/>
    <x v="78"/>
    <d v="1899-12-30T16:30:00"/>
    <m/>
    <n v="1"/>
    <x v="0"/>
    <x v="0"/>
    <s v="SI"/>
    <x v="1"/>
    <x v="1"/>
    <x v="1"/>
    <n v="1"/>
    <x v="1"/>
    <x v="16"/>
    <x v="4"/>
    <n v="468"/>
  </r>
  <r>
    <d v="2019-04-15T00:00:00"/>
    <x v="40"/>
    <d v="1899-12-30T17:00:00"/>
    <m/>
    <x v="1"/>
    <s v="JAR"/>
    <d v="2019-04-15T17:00:00"/>
    <m/>
    <x v="55"/>
    <s v="Carga"/>
    <s v="SI"/>
    <n v="13.5"/>
    <n v="26"/>
    <x v="0"/>
    <x v="148"/>
    <x v="1"/>
    <s v="Jaén"/>
    <n v="27106"/>
    <s v="9934JJH - R4247BDB"/>
    <m/>
    <m/>
    <s v="60_x0009_"/>
    <s v="Juan Carlos"/>
    <x v="78"/>
    <d v="1899-12-30T20:00:00"/>
    <m/>
    <n v="1"/>
    <x v="0"/>
    <x v="0"/>
    <s v="SI"/>
    <x v="1"/>
    <x v="2"/>
    <x v="0"/>
    <n v="0"/>
    <x v="1"/>
    <x v="16"/>
    <x v="4"/>
    <n v="468"/>
  </r>
  <r>
    <d v="2019-04-15T00:00:00"/>
    <x v="46"/>
    <d v="1899-12-30T18:00:00"/>
    <m/>
    <x v="1"/>
    <s v="JAR"/>
    <d v="2019-04-15T18:00:00"/>
    <n v="27427"/>
    <x v="53"/>
    <s v="Carga"/>
    <s v="SI"/>
    <n v="13.5"/>
    <n v="26"/>
    <x v="2"/>
    <x v="272"/>
    <x v="7"/>
    <s v="Murcia"/>
    <s v="pdte. confirme el MOSCA QUE CARGA"/>
    <m/>
    <m/>
    <m/>
    <n v="45"/>
    <s v="Juan Carlos"/>
    <x v="78"/>
    <d v="1899-12-30T18:00:00"/>
    <m/>
    <n v="1"/>
    <x v="0"/>
    <x v="0"/>
    <s v="SI"/>
    <x v="1"/>
    <x v="1"/>
    <x v="1"/>
    <n v="1"/>
    <x v="2"/>
    <x v="16"/>
    <x v="4"/>
    <n v="468"/>
  </r>
  <r>
    <d v="2019-04-15T00:00:00"/>
    <x v="47"/>
    <d v="1899-12-30T18:30:00"/>
    <m/>
    <x v="1"/>
    <s v="JAR"/>
    <d v="2019-04-15T18:30:00"/>
    <n v="27427"/>
    <x v="53"/>
    <s v="Carga"/>
    <s v="SI"/>
    <n v="13.5"/>
    <n v="26"/>
    <x v="2"/>
    <x v="272"/>
    <x v="7"/>
    <s v="Murcia"/>
    <m/>
    <m/>
    <m/>
    <m/>
    <m/>
    <s v="Miguel Ángel"/>
    <x v="78"/>
    <d v="1899-12-30T18:30:00"/>
    <m/>
    <n v="1"/>
    <x v="0"/>
    <x v="0"/>
    <s v="SI"/>
    <x v="1"/>
    <x v="1"/>
    <x v="1"/>
    <n v="1"/>
    <x v="2"/>
    <x v="16"/>
    <x v="4"/>
    <n v="468"/>
  </r>
  <r>
    <d v="2019-04-15T00:00:00"/>
    <x v="49"/>
    <d v="1899-12-30T20:00:00"/>
    <m/>
    <x v="1"/>
    <s v="MR"/>
    <d v="2019-04-15T20:00:00"/>
    <m/>
    <x v="3"/>
    <s v="Carga"/>
    <s v="SI"/>
    <n v="13.5"/>
    <n v="26"/>
    <x v="0"/>
    <x v="23"/>
    <x v="1"/>
    <s v="VARIOS"/>
    <n v="3680331612"/>
    <m/>
    <m/>
    <m/>
    <n v="60"/>
    <s v="Miguel Ángel"/>
    <x v="78"/>
    <d v="1899-12-30T20:00:00"/>
    <m/>
    <n v="1"/>
    <x v="0"/>
    <x v="0"/>
    <s v="SI"/>
    <x v="1"/>
    <x v="1"/>
    <x v="1"/>
    <n v="1"/>
    <x v="1"/>
    <x v="16"/>
    <x v="4"/>
    <n v="468"/>
  </r>
  <r>
    <d v="2019-04-15T00:00:00"/>
    <x v="117"/>
    <d v="1899-12-30T21:00:00"/>
    <m/>
    <x v="1"/>
    <s v="MR"/>
    <d v="2019-04-15T21:00:00"/>
    <m/>
    <x v="3"/>
    <s v="Carga"/>
    <s v="SI"/>
    <n v="13.5"/>
    <n v="26"/>
    <x v="0"/>
    <x v="23"/>
    <x v="1"/>
    <s v="VARIOS"/>
    <n v="3680322650"/>
    <m/>
    <m/>
    <m/>
    <m/>
    <s v="Miguel Ángel"/>
    <x v="78"/>
    <d v="1899-12-30T14:20:00"/>
    <m/>
    <n v="1"/>
    <x v="0"/>
    <x v="0"/>
    <s v="SI"/>
    <x v="1"/>
    <x v="3"/>
    <x v="1"/>
    <n v="1"/>
    <x v="1"/>
    <x v="16"/>
    <x v="4"/>
    <n v="468"/>
  </r>
  <r>
    <d v="2019-04-16T00:00:00"/>
    <x v="18"/>
    <d v="1899-12-30T07:30:00"/>
    <m/>
    <x v="1"/>
    <s v="MR"/>
    <d v="2019-04-16T07:30:00"/>
    <m/>
    <x v="26"/>
    <s v="Carga"/>
    <s v="NO"/>
    <n v="8"/>
    <n v="16"/>
    <x v="0"/>
    <x v="157"/>
    <x v="5"/>
    <s v="VARIOS"/>
    <m/>
    <m/>
    <m/>
    <m/>
    <n v="40"/>
    <s v="Miguel M."/>
    <x v="79"/>
    <d v="1899-12-30T07:30:00"/>
    <m/>
    <n v="0"/>
    <x v="0"/>
    <x v="0"/>
    <s v="SI"/>
    <x v="1"/>
    <x v="1"/>
    <x v="1"/>
    <n v="1"/>
    <x v="2"/>
    <x v="16"/>
    <x v="4"/>
    <n v="468"/>
  </r>
  <r>
    <d v="2019-04-16T00:00:00"/>
    <x v="9"/>
    <d v="1899-12-30T08:00:00"/>
    <m/>
    <x v="1"/>
    <s v="JAR"/>
    <d v="2019-04-16T08:00:00"/>
    <s v="david Bertran"/>
    <x v="7"/>
    <s v="Carga"/>
    <s v="NO"/>
    <n v="4"/>
    <n v="6"/>
    <x v="0"/>
    <x v="247"/>
    <x v="5"/>
    <s v="La llagosta"/>
    <m/>
    <m/>
    <m/>
    <m/>
    <n v="30"/>
    <s v="Jesús"/>
    <x v="79"/>
    <d v="1899-12-30T08:00:00"/>
    <m/>
    <n v="0"/>
    <x v="0"/>
    <x v="0"/>
    <s v="SI"/>
    <x v="1"/>
    <x v="1"/>
    <x v="1"/>
    <n v="1"/>
    <x v="2"/>
    <x v="16"/>
    <x v="4"/>
    <n v="468"/>
  </r>
  <r>
    <d v="2019-04-16T00:00:00"/>
    <x v="22"/>
    <d v="1899-12-30T09:00:00"/>
    <m/>
    <x v="1"/>
    <s v="JAR"/>
    <d v="2019-04-16T09:00:00"/>
    <n v="27427"/>
    <x v="53"/>
    <s v="Carga"/>
    <s v="SI"/>
    <n v="13.5"/>
    <n v="26"/>
    <x v="2"/>
    <x v="272"/>
    <x v="7"/>
    <s v="Murcia"/>
    <m/>
    <m/>
    <m/>
    <m/>
    <n v="45"/>
    <s v="Miguel M."/>
    <x v="79"/>
    <d v="1899-12-30T09:00:00"/>
    <m/>
    <n v="1"/>
    <x v="0"/>
    <x v="0"/>
    <s v="SI"/>
    <x v="1"/>
    <x v="1"/>
    <x v="1"/>
    <n v="1"/>
    <x v="2"/>
    <x v="16"/>
    <x v="4"/>
    <n v="468"/>
  </r>
  <r>
    <d v="2019-04-16T00:00:00"/>
    <x v="67"/>
    <d v="1899-12-30T09:15:00"/>
    <m/>
    <x v="1"/>
    <s v="JAR"/>
    <d v="2019-04-16T09:30:00"/>
    <s v="david Bertran"/>
    <x v="7"/>
    <s v="Carga"/>
    <s v="NO"/>
    <n v="4"/>
    <n v="6"/>
    <x v="0"/>
    <x v="247"/>
    <x v="5"/>
    <s v="La llagosta"/>
    <m/>
    <m/>
    <m/>
    <m/>
    <n v="15"/>
    <s v="Jesús"/>
    <x v="79"/>
    <d v="1899-12-30T09:15:00"/>
    <m/>
    <n v="0"/>
    <x v="0"/>
    <x v="0"/>
    <s v="SI"/>
    <x v="1"/>
    <x v="1"/>
    <x v="1"/>
    <n v="1"/>
    <x v="2"/>
    <x v="16"/>
    <x v="4"/>
    <n v="468"/>
  </r>
  <r>
    <d v="2019-04-16T00:00:00"/>
    <x v="0"/>
    <d v="1899-12-30T09:30:00"/>
    <m/>
    <x v="1"/>
    <s v="JAR"/>
    <d v="2019-04-16T09:30:00"/>
    <n v="26699"/>
    <x v="82"/>
    <s v="Carga"/>
    <s v="SI"/>
    <n v="13.5"/>
    <n v="26"/>
    <x v="2"/>
    <x v="269"/>
    <x v="7"/>
    <s v="Murcia"/>
    <m/>
    <m/>
    <m/>
    <m/>
    <n v="45"/>
    <s v="Jesús"/>
    <x v="79"/>
    <d v="1899-12-30T09:30:00"/>
    <m/>
    <n v="1"/>
    <x v="0"/>
    <x v="0"/>
    <s v="SI"/>
    <x v="1"/>
    <x v="1"/>
    <x v="1"/>
    <n v="1"/>
    <x v="2"/>
    <x v="16"/>
    <x v="4"/>
    <n v="468"/>
  </r>
  <r>
    <d v="2019-04-16T00:00:00"/>
    <x v="14"/>
    <d v="1899-12-30T10:00:00"/>
    <m/>
    <x v="1"/>
    <s v="JAR"/>
    <d v="2019-04-16T10:00:00"/>
    <n v="27427"/>
    <x v="53"/>
    <s v="Carga"/>
    <s v="SI"/>
    <n v="13.5"/>
    <n v="26"/>
    <x v="2"/>
    <x v="272"/>
    <x v="7"/>
    <s v="Murcia"/>
    <m/>
    <m/>
    <m/>
    <m/>
    <n v="45"/>
    <s v="Jesús"/>
    <x v="79"/>
    <d v="1899-12-30T12:00:00"/>
    <m/>
    <n v="1"/>
    <x v="0"/>
    <x v="0"/>
    <s v="SI"/>
    <x v="1"/>
    <x v="2"/>
    <x v="0"/>
    <n v="0"/>
    <x v="2"/>
    <x v="16"/>
    <x v="4"/>
    <n v="468"/>
  </r>
  <r>
    <d v="2019-04-16T00:00:00"/>
    <x v="1"/>
    <d v="1899-12-30T10:30:00"/>
    <m/>
    <x v="1"/>
    <s v="JAR"/>
    <d v="2019-04-16T10:30:00"/>
    <n v="26699"/>
    <x v="82"/>
    <s v="Carga"/>
    <s v="SI"/>
    <n v="13.5"/>
    <n v="26"/>
    <x v="2"/>
    <x v="269"/>
    <x v="7"/>
    <s v="Murcia"/>
    <m/>
    <m/>
    <m/>
    <m/>
    <n v="45"/>
    <s v="Miguel Ángel"/>
    <x v="79"/>
    <d v="1899-12-30T14:00:00"/>
    <m/>
    <n v="1"/>
    <x v="0"/>
    <x v="0"/>
    <s v="SI"/>
    <x v="1"/>
    <x v="2"/>
    <x v="0"/>
    <n v="0"/>
    <x v="2"/>
    <x v="16"/>
    <x v="4"/>
    <n v="468"/>
  </r>
  <r>
    <d v="2019-04-16T00:00:00"/>
    <x v="30"/>
    <m/>
    <m/>
    <x v="0"/>
    <s v="JAR"/>
    <d v="2019-04-16T10:30:00"/>
    <m/>
    <x v="17"/>
    <s v="Descarga"/>
    <s v="NO"/>
    <n v="5"/>
    <n v="9"/>
    <x v="0"/>
    <x v="97"/>
    <x v="2"/>
    <s v="Alfajarin"/>
    <m/>
    <m/>
    <m/>
    <m/>
    <n v="20"/>
    <s v="Miguel M."/>
    <x v="79"/>
    <d v="1899-12-30T10:40:00"/>
    <m/>
    <n v="0"/>
    <x v="0"/>
    <x v="0"/>
    <s v="No"/>
    <x v="0"/>
    <x v="0"/>
    <x v="0"/>
    <n v="0"/>
    <x v="0"/>
    <x v="16"/>
    <x v="4"/>
    <n v="468"/>
  </r>
  <r>
    <d v="2019-04-16T00:00:00"/>
    <x v="2"/>
    <d v="1899-12-30T11:00:00"/>
    <m/>
    <x v="1"/>
    <s v="JAR"/>
    <d v="2019-04-16T11:00:00"/>
    <n v="27427"/>
    <x v="53"/>
    <s v="Carga"/>
    <s v="SI"/>
    <n v="13.5"/>
    <n v="26"/>
    <x v="2"/>
    <x v="272"/>
    <x v="7"/>
    <s v="Murcia"/>
    <m/>
    <m/>
    <m/>
    <m/>
    <n v="45"/>
    <s v="Miguel M."/>
    <x v="79"/>
    <d v="1899-12-30T11:00:00"/>
    <m/>
    <n v="1"/>
    <x v="0"/>
    <x v="0"/>
    <s v="SI"/>
    <x v="1"/>
    <x v="1"/>
    <x v="1"/>
    <n v="1"/>
    <x v="2"/>
    <x v="16"/>
    <x v="4"/>
    <n v="468"/>
  </r>
  <r>
    <d v="2019-04-16T00:00:00"/>
    <x v="73"/>
    <d v="1899-12-30T11:15:00"/>
    <m/>
    <x v="1"/>
    <s v="JAR"/>
    <d v="2019-04-16T11:30:00"/>
    <s v="david Bertran"/>
    <x v="7"/>
    <s v="Carga"/>
    <s v="NO"/>
    <n v="4"/>
    <n v="6"/>
    <x v="0"/>
    <x v="247"/>
    <x v="5"/>
    <s v="MATARO"/>
    <s v="MATARO E IGUALADA"/>
    <m/>
    <m/>
    <m/>
    <n v="10"/>
    <s v="Miguel M."/>
    <x v="79"/>
    <d v="1899-12-30T11:15:00"/>
    <m/>
    <n v="0"/>
    <x v="0"/>
    <x v="0"/>
    <s v="SI"/>
    <x v="1"/>
    <x v="1"/>
    <x v="1"/>
    <n v="1"/>
    <x v="2"/>
    <x v="16"/>
    <x v="4"/>
    <n v="468"/>
  </r>
  <r>
    <d v="2019-04-16T00:00:00"/>
    <x v="3"/>
    <d v="1899-12-30T11:30:00"/>
    <m/>
    <x v="1"/>
    <s v="VG"/>
    <d v="2019-04-16T11:30:00"/>
    <m/>
    <x v="18"/>
    <s v="Carga"/>
    <s v="NO"/>
    <n v="1"/>
    <n v="2"/>
    <x v="0"/>
    <x v="31"/>
    <x v="9"/>
    <s v="ALEMANIA"/>
    <s v="6007115 Y 6007123"/>
    <m/>
    <m/>
    <m/>
    <n v="15"/>
    <s v="Reyes"/>
    <x v="80"/>
    <d v="1899-12-30T11:30:00"/>
    <m/>
    <n v="0"/>
    <x v="0"/>
    <x v="0"/>
    <s v="SI"/>
    <x v="2"/>
    <x v="2"/>
    <x v="0"/>
    <n v="0"/>
    <x v="2"/>
    <x v="16"/>
    <x v="4"/>
    <n v="468"/>
  </r>
  <r>
    <d v="2019-04-16T00:00:00"/>
    <x v="4"/>
    <d v="1899-12-30T12:00:00"/>
    <m/>
    <x v="1"/>
    <s v="JAR"/>
    <d v="2019-04-16T12:00:00"/>
    <m/>
    <x v="79"/>
    <s v="Carga"/>
    <s v="SI"/>
    <n v="13.5"/>
    <n v="26"/>
    <x v="2"/>
    <x v="226"/>
    <x v="1"/>
    <s v="Murcia"/>
    <m/>
    <m/>
    <m/>
    <m/>
    <n v="45"/>
    <s v="Jesús"/>
    <x v="79"/>
    <d v="1899-12-30T12:00:00"/>
    <m/>
    <n v="1"/>
    <x v="0"/>
    <x v="0"/>
    <s v="SI"/>
    <x v="1"/>
    <x v="1"/>
    <x v="1"/>
    <n v="1"/>
    <x v="1"/>
    <x v="16"/>
    <x v="4"/>
    <n v="468"/>
  </r>
  <r>
    <d v="2019-04-16T00:00:00"/>
    <x v="36"/>
    <d v="1899-12-30T13:00:00"/>
    <m/>
    <x v="1"/>
    <s v="JAR"/>
    <d v="2019-04-16T13:00:00"/>
    <m/>
    <x v="79"/>
    <s v="Carga"/>
    <s v="SI"/>
    <n v="13.5"/>
    <n v="26"/>
    <x v="2"/>
    <x v="226"/>
    <x v="1"/>
    <s v="Murcia"/>
    <m/>
    <m/>
    <m/>
    <m/>
    <n v="45"/>
    <s v="Jesús"/>
    <x v="79"/>
    <d v="1899-12-30T13:00:00"/>
    <m/>
    <n v="1"/>
    <x v="0"/>
    <x v="0"/>
    <s v="SI"/>
    <x v="1"/>
    <x v="1"/>
    <x v="1"/>
    <n v="1"/>
    <x v="1"/>
    <x v="16"/>
    <x v="4"/>
    <n v="468"/>
  </r>
  <r>
    <d v="2019-04-16T00:00:00"/>
    <x v="6"/>
    <m/>
    <m/>
    <x v="0"/>
    <s v="JAR"/>
    <d v="2019-04-16T13:30:00"/>
    <m/>
    <x v="3"/>
    <s v="Carga"/>
    <s v="NO"/>
    <n v="2"/>
    <n v="4"/>
    <x v="0"/>
    <x v="86"/>
    <x v="4"/>
    <s v="Italy"/>
    <s v="6007097-6007111-6007131"/>
    <m/>
    <m/>
    <m/>
    <n v="15"/>
    <s v="Miguel M."/>
    <x v="79"/>
    <d v="1899-12-30T13:30:00"/>
    <m/>
    <n v="0"/>
    <x v="0"/>
    <x v="0"/>
    <s v="No"/>
    <x v="0"/>
    <x v="0"/>
    <x v="0"/>
    <n v="0"/>
    <x v="1"/>
    <x v="16"/>
    <x v="4"/>
    <n v="468"/>
  </r>
  <r>
    <d v="2019-04-16T00:00:00"/>
    <x v="43"/>
    <d v="1899-12-30T14:00:00"/>
    <m/>
    <x v="1"/>
    <s v="JAR"/>
    <d v="2019-04-16T14:00:00"/>
    <m/>
    <x v="79"/>
    <s v="Carga"/>
    <s v="SI"/>
    <n v="13.5"/>
    <n v="26"/>
    <x v="2"/>
    <x v="226"/>
    <x v="1"/>
    <s v="Murcia"/>
    <m/>
    <m/>
    <m/>
    <m/>
    <n v="45"/>
    <s v="Miguel M."/>
    <x v="79"/>
    <d v="1899-12-30T14:00:00"/>
    <m/>
    <n v="1"/>
    <x v="0"/>
    <x v="0"/>
    <s v="SI"/>
    <x v="1"/>
    <x v="1"/>
    <x v="1"/>
    <n v="1"/>
    <x v="1"/>
    <x v="16"/>
    <x v="4"/>
    <n v="468"/>
  </r>
  <r>
    <d v="2019-04-16T00:00:00"/>
    <x v="12"/>
    <d v="1899-12-30T14:30:00"/>
    <m/>
    <x v="1"/>
    <s v="JAR"/>
    <d v="2019-04-16T14:30:00"/>
    <n v="26435"/>
    <x v="3"/>
    <s v="Carga"/>
    <s v="SI"/>
    <n v="13.5"/>
    <n v="26"/>
    <x v="2"/>
    <x v="59"/>
    <x v="1"/>
    <s v="Castellon"/>
    <m/>
    <m/>
    <m/>
    <m/>
    <n v="45"/>
    <s v="Miguel M."/>
    <x v="79"/>
    <d v="1899-12-30T14:30:00"/>
    <m/>
    <n v="1"/>
    <x v="0"/>
    <x v="0"/>
    <s v="SI"/>
    <x v="1"/>
    <x v="1"/>
    <x v="1"/>
    <n v="1"/>
    <x v="1"/>
    <x v="16"/>
    <x v="4"/>
    <n v="468"/>
  </r>
  <r>
    <d v="2019-04-16T00:00:00"/>
    <x v="38"/>
    <d v="1899-12-30T15:00:00"/>
    <m/>
    <x v="1"/>
    <s v="JAR"/>
    <d v="2019-04-16T15:00:00"/>
    <n v="27427"/>
    <x v="53"/>
    <s v="Carga"/>
    <s v="SI"/>
    <n v="13.5"/>
    <n v="26"/>
    <x v="2"/>
    <x v="272"/>
    <x v="7"/>
    <s v="Murcia"/>
    <m/>
    <m/>
    <m/>
    <m/>
    <n v="45"/>
    <s v="Jesús"/>
    <x v="79"/>
    <d v="1899-12-30T15:00:00"/>
    <m/>
    <n v="1"/>
    <x v="0"/>
    <x v="0"/>
    <s v="SI"/>
    <x v="1"/>
    <x v="1"/>
    <x v="1"/>
    <n v="1"/>
    <x v="2"/>
    <x v="16"/>
    <x v="4"/>
    <n v="468"/>
  </r>
  <r>
    <d v="2019-04-16T00:00:00"/>
    <x v="93"/>
    <d v="1899-12-30T15:01:00"/>
    <m/>
    <x v="1"/>
    <s v="VG"/>
    <d v="2019-04-16T15:00:00"/>
    <m/>
    <x v="24"/>
    <s v="Descarga"/>
    <s v="SI"/>
    <n v="13.5"/>
    <n v="26"/>
    <x v="0"/>
    <x v="40"/>
    <x v="10"/>
    <s v="NURIEUX"/>
    <s v="CB-1197 - BOOKING 16/04 A LAS 15H"/>
    <m/>
    <m/>
    <m/>
    <n v="60"/>
    <s v="Miguel Ángel"/>
    <x v="79"/>
    <d v="1899-12-30T15:01:00"/>
    <m/>
    <n v="1"/>
    <x v="0"/>
    <x v="0"/>
    <s v="SI"/>
    <x v="1"/>
    <x v="1"/>
    <x v="1"/>
    <n v="1"/>
    <x v="2"/>
    <x v="16"/>
    <x v="4"/>
    <n v="468"/>
  </r>
  <r>
    <d v="2019-04-16T00:00:00"/>
    <x v="7"/>
    <d v="1899-12-30T15:30:00"/>
    <m/>
    <x v="1"/>
    <s v="JAR"/>
    <d v="2019-04-16T15:30:00"/>
    <m/>
    <x v="79"/>
    <s v="Carga"/>
    <s v="SI"/>
    <n v="13.5"/>
    <n v="26"/>
    <x v="2"/>
    <x v="226"/>
    <x v="1"/>
    <s v="Murcia"/>
    <m/>
    <m/>
    <m/>
    <m/>
    <n v="45"/>
    <s v="Juan Carlos"/>
    <x v="79"/>
    <d v="1899-12-30T15:30:00"/>
    <m/>
    <n v="1"/>
    <x v="0"/>
    <x v="0"/>
    <s v="SI"/>
    <x v="1"/>
    <x v="1"/>
    <x v="1"/>
    <n v="1"/>
    <x v="1"/>
    <x v="16"/>
    <x v="4"/>
    <n v="468"/>
  </r>
  <r>
    <d v="2019-04-16T00:00:00"/>
    <x v="13"/>
    <d v="1899-12-30T16:00:00"/>
    <m/>
    <x v="1"/>
    <s v="JAR"/>
    <d v="2019-04-16T16:00:00"/>
    <n v="26435"/>
    <x v="3"/>
    <s v="Carga"/>
    <s v="SI"/>
    <n v="13.5"/>
    <n v="26"/>
    <x v="2"/>
    <x v="59"/>
    <x v="1"/>
    <s v="Castellon"/>
    <m/>
    <m/>
    <m/>
    <m/>
    <n v="45"/>
    <s v="Juan Carlos"/>
    <x v="79"/>
    <d v="1899-12-30T16:00:00"/>
    <m/>
    <n v="1"/>
    <x v="0"/>
    <x v="0"/>
    <s v="SI"/>
    <x v="1"/>
    <x v="1"/>
    <x v="1"/>
    <n v="1"/>
    <x v="1"/>
    <x v="16"/>
    <x v="4"/>
    <n v="468"/>
  </r>
  <r>
    <d v="2019-04-16T00:00:00"/>
    <x v="45"/>
    <m/>
    <m/>
    <x v="0"/>
    <s v="JAR"/>
    <d v="2019-04-16T16:00:00"/>
    <n v="6007069"/>
    <x v="72"/>
    <s v="Carga"/>
    <s v="NO"/>
    <n v="1"/>
    <n v="1"/>
    <x v="1"/>
    <x v="92"/>
    <x v="4"/>
    <s v="Sweden"/>
    <m/>
    <m/>
    <m/>
    <m/>
    <n v="10"/>
    <s v="Reyes"/>
    <x v="79"/>
    <d v="1899-12-30T16:10:00"/>
    <m/>
    <n v="0"/>
    <x v="0"/>
    <x v="0"/>
    <s v="No"/>
    <x v="0"/>
    <x v="0"/>
    <x v="0"/>
    <n v="0"/>
    <x v="1"/>
    <x v="16"/>
    <x v="4"/>
    <n v="468"/>
  </r>
  <r>
    <d v="2019-04-16T00:00:00"/>
    <x v="195"/>
    <m/>
    <m/>
    <x v="0"/>
    <s v="JAR"/>
    <d v="2019-04-16T16:30:00"/>
    <n v="27514"/>
    <x v="3"/>
    <s v="Carga"/>
    <s v="NO"/>
    <n v="1"/>
    <n v="1"/>
    <x v="1"/>
    <x v="84"/>
    <x v="1"/>
    <s v="Vizcaya"/>
    <m/>
    <m/>
    <m/>
    <m/>
    <n v="10"/>
    <s v="Reyes"/>
    <x v="79"/>
    <d v="1899-12-30T16:20:00"/>
    <m/>
    <n v="0"/>
    <x v="0"/>
    <x v="0"/>
    <s v="No"/>
    <x v="0"/>
    <x v="0"/>
    <x v="0"/>
    <n v="0"/>
    <x v="1"/>
    <x v="16"/>
    <x v="4"/>
    <n v="468"/>
  </r>
  <r>
    <d v="2019-04-16T00:00:00"/>
    <x v="8"/>
    <d v="1899-12-30T16:30:00"/>
    <m/>
    <x v="1"/>
    <s v="JAR"/>
    <d v="2019-04-16T16:30:00"/>
    <m/>
    <x v="79"/>
    <s v="Carga"/>
    <s v="SI"/>
    <n v="13.5"/>
    <n v="26"/>
    <x v="2"/>
    <x v="226"/>
    <x v="1"/>
    <s v="Murcia"/>
    <m/>
    <m/>
    <m/>
    <m/>
    <n v="45"/>
    <s v="Miguel Ángel"/>
    <x v="79"/>
    <d v="1899-12-30T16:30:00"/>
    <m/>
    <n v="1"/>
    <x v="0"/>
    <x v="0"/>
    <s v="SI"/>
    <x v="1"/>
    <x v="1"/>
    <x v="1"/>
    <n v="1"/>
    <x v="1"/>
    <x v="16"/>
    <x v="4"/>
    <n v="468"/>
  </r>
  <r>
    <d v="2019-04-16T00:00:00"/>
    <x v="39"/>
    <d v="1899-12-30T16:31:00"/>
    <m/>
    <x v="1"/>
    <s v="JAR"/>
    <d v="2019-04-16T16:30:00"/>
    <m/>
    <x v="3"/>
    <s v="Carga"/>
    <s v="SI"/>
    <n v="13.5"/>
    <n v="26"/>
    <x v="0"/>
    <x v="19"/>
    <x v="7"/>
    <s v="VARIOS"/>
    <m/>
    <m/>
    <m/>
    <m/>
    <n v="15"/>
    <s v="Miguel Ángel"/>
    <x v="79"/>
    <d v="1899-12-30T16:31:00"/>
    <m/>
    <n v="1"/>
    <x v="0"/>
    <x v="0"/>
    <s v="SI"/>
    <x v="1"/>
    <x v="1"/>
    <x v="1"/>
    <n v="1"/>
    <x v="2"/>
    <x v="16"/>
    <x v="4"/>
    <n v="468"/>
  </r>
  <r>
    <d v="2019-04-16T00:00:00"/>
    <x v="40"/>
    <d v="1899-12-30T17:00:00"/>
    <m/>
    <x v="1"/>
    <s v="JAR"/>
    <d v="2019-04-16T17:00:00"/>
    <n v="27427"/>
    <x v="53"/>
    <s v="Carga"/>
    <s v="SI"/>
    <n v="13.5"/>
    <n v="26"/>
    <x v="2"/>
    <x v="272"/>
    <x v="7"/>
    <s v="Murcia"/>
    <m/>
    <m/>
    <m/>
    <m/>
    <n v="45"/>
    <s v="Juan Carlos"/>
    <x v="79"/>
    <d v="1899-12-30T17:00:00"/>
    <m/>
    <n v="1"/>
    <x v="0"/>
    <x v="0"/>
    <s v="SI"/>
    <x v="1"/>
    <x v="1"/>
    <x v="1"/>
    <n v="1"/>
    <x v="2"/>
    <x v="16"/>
    <x v="4"/>
    <n v="468"/>
  </r>
  <r>
    <d v="2019-04-16T00:00:00"/>
    <x v="55"/>
    <d v="1899-12-30T17:30:00"/>
    <m/>
    <x v="1"/>
    <s v="MR"/>
    <d v="2019-04-16T17:30:00"/>
    <m/>
    <x v="32"/>
    <s v="Descarga"/>
    <s v="NO"/>
    <n v="5"/>
    <n v="10"/>
    <x v="0"/>
    <x v="56"/>
    <x v="2"/>
    <s v="PALAU"/>
    <m/>
    <m/>
    <m/>
    <m/>
    <n v="30"/>
    <s v="Juan Carlos"/>
    <x v="79"/>
    <d v="1899-12-30T17:30:00"/>
    <m/>
    <n v="0"/>
    <x v="0"/>
    <x v="0"/>
    <s v="SI"/>
    <x v="1"/>
    <x v="1"/>
    <x v="1"/>
    <n v="1"/>
    <x v="0"/>
    <x v="16"/>
    <x v="4"/>
    <n v="468"/>
  </r>
  <r>
    <d v="2019-04-16T00:00:00"/>
    <x v="46"/>
    <d v="1899-12-30T18:00:00"/>
    <m/>
    <x v="1"/>
    <s v="JAR"/>
    <d v="2019-04-16T18:00:00"/>
    <m/>
    <x v="43"/>
    <s v="Descarga"/>
    <s v="NO"/>
    <n v="1"/>
    <n v="2"/>
    <x v="0"/>
    <x v="150"/>
    <x v="0"/>
    <s v="Zaragoza"/>
    <m/>
    <m/>
    <m/>
    <m/>
    <n v="10"/>
    <s v="Miguel Ángel"/>
    <x v="79"/>
    <d v="1899-12-30T18:00:00"/>
    <m/>
    <n v="0"/>
    <x v="0"/>
    <x v="0"/>
    <s v="SI"/>
    <x v="1"/>
    <x v="1"/>
    <x v="1"/>
    <n v="1"/>
    <x v="0"/>
    <x v="16"/>
    <x v="4"/>
    <n v="468"/>
  </r>
  <r>
    <d v="2019-04-16T00:00:00"/>
    <x v="47"/>
    <d v="1899-12-30T18:30:00"/>
    <m/>
    <x v="1"/>
    <s v="JAR"/>
    <d v="2019-04-16T18:30:00"/>
    <n v="27620"/>
    <x v="26"/>
    <s v="Carga"/>
    <s v="SI"/>
    <n v="13.5"/>
    <n v="26"/>
    <x v="0"/>
    <x v="273"/>
    <x v="11"/>
    <s v="castellon"/>
    <m/>
    <m/>
    <m/>
    <m/>
    <n v="60"/>
    <s v="Juan Carlos"/>
    <x v="79"/>
    <d v="1899-12-30T18:30:00"/>
    <m/>
    <n v="1"/>
    <x v="0"/>
    <x v="0"/>
    <s v="SI"/>
    <x v="1"/>
    <x v="1"/>
    <x v="1"/>
    <n v="1"/>
    <x v="2"/>
    <x v="16"/>
    <x v="4"/>
    <n v="468"/>
  </r>
  <r>
    <d v="2019-04-16T00:00:00"/>
    <x v="56"/>
    <d v="1899-12-30T19:00:00"/>
    <m/>
    <x v="1"/>
    <s v="JAR"/>
    <d v="2019-04-16T19:00:00"/>
    <m/>
    <x v="79"/>
    <s v="Carga"/>
    <s v="SI"/>
    <n v="13.5"/>
    <n v="26"/>
    <x v="2"/>
    <x v="226"/>
    <x v="1"/>
    <s v="Murcia"/>
    <m/>
    <m/>
    <m/>
    <m/>
    <n v="45"/>
    <s v="Juan Carlos"/>
    <x v="79"/>
    <d v="1899-12-30T19:00:00"/>
    <m/>
    <n v="1"/>
    <x v="0"/>
    <x v="0"/>
    <s v="SI"/>
    <x v="1"/>
    <x v="1"/>
    <x v="1"/>
    <n v="1"/>
    <x v="1"/>
    <x v="16"/>
    <x v="4"/>
    <n v="468"/>
  </r>
  <r>
    <d v="2019-04-16T00:00:00"/>
    <x v="49"/>
    <d v="1899-12-30T20:00:00"/>
    <m/>
    <x v="1"/>
    <s v="JAR"/>
    <d v="2019-04-16T20:00:00"/>
    <m/>
    <x v="79"/>
    <s v="Carga"/>
    <s v="SI"/>
    <n v="13.5"/>
    <n v="26"/>
    <x v="2"/>
    <x v="226"/>
    <x v="1"/>
    <s v="Murcia"/>
    <m/>
    <m/>
    <m/>
    <m/>
    <n v="45"/>
    <s v="Miguel Ángel"/>
    <x v="79"/>
    <d v="1899-12-30T20:00:00"/>
    <m/>
    <n v="1"/>
    <x v="0"/>
    <x v="0"/>
    <s v="SI"/>
    <x v="1"/>
    <x v="1"/>
    <x v="1"/>
    <n v="1"/>
    <x v="1"/>
    <x v="16"/>
    <x v="4"/>
    <n v="468"/>
  </r>
  <r>
    <d v="2019-04-17T00:00:00"/>
    <x v="59"/>
    <d v="1899-12-30T07:00:00"/>
    <m/>
    <x v="1"/>
    <s v="JAR"/>
    <d v="2019-04-17T07:00:00"/>
    <m/>
    <x v="3"/>
    <s v="Descarga"/>
    <s v="NO"/>
    <n v="6"/>
    <n v="12"/>
    <x v="0"/>
    <x v="22"/>
    <x v="2"/>
    <s v="palau"/>
    <m/>
    <m/>
    <m/>
    <m/>
    <n v="15"/>
    <s v="Jesús"/>
    <x v="80"/>
    <d v="1899-12-30T07:00:00"/>
    <m/>
    <n v="0"/>
    <x v="0"/>
    <x v="0"/>
    <s v="SI"/>
    <x v="1"/>
    <x v="1"/>
    <x v="1"/>
    <n v="1"/>
    <x v="0"/>
    <x v="16"/>
    <x v="4"/>
    <n v="468"/>
  </r>
  <r>
    <d v="2019-04-17T00:00:00"/>
    <x v="18"/>
    <d v="1899-12-30T07:30:00"/>
    <m/>
    <x v="1"/>
    <s v="MR"/>
    <d v="2019-04-17T07:30:00"/>
    <m/>
    <x v="26"/>
    <s v="Carga"/>
    <s v="NO"/>
    <n v="4"/>
    <n v="7"/>
    <x v="0"/>
    <x v="157"/>
    <x v="5"/>
    <s v="VARIOS"/>
    <m/>
    <m/>
    <m/>
    <m/>
    <n v="30"/>
    <s v="Miguel M."/>
    <x v="80"/>
    <d v="1899-12-30T07:30:00"/>
    <m/>
    <n v="0"/>
    <x v="0"/>
    <x v="0"/>
    <s v="SI"/>
    <x v="1"/>
    <x v="1"/>
    <x v="1"/>
    <n v="1"/>
    <x v="2"/>
    <x v="16"/>
    <x v="4"/>
    <n v="468"/>
  </r>
  <r>
    <d v="2019-04-17T00:00:00"/>
    <x v="9"/>
    <d v="1899-12-30T08:00:00"/>
    <m/>
    <x v="1"/>
    <s v="JAR"/>
    <d v="2019-04-17T08:00:00"/>
    <m/>
    <x v="3"/>
    <s v="Descarga"/>
    <s v="SI"/>
    <n v="13.5"/>
    <n v="26"/>
    <x v="0"/>
    <x v="102"/>
    <x v="2"/>
    <s v="Palau"/>
    <m/>
    <m/>
    <m/>
    <m/>
    <n v="60"/>
    <s v="Jesús"/>
    <x v="80"/>
    <d v="1899-12-30T08:00:00"/>
    <m/>
    <n v="1"/>
    <x v="0"/>
    <x v="0"/>
    <s v="SI"/>
    <x v="1"/>
    <x v="1"/>
    <x v="1"/>
    <n v="1"/>
    <x v="0"/>
    <x v="16"/>
    <x v="4"/>
    <n v="468"/>
  </r>
  <r>
    <d v="2019-04-17T00:00:00"/>
    <x v="20"/>
    <d v="1899-12-30T08:30:00"/>
    <m/>
    <x v="1"/>
    <s v="JAR"/>
    <d v="2019-04-17T08:30:00"/>
    <m/>
    <x v="22"/>
    <s v="Descarga"/>
    <s v="SI"/>
    <n v="13.5"/>
    <n v="26"/>
    <x v="0"/>
    <x v="21"/>
    <x v="8"/>
    <s v="Palau"/>
    <m/>
    <m/>
    <m/>
    <m/>
    <n v="60"/>
    <s v="Jesús"/>
    <x v="80"/>
    <d v="1899-12-30T08:30:00"/>
    <m/>
    <n v="1"/>
    <x v="0"/>
    <x v="0"/>
    <s v="SI"/>
    <x v="1"/>
    <x v="1"/>
    <x v="1"/>
    <n v="1"/>
    <x v="2"/>
    <x v="16"/>
    <x v="4"/>
    <n v="468"/>
  </r>
  <r>
    <d v="2019-04-17T00:00:00"/>
    <x v="22"/>
    <d v="1899-12-30T09:00:00"/>
    <m/>
    <x v="1"/>
    <s v="JAR"/>
    <d v="2019-04-17T09:00:00"/>
    <n v="27427"/>
    <x v="53"/>
    <s v="Carga"/>
    <s v="SI"/>
    <n v="13.5"/>
    <n v="26"/>
    <x v="2"/>
    <x v="272"/>
    <x v="7"/>
    <s v="Murcia"/>
    <m/>
    <m/>
    <m/>
    <m/>
    <n v="45"/>
    <s v="Juan Carlos"/>
    <x v="79"/>
    <d v="1899-12-30T20:00:00"/>
    <m/>
    <n v="1"/>
    <x v="0"/>
    <x v="0"/>
    <s v="SI"/>
    <x v="3"/>
    <x v="3"/>
    <x v="1"/>
    <n v="1"/>
    <x v="2"/>
    <x v="16"/>
    <x v="4"/>
    <n v="468"/>
  </r>
  <r>
    <d v="2019-04-17T00:00:00"/>
    <x v="14"/>
    <d v="1899-12-30T10:00:00"/>
    <m/>
    <x v="1"/>
    <s v="JAR"/>
    <d v="2019-04-17T10:00:00"/>
    <n v="27427"/>
    <x v="53"/>
    <s v="Carga"/>
    <s v="SI"/>
    <n v="13.5"/>
    <n v="26"/>
    <x v="2"/>
    <x v="272"/>
    <x v="7"/>
    <s v="Murcia"/>
    <m/>
    <m/>
    <m/>
    <m/>
    <n v="45"/>
    <s v="Miguel M."/>
    <x v="80"/>
    <d v="1899-12-30T10:00:00"/>
    <m/>
    <n v="1"/>
    <x v="0"/>
    <x v="0"/>
    <s v="SI"/>
    <x v="1"/>
    <x v="1"/>
    <x v="1"/>
    <n v="1"/>
    <x v="2"/>
    <x v="16"/>
    <x v="4"/>
    <n v="468"/>
  </r>
  <r>
    <d v="2019-04-17T00:00:00"/>
    <x v="1"/>
    <d v="1899-12-30T10:30:00"/>
    <m/>
    <x v="1"/>
    <s v="JAR"/>
    <d v="2019-04-17T10:30:00"/>
    <m/>
    <x v="30"/>
    <s v="Carga"/>
    <s v="SI"/>
    <n v="13.5"/>
    <n v="26"/>
    <x v="2"/>
    <x v="226"/>
    <x v="1"/>
    <s v="Murcia"/>
    <s v="6007071 - 4404-GRN // R-1131-BBZ"/>
    <m/>
    <m/>
    <m/>
    <n v="45"/>
    <s v="Miguel M."/>
    <x v="80"/>
    <d v="1899-12-30T10:30:00"/>
    <m/>
    <n v="1"/>
    <x v="0"/>
    <x v="0"/>
    <s v="SI"/>
    <x v="1"/>
    <x v="1"/>
    <x v="1"/>
    <n v="1"/>
    <x v="1"/>
    <x v="16"/>
    <x v="4"/>
    <n v="468"/>
  </r>
  <r>
    <d v="2019-04-17T00:00:00"/>
    <x v="95"/>
    <d v="1899-12-30T10:31:00"/>
    <m/>
    <x v="1"/>
    <s v="MR"/>
    <d v="2019-04-17T10:30:00"/>
    <m/>
    <x v="3"/>
    <s v="Descarga"/>
    <s v="NO"/>
    <n v="0.5"/>
    <n v="1"/>
    <x v="0"/>
    <x v="117"/>
    <x v="0"/>
    <s v="PALAU"/>
    <m/>
    <m/>
    <m/>
    <m/>
    <n v="10"/>
    <s v="Alfredo"/>
    <x v="80"/>
    <d v="1899-12-30T13:31:00"/>
    <m/>
    <n v="0"/>
    <x v="0"/>
    <x v="0"/>
    <s v="SI"/>
    <x v="1"/>
    <x v="2"/>
    <x v="0"/>
    <n v="0"/>
    <x v="0"/>
    <x v="16"/>
    <x v="4"/>
    <n v="468"/>
  </r>
  <r>
    <d v="2019-04-17T00:00:00"/>
    <x v="2"/>
    <d v="1899-12-30T11:00:00"/>
    <m/>
    <x v="1"/>
    <s v="JAR"/>
    <d v="2019-04-17T11:00:00"/>
    <n v="27427"/>
    <x v="53"/>
    <s v="Carga"/>
    <s v="SI"/>
    <n v="13.5"/>
    <n v="26"/>
    <x v="2"/>
    <x v="272"/>
    <x v="7"/>
    <s v="Murcia"/>
    <m/>
    <m/>
    <m/>
    <m/>
    <m/>
    <s v="Jesús"/>
    <x v="80"/>
    <d v="1899-12-30T11:00:00"/>
    <m/>
    <n v="1"/>
    <x v="0"/>
    <x v="0"/>
    <s v="SI"/>
    <x v="1"/>
    <x v="1"/>
    <x v="1"/>
    <n v="1"/>
    <x v="2"/>
    <x v="16"/>
    <x v="4"/>
    <n v="468"/>
  </r>
  <r>
    <d v="2019-04-17T00:00:00"/>
    <x v="4"/>
    <d v="1899-12-30T12:00:00"/>
    <m/>
    <x v="1"/>
    <s v="JAR"/>
    <d v="2019-04-17T12:00:00"/>
    <m/>
    <x v="22"/>
    <s v="Carga"/>
    <s v="SI"/>
    <n v="13.5"/>
    <n v="26"/>
    <x v="2"/>
    <x v="226"/>
    <x v="1"/>
    <s v="Murcia"/>
    <s v="Retorno"/>
    <m/>
    <m/>
    <m/>
    <n v="45"/>
    <s v="Jesús"/>
    <x v="80"/>
    <d v="1899-12-30T12:00:00"/>
    <m/>
    <n v="1"/>
    <x v="0"/>
    <x v="0"/>
    <s v="SI"/>
    <x v="1"/>
    <x v="1"/>
    <x v="1"/>
    <n v="1"/>
    <x v="1"/>
    <x v="16"/>
    <x v="4"/>
    <n v="468"/>
  </r>
  <r>
    <d v="2019-04-17T00:00:00"/>
    <x v="35"/>
    <d v="1899-12-30T12:15:00"/>
    <m/>
    <x v="1"/>
    <s v="JAR"/>
    <d v="2019-04-17T12:30:00"/>
    <m/>
    <x v="40"/>
    <s v="Carga"/>
    <s v="NO"/>
    <n v="1"/>
    <n v="2"/>
    <x v="0"/>
    <x v="244"/>
    <x v="1"/>
    <s v="Madrid"/>
    <s v="27326-27527"/>
    <m/>
    <m/>
    <m/>
    <n v="20"/>
    <s v="Jesús"/>
    <x v="80"/>
    <d v="1899-12-30T13:15:00"/>
    <m/>
    <n v="0"/>
    <x v="0"/>
    <x v="0"/>
    <s v="SI"/>
    <x v="1"/>
    <x v="2"/>
    <x v="0"/>
    <n v="0"/>
    <x v="1"/>
    <x v="16"/>
    <x v="4"/>
    <n v="468"/>
  </r>
  <r>
    <d v="2019-04-17T00:00:00"/>
    <x v="36"/>
    <d v="1899-12-30T13:00:00"/>
    <m/>
    <x v="1"/>
    <s v="JAR"/>
    <d v="2019-04-17T13:00:00"/>
    <m/>
    <x v="79"/>
    <s v="Carga"/>
    <s v="SI"/>
    <n v="13.5"/>
    <n v="26"/>
    <x v="2"/>
    <x v="226"/>
    <x v="1"/>
    <s v="Murcia"/>
    <m/>
    <m/>
    <m/>
    <m/>
    <n v="45"/>
    <s v="Miguel M."/>
    <x v="80"/>
    <d v="1899-12-30T13:00:00"/>
    <m/>
    <n v="1"/>
    <x v="0"/>
    <x v="0"/>
    <s v="SI"/>
    <x v="1"/>
    <x v="1"/>
    <x v="1"/>
    <n v="1"/>
    <x v="1"/>
    <x v="16"/>
    <x v="4"/>
    <n v="468"/>
  </r>
  <r>
    <d v="2019-04-17T00:00:00"/>
    <x v="6"/>
    <d v="1899-12-30T13:30:00"/>
    <m/>
    <x v="1"/>
    <s v="JAR"/>
    <d v="2019-04-17T13:30:00"/>
    <n v="27647"/>
    <x v="31"/>
    <s v="Carga"/>
    <s v="SI"/>
    <n v="13.5"/>
    <n v="26"/>
    <x v="0"/>
    <x v="274"/>
    <x v="11"/>
    <s v="Asturias"/>
    <m/>
    <m/>
    <m/>
    <m/>
    <n v="60"/>
    <s v="Miguel M."/>
    <x v="80"/>
    <d v="1899-12-30T13:30:00"/>
    <m/>
    <n v="1"/>
    <x v="0"/>
    <x v="0"/>
    <s v="SI"/>
    <x v="1"/>
    <x v="1"/>
    <x v="1"/>
    <n v="1"/>
    <x v="2"/>
    <x v="16"/>
    <x v="4"/>
    <n v="468"/>
  </r>
  <r>
    <d v="2019-04-17T00:00:00"/>
    <x v="43"/>
    <d v="1899-12-30T14:00:00"/>
    <m/>
    <x v="1"/>
    <s v="JAR"/>
    <d v="2019-04-17T14:00:00"/>
    <m/>
    <x v="79"/>
    <s v="Carga"/>
    <s v="SI"/>
    <n v="13.5"/>
    <n v="26"/>
    <x v="2"/>
    <x v="226"/>
    <x v="1"/>
    <s v="Murcia"/>
    <m/>
    <m/>
    <m/>
    <m/>
    <n v="45"/>
    <s v="Juan Carlos"/>
    <x v="80"/>
    <d v="1899-12-30T14:00:00"/>
    <m/>
    <n v="1"/>
    <x v="0"/>
    <x v="0"/>
    <s v="SI"/>
    <x v="1"/>
    <x v="1"/>
    <x v="1"/>
    <n v="1"/>
    <x v="1"/>
    <x v="16"/>
    <x v="4"/>
    <n v="468"/>
  </r>
  <r>
    <d v="2019-04-17T00:00:00"/>
    <x v="12"/>
    <d v="1899-12-30T14:30:00"/>
    <m/>
    <x v="1"/>
    <s v="JAR"/>
    <d v="2019-04-17T14:30:00"/>
    <n v="6007040"/>
    <x v="39"/>
    <s v="Carga"/>
    <s v="SI"/>
    <n v="13.5"/>
    <n v="26"/>
    <x v="0"/>
    <x v="7"/>
    <x v="9"/>
    <s v="FRANCIA"/>
    <m/>
    <s v="GL29MDT / OP13XS"/>
    <m/>
    <m/>
    <n v="60"/>
    <s v="Jesús"/>
    <x v="80"/>
    <d v="1899-12-30T14:30:00"/>
    <m/>
    <n v="1"/>
    <x v="0"/>
    <x v="0"/>
    <s v="SI"/>
    <x v="1"/>
    <x v="1"/>
    <x v="1"/>
    <n v="1"/>
    <x v="2"/>
    <x v="16"/>
    <x v="4"/>
    <n v="468"/>
  </r>
  <r>
    <d v="2019-04-17T00:00:00"/>
    <x v="38"/>
    <d v="1899-12-30T15:00:00"/>
    <m/>
    <x v="1"/>
    <s v="JAR"/>
    <d v="2019-04-17T15:00:00"/>
    <n v="27427"/>
    <x v="53"/>
    <s v="Carga"/>
    <s v="SI"/>
    <n v="13.5"/>
    <n v="26"/>
    <x v="2"/>
    <x v="272"/>
    <x v="7"/>
    <s v="Murcia"/>
    <m/>
    <m/>
    <m/>
    <m/>
    <n v="45"/>
    <s v="Miguel M."/>
    <x v="80"/>
    <d v="1899-12-30T15:00:00"/>
    <m/>
    <n v="1"/>
    <x v="0"/>
    <x v="0"/>
    <s v="SI"/>
    <x v="1"/>
    <x v="1"/>
    <x v="1"/>
    <n v="1"/>
    <x v="2"/>
    <x v="16"/>
    <x v="4"/>
    <n v="468"/>
  </r>
  <r>
    <d v="2019-04-17T00:00:00"/>
    <x v="7"/>
    <d v="1899-12-30T15:30:00"/>
    <m/>
    <x v="1"/>
    <s v="JAR"/>
    <d v="2019-04-17T15:30:00"/>
    <m/>
    <x v="79"/>
    <s v="Carga"/>
    <s v="SI"/>
    <n v="13.5"/>
    <n v="26"/>
    <x v="2"/>
    <x v="226"/>
    <x v="1"/>
    <s v="Murcia"/>
    <m/>
    <m/>
    <m/>
    <m/>
    <n v="45"/>
    <s v="Juan Carlos"/>
    <x v="80"/>
    <d v="1899-12-30T15:30:00"/>
    <m/>
    <n v="1"/>
    <x v="0"/>
    <x v="0"/>
    <s v="SI"/>
    <x v="1"/>
    <x v="1"/>
    <x v="1"/>
    <n v="1"/>
    <x v="1"/>
    <x v="16"/>
    <x v="4"/>
    <n v="468"/>
  </r>
  <r>
    <d v="2019-04-17T00:00:00"/>
    <x v="8"/>
    <d v="1899-12-30T16:30:00"/>
    <m/>
    <x v="1"/>
    <s v="JAR"/>
    <d v="2019-04-17T16:30:00"/>
    <m/>
    <x v="79"/>
    <s v="Carga"/>
    <s v="SI"/>
    <n v="13.5"/>
    <n v="26"/>
    <x v="2"/>
    <x v="226"/>
    <x v="1"/>
    <s v="Murcia"/>
    <m/>
    <m/>
    <m/>
    <m/>
    <n v="45"/>
    <s v="Juan Carlos"/>
    <x v="80"/>
    <d v="1899-12-30T16:30:00"/>
    <m/>
    <n v="1"/>
    <x v="0"/>
    <x v="0"/>
    <s v="SI"/>
    <x v="1"/>
    <x v="1"/>
    <x v="1"/>
    <n v="1"/>
    <x v="1"/>
    <x v="16"/>
    <x v="4"/>
    <n v="468"/>
  </r>
  <r>
    <d v="2019-04-17T00:00:00"/>
    <x v="40"/>
    <d v="1899-12-30T17:00:00"/>
    <m/>
    <x v="1"/>
    <s v="JAR"/>
    <d v="2019-04-17T17:00:00"/>
    <n v="27427"/>
    <x v="53"/>
    <s v="Carga"/>
    <s v="SI"/>
    <n v="13.5"/>
    <n v="26"/>
    <x v="2"/>
    <x v="272"/>
    <x v="7"/>
    <s v="Murcia"/>
    <m/>
    <m/>
    <m/>
    <m/>
    <n v="45"/>
    <s v="FALLO"/>
    <x v="80"/>
    <d v="1899-12-30T17:00:00"/>
    <m/>
    <n v="1"/>
    <x v="0"/>
    <x v="0"/>
    <s v="SI"/>
    <x v="1"/>
    <x v="1"/>
    <x v="1"/>
    <n v="1"/>
    <x v="2"/>
    <x v="16"/>
    <x v="4"/>
    <n v="468"/>
  </r>
  <r>
    <d v="2019-04-17T00:00:00"/>
    <x v="89"/>
    <d v="1899-12-30T17:15:00"/>
    <m/>
    <x v="1"/>
    <s v="MR"/>
    <d v="2019-04-17T17:30:00"/>
    <m/>
    <x v="14"/>
    <s v="Carga"/>
    <s v="NO"/>
    <n v="1"/>
    <n v="2"/>
    <x v="0"/>
    <x v="19"/>
    <x v="5"/>
    <s v="VARIOS"/>
    <m/>
    <m/>
    <m/>
    <m/>
    <n v="10"/>
    <s v="Miguel Ángel"/>
    <x v="80"/>
    <d v="1899-12-30T17:15:00"/>
    <m/>
    <n v="0"/>
    <x v="0"/>
    <x v="0"/>
    <s v="SI"/>
    <x v="1"/>
    <x v="1"/>
    <x v="1"/>
    <n v="1"/>
    <x v="2"/>
    <x v="16"/>
    <x v="4"/>
    <n v="468"/>
  </r>
  <r>
    <d v="2019-04-17T00:00:00"/>
    <x v="46"/>
    <d v="1899-12-30T18:00:00"/>
    <m/>
    <x v="1"/>
    <s v="JAR"/>
    <d v="2019-04-17T18:00:00"/>
    <m/>
    <x v="55"/>
    <s v="Carga"/>
    <s v="SI"/>
    <n v="13.5"/>
    <n v="26"/>
    <x v="0"/>
    <x v="148"/>
    <x v="1"/>
    <s v="Jaén"/>
    <m/>
    <m/>
    <m/>
    <m/>
    <n v="60"/>
    <s v="Miguel Ángel"/>
    <x v="80"/>
    <d v="1899-12-30T20:00:00"/>
    <m/>
    <n v="1"/>
    <x v="0"/>
    <x v="0"/>
    <s v="SI"/>
    <x v="1"/>
    <x v="2"/>
    <x v="0"/>
    <n v="0"/>
    <x v="1"/>
    <x v="16"/>
    <x v="4"/>
    <n v="468"/>
  </r>
  <r>
    <d v="2019-04-17T00:00:00"/>
    <x v="47"/>
    <d v="1899-12-30T18:30:00"/>
    <m/>
    <x v="1"/>
    <s v="JAR"/>
    <d v="2019-04-17T18:30:00"/>
    <m/>
    <x v="26"/>
    <s v="Carga"/>
    <s v="NO"/>
    <n v="8"/>
    <n v="15"/>
    <x v="0"/>
    <x v="4"/>
    <x v="7"/>
    <s v="varios"/>
    <m/>
    <m/>
    <m/>
    <m/>
    <n v="20"/>
    <s v="Miguel Ángel"/>
    <x v="80"/>
    <d v="1899-12-30T18:30:00"/>
    <m/>
    <n v="0"/>
    <x v="0"/>
    <x v="0"/>
    <s v="SI"/>
    <x v="1"/>
    <x v="1"/>
    <x v="1"/>
    <n v="1"/>
    <x v="2"/>
    <x v="16"/>
    <x v="4"/>
    <n v="468"/>
  </r>
  <r>
    <d v="2019-04-17T00:00:00"/>
    <x v="56"/>
    <d v="1899-12-30T19:00:00"/>
    <m/>
    <x v="1"/>
    <s v="JAR"/>
    <d v="2019-04-17T19:00:00"/>
    <m/>
    <x v="79"/>
    <s v="Carga"/>
    <s v="SI"/>
    <n v="13.5"/>
    <n v="26"/>
    <x v="2"/>
    <x v="226"/>
    <x v="1"/>
    <s v="Murcia"/>
    <m/>
    <m/>
    <m/>
    <m/>
    <n v="45"/>
    <s v="Juan Carlos"/>
    <x v="80"/>
    <d v="1899-12-30T19:00:00"/>
    <m/>
    <n v="1"/>
    <x v="0"/>
    <x v="0"/>
    <s v="SI"/>
    <x v="1"/>
    <x v="1"/>
    <x v="1"/>
    <n v="1"/>
    <x v="1"/>
    <x v="16"/>
    <x v="4"/>
    <n v="468"/>
  </r>
  <r>
    <d v="2019-04-17T00:00:00"/>
    <x v="48"/>
    <d v="1899-12-30T19:30:00"/>
    <m/>
    <x v="1"/>
    <s v="JAR"/>
    <d v="2019-04-17T19:30:00"/>
    <n v="6006868"/>
    <x v="3"/>
    <s v="Carga"/>
    <s v="SI"/>
    <n v="13.5"/>
    <n v="26"/>
    <x v="0"/>
    <x v="10"/>
    <x v="4"/>
    <s v="uk"/>
    <m/>
    <m/>
    <m/>
    <m/>
    <n v="60"/>
    <s v="Juan Carlos"/>
    <x v="80"/>
    <d v="1899-12-30T19:30:00"/>
    <m/>
    <n v="1"/>
    <x v="0"/>
    <x v="0"/>
    <s v="SI"/>
    <x v="1"/>
    <x v="1"/>
    <x v="1"/>
    <n v="1"/>
    <x v="1"/>
    <x v="16"/>
    <x v="4"/>
    <n v="468"/>
  </r>
  <r>
    <d v="2019-04-17T00:00:00"/>
    <x v="49"/>
    <d v="1899-12-30T20:00:00"/>
    <m/>
    <x v="1"/>
    <s v="JAR"/>
    <d v="2019-04-17T20:00:00"/>
    <m/>
    <x v="79"/>
    <s v="Carga"/>
    <s v="SI"/>
    <n v="13.5"/>
    <n v="26"/>
    <x v="2"/>
    <x v="226"/>
    <x v="1"/>
    <s v="Murcia"/>
    <m/>
    <m/>
    <m/>
    <m/>
    <n v="45"/>
    <s v="Miguel Ángel"/>
    <x v="80"/>
    <d v="1899-12-30T20:00:00"/>
    <m/>
    <n v="1"/>
    <x v="0"/>
    <x v="0"/>
    <s v="SI"/>
    <x v="1"/>
    <x v="1"/>
    <x v="1"/>
    <n v="1"/>
    <x v="1"/>
    <x v="16"/>
    <x v="4"/>
    <n v="468"/>
  </r>
  <r>
    <d v="2019-04-18T00:00:00"/>
    <x v="18"/>
    <d v="1899-12-30T07:30:00"/>
    <m/>
    <x v="1"/>
    <s v="MR"/>
    <d v="2019-04-18T07:30:00"/>
    <m/>
    <x v="26"/>
    <s v="Carga"/>
    <s v="NO"/>
    <n v="8"/>
    <n v="16"/>
    <x v="0"/>
    <x v="157"/>
    <x v="5"/>
    <s v="VARIOS"/>
    <m/>
    <m/>
    <m/>
    <m/>
    <n v="30"/>
    <s v="Miguel M."/>
    <x v="81"/>
    <d v="1899-12-30T07:30:00"/>
    <m/>
    <n v="0"/>
    <x v="0"/>
    <x v="0"/>
    <s v="SI"/>
    <x v="1"/>
    <x v="1"/>
    <x v="1"/>
    <n v="1"/>
    <x v="2"/>
    <x v="16"/>
    <x v="4"/>
    <n v="468"/>
  </r>
  <r>
    <d v="2019-04-18T00:00:00"/>
    <x v="20"/>
    <d v="1899-12-30T08:30:00"/>
    <m/>
    <x v="1"/>
    <s v="JAR"/>
    <d v="2019-04-18T08:30:00"/>
    <m/>
    <x v="22"/>
    <s v="Descarga"/>
    <s v="SI"/>
    <n v="13.5"/>
    <n v="26"/>
    <x v="0"/>
    <x v="21"/>
    <x v="8"/>
    <s v="Palau"/>
    <m/>
    <m/>
    <m/>
    <m/>
    <n v="60"/>
    <s v="Juan Carlos"/>
    <x v="81"/>
    <d v="1899-12-30T16:30:00"/>
    <m/>
    <n v="1"/>
    <x v="0"/>
    <x v="0"/>
    <s v="SI"/>
    <x v="1"/>
    <x v="2"/>
    <x v="0"/>
    <n v="0"/>
    <x v="2"/>
    <x v="16"/>
    <x v="4"/>
    <n v="468"/>
  </r>
  <r>
    <d v="2019-04-18T00:00:00"/>
    <x v="22"/>
    <d v="1899-12-30T09:00:00"/>
    <m/>
    <x v="1"/>
    <s v="JAR"/>
    <d v="2019-04-18T09:00:00"/>
    <m/>
    <x v="55"/>
    <s v="Carga"/>
    <s v="SI"/>
    <n v="13.5"/>
    <n v="26"/>
    <x v="0"/>
    <x v="148"/>
    <x v="7"/>
    <s v="Jaén"/>
    <m/>
    <m/>
    <m/>
    <m/>
    <n v="60"/>
    <s v="Juan Carlos"/>
    <x v="81"/>
    <d v="1899-12-30T09:00:00"/>
    <m/>
    <n v="1"/>
    <x v="0"/>
    <x v="0"/>
    <s v="SI"/>
    <x v="1"/>
    <x v="1"/>
    <x v="1"/>
    <n v="1"/>
    <x v="2"/>
    <x v="16"/>
    <x v="4"/>
    <n v="468"/>
  </r>
  <r>
    <d v="2019-04-18T00:00:00"/>
    <x v="0"/>
    <d v="1899-12-30T09:30:00"/>
    <m/>
    <x v="1"/>
    <s v="JAR"/>
    <d v="2019-04-18T09:30:00"/>
    <m/>
    <x v="3"/>
    <s v="Carga"/>
    <s v="NO"/>
    <n v="2"/>
    <n v="4"/>
    <x v="0"/>
    <x v="91"/>
    <x v="1"/>
    <s v="Granollers"/>
    <s v="27681-27396"/>
    <m/>
    <m/>
    <m/>
    <n v="30"/>
    <s v="Miguel M."/>
    <x v="81"/>
    <d v="1899-12-30T09:30:00"/>
    <m/>
    <n v="0"/>
    <x v="0"/>
    <x v="0"/>
    <s v="SI"/>
    <x v="1"/>
    <x v="1"/>
    <x v="1"/>
    <n v="1"/>
    <x v="1"/>
    <x v="16"/>
    <x v="4"/>
    <n v="468"/>
  </r>
  <r>
    <d v="2019-04-18T00:00:00"/>
    <x v="14"/>
    <d v="1899-12-30T10:00:00"/>
    <m/>
    <x v="1"/>
    <s v="JAR"/>
    <d v="2019-04-18T10:00:00"/>
    <m/>
    <x v="79"/>
    <s v="Carga"/>
    <s v="SI"/>
    <n v="13.5"/>
    <n v="26"/>
    <x v="2"/>
    <x v="226"/>
    <x v="1"/>
    <s v="Murcia"/>
    <s v="alb.Rentabox"/>
    <m/>
    <m/>
    <m/>
    <n v="45"/>
    <s v="Miguel M."/>
    <x v="81"/>
    <d v="1899-12-30T10:00:00"/>
    <m/>
    <n v="1"/>
    <x v="0"/>
    <x v="0"/>
    <s v="SI"/>
    <x v="1"/>
    <x v="1"/>
    <x v="1"/>
    <n v="1"/>
    <x v="1"/>
    <x v="16"/>
    <x v="4"/>
    <n v="468"/>
  </r>
  <r>
    <d v="2019-04-18T00:00:00"/>
    <x v="2"/>
    <d v="1899-12-30T11:00:00"/>
    <m/>
    <x v="1"/>
    <s v="JAR"/>
    <d v="2019-04-18T11:00:00"/>
    <m/>
    <x v="79"/>
    <s v="Carga"/>
    <s v="SI"/>
    <n v="13.5"/>
    <n v="26"/>
    <x v="2"/>
    <x v="226"/>
    <x v="1"/>
    <s v="Murcia"/>
    <s v="alb.Rentabox"/>
    <m/>
    <m/>
    <m/>
    <n v="45"/>
    <s v="Miguel M."/>
    <x v="81"/>
    <d v="1899-12-30T11:00:00"/>
    <m/>
    <n v="1"/>
    <x v="0"/>
    <x v="0"/>
    <s v="SI"/>
    <x v="1"/>
    <x v="1"/>
    <x v="1"/>
    <n v="1"/>
    <x v="1"/>
    <x v="16"/>
    <x v="4"/>
    <n v="468"/>
  </r>
  <r>
    <d v="2019-04-18T00:00:00"/>
    <x v="4"/>
    <d v="1899-12-30T12:00:00"/>
    <m/>
    <x v="1"/>
    <s v="JAR"/>
    <d v="2019-04-18T12:00:00"/>
    <m/>
    <x v="22"/>
    <s v="Carga"/>
    <s v="SI"/>
    <n v="13.5"/>
    <n v="26"/>
    <x v="2"/>
    <x v="226"/>
    <x v="1"/>
    <s v="Murcia"/>
    <s v="Alb. Schoeller"/>
    <m/>
    <m/>
    <m/>
    <n v="45"/>
    <s v="Juan Carlos"/>
    <x v="81"/>
    <d v="1899-12-30T17:30:00"/>
    <m/>
    <n v="1"/>
    <x v="0"/>
    <x v="0"/>
    <s v="SI"/>
    <x v="1"/>
    <x v="2"/>
    <x v="0"/>
    <n v="0"/>
    <x v="1"/>
    <x v="16"/>
    <x v="4"/>
    <n v="468"/>
  </r>
  <r>
    <d v="2019-04-18T00:00:00"/>
    <x v="5"/>
    <d v="1899-12-30T12:30:00"/>
    <m/>
    <x v="1"/>
    <s v="JAR"/>
    <d v="2019-04-18T12:30:00"/>
    <n v="27649"/>
    <x v="3"/>
    <s v="Carga"/>
    <s v="NO"/>
    <n v="1"/>
    <n v="1"/>
    <x v="0"/>
    <x v="275"/>
    <x v="3"/>
    <s v="Cornella"/>
    <m/>
    <m/>
    <m/>
    <m/>
    <n v="10"/>
    <s v="Miguel Ángel"/>
    <x v="81"/>
    <d v="1899-12-30T12:30:00"/>
    <m/>
    <n v="0"/>
    <x v="0"/>
    <x v="0"/>
    <s v="SI"/>
    <x v="1"/>
    <x v="1"/>
    <x v="1"/>
    <n v="1"/>
    <x v="1"/>
    <x v="16"/>
    <x v="4"/>
    <n v="468"/>
  </r>
  <r>
    <d v="2019-04-18T00:00:00"/>
    <x v="43"/>
    <d v="1899-12-30T14:00:00"/>
    <m/>
    <x v="1"/>
    <s v="JAR"/>
    <d v="2019-04-18T14:00:00"/>
    <m/>
    <x v="3"/>
    <s v="Descarga"/>
    <s v="NO"/>
    <n v="3"/>
    <n v="5"/>
    <x v="0"/>
    <x v="10"/>
    <x v="6"/>
    <s v="Palau"/>
    <m/>
    <m/>
    <m/>
    <m/>
    <n v="60"/>
    <s v="Miguel Ángel"/>
    <x v="81"/>
    <d v="1899-12-30T14:00:00"/>
    <m/>
    <n v="0"/>
    <x v="0"/>
    <x v="0"/>
    <s v="SI"/>
    <x v="1"/>
    <x v="1"/>
    <x v="1"/>
    <n v="1"/>
    <x v="0"/>
    <x v="16"/>
    <x v="4"/>
    <n v="468"/>
  </r>
  <r>
    <d v="2019-04-18T00:00:00"/>
    <x v="38"/>
    <d v="1899-12-30T15:00:00"/>
    <m/>
    <x v="1"/>
    <s v="JAR"/>
    <d v="2019-04-18T15:00:00"/>
    <m/>
    <x v="79"/>
    <s v="Carga"/>
    <s v="SI"/>
    <n v="13.5"/>
    <n v="26"/>
    <x v="2"/>
    <x v="226"/>
    <x v="1"/>
    <s v="Murcia"/>
    <s v="alb.Rentabox"/>
    <m/>
    <m/>
    <m/>
    <n v="45"/>
    <s v="Juan Carlos"/>
    <x v="81"/>
    <d v="1899-12-30T15:00:00"/>
    <m/>
    <n v="1"/>
    <x v="0"/>
    <x v="0"/>
    <s v="SI"/>
    <x v="1"/>
    <x v="1"/>
    <x v="1"/>
    <n v="1"/>
    <x v="1"/>
    <x v="16"/>
    <x v="4"/>
    <n v="468"/>
  </r>
  <r>
    <d v="2019-04-18T00:00:00"/>
    <x v="13"/>
    <d v="1899-12-30T16:00:00"/>
    <m/>
    <x v="1"/>
    <s v="JAR"/>
    <d v="2019-04-18T16:00:00"/>
    <m/>
    <x v="79"/>
    <s v="Carga"/>
    <s v="SI"/>
    <n v="13.5"/>
    <n v="26"/>
    <x v="2"/>
    <x v="226"/>
    <x v="1"/>
    <s v="Murcia"/>
    <s v="alb.Rentabox"/>
    <m/>
    <m/>
    <m/>
    <n v="45"/>
    <s v="Miguel M."/>
    <x v="81"/>
    <d v="1899-12-30T16:00:00"/>
    <m/>
    <n v="1"/>
    <x v="0"/>
    <x v="0"/>
    <s v="SI"/>
    <x v="1"/>
    <x v="1"/>
    <x v="1"/>
    <n v="1"/>
    <x v="1"/>
    <x v="16"/>
    <x v="4"/>
    <n v="468"/>
  </r>
  <r>
    <d v="2019-04-18T00:00:00"/>
    <x v="40"/>
    <d v="1899-12-30T17:00:00"/>
    <m/>
    <x v="1"/>
    <s v="JAR"/>
    <d v="2019-04-18T17:00:00"/>
    <m/>
    <x v="79"/>
    <s v="Carga"/>
    <s v="SI"/>
    <n v="13.5"/>
    <n v="26"/>
    <x v="2"/>
    <x v="226"/>
    <x v="1"/>
    <s v="Murcia"/>
    <s v="Alb. Schoeller"/>
    <m/>
    <m/>
    <m/>
    <n v="45"/>
    <s v="Miguel M."/>
    <x v="81"/>
    <d v="1899-12-30T17:00:00"/>
    <m/>
    <n v="1"/>
    <x v="0"/>
    <x v="0"/>
    <s v="SI"/>
    <x v="1"/>
    <x v="1"/>
    <x v="1"/>
    <n v="1"/>
    <x v="1"/>
    <x v="16"/>
    <x v="4"/>
    <n v="468"/>
  </r>
  <r>
    <d v="2019-04-18T00:00:00"/>
    <x v="46"/>
    <d v="1899-12-30T18:00:00"/>
    <m/>
    <x v="1"/>
    <s v="JAR"/>
    <d v="2019-04-18T18:00:00"/>
    <m/>
    <x v="79"/>
    <s v="Carga"/>
    <s v="SI"/>
    <n v="13.5"/>
    <n v="26"/>
    <x v="2"/>
    <x v="226"/>
    <x v="1"/>
    <s v="Murcia"/>
    <s v="Alb. Schoeller"/>
    <m/>
    <m/>
    <m/>
    <n v="45"/>
    <s v="Miguel M."/>
    <x v="81"/>
    <d v="1899-12-30T09:00:00"/>
    <m/>
    <n v="1"/>
    <x v="0"/>
    <x v="0"/>
    <s v="SI"/>
    <x v="1"/>
    <x v="3"/>
    <x v="1"/>
    <n v="1"/>
    <x v="1"/>
    <x v="16"/>
    <x v="4"/>
    <n v="468"/>
  </r>
  <r>
    <d v="2019-04-19T00:00:00"/>
    <x v="20"/>
    <d v="1899-12-30T08:30:00"/>
    <m/>
    <x v="1"/>
    <s v="JAR"/>
    <d v="2019-04-19T08:30:00"/>
    <m/>
    <x v="22"/>
    <s v="Descarga"/>
    <s v="SI"/>
    <n v="13.5"/>
    <n v="26"/>
    <x v="0"/>
    <x v="21"/>
    <x v="8"/>
    <s v="Palau"/>
    <m/>
    <m/>
    <m/>
    <m/>
    <n v="45"/>
    <s v="Juan Carlos"/>
    <x v="82"/>
    <d v="1899-12-30T08:30:00"/>
    <m/>
    <n v="1"/>
    <x v="0"/>
    <x v="0"/>
    <s v="SI"/>
    <x v="1"/>
    <x v="1"/>
    <x v="1"/>
    <n v="1"/>
    <x v="2"/>
    <x v="16"/>
    <x v="4"/>
    <n v="468"/>
  </r>
  <r>
    <d v="2019-04-19T00:00:00"/>
    <x v="14"/>
    <d v="1899-12-30T10:00:00"/>
    <m/>
    <x v="1"/>
    <s v="JAR"/>
    <d v="2019-04-19T10:00:00"/>
    <m/>
    <x v="22"/>
    <s v="Carga"/>
    <s v="SI"/>
    <n v="13.5"/>
    <n v="26"/>
    <x v="2"/>
    <x v="226"/>
    <x v="1"/>
    <s v="Murcia"/>
    <s v="Retorno- Alb. Schoeller"/>
    <m/>
    <m/>
    <m/>
    <n v="45"/>
    <s v="Juan Carlos"/>
    <x v="82"/>
    <d v="1899-12-30T10:00:00"/>
    <m/>
    <n v="1"/>
    <x v="0"/>
    <x v="0"/>
    <s v="SI"/>
    <x v="1"/>
    <x v="1"/>
    <x v="1"/>
    <n v="1"/>
    <x v="1"/>
    <x v="16"/>
    <x v="4"/>
    <n v="468"/>
  </r>
  <r>
    <d v="2019-04-19T00:00:00"/>
    <x v="2"/>
    <d v="1899-12-30T11:00:00"/>
    <m/>
    <x v="1"/>
    <s v="JAR"/>
    <d v="2019-04-19T11:00:00"/>
    <m/>
    <x v="79"/>
    <s v="Carga"/>
    <s v="SI"/>
    <n v="13.5"/>
    <n v="26"/>
    <x v="2"/>
    <x v="226"/>
    <x v="1"/>
    <s v="Murcia"/>
    <s v="alb.Rentabox"/>
    <m/>
    <m/>
    <m/>
    <n v="45"/>
    <s v="Alfredo"/>
    <x v="82"/>
    <d v="1899-12-30T11:00:00"/>
    <m/>
    <n v="1"/>
    <x v="0"/>
    <x v="0"/>
    <s v="SI"/>
    <x v="1"/>
    <x v="1"/>
    <x v="1"/>
    <n v="1"/>
    <x v="1"/>
    <x v="16"/>
    <x v="4"/>
    <n v="468"/>
  </r>
  <r>
    <d v="2019-04-19T00:00:00"/>
    <x v="4"/>
    <d v="1899-12-30T12:00:00"/>
    <m/>
    <x v="1"/>
    <s v="JAR"/>
    <d v="2019-04-19T12:00:00"/>
    <m/>
    <x v="79"/>
    <s v="Carga"/>
    <s v="SI"/>
    <n v="13.5"/>
    <n v="26"/>
    <x v="2"/>
    <x v="226"/>
    <x v="1"/>
    <s v="Murcia"/>
    <s v="alb.Rentabox"/>
    <m/>
    <m/>
    <m/>
    <n v="45"/>
    <s v="Sandra"/>
    <x v="82"/>
    <d v="1899-12-30T12:00:00"/>
    <m/>
    <n v="1"/>
    <x v="0"/>
    <x v="0"/>
    <s v="SI"/>
    <x v="1"/>
    <x v="1"/>
    <x v="1"/>
    <n v="1"/>
    <x v="1"/>
    <x v="16"/>
    <x v="4"/>
    <n v="468"/>
  </r>
  <r>
    <d v="2019-04-19T00:00:00"/>
    <x v="38"/>
    <d v="1899-12-30T15:00:00"/>
    <m/>
    <x v="1"/>
    <s v="JAR"/>
    <d v="2019-04-19T15:00:00"/>
    <m/>
    <x v="79"/>
    <s v="Carga"/>
    <s v="SI"/>
    <n v="13.5"/>
    <n v="26"/>
    <x v="2"/>
    <x v="226"/>
    <x v="1"/>
    <s v="Murcia"/>
    <s v="alb.Rentabox"/>
    <m/>
    <m/>
    <m/>
    <n v="45"/>
    <s v="Alfredo"/>
    <x v="82"/>
    <d v="1899-12-30T10:00:00"/>
    <m/>
    <n v="1"/>
    <x v="0"/>
    <x v="0"/>
    <s v="SI"/>
    <x v="1"/>
    <x v="3"/>
    <x v="1"/>
    <n v="1"/>
    <x v="1"/>
    <x v="16"/>
    <x v="4"/>
    <n v="468"/>
  </r>
  <r>
    <d v="2019-04-19T00:00:00"/>
    <x v="13"/>
    <d v="1899-12-30T16:00:00"/>
    <m/>
    <x v="1"/>
    <s v="JAR"/>
    <d v="2019-04-19T16:00:00"/>
    <m/>
    <x v="79"/>
    <s v="Carga"/>
    <s v="SI"/>
    <n v="13.5"/>
    <n v="26"/>
    <x v="2"/>
    <x v="226"/>
    <x v="1"/>
    <s v="Murcia"/>
    <s v="alb.Rentabox"/>
    <m/>
    <m/>
    <m/>
    <n v="45"/>
    <s v="Sandra"/>
    <x v="82"/>
    <d v="1899-12-30T08:00:00"/>
    <m/>
    <n v="1"/>
    <x v="0"/>
    <x v="0"/>
    <s v="SI"/>
    <x v="1"/>
    <x v="3"/>
    <x v="1"/>
    <n v="1"/>
    <x v="1"/>
    <x v="16"/>
    <x v="4"/>
    <n v="468"/>
  </r>
  <r>
    <d v="2019-04-19T00:00:00"/>
    <x v="40"/>
    <d v="1899-12-30T17:00:00"/>
    <m/>
    <x v="1"/>
    <s v="JAR"/>
    <d v="2019-04-19T17:00:00"/>
    <m/>
    <x v="79"/>
    <s v="Carga"/>
    <s v="SI"/>
    <n v="13.5"/>
    <n v="26"/>
    <x v="2"/>
    <x v="226"/>
    <x v="1"/>
    <s v="Murcia"/>
    <s v="alb.Rentabox"/>
    <m/>
    <m/>
    <m/>
    <n v="45"/>
    <s v="Alfredo"/>
    <x v="82"/>
    <d v="1899-12-30T07:00:00"/>
    <m/>
    <n v="1"/>
    <x v="0"/>
    <x v="0"/>
    <s v="SI"/>
    <x v="1"/>
    <x v="3"/>
    <x v="1"/>
    <n v="1"/>
    <x v="1"/>
    <x v="16"/>
    <x v="4"/>
    <n v="468"/>
  </r>
  <r>
    <d v="2019-04-19T00:00:00"/>
    <x v="46"/>
    <d v="1899-12-30T18:00:00"/>
    <m/>
    <x v="1"/>
    <s v="JAR"/>
    <d v="2019-04-19T18:00:00"/>
    <m/>
    <x v="79"/>
    <s v="Carga"/>
    <s v="SI"/>
    <n v="13.5"/>
    <n v="26"/>
    <x v="2"/>
    <x v="226"/>
    <x v="1"/>
    <s v="Murcia"/>
    <s v="alb.Rentabox"/>
    <m/>
    <m/>
    <m/>
    <n v="45"/>
    <s v="Sandra"/>
    <x v="81"/>
    <d v="1899-12-30T12:30:00"/>
    <m/>
    <n v="1"/>
    <x v="0"/>
    <x v="0"/>
    <s v="SI"/>
    <x v="3"/>
    <x v="3"/>
    <x v="1"/>
    <n v="1"/>
    <x v="1"/>
    <x v="16"/>
    <x v="4"/>
    <n v="468"/>
  </r>
  <r>
    <d v="2019-04-20T00:00:00"/>
    <x v="9"/>
    <d v="1899-12-30T08:00:00"/>
    <m/>
    <x v="1"/>
    <s v="JAR"/>
    <d v="2019-04-20T08:00:00"/>
    <m/>
    <x v="53"/>
    <s v="Carga"/>
    <s v="SI"/>
    <n v="13.5"/>
    <n v="26"/>
    <x v="2"/>
    <x v="226"/>
    <x v="1"/>
    <s v="Almeria"/>
    <s v="Alb.Rentabox - 6007110"/>
    <m/>
    <m/>
    <m/>
    <n v="45"/>
    <s v="Alfredo"/>
    <x v="83"/>
    <d v="1899-12-30T08:00:00"/>
    <m/>
    <n v="1"/>
    <x v="0"/>
    <x v="0"/>
    <s v="SI"/>
    <x v="1"/>
    <x v="1"/>
    <x v="1"/>
    <n v="1"/>
    <x v="1"/>
    <x v="16"/>
    <x v="4"/>
    <n v="468"/>
  </r>
  <r>
    <d v="2019-04-20T00:00:00"/>
    <x v="22"/>
    <d v="1899-12-30T09:00:00"/>
    <m/>
    <x v="1"/>
    <s v="JAR"/>
    <d v="2019-04-20T09:00:00"/>
    <m/>
    <x v="53"/>
    <s v="Carga"/>
    <s v="SI"/>
    <n v="13.5"/>
    <n v="26"/>
    <x v="2"/>
    <x v="226"/>
    <x v="1"/>
    <s v="Almeria"/>
    <s v="Alb.Rentabox - 6007110"/>
    <m/>
    <m/>
    <m/>
    <n v="45"/>
    <s v="Alfredo"/>
    <x v="83"/>
    <d v="1899-12-30T09:00:00"/>
    <m/>
    <n v="1"/>
    <x v="0"/>
    <x v="0"/>
    <s v="SI"/>
    <x v="1"/>
    <x v="1"/>
    <x v="1"/>
    <n v="1"/>
    <x v="1"/>
    <x v="16"/>
    <x v="4"/>
    <n v="468"/>
  </r>
  <r>
    <d v="2019-04-20T00:00:00"/>
    <x v="14"/>
    <d v="1899-12-30T10:00:00"/>
    <m/>
    <x v="1"/>
    <s v="JAR"/>
    <d v="2019-04-20T10:00:00"/>
    <m/>
    <x v="53"/>
    <s v="Carga"/>
    <s v="SI"/>
    <n v="13.5"/>
    <n v="26"/>
    <x v="2"/>
    <x v="226"/>
    <x v="1"/>
    <s v="Almeria"/>
    <s v="Alb.Rentabox - 6007110"/>
    <m/>
    <m/>
    <m/>
    <n v="45"/>
    <s v="Alfredo"/>
    <x v="83"/>
    <d v="1899-12-30T10:00:00"/>
    <m/>
    <n v="1"/>
    <x v="0"/>
    <x v="0"/>
    <s v="SI"/>
    <x v="1"/>
    <x v="1"/>
    <x v="1"/>
    <n v="1"/>
    <x v="1"/>
    <x v="16"/>
    <x v="4"/>
    <n v="468"/>
  </r>
  <r>
    <d v="2019-04-20T00:00:00"/>
    <x v="2"/>
    <d v="1899-12-30T11:00:00"/>
    <m/>
    <x v="1"/>
    <s v="JAR"/>
    <d v="2019-04-20T11:00:00"/>
    <m/>
    <x v="53"/>
    <s v="Carga"/>
    <s v="SI"/>
    <n v="13.5"/>
    <n v="26"/>
    <x v="2"/>
    <x v="226"/>
    <x v="1"/>
    <s v="Almeria"/>
    <s v="Alb.Rentabox - 6007110"/>
    <m/>
    <m/>
    <m/>
    <n v="45"/>
    <s v="Alfredo"/>
    <x v="83"/>
    <d v="1899-12-30T11:00:00"/>
    <m/>
    <n v="1"/>
    <x v="0"/>
    <x v="0"/>
    <s v="SI"/>
    <x v="1"/>
    <x v="1"/>
    <x v="1"/>
    <n v="1"/>
    <x v="1"/>
    <x v="16"/>
    <x v="4"/>
    <n v="468"/>
  </r>
  <r>
    <d v="2019-04-22T00:00:00"/>
    <x v="17"/>
    <d v="1899-12-30T06:00:00"/>
    <m/>
    <x v="1"/>
    <s v="JAR"/>
    <d v="2019-04-22T06:00:00"/>
    <m/>
    <x v="79"/>
    <s v="Carga"/>
    <s v="SI"/>
    <n v="13.5"/>
    <n v="26"/>
    <x v="2"/>
    <x v="226"/>
    <x v="1"/>
    <s v="Murcia"/>
    <s v="Rentabox - Los Marines"/>
    <m/>
    <m/>
    <m/>
    <n v="45"/>
    <s v="Alfredo"/>
    <x v="84"/>
    <d v="1899-12-30T06:00:00"/>
    <m/>
    <n v="1"/>
    <x v="0"/>
    <x v="0"/>
    <s v="SI"/>
    <x v="1"/>
    <x v="1"/>
    <x v="1"/>
    <n v="1"/>
    <x v="1"/>
    <x v="17"/>
    <x v="4"/>
    <n v="468"/>
  </r>
  <r>
    <d v="2019-04-22T00:00:00"/>
    <x v="18"/>
    <d v="1899-12-30T07:30:00"/>
    <m/>
    <x v="1"/>
    <s v="JAR"/>
    <d v="2019-04-22T07:30:00"/>
    <m/>
    <x v="79"/>
    <s v="Carga"/>
    <s v="SI"/>
    <n v="13.5"/>
    <n v="26"/>
    <x v="2"/>
    <x v="226"/>
    <x v="1"/>
    <s v="Murcia"/>
    <s v="Rentabox - Los Marines"/>
    <m/>
    <m/>
    <m/>
    <n v="45"/>
    <s v="Sandra"/>
    <x v="84"/>
    <d v="1899-12-30T07:30:00"/>
    <m/>
    <n v="1"/>
    <x v="0"/>
    <x v="0"/>
    <s v="SI"/>
    <x v="1"/>
    <x v="1"/>
    <x v="1"/>
    <n v="1"/>
    <x v="1"/>
    <x v="17"/>
    <x v="4"/>
    <n v="468"/>
  </r>
  <r>
    <d v="2019-04-22T00:00:00"/>
    <x v="20"/>
    <d v="1899-12-30T08:30:00"/>
    <m/>
    <x v="1"/>
    <s v="JAR"/>
    <d v="2019-04-22T08:30:00"/>
    <m/>
    <x v="53"/>
    <s v="Carga"/>
    <s v="SI"/>
    <n v="13.5"/>
    <n v="26"/>
    <x v="2"/>
    <x v="226"/>
    <x v="1"/>
    <s v="Murcia"/>
    <s v="Alb. 03897 Renta box"/>
    <m/>
    <m/>
    <m/>
    <n v="45"/>
    <s v="Alfredo"/>
    <x v="84"/>
    <d v="1899-12-30T08:30:00"/>
    <m/>
    <n v="1"/>
    <x v="0"/>
    <x v="0"/>
    <s v="SI"/>
    <x v="1"/>
    <x v="1"/>
    <x v="1"/>
    <n v="1"/>
    <x v="1"/>
    <x v="17"/>
    <x v="4"/>
    <n v="468"/>
  </r>
  <r>
    <d v="2019-04-22T00:00:00"/>
    <x v="1"/>
    <d v="1899-12-30T10:30:00"/>
    <m/>
    <x v="1"/>
    <s v="JAR"/>
    <d v="2019-04-22T10:30:00"/>
    <n v="26271"/>
    <x v="53"/>
    <s v="Carga"/>
    <s v="SI"/>
    <n v="13.5"/>
    <n v="26"/>
    <x v="2"/>
    <x v="276"/>
    <x v="7"/>
    <s v="Murcia"/>
    <m/>
    <m/>
    <m/>
    <m/>
    <n v="45"/>
    <s v="Alfredo"/>
    <x v="84"/>
    <d v="1899-12-30T10:30:00"/>
    <m/>
    <n v="1"/>
    <x v="0"/>
    <x v="0"/>
    <s v="SI"/>
    <x v="1"/>
    <x v="1"/>
    <x v="1"/>
    <n v="1"/>
    <x v="2"/>
    <x v="17"/>
    <x v="4"/>
    <n v="468"/>
  </r>
  <r>
    <d v="2019-04-22T00:00:00"/>
    <x v="2"/>
    <d v="1899-12-30T11:00:00"/>
    <m/>
    <x v="1"/>
    <s v="JAR"/>
    <d v="2019-04-22T11:00:00"/>
    <m/>
    <x v="79"/>
    <s v="Carga"/>
    <s v="SI"/>
    <n v="13.5"/>
    <n v="26"/>
    <x v="2"/>
    <x v="226"/>
    <x v="1"/>
    <s v="Murcia"/>
    <s v="Rentabox - Los Marines"/>
    <m/>
    <m/>
    <m/>
    <n v="45"/>
    <s v="Sandra"/>
    <x v="84"/>
    <d v="1899-12-30T11:00:00"/>
    <m/>
    <n v="1"/>
    <x v="0"/>
    <x v="0"/>
    <s v="SI"/>
    <x v="1"/>
    <x v="1"/>
    <x v="1"/>
    <n v="1"/>
    <x v="1"/>
    <x v="17"/>
    <x v="4"/>
    <n v="468"/>
  </r>
  <r>
    <d v="2019-04-22T00:00:00"/>
    <x v="36"/>
    <d v="1899-12-30T13:00:00"/>
    <m/>
    <x v="1"/>
    <s v="JAR"/>
    <d v="2019-04-22T13:00:00"/>
    <m/>
    <x v="79"/>
    <s v="Carga"/>
    <s v="SI"/>
    <n v="13.5"/>
    <n v="26"/>
    <x v="2"/>
    <x v="226"/>
    <x v="1"/>
    <s v="Murcia"/>
    <s v="Rentabox - Los Marines"/>
    <m/>
    <m/>
    <m/>
    <n v="45"/>
    <s v="Alfredo"/>
    <x v="84"/>
    <d v="1899-12-30T13:00:00"/>
    <m/>
    <n v="1"/>
    <x v="0"/>
    <x v="0"/>
    <s v="SI"/>
    <x v="1"/>
    <x v="1"/>
    <x v="1"/>
    <n v="1"/>
    <x v="1"/>
    <x v="17"/>
    <x v="4"/>
    <n v="468"/>
  </r>
  <r>
    <d v="2019-04-22T00:00:00"/>
    <x v="43"/>
    <d v="1899-12-30T14:00:00"/>
    <m/>
    <x v="1"/>
    <s v="JAR"/>
    <d v="2019-04-22T14:00:00"/>
    <m/>
    <x v="79"/>
    <s v="Carga"/>
    <s v="SI"/>
    <n v="13.5"/>
    <n v="26"/>
    <x v="2"/>
    <x v="226"/>
    <x v="1"/>
    <s v="Murcia"/>
    <s v="Rentabox - Los Marines"/>
    <m/>
    <m/>
    <m/>
    <n v="45"/>
    <s v="Alfredo"/>
    <x v="84"/>
    <d v="1899-12-30T14:00:00"/>
    <m/>
    <n v="1"/>
    <x v="0"/>
    <x v="0"/>
    <s v="SI"/>
    <x v="1"/>
    <x v="1"/>
    <x v="1"/>
    <n v="1"/>
    <x v="1"/>
    <x v="17"/>
    <x v="4"/>
    <n v="468"/>
  </r>
  <r>
    <d v="2019-04-22T00:00:00"/>
    <x v="38"/>
    <d v="1899-12-30T15:00:00"/>
    <m/>
    <x v="1"/>
    <s v="JAR"/>
    <d v="2019-04-22T15:00:00"/>
    <m/>
    <x v="79"/>
    <s v="Carga"/>
    <s v="SI"/>
    <n v="13.5"/>
    <n v="26"/>
    <x v="2"/>
    <x v="226"/>
    <x v="1"/>
    <s v="Murcia"/>
    <s v="Rentabox - Los Marines"/>
    <m/>
    <m/>
    <m/>
    <n v="45"/>
    <s v="Jesús"/>
    <x v="85"/>
    <d v="1899-12-30T08:00:00"/>
    <m/>
    <n v="1"/>
    <x v="0"/>
    <x v="0"/>
    <s v="SI"/>
    <x v="2"/>
    <x v="2"/>
    <x v="0"/>
    <n v="0"/>
    <x v="1"/>
    <x v="17"/>
    <x v="4"/>
    <n v="468"/>
  </r>
  <r>
    <d v="2019-04-22T00:00:00"/>
    <x v="8"/>
    <d v="1899-12-30T16:30:00"/>
    <m/>
    <x v="1"/>
    <s v="JAR"/>
    <d v="2019-04-22T16:30:00"/>
    <m/>
    <x v="79"/>
    <s v="Carga"/>
    <s v="SI"/>
    <n v="13.5"/>
    <n v="26"/>
    <x v="2"/>
    <x v="226"/>
    <x v="1"/>
    <s v="Murcia"/>
    <s v="Alb. De Schoeller para Lorqui"/>
    <m/>
    <m/>
    <m/>
    <n v="45"/>
    <s v="Juan Carlos"/>
    <x v="85"/>
    <d v="1899-12-30T16:30:00"/>
    <m/>
    <n v="1"/>
    <x v="0"/>
    <x v="0"/>
    <s v="SI"/>
    <x v="2"/>
    <x v="2"/>
    <x v="0"/>
    <n v="0"/>
    <x v="1"/>
    <x v="17"/>
    <x v="4"/>
    <n v="468"/>
  </r>
  <r>
    <d v="2019-04-22T00:00:00"/>
    <x v="55"/>
    <d v="1899-12-30T17:30:00"/>
    <m/>
    <x v="1"/>
    <s v="JAR"/>
    <d v="2019-04-22T17:30:00"/>
    <n v="26271"/>
    <x v="53"/>
    <s v="Carga"/>
    <s v="SI"/>
    <n v="13.5"/>
    <n v="26"/>
    <x v="2"/>
    <x v="276"/>
    <x v="7"/>
    <s v="Murcia"/>
    <m/>
    <m/>
    <m/>
    <m/>
    <n v="45"/>
    <s v="Juan Carlos"/>
    <x v="84"/>
    <d v="1899-12-30T17:30:00"/>
    <m/>
    <n v="1"/>
    <x v="0"/>
    <x v="0"/>
    <s v="SI"/>
    <x v="1"/>
    <x v="1"/>
    <x v="1"/>
    <n v="1"/>
    <x v="2"/>
    <x v="17"/>
    <x v="4"/>
    <n v="468"/>
  </r>
  <r>
    <d v="2019-04-22T00:00:00"/>
    <x v="104"/>
    <d v="1899-12-30T21:30:00"/>
    <m/>
    <x v="1"/>
    <s v="JAR"/>
    <d v="2019-04-22T21:30:00"/>
    <n v="26271"/>
    <x v="53"/>
    <s v="Carga"/>
    <s v="SI"/>
    <n v="13.5"/>
    <n v="26"/>
    <x v="2"/>
    <x v="276"/>
    <x v="7"/>
    <s v="Murcia"/>
    <m/>
    <m/>
    <m/>
    <m/>
    <n v="45"/>
    <s v="Juan Carlos"/>
    <x v="84"/>
    <d v="1899-12-30T21:30:00"/>
    <m/>
    <n v="1"/>
    <x v="0"/>
    <x v="0"/>
    <s v="SI"/>
    <x v="1"/>
    <x v="1"/>
    <x v="1"/>
    <n v="1"/>
    <x v="2"/>
    <x v="17"/>
    <x v="4"/>
    <n v="468"/>
  </r>
  <r>
    <d v="2019-04-23T00:00:00"/>
    <x v="17"/>
    <d v="1899-12-30T06:00:00"/>
    <m/>
    <x v="1"/>
    <s v="JAR"/>
    <d v="2019-04-23T06:00:00"/>
    <m/>
    <x v="3"/>
    <s v="Descarga"/>
    <s v="SI"/>
    <n v="13.5"/>
    <n v="26"/>
    <x v="0"/>
    <x v="102"/>
    <x v="2"/>
    <s v="Palau"/>
    <m/>
    <m/>
    <m/>
    <m/>
    <n v="60"/>
    <s v="Alfredo"/>
    <x v="85"/>
    <d v="1899-12-30T11:00:00"/>
    <m/>
    <n v="1"/>
    <x v="0"/>
    <x v="0"/>
    <s v="SI"/>
    <x v="1"/>
    <x v="2"/>
    <x v="0"/>
    <n v="0"/>
    <x v="0"/>
    <x v="17"/>
    <x v="4"/>
    <n v="468"/>
  </r>
  <r>
    <d v="2019-04-23T00:00:00"/>
    <x v="59"/>
    <d v="1899-12-30T07:00:00"/>
    <m/>
    <x v="1"/>
    <s v="JAR"/>
    <d v="2019-04-23T07:00:00"/>
    <m/>
    <x v="55"/>
    <s v="Carga"/>
    <s v="SI"/>
    <n v="13.5"/>
    <n v="26"/>
    <x v="0"/>
    <x v="148"/>
    <x v="1"/>
    <s v="Jaén"/>
    <m/>
    <m/>
    <m/>
    <m/>
    <n v="60"/>
    <s v="Miguel Ángel"/>
    <x v="85"/>
    <d v="1899-12-30T14:00:00"/>
    <m/>
    <n v="1"/>
    <x v="0"/>
    <x v="0"/>
    <s v="SI"/>
    <x v="1"/>
    <x v="2"/>
    <x v="0"/>
    <n v="0"/>
    <x v="1"/>
    <x v="17"/>
    <x v="4"/>
    <n v="468"/>
  </r>
  <r>
    <d v="2019-04-23T00:00:00"/>
    <x v="18"/>
    <d v="1899-12-30T07:30:00"/>
    <m/>
    <x v="1"/>
    <s v="MR"/>
    <d v="2019-04-23T07:30:00"/>
    <m/>
    <x v="26"/>
    <s v="Carga"/>
    <s v="NO"/>
    <n v="8"/>
    <n v="16"/>
    <x v="0"/>
    <x v="157"/>
    <x v="5"/>
    <s v="VARIOS"/>
    <m/>
    <m/>
    <m/>
    <m/>
    <n v="30"/>
    <s v="Reyes"/>
    <x v="85"/>
    <d v="1899-12-30T07:30:00"/>
    <m/>
    <n v="0"/>
    <x v="0"/>
    <x v="0"/>
    <s v="SI"/>
    <x v="1"/>
    <x v="1"/>
    <x v="1"/>
    <n v="1"/>
    <x v="2"/>
    <x v="17"/>
    <x v="4"/>
    <n v="468"/>
  </r>
  <r>
    <d v="2019-04-23T00:00:00"/>
    <x v="90"/>
    <d v="1899-12-30T08:15:00"/>
    <m/>
    <x v="1"/>
    <s v="JAR"/>
    <d v="2019-04-23T08:30:00"/>
    <s v="DAVID "/>
    <x v="7"/>
    <s v="Carga"/>
    <s v="NO"/>
    <n v="4"/>
    <n v="6"/>
    <x v="0"/>
    <x v="247"/>
    <x v="5"/>
    <s v="VARIOS"/>
    <m/>
    <m/>
    <m/>
    <m/>
    <n v="10"/>
    <s v="Jesús"/>
    <x v="85"/>
    <d v="1899-12-30T08:15:00"/>
    <m/>
    <n v="0"/>
    <x v="0"/>
    <x v="0"/>
    <s v="SI"/>
    <x v="1"/>
    <x v="1"/>
    <x v="1"/>
    <n v="1"/>
    <x v="2"/>
    <x v="17"/>
    <x v="4"/>
    <n v="468"/>
  </r>
  <r>
    <d v="2019-04-23T00:00:00"/>
    <x v="20"/>
    <d v="1899-12-30T08:30:00"/>
    <m/>
    <x v="1"/>
    <s v="JAR"/>
    <d v="2019-04-23T08:30:00"/>
    <m/>
    <x v="22"/>
    <s v="Descarga"/>
    <s v="SI"/>
    <n v="13.5"/>
    <n v="26"/>
    <x v="0"/>
    <x v="21"/>
    <x v="8"/>
    <s v="Palau"/>
    <m/>
    <m/>
    <m/>
    <m/>
    <n v="60"/>
    <s v="Miguel M."/>
    <x v="85"/>
    <d v="1899-12-30T08:30:00"/>
    <m/>
    <n v="1"/>
    <x v="0"/>
    <x v="0"/>
    <s v="SI"/>
    <x v="1"/>
    <x v="1"/>
    <x v="1"/>
    <n v="1"/>
    <x v="2"/>
    <x v="17"/>
    <x v="4"/>
    <n v="468"/>
  </r>
  <r>
    <d v="2019-04-23T00:00:00"/>
    <x v="22"/>
    <d v="1899-12-30T09:00:00"/>
    <m/>
    <x v="1"/>
    <s v="JAR"/>
    <d v="2019-04-23T09:00:00"/>
    <m/>
    <x v="79"/>
    <s v="Carga"/>
    <s v="SI"/>
    <n v="13.5"/>
    <n v="26"/>
    <x v="2"/>
    <x v="226"/>
    <x v="1"/>
    <s v="Murcia"/>
    <s v="Alb. De Rentabox 03904 - Los Marines"/>
    <m/>
    <m/>
    <m/>
    <n v="45"/>
    <s v="Jesús"/>
    <x v="85"/>
    <d v="1899-12-30T09:00:00"/>
    <m/>
    <n v="1"/>
    <x v="0"/>
    <x v="0"/>
    <s v="SI"/>
    <x v="1"/>
    <x v="1"/>
    <x v="1"/>
    <n v="1"/>
    <x v="1"/>
    <x v="17"/>
    <x v="4"/>
    <n v="468"/>
  </r>
  <r>
    <d v="2019-04-23T00:00:00"/>
    <x v="79"/>
    <d v="1899-12-30T09:40:00"/>
    <m/>
    <x v="1"/>
    <s v="JAR"/>
    <d v="2019-04-23T09:30:00"/>
    <m/>
    <x v="19"/>
    <s v="Carga"/>
    <s v="NO"/>
    <n v="11"/>
    <n v="7"/>
    <x v="0"/>
    <x v="6"/>
    <x v="3"/>
    <s v="montmelo"/>
    <m/>
    <m/>
    <m/>
    <m/>
    <n v="30"/>
    <s v="Jesús"/>
    <x v="85"/>
    <d v="1899-12-30T09:40:00"/>
    <m/>
    <n v="0"/>
    <x v="0"/>
    <x v="0"/>
    <s v="SI"/>
    <x v="1"/>
    <x v="1"/>
    <x v="1"/>
    <n v="1"/>
    <x v="1"/>
    <x v="17"/>
    <x v="4"/>
    <n v="468"/>
  </r>
  <r>
    <d v="2019-04-23T00:00:00"/>
    <x v="52"/>
    <d v="1899-12-30T09:45:00"/>
    <m/>
    <x v="1"/>
    <s v="JAR"/>
    <d v="2019-04-23T10:00:00"/>
    <n v="27141"/>
    <x v="7"/>
    <s v="Carga"/>
    <s v="NO"/>
    <n v="2"/>
    <n v="2"/>
    <x v="0"/>
    <x v="4"/>
    <x v="11"/>
    <s v="viladecans"/>
    <m/>
    <m/>
    <m/>
    <m/>
    <n v="10"/>
    <s v="Reyes"/>
    <x v="85"/>
    <d v="1899-12-30T09:45:00"/>
    <m/>
    <n v="0"/>
    <x v="0"/>
    <x v="0"/>
    <s v="SI"/>
    <x v="1"/>
    <x v="1"/>
    <x v="1"/>
    <n v="1"/>
    <x v="2"/>
    <x v="17"/>
    <x v="4"/>
    <n v="468"/>
  </r>
  <r>
    <d v="2019-04-23T00:00:00"/>
    <x v="14"/>
    <d v="1899-12-30T10:00:00"/>
    <m/>
    <x v="1"/>
    <s v="JAR"/>
    <d v="2019-04-23T10:00:00"/>
    <n v="26271"/>
    <x v="53"/>
    <s v="Carga"/>
    <s v="SI"/>
    <n v="13.5"/>
    <n v="26"/>
    <x v="2"/>
    <x v="276"/>
    <x v="7"/>
    <s v="Murcia"/>
    <m/>
    <m/>
    <m/>
    <m/>
    <n v="45"/>
    <s v="Jesús"/>
    <x v="85"/>
    <d v="1899-12-30T10:00:00"/>
    <m/>
    <n v="1"/>
    <x v="0"/>
    <x v="0"/>
    <s v="SI"/>
    <x v="1"/>
    <x v="1"/>
    <x v="1"/>
    <n v="1"/>
    <x v="2"/>
    <x v="17"/>
    <x v="4"/>
    <n v="468"/>
  </r>
  <r>
    <d v="2019-04-23T00:00:00"/>
    <x v="1"/>
    <d v="1899-12-30T10:30:00"/>
    <m/>
    <x v="1"/>
    <s v="JAR"/>
    <d v="2019-04-23T10:30:00"/>
    <m/>
    <x v="72"/>
    <s v="Descarga"/>
    <s v="NO"/>
    <n v="2"/>
    <n v="3"/>
    <x v="0"/>
    <x v="4"/>
    <x v="2"/>
    <s v="palau"/>
    <s v="DOW LDPE 780E NATURAL"/>
    <m/>
    <m/>
    <m/>
    <n v="10"/>
    <s v="Sandra"/>
    <x v="85"/>
    <d v="1899-12-30T10:30:00"/>
    <m/>
    <n v="0"/>
    <x v="0"/>
    <x v="0"/>
    <s v="SI"/>
    <x v="1"/>
    <x v="1"/>
    <x v="1"/>
    <n v="1"/>
    <x v="0"/>
    <x v="17"/>
    <x v="4"/>
    <n v="468"/>
  </r>
  <r>
    <d v="2019-04-23T00:00:00"/>
    <x v="2"/>
    <d v="1899-12-30T11:00:00"/>
    <m/>
    <x v="1"/>
    <s v="JAR"/>
    <d v="2019-04-23T11:00:00"/>
    <m/>
    <x v="79"/>
    <s v="Carga"/>
    <s v="SI"/>
    <n v="13.5"/>
    <n v="26"/>
    <x v="2"/>
    <x v="226"/>
    <x v="1"/>
    <s v="Murcia"/>
    <s v="Alb. De Schoeller para Lorqui"/>
    <m/>
    <m/>
    <m/>
    <n v="45"/>
    <s v="Jesús"/>
    <x v="85"/>
    <d v="1899-12-30T11:00:00"/>
    <m/>
    <n v="1"/>
    <x v="0"/>
    <x v="0"/>
    <s v="SI"/>
    <x v="1"/>
    <x v="1"/>
    <x v="1"/>
    <n v="1"/>
    <x v="1"/>
    <x v="17"/>
    <x v="4"/>
    <n v="468"/>
  </r>
  <r>
    <d v="2019-04-23T00:00:00"/>
    <x v="3"/>
    <m/>
    <m/>
    <x v="0"/>
    <s v="JAR"/>
    <d v="2019-04-23T11:30:00"/>
    <m/>
    <x v="25"/>
    <s v="Carga"/>
    <s v="NO"/>
    <n v="3"/>
    <n v="6"/>
    <x v="0"/>
    <x v="44"/>
    <x v="9"/>
    <s v="holanda"/>
    <m/>
    <m/>
    <m/>
    <m/>
    <n v="10"/>
    <s v="Reyes"/>
    <x v="85"/>
    <d v="1899-12-30T11:30:00"/>
    <m/>
    <n v="0"/>
    <x v="0"/>
    <x v="0"/>
    <s v="No"/>
    <x v="0"/>
    <x v="0"/>
    <x v="0"/>
    <n v="0"/>
    <x v="2"/>
    <x v="17"/>
    <x v="4"/>
    <n v="468"/>
  </r>
  <r>
    <d v="2019-04-23T00:00:00"/>
    <x v="4"/>
    <d v="1899-12-30T12:00:00"/>
    <m/>
    <x v="1"/>
    <s v="JAR"/>
    <d v="2019-04-23T12:00:00"/>
    <n v="26271"/>
    <x v="53"/>
    <s v="Carga"/>
    <s v="SI"/>
    <n v="13.5"/>
    <n v="26"/>
    <x v="2"/>
    <x v="276"/>
    <x v="7"/>
    <s v="Murcia"/>
    <m/>
    <m/>
    <m/>
    <m/>
    <n v="45"/>
    <s v="Jesús"/>
    <x v="85"/>
    <d v="1899-12-30T12:00:00"/>
    <m/>
    <n v="1"/>
    <x v="0"/>
    <x v="0"/>
    <s v="SI"/>
    <x v="1"/>
    <x v="1"/>
    <x v="1"/>
    <n v="1"/>
    <x v="2"/>
    <x v="17"/>
    <x v="4"/>
    <n v="468"/>
  </r>
  <r>
    <d v="2019-04-23T00:00:00"/>
    <x v="5"/>
    <m/>
    <m/>
    <x v="0"/>
    <s v="JAR"/>
    <d v="2019-04-23T12:30:00"/>
    <n v="27510"/>
    <x v="3"/>
    <s v="Carga"/>
    <s v="NO"/>
    <n v="1"/>
    <n v="1"/>
    <x v="1"/>
    <x v="4"/>
    <x v="3"/>
    <s v="Mallorca"/>
    <m/>
    <m/>
    <m/>
    <m/>
    <n v="10"/>
    <s v="Sandra"/>
    <x v="85"/>
    <d v="1899-12-30T12:30:00"/>
    <m/>
    <n v="0"/>
    <x v="0"/>
    <x v="0"/>
    <s v="No"/>
    <x v="0"/>
    <x v="0"/>
    <x v="0"/>
    <n v="0"/>
    <x v="1"/>
    <x v="17"/>
    <x v="4"/>
    <n v="468"/>
  </r>
  <r>
    <d v="2019-04-23T00:00:00"/>
    <x v="36"/>
    <d v="1899-12-30T13:00:00"/>
    <m/>
    <x v="1"/>
    <s v="JAR"/>
    <d v="2019-04-23T13:00:00"/>
    <m/>
    <x v="79"/>
    <s v="Carga"/>
    <s v="SI"/>
    <n v="13.5"/>
    <n v="26"/>
    <x v="2"/>
    <x v="226"/>
    <x v="1"/>
    <s v="Murcia"/>
    <s v="Alb. De Schoeller para Lorqui"/>
    <m/>
    <m/>
    <m/>
    <n v="45"/>
    <s v="Juan Carlos"/>
    <x v="85"/>
    <d v="1899-12-30T13:00:00"/>
    <m/>
    <n v="1"/>
    <x v="0"/>
    <x v="0"/>
    <s v="SI"/>
    <x v="1"/>
    <x v="1"/>
    <x v="1"/>
    <n v="1"/>
    <x v="1"/>
    <x v="17"/>
    <x v="4"/>
    <n v="468"/>
  </r>
  <r>
    <d v="2019-04-23T00:00:00"/>
    <x v="6"/>
    <d v="1899-12-30T13:30:00"/>
    <m/>
    <x v="1"/>
    <s v="JAR"/>
    <d v="2019-04-23T13:30:00"/>
    <n v="26271"/>
    <x v="53"/>
    <s v="Carga"/>
    <s v="SI"/>
    <n v="13.5"/>
    <n v="26"/>
    <x v="2"/>
    <x v="276"/>
    <x v="7"/>
    <s v="Murcia"/>
    <m/>
    <m/>
    <m/>
    <m/>
    <n v="45"/>
    <s v="Juan Carlos"/>
    <x v="85"/>
    <d v="1899-12-30T13:30:00"/>
    <m/>
    <n v="1"/>
    <x v="0"/>
    <x v="0"/>
    <s v="SI"/>
    <x v="1"/>
    <x v="1"/>
    <x v="1"/>
    <n v="1"/>
    <x v="2"/>
    <x v="17"/>
    <x v="4"/>
    <n v="468"/>
  </r>
  <r>
    <d v="2019-04-23T00:00:00"/>
    <x v="203"/>
    <d v="1899-12-30T14:15:00"/>
    <m/>
    <x v="1"/>
    <s v="JAR"/>
    <d v="2019-04-23T14:30:00"/>
    <m/>
    <x v="25"/>
    <s v="Descarga"/>
    <s v="SI"/>
    <n v="13.5"/>
    <n v="26"/>
    <x v="0"/>
    <x v="55"/>
    <x v="8"/>
    <s v="PALAU"/>
    <s v="Kaiman azul stock."/>
    <m/>
    <m/>
    <m/>
    <n v="60"/>
    <s v="Miguel Ángel"/>
    <x v="85"/>
    <d v="1899-12-30T14:15:00"/>
    <m/>
    <n v="1"/>
    <x v="0"/>
    <x v="0"/>
    <s v="SI"/>
    <x v="1"/>
    <x v="1"/>
    <x v="1"/>
    <n v="1"/>
    <x v="2"/>
    <x v="17"/>
    <x v="4"/>
    <n v="468"/>
  </r>
  <r>
    <d v="2019-04-23T00:00:00"/>
    <x v="12"/>
    <d v="1899-12-30T14:30:00"/>
    <m/>
    <x v="1"/>
    <s v="JAR"/>
    <d v="2019-04-23T14:30:00"/>
    <m/>
    <x v="79"/>
    <s v="Carga"/>
    <s v="SI"/>
    <n v="13.5"/>
    <n v="26"/>
    <x v="2"/>
    <x v="226"/>
    <x v="1"/>
    <s v="Murcia"/>
    <s v="Alb. De Schoeller para Lorqui"/>
    <m/>
    <m/>
    <m/>
    <n v="45"/>
    <s v="Juan Carlos"/>
    <x v="85"/>
    <d v="1899-12-30T14:30:00"/>
    <m/>
    <n v="1"/>
    <x v="0"/>
    <x v="0"/>
    <s v="SI"/>
    <x v="1"/>
    <x v="1"/>
    <x v="1"/>
    <n v="1"/>
    <x v="1"/>
    <x v="17"/>
    <x v="4"/>
    <n v="468"/>
  </r>
  <r>
    <d v="2019-04-23T00:00:00"/>
    <x v="38"/>
    <d v="1899-12-30T15:00:00"/>
    <m/>
    <x v="1"/>
    <s v="JAR"/>
    <d v="2019-04-23T15:00:00"/>
    <m/>
    <x v="79"/>
    <s v="Carga"/>
    <s v="SI"/>
    <n v="13.5"/>
    <n v="26"/>
    <x v="2"/>
    <x v="226"/>
    <x v="1"/>
    <s v="Murcia"/>
    <s v="Alb. De Schoeller para Lorqui"/>
    <m/>
    <m/>
    <m/>
    <n v="45"/>
    <s v="Juan Carlos"/>
    <x v="85"/>
    <d v="1899-12-30T15:00:00"/>
    <m/>
    <n v="1"/>
    <x v="0"/>
    <x v="0"/>
    <s v="SI"/>
    <x v="1"/>
    <x v="1"/>
    <x v="1"/>
    <n v="1"/>
    <x v="1"/>
    <x v="17"/>
    <x v="4"/>
    <n v="468"/>
  </r>
  <r>
    <d v="2019-04-23T00:00:00"/>
    <x v="7"/>
    <d v="1899-12-30T15:30:00"/>
    <m/>
    <x v="1"/>
    <s v="JAR"/>
    <d v="2019-04-23T15:30:00"/>
    <m/>
    <x v="3"/>
    <s v="Carga"/>
    <s v="SI"/>
    <n v="13.5"/>
    <n v="26"/>
    <x v="0"/>
    <x v="23"/>
    <x v="1"/>
    <s v="varios"/>
    <n v="3680334240"/>
    <m/>
    <m/>
    <m/>
    <n v="60"/>
    <s v="Miguel M."/>
    <x v="85"/>
    <d v="1899-12-30T09:30:00"/>
    <m/>
    <n v="1"/>
    <x v="0"/>
    <x v="0"/>
    <s v="SI"/>
    <x v="1"/>
    <x v="3"/>
    <x v="1"/>
    <n v="1"/>
    <x v="1"/>
    <x v="17"/>
    <x v="4"/>
    <n v="468"/>
  </r>
  <r>
    <d v="2019-04-23T00:00:00"/>
    <x v="13"/>
    <d v="1899-12-30T16:00:00"/>
    <m/>
    <x v="1"/>
    <s v="JAR"/>
    <d v="2019-04-23T16:00:00"/>
    <m/>
    <x v="55"/>
    <s v="Carga"/>
    <s v="SI"/>
    <n v="13.5"/>
    <n v="26"/>
    <x v="0"/>
    <x v="148"/>
    <x v="1"/>
    <s v="Jaén"/>
    <m/>
    <m/>
    <m/>
    <m/>
    <n v="60"/>
    <s v="Miguel Ángel"/>
    <x v="85"/>
    <d v="1899-12-30T16:00:00"/>
    <m/>
    <n v="1"/>
    <x v="0"/>
    <x v="0"/>
    <s v="SI"/>
    <x v="1"/>
    <x v="1"/>
    <x v="1"/>
    <n v="1"/>
    <x v="1"/>
    <x v="17"/>
    <x v="4"/>
    <n v="468"/>
  </r>
  <r>
    <d v="2019-04-23T00:00:00"/>
    <x v="8"/>
    <m/>
    <m/>
    <x v="0"/>
    <s v="JAR"/>
    <d v="2019-04-23T16:30:00"/>
    <m/>
    <x v="3"/>
    <s v="Carga"/>
    <s v="SI"/>
    <n v="13.5"/>
    <n v="26"/>
    <x v="0"/>
    <x v="134"/>
    <x v="4"/>
    <s v="Polonia"/>
    <m/>
    <m/>
    <m/>
    <m/>
    <n v="60"/>
    <s v="Sus medios"/>
    <x v="85"/>
    <d v="1899-12-30T16:30:00"/>
    <m/>
    <n v="1"/>
    <x v="0"/>
    <x v="0"/>
    <s v="No"/>
    <x v="0"/>
    <x v="0"/>
    <x v="0"/>
    <n v="0"/>
    <x v="1"/>
    <x v="17"/>
    <x v="4"/>
    <n v="468"/>
  </r>
  <r>
    <d v="2019-04-23T00:00:00"/>
    <x v="157"/>
    <d v="1899-12-30T16:40:00"/>
    <m/>
    <x v="1"/>
    <s v="JAR"/>
    <d v="2019-04-23T16:30:00"/>
    <n v="26271"/>
    <x v="53"/>
    <s v="Carga"/>
    <s v="SI"/>
    <n v="13.5"/>
    <n v="26"/>
    <x v="2"/>
    <x v="276"/>
    <x v="7"/>
    <s v="Murcia"/>
    <m/>
    <m/>
    <m/>
    <m/>
    <n v="45"/>
    <s v="Juan Carlos"/>
    <x v="85"/>
    <d v="1899-12-30T16:40:00"/>
    <m/>
    <n v="1"/>
    <x v="0"/>
    <x v="0"/>
    <s v="SI"/>
    <x v="1"/>
    <x v="1"/>
    <x v="1"/>
    <n v="1"/>
    <x v="2"/>
    <x v="17"/>
    <x v="4"/>
    <n v="468"/>
  </r>
  <r>
    <d v="2019-04-23T00:00:00"/>
    <x v="82"/>
    <d v="1899-12-30T16:45:00"/>
    <m/>
    <x v="1"/>
    <s v="JAR"/>
    <d v="2019-04-23T17:00:00"/>
    <m/>
    <x v="3"/>
    <s v="Carga"/>
    <s v="SI"/>
    <n v="13.5"/>
    <n v="26"/>
    <x v="0"/>
    <x v="6"/>
    <x v="3"/>
    <s v="VARIOS"/>
    <m/>
    <m/>
    <m/>
    <m/>
    <n v="10"/>
    <s v="Juan Carlos"/>
    <x v="85"/>
    <d v="1899-12-30T16:45:00"/>
    <m/>
    <n v="1"/>
    <x v="0"/>
    <x v="0"/>
    <s v="SI"/>
    <x v="1"/>
    <x v="1"/>
    <x v="1"/>
    <n v="1"/>
    <x v="1"/>
    <x v="17"/>
    <x v="4"/>
    <n v="468"/>
  </r>
  <r>
    <d v="2019-04-23T00:00:00"/>
    <x v="46"/>
    <d v="1899-12-30T18:00:00"/>
    <m/>
    <x v="1"/>
    <s v="JAR"/>
    <d v="2019-04-23T18:00:00"/>
    <m/>
    <x v="55"/>
    <s v="Carga"/>
    <s v="SI"/>
    <n v="13.5"/>
    <n v="26"/>
    <x v="0"/>
    <x v="148"/>
    <x v="1"/>
    <s v="Jaén"/>
    <m/>
    <m/>
    <m/>
    <m/>
    <n v="60"/>
    <s v="Miguel Ángel"/>
    <x v="85"/>
    <d v="1899-12-30T18:00:00"/>
    <m/>
    <n v="1"/>
    <x v="0"/>
    <x v="0"/>
    <s v="SI"/>
    <x v="1"/>
    <x v="1"/>
    <x v="1"/>
    <n v="1"/>
    <x v="1"/>
    <x v="17"/>
    <x v="4"/>
    <n v="468"/>
  </r>
  <r>
    <d v="2019-04-23T00:00:00"/>
    <x v="47"/>
    <d v="1899-12-30T18:30:00"/>
    <m/>
    <x v="1"/>
    <s v="JAR"/>
    <d v="2019-04-23T18:30:00"/>
    <n v="6007126"/>
    <x v="6"/>
    <s v="Carga"/>
    <s v="NO"/>
    <n v="1"/>
    <n v="2"/>
    <x v="0"/>
    <x v="7"/>
    <x v="4"/>
    <s v="NURIEUX"/>
    <m/>
    <m/>
    <m/>
    <m/>
    <n v="10"/>
    <s v="Juan Carlos"/>
    <x v="85"/>
    <d v="1899-12-30T18:30:00"/>
    <m/>
    <n v="0"/>
    <x v="0"/>
    <x v="0"/>
    <s v="SI"/>
    <x v="1"/>
    <x v="1"/>
    <x v="1"/>
    <n v="1"/>
    <x v="1"/>
    <x v="17"/>
    <x v="4"/>
    <n v="468"/>
  </r>
  <r>
    <d v="2019-04-23T00:00:00"/>
    <x v="220"/>
    <d v="1899-12-30T18:40:00"/>
    <m/>
    <x v="1"/>
    <s v="JAR"/>
    <d v="2019-04-23T18:30:00"/>
    <n v="26271"/>
    <x v="53"/>
    <s v="Carga"/>
    <s v="SI"/>
    <n v="13.5"/>
    <n v="26"/>
    <x v="2"/>
    <x v="276"/>
    <x v="7"/>
    <s v="Murcia"/>
    <m/>
    <m/>
    <m/>
    <m/>
    <n v="45"/>
    <s v="Juan Carlos"/>
    <x v="85"/>
    <d v="1899-12-30T18:40:00"/>
    <m/>
    <n v="1"/>
    <x v="0"/>
    <x v="0"/>
    <s v="SI"/>
    <x v="1"/>
    <x v="1"/>
    <x v="1"/>
    <n v="1"/>
    <x v="2"/>
    <x v="17"/>
    <x v="4"/>
    <n v="468"/>
  </r>
  <r>
    <d v="2019-04-23T00:00:00"/>
    <x v="56"/>
    <d v="1899-12-30T19:00:00"/>
    <m/>
    <x v="1"/>
    <s v="JAR"/>
    <d v="2019-04-23T19:00:00"/>
    <m/>
    <x v="25"/>
    <s v="Descarga"/>
    <s v="NO"/>
    <n v="5"/>
    <n v="10"/>
    <x v="0"/>
    <x v="67"/>
    <x v="10"/>
    <s v="Palau"/>
    <s v="CB 1196 // 19 SCHWERIN"/>
    <m/>
    <m/>
    <m/>
    <n v="60"/>
    <s v="Miguel Ángel"/>
    <x v="85"/>
    <d v="1899-12-30T19:00:00"/>
    <m/>
    <n v="0"/>
    <x v="0"/>
    <x v="0"/>
    <s v="SI"/>
    <x v="1"/>
    <x v="1"/>
    <x v="1"/>
    <n v="1"/>
    <x v="2"/>
    <x v="17"/>
    <x v="4"/>
    <n v="468"/>
  </r>
  <r>
    <d v="2019-04-23T00:00:00"/>
    <x v="48"/>
    <d v="1899-12-30T19:30:00"/>
    <m/>
    <x v="1"/>
    <s v="JAR"/>
    <d v="2019-04-23T19:30:00"/>
    <m/>
    <x v="3"/>
    <s v="Carga"/>
    <s v="SI"/>
    <n v="13.5"/>
    <n v="26"/>
    <x v="0"/>
    <x v="23"/>
    <x v="1"/>
    <s v="varios"/>
    <n v="3680322651"/>
    <m/>
    <m/>
    <m/>
    <n v="60"/>
    <s v="Miguel Ángel"/>
    <x v="85"/>
    <d v="1899-12-30T15:30:00"/>
    <m/>
    <n v="1"/>
    <x v="0"/>
    <x v="0"/>
    <s v="SI"/>
    <x v="1"/>
    <x v="3"/>
    <x v="1"/>
    <n v="1"/>
    <x v="1"/>
    <x v="17"/>
    <x v="4"/>
    <n v="468"/>
  </r>
  <r>
    <d v="2019-04-23T00:00:00"/>
    <x v="49"/>
    <d v="1899-12-30T20:00:00"/>
    <m/>
    <x v="1"/>
    <s v="JAR"/>
    <d v="2019-04-23T20:00:00"/>
    <n v="6006929"/>
    <x v="6"/>
    <s v="Carga"/>
    <s v="SI"/>
    <n v="13.5"/>
    <n v="26"/>
    <x v="0"/>
    <x v="7"/>
    <x v="4"/>
    <s v="france"/>
    <m/>
    <m/>
    <m/>
    <m/>
    <n v="45"/>
    <s v="Juan Carlos"/>
    <x v="85"/>
    <d v="1899-12-30T20:00:00"/>
    <m/>
    <n v="1"/>
    <x v="0"/>
    <x v="0"/>
    <s v="SI"/>
    <x v="1"/>
    <x v="1"/>
    <x v="1"/>
    <n v="1"/>
    <x v="1"/>
    <x v="17"/>
    <x v="4"/>
    <n v="468"/>
  </r>
  <r>
    <d v="2019-04-23T00:00:00"/>
    <x v="114"/>
    <d v="1899-12-30T20:30:00"/>
    <m/>
    <x v="1"/>
    <s v="JAR"/>
    <d v="2019-04-23T20:30:00"/>
    <m/>
    <x v="3"/>
    <s v="Carga"/>
    <s v="SI"/>
    <n v="13.5"/>
    <n v="26"/>
    <x v="0"/>
    <x v="23"/>
    <x v="1"/>
    <s v="varios"/>
    <n v="3680334230"/>
    <m/>
    <m/>
    <m/>
    <n v="60"/>
    <s v="Miguel M."/>
    <x v="85"/>
    <d v="1899-12-30T12:30:00"/>
    <m/>
    <n v="1"/>
    <x v="0"/>
    <x v="0"/>
    <s v="SI"/>
    <x v="1"/>
    <x v="3"/>
    <x v="1"/>
    <n v="1"/>
    <x v="1"/>
    <x v="17"/>
    <x v="4"/>
    <n v="468"/>
  </r>
  <r>
    <d v="2019-04-23T00:00:00"/>
    <x v="104"/>
    <d v="1899-12-30T21:30:00"/>
    <m/>
    <x v="1"/>
    <s v="JAR"/>
    <d v="2019-04-23T21:30:00"/>
    <m/>
    <x v="3"/>
    <s v="Carga"/>
    <s v="SI"/>
    <n v="13.5"/>
    <n v="26"/>
    <x v="0"/>
    <x v="23"/>
    <x v="1"/>
    <s v="varios"/>
    <n v="3680334237"/>
    <m/>
    <m/>
    <m/>
    <n v="60"/>
    <s v="Miguel Ángel"/>
    <x v="85"/>
    <d v="1899-12-30T17:30:00"/>
    <m/>
    <n v="1"/>
    <x v="0"/>
    <x v="0"/>
    <s v="SI"/>
    <x v="1"/>
    <x v="3"/>
    <x v="1"/>
    <n v="1"/>
    <x v="1"/>
    <x v="17"/>
    <x v="4"/>
    <n v="468"/>
  </r>
  <r>
    <d v="2019-04-24T00:00:00"/>
    <x v="18"/>
    <d v="1899-12-30T07:30:00"/>
    <m/>
    <x v="1"/>
    <s v="MR"/>
    <d v="2019-04-24T07:30:00"/>
    <m/>
    <x v="26"/>
    <s v="Carga"/>
    <s v="NO"/>
    <n v="8"/>
    <n v="16"/>
    <x v="0"/>
    <x v="157"/>
    <x v="5"/>
    <s v="VARIOS"/>
    <m/>
    <m/>
    <m/>
    <m/>
    <n v="30"/>
    <s v="Miguel M."/>
    <x v="86"/>
    <d v="1899-12-30T07:30:00"/>
    <m/>
    <n v="0"/>
    <x v="0"/>
    <x v="0"/>
    <s v="SI"/>
    <x v="1"/>
    <x v="1"/>
    <x v="1"/>
    <n v="1"/>
    <x v="2"/>
    <x v="17"/>
    <x v="4"/>
    <n v="468"/>
  </r>
  <r>
    <d v="2019-04-24T00:00:00"/>
    <x v="9"/>
    <d v="1899-12-30T08:00:00"/>
    <m/>
    <x v="1"/>
    <s v="JAR"/>
    <d v="2019-04-24T08:00:00"/>
    <n v="27211"/>
    <x v="53"/>
    <s v="Carga"/>
    <s v="SI"/>
    <n v="13.5"/>
    <n v="26"/>
    <x v="0"/>
    <x v="151"/>
    <x v="7"/>
    <s v="Las Palmas"/>
    <m/>
    <m/>
    <m/>
    <m/>
    <m/>
    <s v="FALLO"/>
    <x v="23"/>
    <m/>
    <m/>
    <n v="1"/>
    <x v="1"/>
    <x v="1"/>
    <s v="N/A"/>
    <x v="4"/>
    <x v="4"/>
    <x v="0"/>
    <n v="0"/>
    <x v="2"/>
    <x v="5"/>
    <x v="2"/>
    <n v="468"/>
  </r>
  <r>
    <d v="2019-04-24T00:00:00"/>
    <x v="90"/>
    <d v="1899-12-30T08:15:00"/>
    <m/>
    <x v="1"/>
    <s v="JAR"/>
    <d v="2019-04-24T08:30:00"/>
    <n v="27487"/>
    <x v="7"/>
    <s v="Carga"/>
    <s v="NO"/>
    <n v="4"/>
    <n v="6"/>
    <x v="0"/>
    <x v="4"/>
    <x v="7"/>
    <s v="Hospitalet"/>
    <m/>
    <m/>
    <m/>
    <m/>
    <n v="20"/>
    <s v="Jesús"/>
    <x v="86"/>
    <d v="1899-12-30T08:15:00"/>
    <m/>
    <n v="0"/>
    <x v="0"/>
    <x v="0"/>
    <s v="SI"/>
    <x v="1"/>
    <x v="1"/>
    <x v="1"/>
    <n v="1"/>
    <x v="2"/>
    <x v="17"/>
    <x v="4"/>
    <n v="468"/>
  </r>
  <r>
    <d v="2019-04-24T00:00:00"/>
    <x v="20"/>
    <d v="1899-12-30T08:30:00"/>
    <m/>
    <x v="1"/>
    <s v="JAR"/>
    <d v="2019-04-24T08:30:00"/>
    <m/>
    <x v="3"/>
    <s v="Descarga"/>
    <s v="SI"/>
    <n v="13.5"/>
    <n v="26"/>
    <x v="0"/>
    <x v="23"/>
    <x v="2"/>
    <s v="PALAU"/>
    <m/>
    <m/>
    <m/>
    <m/>
    <n v="60"/>
    <s v="Miguel M."/>
    <x v="86"/>
    <d v="1899-12-30T08:30:00"/>
    <m/>
    <n v="1"/>
    <x v="0"/>
    <x v="0"/>
    <s v="SI"/>
    <x v="1"/>
    <x v="1"/>
    <x v="1"/>
    <n v="1"/>
    <x v="0"/>
    <x v="17"/>
    <x v="4"/>
    <n v="468"/>
  </r>
  <r>
    <d v="2019-04-24T00:00:00"/>
    <x v="22"/>
    <d v="1899-12-30T09:00:00"/>
    <m/>
    <x v="1"/>
    <s v="JAR"/>
    <d v="2019-04-24T09:00:00"/>
    <n v="6007015"/>
    <x v="6"/>
    <s v="Carga"/>
    <s v="SI"/>
    <n v="13.5"/>
    <n v="26"/>
    <x v="0"/>
    <x v="7"/>
    <x v="4"/>
    <s v="France"/>
    <m/>
    <m/>
    <m/>
    <m/>
    <n v="45"/>
    <s v="Jesús"/>
    <x v="86"/>
    <d v="1899-12-30T09:00:00"/>
    <m/>
    <n v="1"/>
    <x v="0"/>
    <x v="0"/>
    <s v="SI"/>
    <x v="1"/>
    <x v="1"/>
    <x v="1"/>
    <n v="1"/>
    <x v="1"/>
    <x v="17"/>
    <x v="4"/>
    <n v="468"/>
  </r>
  <r>
    <d v="2019-04-24T00:00:00"/>
    <x v="0"/>
    <d v="1899-12-30T09:30:00"/>
    <m/>
    <x v="1"/>
    <s v="JAR"/>
    <d v="2019-04-24T09:30:00"/>
    <n v="27628"/>
    <x v="3"/>
    <s v="Carga"/>
    <s v="NO"/>
    <n v="1"/>
    <n v="2"/>
    <x v="1"/>
    <x v="14"/>
    <x v="3"/>
    <s v="Vic"/>
    <n v="27595"/>
    <m/>
    <m/>
    <m/>
    <n v="10"/>
    <s v="Reyes"/>
    <x v="86"/>
    <d v="1899-12-30T09:30:00"/>
    <m/>
    <n v="0"/>
    <x v="0"/>
    <x v="0"/>
    <s v="SI"/>
    <x v="1"/>
    <x v="1"/>
    <x v="1"/>
    <n v="1"/>
    <x v="1"/>
    <x v="17"/>
    <x v="4"/>
    <n v="468"/>
  </r>
  <r>
    <d v="2019-04-24T00:00:00"/>
    <x v="14"/>
    <d v="1899-12-30T10:00:00"/>
    <m/>
    <x v="1"/>
    <s v="JAR"/>
    <d v="2019-04-24T10:00:00"/>
    <n v="26271"/>
    <x v="53"/>
    <s v="Carga"/>
    <s v="SI"/>
    <n v="13.5"/>
    <n v="26"/>
    <x v="2"/>
    <x v="276"/>
    <x v="7"/>
    <s v="Murcia"/>
    <m/>
    <m/>
    <m/>
    <m/>
    <n v="45"/>
    <s v="Miguel M."/>
    <x v="86"/>
    <d v="1899-12-30T10:00:00"/>
    <m/>
    <n v="1"/>
    <x v="0"/>
    <x v="0"/>
    <s v="SI"/>
    <x v="1"/>
    <x v="1"/>
    <x v="1"/>
    <n v="1"/>
    <x v="2"/>
    <x v="17"/>
    <x v="4"/>
    <n v="468"/>
  </r>
  <r>
    <d v="2019-04-24T00:00:00"/>
    <x v="2"/>
    <m/>
    <m/>
    <x v="0"/>
    <s v="JAR"/>
    <d v="2019-04-24T11:00:00"/>
    <n v="27408"/>
    <x v="3"/>
    <s v="Carga"/>
    <s v="NO"/>
    <n v="6"/>
    <n v="11"/>
    <x v="0"/>
    <x v="277"/>
    <x v="3"/>
    <s v="Granada"/>
    <m/>
    <m/>
    <m/>
    <m/>
    <n v="30"/>
    <s v="Jesús"/>
    <x v="86"/>
    <d v="1899-12-30T11:00:00"/>
    <m/>
    <n v="0"/>
    <x v="0"/>
    <x v="0"/>
    <s v="No"/>
    <x v="0"/>
    <x v="0"/>
    <x v="0"/>
    <n v="0"/>
    <x v="1"/>
    <x v="17"/>
    <x v="4"/>
    <n v="468"/>
  </r>
  <r>
    <d v="2019-04-24T00:00:00"/>
    <x v="73"/>
    <d v="1899-12-30T11:15:00"/>
    <m/>
    <x v="1"/>
    <s v="JAR"/>
    <d v="2019-04-24T11:30:00"/>
    <n v="27487"/>
    <x v="7"/>
    <s v="Carga"/>
    <s v="NO"/>
    <n v="4"/>
    <n v="6"/>
    <x v="0"/>
    <x v="4"/>
    <x v="7"/>
    <s v="Hospitalet"/>
    <m/>
    <m/>
    <m/>
    <m/>
    <n v="20"/>
    <s v="Reyes"/>
    <x v="86"/>
    <d v="1899-12-30T11:15:00"/>
    <m/>
    <n v="0"/>
    <x v="0"/>
    <x v="0"/>
    <s v="SI"/>
    <x v="1"/>
    <x v="1"/>
    <x v="1"/>
    <n v="1"/>
    <x v="2"/>
    <x v="17"/>
    <x v="4"/>
    <n v="468"/>
  </r>
  <r>
    <d v="2019-04-24T00:00:00"/>
    <x v="3"/>
    <d v="1899-12-30T11:30:00"/>
    <m/>
    <x v="1"/>
    <s v="JAR"/>
    <d v="2019-04-24T11:30:00"/>
    <m/>
    <x v="22"/>
    <s v="Descarga"/>
    <s v="SI"/>
    <n v="13.5"/>
    <n v="26"/>
    <x v="0"/>
    <x v="21"/>
    <x v="8"/>
    <s v="Palau"/>
    <m/>
    <m/>
    <m/>
    <m/>
    <n v="60"/>
    <s v="Miguel M."/>
    <x v="86"/>
    <d v="1899-12-30T11:30:00"/>
    <m/>
    <n v="1"/>
    <x v="0"/>
    <x v="0"/>
    <s v="SI"/>
    <x v="1"/>
    <x v="1"/>
    <x v="1"/>
    <n v="1"/>
    <x v="2"/>
    <x v="17"/>
    <x v="4"/>
    <n v="468"/>
  </r>
  <r>
    <d v="2019-04-24T00:00:00"/>
    <x v="4"/>
    <d v="1899-12-30T12:00:00"/>
    <m/>
    <x v="1"/>
    <s v="JAR"/>
    <d v="2019-04-24T12:00:00"/>
    <n v="26271"/>
    <x v="53"/>
    <s v="Carga"/>
    <s v="SI"/>
    <n v="13.5"/>
    <n v="26"/>
    <x v="2"/>
    <x v="276"/>
    <x v="7"/>
    <s v="Murcia"/>
    <m/>
    <m/>
    <m/>
    <m/>
    <n v="45"/>
    <s v="Jesús"/>
    <x v="86"/>
    <d v="1899-12-30T12:00:00"/>
    <m/>
    <n v="1"/>
    <x v="0"/>
    <x v="0"/>
    <s v="SI"/>
    <x v="1"/>
    <x v="1"/>
    <x v="1"/>
    <n v="1"/>
    <x v="2"/>
    <x v="17"/>
    <x v="4"/>
    <n v="468"/>
  </r>
  <r>
    <d v="2019-04-24T00:00:00"/>
    <x v="35"/>
    <d v="1899-12-30T12:15:00"/>
    <m/>
    <x v="1"/>
    <s v="JAR"/>
    <d v="2019-04-24T12:30:00"/>
    <m/>
    <x v="28"/>
    <s v="Descarga"/>
    <s v="NO"/>
    <n v="1"/>
    <n v="2"/>
    <x v="0"/>
    <x v="49"/>
    <x v="0"/>
    <s v="PALAU"/>
    <m/>
    <m/>
    <m/>
    <m/>
    <m/>
    <s v="Jesús"/>
    <x v="86"/>
    <d v="1899-12-30T12:15:00"/>
    <m/>
    <n v="0"/>
    <x v="0"/>
    <x v="0"/>
    <s v="SI"/>
    <x v="1"/>
    <x v="1"/>
    <x v="1"/>
    <n v="1"/>
    <x v="0"/>
    <x v="17"/>
    <x v="4"/>
    <n v="468"/>
  </r>
  <r>
    <d v="2019-04-24T00:00:00"/>
    <x v="5"/>
    <d v="1899-12-30T12:30:00"/>
    <m/>
    <x v="1"/>
    <s v="JAR"/>
    <d v="2019-04-24T12:30:00"/>
    <m/>
    <x v="22"/>
    <s v="Carga"/>
    <s v="SI"/>
    <n v="13.5"/>
    <n v="26"/>
    <x v="0"/>
    <x v="21"/>
    <x v="8"/>
    <s v="Palau"/>
    <m/>
    <m/>
    <m/>
    <m/>
    <n v="60"/>
    <s v="Jesús"/>
    <x v="86"/>
    <d v="1899-12-30T12:30:00"/>
    <m/>
    <n v="1"/>
    <x v="0"/>
    <x v="0"/>
    <s v="SI"/>
    <x v="1"/>
    <x v="1"/>
    <x v="1"/>
    <n v="1"/>
    <x v="2"/>
    <x v="17"/>
    <x v="4"/>
    <n v="468"/>
  </r>
  <r>
    <d v="2019-04-24T00:00:00"/>
    <x v="58"/>
    <d v="1899-12-30T13:15:00"/>
    <m/>
    <x v="1"/>
    <s v="JAR"/>
    <d v="2019-04-24T13:30:00"/>
    <m/>
    <x v="3"/>
    <s v="Carga"/>
    <s v="SI"/>
    <n v="13.5"/>
    <n v="26"/>
    <x v="0"/>
    <x v="6"/>
    <x v="3"/>
    <s v="VARIOS"/>
    <m/>
    <m/>
    <m/>
    <m/>
    <n v="10"/>
    <s v="Jesús"/>
    <x v="86"/>
    <d v="1899-12-30T13:15:00"/>
    <m/>
    <n v="1"/>
    <x v="0"/>
    <x v="0"/>
    <s v="SI"/>
    <x v="1"/>
    <x v="1"/>
    <x v="1"/>
    <n v="1"/>
    <x v="1"/>
    <x v="17"/>
    <x v="4"/>
    <n v="468"/>
  </r>
  <r>
    <d v="2019-04-24T00:00:00"/>
    <x v="6"/>
    <d v="1899-12-30T13:30:00"/>
    <m/>
    <x v="1"/>
    <s v="JAR"/>
    <d v="2019-04-24T13:30:00"/>
    <n v="27646"/>
    <x v="75"/>
    <s v="Carga"/>
    <s v="NO"/>
    <n v="1"/>
    <n v="1"/>
    <x v="1"/>
    <x v="41"/>
    <x v="1"/>
    <s v="Portugal"/>
    <m/>
    <m/>
    <m/>
    <m/>
    <n v="10"/>
    <s v="Reyes"/>
    <x v="86"/>
    <d v="1899-12-30T13:30:00"/>
    <m/>
    <n v="0"/>
    <x v="0"/>
    <x v="0"/>
    <s v="SI"/>
    <x v="1"/>
    <x v="1"/>
    <x v="1"/>
    <n v="1"/>
    <x v="1"/>
    <x v="17"/>
    <x v="4"/>
    <n v="468"/>
  </r>
  <r>
    <d v="2019-04-24T00:00:00"/>
    <x v="43"/>
    <d v="1899-12-30T14:00:00"/>
    <m/>
    <x v="1"/>
    <s v="JAR"/>
    <d v="2019-04-24T14:00:00"/>
    <n v="26271"/>
    <x v="53"/>
    <s v="Carga"/>
    <s v="SI"/>
    <n v="13.5"/>
    <n v="26"/>
    <x v="2"/>
    <x v="276"/>
    <x v="7"/>
    <s v="Murcia"/>
    <m/>
    <m/>
    <m/>
    <m/>
    <n v="45"/>
    <s v="Miguel M."/>
    <x v="86"/>
    <d v="1899-12-30T14:00:00"/>
    <m/>
    <n v="1"/>
    <x v="0"/>
    <x v="0"/>
    <s v="SI"/>
    <x v="1"/>
    <x v="1"/>
    <x v="1"/>
    <n v="1"/>
    <x v="2"/>
    <x v="17"/>
    <x v="4"/>
    <n v="468"/>
  </r>
  <r>
    <d v="2019-04-24T00:00:00"/>
    <x v="44"/>
    <m/>
    <m/>
    <x v="0"/>
    <s v="MR"/>
    <d v="2019-04-24T14:00:00"/>
    <s v="6007061 Y 6006956"/>
    <x v="3"/>
    <s v="Carga"/>
    <s v="NO"/>
    <n v="2"/>
    <n v="1"/>
    <x v="0"/>
    <x v="12"/>
    <x v="1"/>
    <s v="BELGICA"/>
    <s v="NO LE CABE SE MARCHA SIN CARGAR"/>
    <m/>
    <m/>
    <m/>
    <n v="15"/>
    <s v="Juan Carlos"/>
    <x v="86"/>
    <d v="1899-12-30T16:10:00"/>
    <m/>
    <n v="0"/>
    <x v="0"/>
    <x v="0"/>
    <s v="No"/>
    <x v="0"/>
    <x v="0"/>
    <x v="0"/>
    <n v="0"/>
    <x v="1"/>
    <x v="17"/>
    <x v="4"/>
    <n v="468"/>
  </r>
  <r>
    <d v="2019-04-24T00:00:00"/>
    <x v="12"/>
    <d v="1899-12-30T14:30:00"/>
    <m/>
    <x v="1"/>
    <s v="MR"/>
    <d v="2019-04-24T14:30:00"/>
    <n v="27596"/>
    <x v="70"/>
    <s v="Carga"/>
    <s v="NO"/>
    <n v="7"/>
    <n v="13"/>
    <x v="0"/>
    <x v="192"/>
    <x v="1"/>
    <s v="GRANADA"/>
    <m/>
    <m/>
    <m/>
    <m/>
    <n v="30"/>
    <s v="Juan Carlos"/>
    <x v="86"/>
    <d v="1899-12-30T14:30:00"/>
    <m/>
    <n v="0"/>
    <x v="0"/>
    <x v="0"/>
    <s v="SI"/>
    <x v="1"/>
    <x v="1"/>
    <x v="1"/>
    <n v="1"/>
    <x v="1"/>
    <x v="17"/>
    <x v="4"/>
    <n v="468"/>
  </r>
  <r>
    <d v="2019-04-24T00:00:00"/>
    <x v="38"/>
    <d v="1899-12-30T15:00:00"/>
    <m/>
    <x v="1"/>
    <s v="JAR"/>
    <d v="2019-04-24T15:00:00"/>
    <m/>
    <x v="7"/>
    <s v="Carga"/>
    <s v="NO"/>
    <n v="4"/>
    <n v="6"/>
    <x v="0"/>
    <x v="247"/>
    <x v="5"/>
    <s v="La Llagosta"/>
    <m/>
    <m/>
    <m/>
    <m/>
    <n v="20"/>
    <s v="Juan Carlos"/>
    <x v="86"/>
    <d v="1899-12-30T15:00:00"/>
    <m/>
    <n v="0"/>
    <x v="0"/>
    <x v="0"/>
    <s v="SI"/>
    <x v="1"/>
    <x v="1"/>
    <x v="1"/>
    <n v="1"/>
    <x v="2"/>
    <x v="17"/>
    <x v="4"/>
    <n v="468"/>
  </r>
  <r>
    <d v="2019-04-24T00:00:00"/>
    <x v="13"/>
    <d v="1899-12-30T16:00:00"/>
    <m/>
    <x v="1"/>
    <s v="JAR"/>
    <d v="2019-04-24T16:00:00"/>
    <m/>
    <x v="55"/>
    <s v="Carga"/>
    <s v="SI"/>
    <n v="13.5"/>
    <n v="26"/>
    <x v="0"/>
    <x v="148"/>
    <x v="1"/>
    <s v="Jaén"/>
    <m/>
    <s v="0486KCL  -  R9458BCS"/>
    <m/>
    <m/>
    <n v="60"/>
    <s v="Juan Carlos"/>
    <x v="86"/>
    <d v="1899-12-30T16:00:00"/>
    <m/>
    <n v="1"/>
    <x v="0"/>
    <x v="0"/>
    <s v="SI"/>
    <x v="1"/>
    <x v="1"/>
    <x v="1"/>
    <n v="1"/>
    <x v="1"/>
    <x v="17"/>
    <x v="4"/>
    <n v="468"/>
  </r>
  <r>
    <d v="2019-04-24T00:00:00"/>
    <x v="8"/>
    <d v="1899-12-30T16:30:00"/>
    <m/>
    <x v="1"/>
    <s v="JAR"/>
    <d v="2019-04-24T16:30:00"/>
    <n v="26271"/>
    <x v="53"/>
    <s v="Carga"/>
    <s v="SI"/>
    <n v="13.5"/>
    <n v="26"/>
    <x v="2"/>
    <x v="276"/>
    <x v="7"/>
    <s v="Murcia"/>
    <m/>
    <m/>
    <m/>
    <m/>
    <n v="45"/>
    <s v="Juan Carlos"/>
    <x v="86"/>
    <d v="1899-12-30T16:30:00"/>
    <m/>
    <n v="1"/>
    <x v="0"/>
    <x v="0"/>
    <s v="SI"/>
    <x v="1"/>
    <x v="1"/>
    <x v="1"/>
    <n v="1"/>
    <x v="2"/>
    <x v="17"/>
    <x v="4"/>
    <n v="468"/>
  </r>
  <r>
    <d v="2019-04-24T00:00:00"/>
    <x v="82"/>
    <d v="1899-12-30T16:45:00"/>
    <m/>
    <x v="1"/>
    <s v="JAR"/>
    <d v="2019-04-24T17:00:00"/>
    <m/>
    <x v="3"/>
    <s v="Carga"/>
    <s v="SI"/>
    <n v="13.5"/>
    <n v="26"/>
    <x v="0"/>
    <x v="6"/>
    <x v="3"/>
    <s v="VARIOS"/>
    <m/>
    <m/>
    <m/>
    <m/>
    <n v="10"/>
    <s v="Juan Carlos"/>
    <x v="86"/>
    <d v="1899-12-30T16:45:00"/>
    <m/>
    <n v="1"/>
    <x v="0"/>
    <x v="0"/>
    <s v="SI"/>
    <x v="1"/>
    <x v="1"/>
    <x v="1"/>
    <n v="1"/>
    <x v="1"/>
    <x v="17"/>
    <x v="4"/>
    <n v="468"/>
  </r>
  <r>
    <d v="2019-04-24T00:00:00"/>
    <x v="40"/>
    <d v="1899-12-30T17:00:00"/>
    <m/>
    <x v="1"/>
    <s v="JAR"/>
    <d v="2019-04-24T17:00:00"/>
    <n v="6006945"/>
    <x v="6"/>
    <s v="Carga"/>
    <s v="NO"/>
    <n v="4"/>
    <n v="3"/>
    <x v="0"/>
    <x v="7"/>
    <x v="4"/>
    <s v="france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4-24T00:00:00"/>
    <x v="89"/>
    <d v="1899-12-30T17:15:00"/>
    <m/>
    <x v="1"/>
    <s v="MR"/>
    <d v="2019-04-24T17:30:00"/>
    <m/>
    <x v="14"/>
    <s v="Carga"/>
    <s v="NO"/>
    <n v="1"/>
    <n v="2"/>
    <x v="0"/>
    <x v="19"/>
    <x v="5"/>
    <s v="VARIOS"/>
    <m/>
    <m/>
    <m/>
    <m/>
    <n v="10"/>
    <s v="Juan Carlos"/>
    <x v="86"/>
    <d v="1899-12-30T17:15:00"/>
    <m/>
    <n v="0"/>
    <x v="0"/>
    <x v="0"/>
    <s v="SI"/>
    <x v="1"/>
    <x v="1"/>
    <x v="1"/>
    <n v="1"/>
    <x v="2"/>
    <x v="17"/>
    <x v="4"/>
    <n v="468"/>
  </r>
  <r>
    <d v="2019-04-24T00:00:00"/>
    <x v="55"/>
    <d v="1899-12-30T17:30:00"/>
    <m/>
    <x v="1"/>
    <s v="MR"/>
    <d v="2019-04-24T17:30:00"/>
    <s v="27606 Y 27488"/>
    <x v="3"/>
    <s v="Carga"/>
    <s v="NO"/>
    <n v="2"/>
    <n v="1"/>
    <x v="0"/>
    <x v="129"/>
    <x v="3"/>
    <s v="PORTUGAL"/>
    <m/>
    <m/>
    <m/>
    <m/>
    <n v="10"/>
    <s v="Reyes"/>
    <x v="86"/>
    <d v="1899-12-30T17:30:00"/>
    <m/>
    <n v="0"/>
    <x v="0"/>
    <x v="0"/>
    <s v="SI"/>
    <x v="1"/>
    <x v="1"/>
    <x v="1"/>
    <n v="1"/>
    <x v="1"/>
    <x v="17"/>
    <x v="4"/>
    <n v="468"/>
  </r>
  <r>
    <d v="2019-04-24T00:00:00"/>
    <x v="46"/>
    <d v="1899-12-30T18:00:00"/>
    <m/>
    <x v="1"/>
    <s v="JAR"/>
    <d v="2019-04-24T18:00:00"/>
    <m/>
    <x v="55"/>
    <s v="Carga"/>
    <s v="SI"/>
    <n v="13.5"/>
    <n v="26"/>
    <x v="0"/>
    <x v="148"/>
    <x v="1"/>
    <s v="Jaén"/>
    <m/>
    <s v="7384HTY - R5348BBZ"/>
    <m/>
    <m/>
    <n v="60"/>
    <s v="Juan Carlos"/>
    <x v="86"/>
    <d v="1899-12-30T18:00:00"/>
    <m/>
    <n v="1"/>
    <x v="0"/>
    <x v="0"/>
    <s v="SI"/>
    <x v="1"/>
    <x v="1"/>
    <x v="1"/>
    <n v="1"/>
    <x v="1"/>
    <x v="17"/>
    <x v="4"/>
    <n v="468"/>
  </r>
  <r>
    <d v="2019-04-24T00:00:00"/>
    <x v="47"/>
    <d v="1899-12-30T18:30:00"/>
    <m/>
    <x v="1"/>
    <s v="JAR"/>
    <d v="2019-04-24T18:30:00"/>
    <n v="26271"/>
    <x v="53"/>
    <s v="Carga"/>
    <s v="SI"/>
    <n v="13.5"/>
    <n v="26"/>
    <x v="2"/>
    <x v="276"/>
    <x v="7"/>
    <s v="Murcia"/>
    <m/>
    <m/>
    <m/>
    <m/>
    <n v="45"/>
    <s v="Juan Carlos"/>
    <x v="86"/>
    <d v="1899-12-30T18:30:00"/>
    <m/>
    <n v="1"/>
    <x v="0"/>
    <x v="0"/>
    <s v="SI"/>
    <x v="1"/>
    <x v="1"/>
    <x v="1"/>
    <n v="1"/>
    <x v="2"/>
    <x v="17"/>
    <x v="4"/>
    <n v="468"/>
  </r>
  <r>
    <d v="2019-04-24T00:00:00"/>
    <x v="49"/>
    <d v="1899-12-30T20:00:00"/>
    <m/>
    <x v="1"/>
    <s v="JAR"/>
    <d v="2019-04-24T20:00:00"/>
    <m/>
    <x v="39"/>
    <s v="Descarga"/>
    <s v="SI"/>
    <n v="13.5"/>
    <n v="26"/>
    <x v="0"/>
    <x v="134"/>
    <x v="10"/>
    <s v="PALAU"/>
    <s v="CB-1198"/>
    <m/>
    <m/>
    <m/>
    <n v="60"/>
    <s v="Juan Carlos"/>
    <x v="86"/>
    <d v="1899-12-30T20:00:00"/>
    <m/>
    <n v="1"/>
    <x v="0"/>
    <x v="0"/>
    <s v="SI"/>
    <x v="1"/>
    <x v="1"/>
    <x v="1"/>
    <n v="1"/>
    <x v="2"/>
    <x v="17"/>
    <x v="4"/>
    <n v="468"/>
  </r>
  <r>
    <d v="2019-04-24T00:00:00"/>
    <x v="104"/>
    <d v="1899-12-30T21:30:00"/>
    <m/>
    <x v="1"/>
    <s v="JAR"/>
    <d v="2019-04-24T21:30:00"/>
    <m/>
    <x v="3"/>
    <s v="Carga"/>
    <s v="SI"/>
    <n v="13.5"/>
    <n v="26"/>
    <x v="0"/>
    <x v="23"/>
    <x v="1"/>
    <s v="varios"/>
    <n v="3680334245"/>
    <m/>
    <m/>
    <m/>
    <n v="60"/>
    <s v="Miguel M."/>
    <x v="86"/>
    <d v="1899-12-30T12:30:00"/>
    <m/>
    <n v="1"/>
    <x v="0"/>
    <x v="0"/>
    <s v="SI"/>
    <x v="1"/>
    <x v="3"/>
    <x v="1"/>
    <n v="1"/>
    <x v="1"/>
    <x v="17"/>
    <x v="4"/>
    <n v="468"/>
  </r>
  <r>
    <d v="2019-04-25T00:00:00"/>
    <x v="59"/>
    <d v="1899-12-30T07:00:00"/>
    <m/>
    <x v="1"/>
    <s v="JAR"/>
    <d v="2019-04-25T07:00:00"/>
    <m/>
    <x v="31"/>
    <s v="Carga"/>
    <s v="SI"/>
    <n v="13.5"/>
    <n v="26"/>
    <x v="0"/>
    <x v="70"/>
    <x v="11"/>
    <s v="Maçanet de la selva"/>
    <m/>
    <m/>
    <m/>
    <m/>
    <n v="60"/>
    <s v="Jesús"/>
    <x v="87"/>
    <d v="1899-12-30T07:00:00"/>
    <m/>
    <n v="1"/>
    <x v="0"/>
    <x v="0"/>
    <s v="SI"/>
    <x v="1"/>
    <x v="1"/>
    <x v="1"/>
    <n v="1"/>
    <x v="2"/>
    <x v="17"/>
    <x v="4"/>
    <n v="468"/>
  </r>
  <r>
    <d v="2019-04-25T00:00:00"/>
    <x v="18"/>
    <d v="1899-12-30T07:30:00"/>
    <m/>
    <x v="1"/>
    <s v="MR"/>
    <d v="2019-04-25T07:30:00"/>
    <m/>
    <x v="26"/>
    <s v="Carga"/>
    <s v="NO"/>
    <n v="8"/>
    <n v="16"/>
    <x v="0"/>
    <x v="157"/>
    <x v="5"/>
    <s v="VARIOS"/>
    <m/>
    <m/>
    <m/>
    <m/>
    <n v="90"/>
    <s v="Miguel M."/>
    <x v="87"/>
    <d v="1899-12-30T07:30:00"/>
    <m/>
    <n v="0"/>
    <x v="0"/>
    <x v="0"/>
    <s v="SI"/>
    <x v="1"/>
    <x v="1"/>
    <x v="1"/>
    <n v="1"/>
    <x v="2"/>
    <x v="17"/>
    <x v="4"/>
    <n v="468"/>
  </r>
  <r>
    <d v="2019-04-25T00:00:00"/>
    <x v="9"/>
    <d v="1899-12-30T08:00:00"/>
    <m/>
    <x v="1"/>
    <s v="JAR"/>
    <d v="2019-04-25T08:00:00"/>
    <n v="27626"/>
    <x v="7"/>
    <s v="Carga"/>
    <s v="NO"/>
    <n v="2"/>
    <n v="3"/>
    <x v="1"/>
    <x v="278"/>
    <x v="7"/>
    <s v="Polinya"/>
    <m/>
    <m/>
    <m/>
    <m/>
    <n v="10"/>
    <s v="Reyes"/>
    <x v="87"/>
    <d v="1899-12-30T08:00:00"/>
    <m/>
    <n v="0"/>
    <x v="0"/>
    <x v="0"/>
    <s v="SI"/>
    <x v="1"/>
    <x v="1"/>
    <x v="1"/>
    <n v="1"/>
    <x v="2"/>
    <x v="17"/>
    <x v="4"/>
    <n v="468"/>
  </r>
  <r>
    <d v="2019-04-25T00:00:00"/>
    <x v="90"/>
    <d v="1899-12-30T08:15:00"/>
    <m/>
    <x v="1"/>
    <s v="JAR"/>
    <d v="2019-04-25T08:30:00"/>
    <n v="27642"/>
    <x v="3"/>
    <s v="Carga"/>
    <s v="NO"/>
    <n v="1"/>
    <n v="1"/>
    <x v="0"/>
    <x v="279"/>
    <x v="1"/>
    <s v="Murcia"/>
    <m/>
    <m/>
    <m/>
    <m/>
    <n v="10"/>
    <s v="Juan Carlos"/>
    <x v="86"/>
    <d v="1899-12-30T19:15:00"/>
    <m/>
    <n v="0"/>
    <x v="0"/>
    <x v="0"/>
    <s v="SI"/>
    <x v="3"/>
    <x v="3"/>
    <x v="1"/>
    <n v="1"/>
    <x v="1"/>
    <x v="17"/>
    <x v="4"/>
    <n v="468"/>
  </r>
  <r>
    <d v="2019-04-25T00:00:00"/>
    <x v="20"/>
    <d v="1899-12-30T08:30:00"/>
    <m/>
    <x v="1"/>
    <s v="JAR"/>
    <d v="2019-04-25T08:30:00"/>
    <m/>
    <x v="22"/>
    <s v="Descarga"/>
    <s v="SI"/>
    <n v="13.5"/>
    <n v="26"/>
    <x v="0"/>
    <x v="21"/>
    <x v="8"/>
    <s v="Palau"/>
    <m/>
    <m/>
    <m/>
    <m/>
    <n v="60"/>
    <s v="Jesús"/>
    <x v="87"/>
    <d v="1899-12-30T08:30:00"/>
    <m/>
    <n v="1"/>
    <x v="0"/>
    <x v="0"/>
    <s v="SI"/>
    <x v="1"/>
    <x v="1"/>
    <x v="1"/>
    <n v="1"/>
    <x v="2"/>
    <x v="17"/>
    <x v="4"/>
    <n v="468"/>
  </r>
  <r>
    <d v="2019-04-25T00:00:00"/>
    <x v="22"/>
    <d v="1899-12-30T09:00:00"/>
    <m/>
    <x v="1"/>
    <s v="JAR"/>
    <d v="2019-04-25T09:00:00"/>
    <n v="27168"/>
    <x v="3"/>
    <s v="Carga"/>
    <s v="SI"/>
    <n v="13.5"/>
    <n v="26"/>
    <x v="0"/>
    <x v="176"/>
    <x v="3"/>
    <s v="coruña"/>
    <m/>
    <s v="9756FHY"/>
    <m/>
    <m/>
    <n v="60"/>
    <s v="Jesús"/>
    <x v="87"/>
    <d v="1899-12-30T09:00:00"/>
    <m/>
    <n v="1"/>
    <x v="0"/>
    <x v="0"/>
    <s v="SI"/>
    <x v="1"/>
    <x v="1"/>
    <x v="1"/>
    <n v="1"/>
    <x v="1"/>
    <x v="17"/>
    <x v="4"/>
    <n v="468"/>
  </r>
  <r>
    <d v="2019-04-25T00:00:00"/>
    <x v="0"/>
    <d v="1899-12-30T09:30:00"/>
    <m/>
    <x v="1"/>
    <s v="JAR"/>
    <d v="2019-04-25T09:30:00"/>
    <m/>
    <x v="32"/>
    <s v="Descarga"/>
    <s v="NO"/>
    <n v="3"/>
    <n v="4"/>
    <x v="0"/>
    <x v="227"/>
    <x v="0"/>
    <s v="PALAU"/>
    <m/>
    <m/>
    <m/>
    <m/>
    <n v="20"/>
    <s v="Jesús"/>
    <x v="87"/>
    <d v="1899-12-30T09:30:00"/>
    <m/>
    <n v="0"/>
    <x v="0"/>
    <x v="0"/>
    <s v="SI"/>
    <x v="1"/>
    <x v="1"/>
    <x v="1"/>
    <n v="1"/>
    <x v="0"/>
    <x v="17"/>
    <x v="4"/>
    <n v="468"/>
  </r>
  <r>
    <d v="2019-04-25T00:00:00"/>
    <x v="52"/>
    <d v="1899-12-30T09:45:00"/>
    <m/>
    <x v="1"/>
    <s v="MR"/>
    <d v="2019-04-25T10:00:00"/>
    <m/>
    <x v="26"/>
    <s v="Carga"/>
    <s v="SI"/>
    <n v="13.5"/>
    <n v="26"/>
    <x v="0"/>
    <x v="157"/>
    <x v="5"/>
    <s v="VARIOS"/>
    <m/>
    <m/>
    <m/>
    <m/>
    <n v="60"/>
    <s v="Miguel M."/>
    <x v="87"/>
    <d v="1899-12-30T09:45:00"/>
    <m/>
    <n v="1"/>
    <x v="0"/>
    <x v="0"/>
    <s v="SI"/>
    <x v="1"/>
    <x v="1"/>
    <x v="1"/>
    <n v="1"/>
    <x v="2"/>
    <x v="17"/>
    <x v="4"/>
    <n v="468"/>
  </r>
  <r>
    <d v="2019-04-25T00:00:00"/>
    <x v="14"/>
    <d v="1899-12-30T10:00:00"/>
    <m/>
    <x v="1"/>
    <s v="JAR"/>
    <d v="2019-04-25T10:00:00"/>
    <n v="26271"/>
    <x v="53"/>
    <s v="Carga"/>
    <s v="SI"/>
    <n v="13.5"/>
    <n v="26"/>
    <x v="2"/>
    <x v="276"/>
    <x v="7"/>
    <s v="Murcia"/>
    <m/>
    <m/>
    <m/>
    <m/>
    <n v="45"/>
    <s v="Sandra"/>
    <x v="87"/>
    <d v="1899-12-30T13:00:00"/>
    <m/>
    <n v="1"/>
    <x v="0"/>
    <x v="0"/>
    <s v="SI"/>
    <x v="1"/>
    <x v="2"/>
    <x v="0"/>
    <n v="0"/>
    <x v="2"/>
    <x v="17"/>
    <x v="4"/>
    <n v="468"/>
  </r>
  <r>
    <d v="2019-04-25T00:00:00"/>
    <x v="1"/>
    <d v="1899-12-30T10:30:00"/>
    <m/>
    <x v="1"/>
    <s v="JAR"/>
    <d v="2019-04-25T10:30:00"/>
    <m/>
    <x v="22"/>
    <s v="Carga"/>
    <s v="SI"/>
    <n v="13.5"/>
    <n v="26"/>
    <x v="0"/>
    <x v="21"/>
    <x v="8"/>
    <s v="Palau"/>
    <m/>
    <m/>
    <m/>
    <m/>
    <n v="60"/>
    <s v="Miguel M."/>
    <x v="87"/>
    <d v="1899-12-30T10:30:00"/>
    <m/>
    <n v="1"/>
    <x v="0"/>
    <x v="0"/>
    <s v="SI"/>
    <x v="1"/>
    <x v="1"/>
    <x v="1"/>
    <n v="1"/>
    <x v="2"/>
    <x v="17"/>
    <x v="4"/>
    <n v="468"/>
  </r>
  <r>
    <d v="2019-04-25T00:00:00"/>
    <x v="2"/>
    <d v="1899-12-30T11:00:00"/>
    <m/>
    <x v="1"/>
    <s v="JAR"/>
    <d v="2019-04-25T11:00:00"/>
    <n v="6007061"/>
    <x v="3"/>
    <s v="Carga"/>
    <s v="NO"/>
    <n v="1"/>
    <n v="2"/>
    <x v="1"/>
    <x v="12"/>
    <x v="4"/>
    <s v="belgica"/>
    <n v="6006956"/>
    <m/>
    <m/>
    <m/>
    <n v="10"/>
    <s v="Reyes"/>
    <x v="87"/>
    <d v="1899-12-30T11:00:00"/>
    <m/>
    <n v="0"/>
    <x v="0"/>
    <x v="0"/>
    <s v="SI"/>
    <x v="1"/>
    <x v="1"/>
    <x v="1"/>
    <n v="1"/>
    <x v="1"/>
    <x v="17"/>
    <x v="4"/>
    <n v="468"/>
  </r>
  <r>
    <d v="2019-04-25T00:00:00"/>
    <x v="73"/>
    <d v="1899-12-30T11:15:00"/>
    <m/>
    <x v="1"/>
    <s v="JAR"/>
    <d v="2019-04-25T11:30:00"/>
    <m/>
    <x v="3"/>
    <s v="Descarga"/>
    <s v="NO"/>
    <n v="1"/>
    <n v="1"/>
    <x v="0"/>
    <x v="117"/>
    <x v="0"/>
    <s v="PALAU"/>
    <m/>
    <m/>
    <m/>
    <m/>
    <n v="10"/>
    <s v="Jesús"/>
    <x v="87"/>
    <d v="1899-12-30T11:15:00"/>
    <m/>
    <n v="0"/>
    <x v="0"/>
    <x v="0"/>
    <s v="SI"/>
    <x v="1"/>
    <x v="1"/>
    <x v="1"/>
    <n v="1"/>
    <x v="0"/>
    <x v="17"/>
    <x v="4"/>
    <n v="468"/>
  </r>
  <r>
    <d v="2019-04-25T00:00:00"/>
    <x v="199"/>
    <d v="1899-12-30T11:20:00"/>
    <m/>
    <x v="1"/>
    <s v="JAR"/>
    <d v="2019-04-25T11:30:00"/>
    <n v="27095"/>
    <x v="70"/>
    <s v="Carga"/>
    <s v="NO"/>
    <n v="1"/>
    <n v="1"/>
    <x v="1"/>
    <x v="4"/>
    <x v="1"/>
    <s v="Ourense"/>
    <m/>
    <m/>
    <m/>
    <m/>
    <n v="5"/>
    <s v="Reyes"/>
    <x v="87"/>
    <d v="1899-12-30T11:20:00"/>
    <m/>
    <n v="0"/>
    <x v="0"/>
    <x v="0"/>
    <s v="SI"/>
    <x v="1"/>
    <x v="1"/>
    <x v="1"/>
    <n v="1"/>
    <x v="1"/>
    <x v="17"/>
    <x v="4"/>
    <n v="468"/>
  </r>
  <r>
    <d v="2019-04-25T00:00:00"/>
    <x v="61"/>
    <d v="1899-12-30T11:45:00"/>
    <m/>
    <x v="1"/>
    <s v="JAR"/>
    <d v="2019-04-25T12:00:00"/>
    <n v="27341"/>
    <x v="7"/>
    <s v="Carga"/>
    <s v="NO"/>
    <n v="4"/>
    <n v="6"/>
    <x v="0"/>
    <x v="280"/>
    <x v="7"/>
    <s v="Sta. Perpetua"/>
    <m/>
    <m/>
    <m/>
    <m/>
    <n v="20"/>
    <s v="Miguel M."/>
    <x v="87"/>
    <d v="1899-12-30T11:45:00"/>
    <m/>
    <n v="0"/>
    <x v="0"/>
    <x v="0"/>
    <s v="SI"/>
    <x v="1"/>
    <x v="1"/>
    <x v="1"/>
    <n v="1"/>
    <x v="2"/>
    <x v="17"/>
    <x v="4"/>
    <n v="468"/>
  </r>
  <r>
    <d v="2019-04-25T00:00:00"/>
    <x v="4"/>
    <d v="1899-12-30T12:00:00"/>
    <m/>
    <x v="1"/>
    <s v="JAR"/>
    <d v="2019-04-25T12:00:00"/>
    <n v="26271"/>
    <x v="53"/>
    <s v="Carga"/>
    <s v="SI"/>
    <n v="13.5"/>
    <n v="26"/>
    <x v="2"/>
    <x v="276"/>
    <x v="7"/>
    <s v="Murcia"/>
    <m/>
    <m/>
    <m/>
    <m/>
    <n v="45"/>
    <s v="Jesús"/>
    <x v="87"/>
    <d v="1899-12-30T12:00:00"/>
    <m/>
    <n v="1"/>
    <x v="0"/>
    <x v="0"/>
    <s v="SI"/>
    <x v="1"/>
    <x v="1"/>
    <x v="1"/>
    <n v="1"/>
    <x v="2"/>
    <x v="17"/>
    <x v="4"/>
    <n v="468"/>
  </r>
  <r>
    <d v="2019-04-25T00:00:00"/>
    <x v="35"/>
    <d v="1899-12-30T12:15:00"/>
    <m/>
    <x v="1"/>
    <s v="JAR"/>
    <d v="2019-04-25T12:30:00"/>
    <n v="27482"/>
    <x v="7"/>
    <s v="Carga"/>
    <s v="NO"/>
    <n v="2"/>
    <n v="2"/>
    <x v="1"/>
    <x v="281"/>
    <x v="7"/>
    <s v="Polinya"/>
    <m/>
    <m/>
    <m/>
    <m/>
    <n v="10"/>
    <s v="Reyes"/>
    <x v="87"/>
    <d v="1899-12-30T12:15:00"/>
    <m/>
    <n v="0"/>
    <x v="0"/>
    <x v="0"/>
    <s v="SI"/>
    <x v="1"/>
    <x v="1"/>
    <x v="1"/>
    <n v="1"/>
    <x v="2"/>
    <x v="17"/>
    <x v="4"/>
    <n v="468"/>
  </r>
  <r>
    <d v="2019-04-25T00:00:00"/>
    <x v="36"/>
    <d v="1899-12-30T13:00:00"/>
    <m/>
    <x v="1"/>
    <s v="JAR"/>
    <d v="2019-04-25T13:00:00"/>
    <n v="6006947"/>
    <x v="6"/>
    <s v="Carga"/>
    <s v="NO"/>
    <n v="5"/>
    <n v="6"/>
    <x v="0"/>
    <x v="7"/>
    <x v="4"/>
    <s v="francia"/>
    <m/>
    <m/>
    <m/>
    <m/>
    <n v="30"/>
    <s v="Miguel M."/>
    <x v="87"/>
    <d v="1899-12-30T13:00:00"/>
    <m/>
    <n v="0"/>
    <x v="0"/>
    <x v="0"/>
    <s v="SI"/>
    <x v="1"/>
    <x v="1"/>
    <x v="1"/>
    <n v="1"/>
    <x v="1"/>
    <x v="17"/>
    <x v="4"/>
    <n v="468"/>
  </r>
  <r>
    <d v="2019-04-25T00:00:00"/>
    <x v="43"/>
    <d v="1899-12-30T14:00:00"/>
    <m/>
    <x v="1"/>
    <s v="JAR"/>
    <d v="2019-04-25T14:00:00"/>
    <n v="26271"/>
    <x v="53"/>
    <s v="Carga"/>
    <s v="SI"/>
    <n v="13.5"/>
    <n v="26"/>
    <x v="2"/>
    <x v="276"/>
    <x v="7"/>
    <s v="Murcia"/>
    <m/>
    <m/>
    <m/>
    <m/>
    <m/>
    <s v="Juan Carlos"/>
    <x v="87"/>
    <d v="1899-12-30T14:00:00"/>
    <m/>
    <n v="1"/>
    <x v="0"/>
    <x v="0"/>
    <s v="SI"/>
    <x v="1"/>
    <x v="1"/>
    <x v="1"/>
    <n v="1"/>
    <x v="2"/>
    <x v="17"/>
    <x v="4"/>
    <n v="468"/>
  </r>
  <r>
    <d v="2019-04-25T00:00:00"/>
    <x v="38"/>
    <d v="1899-12-30T15:00:00"/>
    <m/>
    <x v="1"/>
    <s v="JAR"/>
    <d v="2019-04-25T15:00:00"/>
    <n v="27447"/>
    <x v="3"/>
    <s v="Carga"/>
    <s v="NO"/>
    <n v="6"/>
    <n v="12"/>
    <x v="0"/>
    <x v="212"/>
    <x v="3"/>
    <s v="Banyoles"/>
    <m/>
    <m/>
    <m/>
    <m/>
    <n v="30"/>
    <s v="Alfredo"/>
    <x v="87"/>
    <d v="1899-12-30T15:00:00"/>
    <m/>
    <n v="0"/>
    <x v="0"/>
    <x v="0"/>
    <s v="SI"/>
    <x v="1"/>
    <x v="1"/>
    <x v="1"/>
    <n v="1"/>
    <x v="1"/>
    <x v="17"/>
    <x v="4"/>
    <n v="468"/>
  </r>
  <r>
    <d v="2019-04-25T00:00:00"/>
    <x v="93"/>
    <d v="1899-12-30T15:01:00"/>
    <m/>
    <x v="1"/>
    <s v="JAR"/>
    <d v="2019-04-25T15:00:00"/>
    <n v="27211"/>
    <x v="53"/>
    <s v="Carga"/>
    <s v="SI"/>
    <n v="13.5"/>
    <n v="26"/>
    <x v="0"/>
    <x v="151"/>
    <x v="7"/>
    <s v="Las Palmas"/>
    <m/>
    <m/>
    <m/>
    <m/>
    <n v="60"/>
    <s v="Juan Carlos"/>
    <x v="87"/>
    <d v="1899-12-30T15:01:00"/>
    <m/>
    <n v="1"/>
    <x v="0"/>
    <x v="0"/>
    <s v="SI"/>
    <x v="1"/>
    <x v="1"/>
    <x v="1"/>
    <n v="1"/>
    <x v="2"/>
    <x v="17"/>
    <x v="4"/>
    <n v="468"/>
  </r>
  <r>
    <d v="2019-04-25T00:00:00"/>
    <x v="13"/>
    <d v="1899-12-30T16:00:00"/>
    <m/>
    <x v="1"/>
    <s v="JAR"/>
    <d v="2019-04-25T16:00:00"/>
    <m/>
    <x v="55"/>
    <s v="Carga"/>
    <s v="SI"/>
    <n v="13.5"/>
    <n v="26"/>
    <x v="0"/>
    <x v="148"/>
    <x v="1"/>
    <s v="Jaén"/>
    <m/>
    <s v="2995HVK / R8082BCL"/>
    <m/>
    <m/>
    <n v="60"/>
    <s v="Miguel Ángel"/>
    <x v="87"/>
    <d v="1899-12-30T16:00:00"/>
    <m/>
    <n v="1"/>
    <x v="0"/>
    <x v="0"/>
    <s v="SI"/>
    <x v="1"/>
    <x v="1"/>
    <x v="1"/>
    <n v="1"/>
    <x v="1"/>
    <x v="17"/>
    <x v="4"/>
    <n v="468"/>
  </r>
  <r>
    <d v="2019-04-25T00:00:00"/>
    <x v="8"/>
    <d v="1899-12-30T16:30:00"/>
    <m/>
    <x v="1"/>
    <s v="JAR"/>
    <d v="2019-04-25T16:30:00"/>
    <n v="26271"/>
    <x v="53"/>
    <s v="Carga"/>
    <s v="SI"/>
    <n v="13.5"/>
    <n v="26"/>
    <x v="2"/>
    <x v="276"/>
    <x v="7"/>
    <s v="Murcia"/>
    <m/>
    <m/>
    <m/>
    <m/>
    <n v="45"/>
    <s v="Juan Carlos"/>
    <x v="87"/>
    <d v="1899-12-30T16:30:00"/>
    <m/>
    <n v="1"/>
    <x v="0"/>
    <x v="0"/>
    <s v="SI"/>
    <x v="1"/>
    <x v="1"/>
    <x v="1"/>
    <n v="1"/>
    <x v="2"/>
    <x v="17"/>
    <x v="4"/>
    <n v="468"/>
  </r>
  <r>
    <d v="2019-04-25T00:00:00"/>
    <x v="82"/>
    <d v="1899-12-30T16:45:00"/>
    <m/>
    <x v="1"/>
    <s v="JAR"/>
    <d v="2019-04-25T17:00:00"/>
    <m/>
    <x v="3"/>
    <s v="Carga"/>
    <s v="SI"/>
    <n v="13.5"/>
    <n v="26"/>
    <x v="0"/>
    <x v="6"/>
    <x v="3"/>
    <s v="VARIOS"/>
    <m/>
    <m/>
    <m/>
    <m/>
    <n v="15"/>
    <s v="Juan Carlos"/>
    <x v="87"/>
    <d v="1899-12-30T16:45:00"/>
    <m/>
    <n v="1"/>
    <x v="0"/>
    <x v="0"/>
    <s v="SI"/>
    <x v="1"/>
    <x v="1"/>
    <x v="1"/>
    <n v="1"/>
    <x v="1"/>
    <x v="17"/>
    <x v="4"/>
    <n v="468"/>
  </r>
  <r>
    <d v="2019-04-25T00:00:00"/>
    <x v="89"/>
    <d v="1899-12-30T17:15:00"/>
    <m/>
    <x v="1"/>
    <s v="MR"/>
    <d v="2019-04-25T17:30:00"/>
    <m/>
    <x v="14"/>
    <s v="Carga"/>
    <s v="NO"/>
    <n v="1"/>
    <n v="2"/>
    <x v="0"/>
    <x v="19"/>
    <x v="5"/>
    <s v="VARIOS"/>
    <m/>
    <m/>
    <m/>
    <m/>
    <n v="10"/>
    <s v="Juan Carlos"/>
    <x v="87"/>
    <d v="1899-12-30T17:15:00"/>
    <m/>
    <n v="0"/>
    <x v="0"/>
    <x v="0"/>
    <s v="SI"/>
    <x v="1"/>
    <x v="1"/>
    <x v="1"/>
    <n v="1"/>
    <x v="2"/>
    <x v="17"/>
    <x v="4"/>
    <n v="468"/>
  </r>
  <r>
    <d v="2019-04-25T00:00:00"/>
    <x v="47"/>
    <d v="1899-12-30T18:30:00"/>
    <m/>
    <x v="1"/>
    <s v="JAR"/>
    <d v="2019-04-25T18:30:00"/>
    <n v="26271"/>
    <x v="53"/>
    <s v="Carga"/>
    <s v="SI"/>
    <n v="13.5"/>
    <n v="26"/>
    <x v="2"/>
    <x v="276"/>
    <x v="7"/>
    <s v="Murcia"/>
    <m/>
    <m/>
    <m/>
    <m/>
    <n v="45"/>
    <s v="Juan Carlos"/>
    <x v="87"/>
    <d v="1899-12-30T18:30:00"/>
    <m/>
    <n v="1"/>
    <x v="0"/>
    <x v="0"/>
    <s v="SI"/>
    <x v="1"/>
    <x v="1"/>
    <x v="1"/>
    <n v="1"/>
    <x v="2"/>
    <x v="17"/>
    <x v="4"/>
    <n v="468"/>
  </r>
  <r>
    <d v="2019-04-25T00:00:00"/>
    <x v="48"/>
    <d v="1899-12-30T19:30:00"/>
    <m/>
    <x v="1"/>
    <s v="JAR"/>
    <d v="2019-04-25T19:30:00"/>
    <n v="26271"/>
    <x v="53"/>
    <s v="Carga"/>
    <s v="SI"/>
    <n v="13.5"/>
    <n v="26"/>
    <x v="2"/>
    <x v="276"/>
    <x v="7"/>
    <s v="Murcia"/>
    <m/>
    <m/>
    <m/>
    <m/>
    <n v="45"/>
    <s v="Juan Carlos"/>
    <x v="87"/>
    <d v="1899-12-30T19:30:00"/>
    <m/>
    <n v="1"/>
    <x v="0"/>
    <x v="0"/>
    <s v="SI"/>
    <x v="1"/>
    <x v="1"/>
    <x v="1"/>
    <n v="1"/>
    <x v="2"/>
    <x v="17"/>
    <x v="4"/>
    <n v="468"/>
  </r>
  <r>
    <d v="2019-04-25T00:00:00"/>
    <x v="114"/>
    <d v="1899-12-30T20:30:00"/>
    <m/>
    <x v="1"/>
    <s v="JAR"/>
    <d v="2019-04-25T20:30:00"/>
    <n v="26271"/>
    <x v="53"/>
    <s v="Carga"/>
    <s v="SI"/>
    <n v="13.5"/>
    <n v="26"/>
    <x v="2"/>
    <x v="276"/>
    <x v="7"/>
    <s v="Murcia"/>
    <m/>
    <m/>
    <m/>
    <m/>
    <n v="45"/>
    <s v="Juan Carlos"/>
    <x v="87"/>
    <d v="1899-12-30T20:30:00"/>
    <m/>
    <n v="1"/>
    <x v="0"/>
    <x v="0"/>
    <s v="SI"/>
    <x v="1"/>
    <x v="1"/>
    <x v="1"/>
    <n v="1"/>
    <x v="2"/>
    <x v="17"/>
    <x v="4"/>
    <n v="468"/>
  </r>
  <r>
    <d v="2019-04-25T00:00:00"/>
    <x v="104"/>
    <d v="1899-12-30T21:30:00"/>
    <m/>
    <x v="1"/>
    <s v="JAR"/>
    <d v="2019-04-25T21:30:00"/>
    <m/>
    <x v="3"/>
    <s v="Carga"/>
    <s v="SI"/>
    <n v="13.5"/>
    <n v="26"/>
    <x v="0"/>
    <x v="23"/>
    <x v="1"/>
    <s v="varios"/>
    <n v="3680334247"/>
    <m/>
    <m/>
    <m/>
    <n v="90"/>
    <s v="Miguel Ángel"/>
    <x v="87"/>
    <d v="1899-12-30T15:30:00"/>
    <m/>
    <n v="1"/>
    <x v="0"/>
    <x v="0"/>
    <s v="SI"/>
    <x v="1"/>
    <x v="3"/>
    <x v="1"/>
    <n v="1"/>
    <x v="1"/>
    <x v="17"/>
    <x v="4"/>
    <n v="468"/>
  </r>
  <r>
    <d v="2019-04-26T00:00:00"/>
    <x v="17"/>
    <d v="1899-12-30T06:00:00"/>
    <m/>
    <x v="1"/>
    <s v="JAR"/>
    <d v="2019-04-26T06:00:00"/>
    <m/>
    <x v="3"/>
    <s v="Carga"/>
    <s v="SI"/>
    <n v="13.5"/>
    <n v="26"/>
    <x v="0"/>
    <x v="23"/>
    <x v="1"/>
    <s v="varios"/>
    <n v="3680342594"/>
    <m/>
    <m/>
    <m/>
    <n v="90"/>
    <s v="Miguel M."/>
    <x v="88"/>
    <d v="1899-12-30T06:00:00"/>
    <m/>
    <n v="1"/>
    <x v="0"/>
    <x v="0"/>
    <s v="SI"/>
    <x v="1"/>
    <x v="1"/>
    <x v="1"/>
    <n v="1"/>
    <x v="1"/>
    <x v="17"/>
    <x v="4"/>
    <n v="468"/>
  </r>
  <r>
    <d v="2019-04-26T00:00:00"/>
    <x v="59"/>
    <d v="1899-12-30T07:00:00"/>
    <m/>
    <x v="1"/>
    <s v="JAR"/>
    <d v="2019-04-26T07:00:00"/>
    <m/>
    <x v="24"/>
    <s v="Descarga"/>
    <s v="SI"/>
    <n v="13.5"/>
    <n v="26"/>
    <x v="0"/>
    <x v="42"/>
    <x v="10"/>
    <s v="GAILLON"/>
    <s v="CB-1208"/>
    <m/>
    <m/>
    <m/>
    <n v="60"/>
    <s v="Miguel M."/>
    <x v="88"/>
    <d v="1899-12-30T07:00:00"/>
    <m/>
    <n v="1"/>
    <x v="0"/>
    <x v="0"/>
    <s v="SI"/>
    <x v="1"/>
    <x v="1"/>
    <x v="1"/>
    <n v="1"/>
    <x v="2"/>
    <x v="17"/>
    <x v="4"/>
    <n v="468"/>
  </r>
  <r>
    <d v="2019-04-26T00:00:00"/>
    <x v="192"/>
    <d v="1899-12-30T07:15:00"/>
    <m/>
    <x v="1"/>
    <s v="MR"/>
    <d v="2019-04-26T07:30:00"/>
    <m/>
    <x v="26"/>
    <s v="Carga"/>
    <s v="NO"/>
    <n v="8"/>
    <n v="16"/>
    <x v="0"/>
    <x v="157"/>
    <x v="5"/>
    <s v="VARIOS"/>
    <m/>
    <m/>
    <m/>
    <m/>
    <n v="30"/>
    <s v="Miguel M."/>
    <x v="88"/>
    <d v="1899-12-30T07:15:00"/>
    <m/>
    <n v="0"/>
    <x v="0"/>
    <x v="0"/>
    <s v="SI"/>
    <x v="1"/>
    <x v="1"/>
    <x v="1"/>
    <n v="1"/>
    <x v="2"/>
    <x v="17"/>
    <x v="4"/>
    <n v="468"/>
  </r>
  <r>
    <d v="2019-04-26T00:00:00"/>
    <x v="18"/>
    <d v="1899-12-30T07:30:00"/>
    <m/>
    <x v="1"/>
    <s v="JAR"/>
    <d v="2019-04-26T07:30:00"/>
    <m/>
    <x v="3"/>
    <s v="Descarga"/>
    <s v="NO"/>
    <n v="6"/>
    <n v="12"/>
    <x v="0"/>
    <x v="22"/>
    <x v="2"/>
    <s v="PALAU"/>
    <m/>
    <m/>
    <m/>
    <m/>
    <n v="20"/>
    <s v="Jesús"/>
    <x v="88"/>
    <d v="1899-12-30T07:30:00"/>
    <m/>
    <n v="0"/>
    <x v="0"/>
    <x v="0"/>
    <s v="SI"/>
    <x v="1"/>
    <x v="1"/>
    <x v="1"/>
    <n v="1"/>
    <x v="0"/>
    <x v="17"/>
    <x v="4"/>
    <n v="468"/>
  </r>
  <r>
    <d v="2019-04-26T00:00:00"/>
    <x v="9"/>
    <d v="1899-12-30T08:00:00"/>
    <m/>
    <x v="1"/>
    <s v="JAR"/>
    <d v="2019-04-26T08:00:00"/>
    <n v="26510"/>
    <x v="53"/>
    <s v="Carga"/>
    <s v="SI"/>
    <n v="13.5"/>
    <n v="26"/>
    <x v="2"/>
    <x v="282"/>
    <x v="7"/>
    <s v="Murcia"/>
    <m/>
    <m/>
    <m/>
    <m/>
    <n v="45"/>
    <s v="Jesús"/>
    <x v="88"/>
    <d v="1899-12-30T08:00:00"/>
    <m/>
    <n v="1"/>
    <x v="0"/>
    <x v="0"/>
    <s v="SI"/>
    <x v="1"/>
    <x v="1"/>
    <x v="1"/>
    <n v="1"/>
    <x v="2"/>
    <x v="17"/>
    <x v="4"/>
    <n v="468"/>
  </r>
  <r>
    <d v="2019-04-26T00:00:00"/>
    <x v="90"/>
    <d v="1899-12-30T08:15:00"/>
    <m/>
    <x v="1"/>
    <s v="JAR"/>
    <d v="2019-04-26T08:30:00"/>
    <m/>
    <x v="7"/>
    <s v="Carga"/>
    <s v="NO"/>
    <n v="4"/>
    <n v="6"/>
    <x v="0"/>
    <x v="4"/>
    <x v="5"/>
    <s v="varios"/>
    <s v="Abrera- Llica- Sta. Perpetua"/>
    <m/>
    <m/>
    <m/>
    <n v="30"/>
    <s v="Jesús"/>
    <x v="88"/>
    <d v="1899-12-30T08:15:00"/>
    <m/>
    <n v="0"/>
    <x v="0"/>
    <x v="0"/>
    <s v="SI"/>
    <x v="1"/>
    <x v="1"/>
    <x v="1"/>
    <n v="1"/>
    <x v="2"/>
    <x v="17"/>
    <x v="4"/>
    <n v="468"/>
  </r>
  <r>
    <d v="2019-04-26T00:00:00"/>
    <x v="20"/>
    <d v="1899-12-30T08:30:00"/>
    <m/>
    <x v="1"/>
    <s v="JAR"/>
    <d v="2019-04-26T08:30:00"/>
    <m/>
    <x v="22"/>
    <s v="Descarga"/>
    <s v="SI"/>
    <n v="13.5"/>
    <n v="26"/>
    <x v="0"/>
    <x v="21"/>
    <x v="8"/>
    <s v="Palau"/>
    <m/>
    <m/>
    <m/>
    <m/>
    <n v="60"/>
    <s v="Jesús"/>
    <x v="88"/>
    <d v="1899-12-30T08:30:00"/>
    <m/>
    <n v="1"/>
    <x v="0"/>
    <x v="0"/>
    <s v="SI"/>
    <x v="1"/>
    <x v="1"/>
    <x v="1"/>
    <n v="1"/>
    <x v="2"/>
    <x v="17"/>
    <x v="4"/>
    <n v="468"/>
  </r>
  <r>
    <d v="2019-04-26T00:00:00"/>
    <x v="22"/>
    <d v="1899-12-30T09:00:00"/>
    <m/>
    <x v="1"/>
    <s v="JAR"/>
    <d v="2019-04-26T09:00:00"/>
    <n v="27404"/>
    <x v="3"/>
    <s v="Carga"/>
    <s v="NO"/>
    <n v="5"/>
    <n v="10"/>
    <x v="0"/>
    <x v="214"/>
    <x v="3"/>
    <s v="Rubi"/>
    <m/>
    <m/>
    <m/>
    <m/>
    <n v="20"/>
    <s v="Reyes"/>
    <x v="88"/>
    <d v="1899-12-30T09:00:00"/>
    <m/>
    <n v="0"/>
    <x v="0"/>
    <x v="0"/>
    <s v="SI"/>
    <x v="1"/>
    <x v="1"/>
    <x v="1"/>
    <n v="1"/>
    <x v="1"/>
    <x v="17"/>
    <x v="4"/>
    <n v="468"/>
  </r>
  <r>
    <d v="2019-04-26T00:00:00"/>
    <x v="0"/>
    <m/>
    <m/>
    <x v="0"/>
    <s v="JAR"/>
    <d v="2019-04-26T09:30:00"/>
    <n v="26435"/>
    <x v="3"/>
    <s v="Carga"/>
    <s v="NO"/>
    <n v="4"/>
    <n v="7"/>
    <x v="2"/>
    <x v="59"/>
    <x v="1"/>
    <s v="castellon"/>
    <m/>
    <m/>
    <m/>
    <m/>
    <n v="20"/>
    <s v="Jesús"/>
    <x v="88"/>
    <d v="1899-12-30T09:30:00"/>
    <m/>
    <n v="0"/>
    <x v="0"/>
    <x v="0"/>
    <s v="No"/>
    <x v="0"/>
    <x v="0"/>
    <x v="0"/>
    <n v="0"/>
    <x v="1"/>
    <x v="17"/>
    <x v="4"/>
    <n v="468"/>
  </r>
  <r>
    <d v="2019-04-26T00:00:00"/>
    <x v="1"/>
    <d v="1899-12-30T10:30:00"/>
    <m/>
    <x v="1"/>
    <s v="JAR"/>
    <d v="2019-04-26T10:30:00"/>
    <m/>
    <x v="22"/>
    <s v="Carga"/>
    <s v="SI"/>
    <n v="13.5"/>
    <n v="26"/>
    <x v="0"/>
    <x v="21"/>
    <x v="8"/>
    <s v="Palau"/>
    <m/>
    <m/>
    <m/>
    <m/>
    <n v="60"/>
    <s v="Jesús"/>
    <x v="88"/>
    <d v="1899-12-30T10:30:00"/>
    <m/>
    <n v="1"/>
    <x v="0"/>
    <x v="0"/>
    <s v="SI"/>
    <x v="1"/>
    <x v="1"/>
    <x v="1"/>
    <n v="1"/>
    <x v="2"/>
    <x v="17"/>
    <x v="4"/>
    <n v="468"/>
  </r>
  <r>
    <d v="2019-04-26T00:00:00"/>
    <x v="3"/>
    <d v="1899-12-30T11:30:00"/>
    <m/>
    <x v="1"/>
    <s v="JAR"/>
    <d v="2019-04-26T11:30:00"/>
    <n v="27485"/>
    <x v="3"/>
    <s v="Carga"/>
    <s v="NO"/>
    <n v="2"/>
    <n v="3"/>
    <x v="0"/>
    <x v="283"/>
    <x v="1"/>
    <s v="POTUGAL"/>
    <m/>
    <m/>
    <m/>
    <m/>
    <n v="10"/>
    <s v="Miguel M."/>
    <x v="88"/>
    <d v="1899-12-30T11:30:00"/>
    <m/>
    <n v="0"/>
    <x v="0"/>
    <x v="0"/>
    <s v="SI"/>
    <x v="1"/>
    <x v="1"/>
    <x v="1"/>
    <n v="1"/>
    <x v="1"/>
    <x v="17"/>
    <x v="4"/>
    <n v="468"/>
  </r>
  <r>
    <d v="2019-04-26T00:00:00"/>
    <x v="4"/>
    <d v="1899-12-30T12:00:00"/>
    <m/>
    <x v="1"/>
    <s v="JAR"/>
    <d v="2019-04-26T12:00:00"/>
    <m/>
    <x v="6"/>
    <s v="Carga"/>
    <s v="SI"/>
    <n v="13.5"/>
    <n v="26"/>
    <x v="0"/>
    <x v="7"/>
    <x v="4"/>
    <s v="GAILLON"/>
    <s v="6007101 + 6007133 + 6007135 + 6007147 + 6007026 "/>
    <m/>
    <m/>
    <m/>
    <n v="60"/>
    <s v="Miguel M."/>
    <x v="88"/>
    <d v="1899-12-30T12:00:00"/>
    <m/>
    <n v="1"/>
    <x v="0"/>
    <x v="0"/>
    <s v="SI"/>
    <x v="1"/>
    <x v="1"/>
    <x v="1"/>
    <n v="1"/>
    <x v="1"/>
    <x v="17"/>
    <x v="4"/>
    <n v="468"/>
  </r>
  <r>
    <d v="2019-04-26T00:00:00"/>
    <x v="5"/>
    <d v="1899-12-30T12:30:00"/>
    <m/>
    <x v="1"/>
    <s v="JAR"/>
    <d v="2019-04-26T12:30:00"/>
    <n v="9000382"/>
    <x v="7"/>
    <s v="Carga"/>
    <s v="NO"/>
    <n v="1"/>
    <n v="2"/>
    <x v="0"/>
    <x v="284"/>
    <x v="7"/>
    <s v="BARBERA DEL VALLES"/>
    <m/>
    <m/>
    <m/>
    <m/>
    <n v="10"/>
    <s v="Reyes"/>
    <x v="88"/>
    <d v="1899-12-30T12:30:00"/>
    <m/>
    <n v="0"/>
    <x v="0"/>
    <x v="0"/>
    <s v="SI"/>
    <x v="1"/>
    <x v="1"/>
    <x v="1"/>
    <n v="1"/>
    <x v="2"/>
    <x v="17"/>
    <x v="4"/>
    <n v="468"/>
  </r>
  <r>
    <d v="2019-04-26T00:00:00"/>
    <x v="38"/>
    <d v="1899-12-30T15:00:00"/>
    <m/>
    <x v="1"/>
    <s v="JAR"/>
    <d v="2019-04-26T15:00:00"/>
    <n v="27700"/>
    <x v="53"/>
    <s v="Carga"/>
    <s v="SI"/>
    <n v="13.5"/>
    <n v="26"/>
    <x v="0"/>
    <x v="70"/>
    <x v="11"/>
    <s v="Murcia"/>
    <m/>
    <m/>
    <m/>
    <m/>
    <n v="60"/>
    <s v="Juan Carlos"/>
    <x v="88"/>
    <d v="1899-12-30T15:00:00"/>
    <m/>
    <n v="1"/>
    <x v="0"/>
    <x v="0"/>
    <s v="SI"/>
    <x v="1"/>
    <x v="1"/>
    <x v="1"/>
    <n v="1"/>
    <x v="2"/>
    <x v="17"/>
    <x v="4"/>
    <n v="468"/>
  </r>
  <r>
    <d v="2019-04-26T00:00:00"/>
    <x v="7"/>
    <d v="1899-12-30T15:30:00"/>
    <m/>
    <x v="1"/>
    <s v="JAR"/>
    <d v="2019-04-26T15:30:00"/>
    <n v="27685"/>
    <x v="75"/>
    <s v="Carga"/>
    <s v="NO"/>
    <s v="13,5"/>
    <n v="1"/>
    <x v="0"/>
    <x v="41"/>
    <x v="3"/>
    <s v="portugal"/>
    <m/>
    <m/>
    <m/>
    <m/>
    <n v="10"/>
    <s v="Miguel Ángel"/>
    <x v="88"/>
    <d v="1899-12-30T15:30:00"/>
    <m/>
    <n v="0"/>
    <x v="0"/>
    <x v="0"/>
    <s v="SI"/>
    <x v="1"/>
    <x v="1"/>
    <x v="1"/>
    <n v="1"/>
    <x v="1"/>
    <x v="17"/>
    <x v="4"/>
    <n v="468"/>
  </r>
  <r>
    <d v="2019-04-26T00:00:00"/>
    <x v="13"/>
    <d v="1899-12-30T16:00:00"/>
    <m/>
    <x v="1"/>
    <s v="JAR"/>
    <d v="2019-04-26T16:00:00"/>
    <n v="26208"/>
    <x v="16"/>
    <s v="Carga"/>
    <s v="NO"/>
    <s v="13,5"/>
    <n v="1"/>
    <x v="0"/>
    <x v="285"/>
    <x v="1"/>
    <s v="logroño"/>
    <m/>
    <m/>
    <m/>
    <m/>
    <n v="10"/>
    <s v="Miguel Ángel"/>
    <x v="88"/>
    <d v="1899-12-30T16:00:00"/>
    <m/>
    <n v="0"/>
    <x v="0"/>
    <x v="0"/>
    <s v="SI"/>
    <x v="1"/>
    <x v="1"/>
    <x v="1"/>
    <n v="1"/>
    <x v="1"/>
    <x v="17"/>
    <x v="4"/>
    <n v="468"/>
  </r>
  <r>
    <d v="2019-04-26T00:00:00"/>
    <x v="8"/>
    <d v="1899-12-30T16:30:00"/>
    <m/>
    <x v="1"/>
    <s v="JAR"/>
    <d v="2019-04-26T16:30:00"/>
    <n v="6006868"/>
    <x v="3"/>
    <s v="Descarga"/>
    <s v="NO"/>
    <s v="13.5"/>
    <n v="22"/>
    <x v="0"/>
    <x v="10"/>
    <x v="6"/>
    <s v="PALAU"/>
    <m/>
    <m/>
    <m/>
    <m/>
    <n v="60"/>
    <s v="Juan Carlos"/>
    <x v="88"/>
    <d v="1899-12-30T16:30:00"/>
    <m/>
    <n v="0"/>
    <x v="0"/>
    <x v="0"/>
    <s v="SI"/>
    <x v="1"/>
    <x v="1"/>
    <x v="1"/>
    <n v="1"/>
    <x v="0"/>
    <x v="17"/>
    <x v="4"/>
    <n v="468"/>
  </r>
  <r>
    <d v="2019-04-26T00:00:00"/>
    <x v="82"/>
    <d v="1899-12-30T16:45:00"/>
    <m/>
    <x v="1"/>
    <s v="JAR"/>
    <d v="2019-04-26T17:00:00"/>
    <m/>
    <x v="3"/>
    <s v="Carga"/>
    <s v="NO"/>
    <s v="13,5"/>
    <n v="26"/>
    <x v="0"/>
    <x v="6"/>
    <x v="3"/>
    <s v="VARIOS"/>
    <m/>
    <m/>
    <m/>
    <m/>
    <n v="15"/>
    <s v="Jesús"/>
    <x v="88"/>
    <d v="1899-12-30T16:45:00"/>
    <m/>
    <n v="0"/>
    <x v="0"/>
    <x v="0"/>
    <s v="SI"/>
    <x v="1"/>
    <x v="1"/>
    <x v="1"/>
    <n v="1"/>
    <x v="1"/>
    <x v="17"/>
    <x v="4"/>
    <n v="468"/>
  </r>
  <r>
    <d v="2019-04-26T00:00:00"/>
    <x v="40"/>
    <d v="1899-12-30T17:00:00"/>
    <m/>
    <x v="1"/>
    <s v="MR"/>
    <d v="2019-04-26T17:00:00"/>
    <m/>
    <x v="26"/>
    <s v="Carga"/>
    <s v="NO"/>
    <s v="13,5"/>
    <n v="16"/>
    <x v="0"/>
    <x v="157"/>
    <x v="5"/>
    <s v="VARIOS"/>
    <m/>
    <m/>
    <m/>
    <m/>
    <n v="30"/>
    <s v="Miguel Ángel"/>
    <x v="88"/>
    <d v="1899-12-30T17:00:00"/>
    <m/>
    <n v="0"/>
    <x v="0"/>
    <x v="0"/>
    <s v="SI"/>
    <x v="1"/>
    <x v="1"/>
    <x v="1"/>
    <n v="1"/>
    <x v="2"/>
    <x v="17"/>
    <x v="4"/>
    <n v="468"/>
  </r>
  <r>
    <d v="2019-04-26T00:00:00"/>
    <x v="46"/>
    <d v="1899-12-30T18:00:00"/>
    <m/>
    <x v="1"/>
    <s v="JAR"/>
    <d v="2019-04-26T18:00:00"/>
    <m/>
    <x v="55"/>
    <s v="Carga"/>
    <s v="NO"/>
    <s v="13,5"/>
    <n v="26"/>
    <x v="0"/>
    <x v="148"/>
    <x v="1"/>
    <s v="Jaén"/>
    <m/>
    <m/>
    <m/>
    <m/>
    <n v="60"/>
    <s v="Miguel Ángel"/>
    <x v="88"/>
    <d v="1899-12-30T18:00:00"/>
    <m/>
    <n v="0"/>
    <x v="0"/>
    <x v="0"/>
    <s v="SI"/>
    <x v="1"/>
    <x v="1"/>
    <x v="1"/>
    <n v="1"/>
    <x v="1"/>
    <x v="17"/>
    <x v="4"/>
    <n v="468"/>
  </r>
  <r>
    <d v="2019-04-29T00:00:00"/>
    <x v="9"/>
    <d v="1899-12-30T08:00:00"/>
    <m/>
    <x v="1"/>
    <s v="JAR"/>
    <d v="2019-04-29T08:00:00"/>
    <m/>
    <x v="3"/>
    <s v="Descarga"/>
    <s v="SI"/>
    <n v="13.5"/>
    <n v="26"/>
    <x v="0"/>
    <x v="102"/>
    <x v="2"/>
    <s v="PALAU"/>
    <m/>
    <m/>
    <m/>
    <m/>
    <n v="60"/>
    <s v="Jesús"/>
    <x v="89"/>
    <d v="1899-12-30T08:00:00"/>
    <m/>
    <n v="1"/>
    <x v="0"/>
    <x v="0"/>
    <s v="SI"/>
    <x v="1"/>
    <x v="1"/>
    <x v="1"/>
    <n v="1"/>
    <x v="0"/>
    <x v="18"/>
    <x v="4"/>
    <n v="468"/>
  </r>
  <r>
    <d v="2019-04-29T00:00:00"/>
    <x v="20"/>
    <d v="1899-12-30T08:30:00"/>
    <m/>
    <x v="1"/>
    <s v="MR"/>
    <d v="2019-04-29T08:30:00"/>
    <m/>
    <x v="3"/>
    <s v="Descarga"/>
    <s v="SI"/>
    <n v="13.5"/>
    <n v="26"/>
    <x v="0"/>
    <x v="23"/>
    <x v="2"/>
    <s v="PALAU"/>
    <m/>
    <m/>
    <m/>
    <m/>
    <n v="60"/>
    <s v="Juan Carlos"/>
    <x v="90"/>
    <d v="1899-12-30T16:00:00"/>
    <m/>
    <n v="1"/>
    <x v="0"/>
    <x v="0"/>
    <s v="SI"/>
    <x v="2"/>
    <x v="2"/>
    <x v="0"/>
    <n v="0"/>
    <x v="0"/>
    <x v="18"/>
    <x v="4"/>
    <n v="468"/>
  </r>
  <r>
    <d v="2019-04-29T00:00:00"/>
    <x v="22"/>
    <d v="1899-12-30T09:00:00"/>
    <m/>
    <x v="1"/>
    <s v="JAR"/>
    <d v="2019-04-29T09:00:00"/>
    <m/>
    <x v="7"/>
    <s v="Carga"/>
    <s v="NO"/>
    <n v="4"/>
    <n v="6"/>
    <x v="0"/>
    <x v="247"/>
    <x v="5"/>
    <s v="La llagosta"/>
    <m/>
    <m/>
    <m/>
    <m/>
    <n v="20"/>
    <s v="Jesús"/>
    <x v="89"/>
    <d v="1899-12-30T09:00:00"/>
    <m/>
    <n v="0"/>
    <x v="0"/>
    <x v="0"/>
    <s v="SI"/>
    <x v="1"/>
    <x v="1"/>
    <x v="1"/>
    <n v="1"/>
    <x v="2"/>
    <x v="18"/>
    <x v="4"/>
    <n v="468"/>
  </r>
  <r>
    <d v="2019-04-29T00:00:00"/>
    <x v="0"/>
    <m/>
    <m/>
    <x v="0"/>
    <s v="JAR"/>
    <d v="2019-04-29T09:30:00"/>
    <n v="27513"/>
    <x v="3"/>
    <s v="Descarga"/>
    <s v="NO"/>
    <n v="1"/>
    <n v="1"/>
    <x v="0"/>
    <x v="89"/>
    <x v="3"/>
    <s v="PALAU"/>
    <m/>
    <m/>
    <m/>
    <m/>
    <n v="10"/>
    <s v="Jesús"/>
    <x v="89"/>
    <d v="1899-12-30T09:30:00"/>
    <m/>
    <n v="0"/>
    <x v="0"/>
    <x v="0"/>
    <s v="No"/>
    <x v="0"/>
    <x v="0"/>
    <x v="0"/>
    <n v="0"/>
    <x v="1"/>
    <x v="18"/>
    <x v="4"/>
    <n v="468"/>
  </r>
  <r>
    <d v="2019-04-29T00:00:00"/>
    <x v="41"/>
    <d v="1899-12-30T10:15:00"/>
    <m/>
    <x v="1"/>
    <s v="JAR"/>
    <d v="2019-04-29T10:30:00"/>
    <m/>
    <x v="7"/>
    <s v="Carga"/>
    <s v="NO"/>
    <n v="4"/>
    <n v="6"/>
    <x v="0"/>
    <x v="247"/>
    <x v="5"/>
    <s v="La llagosta"/>
    <m/>
    <m/>
    <m/>
    <m/>
    <n v="15"/>
    <s v="Jesús"/>
    <x v="89"/>
    <d v="1899-12-30T10:15:00"/>
    <m/>
    <n v="0"/>
    <x v="0"/>
    <x v="0"/>
    <s v="SI"/>
    <x v="1"/>
    <x v="1"/>
    <x v="1"/>
    <n v="1"/>
    <x v="2"/>
    <x v="18"/>
    <x v="4"/>
    <n v="468"/>
  </r>
  <r>
    <d v="2019-04-29T00:00:00"/>
    <x v="1"/>
    <d v="1899-12-30T10:30:00"/>
    <m/>
    <x v="1"/>
    <s v="JAR"/>
    <d v="2019-04-29T10:30:00"/>
    <n v="26510"/>
    <x v="53"/>
    <s v="Carga"/>
    <s v="SI"/>
    <n v="13.5"/>
    <n v="26"/>
    <x v="2"/>
    <x v="282"/>
    <x v="7"/>
    <s v="Murcia"/>
    <m/>
    <m/>
    <m/>
    <m/>
    <n v="45"/>
    <s v="Miguel M."/>
    <x v="89"/>
    <d v="1899-12-30T10:30:00"/>
    <m/>
    <n v="1"/>
    <x v="0"/>
    <x v="0"/>
    <s v="SI"/>
    <x v="1"/>
    <x v="1"/>
    <x v="1"/>
    <n v="1"/>
    <x v="2"/>
    <x v="18"/>
    <x v="4"/>
    <n v="468"/>
  </r>
  <r>
    <d v="2019-04-29T00:00:00"/>
    <x v="35"/>
    <d v="1899-12-30T12:15:00"/>
    <m/>
    <x v="1"/>
    <s v="JAR"/>
    <d v="2019-04-29T12:30:00"/>
    <m/>
    <x v="7"/>
    <s v="Carga"/>
    <s v="NO"/>
    <n v="4"/>
    <n v="6"/>
    <x v="0"/>
    <x v="247"/>
    <x v="5"/>
    <s v="La llagosta"/>
    <m/>
    <m/>
    <m/>
    <m/>
    <n v="15"/>
    <s v="Jesús"/>
    <x v="89"/>
    <d v="1899-12-30T12:15:00"/>
    <m/>
    <n v="0"/>
    <x v="0"/>
    <x v="0"/>
    <s v="SI"/>
    <x v="1"/>
    <x v="1"/>
    <x v="1"/>
    <n v="1"/>
    <x v="2"/>
    <x v="18"/>
    <x v="4"/>
    <n v="468"/>
  </r>
  <r>
    <d v="2019-04-29T00:00:00"/>
    <x v="5"/>
    <d v="1899-12-30T12:30:00"/>
    <m/>
    <x v="1"/>
    <s v="JAR"/>
    <d v="2019-04-29T12:30:00"/>
    <n v="26510"/>
    <x v="53"/>
    <s v="Carga"/>
    <s v="SI"/>
    <n v="13.5"/>
    <n v="26"/>
    <x v="2"/>
    <x v="282"/>
    <x v="7"/>
    <s v="Murcia"/>
    <m/>
    <m/>
    <m/>
    <m/>
    <n v="45"/>
    <s v="Miguel M."/>
    <x v="89"/>
    <d v="1899-12-30T12:30:00"/>
    <m/>
    <n v="1"/>
    <x v="0"/>
    <x v="0"/>
    <s v="SI"/>
    <x v="1"/>
    <x v="1"/>
    <x v="1"/>
    <n v="1"/>
    <x v="2"/>
    <x v="18"/>
    <x v="4"/>
    <n v="468"/>
  </r>
  <r>
    <d v="2019-04-29T00:00:00"/>
    <x v="6"/>
    <d v="1899-12-30T13:30:00"/>
    <m/>
    <x v="1"/>
    <s v="JAR"/>
    <d v="2019-04-29T13:30:00"/>
    <n v="27425"/>
    <x v="3"/>
    <s v="Carga"/>
    <s v="SI"/>
    <n v="13.5"/>
    <n v="26"/>
    <x v="2"/>
    <x v="286"/>
    <x v="1"/>
    <s v="Badajoz"/>
    <m/>
    <s v="2381-BMP // R-2636-BBM"/>
    <m/>
    <m/>
    <n v="45"/>
    <s v="Juan Carlos"/>
    <x v="89"/>
    <d v="1899-12-30T13:30:00"/>
    <m/>
    <n v="1"/>
    <x v="0"/>
    <x v="0"/>
    <s v="SI"/>
    <x v="1"/>
    <x v="1"/>
    <x v="1"/>
    <n v="1"/>
    <x v="1"/>
    <x v="18"/>
    <x v="4"/>
    <n v="468"/>
  </r>
  <r>
    <d v="2019-04-29T00:00:00"/>
    <x v="43"/>
    <d v="1899-12-30T14:00:00"/>
    <m/>
    <x v="1"/>
    <s v="JAR"/>
    <d v="2019-04-29T14:00:00"/>
    <n v="27425"/>
    <x v="3"/>
    <s v="Carga"/>
    <s v="SI"/>
    <n v="13.5"/>
    <n v="26"/>
    <x v="2"/>
    <x v="286"/>
    <x v="1"/>
    <s v="Badajoz"/>
    <m/>
    <s v="0709-KPK // R-3808-BCY"/>
    <m/>
    <m/>
    <n v="45"/>
    <s v="Juan Carlos"/>
    <x v="89"/>
    <d v="1899-12-30T14:00:00"/>
    <m/>
    <n v="1"/>
    <x v="0"/>
    <x v="0"/>
    <s v="SI"/>
    <x v="1"/>
    <x v="1"/>
    <x v="1"/>
    <n v="1"/>
    <x v="1"/>
    <x v="18"/>
    <x v="4"/>
    <n v="468"/>
  </r>
  <r>
    <d v="2019-04-29T00:00:00"/>
    <x v="44"/>
    <m/>
    <m/>
    <x v="0"/>
    <s v="MR"/>
    <d v="2019-04-29T14:00:00"/>
    <n v="113006655"/>
    <x v="15"/>
    <s v="Descarga"/>
    <s v="NO"/>
    <n v="1"/>
    <n v="0.5"/>
    <x v="0"/>
    <x v="20"/>
    <x v="0"/>
    <s v="PALAU"/>
    <m/>
    <m/>
    <m/>
    <m/>
    <n v="10"/>
    <s v="Miguel Ángel"/>
    <x v="89"/>
    <d v="1899-12-30T14:01:00"/>
    <m/>
    <n v="0"/>
    <x v="0"/>
    <x v="0"/>
    <s v="No"/>
    <x v="0"/>
    <x v="0"/>
    <x v="0"/>
    <n v="0"/>
    <x v="0"/>
    <x v="18"/>
    <x v="4"/>
    <n v="468"/>
  </r>
  <r>
    <d v="2019-04-29T00:00:00"/>
    <x v="12"/>
    <d v="1899-12-30T14:30:00"/>
    <m/>
    <x v="1"/>
    <s v="JAR"/>
    <d v="2019-04-29T14:30:00"/>
    <n v="26510"/>
    <x v="53"/>
    <s v="Carga"/>
    <s v="SI"/>
    <n v="13.5"/>
    <n v="26"/>
    <x v="2"/>
    <x v="282"/>
    <x v="7"/>
    <s v="Murcia"/>
    <m/>
    <m/>
    <m/>
    <m/>
    <n v="45"/>
    <s v="Miguel M."/>
    <x v="89"/>
    <d v="1899-12-30T14:30:00"/>
    <m/>
    <n v="1"/>
    <x v="0"/>
    <x v="0"/>
    <s v="SI"/>
    <x v="1"/>
    <x v="1"/>
    <x v="1"/>
    <n v="1"/>
    <x v="2"/>
    <x v="18"/>
    <x v="4"/>
    <n v="468"/>
  </r>
  <r>
    <d v="2019-04-29T00:00:00"/>
    <x v="38"/>
    <d v="1899-12-30T15:00:00"/>
    <m/>
    <x v="1"/>
    <s v="JAR"/>
    <d v="2019-04-29T15:00:00"/>
    <n v="27425"/>
    <x v="3"/>
    <s v="Carga"/>
    <s v="SI"/>
    <n v="13.5"/>
    <n v="26"/>
    <x v="2"/>
    <x v="286"/>
    <x v="1"/>
    <s v="Badajoz"/>
    <m/>
    <s v="9452-KVM // R-7660-BCR"/>
    <m/>
    <m/>
    <n v="45"/>
    <s v="Miguel Ángel"/>
    <x v="89"/>
    <d v="1899-12-30T15:00:00"/>
    <m/>
    <n v="1"/>
    <x v="0"/>
    <x v="0"/>
    <s v="SI"/>
    <x v="1"/>
    <x v="1"/>
    <x v="1"/>
    <n v="1"/>
    <x v="1"/>
    <x v="18"/>
    <x v="4"/>
    <n v="468"/>
  </r>
  <r>
    <d v="2019-04-29T00:00:00"/>
    <x v="116"/>
    <d v="1899-12-30T15:15:00"/>
    <m/>
    <x v="1"/>
    <s v="JAR"/>
    <d v="2019-04-29T15:30:00"/>
    <n v="27424"/>
    <x v="3"/>
    <s v="Carga"/>
    <s v="SI"/>
    <n v="13.5"/>
    <n v="26"/>
    <x v="2"/>
    <x v="287"/>
    <x v="1"/>
    <s v="Badajoz"/>
    <m/>
    <m/>
    <m/>
    <m/>
    <n v="45"/>
    <s v="Juan Carlos"/>
    <x v="89"/>
    <d v="1899-12-30T15:15:00"/>
    <m/>
    <n v="1"/>
    <x v="0"/>
    <x v="0"/>
    <s v="SI"/>
    <x v="1"/>
    <x v="1"/>
    <x v="1"/>
    <n v="1"/>
    <x v="1"/>
    <x v="18"/>
    <x v="4"/>
    <n v="468"/>
  </r>
  <r>
    <d v="2019-04-29T00:00:00"/>
    <x v="7"/>
    <d v="1899-12-30T15:30:00"/>
    <m/>
    <x v="1"/>
    <s v="JAR"/>
    <d v="2019-04-29T15:30:00"/>
    <n v="27725"/>
    <x v="75"/>
    <s v="Carga"/>
    <s v="NO"/>
    <n v="1"/>
    <n v="1"/>
    <x v="0"/>
    <x v="98"/>
    <x v="1"/>
    <s v="castellon"/>
    <m/>
    <m/>
    <m/>
    <m/>
    <n v="10"/>
    <s v="Miguel Ángel"/>
    <x v="90"/>
    <d v="1899-12-30T15:30:00"/>
    <m/>
    <n v="0"/>
    <x v="0"/>
    <x v="0"/>
    <s v="SI"/>
    <x v="2"/>
    <x v="2"/>
    <x v="0"/>
    <n v="0"/>
    <x v="1"/>
    <x v="18"/>
    <x v="4"/>
    <n v="468"/>
  </r>
  <r>
    <d v="2019-04-29T00:00:00"/>
    <x v="13"/>
    <d v="1899-12-30T16:00:00"/>
    <m/>
    <x v="1"/>
    <s v="JAR"/>
    <d v="2019-04-29T16:00:00"/>
    <n v="27127"/>
    <x v="3"/>
    <s v="Carga"/>
    <s v="SI"/>
    <n v="13.5"/>
    <n v="26"/>
    <x v="2"/>
    <x v="288"/>
    <x v="1"/>
    <s v="Guipuzcoa"/>
    <m/>
    <s v="WGM58500/WGM30877 "/>
    <m/>
    <m/>
    <n v="45"/>
    <s v="Miguel Ángel"/>
    <x v="89"/>
    <d v="1899-12-30T16:00:00"/>
    <m/>
    <n v="1"/>
    <x v="0"/>
    <x v="0"/>
    <s v="SI"/>
    <x v="1"/>
    <x v="1"/>
    <x v="1"/>
    <n v="1"/>
    <x v="1"/>
    <x v="18"/>
    <x v="4"/>
    <n v="468"/>
  </r>
  <r>
    <d v="2019-04-29T00:00:00"/>
    <x v="175"/>
    <d v="1899-12-30T16:15:00"/>
    <m/>
    <x v="1"/>
    <s v="JAR"/>
    <d v="2019-04-29T16:30:00"/>
    <m/>
    <x v="18"/>
    <s v="Carga"/>
    <s v="NO"/>
    <n v="1"/>
    <n v="1"/>
    <x v="0"/>
    <x v="44"/>
    <x v="9"/>
    <s v="HOLANDA"/>
    <m/>
    <m/>
    <m/>
    <m/>
    <n v="30"/>
    <s v="Juan Carlos"/>
    <x v="89"/>
    <d v="1899-12-30T16:15:00"/>
    <m/>
    <n v="0"/>
    <x v="0"/>
    <x v="0"/>
    <s v="SI"/>
    <x v="1"/>
    <x v="1"/>
    <x v="1"/>
    <n v="1"/>
    <x v="2"/>
    <x v="18"/>
    <x v="4"/>
    <n v="468"/>
  </r>
  <r>
    <d v="2019-04-29T00:00:00"/>
    <x v="8"/>
    <d v="1899-12-30T16:30:00"/>
    <m/>
    <x v="1"/>
    <s v="JAR"/>
    <d v="2019-04-29T16:30:00"/>
    <n v="26510"/>
    <x v="53"/>
    <s v="Carga"/>
    <s v="SI"/>
    <n v="13.5"/>
    <n v="26"/>
    <x v="2"/>
    <x v="282"/>
    <x v="7"/>
    <s v="Murcia"/>
    <m/>
    <m/>
    <m/>
    <m/>
    <n v="45"/>
    <s v="Miguel Ángel"/>
    <x v="89"/>
    <d v="1899-12-30T16:30:00"/>
    <m/>
    <n v="1"/>
    <x v="0"/>
    <x v="0"/>
    <s v="SI"/>
    <x v="1"/>
    <x v="1"/>
    <x v="1"/>
    <n v="1"/>
    <x v="2"/>
    <x v="18"/>
    <x v="4"/>
    <n v="468"/>
  </r>
  <r>
    <d v="2019-04-29T00:00:00"/>
    <x v="82"/>
    <d v="1899-12-30T16:45:00"/>
    <m/>
    <x v="1"/>
    <s v="JAR"/>
    <d v="2019-04-29T17:00:00"/>
    <m/>
    <x v="3"/>
    <s v="Carga"/>
    <s v="SI"/>
    <n v="13.5"/>
    <n v="26"/>
    <x v="0"/>
    <x v="6"/>
    <x v="3"/>
    <s v="VARIOS"/>
    <m/>
    <m/>
    <m/>
    <m/>
    <n v="20"/>
    <s v="Juan Carlos"/>
    <x v="89"/>
    <d v="1899-12-30T16:45:00"/>
    <m/>
    <n v="1"/>
    <x v="0"/>
    <x v="0"/>
    <s v="SI"/>
    <x v="1"/>
    <x v="1"/>
    <x v="1"/>
    <n v="1"/>
    <x v="1"/>
    <x v="18"/>
    <x v="4"/>
    <n v="468"/>
  </r>
  <r>
    <d v="2019-04-29T00:00:00"/>
    <x v="40"/>
    <d v="1899-12-30T17:00:00"/>
    <m/>
    <x v="1"/>
    <s v="JAR"/>
    <d v="2019-04-29T17:00:00"/>
    <m/>
    <x v="22"/>
    <s v="Descarga"/>
    <s v="SI"/>
    <n v="13.5"/>
    <n v="26"/>
    <x v="0"/>
    <x v="21"/>
    <x v="8"/>
    <s v="Palau"/>
    <m/>
    <m/>
    <m/>
    <m/>
    <n v="60"/>
    <s v="Miguel Ángel"/>
    <x v="89"/>
    <d v="1899-12-30T17:00:00"/>
    <m/>
    <n v="1"/>
    <x v="0"/>
    <x v="0"/>
    <s v="SI"/>
    <x v="1"/>
    <x v="1"/>
    <x v="1"/>
    <n v="1"/>
    <x v="2"/>
    <x v="18"/>
    <x v="4"/>
    <n v="468"/>
  </r>
  <r>
    <d v="2019-04-29T00:00:00"/>
    <x v="89"/>
    <d v="1899-12-30T17:15:00"/>
    <m/>
    <x v="1"/>
    <s v="JAR"/>
    <d v="2019-04-29T17:30:00"/>
    <n v="27424"/>
    <x v="3"/>
    <s v="Carga"/>
    <s v="SI"/>
    <n v="13.5"/>
    <n v="26"/>
    <x v="2"/>
    <x v="287"/>
    <x v="1"/>
    <s v="Badajoz"/>
    <m/>
    <m/>
    <m/>
    <m/>
    <n v="45"/>
    <s v="Miguel Ángel"/>
    <x v="89"/>
    <d v="1899-12-30T19:30:00"/>
    <m/>
    <n v="1"/>
    <x v="0"/>
    <x v="0"/>
    <s v="SI"/>
    <x v="1"/>
    <x v="2"/>
    <x v="0"/>
    <n v="0"/>
    <x v="1"/>
    <x v="18"/>
    <x v="4"/>
    <n v="468"/>
  </r>
  <r>
    <d v="2019-04-29T00:00:00"/>
    <x v="55"/>
    <d v="1899-12-30T17:30:00"/>
    <m/>
    <x v="1"/>
    <s v="JAR"/>
    <d v="2019-04-29T17:30:00"/>
    <m/>
    <x v="3"/>
    <s v="Carga"/>
    <s v="NO"/>
    <n v="4"/>
    <n v="6"/>
    <x v="0"/>
    <x v="6"/>
    <x v="3"/>
    <s v="LAS PALMAS"/>
    <m/>
    <m/>
    <m/>
    <m/>
    <n v="20"/>
    <s v="Juan Carlos"/>
    <x v="89"/>
    <d v="1899-12-30T17:30:00"/>
    <m/>
    <n v="0"/>
    <x v="0"/>
    <x v="0"/>
    <s v="SI"/>
    <x v="1"/>
    <x v="1"/>
    <x v="1"/>
    <n v="1"/>
    <x v="1"/>
    <x v="18"/>
    <x v="4"/>
    <n v="468"/>
  </r>
  <r>
    <d v="2019-04-29T00:00:00"/>
    <x v="46"/>
    <d v="1899-12-30T18:00:00"/>
    <m/>
    <x v="1"/>
    <s v="JAR"/>
    <d v="2019-04-29T18:00:00"/>
    <m/>
    <x v="28"/>
    <s v="Carga"/>
    <s v="NO"/>
    <n v="1"/>
    <n v="1"/>
    <x v="0"/>
    <x v="49"/>
    <x v="11"/>
    <s v="VALLS"/>
    <m/>
    <m/>
    <m/>
    <m/>
    <n v="10"/>
    <s v="Reyes"/>
    <x v="89"/>
    <d v="1899-12-30T18:00:00"/>
    <m/>
    <n v="0"/>
    <x v="0"/>
    <x v="0"/>
    <s v="SI"/>
    <x v="1"/>
    <x v="1"/>
    <x v="1"/>
    <n v="1"/>
    <x v="2"/>
    <x v="18"/>
    <x v="4"/>
    <n v="468"/>
  </r>
  <r>
    <d v="2019-04-29T00:00:00"/>
    <x v="206"/>
    <d v="1899-12-30T18:15:00"/>
    <m/>
    <x v="1"/>
    <s v="JAR"/>
    <d v="2019-04-29T18:30:00"/>
    <n v="27424"/>
    <x v="3"/>
    <s v="Carga"/>
    <s v="SI"/>
    <n v="13.5"/>
    <n v="26"/>
    <x v="2"/>
    <x v="287"/>
    <x v="1"/>
    <s v="Badajoz"/>
    <m/>
    <m/>
    <m/>
    <m/>
    <n v="45"/>
    <s v="Juan Carlos"/>
    <x v="89"/>
    <d v="1899-12-30T18:15:00"/>
    <m/>
    <n v="1"/>
    <x v="0"/>
    <x v="0"/>
    <s v="SI"/>
    <x v="1"/>
    <x v="1"/>
    <x v="1"/>
    <n v="1"/>
    <x v="1"/>
    <x v="18"/>
    <x v="4"/>
    <n v="468"/>
  </r>
  <r>
    <d v="2019-04-29T00:00:00"/>
    <x v="47"/>
    <d v="1899-12-30T18:30:00"/>
    <m/>
    <x v="1"/>
    <s v="JAR"/>
    <d v="2019-04-29T18:30:00"/>
    <n v="26510"/>
    <x v="53"/>
    <s v="Carga"/>
    <s v="SI"/>
    <n v="13.5"/>
    <n v="26"/>
    <x v="2"/>
    <x v="282"/>
    <x v="7"/>
    <s v="Murcia"/>
    <m/>
    <m/>
    <m/>
    <m/>
    <n v="45"/>
    <s v="Juan Carlos"/>
    <x v="89"/>
    <d v="1899-12-30T18:30:00"/>
    <m/>
    <n v="1"/>
    <x v="0"/>
    <x v="0"/>
    <s v="SI"/>
    <x v="1"/>
    <x v="1"/>
    <x v="1"/>
    <n v="1"/>
    <x v="2"/>
    <x v="18"/>
    <x v="4"/>
    <n v="468"/>
  </r>
  <r>
    <d v="2019-04-29T00:00:00"/>
    <x v="56"/>
    <d v="1899-12-30T19:00:00"/>
    <m/>
    <x v="1"/>
    <s v="JAR"/>
    <d v="2019-04-29T19:00:00"/>
    <m/>
    <x v="6"/>
    <s v="Carga"/>
    <s v="NO"/>
    <n v="7"/>
    <n v="14"/>
    <x v="0"/>
    <x v="7"/>
    <x v="4"/>
    <s v="GAILLON"/>
    <s v="6006950 + 6006949 + 6006948 + 6007107 + 6007117 + 6006946"/>
    <m/>
    <m/>
    <m/>
    <n v="60"/>
    <s v="Miguel Ángel"/>
    <x v="89"/>
    <d v="1899-12-30T19:00:00"/>
    <m/>
    <n v="0"/>
    <x v="0"/>
    <x v="0"/>
    <s v="SI"/>
    <x v="1"/>
    <x v="1"/>
    <x v="1"/>
    <n v="1"/>
    <x v="1"/>
    <x v="18"/>
    <x v="4"/>
    <n v="468"/>
  </r>
  <r>
    <d v="2019-04-29T00:00:00"/>
    <x v="48"/>
    <d v="1899-12-30T19:30:00"/>
    <m/>
    <x v="1"/>
    <s v="JAR"/>
    <d v="2019-04-29T19:30:00"/>
    <n v="26510"/>
    <x v="53"/>
    <s v="Carga"/>
    <s v="SI"/>
    <n v="13.5"/>
    <n v="26"/>
    <x v="2"/>
    <x v="282"/>
    <x v="7"/>
    <s v="Murcia"/>
    <m/>
    <m/>
    <m/>
    <m/>
    <n v="45"/>
    <s v="Juan Carlos"/>
    <x v="89"/>
    <d v="1899-12-30T19:30:00"/>
    <m/>
    <n v="1"/>
    <x v="0"/>
    <x v="0"/>
    <s v="SI"/>
    <x v="1"/>
    <x v="1"/>
    <x v="1"/>
    <n v="1"/>
    <x v="2"/>
    <x v="18"/>
    <x v="4"/>
    <n v="468"/>
  </r>
  <r>
    <d v="2019-04-30T00:00:00"/>
    <x v="18"/>
    <d v="1899-12-30T07:30:00"/>
    <m/>
    <x v="1"/>
    <s v="MR"/>
    <d v="2019-04-30T07:30:00"/>
    <m/>
    <x v="26"/>
    <s v="Carga"/>
    <s v="NO"/>
    <n v="7"/>
    <n v="14"/>
    <x v="0"/>
    <x v="157"/>
    <x v="5"/>
    <s v="VARIOS"/>
    <m/>
    <m/>
    <m/>
    <m/>
    <m/>
    <s v="Miguel M."/>
    <x v="90"/>
    <d v="1899-12-30T07:30:00"/>
    <m/>
    <n v="0"/>
    <x v="0"/>
    <x v="0"/>
    <s v="SI"/>
    <x v="1"/>
    <x v="1"/>
    <x v="1"/>
    <n v="1"/>
    <x v="2"/>
    <x v="18"/>
    <x v="4"/>
    <n v="468"/>
  </r>
  <r>
    <d v="2019-04-30T00:00:00"/>
    <x v="20"/>
    <d v="1899-12-30T08:30:00"/>
    <m/>
    <x v="1"/>
    <s v="JAR"/>
    <d v="2019-04-30T08:30:00"/>
    <n v="27424"/>
    <x v="3"/>
    <s v="Carga"/>
    <s v="SI"/>
    <n v="13.5"/>
    <n v="26"/>
    <x v="2"/>
    <x v="287"/>
    <x v="1"/>
    <s v="Badajoz"/>
    <m/>
    <m/>
    <m/>
    <m/>
    <n v="45"/>
    <s v="Miguel M."/>
    <x v="90"/>
    <d v="1899-12-30T08:30:00"/>
    <m/>
    <n v="1"/>
    <x v="0"/>
    <x v="0"/>
    <s v="SI"/>
    <x v="1"/>
    <x v="1"/>
    <x v="1"/>
    <n v="1"/>
    <x v="1"/>
    <x v="18"/>
    <x v="4"/>
    <n v="468"/>
  </r>
  <r>
    <d v="2019-04-30T00:00:00"/>
    <x v="22"/>
    <d v="1899-12-30T09:00:00"/>
    <m/>
    <x v="1"/>
    <s v="JAR"/>
    <d v="2019-04-30T09:00:00"/>
    <m/>
    <x v="22"/>
    <s v="Descarga"/>
    <s v="SI"/>
    <n v="13.5"/>
    <n v="26"/>
    <x v="0"/>
    <x v="21"/>
    <x v="8"/>
    <s v="Palau"/>
    <m/>
    <m/>
    <m/>
    <m/>
    <m/>
    <s v="Jesús"/>
    <x v="90"/>
    <d v="1899-12-30T09:00:00"/>
    <m/>
    <n v="1"/>
    <x v="0"/>
    <x v="0"/>
    <s v="SI"/>
    <x v="1"/>
    <x v="1"/>
    <x v="1"/>
    <n v="1"/>
    <x v="2"/>
    <x v="18"/>
    <x v="4"/>
    <n v="468"/>
  </r>
  <r>
    <d v="2019-04-30T00:00:00"/>
    <x v="0"/>
    <d v="1899-12-30T09:30:00"/>
    <m/>
    <x v="1"/>
    <s v="JAR"/>
    <d v="2019-04-30T09:30:00"/>
    <n v="27585"/>
    <x v="7"/>
    <s v="Carga"/>
    <s v="NO"/>
    <n v="4"/>
    <n v="6"/>
    <x v="0"/>
    <x v="4"/>
    <x v="11"/>
    <s v="L`Ametlla"/>
    <m/>
    <m/>
    <m/>
    <m/>
    <n v="20"/>
    <s v="Jesús"/>
    <x v="90"/>
    <d v="1899-12-30T09:30:00"/>
    <m/>
    <n v="0"/>
    <x v="0"/>
    <x v="0"/>
    <s v="SI"/>
    <x v="1"/>
    <x v="1"/>
    <x v="1"/>
    <n v="1"/>
    <x v="2"/>
    <x v="18"/>
    <x v="4"/>
    <n v="468"/>
  </r>
  <r>
    <d v="2019-04-30T00:00:00"/>
    <x v="14"/>
    <d v="1899-12-30T10:00:00"/>
    <m/>
    <x v="1"/>
    <s v="JAR"/>
    <d v="2019-04-30T10:00:00"/>
    <m/>
    <x v="22"/>
    <s v="Carga"/>
    <s v="SI"/>
    <n v="13.5"/>
    <n v="26"/>
    <x v="0"/>
    <x v="21"/>
    <x v="8"/>
    <s v="Palau"/>
    <m/>
    <m/>
    <m/>
    <m/>
    <m/>
    <s v="Pdte."/>
    <x v="90"/>
    <d v="1899-12-30T10:00:00"/>
    <m/>
    <n v="1"/>
    <x v="0"/>
    <x v="0"/>
    <s v="SI"/>
    <x v="1"/>
    <x v="1"/>
    <x v="1"/>
    <n v="1"/>
    <x v="2"/>
    <x v="18"/>
    <x v="4"/>
    <n v="468"/>
  </r>
  <r>
    <d v="2019-04-30T00:00:00"/>
    <x v="1"/>
    <d v="1899-12-30T10:30:00"/>
    <m/>
    <x v="1"/>
    <s v="JAR"/>
    <d v="2019-04-30T10:30:00"/>
    <n v="27424"/>
    <x v="3"/>
    <s v="Carga"/>
    <s v="SI"/>
    <n v="13.5"/>
    <n v="26"/>
    <x v="2"/>
    <x v="287"/>
    <x v="1"/>
    <s v="Badajoz"/>
    <m/>
    <s v="3126-JBG // R-4599-BCD"/>
    <m/>
    <m/>
    <n v="45"/>
    <s v="Jesús"/>
    <x v="90"/>
    <d v="1899-12-30T10:30:00"/>
    <m/>
    <n v="1"/>
    <x v="0"/>
    <x v="0"/>
    <s v="SI"/>
    <x v="1"/>
    <x v="1"/>
    <x v="1"/>
    <n v="1"/>
    <x v="1"/>
    <x v="18"/>
    <x v="4"/>
    <n v="468"/>
  </r>
  <r>
    <d v="2019-04-30T00:00:00"/>
    <x v="2"/>
    <d v="1899-12-30T11:00:00"/>
    <m/>
    <x v="1"/>
    <s v="JAR"/>
    <d v="2019-04-30T11:00:00"/>
    <n v="6007146"/>
    <x v="3"/>
    <s v="Carga"/>
    <s v="NO"/>
    <n v="7"/>
    <n v="13"/>
    <x v="0"/>
    <x v="12"/>
    <x v="4"/>
    <s v="Holanda"/>
    <m/>
    <m/>
    <m/>
    <m/>
    <n v="30"/>
    <s v="Jesús"/>
    <x v="90"/>
    <d v="1899-12-30T11:00:00"/>
    <m/>
    <n v="0"/>
    <x v="0"/>
    <x v="0"/>
    <s v="SI"/>
    <x v="1"/>
    <x v="1"/>
    <x v="1"/>
    <n v="1"/>
    <x v="1"/>
    <x v="18"/>
    <x v="4"/>
    <n v="468"/>
  </r>
  <r>
    <d v="2019-04-30T00:00:00"/>
    <x v="76"/>
    <d v="1899-12-30T11:10:00"/>
    <m/>
    <x v="1"/>
    <s v="JAR"/>
    <d v="2019-04-30T11:00:00"/>
    <n v="6007139"/>
    <x v="18"/>
    <s v="Carga"/>
    <s v="NO"/>
    <n v="1"/>
    <n v="1"/>
    <x v="1"/>
    <x v="44"/>
    <x v="9"/>
    <s v="Netherlans"/>
    <m/>
    <m/>
    <m/>
    <m/>
    <n v="10"/>
    <s v="Reyes"/>
    <x v="90"/>
    <d v="1899-12-30T11:10:00"/>
    <m/>
    <n v="0"/>
    <x v="0"/>
    <x v="0"/>
    <s v="SI"/>
    <x v="1"/>
    <x v="1"/>
    <x v="1"/>
    <n v="1"/>
    <x v="2"/>
    <x v="18"/>
    <x v="4"/>
    <n v="468"/>
  </r>
  <r>
    <d v="2019-04-30T00:00:00"/>
    <x v="3"/>
    <d v="1899-12-30T11:30:00"/>
    <m/>
    <x v="1"/>
    <s v="JAR"/>
    <d v="2019-04-30T11:30:00"/>
    <n v="27373"/>
    <x v="49"/>
    <s v="Carga"/>
    <s v="NO"/>
    <n v="1"/>
    <n v="1"/>
    <x v="0"/>
    <x v="266"/>
    <x v="7"/>
    <s v="las Palmas"/>
    <m/>
    <m/>
    <m/>
    <m/>
    <n v="10"/>
    <s v="Miguel Ángel"/>
    <x v="90"/>
    <d v="1899-12-30T11:30:00"/>
    <m/>
    <n v="0"/>
    <x v="0"/>
    <x v="0"/>
    <s v="SI"/>
    <x v="1"/>
    <x v="1"/>
    <x v="1"/>
    <n v="1"/>
    <x v="2"/>
    <x v="18"/>
    <x v="4"/>
    <n v="468"/>
  </r>
  <r>
    <d v="2019-04-30T00:00:00"/>
    <x v="5"/>
    <d v="1899-12-30T12:30:00"/>
    <m/>
    <x v="1"/>
    <s v="JAR"/>
    <d v="2019-04-30T12:30:00"/>
    <n v="27424"/>
    <x v="3"/>
    <s v="Carga"/>
    <s v="SI"/>
    <n v="13.5"/>
    <n v="26"/>
    <x v="2"/>
    <x v="287"/>
    <x v="1"/>
    <s v="Badajoz"/>
    <m/>
    <s v="R-6250-BDB"/>
    <m/>
    <m/>
    <n v="45"/>
    <s v="Miguel M."/>
    <x v="90"/>
    <d v="1899-12-30T12:30:00"/>
    <m/>
    <n v="1"/>
    <x v="0"/>
    <x v="0"/>
    <s v="SI"/>
    <x v="1"/>
    <x v="1"/>
    <x v="1"/>
    <n v="1"/>
    <x v="1"/>
    <x v="18"/>
    <x v="4"/>
    <n v="468"/>
  </r>
  <r>
    <d v="2019-04-30T00:00:00"/>
    <x v="36"/>
    <d v="1899-12-30T13:00:00"/>
    <m/>
    <x v="1"/>
    <s v="JAR"/>
    <d v="2019-04-30T13:00:00"/>
    <n v="27771"/>
    <x v="7"/>
    <s v="Carga"/>
    <s v="NO"/>
    <n v="1"/>
    <n v="1"/>
    <x v="0"/>
    <x v="289"/>
    <x v="11"/>
    <s v="PARETS"/>
    <m/>
    <m/>
    <m/>
    <m/>
    <n v="10"/>
    <s v="Reyes"/>
    <x v="90"/>
    <d v="1899-12-30T13:00:00"/>
    <m/>
    <n v="0"/>
    <x v="0"/>
    <x v="0"/>
    <s v="SI"/>
    <x v="1"/>
    <x v="1"/>
    <x v="1"/>
    <n v="1"/>
    <x v="2"/>
    <x v="18"/>
    <x v="4"/>
    <n v="468"/>
  </r>
  <r>
    <d v="2019-04-30T00:00:00"/>
    <x v="6"/>
    <d v="1899-12-30T13:30:00"/>
    <m/>
    <x v="1"/>
    <s v="JAR"/>
    <d v="2019-04-30T13:30:00"/>
    <n v="27424"/>
    <x v="3"/>
    <s v="Carga"/>
    <s v="SI"/>
    <n v="13.5"/>
    <n v="26"/>
    <x v="2"/>
    <x v="287"/>
    <x v="1"/>
    <s v="Badajoz"/>
    <m/>
    <m/>
    <m/>
    <m/>
    <n v="45"/>
    <s v="Miguel M."/>
    <x v="90"/>
    <d v="1899-12-30T13:30:00"/>
    <m/>
    <n v="1"/>
    <x v="0"/>
    <x v="0"/>
    <s v="SI"/>
    <x v="1"/>
    <x v="1"/>
    <x v="1"/>
    <n v="1"/>
    <x v="1"/>
    <x v="18"/>
    <x v="4"/>
    <n v="468"/>
  </r>
  <r>
    <d v="2019-04-30T00:00:00"/>
    <x v="43"/>
    <d v="1899-12-30T14:00:00"/>
    <m/>
    <x v="1"/>
    <s v="JAR"/>
    <d v="2019-04-30T14:00:00"/>
    <n v="27424"/>
    <x v="3"/>
    <s v="Carga"/>
    <s v="SI"/>
    <n v="13.5"/>
    <n v="26"/>
    <x v="2"/>
    <x v="287"/>
    <x v="1"/>
    <s v="Badajoz"/>
    <m/>
    <m/>
    <m/>
    <m/>
    <n v="45"/>
    <s v="Jesús"/>
    <x v="90"/>
    <d v="1899-12-30T14:00:00"/>
    <m/>
    <n v="1"/>
    <x v="0"/>
    <x v="0"/>
    <s v="SI"/>
    <x v="1"/>
    <x v="1"/>
    <x v="1"/>
    <n v="1"/>
    <x v="1"/>
    <x v="18"/>
    <x v="4"/>
    <n v="468"/>
  </r>
  <r>
    <d v="2019-04-30T00:00:00"/>
    <x v="12"/>
    <d v="1899-12-30T14:30:00"/>
    <m/>
    <x v="1"/>
    <s v="JAR"/>
    <d v="2019-04-30T14:30:00"/>
    <n v="27809"/>
    <x v="3"/>
    <s v="Carga"/>
    <s v="NO"/>
    <n v="1"/>
    <n v="1"/>
    <x v="0"/>
    <x v="290"/>
    <x v="3"/>
    <s v="CASTELLBISBAL"/>
    <m/>
    <m/>
    <m/>
    <m/>
    <n v="10"/>
    <s v="Miguel M."/>
    <x v="90"/>
    <d v="1899-12-30T14:30:00"/>
    <m/>
    <n v="0"/>
    <x v="0"/>
    <x v="0"/>
    <s v="SI"/>
    <x v="1"/>
    <x v="1"/>
    <x v="1"/>
    <n v="1"/>
    <x v="1"/>
    <x v="18"/>
    <x v="4"/>
    <n v="468"/>
  </r>
  <r>
    <d v="2019-04-30T00:00:00"/>
    <x v="38"/>
    <d v="1899-12-30T15:00:00"/>
    <m/>
    <x v="1"/>
    <s v="MR"/>
    <d v="2019-04-30T15:00:00"/>
    <n v="27592"/>
    <x v="49"/>
    <s v="Carga"/>
    <s v="NO"/>
    <n v="5"/>
    <n v="2.5"/>
    <x v="0"/>
    <x v="145"/>
    <x v="7"/>
    <s v="SANTA CRUZ"/>
    <m/>
    <m/>
    <m/>
    <m/>
    <n v="30"/>
    <s v="Miguel Ángel"/>
    <x v="90"/>
    <d v="1899-12-30T15:00:00"/>
    <m/>
    <n v="0"/>
    <x v="0"/>
    <x v="0"/>
    <s v="SI"/>
    <x v="1"/>
    <x v="1"/>
    <x v="1"/>
    <n v="1"/>
    <x v="2"/>
    <x v="18"/>
    <x v="4"/>
    <n v="468"/>
  </r>
  <r>
    <d v="2019-04-30T00:00:00"/>
    <x v="7"/>
    <d v="1899-12-30T15:30:00"/>
    <m/>
    <x v="1"/>
    <s v="JAR"/>
    <d v="2019-04-30T15:30:00"/>
    <n v="27424"/>
    <x v="3"/>
    <s v="Carga"/>
    <s v="SI"/>
    <n v="13.5"/>
    <n v="26"/>
    <x v="2"/>
    <x v="287"/>
    <x v="1"/>
    <s v="Badajoz"/>
    <m/>
    <m/>
    <m/>
    <m/>
    <n v="45"/>
    <s v="Miguel M."/>
    <x v="90"/>
    <d v="1899-12-30T15:30:00"/>
    <m/>
    <n v="1"/>
    <x v="0"/>
    <x v="0"/>
    <s v="SI"/>
    <x v="1"/>
    <x v="1"/>
    <x v="1"/>
    <n v="1"/>
    <x v="1"/>
    <x v="18"/>
    <x v="4"/>
    <n v="468"/>
  </r>
  <r>
    <d v="2019-04-30T00:00:00"/>
    <x v="13"/>
    <d v="1899-12-30T16:00:00"/>
    <m/>
    <x v="1"/>
    <s v="JAR"/>
    <d v="2019-04-30T16:00:00"/>
    <m/>
    <x v="7"/>
    <s v="Descarga"/>
    <s v="NO"/>
    <n v="1"/>
    <n v="1"/>
    <x v="0"/>
    <x v="4"/>
    <x v="5"/>
    <s v="PALAU"/>
    <s v="Jaulas del pintor"/>
    <m/>
    <m/>
    <m/>
    <n v="10"/>
    <s v="Juan Carlos"/>
    <x v="90"/>
    <d v="1899-12-30T16:00:00"/>
    <m/>
    <n v="0"/>
    <x v="0"/>
    <x v="0"/>
    <s v="SI"/>
    <x v="1"/>
    <x v="1"/>
    <x v="1"/>
    <n v="1"/>
    <x v="2"/>
    <x v="18"/>
    <x v="4"/>
    <n v="468"/>
  </r>
  <r>
    <d v="2019-04-30T00:00:00"/>
    <x v="8"/>
    <d v="1899-12-30T16:30:00"/>
    <m/>
    <x v="1"/>
    <s v="JAR"/>
    <d v="2019-04-30T16:30:00"/>
    <n v="27424"/>
    <x v="3"/>
    <s v="Carga"/>
    <s v="SI"/>
    <n v="13.5"/>
    <n v="26"/>
    <x v="2"/>
    <x v="287"/>
    <x v="1"/>
    <s v="Badajoz"/>
    <m/>
    <m/>
    <m/>
    <m/>
    <n v="45"/>
    <s v="Jesús"/>
    <x v="90"/>
    <d v="1899-12-30T16:30:00"/>
    <m/>
    <n v="1"/>
    <x v="0"/>
    <x v="0"/>
    <s v="SI"/>
    <x v="1"/>
    <x v="1"/>
    <x v="1"/>
    <n v="1"/>
    <x v="1"/>
    <x v="18"/>
    <x v="4"/>
    <n v="468"/>
  </r>
  <r>
    <d v="2019-04-30T00:00:00"/>
    <x v="82"/>
    <d v="1899-12-30T16:45:00"/>
    <m/>
    <x v="1"/>
    <s v="JAR"/>
    <d v="2019-04-30T17:00:00"/>
    <m/>
    <x v="3"/>
    <s v="Carga"/>
    <s v="SI"/>
    <n v="13.5"/>
    <n v="26"/>
    <x v="0"/>
    <x v="6"/>
    <x v="3"/>
    <s v="VARIOS"/>
    <m/>
    <m/>
    <m/>
    <m/>
    <n v="10"/>
    <s v="Juan Carlos"/>
    <x v="90"/>
    <d v="1899-12-30T16:45:00"/>
    <m/>
    <n v="1"/>
    <x v="0"/>
    <x v="0"/>
    <s v="SI"/>
    <x v="1"/>
    <x v="1"/>
    <x v="1"/>
    <n v="1"/>
    <x v="1"/>
    <x v="18"/>
    <x v="4"/>
    <n v="468"/>
  </r>
  <r>
    <d v="2019-04-30T00:00:00"/>
    <x v="46"/>
    <d v="1899-12-30T18:00:00"/>
    <m/>
    <x v="1"/>
    <s v="MR"/>
    <d v="2019-04-30T18:00:00"/>
    <m/>
    <x v="26"/>
    <s v="Carga"/>
    <s v="NO"/>
    <n v="8"/>
    <n v="16"/>
    <x v="0"/>
    <x v="157"/>
    <x v="5"/>
    <s v="VARIOS"/>
    <m/>
    <m/>
    <m/>
    <m/>
    <n v="40"/>
    <s v="Miguel Ángel"/>
    <x v="90"/>
    <d v="1899-12-30T18:00:00"/>
    <m/>
    <n v="0"/>
    <x v="0"/>
    <x v="0"/>
    <s v="SI"/>
    <x v="1"/>
    <x v="1"/>
    <x v="1"/>
    <n v="1"/>
    <x v="2"/>
    <x v="18"/>
    <x v="4"/>
    <n v="468"/>
  </r>
  <r>
    <d v="2019-04-30T00:00:00"/>
    <x v="47"/>
    <d v="1899-12-30T18:30:00"/>
    <m/>
    <x v="1"/>
    <s v="JAR"/>
    <d v="2019-04-30T18:30:00"/>
    <n v="27424"/>
    <x v="3"/>
    <s v="Carga"/>
    <s v="SI"/>
    <n v="13.5"/>
    <n v="26"/>
    <x v="2"/>
    <x v="287"/>
    <x v="1"/>
    <s v="Badajoz"/>
    <m/>
    <m/>
    <m/>
    <m/>
    <n v="45"/>
    <s v="Juan Carlos"/>
    <x v="90"/>
    <d v="1899-12-30T18:30:00"/>
    <m/>
    <n v="1"/>
    <x v="0"/>
    <x v="0"/>
    <s v="SI"/>
    <x v="1"/>
    <x v="1"/>
    <x v="1"/>
    <n v="1"/>
    <x v="1"/>
    <x v="18"/>
    <x v="4"/>
    <n v="468"/>
  </r>
  <r>
    <d v="2019-04-30T00:00:00"/>
    <x v="49"/>
    <d v="1899-12-30T20:00:00"/>
    <m/>
    <x v="1"/>
    <s v="MR"/>
    <d v="2019-04-30T20:00:00"/>
    <n v="27560"/>
    <x v="55"/>
    <s v="Carga"/>
    <s v="SI"/>
    <n v="13.5"/>
    <n v="26"/>
    <x v="0"/>
    <x v="148"/>
    <x v="1"/>
    <s v="MARTOS"/>
    <m/>
    <s v="8686JBT -  R1277BCY"/>
    <m/>
    <m/>
    <n v="60"/>
    <s v="Miguel Ángel"/>
    <x v="90"/>
    <d v="1899-12-30T20:00:00"/>
    <m/>
    <n v="1"/>
    <x v="0"/>
    <x v="0"/>
    <s v="SI"/>
    <x v="1"/>
    <x v="1"/>
    <x v="1"/>
    <n v="1"/>
    <x v="1"/>
    <x v="18"/>
    <x v="4"/>
    <n v="468"/>
  </r>
  <r>
    <d v="2019-05-02T00:00:00"/>
    <x v="59"/>
    <d v="1899-12-30T07:00:00"/>
    <m/>
    <x v="1"/>
    <s v="JAR"/>
    <d v="2019-05-02T07:00:00"/>
    <m/>
    <x v="22"/>
    <s v="Descarga"/>
    <s v="SI"/>
    <n v="13.5"/>
    <n v="26"/>
    <x v="0"/>
    <x v="21"/>
    <x v="8"/>
    <s v="Palau"/>
    <m/>
    <m/>
    <m/>
    <m/>
    <n v="60"/>
    <s v="Jesús"/>
    <x v="91"/>
    <d v="1899-12-30T07:00:00"/>
    <m/>
    <n v="1"/>
    <x v="0"/>
    <x v="0"/>
    <s v="SI"/>
    <x v="1"/>
    <x v="1"/>
    <x v="1"/>
    <n v="1"/>
    <x v="2"/>
    <x v="18"/>
    <x v="5"/>
    <n v="468"/>
  </r>
  <r>
    <d v="2019-05-02T00:00:00"/>
    <x v="9"/>
    <d v="1899-12-30T08:00:00"/>
    <m/>
    <x v="1"/>
    <s v="JAR"/>
    <d v="2019-05-02T08:00:00"/>
    <n v="27059"/>
    <x v="7"/>
    <s v="Carga"/>
    <s v="NO"/>
    <n v="4"/>
    <n v="10"/>
    <x v="0"/>
    <x v="291"/>
    <x v="11"/>
    <s v="Igualada"/>
    <s v="Recogidas en Professió y Inox."/>
    <m/>
    <m/>
    <m/>
    <n v="20"/>
    <s v="Jesús"/>
    <x v="91"/>
    <d v="1899-12-30T08:00:00"/>
    <m/>
    <n v="0"/>
    <x v="0"/>
    <x v="0"/>
    <s v="SI"/>
    <x v="1"/>
    <x v="1"/>
    <x v="1"/>
    <n v="1"/>
    <x v="2"/>
    <x v="18"/>
    <x v="5"/>
    <n v="468"/>
  </r>
  <r>
    <d v="2019-05-02T00:00:00"/>
    <x v="22"/>
    <d v="1899-12-30T09:00:00"/>
    <m/>
    <x v="1"/>
    <s v="JAR"/>
    <d v="2019-05-02T09:00:00"/>
    <m/>
    <x v="3"/>
    <s v="Carga"/>
    <s v="SI"/>
    <n v="13.5"/>
    <n v="26"/>
    <x v="0"/>
    <x v="259"/>
    <x v="1"/>
    <s v="Marruec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02T00:00:00"/>
    <x v="0"/>
    <d v="1899-12-30T09:30:00"/>
    <m/>
    <x v="1"/>
    <s v="JAR"/>
    <d v="2019-05-02T09:30:00"/>
    <s v="26800-26707"/>
    <x v="33"/>
    <s v="Carga"/>
    <s v="NO"/>
    <n v="3"/>
    <n v="4"/>
    <x v="0"/>
    <x v="30"/>
    <x v="3"/>
    <s v="Guipuzcoa"/>
    <m/>
    <m/>
    <m/>
    <m/>
    <n v="10"/>
    <s v="Reyes"/>
    <x v="91"/>
    <d v="1899-12-30T11:00:00"/>
    <m/>
    <n v="0"/>
    <x v="0"/>
    <x v="0"/>
    <s v="SI"/>
    <x v="1"/>
    <x v="2"/>
    <x v="0"/>
    <n v="0"/>
    <x v="1"/>
    <x v="18"/>
    <x v="5"/>
    <n v="468"/>
  </r>
  <r>
    <d v="2019-05-02T00:00:00"/>
    <x v="14"/>
    <d v="1899-12-30T10:00:00"/>
    <m/>
    <x v="1"/>
    <s v="JAR"/>
    <d v="2019-05-02T10:00:00"/>
    <n v="27349"/>
    <x v="81"/>
    <s v="Carga"/>
    <s v="SI"/>
    <n v="13.5"/>
    <n v="26"/>
    <x v="2"/>
    <x v="292"/>
    <x v="7"/>
    <s v="SEVILLA"/>
    <m/>
    <s v="6062JTP.- R5385BCR"/>
    <m/>
    <m/>
    <n v="45"/>
    <s v="Miguel Ángel"/>
    <x v="91"/>
    <d v="1899-12-30T16:00:00"/>
    <m/>
    <n v="1"/>
    <x v="0"/>
    <x v="0"/>
    <s v="SI"/>
    <x v="1"/>
    <x v="2"/>
    <x v="0"/>
    <n v="0"/>
    <x v="2"/>
    <x v="18"/>
    <x v="5"/>
    <n v="468"/>
  </r>
  <r>
    <d v="2019-05-02T00:00:00"/>
    <x v="1"/>
    <d v="1899-12-30T10:30:00"/>
    <m/>
    <x v="1"/>
    <s v="JAR"/>
    <d v="2019-05-02T10:30:00"/>
    <n v="27444"/>
    <x v="45"/>
    <s v="Carga"/>
    <s v="NO"/>
    <n v="5"/>
    <n v="9"/>
    <x v="0"/>
    <x v="293"/>
    <x v="7"/>
    <s v="Toledo"/>
    <m/>
    <m/>
    <m/>
    <m/>
    <n v="30"/>
    <s v="Miguel M."/>
    <x v="91"/>
    <d v="1899-12-30T10:30:00"/>
    <m/>
    <n v="0"/>
    <x v="0"/>
    <x v="0"/>
    <s v="SI"/>
    <x v="1"/>
    <x v="1"/>
    <x v="1"/>
    <n v="1"/>
    <x v="2"/>
    <x v="18"/>
    <x v="5"/>
    <n v="468"/>
  </r>
  <r>
    <d v="2019-05-02T00:00:00"/>
    <x v="2"/>
    <d v="1899-12-30T11:00:00"/>
    <m/>
    <x v="1"/>
    <s v="JAR"/>
    <d v="2019-05-02T11:00:00"/>
    <m/>
    <x v="24"/>
    <s v="Descarga"/>
    <s v="SI"/>
    <n v="13.5"/>
    <n v="26"/>
    <x v="0"/>
    <x v="42"/>
    <x v="10"/>
    <s v="GAILLON"/>
    <s v="CB-1214"/>
    <m/>
    <m/>
    <m/>
    <n v="45"/>
    <s v="Miguel M."/>
    <x v="91"/>
    <d v="1899-12-30T11:00:00"/>
    <m/>
    <n v="1"/>
    <x v="0"/>
    <x v="0"/>
    <s v="SI"/>
    <x v="1"/>
    <x v="1"/>
    <x v="1"/>
    <n v="1"/>
    <x v="2"/>
    <x v="18"/>
    <x v="5"/>
    <n v="468"/>
  </r>
  <r>
    <d v="2019-05-02T00:00:00"/>
    <x v="73"/>
    <d v="1899-12-30T11:15:00"/>
    <m/>
    <x v="1"/>
    <s v="JAR"/>
    <d v="2019-05-02T11:30:00"/>
    <m/>
    <x v="32"/>
    <s v="Descarga"/>
    <s v="NO"/>
    <n v="6"/>
    <n v="10"/>
    <x v="0"/>
    <x v="227"/>
    <x v="0"/>
    <s v="PALAU"/>
    <m/>
    <m/>
    <m/>
    <m/>
    <n v="30"/>
    <s v="Jesús"/>
    <x v="91"/>
    <d v="1899-12-30T11:15:00"/>
    <m/>
    <n v="0"/>
    <x v="0"/>
    <x v="0"/>
    <s v="SI"/>
    <x v="1"/>
    <x v="1"/>
    <x v="1"/>
    <n v="1"/>
    <x v="0"/>
    <x v="18"/>
    <x v="5"/>
    <n v="468"/>
  </r>
  <r>
    <d v="2019-05-02T00:00:00"/>
    <x v="4"/>
    <d v="1899-12-30T12:00:00"/>
    <m/>
    <x v="1"/>
    <s v="JAR"/>
    <d v="2019-05-02T12:00:00"/>
    <n v="27349"/>
    <x v="81"/>
    <s v="Carga"/>
    <s v="SI"/>
    <n v="13.5"/>
    <n v="26"/>
    <x v="2"/>
    <x v="292"/>
    <x v="7"/>
    <s v="SEVILLA"/>
    <m/>
    <m/>
    <m/>
    <m/>
    <n v="45"/>
    <s v="Miguel Ángel"/>
    <x v="91"/>
    <d v="1899-12-30T16:00:00"/>
    <m/>
    <n v="1"/>
    <x v="0"/>
    <x v="0"/>
    <s v="SI"/>
    <x v="1"/>
    <x v="2"/>
    <x v="0"/>
    <n v="0"/>
    <x v="2"/>
    <x v="18"/>
    <x v="5"/>
    <n v="468"/>
  </r>
  <r>
    <d v="2019-05-02T00:00:00"/>
    <x v="5"/>
    <d v="1899-12-30T12:30:00"/>
    <m/>
    <x v="1"/>
    <s v="JAR"/>
    <d v="2019-05-02T12:30:00"/>
    <n v="6007162"/>
    <x v="53"/>
    <s v="Carga"/>
    <s v="SI"/>
    <n v="13.5"/>
    <n v="26"/>
    <x v="2"/>
    <x v="226"/>
    <x v="1"/>
    <s v="Murcia"/>
    <m/>
    <m/>
    <m/>
    <m/>
    <n v="45"/>
    <s v="Jesús"/>
    <x v="91"/>
    <d v="1899-12-30T12:30:00"/>
    <m/>
    <n v="1"/>
    <x v="0"/>
    <x v="0"/>
    <s v="SI"/>
    <x v="1"/>
    <x v="1"/>
    <x v="1"/>
    <n v="1"/>
    <x v="1"/>
    <x v="18"/>
    <x v="5"/>
    <n v="468"/>
  </r>
  <r>
    <d v="2019-05-02T00:00:00"/>
    <x v="36"/>
    <d v="1899-12-30T13:00:00"/>
    <m/>
    <x v="1"/>
    <s v="JAR"/>
    <d v="2019-05-02T13:00:00"/>
    <n v="6007162"/>
    <x v="53"/>
    <s v="Carga"/>
    <s v="SI"/>
    <n v="13.5"/>
    <n v="26"/>
    <x v="2"/>
    <x v="226"/>
    <x v="1"/>
    <s v="Murcia"/>
    <m/>
    <m/>
    <m/>
    <m/>
    <n v="45"/>
    <s v="Jesús"/>
    <x v="91"/>
    <d v="1899-12-30T13:00:00"/>
    <m/>
    <n v="1"/>
    <x v="0"/>
    <x v="0"/>
    <s v="SI"/>
    <x v="1"/>
    <x v="1"/>
    <x v="1"/>
    <n v="1"/>
    <x v="1"/>
    <x v="18"/>
    <x v="5"/>
    <n v="468"/>
  </r>
  <r>
    <d v="2019-05-02T00:00:00"/>
    <x v="6"/>
    <d v="1899-12-30T13:30:00"/>
    <m/>
    <x v="1"/>
    <s v="JAR"/>
    <d v="2019-05-02T13:30:00"/>
    <s v="27611-27660"/>
    <x v="75"/>
    <s v="Carga"/>
    <s v="NO"/>
    <n v="1"/>
    <n v="2"/>
    <x v="0"/>
    <x v="41"/>
    <x v="1"/>
    <s v="Portugal"/>
    <m/>
    <m/>
    <m/>
    <m/>
    <n v="10"/>
    <s v="Miguel M."/>
    <x v="91"/>
    <d v="1899-12-30T13:30:00"/>
    <m/>
    <n v="0"/>
    <x v="0"/>
    <x v="0"/>
    <s v="SI"/>
    <x v="1"/>
    <x v="1"/>
    <x v="1"/>
    <n v="1"/>
    <x v="1"/>
    <x v="18"/>
    <x v="5"/>
    <n v="468"/>
  </r>
  <r>
    <d v="2019-05-02T00:00:00"/>
    <x v="43"/>
    <d v="1899-12-30T14:00:00"/>
    <m/>
    <x v="1"/>
    <s v="JAR"/>
    <d v="2019-05-02T14:00:00"/>
    <n v="27349"/>
    <x v="81"/>
    <s v="Carga"/>
    <s v="SI"/>
    <n v="13.5"/>
    <n v="26"/>
    <x v="2"/>
    <x v="292"/>
    <x v="7"/>
    <s v="SEVILLA"/>
    <m/>
    <s v="9632JHX- R6679BCW"/>
    <m/>
    <m/>
    <n v="45"/>
    <s v="Miguel Ángel"/>
    <x v="91"/>
    <d v="1899-12-30T17:00:00"/>
    <m/>
    <n v="1"/>
    <x v="0"/>
    <x v="0"/>
    <s v="SI"/>
    <x v="1"/>
    <x v="2"/>
    <x v="0"/>
    <n v="0"/>
    <x v="2"/>
    <x v="18"/>
    <x v="5"/>
    <n v="468"/>
  </r>
  <r>
    <d v="2019-05-02T00:00:00"/>
    <x v="12"/>
    <d v="1899-12-30T14:30:00"/>
    <m/>
    <x v="1"/>
    <s v="JAR"/>
    <d v="2019-05-02T14:30:00"/>
    <n v="6007093"/>
    <x v="3"/>
    <s v="Carga"/>
    <s v="SI"/>
    <n v="13.5"/>
    <n v="26"/>
    <x v="0"/>
    <x v="86"/>
    <x v="4"/>
    <s v="italia"/>
    <m/>
    <m/>
    <m/>
    <m/>
    <n v="60"/>
    <s v="Miguel M."/>
    <x v="91"/>
    <d v="1899-12-30T14:30:00"/>
    <m/>
    <n v="1"/>
    <x v="0"/>
    <x v="0"/>
    <s v="SI"/>
    <x v="1"/>
    <x v="1"/>
    <x v="1"/>
    <n v="1"/>
    <x v="1"/>
    <x v="18"/>
    <x v="5"/>
    <n v="468"/>
  </r>
  <r>
    <d v="2019-05-02T00:00:00"/>
    <x v="38"/>
    <d v="1899-12-30T15:00:00"/>
    <m/>
    <x v="1"/>
    <s v="JAR"/>
    <d v="2019-05-02T15:00:00"/>
    <n v="6007162"/>
    <x v="53"/>
    <s v="Carga"/>
    <s v="SI"/>
    <n v="13.5"/>
    <n v="26"/>
    <x v="2"/>
    <x v="226"/>
    <x v="1"/>
    <s v="Murcia"/>
    <m/>
    <m/>
    <m/>
    <m/>
    <n v="45"/>
    <s v="Juan Carlos"/>
    <x v="91"/>
    <d v="1899-12-30T15:00:00"/>
    <m/>
    <n v="1"/>
    <x v="0"/>
    <x v="0"/>
    <s v="SI"/>
    <x v="1"/>
    <x v="1"/>
    <x v="1"/>
    <n v="1"/>
    <x v="1"/>
    <x v="18"/>
    <x v="5"/>
    <n v="468"/>
  </r>
  <r>
    <d v="2019-05-02T00:00:00"/>
    <x v="163"/>
    <d v="1899-12-30T15:10:00"/>
    <m/>
    <x v="1"/>
    <s v="JAR"/>
    <d v="2019-05-02T15:00:00"/>
    <n v="27424"/>
    <x v="3"/>
    <s v="Carga"/>
    <s v="SI"/>
    <n v="13.5"/>
    <n v="26"/>
    <x v="2"/>
    <x v="287"/>
    <x v="1"/>
    <s v="Badajoz"/>
    <m/>
    <s v="5391-JTL // R-4179-BBY"/>
    <m/>
    <m/>
    <n v="45"/>
    <s v="Juan Carlos"/>
    <x v="91"/>
    <d v="1899-12-30T15:10:00"/>
    <m/>
    <n v="1"/>
    <x v="0"/>
    <x v="0"/>
    <s v="SI"/>
    <x v="1"/>
    <x v="1"/>
    <x v="1"/>
    <n v="1"/>
    <x v="1"/>
    <x v="18"/>
    <x v="5"/>
    <n v="468"/>
  </r>
  <r>
    <d v="2019-05-02T00:00:00"/>
    <x v="116"/>
    <d v="1899-12-30T15:15:00"/>
    <m/>
    <x v="1"/>
    <s v="JAR"/>
    <d v="2019-05-02T15:30:00"/>
    <n v="6007121"/>
    <x v="18"/>
    <s v="Carga"/>
    <s v="NO"/>
    <n v="1"/>
    <n v="1"/>
    <x v="0"/>
    <x v="31"/>
    <x v="9"/>
    <s v="ALEMANIA"/>
    <m/>
    <m/>
    <m/>
    <m/>
    <n v="10"/>
    <s v="Reyes"/>
    <x v="91"/>
    <d v="1899-12-30T15:15:00"/>
    <m/>
    <n v="0"/>
    <x v="0"/>
    <x v="0"/>
    <s v="SI"/>
    <x v="1"/>
    <x v="1"/>
    <x v="1"/>
    <n v="1"/>
    <x v="2"/>
    <x v="18"/>
    <x v="5"/>
    <n v="468"/>
  </r>
  <r>
    <d v="2019-05-02T00:00:00"/>
    <x v="7"/>
    <d v="1899-12-30T15:30:00"/>
    <m/>
    <x v="1"/>
    <s v="JAR"/>
    <d v="2019-05-02T15:30:00"/>
    <n v="27424"/>
    <x v="3"/>
    <s v="Carga"/>
    <s v="SI"/>
    <n v="13.5"/>
    <n v="26"/>
    <x v="2"/>
    <x v="287"/>
    <x v="1"/>
    <s v="Badajoz"/>
    <m/>
    <m/>
    <m/>
    <m/>
    <n v="45"/>
    <s v="Juan Carlos"/>
    <x v="91"/>
    <d v="1899-12-30T15:30:00"/>
    <m/>
    <n v="1"/>
    <x v="0"/>
    <x v="0"/>
    <s v="SI"/>
    <x v="1"/>
    <x v="1"/>
    <x v="1"/>
    <n v="1"/>
    <x v="1"/>
    <x v="18"/>
    <x v="5"/>
    <n v="468"/>
  </r>
  <r>
    <d v="2019-05-02T00:00:00"/>
    <x v="13"/>
    <d v="1899-12-30T16:00:00"/>
    <m/>
    <x v="1"/>
    <s v="JAR"/>
    <d v="2019-05-02T16:00:00"/>
    <n v="27349"/>
    <x v="81"/>
    <s v="Carga"/>
    <s v="SI"/>
    <n v="13.5"/>
    <n v="26"/>
    <x v="2"/>
    <x v="292"/>
    <x v="7"/>
    <s v="SEVILLA"/>
    <m/>
    <s v="9884JTJ- R3549BCK"/>
    <m/>
    <m/>
    <n v="45"/>
    <s v="Miguel Ángel"/>
    <x v="91"/>
    <d v="1899-12-30T16:00:00"/>
    <m/>
    <n v="1"/>
    <x v="0"/>
    <x v="0"/>
    <s v="SI"/>
    <x v="1"/>
    <x v="1"/>
    <x v="1"/>
    <n v="1"/>
    <x v="2"/>
    <x v="18"/>
    <x v="5"/>
    <n v="468"/>
  </r>
  <r>
    <d v="2019-05-02T00:00:00"/>
    <x v="8"/>
    <d v="1899-12-30T16:30:00"/>
    <m/>
    <x v="1"/>
    <s v="JAR"/>
    <d v="2019-05-02T16:30:00"/>
    <n v="27424"/>
    <x v="3"/>
    <s v="Carga"/>
    <s v="SI"/>
    <n v="13.5"/>
    <n v="26"/>
    <x v="2"/>
    <x v="287"/>
    <x v="1"/>
    <s v="Badajoz"/>
    <m/>
    <m/>
    <m/>
    <m/>
    <n v="45"/>
    <s v="Juan Carlos"/>
    <x v="91"/>
    <d v="1899-12-30T16:30:00"/>
    <m/>
    <n v="1"/>
    <x v="0"/>
    <x v="0"/>
    <s v="SI"/>
    <x v="1"/>
    <x v="1"/>
    <x v="1"/>
    <n v="1"/>
    <x v="1"/>
    <x v="18"/>
    <x v="5"/>
    <n v="468"/>
  </r>
  <r>
    <d v="2019-05-02T00:00:00"/>
    <x v="82"/>
    <d v="1899-12-30T16:45:00"/>
    <m/>
    <x v="1"/>
    <s v="JAR"/>
    <d v="2019-05-02T17:00:00"/>
    <m/>
    <x v="3"/>
    <s v="Carga"/>
    <s v="SI"/>
    <n v="13.5"/>
    <n v="26"/>
    <x v="0"/>
    <x v="6"/>
    <x v="3"/>
    <s v="VARIOS"/>
    <m/>
    <m/>
    <m/>
    <m/>
    <n v="30"/>
    <s v="Juan Carlos"/>
    <x v="91"/>
    <d v="1899-12-30T16:45:00"/>
    <m/>
    <n v="1"/>
    <x v="0"/>
    <x v="0"/>
    <s v="SI"/>
    <x v="1"/>
    <x v="1"/>
    <x v="1"/>
    <n v="1"/>
    <x v="1"/>
    <x v="18"/>
    <x v="5"/>
    <n v="468"/>
  </r>
  <r>
    <d v="2019-05-02T00:00:00"/>
    <x v="40"/>
    <d v="1899-12-30T17:00:00"/>
    <m/>
    <x v="1"/>
    <s v="JAR"/>
    <d v="2019-05-02T17:00:00"/>
    <n v="6007162"/>
    <x v="53"/>
    <s v="Carga"/>
    <s v="SI"/>
    <n v="13.5"/>
    <n v="26"/>
    <x v="2"/>
    <x v="226"/>
    <x v="1"/>
    <s v="Murcia"/>
    <m/>
    <m/>
    <m/>
    <m/>
    <n v="45"/>
    <s v="Juan Carlos"/>
    <x v="91"/>
    <d v="1899-12-30T17:00:00"/>
    <m/>
    <n v="1"/>
    <x v="0"/>
    <x v="0"/>
    <s v="SI"/>
    <x v="1"/>
    <x v="1"/>
    <x v="1"/>
    <n v="1"/>
    <x v="1"/>
    <x v="18"/>
    <x v="5"/>
    <n v="468"/>
  </r>
  <r>
    <d v="2019-05-02T00:00:00"/>
    <x v="89"/>
    <d v="1899-12-30T17:15:00"/>
    <m/>
    <x v="1"/>
    <s v="MR"/>
    <d v="2019-05-02T17:30:00"/>
    <m/>
    <x v="83"/>
    <s v="Carga"/>
    <s v="NO"/>
    <n v="1"/>
    <n v="2"/>
    <x v="0"/>
    <x v="294"/>
    <x v="5"/>
    <s v="VARIOS"/>
    <m/>
    <m/>
    <m/>
    <m/>
    <n v="10"/>
    <s v="Sandra"/>
    <x v="91"/>
    <d v="1899-12-30T17:15:00"/>
    <m/>
    <n v="0"/>
    <x v="0"/>
    <x v="0"/>
    <s v="SI"/>
    <x v="1"/>
    <x v="1"/>
    <x v="1"/>
    <n v="1"/>
    <x v="2"/>
    <x v="18"/>
    <x v="5"/>
    <n v="468"/>
  </r>
  <r>
    <d v="2019-05-02T00:00:00"/>
    <x v="55"/>
    <d v="1899-12-30T17:30:00"/>
    <m/>
    <x v="1"/>
    <s v="JAR"/>
    <d v="2019-05-02T17:30:00"/>
    <n v="27424"/>
    <x v="3"/>
    <s v="Carga"/>
    <s v="SI"/>
    <n v="13.5"/>
    <n v="26"/>
    <x v="2"/>
    <x v="287"/>
    <x v="1"/>
    <s v="Badajoz"/>
    <s v="66-76-VA // CB-283"/>
    <m/>
    <m/>
    <m/>
    <n v="45"/>
    <s v="Juan Carlos"/>
    <x v="91"/>
    <d v="1899-12-30T17:30:00"/>
    <m/>
    <n v="1"/>
    <x v="0"/>
    <x v="0"/>
    <s v="SI"/>
    <x v="1"/>
    <x v="1"/>
    <x v="1"/>
    <n v="1"/>
    <x v="1"/>
    <x v="18"/>
    <x v="5"/>
    <n v="468"/>
  </r>
  <r>
    <d v="2019-05-02T00:00:00"/>
    <x v="46"/>
    <d v="1899-12-30T18:00:00"/>
    <m/>
    <x v="1"/>
    <s v="JAR"/>
    <d v="2019-05-02T18:00:00"/>
    <n v="27349"/>
    <x v="81"/>
    <s v="Carga"/>
    <s v="SI"/>
    <n v="13.5"/>
    <n v="26"/>
    <x v="2"/>
    <x v="292"/>
    <x v="7"/>
    <s v="SEVILLA"/>
    <m/>
    <s v="7898HKY- R4232BCS"/>
    <m/>
    <m/>
    <n v="45"/>
    <s v="Juan Carlos"/>
    <x v="91"/>
    <d v="1899-12-30T18:00:00"/>
    <m/>
    <n v="1"/>
    <x v="0"/>
    <x v="0"/>
    <s v="SI"/>
    <x v="1"/>
    <x v="1"/>
    <x v="1"/>
    <n v="1"/>
    <x v="2"/>
    <x v="18"/>
    <x v="5"/>
    <n v="468"/>
  </r>
  <r>
    <d v="2019-05-02T00:00:00"/>
    <x v="49"/>
    <d v="1899-12-30T20:00:00"/>
    <m/>
    <x v="1"/>
    <s v="JAR"/>
    <d v="2019-05-02T20:00:00"/>
    <n v="27349"/>
    <x v="81"/>
    <s v="Carga"/>
    <s v="SI"/>
    <n v="13.5"/>
    <n v="26"/>
    <x v="2"/>
    <x v="292"/>
    <x v="7"/>
    <s v="SEVILLA"/>
    <m/>
    <s v="9397KMG- R7769BCM"/>
    <m/>
    <m/>
    <n v="45"/>
    <s v="Miguel Ángel"/>
    <x v="91"/>
    <d v="1899-12-30T20:00:00"/>
    <m/>
    <n v="1"/>
    <x v="0"/>
    <x v="0"/>
    <s v="SI"/>
    <x v="1"/>
    <x v="1"/>
    <x v="1"/>
    <n v="1"/>
    <x v="2"/>
    <x v="18"/>
    <x v="5"/>
    <n v="468"/>
  </r>
  <r>
    <d v="2019-05-03T00:00:00"/>
    <x v="17"/>
    <d v="1899-12-30T06:00:00"/>
    <m/>
    <x v="1"/>
    <s v="JAR"/>
    <d v="2019-05-03T06:00:00"/>
    <n v="6007095"/>
    <x v="3"/>
    <s v="Carga"/>
    <s v="SI"/>
    <n v="13.5"/>
    <n v="26"/>
    <x v="0"/>
    <x v="10"/>
    <x v="4"/>
    <s v="Liverpool"/>
    <m/>
    <m/>
    <m/>
    <m/>
    <n v="60"/>
    <s v="Miguel M."/>
    <x v="92"/>
    <d v="1899-12-30T06:00:00"/>
    <m/>
    <n v="1"/>
    <x v="0"/>
    <x v="0"/>
    <s v="SI"/>
    <x v="1"/>
    <x v="1"/>
    <x v="1"/>
    <n v="1"/>
    <x v="1"/>
    <x v="18"/>
    <x v="5"/>
    <n v="468"/>
  </r>
  <r>
    <d v="2019-05-03T00:00:00"/>
    <x v="155"/>
    <d v="1899-12-30T06:30:00"/>
    <m/>
    <x v="1"/>
    <s v="JAR"/>
    <d v="2019-05-03T06:30:00"/>
    <m/>
    <x v="22"/>
    <s v="Descarga"/>
    <s v="SI"/>
    <n v="13.5"/>
    <n v="26"/>
    <x v="0"/>
    <x v="21"/>
    <x v="8"/>
    <s v="PALAU"/>
    <m/>
    <m/>
    <m/>
    <m/>
    <n v="60"/>
    <s v="Jesús"/>
    <x v="92"/>
    <d v="1899-12-30T06:30:00"/>
    <m/>
    <n v="1"/>
    <x v="0"/>
    <x v="0"/>
    <s v="SI"/>
    <x v="1"/>
    <x v="1"/>
    <x v="1"/>
    <n v="1"/>
    <x v="2"/>
    <x v="18"/>
    <x v="5"/>
    <n v="468"/>
  </r>
  <r>
    <d v="2019-05-03T00:00:00"/>
    <x v="18"/>
    <d v="1899-12-30T07:30:00"/>
    <m/>
    <x v="1"/>
    <s v="JAR"/>
    <d v="2019-05-03T07:30:00"/>
    <m/>
    <x v="22"/>
    <s v="Descarga"/>
    <s v="SI"/>
    <n v="13.5"/>
    <n v="26"/>
    <x v="0"/>
    <x v="21"/>
    <x v="8"/>
    <s v="PALAU"/>
    <m/>
    <m/>
    <m/>
    <m/>
    <n v="60"/>
    <s v="Jesús"/>
    <x v="92"/>
    <d v="1899-12-30T07:30:00"/>
    <m/>
    <n v="1"/>
    <x v="0"/>
    <x v="0"/>
    <s v="SI"/>
    <x v="1"/>
    <x v="1"/>
    <x v="1"/>
    <n v="1"/>
    <x v="2"/>
    <x v="18"/>
    <x v="5"/>
    <n v="468"/>
  </r>
  <r>
    <d v="2019-05-03T00:00:00"/>
    <x v="9"/>
    <d v="1899-12-30T08:00:00"/>
    <m/>
    <x v="1"/>
    <s v="JAR"/>
    <d v="2019-05-03T08:00:00"/>
    <n v="6007162"/>
    <x v="53"/>
    <s v="Carga"/>
    <s v="SI"/>
    <n v="13.5"/>
    <n v="26"/>
    <x v="2"/>
    <x v="226"/>
    <x v="1"/>
    <s v="Murcia"/>
    <m/>
    <m/>
    <m/>
    <m/>
    <n v="45"/>
    <s v="Jesús"/>
    <x v="92"/>
    <d v="1899-12-30T08:00:00"/>
    <m/>
    <n v="1"/>
    <x v="0"/>
    <x v="0"/>
    <s v="SI"/>
    <x v="1"/>
    <x v="1"/>
    <x v="1"/>
    <n v="1"/>
    <x v="1"/>
    <x v="18"/>
    <x v="5"/>
    <n v="468"/>
  </r>
  <r>
    <d v="2019-05-03T00:00:00"/>
    <x v="20"/>
    <d v="1899-12-30T08:30:00"/>
    <m/>
    <x v="1"/>
    <s v="JAR"/>
    <d v="2019-05-03T08:30:00"/>
    <m/>
    <x v="22"/>
    <s v="Carga"/>
    <s v="SI"/>
    <n v="13.5"/>
    <n v="26"/>
    <x v="0"/>
    <x v="21"/>
    <x v="8"/>
    <s v="Palau"/>
    <m/>
    <m/>
    <m/>
    <m/>
    <n v="60"/>
    <s v="Jesús"/>
    <x v="92"/>
    <d v="1899-12-30T08:30:00"/>
    <m/>
    <n v="1"/>
    <x v="0"/>
    <x v="0"/>
    <s v="SI"/>
    <x v="1"/>
    <x v="1"/>
    <x v="1"/>
    <n v="1"/>
    <x v="2"/>
    <x v="18"/>
    <x v="5"/>
    <n v="468"/>
  </r>
  <r>
    <d v="2019-05-03T00:00:00"/>
    <x v="22"/>
    <d v="1899-12-30T09:00:00"/>
    <m/>
    <x v="1"/>
    <s v="JAR"/>
    <d v="2019-05-03T09:00:00"/>
    <m/>
    <x v="3"/>
    <s v="Carga"/>
    <s v="SI"/>
    <n v="13.5"/>
    <n v="26"/>
    <x v="0"/>
    <x v="259"/>
    <x v="1"/>
    <s v="Marruec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03T00:00:00"/>
    <x v="0"/>
    <d v="1899-12-30T09:30:00"/>
    <m/>
    <x v="1"/>
    <s v="JAR"/>
    <d v="2019-05-03T09:30:00"/>
    <m/>
    <x v="3"/>
    <s v="Descarga"/>
    <s v="SI"/>
    <n v="13.5"/>
    <n v="26"/>
    <x v="0"/>
    <x v="102"/>
    <x v="2"/>
    <s v="PALAU"/>
    <m/>
    <m/>
    <m/>
    <m/>
    <n v="40"/>
    <s v="Jesús"/>
    <x v="92"/>
    <d v="1899-12-30T09:30:00"/>
    <m/>
    <n v="1"/>
    <x v="0"/>
    <x v="0"/>
    <s v="SI"/>
    <x v="1"/>
    <x v="1"/>
    <x v="1"/>
    <n v="1"/>
    <x v="0"/>
    <x v="18"/>
    <x v="5"/>
    <n v="468"/>
  </r>
  <r>
    <d v="2019-05-03T00:00:00"/>
    <x v="14"/>
    <d v="1899-12-30T10:00:00"/>
    <m/>
    <x v="1"/>
    <s v="JAR"/>
    <d v="2019-05-03T10:00:00"/>
    <n v="6007162"/>
    <x v="53"/>
    <s v="Carga"/>
    <s v="SI"/>
    <n v="13.5"/>
    <n v="26"/>
    <x v="2"/>
    <x v="226"/>
    <x v="1"/>
    <s v="Murcia"/>
    <m/>
    <m/>
    <m/>
    <m/>
    <n v="45"/>
    <s v="Jesús"/>
    <x v="92"/>
    <d v="1899-12-30T10:00:00"/>
    <m/>
    <n v="1"/>
    <x v="0"/>
    <x v="0"/>
    <s v="SI"/>
    <x v="1"/>
    <x v="1"/>
    <x v="1"/>
    <n v="1"/>
    <x v="1"/>
    <x v="18"/>
    <x v="5"/>
    <n v="468"/>
  </r>
  <r>
    <d v="2019-05-03T00:00:00"/>
    <x v="91"/>
    <d v="1899-12-30T10:10:00"/>
    <m/>
    <x v="1"/>
    <s v="JAR"/>
    <d v="2019-05-03T10:00:00"/>
    <m/>
    <x v="7"/>
    <s v="Descarga"/>
    <s v="NO"/>
    <n v="2"/>
    <n v="2"/>
    <x v="0"/>
    <x v="100"/>
    <x v="2"/>
    <s v="PALAU"/>
    <m/>
    <m/>
    <m/>
    <m/>
    <n v="10"/>
    <s v="Jesús"/>
    <x v="92"/>
    <d v="1899-12-30T10:10:00"/>
    <m/>
    <n v="0"/>
    <x v="0"/>
    <x v="0"/>
    <s v="SI"/>
    <x v="1"/>
    <x v="1"/>
    <x v="1"/>
    <n v="1"/>
    <x v="0"/>
    <x v="18"/>
    <x v="5"/>
    <n v="468"/>
  </r>
  <r>
    <d v="2019-05-03T00:00:00"/>
    <x v="41"/>
    <d v="1899-12-30T10:15:00"/>
    <m/>
    <x v="1"/>
    <s v="JAR"/>
    <d v="2019-05-03T10:30:00"/>
    <m/>
    <x v="32"/>
    <s v="Descarga"/>
    <s v="NO"/>
    <n v="1"/>
    <n v="2"/>
    <x v="0"/>
    <x v="227"/>
    <x v="0"/>
    <s v="PALAU"/>
    <m/>
    <m/>
    <m/>
    <m/>
    <n v="15"/>
    <s v="Jesús"/>
    <x v="92"/>
    <d v="1899-12-30T10:15:00"/>
    <m/>
    <n v="0"/>
    <x v="0"/>
    <x v="0"/>
    <s v="SI"/>
    <x v="1"/>
    <x v="1"/>
    <x v="1"/>
    <n v="1"/>
    <x v="0"/>
    <x v="18"/>
    <x v="5"/>
    <n v="468"/>
  </r>
  <r>
    <d v="2019-05-03T00:00:00"/>
    <x v="2"/>
    <d v="1899-12-30T11:00:00"/>
    <m/>
    <x v="1"/>
    <s v="JAR"/>
    <d v="2019-05-03T11:00:00"/>
    <n v="6007162"/>
    <x v="53"/>
    <s v="Carga"/>
    <s v="SI"/>
    <n v="13.5"/>
    <n v="26"/>
    <x v="2"/>
    <x v="226"/>
    <x v="1"/>
    <s v="Murcia"/>
    <m/>
    <m/>
    <m/>
    <m/>
    <n v="45"/>
    <s v="Miguel M."/>
    <x v="92"/>
    <d v="1899-12-30T11:00:00"/>
    <m/>
    <n v="1"/>
    <x v="0"/>
    <x v="0"/>
    <s v="SI"/>
    <x v="1"/>
    <x v="1"/>
    <x v="1"/>
    <n v="1"/>
    <x v="1"/>
    <x v="18"/>
    <x v="5"/>
    <n v="468"/>
  </r>
  <r>
    <d v="2019-05-03T00:00:00"/>
    <x v="73"/>
    <d v="1899-12-30T11:15:00"/>
    <m/>
    <x v="1"/>
    <s v="JAR"/>
    <d v="2019-05-03T11:30:00"/>
    <m/>
    <x v="25"/>
    <s v="Descarga"/>
    <s v="SI"/>
    <n v="13.5"/>
    <n v="26"/>
    <x v="0"/>
    <x v="40"/>
    <x v="10"/>
    <s v="NURIEUX"/>
    <s v="CB-1217"/>
    <m/>
    <m/>
    <m/>
    <n v="60"/>
    <s v="Miguel M."/>
    <x v="92"/>
    <d v="1899-12-30T11:15:00"/>
    <m/>
    <n v="1"/>
    <x v="0"/>
    <x v="0"/>
    <s v="SI"/>
    <x v="1"/>
    <x v="1"/>
    <x v="1"/>
    <n v="1"/>
    <x v="2"/>
    <x v="18"/>
    <x v="5"/>
    <n v="468"/>
  </r>
  <r>
    <d v="2019-05-03T00:00:00"/>
    <x v="3"/>
    <d v="1899-12-30T11:30:00"/>
    <m/>
    <x v="1"/>
    <s v="JAR"/>
    <d v="2019-05-03T11:30:00"/>
    <n v="27692"/>
    <x v="3"/>
    <s v="Carga"/>
    <s v="NO"/>
    <n v="2"/>
    <n v="3"/>
    <x v="0"/>
    <x v="295"/>
    <x v="1"/>
    <s v="lleida"/>
    <m/>
    <m/>
    <m/>
    <m/>
    <n v="10"/>
    <s v="Miguel M."/>
    <x v="92"/>
    <d v="1899-12-30T11:30:00"/>
    <m/>
    <n v="0"/>
    <x v="0"/>
    <x v="0"/>
    <s v="SI"/>
    <x v="1"/>
    <x v="1"/>
    <x v="1"/>
    <n v="1"/>
    <x v="1"/>
    <x v="18"/>
    <x v="5"/>
    <n v="468"/>
  </r>
  <r>
    <d v="2019-05-03T00:00:00"/>
    <x v="4"/>
    <d v="1899-12-30T12:00:00"/>
    <m/>
    <x v="1"/>
    <s v="JAR"/>
    <d v="2019-05-03T12:00:00"/>
    <n v="6007162"/>
    <x v="53"/>
    <s v="Carga"/>
    <s v="SI"/>
    <n v="13.5"/>
    <n v="26"/>
    <x v="2"/>
    <x v="226"/>
    <x v="1"/>
    <s v="Murcia"/>
    <m/>
    <m/>
    <m/>
    <m/>
    <n v="45"/>
    <s v="Jesús"/>
    <x v="92"/>
    <d v="1899-12-30T12:00:00"/>
    <m/>
    <n v="1"/>
    <x v="0"/>
    <x v="0"/>
    <s v="SI"/>
    <x v="1"/>
    <x v="1"/>
    <x v="1"/>
    <n v="1"/>
    <x v="1"/>
    <x v="18"/>
    <x v="5"/>
    <n v="468"/>
  </r>
  <r>
    <d v="2019-05-03T00:00:00"/>
    <x v="5"/>
    <d v="1899-12-30T12:30:00"/>
    <m/>
    <x v="1"/>
    <s v="JAR"/>
    <d v="2019-05-03T12:30:00"/>
    <m/>
    <x v="6"/>
    <s v="Carga"/>
    <s v="NO"/>
    <n v="5"/>
    <n v="10"/>
    <x v="0"/>
    <x v="7"/>
    <x v="4"/>
    <s v="GAILLON"/>
    <s v="6007147 + 6007157 + 6007066 + 6007026 "/>
    <m/>
    <m/>
    <m/>
    <n v="30"/>
    <s v="Miguel Ángel"/>
    <x v="92"/>
    <d v="1899-12-30T12:30:00"/>
    <m/>
    <n v="0"/>
    <x v="0"/>
    <x v="0"/>
    <s v="SI"/>
    <x v="1"/>
    <x v="1"/>
    <x v="1"/>
    <n v="1"/>
    <x v="1"/>
    <x v="18"/>
    <x v="5"/>
    <n v="468"/>
  </r>
  <r>
    <d v="2019-05-03T00:00:00"/>
    <x v="36"/>
    <d v="1899-12-30T13:00:00"/>
    <m/>
    <x v="1"/>
    <s v="JAR"/>
    <d v="2019-05-03T13:00:00"/>
    <n v="6007162"/>
    <x v="53"/>
    <s v="Carga"/>
    <s v="SI"/>
    <n v="13.5"/>
    <n v="26"/>
    <x v="2"/>
    <x v="226"/>
    <x v="1"/>
    <s v="Murcia"/>
    <m/>
    <m/>
    <m/>
    <m/>
    <n v="45"/>
    <s v="Juan Carlos"/>
    <x v="92"/>
    <d v="1899-12-30T13:00:00"/>
    <m/>
    <n v="1"/>
    <x v="0"/>
    <x v="0"/>
    <s v="SI"/>
    <x v="1"/>
    <x v="1"/>
    <x v="1"/>
    <n v="1"/>
    <x v="1"/>
    <x v="18"/>
    <x v="5"/>
    <n v="468"/>
  </r>
  <r>
    <d v="2019-05-03T00:00:00"/>
    <x v="43"/>
    <d v="1899-12-30T14:00:00"/>
    <m/>
    <x v="1"/>
    <s v="JAR"/>
    <d v="2019-05-03T14:00:00"/>
    <n v="6007162"/>
    <x v="53"/>
    <s v="Carga"/>
    <s v="SI"/>
    <n v="13.5"/>
    <n v="26"/>
    <x v="2"/>
    <x v="226"/>
    <x v="1"/>
    <s v="Murcia"/>
    <m/>
    <m/>
    <m/>
    <m/>
    <n v="45"/>
    <s v="Juan Carlos"/>
    <x v="92"/>
    <d v="1899-12-30T14:00:00"/>
    <m/>
    <n v="1"/>
    <x v="0"/>
    <x v="0"/>
    <s v="SI"/>
    <x v="1"/>
    <x v="1"/>
    <x v="1"/>
    <n v="1"/>
    <x v="1"/>
    <x v="18"/>
    <x v="5"/>
    <n v="468"/>
  </r>
  <r>
    <d v="2019-05-03T00:00:00"/>
    <x v="13"/>
    <d v="1899-12-30T16:00:00"/>
    <m/>
    <x v="1"/>
    <s v="JAR"/>
    <d v="2019-05-03T16:00:00"/>
    <n v="6007162"/>
    <x v="53"/>
    <s v="Carga"/>
    <s v="SI"/>
    <n v="13.5"/>
    <n v="26"/>
    <x v="2"/>
    <x v="226"/>
    <x v="1"/>
    <s v="Murcia"/>
    <m/>
    <m/>
    <m/>
    <m/>
    <n v="45"/>
    <s v="Miguel Ángel"/>
    <x v="92"/>
    <d v="1899-12-30T16:00:00"/>
    <m/>
    <n v="1"/>
    <x v="0"/>
    <x v="0"/>
    <s v="SI"/>
    <x v="1"/>
    <x v="1"/>
    <x v="1"/>
    <n v="1"/>
    <x v="1"/>
    <x v="18"/>
    <x v="5"/>
    <n v="468"/>
  </r>
  <r>
    <d v="2019-05-03T00:00:00"/>
    <x v="40"/>
    <d v="1899-12-30T17:00:00"/>
    <m/>
    <x v="1"/>
    <s v="JAR"/>
    <d v="2019-05-03T17:00:00"/>
    <n v="27424"/>
    <x v="3"/>
    <s v="Carga"/>
    <s v="SI"/>
    <n v="13.5"/>
    <n v="26"/>
    <x v="2"/>
    <x v="287"/>
    <x v="1"/>
    <s v="Badajoz"/>
    <s v="5118-HHM // R-2007-BBG"/>
    <s v="5118-HHM // R-2007-BBG"/>
    <m/>
    <m/>
    <n v="45"/>
    <s v="Juan Carlos"/>
    <x v="92"/>
    <d v="1899-12-30T17:00:00"/>
    <m/>
    <n v="1"/>
    <x v="0"/>
    <x v="0"/>
    <s v="SI"/>
    <x v="1"/>
    <x v="1"/>
    <x v="1"/>
    <n v="1"/>
    <x v="1"/>
    <x v="18"/>
    <x v="5"/>
    <n v="468"/>
  </r>
  <r>
    <d v="2019-05-04T00:00:00"/>
    <x v="17"/>
    <d v="1899-12-30T06:00:00"/>
    <m/>
    <x v="1"/>
    <s v="JAR"/>
    <d v="2019-05-04T06:00:00"/>
    <m/>
    <x v="3"/>
    <s v="Descarga"/>
    <s v="SI"/>
    <n v="13.5"/>
    <n v="26"/>
    <x v="0"/>
    <x v="102"/>
    <x v="2"/>
    <s v="PALAU"/>
    <m/>
    <m/>
    <m/>
    <m/>
    <n v="60"/>
    <s v="Jesús"/>
    <x v="93"/>
    <d v="1899-12-30T06:00:00"/>
    <m/>
    <n v="1"/>
    <x v="0"/>
    <x v="0"/>
    <s v="SI"/>
    <x v="1"/>
    <x v="1"/>
    <x v="1"/>
    <n v="1"/>
    <x v="0"/>
    <x v="18"/>
    <x v="5"/>
    <n v="468"/>
  </r>
  <r>
    <d v="2019-05-04T00:00:00"/>
    <x v="59"/>
    <d v="1899-12-30T07:00:00"/>
    <m/>
    <x v="1"/>
    <s v="JAR"/>
    <d v="2019-05-04T07:00:00"/>
    <n v="27789"/>
    <x v="53"/>
    <s v="Carga"/>
    <s v="SI"/>
    <n v="13.5"/>
    <n v="26"/>
    <x v="2"/>
    <x v="296"/>
    <x v="7"/>
    <s v="Murcia"/>
    <m/>
    <m/>
    <m/>
    <m/>
    <n v="45"/>
    <s v="Jesús"/>
    <x v="93"/>
    <d v="1899-12-30T07:00:00"/>
    <m/>
    <n v="1"/>
    <x v="0"/>
    <x v="0"/>
    <s v="SI"/>
    <x v="1"/>
    <x v="1"/>
    <x v="1"/>
    <n v="1"/>
    <x v="2"/>
    <x v="18"/>
    <x v="5"/>
    <n v="468"/>
  </r>
  <r>
    <d v="2019-05-04T00:00:00"/>
    <x v="9"/>
    <d v="1899-12-30T08:00:00"/>
    <m/>
    <x v="1"/>
    <s v="JAR"/>
    <d v="2019-05-04T08:00:00"/>
    <n v="27789"/>
    <x v="53"/>
    <s v="Carga"/>
    <s v="SI"/>
    <n v="13.5"/>
    <n v="26"/>
    <x v="2"/>
    <x v="296"/>
    <x v="7"/>
    <s v="Murcia"/>
    <m/>
    <m/>
    <m/>
    <m/>
    <n v="45"/>
    <s v="Jesús"/>
    <x v="93"/>
    <d v="1899-12-30T08:00:00"/>
    <m/>
    <n v="1"/>
    <x v="0"/>
    <x v="0"/>
    <s v="SI"/>
    <x v="1"/>
    <x v="1"/>
    <x v="1"/>
    <n v="1"/>
    <x v="2"/>
    <x v="18"/>
    <x v="5"/>
    <n v="468"/>
  </r>
  <r>
    <d v="2019-05-04T00:00:00"/>
    <x v="22"/>
    <d v="1899-12-30T09:00:00"/>
    <m/>
    <x v="1"/>
    <s v="JAR"/>
    <d v="2019-05-04T09:00:00"/>
    <n v="27789"/>
    <x v="53"/>
    <s v="Carga"/>
    <s v="SI"/>
    <n v="13.5"/>
    <n v="26"/>
    <x v="2"/>
    <x v="296"/>
    <x v="7"/>
    <s v="Murcia"/>
    <m/>
    <m/>
    <m/>
    <m/>
    <n v="45"/>
    <s v="Jesús"/>
    <x v="93"/>
    <d v="1899-12-30T09:00:00"/>
    <m/>
    <n v="1"/>
    <x v="0"/>
    <x v="0"/>
    <s v="SI"/>
    <x v="1"/>
    <x v="1"/>
    <x v="1"/>
    <n v="1"/>
    <x v="2"/>
    <x v="18"/>
    <x v="5"/>
    <n v="468"/>
  </r>
  <r>
    <d v="2019-05-04T00:00:00"/>
    <x v="14"/>
    <d v="1899-12-30T10:00:00"/>
    <m/>
    <x v="1"/>
    <s v="JAR"/>
    <d v="2019-05-04T10:00:00"/>
    <n v="27789"/>
    <x v="53"/>
    <s v="Carga"/>
    <s v="SI"/>
    <n v="13.5"/>
    <n v="26"/>
    <x v="2"/>
    <x v="296"/>
    <x v="7"/>
    <s v="Murcia"/>
    <m/>
    <m/>
    <m/>
    <m/>
    <n v="45"/>
    <s v="Jesús"/>
    <x v="93"/>
    <d v="1899-12-30T10:00:00"/>
    <m/>
    <n v="1"/>
    <x v="0"/>
    <x v="0"/>
    <s v="SI"/>
    <x v="1"/>
    <x v="1"/>
    <x v="1"/>
    <n v="1"/>
    <x v="2"/>
    <x v="18"/>
    <x v="5"/>
    <n v="468"/>
  </r>
  <r>
    <d v="2019-05-04T00:00:00"/>
    <x v="2"/>
    <d v="1899-12-30T11:00:00"/>
    <m/>
    <x v="1"/>
    <s v="JAR"/>
    <d v="2019-05-04T11:00:00"/>
    <n v="27789"/>
    <x v="53"/>
    <s v="Carga"/>
    <s v="SI"/>
    <n v="13.5"/>
    <n v="26"/>
    <x v="2"/>
    <x v="296"/>
    <x v="7"/>
    <s v="Murcia"/>
    <m/>
    <m/>
    <m/>
    <m/>
    <n v="45"/>
    <s v="Jesús"/>
    <x v="93"/>
    <d v="1899-12-30T11:00:00"/>
    <m/>
    <n v="1"/>
    <x v="0"/>
    <x v="0"/>
    <s v="SI"/>
    <x v="1"/>
    <x v="1"/>
    <x v="1"/>
    <n v="1"/>
    <x v="2"/>
    <x v="18"/>
    <x v="5"/>
    <n v="468"/>
  </r>
  <r>
    <d v="2019-05-04T00:00:00"/>
    <x v="4"/>
    <d v="1899-12-30T12:00:00"/>
    <m/>
    <x v="1"/>
    <s v="JAR"/>
    <d v="2019-05-04T12:00:00"/>
    <n v="27789"/>
    <x v="53"/>
    <s v="Carga"/>
    <s v="SI"/>
    <n v="13.5"/>
    <n v="26"/>
    <x v="2"/>
    <x v="296"/>
    <x v="7"/>
    <s v="Murcia"/>
    <m/>
    <m/>
    <m/>
    <m/>
    <n v="45"/>
    <s v="Jesús"/>
    <x v="93"/>
    <d v="1899-12-30T12:00:00"/>
    <m/>
    <n v="1"/>
    <x v="0"/>
    <x v="0"/>
    <s v="SI"/>
    <x v="1"/>
    <x v="1"/>
    <x v="1"/>
    <n v="1"/>
    <x v="2"/>
    <x v="18"/>
    <x v="5"/>
    <n v="468"/>
  </r>
  <r>
    <d v="2019-05-06T00:00:00"/>
    <x v="17"/>
    <d v="1899-12-30T06:00:00"/>
    <m/>
    <x v="1"/>
    <s v="MR"/>
    <d v="2019-05-06T06:00:00"/>
    <n v="27577"/>
    <x v="53"/>
    <s v="Carga"/>
    <s v="SI"/>
    <n v="13.5"/>
    <n v="26"/>
    <x v="2"/>
    <x v="297"/>
    <x v="7"/>
    <s v="MOLINA DE SEGURA"/>
    <m/>
    <m/>
    <m/>
    <m/>
    <n v="30"/>
    <s v="Jesús"/>
    <x v="94"/>
    <d v="1899-12-30T16:00:00"/>
    <m/>
    <n v="1"/>
    <x v="0"/>
    <x v="0"/>
    <s v="SI"/>
    <x v="1"/>
    <x v="2"/>
    <x v="0"/>
    <n v="0"/>
    <x v="2"/>
    <x v="19"/>
    <x v="5"/>
    <n v="468"/>
  </r>
  <r>
    <d v="2019-05-06T00:00:00"/>
    <x v="59"/>
    <d v="1899-12-30T07:00:00"/>
    <m/>
    <x v="1"/>
    <s v="JAR"/>
    <d v="2019-05-06T07:00:00"/>
    <n v="6007162"/>
    <x v="53"/>
    <s v="Carga"/>
    <s v="SI"/>
    <n v="13.5"/>
    <n v="26"/>
    <x v="2"/>
    <x v="226"/>
    <x v="1"/>
    <s v="Murcia"/>
    <m/>
    <m/>
    <m/>
    <m/>
    <n v="45"/>
    <s v="Miguel Ángel"/>
    <x v="94"/>
    <d v="1899-12-30T10:00:00"/>
    <m/>
    <n v="1"/>
    <x v="0"/>
    <x v="0"/>
    <s v="SI"/>
    <x v="1"/>
    <x v="2"/>
    <x v="0"/>
    <n v="0"/>
    <x v="1"/>
    <x v="19"/>
    <x v="5"/>
    <n v="468"/>
  </r>
  <r>
    <d v="2019-05-06T00:00:00"/>
    <x v="18"/>
    <d v="1899-12-30T07:30:00"/>
    <m/>
    <x v="1"/>
    <s v="MR"/>
    <d v="2019-05-06T07:30:00"/>
    <m/>
    <x v="26"/>
    <s v="Carga"/>
    <s v="NO"/>
    <n v="8"/>
    <n v="16"/>
    <x v="0"/>
    <x v="157"/>
    <x v="5"/>
    <s v="VARIOS"/>
    <m/>
    <m/>
    <m/>
    <m/>
    <n v="40"/>
    <s v="Miguel Ángel"/>
    <x v="94"/>
    <d v="1899-12-30T07:30:00"/>
    <m/>
    <n v="0"/>
    <x v="0"/>
    <x v="0"/>
    <s v="SI"/>
    <x v="1"/>
    <x v="1"/>
    <x v="1"/>
    <n v="1"/>
    <x v="2"/>
    <x v="19"/>
    <x v="5"/>
    <n v="468"/>
  </r>
  <r>
    <d v="2019-05-06T00:00:00"/>
    <x v="9"/>
    <d v="1899-12-30T08:00:00"/>
    <m/>
    <x v="1"/>
    <s v="JAR"/>
    <d v="2019-05-06T08:00:00"/>
    <n v="27812"/>
    <x v="81"/>
    <s v="Carga"/>
    <s v="SI"/>
    <n v="13.5"/>
    <n v="26"/>
    <x v="0"/>
    <x v="70"/>
    <x v="11"/>
    <s v="Cordoba"/>
    <m/>
    <m/>
    <m/>
    <m/>
    <n v="40"/>
    <s v="Juan Carlos"/>
    <x v="94"/>
    <d v="1899-12-30T08:00:00"/>
    <m/>
    <n v="1"/>
    <x v="0"/>
    <x v="0"/>
    <s v="SI"/>
    <x v="1"/>
    <x v="1"/>
    <x v="1"/>
    <n v="1"/>
    <x v="2"/>
    <x v="19"/>
    <x v="5"/>
    <n v="468"/>
  </r>
  <r>
    <d v="2019-05-06T00:00:00"/>
    <x v="20"/>
    <d v="1899-12-30T08:30:00"/>
    <m/>
    <x v="1"/>
    <s v="JAR"/>
    <d v="2019-05-06T08:30:00"/>
    <n v="6007162"/>
    <x v="53"/>
    <s v="Carga"/>
    <s v="SI"/>
    <n v="13.5"/>
    <n v="26"/>
    <x v="2"/>
    <x v="226"/>
    <x v="1"/>
    <s v="Murcia"/>
    <m/>
    <m/>
    <m/>
    <m/>
    <n v="45"/>
    <s v="Juan Carlos"/>
    <x v="94"/>
    <d v="1899-12-30T08:30:00"/>
    <m/>
    <n v="1"/>
    <x v="0"/>
    <x v="0"/>
    <s v="SI"/>
    <x v="1"/>
    <x v="1"/>
    <x v="1"/>
    <n v="1"/>
    <x v="1"/>
    <x v="19"/>
    <x v="5"/>
    <n v="468"/>
  </r>
  <r>
    <d v="2019-05-06T00:00:00"/>
    <x v="22"/>
    <d v="1899-12-30T09:00:00"/>
    <m/>
    <x v="1"/>
    <s v="JAR"/>
    <d v="2019-05-06T09:00:00"/>
    <m/>
    <x v="3"/>
    <s v="Carga"/>
    <s v="SI"/>
    <n v="13.5"/>
    <n v="26"/>
    <x v="0"/>
    <x v="259"/>
    <x v="1"/>
    <s v="Marruec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06T00:00:00"/>
    <x v="67"/>
    <d v="1899-12-30T09:15:00"/>
    <m/>
    <x v="1"/>
    <s v="JAR"/>
    <d v="2019-05-06T09:30:00"/>
    <n v="6006796"/>
    <x v="6"/>
    <s v="Carga"/>
    <s v="SI"/>
    <n v="13.5"/>
    <n v="26"/>
    <x v="0"/>
    <x v="7"/>
    <x v="4"/>
    <s v="France"/>
    <m/>
    <m/>
    <m/>
    <m/>
    <n v="60"/>
    <s v="Juan Carlos"/>
    <x v="94"/>
    <d v="1899-12-30T09:15:00"/>
    <m/>
    <n v="1"/>
    <x v="0"/>
    <x v="0"/>
    <s v="SI"/>
    <x v="1"/>
    <x v="1"/>
    <x v="1"/>
    <n v="1"/>
    <x v="1"/>
    <x v="19"/>
    <x v="5"/>
    <n v="468"/>
  </r>
  <r>
    <d v="2019-05-06T00:00:00"/>
    <x v="0"/>
    <d v="1899-12-30T09:30:00"/>
    <m/>
    <x v="1"/>
    <s v="JAR"/>
    <d v="2019-05-06T09:30:00"/>
    <m/>
    <x v="7"/>
    <s v="Carga"/>
    <s v="NO"/>
    <n v="4"/>
    <n v="6"/>
    <x v="0"/>
    <x v="70"/>
    <x v="11"/>
    <s v="Maçanet de la Selva"/>
    <m/>
    <m/>
    <m/>
    <m/>
    <n v="20"/>
    <s v="Juan Carlos"/>
    <x v="94"/>
    <d v="1899-12-30T09:30:00"/>
    <m/>
    <n v="0"/>
    <x v="0"/>
    <x v="0"/>
    <s v="SI"/>
    <x v="1"/>
    <x v="1"/>
    <x v="1"/>
    <n v="1"/>
    <x v="2"/>
    <x v="19"/>
    <x v="5"/>
    <n v="468"/>
  </r>
  <r>
    <d v="2019-05-06T00:00:00"/>
    <x v="14"/>
    <d v="1899-12-30T10:00:00"/>
    <m/>
    <x v="1"/>
    <s v="JAR"/>
    <d v="2019-05-06T10:00:00"/>
    <n v="6007162"/>
    <x v="53"/>
    <s v="Carga"/>
    <s v="SI"/>
    <n v="13.5"/>
    <n v="26"/>
    <x v="2"/>
    <x v="226"/>
    <x v="1"/>
    <s v="Murcia"/>
    <m/>
    <m/>
    <m/>
    <m/>
    <n v="45"/>
    <s v="Juan Carlos"/>
    <x v="94"/>
    <d v="1899-12-30T10:00:00"/>
    <m/>
    <n v="1"/>
    <x v="0"/>
    <x v="0"/>
    <s v="SI"/>
    <x v="1"/>
    <x v="1"/>
    <x v="1"/>
    <n v="1"/>
    <x v="1"/>
    <x v="19"/>
    <x v="5"/>
    <n v="468"/>
  </r>
  <r>
    <d v="2019-05-06T00:00:00"/>
    <x v="41"/>
    <d v="1899-12-30T10:15:00"/>
    <m/>
    <x v="1"/>
    <s v="JAR"/>
    <d v="2019-05-06T10:30:00"/>
    <n v="27801"/>
    <x v="3"/>
    <s v="Carga"/>
    <s v="NO"/>
    <n v="1"/>
    <n v="1"/>
    <x v="0"/>
    <x v="4"/>
    <x v="1"/>
    <s v="Esparraguera"/>
    <m/>
    <m/>
    <m/>
    <m/>
    <n v="10"/>
    <s v="Sandra"/>
    <x v="94"/>
    <d v="1899-12-30T11:45:00"/>
    <m/>
    <n v="0"/>
    <x v="0"/>
    <x v="0"/>
    <s v="SI"/>
    <x v="1"/>
    <x v="2"/>
    <x v="0"/>
    <n v="0"/>
    <x v="1"/>
    <x v="19"/>
    <x v="5"/>
    <n v="468"/>
  </r>
  <r>
    <d v="2019-05-06T00:00:00"/>
    <x v="2"/>
    <d v="1899-12-30T11:00:00"/>
    <m/>
    <x v="1"/>
    <s v="JAR"/>
    <d v="2019-05-06T11:00:00"/>
    <n v="6007162"/>
    <x v="53"/>
    <s v="Carga"/>
    <s v="SI"/>
    <n v="13.5"/>
    <n v="26"/>
    <x v="2"/>
    <x v="226"/>
    <x v="1"/>
    <s v="Murcia"/>
    <m/>
    <m/>
    <m/>
    <m/>
    <n v="45"/>
    <s v="Miguel Ángel"/>
    <x v="94"/>
    <d v="1899-12-30T11:00:00"/>
    <m/>
    <n v="1"/>
    <x v="0"/>
    <x v="0"/>
    <s v="SI"/>
    <x v="1"/>
    <x v="1"/>
    <x v="1"/>
    <n v="1"/>
    <x v="1"/>
    <x v="19"/>
    <x v="5"/>
    <n v="468"/>
  </r>
  <r>
    <d v="2019-05-06T00:00:00"/>
    <x v="73"/>
    <d v="1899-12-30T11:15:00"/>
    <m/>
    <x v="1"/>
    <s v="JAR"/>
    <d v="2019-05-06T11:30:00"/>
    <n v="27793"/>
    <x v="3"/>
    <s v="Carga"/>
    <s v="NO"/>
    <n v="1"/>
    <n v="2"/>
    <x v="0"/>
    <x v="283"/>
    <x v="1"/>
    <s v="Cantabria"/>
    <m/>
    <m/>
    <m/>
    <m/>
    <n v="10"/>
    <s v="Reyes"/>
    <x v="94"/>
    <d v="1899-12-30T11:15:00"/>
    <m/>
    <n v="0"/>
    <x v="0"/>
    <x v="0"/>
    <s v="SI"/>
    <x v="1"/>
    <x v="1"/>
    <x v="1"/>
    <n v="1"/>
    <x v="1"/>
    <x v="19"/>
    <x v="5"/>
    <n v="468"/>
  </r>
  <r>
    <d v="2019-05-06T00:00:00"/>
    <x v="3"/>
    <d v="1899-12-30T11:30:00"/>
    <m/>
    <x v="1"/>
    <s v="JAR"/>
    <d v="2019-05-06T11:30:00"/>
    <m/>
    <x v="3"/>
    <s v="Carga"/>
    <s v="SI"/>
    <n v="13.5"/>
    <n v="26"/>
    <x v="0"/>
    <x v="23"/>
    <x v="1"/>
    <s v="varios"/>
    <n v="3680357003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06T00:00:00"/>
    <x v="4"/>
    <d v="1899-12-30T12:00:00"/>
    <m/>
    <x v="1"/>
    <s v="JAR"/>
    <d v="2019-05-06T12:00:00"/>
    <m/>
    <x v="3"/>
    <s v="Descarga"/>
    <s v="SI"/>
    <n v="13.5"/>
    <n v="26"/>
    <x v="0"/>
    <x v="102"/>
    <x v="2"/>
    <s v="PALAU"/>
    <m/>
    <m/>
    <m/>
    <m/>
    <n v="60"/>
    <s v="Juan Carlos"/>
    <x v="94"/>
    <d v="1899-12-30T12:00:00"/>
    <m/>
    <n v="1"/>
    <x v="0"/>
    <x v="0"/>
    <s v="SI"/>
    <x v="1"/>
    <x v="1"/>
    <x v="1"/>
    <n v="1"/>
    <x v="0"/>
    <x v="19"/>
    <x v="5"/>
    <n v="468"/>
  </r>
  <r>
    <d v="2019-05-06T00:00:00"/>
    <x v="5"/>
    <d v="1899-12-30T12:30:00"/>
    <m/>
    <x v="1"/>
    <s v="JAR"/>
    <d v="2019-05-06T12:30:00"/>
    <n v="27561"/>
    <x v="3"/>
    <s v="Carga"/>
    <s v="NO"/>
    <n v="1"/>
    <n v="1"/>
    <x v="0"/>
    <x v="4"/>
    <x v="1"/>
    <s v="Murcia"/>
    <m/>
    <m/>
    <m/>
    <m/>
    <n v="15"/>
    <s v="Miguel Ángel"/>
    <x v="94"/>
    <d v="1899-12-30T12:30:00"/>
    <m/>
    <n v="0"/>
    <x v="0"/>
    <x v="0"/>
    <s v="SI"/>
    <x v="1"/>
    <x v="1"/>
    <x v="1"/>
    <n v="1"/>
    <x v="1"/>
    <x v="19"/>
    <x v="5"/>
    <n v="468"/>
  </r>
  <r>
    <d v="2019-05-06T00:00:00"/>
    <x v="43"/>
    <d v="1899-12-30T14:00:00"/>
    <m/>
    <x v="1"/>
    <s v="JAR"/>
    <d v="2019-05-06T14:00:00"/>
    <n v="6007162"/>
    <x v="53"/>
    <s v="Carga"/>
    <s v="SI"/>
    <n v="13.5"/>
    <n v="26"/>
    <x v="2"/>
    <x v="226"/>
    <x v="1"/>
    <s v="Murcia"/>
    <m/>
    <m/>
    <m/>
    <m/>
    <n v="45"/>
    <s v="Miguel Ángel"/>
    <x v="94"/>
    <d v="1899-12-30T14:00:00"/>
    <m/>
    <n v="1"/>
    <x v="0"/>
    <x v="0"/>
    <s v="SI"/>
    <x v="1"/>
    <x v="1"/>
    <x v="1"/>
    <n v="1"/>
    <x v="1"/>
    <x v="19"/>
    <x v="5"/>
    <n v="468"/>
  </r>
  <r>
    <d v="2019-05-06T00:00:00"/>
    <x v="12"/>
    <d v="1899-12-30T14:30:00"/>
    <m/>
    <x v="1"/>
    <s v="JAR"/>
    <d v="2019-05-06T14:30:00"/>
    <m/>
    <x v="25"/>
    <s v="Descarga"/>
    <s v="NO"/>
    <n v="8"/>
    <n v="16"/>
    <x v="0"/>
    <x v="67"/>
    <x v="10"/>
    <s v="PALAU"/>
    <s v=" CB-1213"/>
    <m/>
    <m/>
    <m/>
    <n v="60"/>
    <s v="Miguel M."/>
    <x v="94"/>
    <d v="1899-12-30T14:30:00"/>
    <m/>
    <n v="0"/>
    <x v="0"/>
    <x v="0"/>
    <s v="SI"/>
    <x v="1"/>
    <x v="1"/>
    <x v="1"/>
    <n v="1"/>
    <x v="2"/>
    <x v="19"/>
    <x v="5"/>
    <n v="468"/>
  </r>
  <r>
    <d v="2019-05-06T00:00:00"/>
    <x v="222"/>
    <d v="1899-12-30T14:40:00"/>
    <m/>
    <x v="1"/>
    <s v="JAR"/>
    <d v="2019-05-06T14:30:00"/>
    <m/>
    <x v="7"/>
    <s v="Descarga"/>
    <s v="NO"/>
    <n v="4"/>
    <n v="6"/>
    <x v="0"/>
    <x v="22"/>
    <x v="2"/>
    <s v="PALAU"/>
    <m/>
    <m/>
    <m/>
    <m/>
    <n v="20"/>
    <s v="Alfredo"/>
    <x v="94"/>
    <d v="1899-12-30T14:40:00"/>
    <m/>
    <n v="0"/>
    <x v="0"/>
    <x v="0"/>
    <s v="SI"/>
    <x v="1"/>
    <x v="1"/>
    <x v="1"/>
    <n v="1"/>
    <x v="0"/>
    <x v="19"/>
    <x v="5"/>
    <n v="468"/>
  </r>
  <r>
    <d v="2019-05-06T00:00:00"/>
    <x v="38"/>
    <d v="1899-12-30T15:00:00"/>
    <m/>
    <x v="1"/>
    <s v="JAR"/>
    <d v="2019-05-06T15:00:00"/>
    <n v="6007002"/>
    <x v="25"/>
    <s v="Carga"/>
    <s v="SI"/>
    <n v="13.5"/>
    <n v="26"/>
    <x v="0"/>
    <x v="31"/>
    <x v="9"/>
    <s v="Alemania"/>
    <m/>
    <m/>
    <m/>
    <m/>
    <n v="60"/>
    <s v="Jesús"/>
    <x v="94"/>
    <d v="1899-12-30T15:00:00"/>
    <m/>
    <n v="1"/>
    <x v="0"/>
    <x v="0"/>
    <s v="SI"/>
    <x v="1"/>
    <x v="1"/>
    <x v="1"/>
    <n v="1"/>
    <x v="2"/>
    <x v="19"/>
    <x v="5"/>
    <n v="468"/>
  </r>
  <r>
    <d v="2019-05-06T00:00:00"/>
    <x v="7"/>
    <d v="1899-12-30T15:30:00"/>
    <m/>
    <x v="1"/>
    <s v="JAR"/>
    <d v="2019-05-06T15:30:00"/>
    <n v="27860"/>
    <x v="75"/>
    <s v="Carga"/>
    <s v="NO"/>
    <n v="1"/>
    <n v="1"/>
    <x v="1"/>
    <x v="41"/>
    <x v="1"/>
    <s v="portugal"/>
    <m/>
    <m/>
    <m/>
    <m/>
    <n v="10"/>
    <s v="Reyes"/>
    <x v="94"/>
    <d v="1899-12-30T15:30:00"/>
    <m/>
    <n v="0"/>
    <x v="0"/>
    <x v="0"/>
    <s v="SI"/>
    <x v="1"/>
    <x v="1"/>
    <x v="1"/>
    <n v="1"/>
    <x v="1"/>
    <x v="19"/>
    <x v="5"/>
    <n v="468"/>
  </r>
  <r>
    <d v="2019-05-06T00:00:00"/>
    <x v="13"/>
    <d v="1899-12-30T16:00:00"/>
    <m/>
    <x v="1"/>
    <s v="JAR"/>
    <d v="2019-05-06T16:00:00"/>
    <n v="6007162"/>
    <x v="53"/>
    <s v="Carga"/>
    <s v="SI"/>
    <n v="13.5"/>
    <n v="26"/>
    <x v="2"/>
    <x v="226"/>
    <x v="1"/>
    <s v="Murcia"/>
    <m/>
    <m/>
    <m/>
    <m/>
    <n v="45"/>
    <s v="Jesús"/>
    <x v="94"/>
    <d v="1899-12-30T16:00:00"/>
    <m/>
    <n v="1"/>
    <x v="0"/>
    <x v="0"/>
    <s v="SI"/>
    <x v="1"/>
    <x v="1"/>
    <x v="1"/>
    <n v="1"/>
    <x v="1"/>
    <x v="19"/>
    <x v="5"/>
    <n v="468"/>
  </r>
  <r>
    <d v="2019-05-06T00:00:00"/>
    <x v="82"/>
    <d v="1899-12-30T16:45:00"/>
    <m/>
    <x v="1"/>
    <s v="JAR"/>
    <d v="2019-05-06T17:00:00"/>
    <m/>
    <x v="3"/>
    <s v="Carga"/>
    <s v="SI"/>
    <n v="13.5"/>
    <n v="26"/>
    <x v="0"/>
    <x v="6"/>
    <x v="3"/>
    <s v="VARIOS"/>
    <m/>
    <m/>
    <m/>
    <m/>
    <n v="20"/>
    <s v="Jesús"/>
    <x v="94"/>
    <d v="1899-12-30T16:45:00"/>
    <m/>
    <n v="1"/>
    <x v="0"/>
    <x v="0"/>
    <s v="SI"/>
    <x v="1"/>
    <x v="1"/>
    <x v="1"/>
    <n v="1"/>
    <x v="1"/>
    <x v="19"/>
    <x v="5"/>
    <n v="468"/>
  </r>
  <r>
    <d v="2019-05-06T00:00:00"/>
    <x v="40"/>
    <d v="1899-12-30T17:00:00"/>
    <m/>
    <x v="1"/>
    <s v="JAR"/>
    <d v="2019-05-06T17:00:00"/>
    <m/>
    <x v="3"/>
    <s v="Carga"/>
    <s v="SI"/>
    <n v="13.5"/>
    <n v="26"/>
    <x v="0"/>
    <x v="23"/>
    <x v="1"/>
    <s v="varios"/>
    <n v="3680348935"/>
    <m/>
    <m/>
    <m/>
    <n v="60"/>
    <s v="Miguel M."/>
    <x v="94"/>
    <d v="1899-12-30T17:00:00"/>
    <m/>
    <n v="1"/>
    <x v="0"/>
    <x v="0"/>
    <s v="SI"/>
    <x v="1"/>
    <x v="1"/>
    <x v="1"/>
    <n v="1"/>
    <x v="1"/>
    <x v="19"/>
    <x v="5"/>
    <n v="468"/>
  </r>
  <r>
    <d v="2019-05-06T00:00:00"/>
    <x v="55"/>
    <d v="1899-12-30T17:30:00"/>
    <m/>
    <x v="1"/>
    <s v="JAR"/>
    <d v="2019-05-06T17:30:00"/>
    <m/>
    <x v="3"/>
    <s v="Carga"/>
    <s v="NO"/>
    <n v="3"/>
    <n v="5"/>
    <x v="0"/>
    <x v="109"/>
    <x v="1"/>
    <s v="Murcia"/>
    <s v="27465-27627-27786"/>
    <m/>
    <m/>
    <m/>
    <n v="30"/>
    <s v="Miguel M."/>
    <x v="94"/>
    <d v="1899-12-30T17:30:00"/>
    <m/>
    <n v="0"/>
    <x v="0"/>
    <x v="0"/>
    <s v="SI"/>
    <x v="1"/>
    <x v="1"/>
    <x v="1"/>
    <n v="1"/>
    <x v="1"/>
    <x v="19"/>
    <x v="5"/>
    <n v="468"/>
  </r>
  <r>
    <d v="2019-05-06T00:00:00"/>
    <x v="46"/>
    <d v="1899-12-30T18:00:00"/>
    <m/>
    <x v="1"/>
    <s v="JAR"/>
    <d v="2019-05-06T18:00:00"/>
    <n v="6007162"/>
    <x v="53"/>
    <s v="Carga"/>
    <s v="SI"/>
    <n v="13.5"/>
    <n v="26"/>
    <x v="2"/>
    <x v="226"/>
    <x v="1"/>
    <s v="Murcia"/>
    <m/>
    <m/>
    <m/>
    <m/>
    <n v="45"/>
    <s v="Miguel M."/>
    <x v="94"/>
    <d v="1899-12-30T18:00:00"/>
    <m/>
    <n v="1"/>
    <x v="0"/>
    <x v="0"/>
    <s v="SI"/>
    <x v="1"/>
    <x v="1"/>
    <x v="1"/>
    <n v="1"/>
    <x v="1"/>
    <x v="19"/>
    <x v="5"/>
    <n v="468"/>
  </r>
  <r>
    <d v="2019-05-06T00:00:00"/>
    <x v="47"/>
    <d v="1899-12-30T18:30:00"/>
    <m/>
    <x v="1"/>
    <s v="JAR"/>
    <d v="2019-05-06T18:30:00"/>
    <m/>
    <x v="7"/>
    <s v="Descarga"/>
    <s v="NO"/>
    <n v="1"/>
    <n v="2"/>
    <x v="0"/>
    <x v="100"/>
    <x v="2"/>
    <s v="PALAU"/>
    <m/>
    <m/>
    <m/>
    <m/>
    <n v="10"/>
    <s v="Miguel M."/>
    <x v="94"/>
    <d v="1899-12-30T18:30:00"/>
    <m/>
    <n v="0"/>
    <x v="0"/>
    <x v="0"/>
    <s v="SI"/>
    <x v="1"/>
    <x v="1"/>
    <x v="1"/>
    <n v="1"/>
    <x v="0"/>
    <x v="19"/>
    <x v="5"/>
    <n v="468"/>
  </r>
  <r>
    <d v="2019-05-06T00:00:00"/>
    <x v="56"/>
    <m/>
    <m/>
    <x v="0"/>
    <s v="JAR"/>
    <d v="2019-05-06T19:00:00"/>
    <n v="6007152"/>
    <x v="6"/>
    <s v="Carga"/>
    <s v="NO"/>
    <n v="1"/>
    <n v="1"/>
    <x v="0"/>
    <x v="7"/>
    <x v="4"/>
    <s v="France"/>
    <m/>
    <m/>
    <m/>
    <m/>
    <n v="10"/>
    <s v="Miguel M."/>
    <x v="94"/>
    <d v="1899-12-30T19:00:00"/>
    <m/>
    <n v="0"/>
    <x v="0"/>
    <x v="0"/>
    <s v="No"/>
    <x v="0"/>
    <x v="0"/>
    <x v="0"/>
    <n v="0"/>
    <x v="1"/>
    <x v="19"/>
    <x v="5"/>
    <n v="468"/>
  </r>
  <r>
    <d v="2019-05-06T00:00:00"/>
    <x v="48"/>
    <d v="1899-12-30T19:30:00"/>
    <m/>
    <x v="1"/>
    <s v="JAR"/>
    <d v="2019-05-06T19:30:00"/>
    <n v="27379"/>
    <x v="33"/>
    <s v="Carga"/>
    <s v="NO"/>
    <n v="8"/>
    <n v="16"/>
    <x v="0"/>
    <x v="250"/>
    <x v="1"/>
    <s v="Portugal"/>
    <m/>
    <m/>
    <m/>
    <m/>
    <n v="45"/>
    <s v="Miguel M."/>
    <x v="94"/>
    <d v="1899-12-30T19:30:00"/>
    <m/>
    <n v="0"/>
    <x v="0"/>
    <x v="0"/>
    <s v="SI"/>
    <x v="1"/>
    <x v="1"/>
    <x v="1"/>
    <n v="1"/>
    <x v="1"/>
    <x v="19"/>
    <x v="5"/>
    <n v="468"/>
  </r>
  <r>
    <d v="2019-05-07T00:00:00"/>
    <x v="59"/>
    <d v="1899-12-30T07:00:00"/>
    <m/>
    <x v="1"/>
    <s v="JAR"/>
    <d v="2019-05-07T07:00:00"/>
    <m/>
    <x v="3"/>
    <s v="Descarga"/>
    <s v="NO"/>
    <n v="6"/>
    <n v="10"/>
    <x v="0"/>
    <x v="22"/>
    <x v="2"/>
    <s v="PALAU"/>
    <m/>
    <m/>
    <m/>
    <m/>
    <n v="30"/>
    <s v="Miguel Ángel"/>
    <x v="95"/>
    <d v="1899-12-30T07:00:00"/>
    <m/>
    <n v="0"/>
    <x v="0"/>
    <x v="0"/>
    <s v="SI"/>
    <x v="1"/>
    <x v="1"/>
    <x v="1"/>
    <n v="1"/>
    <x v="0"/>
    <x v="19"/>
    <x v="5"/>
    <n v="468"/>
  </r>
  <r>
    <d v="2019-05-07T00:00:00"/>
    <x v="9"/>
    <d v="1899-12-30T08:00:00"/>
    <m/>
    <x v="1"/>
    <s v="JAR"/>
    <d v="2019-05-07T08:00:00"/>
    <n v="27789"/>
    <x v="53"/>
    <s v="Carga"/>
    <s v="SI"/>
    <n v="13.5"/>
    <n v="26"/>
    <x v="2"/>
    <x v="296"/>
    <x v="7"/>
    <s v="Murcia"/>
    <m/>
    <m/>
    <m/>
    <m/>
    <n v="45"/>
    <s v="Miguel Ángel"/>
    <x v="95"/>
    <d v="1899-12-30T08:00:00"/>
    <m/>
    <n v="1"/>
    <x v="0"/>
    <x v="0"/>
    <s v="SI"/>
    <x v="1"/>
    <x v="1"/>
    <x v="1"/>
    <n v="1"/>
    <x v="2"/>
    <x v="19"/>
    <x v="5"/>
    <n v="468"/>
  </r>
  <r>
    <d v="2019-05-07T00:00:00"/>
    <x v="20"/>
    <d v="1899-12-30T08:30:00"/>
    <m/>
    <x v="1"/>
    <s v="JAR"/>
    <d v="2019-05-07T08:30:00"/>
    <m/>
    <x v="7"/>
    <s v="Carga"/>
    <s v="NO"/>
    <n v="1"/>
    <n v="2"/>
    <x v="0"/>
    <x v="298"/>
    <x v="11"/>
    <s v="Sta.Perpetua"/>
    <m/>
    <m/>
    <m/>
    <m/>
    <n v="10"/>
    <s v="Reyes"/>
    <x v="95"/>
    <d v="1899-12-30T08:30:00"/>
    <m/>
    <n v="0"/>
    <x v="0"/>
    <x v="0"/>
    <s v="SI"/>
    <x v="1"/>
    <x v="1"/>
    <x v="1"/>
    <n v="1"/>
    <x v="2"/>
    <x v="19"/>
    <x v="5"/>
    <n v="468"/>
  </r>
  <r>
    <d v="2019-05-07T00:00:00"/>
    <x v="22"/>
    <d v="1899-12-30T09:00:00"/>
    <m/>
    <x v="1"/>
    <s v="JAR"/>
    <d v="2019-05-07T09:00:00"/>
    <m/>
    <x v="3"/>
    <s v="Carga"/>
    <s v="SI"/>
    <n v="13.5"/>
    <n v="26"/>
    <x v="0"/>
    <x v="259"/>
    <x v="1"/>
    <s v="Marruec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07T00:00:00"/>
    <x v="0"/>
    <d v="1899-12-30T09:30:00"/>
    <m/>
    <x v="1"/>
    <s v="MR"/>
    <d v="2019-05-07T09:30:00"/>
    <n v="27861"/>
    <x v="3"/>
    <s v="Carga"/>
    <s v="NO"/>
    <n v="1"/>
    <n v="0.5"/>
    <x v="0"/>
    <x v="13"/>
    <x v="1"/>
    <s v="MOLLET"/>
    <m/>
    <m/>
    <m/>
    <m/>
    <m/>
    <s v="Reyes"/>
    <x v="95"/>
    <d v="1899-12-30T09:30:00"/>
    <m/>
    <n v="0"/>
    <x v="0"/>
    <x v="0"/>
    <s v="SI"/>
    <x v="1"/>
    <x v="1"/>
    <x v="1"/>
    <n v="1"/>
    <x v="1"/>
    <x v="19"/>
    <x v="5"/>
    <n v="468"/>
  </r>
  <r>
    <d v="2019-05-07T00:00:00"/>
    <x v="14"/>
    <d v="1899-12-30T10:00:00"/>
    <m/>
    <x v="1"/>
    <s v="JAR"/>
    <d v="2019-05-07T10:00:00"/>
    <m/>
    <x v="3"/>
    <s v="Descarga"/>
    <s v="NO"/>
    <n v="2"/>
    <n v="4"/>
    <x v="0"/>
    <x v="299"/>
    <x v="2"/>
    <s v="PALAU"/>
    <m/>
    <m/>
    <m/>
    <m/>
    <n v="20"/>
    <s v="Juan Carlos"/>
    <x v="95"/>
    <d v="1899-12-30T10:00:00"/>
    <m/>
    <n v="0"/>
    <x v="0"/>
    <x v="0"/>
    <s v="SI"/>
    <x v="1"/>
    <x v="1"/>
    <x v="1"/>
    <n v="1"/>
    <x v="0"/>
    <x v="19"/>
    <x v="5"/>
    <n v="468"/>
  </r>
  <r>
    <d v="2019-05-07T00:00:00"/>
    <x v="2"/>
    <d v="1899-12-30T11:00:00"/>
    <m/>
    <x v="1"/>
    <s v="MR"/>
    <d v="2019-05-07T11:00:00"/>
    <n v="27295"/>
    <x v="26"/>
    <s v="Carga"/>
    <s v="NO"/>
    <n v="3"/>
    <n v="6"/>
    <x v="0"/>
    <x v="157"/>
    <x v="5"/>
    <s v="VARIOS"/>
    <m/>
    <m/>
    <m/>
    <m/>
    <n v="30"/>
    <s v="Juan Carlos"/>
    <x v="95"/>
    <d v="1899-12-30T11:00:00"/>
    <m/>
    <n v="0"/>
    <x v="0"/>
    <x v="0"/>
    <s v="SI"/>
    <x v="1"/>
    <x v="1"/>
    <x v="1"/>
    <n v="1"/>
    <x v="2"/>
    <x v="19"/>
    <x v="5"/>
    <n v="468"/>
  </r>
  <r>
    <d v="2019-05-07T00:00:00"/>
    <x v="3"/>
    <d v="1899-12-30T11:30:00"/>
    <m/>
    <x v="1"/>
    <s v="MR"/>
    <d v="2019-05-07T11:30:00"/>
    <m/>
    <x v="3"/>
    <s v="Descarga"/>
    <s v="SI"/>
    <n v="13.5"/>
    <n v="26"/>
    <x v="0"/>
    <x v="23"/>
    <x v="2"/>
    <s v="PALAU"/>
    <m/>
    <m/>
    <m/>
    <m/>
    <n v="60"/>
    <s v="Juan Carlos"/>
    <x v="95"/>
    <d v="1899-12-30T13:00:00"/>
    <m/>
    <n v="1"/>
    <x v="0"/>
    <x v="0"/>
    <s v="SI"/>
    <x v="1"/>
    <x v="2"/>
    <x v="0"/>
    <n v="0"/>
    <x v="0"/>
    <x v="19"/>
    <x v="5"/>
    <n v="468"/>
  </r>
  <r>
    <d v="2019-05-07T00:00:00"/>
    <x v="35"/>
    <d v="1899-12-30T12:15:00"/>
    <m/>
    <x v="1"/>
    <s v="MR"/>
    <d v="2019-05-07T12:30:00"/>
    <s v="27740, 27586 Y 27638"/>
    <x v="75"/>
    <s v="Carga"/>
    <s v="NO"/>
    <n v="3"/>
    <s v="1,5"/>
    <x v="0"/>
    <x v="300"/>
    <x v="7"/>
    <s v="PORTUGAL"/>
    <m/>
    <m/>
    <m/>
    <m/>
    <n v="20"/>
    <s v="Miguel Ángel"/>
    <x v="95"/>
    <d v="1899-12-30T12:15:00"/>
    <m/>
    <n v="0"/>
    <x v="0"/>
    <x v="0"/>
    <s v="SI"/>
    <x v="1"/>
    <x v="1"/>
    <x v="1"/>
    <n v="1"/>
    <x v="2"/>
    <x v="19"/>
    <x v="5"/>
    <n v="468"/>
  </r>
  <r>
    <d v="2019-05-07T00:00:00"/>
    <x v="5"/>
    <d v="1899-12-30T12:30:00"/>
    <m/>
    <x v="1"/>
    <s v="JAR"/>
    <d v="2019-05-07T12:30:00"/>
    <m/>
    <x v="6"/>
    <s v="Carga"/>
    <s v="NO"/>
    <n v="5"/>
    <n v="10"/>
    <x v="0"/>
    <x v="7"/>
    <x v="4"/>
    <s v="GAILLON"/>
    <s v="Pedido 6007026 + 6007171 "/>
    <m/>
    <m/>
    <m/>
    <n v="40"/>
    <s v="Miguel M."/>
    <x v="95"/>
    <d v="1899-12-30T14:00:00"/>
    <m/>
    <n v="0"/>
    <x v="0"/>
    <x v="0"/>
    <s v="SI"/>
    <x v="1"/>
    <x v="2"/>
    <x v="0"/>
    <n v="0"/>
    <x v="1"/>
    <x v="19"/>
    <x v="5"/>
    <n v="468"/>
  </r>
  <r>
    <d v="2019-05-07T00:00:00"/>
    <x v="36"/>
    <d v="1899-12-30T13:00:00"/>
    <m/>
    <x v="1"/>
    <s v="JAR"/>
    <d v="2019-05-07T13:00:00"/>
    <n v="27741"/>
    <x v="3"/>
    <s v="Carga"/>
    <s v="NO"/>
    <n v="4"/>
    <n v="5"/>
    <x v="0"/>
    <x v="288"/>
    <x v="1"/>
    <s v="Guipuzcoa"/>
    <m/>
    <m/>
    <m/>
    <m/>
    <n v="60"/>
    <s v="Miguel M."/>
    <x v="95"/>
    <d v="1899-12-30T16:00:00"/>
    <m/>
    <n v="0"/>
    <x v="0"/>
    <x v="0"/>
    <s v="SI"/>
    <x v="1"/>
    <x v="2"/>
    <x v="0"/>
    <n v="0"/>
    <x v="1"/>
    <x v="19"/>
    <x v="5"/>
    <n v="468"/>
  </r>
  <r>
    <d v="2019-05-07T00:00:00"/>
    <x v="38"/>
    <d v="1899-12-30T15:00:00"/>
    <m/>
    <x v="1"/>
    <s v="JAR"/>
    <d v="2019-05-07T15:00:00"/>
    <n v="27762"/>
    <x v="84"/>
    <s v="Carga"/>
    <s v="SI"/>
    <n v="13.5"/>
    <n v="27"/>
    <x v="0"/>
    <x v="216"/>
    <x v="1"/>
    <s v="Menorca"/>
    <m/>
    <m/>
    <m/>
    <m/>
    <n v="45"/>
    <s v="Miguel Ángel"/>
    <x v="96"/>
    <d v="1899-12-30T15:00:00"/>
    <m/>
    <n v="1"/>
    <x v="0"/>
    <x v="0"/>
    <s v="SI"/>
    <x v="2"/>
    <x v="2"/>
    <x v="0"/>
    <n v="0"/>
    <x v="1"/>
    <x v="19"/>
    <x v="5"/>
    <n v="468"/>
  </r>
  <r>
    <d v="2019-05-07T00:00:00"/>
    <x v="7"/>
    <d v="1899-12-30T15:30:00"/>
    <m/>
    <x v="1"/>
    <s v="JAR"/>
    <d v="2019-05-07T15:30:00"/>
    <n v="27910"/>
    <x v="3"/>
    <s v="Carga"/>
    <s v="NO"/>
    <n v="2"/>
    <n v="2"/>
    <x v="0"/>
    <x v="301"/>
    <x v="1"/>
    <s v="Caldes de M."/>
    <m/>
    <m/>
    <m/>
    <m/>
    <n v="20"/>
    <s v="Miguel M."/>
    <x v="95"/>
    <d v="1899-12-30T15:30:00"/>
    <m/>
    <n v="0"/>
    <x v="0"/>
    <x v="0"/>
    <s v="SI"/>
    <x v="1"/>
    <x v="1"/>
    <x v="1"/>
    <n v="1"/>
    <x v="1"/>
    <x v="19"/>
    <x v="5"/>
    <n v="468"/>
  </r>
  <r>
    <d v="2019-05-07T00:00:00"/>
    <x v="13"/>
    <d v="1899-12-30T16:00:00"/>
    <m/>
    <x v="1"/>
    <s v="JAR"/>
    <d v="2019-05-07T16:00:00"/>
    <m/>
    <x v="32"/>
    <s v="Descarga"/>
    <s v="NO"/>
    <n v="7"/>
    <n v="11"/>
    <x v="0"/>
    <x v="227"/>
    <x v="0"/>
    <s v="PALAU"/>
    <m/>
    <m/>
    <m/>
    <m/>
    <n v="60"/>
    <s v="Jesús"/>
    <x v="95"/>
    <d v="1899-12-30T16:00:00"/>
    <m/>
    <n v="0"/>
    <x v="0"/>
    <x v="0"/>
    <s v="SI"/>
    <x v="1"/>
    <x v="1"/>
    <x v="1"/>
    <n v="1"/>
    <x v="0"/>
    <x v="19"/>
    <x v="5"/>
    <n v="468"/>
  </r>
  <r>
    <d v="2019-05-07T00:00:00"/>
    <x v="8"/>
    <d v="1899-12-30T16:30:00"/>
    <m/>
    <x v="1"/>
    <s v="JAR"/>
    <d v="2019-05-07T16:30:00"/>
    <m/>
    <x v="7"/>
    <s v="Descarga"/>
    <s v="NO"/>
    <n v="4"/>
    <n v="6"/>
    <x v="0"/>
    <x v="247"/>
    <x v="5"/>
    <s v="PALAU"/>
    <m/>
    <m/>
    <m/>
    <m/>
    <n v="20"/>
    <s v="Jesús"/>
    <x v="95"/>
    <d v="1899-12-30T16:30:00"/>
    <m/>
    <n v="0"/>
    <x v="0"/>
    <x v="0"/>
    <s v="SI"/>
    <x v="1"/>
    <x v="1"/>
    <x v="1"/>
    <n v="1"/>
    <x v="2"/>
    <x v="19"/>
    <x v="5"/>
    <n v="468"/>
  </r>
  <r>
    <d v="2019-05-07T00:00:00"/>
    <x v="82"/>
    <d v="1899-12-30T16:45:00"/>
    <m/>
    <x v="1"/>
    <s v="JAR"/>
    <d v="2019-05-07T17:00:00"/>
    <m/>
    <x v="3"/>
    <s v="Carga"/>
    <s v="SI"/>
    <n v="13.5"/>
    <n v="26"/>
    <x v="0"/>
    <x v="6"/>
    <x v="3"/>
    <s v="VARIOS"/>
    <m/>
    <m/>
    <m/>
    <m/>
    <n v="5"/>
    <s v="Reyes"/>
    <x v="95"/>
    <d v="1899-12-30T16:45:00"/>
    <m/>
    <n v="1"/>
    <x v="0"/>
    <x v="0"/>
    <s v="SI"/>
    <x v="1"/>
    <x v="1"/>
    <x v="1"/>
    <n v="1"/>
    <x v="1"/>
    <x v="19"/>
    <x v="5"/>
    <n v="468"/>
  </r>
  <r>
    <d v="2019-05-07T00:00:00"/>
    <x v="46"/>
    <d v="1899-12-30T18:00:00"/>
    <m/>
    <x v="1"/>
    <s v="JAR"/>
    <d v="2019-05-07T18:00:00"/>
    <n v="27424"/>
    <x v="3"/>
    <s v="Carga"/>
    <s v="SI"/>
    <n v="13.5"/>
    <n v="26"/>
    <x v="2"/>
    <x v="287"/>
    <x v="1"/>
    <s v="Badajoz"/>
    <s v="0470-HFB // R-8610-BBK"/>
    <s v="0470-HFB // R-8610-BBK"/>
    <m/>
    <m/>
    <n v="45"/>
    <s v="Miguel M."/>
    <x v="95"/>
    <d v="1899-12-30T18:00:00"/>
    <m/>
    <n v="1"/>
    <x v="0"/>
    <x v="0"/>
    <s v="SI"/>
    <x v="1"/>
    <x v="1"/>
    <x v="1"/>
    <n v="1"/>
    <x v="1"/>
    <x v="19"/>
    <x v="5"/>
    <n v="468"/>
  </r>
  <r>
    <d v="2019-05-07T00:00:00"/>
    <x v="47"/>
    <d v="1899-12-30T18:30:00"/>
    <m/>
    <x v="1"/>
    <s v="JAR"/>
    <d v="2019-05-07T18:30:00"/>
    <n v="27671"/>
    <x v="3"/>
    <s v="Carga"/>
    <s v="NO"/>
    <n v="2"/>
    <n v="4"/>
    <x v="0"/>
    <x v="302"/>
    <x v="1"/>
    <s v="Murcia"/>
    <m/>
    <s v="4257-HJD   R-7453-BCT"/>
    <m/>
    <m/>
    <n v="30"/>
    <s v="Miguel M."/>
    <x v="95"/>
    <d v="1899-12-30T19:30:00"/>
    <m/>
    <n v="0"/>
    <x v="0"/>
    <x v="0"/>
    <s v="SI"/>
    <x v="1"/>
    <x v="2"/>
    <x v="0"/>
    <n v="0"/>
    <x v="1"/>
    <x v="19"/>
    <x v="5"/>
    <n v="468"/>
  </r>
  <r>
    <d v="2019-05-07T00:00:00"/>
    <x v="56"/>
    <d v="1899-12-30T19:00:00"/>
    <m/>
    <x v="1"/>
    <s v="JAR"/>
    <d v="2019-05-07T19:00:00"/>
    <n v="27424"/>
    <x v="3"/>
    <s v="Carga"/>
    <s v="SI"/>
    <n v="13.5"/>
    <n v="26"/>
    <x v="2"/>
    <x v="287"/>
    <x v="1"/>
    <s v="Badajoz"/>
    <m/>
    <m/>
    <m/>
    <m/>
    <n v="45"/>
    <s v="Miguel M."/>
    <x v="95"/>
    <d v="1899-12-30T19:00:00"/>
    <m/>
    <n v="1"/>
    <x v="0"/>
    <x v="0"/>
    <s v="SI"/>
    <x v="1"/>
    <x v="1"/>
    <x v="1"/>
    <n v="1"/>
    <x v="1"/>
    <x v="19"/>
    <x v="5"/>
    <n v="468"/>
  </r>
  <r>
    <d v="2019-05-08T00:00:00"/>
    <x v="59"/>
    <d v="1899-12-30T07:00:00"/>
    <m/>
    <x v="1"/>
    <s v="JAR"/>
    <d v="2019-05-08T07:00:00"/>
    <m/>
    <x v="3"/>
    <s v="Descarga"/>
    <s v="NO"/>
    <n v="6"/>
    <n v="10"/>
    <x v="0"/>
    <x v="22"/>
    <x v="2"/>
    <s v="PALAU"/>
    <m/>
    <m/>
    <m/>
    <m/>
    <n v="60"/>
    <s v="Juan Carlos"/>
    <x v="96"/>
    <d v="1899-12-30T07:00:00"/>
    <m/>
    <n v="0"/>
    <x v="0"/>
    <x v="0"/>
    <s v="SI"/>
    <x v="1"/>
    <x v="1"/>
    <x v="1"/>
    <n v="1"/>
    <x v="0"/>
    <x v="19"/>
    <x v="5"/>
    <n v="468"/>
  </r>
  <r>
    <d v="2019-05-08T00:00:00"/>
    <x v="18"/>
    <d v="1899-12-30T07:30:00"/>
    <m/>
    <x v="1"/>
    <s v="MR"/>
    <d v="2019-05-08T07:30:00"/>
    <m/>
    <x v="26"/>
    <s v="Carga"/>
    <s v="SI"/>
    <n v="13.5"/>
    <n v="26"/>
    <x v="0"/>
    <x v="157"/>
    <x v="5"/>
    <s v="VARIOS"/>
    <m/>
    <m/>
    <m/>
    <m/>
    <n v="40"/>
    <s v="Miguel Ángel"/>
    <x v="96"/>
    <d v="1899-12-30T10:30:00"/>
    <m/>
    <n v="1"/>
    <x v="0"/>
    <x v="0"/>
    <s v="SI"/>
    <x v="1"/>
    <x v="2"/>
    <x v="0"/>
    <n v="0"/>
    <x v="2"/>
    <x v="19"/>
    <x v="5"/>
    <n v="468"/>
  </r>
  <r>
    <d v="2019-05-08T00:00:00"/>
    <x v="9"/>
    <d v="1899-12-30T08:00:00"/>
    <m/>
    <x v="1"/>
    <s v="JAR"/>
    <d v="2019-05-08T08:00:00"/>
    <m/>
    <x v="3"/>
    <s v="Descarga"/>
    <s v="NO"/>
    <n v="1"/>
    <n v="1"/>
    <x v="0"/>
    <x v="73"/>
    <x v="2"/>
    <s v="PALAU"/>
    <m/>
    <m/>
    <m/>
    <m/>
    <n v="10"/>
    <s v="Miguel Ángel"/>
    <x v="96"/>
    <d v="1899-12-30T08:00:00"/>
    <m/>
    <n v="0"/>
    <x v="0"/>
    <x v="0"/>
    <s v="SI"/>
    <x v="1"/>
    <x v="1"/>
    <x v="1"/>
    <n v="1"/>
    <x v="0"/>
    <x v="19"/>
    <x v="5"/>
    <n v="468"/>
  </r>
  <r>
    <d v="2019-05-08T00:00:00"/>
    <x v="90"/>
    <d v="1899-12-30T08:15:00"/>
    <m/>
    <x v="1"/>
    <s v="JAR"/>
    <d v="2019-05-08T08:30:00"/>
    <m/>
    <x v="3"/>
    <s v="Descarga"/>
    <s v="SI"/>
    <n v="13.5"/>
    <n v="26"/>
    <x v="0"/>
    <x v="23"/>
    <x v="2"/>
    <s v="PALAU"/>
    <m/>
    <m/>
    <m/>
    <m/>
    <n v="60"/>
    <s v="Miguel Ángel"/>
    <x v="96"/>
    <d v="1899-12-30T08:15:00"/>
    <m/>
    <n v="1"/>
    <x v="0"/>
    <x v="0"/>
    <s v="SI"/>
    <x v="1"/>
    <x v="1"/>
    <x v="1"/>
    <n v="1"/>
    <x v="0"/>
    <x v="19"/>
    <x v="5"/>
    <n v="468"/>
  </r>
  <r>
    <d v="2019-05-08T00:00:00"/>
    <x v="20"/>
    <d v="1899-12-30T08:30:00"/>
    <m/>
    <x v="1"/>
    <s v="JAR"/>
    <d v="2019-05-08T08:30:00"/>
    <m/>
    <x v="22"/>
    <s v="Descarga"/>
    <s v="SI"/>
    <n v="13.5"/>
    <n v="26"/>
    <x v="0"/>
    <x v="21"/>
    <x v="8"/>
    <s v="PALAU"/>
    <m/>
    <m/>
    <m/>
    <m/>
    <n v="60"/>
    <s v="Juan Carlos"/>
    <x v="96"/>
    <d v="1899-12-30T08:30:00"/>
    <m/>
    <n v="1"/>
    <x v="0"/>
    <x v="0"/>
    <s v="SI"/>
    <x v="1"/>
    <x v="1"/>
    <x v="1"/>
    <n v="1"/>
    <x v="2"/>
    <x v="19"/>
    <x v="5"/>
    <n v="468"/>
  </r>
  <r>
    <d v="2019-05-08T00:00:00"/>
    <x v="22"/>
    <d v="1899-12-30T09:00:00"/>
    <m/>
    <x v="1"/>
    <s v="JAR"/>
    <d v="2019-05-08T09:00:00"/>
    <m/>
    <x v="3"/>
    <s v="Carga"/>
    <s v="SI"/>
    <n v="13.5"/>
    <n v="26"/>
    <x v="0"/>
    <x v="259"/>
    <x v="1"/>
    <s v="Marruec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08T00:00:00"/>
    <x v="41"/>
    <d v="1899-12-30T10:15:00"/>
    <m/>
    <x v="1"/>
    <s v="JAR"/>
    <d v="2019-05-08T10:30:00"/>
    <s v="27803-27746"/>
    <x v="3"/>
    <s v="Carga"/>
    <s v="NO"/>
    <n v="1"/>
    <n v="2"/>
    <x v="0"/>
    <x v="129"/>
    <x v="1"/>
    <s v="Portugal"/>
    <m/>
    <m/>
    <m/>
    <m/>
    <n v="15"/>
    <s v="Miguel Ángel"/>
    <x v="96"/>
    <d v="1899-12-30T12:15:00"/>
    <m/>
    <n v="0"/>
    <x v="0"/>
    <x v="0"/>
    <s v="SI"/>
    <x v="1"/>
    <x v="2"/>
    <x v="0"/>
    <n v="0"/>
    <x v="1"/>
    <x v="19"/>
    <x v="5"/>
    <n v="468"/>
  </r>
  <r>
    <d v="2019-05-08T00:00:00"/>
    <x v="1"/>
    <d v="1899-12-30T10:30:00"/>
    <m/>
    <x v="1"/>
    <s v="JAR"/>
    <d v="2019-05-08T10:30:00"/>
    <n v="27218"/>
    <x v="3"/>
    <s v="Carga"/>
    <s v="NO"/>
    <n v="1"/>
    <n v="1"/>
    <x v="0"/>
    <x v="236"/>
    <x v="3"/>
    <s v="Tenerife"/>
    <m/>
    <m/>
    <m/>
    <m/>
    <n v="20"/>
    <s v="Juan Carlos"/>
    <x v="96"/>
    <d v="1899-12-30T13:10:00"/>
    <m/>
    <n v="0"/>
    <x v="0"/>
    <x v="0"/>
    <s v="SI"/>
    <x v="1"/>
    <x v="2"/>
    <x v="0"/>
    <n v="0"/>
    <x v="1"/>
    <x v="19"/>
    <x v="5"/>
    <n v="468"/>
  </r>
  <r>
    <d v="2019-05-08T00:00:00"/>
    <x v="3"/>
    <d v="1899-12-30T11:30:00"/>
    <m/>
    <x v="1"/>
    <s v="JAR"/>
    <d v="2019-05-08T11:30:00"/>
    <m/>
    <x v="7"/>
    <s v="Descarga"/>
    <s v="NO"/>
    <n v="2"/>
    <n v="2"/>
    <x v="0"/>
    <x v="227"/>
    <x v="2"/>
    <s v="PALAU"/>
    <s v="Recogida en APPLUS y Cobarplast."/>
    <m/>
    <m/>
    <m/>
    <n v="10"/>
    <s v="Juan Carlos"/>
    <x v="96"/>
    <d v="1899-12-30T11:30:00"/>
    <m/>
    <n v="0"/>
    <x v="0"/>
    <x v="0"/>
    <s v="SI"/>
    <x v="1"/>
    <x v="1"/>
    <x v="1"/>
    <n v="1"/>
    <x v="0"/>
    <x v="19"/>
    <x v="5"/>
    <n v="468"/>
  </r>
  <r>
    <d v="2019-05-08T00:00:00"/>
    <x v="5"/>
    <d v="1899-12-30T12:30:00"/>
    <m/>
    <x v="1"/>
    <s v="JAR"/>
    <d v="2019-05-08T12:30:00"/>
    <m/>
    <x v="75"/>
    <s v="Carga"/>
    <s v="NO"/>
    <n v="2"/>
    <n v="4"/>
    <x v="0"/>
    <x v="300"/>
    <x v="7"/>
    <s v="varios"/>
    <m/>
    <m/>
    <m/>
    <m/>
    <n v="20"/>
    <s v="Miguel Ángel"/>
    <x v="96"/>
    <d v="1899-12-30T12:30:00"/>
    <m/>
    <n v="0"/>
    <x v="0"/>
    <x v="0"/>
    <s v="SI"/>
    <x v="1"/>
    <x v="1"/>
    <x v="1"/>
    <n v="1"/>
    <x v="2"/>
    <x v="19"/>
    <x v="5"/>
    <n v="468"/>
  </r>
  <r>
    <d v="2019-05-08T00:00:00"/>
    <x v="43"/>
    <d v="1899-12-30T14:00:00"/>
    <m/>
    <x v="1"/>
    <s v="JAR"/>
    <d v="2019-05-08T14:00:00"/>
    <n v="6007096"/>
    <x v="3"/>
    <s v="Carga"/>
    <s v="SI"/>
    <n v="13.5"/>
    <n v="26"/>
    <x v="0"/>
    <x v="10"/>
    <x v="4"/>
    <s v="UK"/>
    <m/>
    <m/>
    <m/>
    <m/>
    <n v="60"/>
    <s v="Miguel M."/>
    <x v="96"/>
    <d v="1899-12-30T14:00:00"/>
    <m/>
    <n v="1"/>
    <x v="0"/>
    <x v="0"/>
    <s v="SI"/>
    <x v="1"/>
    <x v="1"/>
    <x v="1"/>
    <n v="1"/>
    <x v="1"/>
    <x v="19"/>
    <x v="5"/>
    <n v="468"/>
  </r>
  <r>
    <d v="2019-05-08T00:00:00"/>
    <x v="38"/>
    <d v="1899-12-30T15:00:00"/>
    <m/>
    <x v="1"/>
    <s v="JAR"/>
    <d v="2019-05-08T15:00:00"/>
    <m/>
    <x v="3"/>
    <s v="Descarga"/>
    <s v="SI"/>
    <n v="13.5"/>
    <n v="26"/>
    <x v="0"/>
    <x v="23"/>
    <x v="2"/>
    <s v="PALAU"/>
    <s v="PALETS MADERA"/>
    <m/>
    <m/>
    <m/>
    <n v="60"/>
    <s v="Miguel M."/>
    <x v="96"/>
    <d v="1899-12-30T15:00:00"/>
    <m/>
    <n v="1"/>
    <x v="0"/>
    <x v="0"/>
    <s v="SI"/>
    <x v="1"/>
    <x v="1"/>
    <x v="1"/>
    <n v="1"/>
    <x v="0"/>
    <x v="19"/>
    <x v="5"/>
    <n v="468"/>
  </r>
  <r>
    <d v="2019-05-08T00:00:00"/>
    <x v="13"/>
    <d v="1899-12-30T16:00:00"/>
    <m/>
    <x v="1"/>
    <s v="JAR"/>
    <d v="2019-05-08T16:00:00"/>
    <m/>
    <x v="28"/>
    <s v="Carga"/>
    <s v="NO"/>
    <n v="3"/>
    <n v="4"/>
    <x v="0"/>
    <x v="247"/>
    <x v="5"/>
    <s v="Valls"/>
    <s v="Palets PRS"/>
    <m/>
    <m/>
    <m/>
    <n v="20"/>
    <s v="Jesús"/>
    <x v="96"/>
    <d v="1899-12-30T16:00:00"/>
    <m/>
    <n v="0"/>
    <x v="0"/>
    <x v="0"/>
    <s v="SI"/>
    <x v="1"/>
    <x v="1"/>
    <x v="1"/>
    <n v="1"/>
    <x v="2"/>
    <x v="19"/>
    <x v="5"/>
    <n v="468"/>
  </r>
  <r>
    <d v="2019-05-08T00:00:00"/>
    <x v="82"/>
    <d v="1899-12-30T16:45:00"/>
    <m/>
    <x v="1"/>
    <s v="JAR"/>
    <d v="2019-05-08T17:00:00"/>
    <m/>
    <x v="3"/>
    <s v="Carga"/>
    <s v="SI"/>
    <n v="13.5"/>
    <n v="26"/>
    <x v="0"/>
    <x v="6"/>
    <x v="3"/>
    <s v="VARIOS"/>
    <m/>
    <m/>
    <m/>
    <m/>
    <n v="20"/>
    <s v="Jesús"/>
    <x v="96"/>
    <d v="1899-12-30T16:45:00"/>
    <m/>
    <n v="1"/>
    <x v="0"/>
    <x v="0"/>
    <s v="SI"/>
    <x v="1"/>
    <x v="1"/>
    <x v="1"/>
    <n v="1"/>
    <x v="1"/>
    <x v="19"/>
    <x v="5"/>
    <n v="468"/>
  </r>
  <r>
    <d v="2019-05-08T00:00:00"/>
    <x v="46"/>
    <d v="1899-12-30T18:00:00"/>
    <m/>
    <x v="1"/>
    <s v="JAR"/>
    <d v="2019-05-08T18:00:00"/>
    <m/>
    <x v="43"/>
    <s v="Carga"/>
    <s v="NO"/>
    <n v="8"/>
    <n v="16"/>
    <x v="0"/>
    <x v="150"/>
    <x v="0"/>
    <s v="zaragoza"/>
    <m/>
    <m/>
    <m/>
    <m/>
    <n v="30"/>
    <s v="Miguel M."/>
    <x v="96"/>
    <d v="1899-12-30T18:00:00"/>
    <m/>
    <n v="0"/>
    <x v="0"/>
    <x v="0"/>
    <s v="SI"/>
    <x v="1"/>
    <x v="1"/>
    <x v="1"/>
    <n v="1"/>
    <x v="0"/>
    <x v="19"/>
    <x v="5"/>
    <n v="468"/>
  </r>
  <r>
    <d v="2019-05-09T00:00:00"/>
    <x v="9"/>
    <d v="1899-12-30T08:00:00"/>
    <m/>
    <x v="1"/>
    <s v="JAR"/>
    <d v="2019-05-09T08:00:00"/>
    <n v="27775"/>
    <x v="3"/>
    <s v="Carga"/>
    <s v="SI"/>
    <n v="13.5"/>
    <n v="26"/>
    <x v="2"/>
    <x v="303"/>
    <x v="1"/>
    <s v="PORTUGAL"/>
    <m/>
    <m/>
    <m/>
    <m/>
    <n v="45"/>
    <s v="Juan Carlos"/>
    <x v="97"/>
    <d v="1899-12-30T10:00:00"/>
    <m/>
    <n v="1"/>
    <x v="0"/>
    <x v="0"/>
    <s v="SI"/>
    <x v="1"/>
    <x v="2"/>
    <x v="0"/>
    <n v="0"/>
    <x v="1"/>
    <x v="19"/>
    <x v="5"/>
    <n v="468"/>
  </r>
  <r>
    <d v="2019-05-09T00:00:00"/>
    <x v="20"/>
    <d v="1899-12-30T08:30:00"/>
    <m/>
    <x v="1"/>
    <s v="JAR"/>
    <d v="2019-05-09T08:30:00"/>
    <n v="27619"/>
    <x v="7"/>
    <s v="Carga"/>
    <s v="NO"/>
    <n v="4"/>
    <n v="6"/>
    <x v="0"/>
    <x v="274"/>
    <x v="11"/>
    <s v="Granollers"/>
    <m/>
    <m/>
    <m/>
    <m/>
    <n v="30"/>
    <s v="Juan Carlos"/>
    <x v="97"/>
    <d v="1899-12-30T08:30:00"/>
    <m/>
    <n v="0"/>
    <x v="0"/>
    <x v="0"/>
    <s v="SI"/>
    <x v="1"/>
    <x v="1"/>
    <x v="1"/>
    <n v="1"/>
    <x v="2"/>
    <x v="19"/>
    <x v="5"/>
    <n v="468"/>
  </r>
  <r>
    <d v="2019-05-09T00:00:00"/>
    <x v="14"/>
    <d v="1899-12-30T10:00:00"/>
    <m/>
    <x v="1"/>
    <s v="MR"/>
    <d v="2019-05-09T10:00:00"/>
    <n v="27548"/>
    <x v="26"/>
    <s v="Carga"/>
    <s v="NO"/>
    <n v="8"/>
    <n v="16"/>
    <x v="0"/>
    <x v="157"/>
    <x v="5"/>
    <s v="VARIOS"/>
    <m/>
    <m/>
    <m/>
    <m/>
    <n v="60"/>
    <s v="Juan Carlos"/>
    <x v="97"/>
    <d v="1899-12-30T10:00:00"/>
    <m/>
    <n v="0"/>
    <x v="0"/>
    <x v="0"/>
    <s v="SI"/>
    <x v="1"/>
    <x v="1"/>
    <x v="1"/>
    <n v="1"/>
    <x v="2"/>
    <x v="19"/>
    <x v="5"/>
    <n v="468"/>
  </r>
  <r>
    <d v="2019-05-09T00:00:00"/>
    <x v="41"/>
    <d v="1899-12-30T10:15:00"/>
    <m/>
    <x v="1"/>
    <s v="JAR"/>
    <d v="2019-05-09T10:30:00"/>
    <n v="27619"/>
    <x v="7"/>
    <s v="Carga"/>
    <s v="NO"/>
    <n v="4"/>
    <n v="6"/>
    <x v="0"/>
    <x v="274"/>
    <x v="11"/>
    <s v="Granollers"/>
    <m/>
    <m/>
    <m/>
    <m/>
    <n v="30"/>
    <s v="Miguel Ángel"/>
    <x v="97"/>
    <d v="1899-12-30T10:15:00"/>
    <m/>
    <n v="0"/>
    <x v="0"/>
    <x v="0"/>
    <s v="SI"/>
    <x v="1"/>
    <x v="1"/>
    <x v="1"/>
    <n v="1"/>
    <x v="2"/>
    <x v="19"/>
    <x v="5"/>
    <n v="468"/>
  </r>
  <r>
    <d v="2019-05-09T00:00:00"/>
    <x v="1"/>
    <d v="1899-12-30T10:30:00"/>
    <m/>
    <x v="1"/>
    <s v="JAR"/>
    <d v="2019-05-09T10:30:00"/>
    <n v="27775"/>
    <x v="3"/>
    <s v="Carga"/>
    <s v="SI"/>
    <n v="13.5"/>
    <n v="26"/>
    <x v="2"/>
    <x v="303"/>
    <x v="1"/>
    <s v="PORTUGAL"/>
    <m/>
    <m/>
    <m/>
    <m/>
    <n v="45"/>
    <s v="Juan Carlos"/>
    <x v="97"/>
    <d v="1899-12-30T12:00:00"/>
    <m/>
    <n v="1"/>
    <x v="0"/>
    <x v="0"/>
    <s v="SI"/>
    <x v="1"/>
    <x v="2"/>
    <x v="0"/>
    <n v="0"/>
    <x v="1"/>
    <x v="19"/>
    <x v="5"/>
    <n v="468"/>
  </r>
  <r>
    <d v="2019-05-09T00:00:00"/>
    <x v="3"/>
    <d v="1899-12-30T11:30:00"/>
    <m/>
    <x v="1"/>
    <s v="JAR"/>
    <d v="2019-05-09T11:30:00"/>
    <n v="27619"/>
    <x v="7"/>
    <s v="Carga"/>
    <s v="NO"/>
    <n v="4"/>
    <n v="6"/>
    <x v="0"/>
    <x v="274"/>
    <x v="11"/>
    <s v="Granollers"/>
    <m/>
    <m/>
    <m/>
    <m/>
    <n v="20"/>
    <s v="Juan Carlos"/>
    <x v="97"/>
    <d v="1899-12-30T11:30:00"/>
    <m/>
    <n v="0"/>
    <x v="0"/>
    <x v="0"/>
    <s v="SI"/>
    <x v="1"/>
    <x v="1"/>
    <x v="1"/>
    <n v="1"/>
    <x v="2"/>
    <x v="19"/>
    <x v="5"/>
    <n v="468"/>
  </r>
  <r>
    <d v="2019-05-09T00:00:00"/>
    <x v="4"/>
    <d v="1899-12-30T12:00:00"/>
    <m/>
    <x v="1"/>
    <s v="JAR"/>
    <d v="2019-05-09T12:00:00"/>
    <m/>
    <x v="25"/>
    <s v="Descarga"/>
    <s v="SI"/>
    <n v="13.5"/>
    <n v="26"/>
    <x v="0"/>
    <x v="42"/>
    <x v="10"/>
    <s v="GAILLON"/>
    <s v="CB-1218"/>
    <m/>
    <m/>
    <m/>
    <n v="60"/>
    <s v="Miguel Ángel"/>
    <x v="97"/>
    <d v="1899-12-30T12:00:00"/>
    <m/>
    <n v="1"/>
    <x v="0"/>
    <x v="0"/>
    <s v="SI"/>
    <x v="1"/>
    <x v="1"/>
    <x v="1"/>
    <n v="1"/>
    <x v="2"/>
    <x v="19"/>
    <x v="5"/>
    <n v="468"/>
  </r>
  <r>
    <d v="2019-05-09T00:00:00"/>
    <x v="35"/>
    <m/>
    <m/>
    <x v="0"/>
    <s v="JAR"/>
    <d v="2019-05-09T12:30:00"/>
    <s v="6007125-607165"/>
    <x v="18"/>
    <s v="Carga"/>
    <s v="NO"/>
    <n v="1"/>
    <n v="2"/>
    <x v="0"/>
    <x v="31"/>
    <x v="9"/>
    <s v="Alemania"/>
    <m/>
    <m/>
    <m/>
    <m/>
    <n v="10"/>
    <s v="Reyes"/>
    <x v="97"/>
    <d v="1899-12-30T12:15:00"/>
    <m/>
    <n v="0"/>
    <x v="0"/>
    <x v="0"/>
    <s v="No"/>
    <x v="0"/>
    <x v="0"/>
    <x v="0"/>
    <n v="0"/>
    <x v="2"/>
    <x v="19"/>
    <x v="5"/>
    <n v="468"/>
  </r>
  <r>
    <d v="2019-05-09T00:00:00"/>
    <x v="5"/>
    <d v="1899-12-30T12:30:00"/>
    <m/>
    <x v="1"/>
    <s v="JAR"/>
    <d v="2019-05-09T12:30:00"/>
    <n v="27775"/>
    <x v="3"/>
    <s v="Carga"/>
    <s v="SI"/>
    <n v="13.5"/>
    <n v="26"/>
    <x v="2"/>
    <x v="303"/>
    <x v="1"/>
    <s v="PORTUGAL"/>
    <m/>
    <m/>
    <m/>
    <m/>
    <n v="45"/>
    <s v="Juan Carlos"/>
    <x v="97"/>
    <d v="1899-12-30T12:30:00"/>
    <m/>
    <n v="1"/>
    <x v="0"/>
    <x v="0"/>
    <s v="SI"/>
    <x v="1"/>
    <x v="1"/>
    <x v="1"/>
    <n v="1"/>
    <x v="1"/>
    <x v="19"/>
    <x v="5"/>
    <n v="468"/>
  </r>
  <r>
    <d v="2019-05-09T00:00:00"/>
    <x v="36"/>
    <d v="1899-12-30T13:00:00"/>
    <m/>
    <x v="1"/>
    <s v="JAR"/>
    <d v="2019-05-09T13:00:00"/>
    <n v="27775"/>
    <x v="3"/>
    <s v="Carga"/>
    <s v="SI"/>
    <n v="13.5"/>
    <n v="26"/>
    <x v="2"/>
    <x v="303"/>
    <x v="1"/>
    <s v="PORTUGAL"/>
    <m/>
    <m/>
    <m/>
    <m/>
    <n v="45"/>
    <s v="Jesús"/>
    <x v="97"/>
    <d v="1899-12-30T13:00:00"/>
    <m/>
    <n v="1"/>
    <x v="0"/>
    <x v="0"/>
    <s v="SI"/>
    <x v="1"/>
    <x v="1"/>
    <x v="1"/>
    <n v="1"/>
    <x v="1"/>
    <x v="19"/>
    <x v="5"/>
    <n v="468"/>
  </r>
  <r>
    <d v="2019-05-09T00:00:00"/>
    <x v="6"/>
    <d v="1899-12-30T13:30:00"/>
    <m/>
    <x v="1"/>
    <s v="JAR"/>
    <d v="2019-05-09T13:30:00"/>
    <n v="27619"/>
    <x v="7"/>
    <s v="Carga"/>
    <s v="NO"/>
    <n v="4"/>
    <n v="6"/>
    <x v="0"/>
    <x v="274"/>
    <x v="11"/>
    <s v="Granollers"/>
    <m/>
    <m/>
    <m/>
    <m/>
    <n v="20"/>
    <s v="Juan Carlos"/>
    <x v="97"/>
    <d v="1899-12-30T13:30:00"/>
    <m/>
    <n v="0"/>
    <x v="0"/>
    <x v="0"/>
    <s v="SI"/>
    <x v="1"/>
    <x v="1"/>
    <x v="1"/>
    <n v="1"/>
    <x v="2"/>
    <x v="19"/>
    <x v="5"/>
    <n v="468"/>
  </r>
  <r>
    <d v="2019-05-09T00:00:00"/>
    <x v="38"/>
    <d v="1899-12-30T15:00:00"/>
    <m/>
    <x v="1"/>
    <s v="JAR"/>
    <d v="2019-05-09T15:00:00"/>
    <n v="27424"/>
    <x v="3"/>
    <s v="Carga"/>
    <s v="SI"/>
    <n v="13.5"/>
    <n v="26"/>
    <x v="2"/>
    <x v="287"/>
    <x v="1"/>
    <s v="Badajoz"/>
    <s v="7574-JTJ // R-0601-BCW"/>
    <s v="7574-JTJ // R-0601-BCW"/>
    <m/>
    <m/>
    <n v="45"/>
    <s v="Miguel M."/>
    <x v="97"/>
    <d v="1899-12-30T15:00:00"/>
    <m/>
    <n v="1"/>
    <x v="0"/>
    <x v="0"/>
    <s v="SI"/>
    <x v="1"/>
    <x v="1"/>
    <x v="1"/>
    <n v="1"/>
    <x v="1"/>
    <x v="19"/>
    <x v="5"/>
    <n v="468"/>
  </r>
  <r>
    <d v="2019-05-09T00:00:00"/>
    <x v="13"/>
    <d v="1899-12-30T16:00:00"/>
    <m/>
    <x v="1"/>
    <s v="JAR"/>
    <d v="2019-05-09T16:00:00"/>
    <m/>
    <x v="3"/>
    <s v="Carga"/>
    <s v="SI"/>
    <n v="13.5"/>
    <n v="26"/>
    <x v="0"/>
    <x v="23"/>
    <x v="1"/>
    <s v="varios"/>
    <n v="3680359352"/>
    <m/>
    <m/>
    <m/>
    <n v="60"/>
    <s v="Miguel Ángel"/>
    <x v="97"/>
    <d v="1899-12-30T16:00:00"/>
    <m/>
    <n v="1"/>
    <x v="0"/>
    <x v="0"/>
    <s v="SI"/>
    <x v="1"/>
    <x v="1"/>
    <x v="1"/>
    <n v="1"/>
    <x v="1"/>
    <x v="19"/>
    <x v="5"/>
    <n v="468"/>
  </r>
  <r>
    <d v="2019-05-09T00:00:00"/>
    <x v="82"/>
    <d v="1899-12-30T16:45:00"/>
    <m/>
    <x v="1"/>
    <s v="JAR"/>
    <d v="2019-05-09T17:00:00"/>
    <m/>
    <x v="3"/>
    <s v="Carga"/>
    <s v="SI"/>
    <n v="13.5"/>
    <n v="26"/>
    <x v="0"/>
    <x v="6"/>
    <x v="3"/>
    <s v="VARIOS"/>
    <m/>
    <m/>
    <m/>
    <m/>
    <n v="20"/>
    <s v="Jesús"/>
    <x v="97"/>
    <d v="1899-12-30T16:45:00"/>
    <m/>
    <n v="1"/>
    <x v="0"/>
    <x v="0"/>
    <s v="SI"/>
    <x v="1"/>
    <x v="1"/>
    <x v="1"/>
    <n v="1"/>
    <x v="1"/>
    <x v="19"/>
    <x v="5"/>
    <n v="468"/>
  </r>
  <r>
    <d v="2019-05-09T00:00:00"/>
    <x v="49"/>
    <d v="1899-12-30T20:00:00"/>
    <m/>
    <x v="1"/>
    <s v="JAR"/>
    <d v="2019-05-09T20:00:00"/>
    <m/>
    <x v="55"/>
    <s v="Carga"/>
    <s v="SI"/>
    <n v="13.5"/>
    <n v="26"/>
    <x v="0"/>
    <x v="148"/>
    <x v="1"/>
    <s v="Jaén"/>
    <m/>
    <m/>
    <m/>
    <m/>
    <n v="60"/>
    <s v="Miguel M."/>
    <x v="97"/>
    <d v="1899-12-30T20:00:00"/>
    <m/>
    <n v="1"/>
    <x v="0"/>
    <x v="0"/>
    <s v="SI"/>
    <x v="1"/>
    <x v="1"/>
    <x v="1"/>
    <n v="1"/>
    <x v="1"/>
    <x v="19"/>
    <x v="5"/>
    <n v="468"/>
  </r>
  <r>
    <d v="2019-05-09T00:00:00"/>
    <x v="117"/>
    <d v="1899-12-30T21:00:00"/>
    <m/>
    <x v="1"/>
    <s v="JAR"/>
    <d v="2019-05-09T21:00:00"/>
    <m/>
    <x v="55"/>
    <s v="Carga"/>
    <s v="SI"/>
    <n v="13.5"/>
    <n v="26"/>
    <x v="0"/>
    <x v="148"/>
    <x v="1"/>
    <s v="Jaén"/>
    <m/>
    <m/>
    <m/>
    <m/>
    <n v="60"/>
    <s v="Miguel M."/>
    <x v="97"/>
    <d v="1899-12-30T21:00:00"/>
    <m/>
    <n v="1"/>
    <x v="0"/>
    <x v="0"/>
    <s v="SI"/>
    <x v="1"/>
    <x v="1"/>
    <x v="1"/>
    <n v="1"/>
    <x v="1"/>
    <x v="19"/>
    <x v="5"/>
    <n v="468"/>
  </r>
  <r>
    <d v="2019-05-10T00:00:00"/>
    <x v="59"/>
    <d v="1899-12-30T07:00:00"/>
    <m/>
    <x v="1"/>
    <s v="MR"/>
    <d v="2019-05-10T07:00:00"/>
    <n v="27548"/>
    <x v="26"/>
    <s v="Carga"/>
    <s v="SI"/>
    <n v="13.5"/>
    <n v="26"/>
    <x v="0"/>
    <x v="157"/>
    <x v="5"/>
    <s v="VARIOS"/>
    <m/>
    <m/>
    <m/>
    <m/>
    <n v="60"/>
    <s v="Juan Carlos"/>
    <x v="98"/>
    <d v="1899-12-30T07:00:00"/>
    <m/>
    <n v="1"/>
    <x v="0"/>
    <x v="0"/>
    <s v="SI"/>
    <x v="1"/>
    <x v="1"/>
    <x v="1"/>
    <n v="1"/>
    <x v="2"/>
    <x v="19"/>
    <x v="5"/>
    <n v="468"/>
  </r>
  <r>
    <d v="2019-05-10T00:00:00"/>
    <x v="9"/>
    <d v="1899-12-30T08:00:00"/>
    <m/>
    <x v="1"/>
    <s v="MR"/>
    <d v="2019-05-10T08:00:00"/>
    <n v="27548"/>
    <x v="26"/>
    <s v="Carga"/>
    <s v="NO"/>
    <n v="8"/>
    <n v="16"/>
    <x v="0"/>
    <x v="157"/>
    <x v="5"/>
    <s v="VARIOS"/>
    <m/>
    <m/>
    <m/>
    <m/>
    <n v="60"/>
    <s v="Miguel Ángel"/>
    <x v="98"/>
    <d v="1899-12-30T08:00:00"/>
    <m/>
    <n v="0"/>
    <x v="0"/>
    <x v="0"/>
    <s v="SI"/>
    <x v="1"/>
    <x v="1"/>
    <x v="1"/>
    <n v="1"/>
    <x v="2"/>
    <x v="19"/>
    <x v="5"/>
    <n v="468"/>
  </r>
  <r>
    <d v="2019-05-10T00:00:00"/>
    <x v="20"/>
    <d v="1899-12-30T08:30:00"/>
    <m/>
    <x v="1"/>
    <s v="JAR"/>
    <d v="2019-05-10T08:30:00"/>
    <m/>
    <x v="7"/>
    <s v="Carga"/>
    <s v="NO"/>
    <n v="4"/>
    <n v="6"/>
    <x v="0"/>
    <x v="247"/>
    <x v="5"/>
    <s v="La llagosta"/>
    <m/>
    <m/>
    <m/>
    <m/>
    <n v="30"/>
    <s v="Juan Carlos"/>
    <x v="98"/>
    <d v="1899-12-30T08:30:00"/>
    <m/>
    <n v="0"/>
    <x v="0"/>
    <x v="0"/>
    <s v="SI"/>
    <x v="1"/>
    <x v="1"/>
    <x v="1"/>
    <n v="1"/>
    <x v="2"/>
    <x v="19"/>
    <x v="5"/>
    <n v="468"/>
  </r>
  <r>
    <d v="2019-05-10T00:00:00"/>
    <x v="41"/>
    <d v="1899-12-30T10:15:00"/>
    <m/>
    <x v="1"/>
    <s v="JAR"/>
    <d v="2019-05-10T10:30:00"/>
    <n v="27770"/>
    <x v="3"/>
    <s v="Carga"/>
    <s v="NO"/>
    <n v="1"/>
    <n v="1"/>
    <x v="1"/>
    <x v="236"/>
    <x v="3"/>
    <s v="Canarias"/>
    <m/>
    <m/>
    <m/>
    <m/>
    <n v="10"/>
    <s v="Reyes"/>
    <x v="98"/>
    <d v="1899-12-30T10:15:00"/>
    <m/>
    <n v="0"/>
    <x v="0"/>
    <x v="0"/>
    <s v="SI"/>
    <x v="1"/>
    <x v="1"/>
    <x v="1"/>
    <n v="1"/>
    <x v="1"/>
    <x v="19"/>
    <x v="5"/>
    <n v="468"/>
  </r>
  <r>
    <d v="2019-05-10T00:00:00"/>
    <x v="1"/>
    <d v="1899-12-30T10:30:00"/>
    <m/>
    <x v="1"/>
    <s v="JAR"/>
    <d v="2019-05-10T10:30:00"/>
    <m/>
    <x v="7"/>
    <s v="Carga"/>
    <s v="NO"/>
    <n v="4"/>
    <n v="6"/>
    <x v="0"/>
    <x v="247"/>
    <x v="5"/>
    <s v="La llagosta"/>
    <m/>
    <m/>
    <m/>
    <m/>
    <n v="20"/>
    <s v="Juan Carlos"/>
    <x v="98"/>
    <d v="1899-12-30T10:30:00"/>
    <m/>
    <n v="0"/>
    <x v="0"/>
    <x v="0"/>
    <s v="SI"/>
    <x v="1"/>
    <x v="1"/>
    <x v="1"/>
    <n v="1"/>
    <x v="2"/>
    <x v="19"/>
    <x v="5"/>
    <n v="468"/>
  </r>
  <r>
    <d v="2019-05-10T00:00:00"/>
    <x v="2"/>
    <d v="1899-12-30T11:00:00"/>
    <m/>
    <x v="1"/>
    <s v="JAR"/>
    <d v="2019-05-10T11:00:00"/>
    <m/>
    <x v="3"/>
    <s v="Carga"/>
    <s v="NO"/>
    <n v="8"/>
    <n v="15"/>
    <x v="0"/>
    <x v="91"/>
    <x v="1"/>
    <s v="Granollers"/>
    <s v="27386-27772-27695"/>
    <m/>
    <m/>
    <m/>
    <n v="40"/>
    <s v="Sandra"/>
    <x v="98"/>
    <d v="1899-12-30T11:00:00"/>
    <m/>
    <n v="0"/>
    <x v="0"/>
    <x v="0"/>
    <s v="SI"/>
    <x v="1"/>
    <x v="1"/>
    <x v="1"/>
    <n v="1"/>
    <x v="1"/>
    <x v="19"/>
    <x v="5"/>
    <n v="468"/>
  </r>
  <r>
    <d v="2019-05-10T00:00:00"/>
    <x v="73"/>
    <d v="1899-12-30T11:15:00"/>
    <m/>
    <x v="1"/>
    <s v="JAR"/>
    <d v="2019-05-10T11:30:00"/>
    <n v="6007119"/>
    <x v="39"/>
    <s v="Carga"/>
    <s v="SI"/>
    <n v="13.5"/>
    <n v="26"/>
    <x v="0"/>
    <x v="31"/>
    <x v="9"/>
    <s v="Alemania"/>
    <m/>
    <m/>
    <m/>
    <m/>
    <n v="60"/>
    <s v="Juan Carlos"/>
    <x v="98"/>
    <d v="1899-12-30T11:15:00"/>
    <m/>
    <n v="1"/>
    <x v="0"/>
    <x v="0"/>
    <s v="SI"/>
    <x v="1"/>
    <x v="1"/>
    <x v="1"/>
    <n v="1"/>
    <x v="2"/>
    <x v="19"/>
    <x v="5"/>
    <n v="468"/>
  </r>
  <r>
    <d v="2019-05-10T00:00:00"/>
    <x v="3"/>
    <d v="1899-12-30T11:30:00"/>
    <m/>
    <x v="1"/>
    <s v="JAR"/>
    <d v="2019-05-10T11:30:00"/>
    <m/>
    <x v="7"/>
    <s v="Carga"/>
    <s v="NO"/>
    <n v="4"/>
    <n v="6"/>
    <x v="0"/>
    <x v="247"/>
    <x v="5"/>
    <s v="La llagosta"/>
    <m/>
    <m/>
    <m/>
    <m/>
    <n v="20"/>
    <s v="Juan Carlos"/>
    <x v="98"/>
    <d v="1899-12-30T11:30:00"/>
    <m/>
    <n v="0"/>
    <x v="0"/>
    <x v="0"/>
    <s v="SI"/>
    <x v="1"/>
    <x v="1"/>
    <x v="1"/>
    <n v="1"/>
    <x v="2"/>
    <x v="19"/>
    <x v="5"/>
    <n v="468"/>
  </r>
  <r>
    <d v="2019-05-10T00:00:00"/>
    <x v="4"/>
    <m/>
    <m/>
    <x v="0"/>
    <s v="JAR"/>
    <d v="2019-05-10T12:00:00"/>
    <n v="6007138"/>
    <x v="3"/>
    <s v="Carga"/>
    <s v="SI"/>
    <n v="13.5"/>
    <n v="26"/>
    <x v="0"/>
    <x v="51"/>
    <x v="4"/>
    <s v="Rumania"/>
    <m/>
    <m/>
    <m/>
    <m/>
    <n v="60"/>
    <s v="Juan Carlos"/>
    <x v="98"/>
    <d v="1899-12-30T12:00:00"/>
    <m/>
    <n v="1"/>
    <x v="0"/>
    <x v="0"/>
    <s v="No"/>
    <x v="0"/>
    <x v="0"/>
    <x v="0"/>
    <n v="0"/>
    <x v="1"/>
    <x v="19"/>
    <x v="5"/>
    <n v="468"/>
  </r>
  <r>
    <d v="2019-05-10T00:00:00"/>
    <x v="35"/>
    <d v="1899-12-30T12:15:00"/>
    <m/>
    <x v="1"/>
    <s v="JAR"/>
    <d v="2019-05-10T12:30:00"/>
    <m/>
    <x v="7"/>
    <s v="Carga"/>
    <s v="NO"/>
    <n v="4"/>
    <n v="6"/>
    <x v="0"/>
    <x v="298"/>
    <x v="11"/>
    <s v="sta.perpetua"/>
    <m/>
    <m/>
    <m/>
    <m/>
    <n v="20"/>
    <s v="Miguel Ángel"/>
    <x v="98"/>
    <d v="1899-12-30T12:15:00"/>
    <m/>
    <n v="0"/>
    <x v="0"/>
    <x v="0"/>
    <s v="SI"/>
    <x v="1"/>
    <x v="1"/>
    <x v="1"/>
    <n v="1"/>
    <x v="2"/>
    <x v="19"/>
    <x v="5"/>
    <n v="468"/>
  </r>
  <r>
    <d v="2019-05-10T00:00:00"/>
    <x v="5"/>
    <d v="1899-12-30T12:30:00"/>
    <m/>
    <x v="1"/>
    <s v="JAR"/>
    <d v="2019-05-10T12:30:00"/>
    <m/>
    <x v="25"/>
    <s v="Carga"/>
    <s v="NO"/>
    <n v="1"/>
    <n v="1"/>
    <x v="1"/>
    <x v="7"/>
    <x v="9"/>
    <s v="france"/>
    <s v="Molde 11052"/>
    <m/>
    <m/>
    <m/>
    <m/>
    <s v="Sus medios"/>
    <x v="98"/>
    <d v="1899-12-30T12:30:00"/>
    <m/>
    <n v="0"/>
    <x v="0"/>
    <x v="0"/>
    <s v="SI"/>
    <x v="1"/>
    <x v="1"/>
    <x v="1"/>
    <n v="1"/>
    <x v="2"/>
    <x v="19"/>
    <x v="5"/>
    <n v="468"/>
  </r>
  <r>
    <d v="2019-05-10T00:00:00"/>
    <x v="36"/>
    <d v="1899-12-30T13:00:00"/>
    <m/>
    <x v="1"/>
    <s v="JAR"/>
    <d v="2019-05-10T13:00:00"/>
    <m/>
    <x v="24"/>
    <s v="Descarga"/>
    <s v="SI"/>
    <n v="13.5"/>
    <n v="26"/>
    <x v="0"/>
    <x v="40"/>
    <x v="10"/>
    <s v="NURIEUX"/>
    <s v="CB-1223"/>
    <m/>
    <m/>
    <m/>
    <n v="60"/>
    <s v="Miguel Ángel"/>
    <x v="98"/>
    <d v="1899-12-30T13:00:00"/>
    <m/>
    <n v="1"/>
    <x v="0"/>
    <x v="0"/>
    <s v="SI"/>
    <x v="1"/>
    <x v="1"/>
    <x v="1"/>
    <n v="1"/>
    <x v="2"/>
    <x v="19"/>
    <x v="5"/>
    <n v="468"/>
  </r>
  <r>
    <d v="2019-05-10T00:00:00"/>
    <x v="63"/>
    <d v="1899-12-30T13:45:00"/>
    <m/>
    <x v="1"/>
    <s v="JAR"/>
    <d v="2019-05-10T14:00:00"/>
    <m/>
    <x v="7"/>
    <s v="Carga"/>
    <s v="NO"/>
    <n v="4"/>
    <n v="6"/>
    <x v="0"/>
    <x v="247"/>
    <x v="5"/>
    <s v="La llagosta"/>
    <m/>
    <m/>
    <m/>
    <m/>
    <n v="20"/>
    <s v="Sandra"/>
    <x v="98"/>
    <d v="1899-12-30T13:45:00"/>
    <m/>
    <n v="0"/>
    <x v="0"/>
    <x v="0"/>
    <s v="SI"/>
    <x v="1"/>
    <x v="1"/>
    <x v="1"/>
    <n v="1"/>
    <x v="2"/>
    <x v="19"/>
    <x v="5"/>
    <n v="468"/>
  </r>
  <r>
    <d v="2019-05-10T00:00:00"/>
    <x v="43"/>
    <d v="1899-12-30T14:00:00"/>
    <m/>
    <x v="1"/>
    <s v="JAR"/>
    <d v="2019-05-10T14:00:00"/>
    <n v="6007096"/>
    <x v="3"/>
    <s v="Carga"/>
    <s v="SI"/>
    <n v="13.5"/>
    <n v="26"/>
    <x v="0"/>
    <x v="10"/>
    <x v="4"/>
    <s v="UK"/>
    <m/>
    <m/>
    <m/>
    <m/>
    <n v="45"/>
    <s v="Miguel Ángel"/>
    <x v="98"/>
    <d v="1899-12-30T14:00:00"/>
    <m/>
    <n v="1"/>
    <x v="0"/>
    <x v="0"/>
    <s v="SI"/>
    <x v="1"/>
    <x v="1"/>
    <x v="1"/>
    <n v="1"/>
    <x v="1"/>
    <x v="19"/>
    <x v="5"/>
    <n v="468"/>
  </r>
  <r>
    <d v="2019-05-10T00:00:00"/>
    <x v="12"/>
    <d v="1899-12-30T14:30:00"/>
    <m/>
    <x v="1"/>
    <s v="JAR"/>
    <d v="2019-05-10T14:30:00"/>
    <m/>
    <x v="43"/>
    <s v="Descarga"/>
    <s v="NO"/>
    <n v="1"/>
    <n v="1"/>
    <x v="0"/>
    <x v="150"/>
    <x v="0"/>
    <s v="PALAU"/>
    <m/>
    <m/>
    <m/>
    <m/>
    <n v="10"/>
    <s v="Miguel M."/>
    <x v="98"/>
    <d v="1899-12-30T14:30:00"/>
    <m/>
    <n v="0"/>
    <x v="0"/>
    <x v="0"/>
    <s v="SI"/>
    <x v="1"/>
    <x v="1"/>
    <x v="1"/>
    <n v="1"/>
    <x v="0"/>
    <x v="19"/>
    <x v="5"/>
    <n v="468"/>
  </r>
  <r>
    <d v="2019-05-10T00:00:00"/>
    <x v="7"/>
    <d v="1899-12-30T15:30:00"/>
    <m/>
    <x v="1"/>
    <s v="JAR"/>
    <d v="2019-05-10T15:30:00"/>
    <n v="27319"/>
    <x v="33"/>
    <s v="Carga"/>
    <s v="NO"/>
    <n v="1"/>
    <n v="2"/>
    <x v="0"/>
    <x v="30"/>
    <x v="3"/>
    <s v="Guipuzcoa"/>
    <m/>
    <m/>
    <m/>
    <m/>
    <n v="10"/>
    <s v="Miguel M."/>
    <x v="98"/>
    <d v="1899-12-30T15:30:00"/>
    <m/>
    <n v="0"/>
    <x v="0"/>
    <x v="0"/>
    <s v="SI"/>
    <x v="1"/>
    <x v="1"/>
    <x v="1"/>
    <n v="1"/>
    <x v="1"/>
    <x v="19"/>
    <x v="5"/>
    <n v="468"/>
  </r>
  <r>
    <d v="2019-05-10T00:00:00"/>
    <x v="13"/>
    <d v="1899-12-30T16:00:00"/>
    <m/>
    <x v="1"/>
    <s v="JAR"/>
    <d v="2019-05-10T16:00:00"/>
    <n v="27946"/>
    <x v="3"/>
    <s v="Carga"/>
    <s v="NO"/>
    <n v="1"/>
    <n v="1"/>
    <x v="0"/>
    <x v="304"/>
    <x v="3"/>
    <s v="Mallorca"/>
    <m/>
    <m/>
    <m/>
    <m/>
    <n v="10"/>
    <s v="Miguel M."/>
    <x v="98"/>
    <d v="1899-12-30T16:00:00"/>
    <m/>
    <n v="0"/>
    <x v="0"/>
    <x v="0"/>
    <s v="SI"/>
    <x v="1"/>
    <x v="1"/>
    <x v="1"/>
    <n v="1"/>
    <x v="1"/>
    <x v="19"/>
    <x v="5"/>
    <n v="468"/>
  </r>
  <r>
    <d v="2019-05-10T00:00:00"/>
    <x v="82"/>
    <d v="1899-12-30T16:45:00"/>
    <m/>
    <x v="1"/>
    <s v="JAR"/>
    <d v="2019-05-10T17:00:00"/>
    <m/>
    <x v="3"/>
    <s v="Carga"/>
    <s v="SI"/>
    <n v="13.5"/>
    <n v="26"/>
    <x v="0"/>
    <x v="6"/>
    <x v="3"/>
    <s v="VARIOS"/>
    <m/>
    <m/>
    <m/>
    <m/>
    <n v="30"/>
    <s v="Juan Carlos"/>
    <x v="98"/>
    <d v="1899-12-30T16:45:00"/>
    <m/>
    <n v="1"/>
    <x v="0"/>
    <x v="0"/>
    <s v="SI"/>
    <x v="1"/>
    <x v="1"/>
    <x v="1"/>
    <n v="1"/>
    <x v="1"/>
    <x v="19"/>
    <x v="5"/>
    <n v="468"/>
  </r>
  <r>
    <d v="2019-05-10T00:00:00"/>
    <x v="89"/>
    <d v="1899-12-30T17:15:00"/>
    <m/>
    <x v="1"/>
    <s v="JAR"/>
    <d v="2019-05-10T17:30:00"/>
    <m/>
    <x v="83"/>
    <s v="Carga"/>
    <s v="NO"/>
    <n v="1"/>
    <n v="1"/>
    <x v="0"/>
    <x v="294"/>
    <x v="7"/>
    <s v="varios"/>
    <m/>
    <m/>
    <m/>
    <m/>
    <n v="30"/>
    <s v="Miguel M."/>
    <x v="98"/>
    <d v="1899-12-30T17:15:00"/>
    <m/>
    <n v="0"/>
    <x v="0"/>
    <x v="0"/>
    <s v="SI"/>
    <x v="1"/>
    <x v="1"/>
    <x v="1"/>
    <n v="1"/>
    <x v="2"/>
    <x v="19"/>
    <x v="5"/>
    <n v="468"/>
  </r>
  <r>
    <d v="2019-05-10T00:00:00"/>
    <x v="48"/>
    <d v="1899-12-30T19:30:00"/>
    <m/>
    <x v="1"/>
    <s v="MR"/>
    <d v="2019-05-10T19:30:00"/>
    <m/>
    <x v="26"/>
    <s v="Carga"/>
    <s v="NO"/>
    <n v="8"/>
    <n v="16"/>
    <x v="0"/>
    <x v="157"/>
    <x v="5"/>
    <s v="VARIOS"/>
    <m/>
    <m/>
    <m/>
    <m/>
    <n v="30"/>
    <s v="Miguel M."/>
    <x v="98"/>
    <d v="1899-12-30T17:30:00"/>
    <m/>
    <n v="0"/>
    <x v="0"/>
    <x v="0"/>
    <s v="SI"/>
    <x v="1"/>
    <x v="3"/>
    <x v="1"/>
    <n v="1"/>
    <x v="2"/>
    <x v="19"/>
    <x v="5"/>
    <n v="468"/>
  </r>
  <r>
    <d v="2019-05-13T00:00:00"/>
    <x v="59"/>
    <d v="1899-12-30T07:00:00"/>
    <m/>
    <x v="1"/>
    <s v="JAR"/>
    <d v="2019-05-13T07:00:00"/>
    <m/>
    <x v="3"/>
    <s v="Descarga"/>
    <s v="NO"/>
    <n v="6"/>
    <n v="10"/>
    <x v="0"/>
    <x v="22"/>
    <x v="2"/>
    <s v="PALAU"/>
    <m/>
    <m/>
    <m/>
    <m/>
    <n v="30"/>
    <s v="Juan Carlos"/>
    <x v="99"/>
    <d v="1899-12-30T09:00:00"/>
    <m/>
    <n v="0"/>
    <x v="0"/>
    <x v="0"/>
    <s v="SI"/>
    <x v="1"/>
    <x v="2"/>
    <x v="0"/>
    <n v="0"/>
    <x v="0"/>
    <x v="20"/>
    <x v="5"/>
    <n v="468"/>
  </r>
  <r>
    <d v="2019-05-13T00:00:00"/>
    <x v="41"/>
    <d v="1899-12-30T10:15:00"/>
    <m/>
    <x v="1"/>
    <s v="JAR"/>
    <d v="2019-05-13T10:30:00"/>
    <m/>
    <x v="64"/>
    <s v="Descarga"/>
    <s v="NO"/>
    <n v="1"/>
    <n v="1"/>
    <x v="0"/>
    <x v="4"/>
    <x v="2"/>
    <s v="PALAU"/>
    <s v="Bamberger Polymers "/>
    <m/>
    <m/>
    <m/>
    <n v="10"/>
    <s v="Juan Carlos"/>
    <x v="99"/>
    <d v="1899-12-30T10:15:00"/>
    <m/>
    <n v="0"/>
    <x v="0"/>
    <x v="0"/>
    <s v="SI"/>
    <x v="1"/>
    <x v="1"/>
    <x v="1"/>
    <n v="1"/>
    <x v="0"/>
    <x v="20"/>
    <x v="5"/>
    <n v="468"/>
  </r>
  <r>
    <d v="2019-05-13T00:00:00"/>
    <x v="2"/>
    <d v="1899-12-30T11:00:00"/>
    <m/>
    <x v="1"/>
    <s v="JAR"/>
    <d v="2019-05-13T11:00:00"/>
    <m/>
    <x v="25"/>
    <s v="Descarga"/>
    <s v="SI"/>
    <n v="13.5"/>
    <n v="26"/>
    <x v="0"/>
    <x v="42"/>
    <x v="10"/>
    <s v="GAILLON"/>
    <s v="CB-1226"/>
    <m/>
    <m/>
    <m/>
    <n v="60"/>
    <s v="Miguel Ángel"/>
    <x v="99"/>
    <d v="1899-12-30T11:00:00"/>
    <m/>
    <n v="1"/>
    <x v="0"/>
    <x v="0"/>
    <s v="SI"/>
    <x v="1"/>
    <x v="1"/>
    <x v="1"/>
    <n v="1"/>
    <x v="2"/>
    <x v="20"/>
    <x v="5"/>
    <n v="468"/>
  </r>
  <r>
    <d v="2019-05-13T00:00:00"/>
    <x v="4"/>
    <d v="1899-12-30T12:00:00"/>
    <m/>
    <x v="1"/>
    <s v="JAR"/>
    <d v="2019-05-13T12:00:00"/>
    <m/>
    <x v="28"/>
    <s v="Descarga"/>
    <s v="NO"/>
    <n v="1"/>
    <n v="1"/>
    <x v="0"/>
    <x v="49"/>
    <x v="0"/>
    <s v="PALAU"/>
    <m/>
    <m/>
    <m/>
    <m/>
    <n v="15"/>
    <s v="Juan Carlos"/>
    <x v="99"/>
    <d v="1899-12-30T12:00:00"/>
    <m/>
    <n v="0"/>
    <x v="0"/>
    <x v="0"/>
    <s v="SI"/>
    <x v="1"/>
    <x v="1"/>
    <x v="1"/>
    <n v="1"/>
    <x v="0"/>
    <x v="20"/>
    <x v="5"/>
    <n v="468"/>
  </r>
  <r>
    <d v="2019-05-13T00:00:00"/>
    <x v="5"/>
    <d v="1899-12-30T12:30:00"/>
    <m/>
    <x v="1"/>
    <s v="JAR"/>
    <d v="2019-05-13T12:30:00"/>
    <m/>
    <x v="3"/>
    <s v="Descarga"/>
    <s v="NO"/>
    <n v="2"/>
    <n v="4"/>
    <x v="0"/>
    <x v="305"/>
    <x v="2"/>
    <s v="PALAU"/>
    <s v="DOW LDPE 780E NATURAL"/>
    <m/>
    <m/>
    <m/>
    <n v="20"/>
    <s v="Juan Carlos"/>
    <x v="99"/>
    <d v="1899-12-30T12:30:00"/>
    <m/>
    <n v="0"/>
    <x v="0"/>
    <x v="0"/>
    <s v="SI"/>
    <x v="1"/>
    <x v="1"/>
    <x v="1"/>
    <n v="1"/>
    <x v="0"/>
    <x v="20"/>
    <x v="5"/>
    <n v="468"/>
  </r>
  <r>
    <d v="2019-05-13T00:00:00"/>
    <x v="36"/>
    <d v="1899-12-30T13:00:00"/>
    <m/>
    <x v="1"/>
    <s v="JAR"/>
    <d v="2019-05-13T13:00:00"/>
    <m/>
    <x v="3"/>
    <s v="Carga"/>
    <s v="NO"/>
    <n v="10"/>
    <n v="17"/>
    <x v="0"/>
    <x v="10"/>
    <x v="4"/>
    <s v="UK"/>
    <s v="6006522 + 6007108 + 6007118 + 6007140 + 6007141 + 6007143 + 6007195"/>
    <m/>
    <m/>
    <m/>
    <n v="60"/>
    <s v="Miguel M."/>
    <x v="99"/>
    <d v="1899-12-30T15:00:00"/>
    <m/>
    <n v="0"/>
    <x v="0"/>
    <x v="0"/>
    <s v="SI"/>
    <x v="1"/>
    <x v="2"/>
    <x v="0"/>
    <n v="0"/>
    <x v="1"/>
    <x v="20"/>
    <x v="5"/>
    <n v="468"/>
  </r>
  <r>
    <d v="2019-05-13T00:00:00"/>
    <x v="6"/>
    <d v="1899-12-30T13:30:00"/>
    <m/>
    <x v="1"/>
    <s v="JAR"/>
    <d v="2019-05-13T13:30:00"/>
    <s v="27662-27750"/>
    <x v="75"/>
    <s v="Carga"/>
    <s v="NO"/>
    <n v="3"/>
    <n v="6"/>
    <x v="0"/>
    <x v="41"/>
    <x v="1"/>
    <s v="portugal"/>
    <m/>
    <m/>
    <m/>
    <m/>
    <n v="20"/>
    <s v="Miguel Ángel"/>
    <x v="99"/>
    <d v="1899-12-30T13:30:00"/>
    <m/>
    <n v="0"/>
    <x v="0"/>
    <x v="0"/>
    <s v="SI"/>
    <x v="1"/>
    <x v="1"/>
    <x v="1"/>
    <n v="1"/>
    <x v="1"/>
    <x v="20"/>
    <x v="5"/>
    <n v="468"/>
  </r>
  <r>
    <d v="2019-05-13T00:00:00"/>
    <x v="63"/>
    <d v="1899-12-30T13:45:00"/>
    <m/>
    <x v="1"/>
    <s v="JAR"/>
    <d v="2019-05-13T14:00:00"/>
    <m/>
    <x v="3"/>
    <s v="Descarga"/>
    <s v="NO"/>
    <n v="2"/>
    <n v="4"/>
    <x v="0"/>
    <x v="114"/>
    <x v="2"/>
    <s v="PALAU"/>
    <m/>
    <m/>
    <m/>
    <m/>
    <n v="20"/>
    <s v="Juan Carlos"/>
    <x v="99"/>
    <d v="1899-12-30T13:45:00"/>
    <m/>
    <n v="0"/>
    <x v="0"/>
    <x v="0"/>
    <s v="SI"/>
    <x v="1"/>
    <x v="1"/>
    <x v="1"/>
    <n v="1"/>
    <x v="0"/>
    <x v="20"/>
    <x v="5"/>
    <n v="468"/>
  </r>
  <r>
    <d v="2019-05-13T00:00:00"/>
    <x v="38"/>
    <d v="1899-12-30T15:00:00"/>
    <m/>
    <x v="1"/>
    <s v="JAR"/>
    <d v="2019-05-13T15:00:00"/>
    <n v="27463"/>
    <x v="26"/>
    <s v="Carga"/>
    <s v="SI"/>
    <n v="13.5"/>
    <n v="26"/>
    <x v="0"/>
    <x v="306"/>
    <x v="7"/>
    <s v="Barcelona"/>
    <m/>
    <m/>
    <m/>
    <m/>
    <n v="60"/>
    <s v="Jesús"/>
    <x v="99"/>
    <d v="1899-12-30T15:00:00"/>
    <m/>
    <n v="1"/>
    <x v="0"/>
    <x v="0"/>
    <s v="SI"/>
    <x v="1"/>
    <x v="1"/>
    <x v="1"/>
    <n v="1"/>
    <x v="2"/>
    <x v="20"/>
    <x v="5"/>
    <n v="468"/>
  </r>
  <r>
    <d v="2019-05-13T00:00:00"/>
    <x v="54"/>
    <d v="1899-12-30T15:45:00"/>
    <m/>
    <x v="1"/>
    <s v="JAR"/>
    <d v="2019-05-13T16:00:00"/>
    <n v="27832"/>
    <x v="43"/>
    <s v="Carga"/>
    <s v="NO"/>
    <n v="6"/>
    <n v="12"/>
    <x v="0"/>
    <x v="70"/>
    <x v="11"/>
    <s v="Jaén"/>
    <m/>
    <m/>
    <m/>
    <m/>
    <n v="30"/>
    <s v="Jesús"/>
    <x v="99"/>
    <d v="1899-12-30T15:45:00"/>
    <m/>
    <n v="0"/>
    <x v="0"/>
    <x v="0"/>
    <s v="SI"/>
    <x v="1"/>
    <x v="1"/>
    <x v="1"/>
    <n v="1"/>
    <x v="2"/>
    <x v="20"/>
    <x v="5"/>
    <n v="468"/>
  </r>
  <r>
    <d v="2019-05-13T00:00:00"/>
    <x v="13"/>
    <d v="1899-12-30T16:00:00"/>
    <m/>
    <x v="1"/>
    <s v="JAR"/>
    <d v="2019-05-13T16:00:00"/>
    <m/>
    <x v="25"/>
    <s v="Descarga"/>
    <s v="SI"/>
    <n v="13.5"/>
    <n v="26"/>
    <x v="0"/>
    <x v="67"/>
    <x v="10"/>
    <s v="PALAU"/>
    <s v="CB-1224 "/>
    <m/>
    <m/>
    <m/>
    <n v="60"/>
    <s v="Miguel Ángel"/>
    <x v="99"/>
    <d v="1899-12-30T09:00:00"/>
    <m/>
    <n v="1"/>
    <x v="0"/>
    <x v="0"/>
    <s v="SI"/>
    <x v="1"/>
    <x v="3"/>
    <x v="1"/>
    <n v="1"/>
    <x v="2"/>
    <x v="20"/>
    <x v="5"/>
    <n v="468"/>
  </r>
  <r>
    <d v="2019-05-13T00:00:00"/>
    <x v="8"/>
    <d v="1899-12-30T16:30:00"/>
    <m/>
    <x v="1"/>
    <s v="JAR"/>
    <d v="2019-05-13T16:30:00"/>
    <n v="27288"/>
    <x v="3"/>
    <s v="Carga"/>
    <s v="NO"/>
    <n v="5"/>
    <n v="11"/>
    <x v="0"/>
    <x v="250"/>
    <x v="1"/>
    <s v="Pontevedra"/>
    <m/>
    <m/>
    <m/>
    <m/>
    <n v="30"/>
    <s v="Jesús"/>
    <x v="99"/>
    <d v="1899-12-30T16:30:00"/>
    <m/>
    <n v="0"/>
    <x v="0"/>
    <x v="0"/>
    <s v="SI"/>
    <x v="1"/>
    <x v="1"/>
    <x v="1"/>
    <n v="1"/>
    <x v="1"/>
    <x v="20"/>
    <x v="5"/>
    <n v="468"/>
  </r>
  <r>
    <d v="2019-05-13T00:00:00"/>
    <x v="82"/>
    <d v="1899-12-30T16:45:00"/>
    <m/>
    <x v="1"/>
    <s v="JAR"/>
    <d v="2019-05-13T17:00:00"/>
    <m/>
    <x v="3"/>
    <s v="Carga"/>
    <s v="SI"/>
    <n v="13.5"/>
    <n v="26"/>
    <x v="0"/>
    <x v="6"/>
    <x v="3"/>
    <s v="VARIOS"/>
    <m/>
    <m/>
    <m/>
    <m/>
    <n v="20"/>
    <s v="Jesús"/>
    <x v="99"/>
    <d v="1899-12-30T16:45:00"/>
    <m/>
    <n v="1"/>
    <x v="0"/>
    <x v="0"/>
    <s v="SI"/>
    <x v="1"/>
    <x v="1"/>
    <x v="1"/>
    <n v="1"/>
    <x v="1"/>
    <x v="20"/>
    <x v="5"/>
    <n v="468"/>
  </r>
  <r>
    <d v="2019-05-13T00:00:00"/>
    <x v="40"/>
    <d v="1899-12-30T17:00:00"/>
    <m/>
    <x v="1"/>
    <s v="JAR"/>
    <d v="2019-05-13T17:00:00"/>
    <n v="27754"/>
    <x v="14"/>
    <s v="Carga"/>
    <s v="NO"/>
    <n v="3"/>
    <n v="5"/>
    <x v="0"/>
    <x v="140"/>
    <x v="1"/>
    <s v="Pontevedra"/>
    <m/>
    <m/>
    <m/>
    <m/>
    <n v="15"/>
    <s v="Reyes"/>
    <x v="99"/>
    <d v="1899-12-30T17:00:00"/>
    <m/>
    <n v="0"/>
    <x v="0"/>
    <x v="0"/>
    <s v="SI"/>
    <x v="1"/>
    <x v="1"/>
    <x v="1"/>
    <n v="1"/>
    <x v="1"/>
    <x v="20"/>
    <x v="5"/>
    <n v="468"/>
  </r>
  <r>
    <d v="2019-05-13T00:00:00"/>
    <x v="55"/>
    <d v="1899-12-30T17:30:00"/>
    <m/>
    <x v="1"/>
    <s v="JAR"/>
    <d v="2019-05-13T17:30:00"/>
    <m/>
    <x v="32"/>
    <s v="Descarga"/>
    <s v="NO"/>
    <n v="10"/>
    <n v="14"/>
    <x v="0"/>
    <x v="227"/>
    <x v="0"/>
    <s v="PALAU"/>
    <m/>
    <m/>
    <m/>
    <m/>
    <n v="30"/>
    <s v="Jesús"/>
    <x v="99"/>
    <d v="1899-12-30T17:30:00"/>
    <m/>
    <n v="0"/>
    <x v="0"/>
    <x v="0"/>
    <s v="SI"/>
    <x v="1"/>
    <x v="1"/>
    <x v="1"/>
    <n v="1"/>
    <x v="0"/>
    <x v="20"/>
    <x v="5"/>
    <n v="468"/>
  </r>
  <r>
    <d v="2019-05-13T00:00:00"/>
    <x v="47"/>
    <d v="1899-12-30T18:30:00"/>
    <m/>
    <x v="1"/>
    <s v="MR"/>
    <d v="2019-05-13T18:30:00"/>
    <n v="27520"/>
    <x v="26"/>
    <s v="Carga"/>
    <s v="NO"/>
    <n v="8"/>
    <n v="16"/>
    <x v="0"/>
    <x v="157"/>
    <x v="5"/>
    <s v="VARIOS"/>
    <m/>
    <m/>
    <m/>
    <m/>
    <n v="45"/>
    <s v="Jesús"/>
    <x v="99"/>
    <d v="1899-12-30T18:30:00"/>
    <m/>
    <n v="0"/>
    <x v="0"/>
    <x v="0"/>
    <s v="SI"/>
    <x v="1"/>
    <x v="1"/>
    <x v="1"/>
    <n v="1"/>
    <x v="2"/>
    <x v="20"/>
    <x v="5"/>
    <n v="468"/>
  </r>
  <r>
    <d v="2019-05-13T00:00:00"/>
    <x v="56"/>
    <d v="1899-12-30T19:00:00"/>
    <m/>
    <x v="1"/>
    <s v="JAR"/>
    <d v="2019-05-13T19:00:00"/>
    <m/>
    <x v="37"/>
    <s v="Carga"/>
    <s v="NO"/>
    <n v="4"/>
    <n v="5"/>
    <x v="0"/>
    <x v="198"/>
    <x v="0"/>
    <s v="Italia"/>
    <m/>
    <m/>
    <m/>
    <m/>
    <n v="20"/>
    <s v="Miguel M."/>
    <x v="99"/>
    <d v="1899-12-30T19:00:00"/>
    <m/>
    <n v="0"/>
    <x v="0"/>
    <x v="0"/>
    <s v="SI"/>
    <x v="1"/>
    <x v="1"/>
    <x v="1"/>
    <n v="1"/>
    <x v="0"/>
    <x v="20"/>
    <x v="5"/>
    <n v="468"/>
  </r>
  <r>
    <d v="2019-05-13T00:00:00"/>
    <x v="48"/>
    <d v="1899-12-30T19:30:00"/>
    <m/>
    <x v="1"/>
    <s v="MR"/>
    <d v="2019-05-13T19:30:00"/>
    <s v="27916-27985"/>
    <x v="26"/>
    <s v="Carga"/>
    <s v="NO"/>
    <n v="8"/>
    <n v="16"/>
    <x v="0"/>
    <x v="157"/>
    <x v="5"/>
    <s v="VARIOS"/>
    <m/>
    <m/>
    <m/>
    <m/>
    <n v="30"/>
    <s v="Miguel M."/>
    <x v="99"/>
    <d v="1899-12-30T19:30:00"/>
    <m/>
    <n v="0"/>
    <x v="0"/>
    <x v="0"/>
    <s v="SI"/>
    <x v="1"/>
    <x v="1"/>
    <x v="1"/>
    <n v="1"/>
    <x v="2"/>
    <x v="20"/>
    <x v="5"/>
    <n v="468"/>
  </r>
  <r>
    <d v="2019-05-14T00:00:00"/>
    <x v="59"/>
    <d v="1899-12-30T07:00:00"/>
    <m/>
    <x v="1"/>
    <s v="JAR"/>
    <d v="2019-05-14T07:00:00"/>
    <m/>
    <x v="31"/>
    <s v="Carga"/>
    <s v="SI"/>
    <n v="13.5"/>
    <n v="26"/>
    <x v="0"/>
    <x v="70"/>
    <x v="11"/>
    <s v="Maçanet de la selva"/>
    <m/>
    <m/>
    <m/>
    <m/>
    <n v="60"/>
    <s v="Juan Carlos"/>
    <x v="100"/>
    <d v="1899-12-30T07:00:00"/>
    <m/>
    <n v="1"/>
    <x v="0"/>
    <x v="0"/>
    <s v="SI"/>
    <x v="1"/>
    <x v="1"/>
    <x v="1"/>
    <n v="1"/>
    <x v="2"/>
    <x v="20"/>
    <x v="5"/>
    <n v="468"/>
  </r>
  <r>
    <d v="2019-05-14T00:00:00"/>
    <x v="20"/>
    <d v="1899-12-30T08:30:00"/>
    <m/>
    <x v="1"/>
    <s v="JAR"/>
    <d v="2019-05-14T08:30:00"/>
    <s v="27986-27468-27863"/>
    <x v="7"/>
    <s v="Carga"/>
    <s v="NO"/>
    <n v="4"/>
    <n v="6"/>
    <x v="0"/>
    <x v="4"/>
    <x v="7"/>
    <s v="varios"/>
    <m/>
    <m/>
    <m/>
    <m/>
    <n v="20"/>
    <s v="Juan Carlos"/>
    <x v="100"/>
    <d v="1899-12-30T08:30:00"/>
    <m/>
    <n v="0"/>
    <x v="0"/>
    <x v="0"/>
    <s v="SI"/>
    <x v="1"/>
    <x v="1"/>
    <x v="1"/>
    <n v="1"/>
    <x v="2"/>
    <x v="20"/>
    <x v="5"/>
    <n v="468"/>
  </r>
  <r>
    <d v="2019-05-14T00:00:00"/>
    <x v="1"/>
    <d v="1899-12-30T10:30:00"/>
    <m/>
    <x v="1"/>
    <s v="JAR"/>
    <d v="2019-05-14T10:30:00"/>
    <n v="27933"/>
    <x v="3"/>
    <s v="Carga"/>
    <s v="NO"/>
    <n v="1"/>
    <n v="1"/>
    <x v="0"/>
    <x v="4"/>
    <x v="1"/>
    <s v="Barcelona"/>
    <m/>
    <m/>
    <m/>
    <m/>
    <n v="10"/>
    <s v="Juan Carlos"/>
    <x v="100"/>
    <d v="1899-12-30T10:30:00"/>
    <m/>
    <n v="0"/>
    <x v="0"/>
    <x v="0"/>
    <s v="SI"/>
    <x v="1"/>
    <x v="1"/>
    <x v="1"/>
    <n v="1"/>
    <x v="1"/>
    <x v="20"/>
    <x v="5"/>
    <n v="468"/>
  </r>
  <r>
    <d v="2019-05-14T00:00:00"/>
    <x v="3"/>
    <m/>
    <m/>
    <x v="0"/>
    <s v="JAR"/>
    <d v="2019-05-14T11:30:00"/>
    <m/>
    <x v="3"/>
    <s v="Descarga"/>
    <s v="NO"/>
    <n v="4"/>
    <n v="8"/>
    <x v="0"/>
    <x v="134"/>
    <x v="6"/>
    <s v="PALAU"/>
    <m/>
    <m/>
    <m/>
    <m/>
    <n v="30"/>
    <s v="Miguel Ángel"/>
    <x v="100"/>
    <d v="1899-12-30T11:30:00"/>
    <m/>
    <n v="0"/>
    <x v="0"/>
    <x v="0"/>
    <s v="No"/>
    <x v="0"/>
    <x v="0"/>
    <x v="0"/>
    <n v="0"/>
    <x v="0"/>
    <x v="20"/>
    <x v="5"/>
    <n v="468"/>
  </r>
  <r>
    <d v="2019-05-14T00:00:00"/>
    <x v="4"/>
    <d v="1899-12-30T12:00:00"/>
    <m/>
    <x v="1"/>
    <s v="JAR"/>
    <d v="2019-05-14T12:00:00"/>
    <n v="27916"/>
    <x v="25"/>
    <s v="Carga"/>
    <s v="SI"/>
    <n v="13.5"/>
    <n v="26"/>
    <x v="0"/>
    <x v="307"/>
    <x v="7"/>
    <s v="Zaragoza"/>
    <m/>
    <m/>
    <m/>
    <m/>
    <n v="45"/>
    <s v="Juan Carlos"/>
    <x v="100"/>
    <d v="1899-12-30T12:00:00"/>
    <m/>
    <n v="1"/>
    <x v="0"/>
    <x v="0"/>
    <s v="SI"/>
    <x v="1"/>
    <x v="1"/>
    <x v="1"/>
    <n v="1"/>
    <x v="2"/>
    <x v="20"/>
    <x v="5"/>
    <n v="468"/>
  </r>
  <r>
    <d v="2019-05-14T00:00:00"/>
    <x v="5"/>
    <d v="1899-12-30T12:30:00"/>
    <m/>
    <x v="1"/>
    <s v="JAR"/>
    <d v="2019-05-14T12:30:00"/>
    <m/>
    <x v="75"/>
    <s v="Carga"/>
    <s v="NO"/>
    <n v="2"/>
    <n v="3"/>
    <x v="0"/>
    <x v="300"/>
    <x v="7"/>
    <s v="VARIOS"/>
    <s v="27885, 28041 y 27857"/>
    <m/>
    <m/>
    <m/>
    <m/>
    <s v="Sandra"/>
    <x v="100"/>
    <d v="1899-12-30T12:30:00"/>
    <m/>
    <n v="0"/>
    <x v="0"/>
    <x v="0"/>
    <s v="SI"/>
    <x v="1"/>
    <x v="1"/>
    <x v="1"/>
    <n v="1"/>
    <x v="2"/>
    <x v="20"/>
    <x v="5"/>
    <n v="468"/>
  </r>
  <r>
    <d v="2019-05-14T00:00:00"/>
    <x v="6"/>
    <d v="1899-12-30T13:30:00"/>
    <m/>
    <x v="1"/>
    <s v="JAR"/>
    <d v="2019-05-14T13:30:00"/>
    <n v="27303"/>
    <x v="70"/>
    <s v="Carga"/>
    <s v="NO"/>
    <n v="1"/>
    <n v="1"/>
    <x v="0"/>
    <x v="308"/>
    <x v="1"/>
    <s v="Ourense"/>
    <m/>
    <m/>
    <m/>
    <m/>
    <m/>
    <s v="Miguel M."/>
    <x v="100"/>
    <d v="1899-12-30T14:00:00"/>
    <m/>
    <n v="0"/>
    <x v="0"/>
    <x v="0"/>
    <s v="SI"/>
    <x v="1"/>
    <x v="2"/>
    <x v="0"/>
    <n v="0"/>
    <x v="1"/>
    <x v="20"/>
    <x v="5"/>
    <n v="468"/>
  </r>
  <r>
    <d v="2019-05-14T00:00:00"/>
    <x v="43"/>
    <d v="1899-12-30T14:00:00"/>
    <m/>
    <x v="1"/>
    <s v="JAR"/>
    <d v="2019-05-14T14:00:00"/>
    <n v="27870"/>
    <x v="3"/>
    <s v="Carga"/>
    <s v="SI"/>
    <n v="13.5"/>
    <n v="10"/>
    <x v="0"/>
    <x v="6"/>
    <x v="3"/>
    <s v="Bernis"/>
    <m/>
    <m/>
    <m/>
    <m/>
    <n v="45"/>
    <s v="Jesús"/>
    <x v="100"/>
    <d v="1899-12-30T14:00:00"/>
    <m/>
    <n v="1"/>
    <x v="0"/>
    <x v="0"/>
    <s v="SI"/>
    <x v="1"/>
    <x v="1"/>
    <x v="1"/>
    <n v="1"/>
    <x v="1"/>
    <x v="20"/>
    <x v="5"/>
    <n v="468"/>
  </r>
  <r>
    <d v="2019-05-14T00:00:00"/>
    <x v="38"/>
    <d v="1899-12-30T15:00:00"/>
    <m/>
    <x v="1"/>
    <s v="JAR"/>
    <d v="2019-05-14T15:00:00"/>
    <m/>
    <x v="53"/>
    <s v="Carga"/>
    <s v="SI"/>
    <n v="13.5"/>
    <n v="26"/>
    <x v="0"/>
    <x v="21"/>
    <x v="8"/>
    <s v="Murcia"/>
    <m/>
    <m/>
    <m/>
    <m/>
    <n v="45"/>
    <s v="Miguel M."/>
    <x v="100"/>
    <d v="1899-12-30T14:00:00"/>
    <m/>
    <n v="1"/>
    <x v="0"/>
    <x v="0"/>
    <s v="SI"/>
    <x v="1"/>
    <x v="3"/>
    <x v="1"/>
    <n v="1"/>
    <x v="2"/>
    <x v="20"/>
    <x v="5"/>
    <n v="468"/>
  </r>
  <r>
    <d v="2019-05-14T00:00:00"/>
    <x v="7"/>
    <d v="1899-12-30T15:30:00"/>
    <m/>
    <x v="1"/>
    <s v="JAR"/>
    <d v="2019-05-14T15:30:00"/>
    <m/>
    <x v="3"/>
    <s v="Carga"/>
    <s v="SI"/>
    <n v="13.5"/>
    <n v="31"/>
    <x v="0"/>
    <x v="86"/>
    <x v="4"/>
    <s v="Italia"/>
    <s v="6007208-6007144+6007145+6007158+6007164+6007093  "/>
    <m/>
    <m/>
    <m/>
    <n v="60"/>
    <s v="Juan Carlos"/>
    <x v="100"/>
    <d v="1899-12-30T12:30:00"/>
    <m/>
    <n v="1"/>
    <x v="0"/>
    <x v="0"/>
    <s v="SI"/>
    <x v="1"/>
    <x v="3"/>
    <x v="1"/>
    <n v="1"/>
    <x v="1"/>
    <x v="20"/>
    <x v="5"/>
    <n v="468"/>
  </r>
  <r>
    <d v="2019-05-14T00:00:00"/>
    <x v="13"/>
    <d v="1899-12-30T16:00:00"/>
    <m/>
    <x v="1"/>
    <s v="JAR"/>
    <d v="2019-05-14T16:00:00"/>
    <n v="27837"/>
    <x v="28"/>
    <s v="Carga"/>
    <s v="NO"/>
    <n v="4"/>
    <n v="8"/>
    <x v="0"/>
    <x v="309"/>
    <x v="3"/>
    <s v="TARRAGONA"/>
    <m/>
    <m/>
    <m/>
    <m/>
    <n v="30"/>
    <s v="Miguel Ángel"/>
    <x v="100"/>
    <d v="1899-12-30T13:00:00"/>
    <m/>
    <n v="0"/>
    <x v="0"/>
    <x v="0"/>
    <s v="SI"/>
    <x v="1"/>
    <x v="3"/>
    <x v="1"/>
    <n v="1"/>
    <x v="1"/>
    <x v="20"/>
    <x v="5"/>
    <n v="468"/>
  </r>
  <r>
    <d v="2019-05-14T00:00:00"/>
    <x v="8"/>
    <d v="1899-12-30T16:30:00"/>
    <m/>
    <x v="1"/>
    <s v="JAR"/>
    <d v="2019-05-14T16:30:00"/>
    <n v="6007219"/>
    <x v="3"/>
    <s v="Carga"/>
    <s v="SI"/>
    <n v="13.5"/>
    <n v="26"/>
    <x v="2"/>
    <x v="12"/>
    <x v="4"/>
    <s v="Belgium"/>
    <m/>
    <m/>
    <m/>
    <m/>
    <n v="45"/>
    <s v="Miguel M."/>
    <x v="100"/>
    <d v="1899-12-30T16:30:00"/>
    <m/>
    <n v="1"/>
    <x v="0"/>
    <x v="0"/>
    <s v="SI"/>
    <x v="1"/>
    <x v="1"/>
    <x v="1"/>
    <n v="1"/>
    <x v="1"/>
    <x v="20"/>
    <x v="5"/>
    <n v="468"/>
  </r>
  <r>
    <d v="2019-05-14T00:00:00"/>
    <x v="40"/>
    <d v="1899-12-30T17:00:00"/>
    <m/>
    <x v="1"/>
    <s v="JAR"/>
    <d v="2019-05-14T17:00:00"/>
    <n v="27615"/>
    <x v="3"/>
    <s v="Carga"/>
    <s v="NO"/>
    <n v="7"/>
    <n v="14"/>
    <x v="0"/>
    <x v="310"/>
    <x v="1"/>
    <s v="Burgos"/>
    <m/>
    <m/>
    <m/>
    <m/>
    <n v="30"/>
    <s v="Miguel Ángel"/>
    <x v="101"/>
    <d v="1899-12-30T11:30:00"/>
    <m/>
    <n v="0"/>
    <x v="0"/>
    <x v="0"/>
    <s v="SI"/>
    <x v="2"/>
    <x v="2"/>
    <x v="0"/>
    <n v="0"/>
    <x v="1"/>
    <x v="20"/>
    <x v="5"/>
    <n v="468"/>
  </r>
  <r>
    <d v="2019-05-14T00:00:00"/>
    <x v="55"/>
    <d v="1899-12-30T17:30:00"/>
    <m/>
    <x v="1"/>
    <s v="JAR"/>
    <d v="2019-05-14T17:30:00"/>
    <s v="6007127-6007154"/>
    <x v="6"/>
    <s v="Carga"/>
    <s v="SI"/>
    <n v="13.5"/>
    <n v="33"/>
    <x v="0"/>
    <x v="7"/>
    <x v="4"/>
    <s v="Francia"/>
    <m/>
    <m/>
    <m/>
    <m/>
    <n v="60"/>
    <s v="Miguel M."/>
    <x v="100"/>
    <d v="1899-12-30T17:30:00"/>
    <m/>
    <n v="1"/>
    <x v="0"/>
    <x v="0"/>
    <s v="SI"/>
    <x v="1"/>
    <x v="1"/>
    <x v="1"/>
    <n v="1"/>
    <x v="1"/>
    <x v="20"/>
    <x v="5"/>
    <n v="468"/>
  </r>
  <r>
    <d v="2019-05-14T00:00:00"/>
    <x v="46"/>
    <d v="1899-12-30T18:00:00"/>
    <m/>
    <x v="1"/>
    <s v="JAR"/>
    <d v="2019-05-14T18:00:00"/>
    <m/>
    <x v="83"/>
    <s v="Carga"/>
    <s v="NO"/>
    <n v="1"/>
    <n v="1"/>
    <x v="0"/>
    <x v="294"/>
    <x v="7"/>
    <s v="varios"/>
    <m/>
    <m/>
    <m/>
    <m/>
    <n v="10"/>
    <s v="Sandra"/>
    <x v="100"/>
    <d v="1899-12-30T18:00:00"/>
    <m/>
    <n v="0"/>
    <x v="0"/>
    <x v="0"/>
    <s v="SI"/>
    <x v="1"/>
    <x v="1"/>
    <x v="1"/>
    <n v="1"/>
    <x v="2"/>
    <x v="20"/>
    <x v="5"/>
    <n v="468"/>
  </r>
  <r>
    <d v="2019-05-14T00:00:00"/>
    <x v="49"/>
    <d v="1899-12-30T20:00:00"/>
    <m/>
    <x v="1"/>
    <s v="JAR"/>
    <d v="2019-05-14T20:00:00"/>
    <n v="6007076"/>
    <x v="6"/>
    <s v="Carga"/>
    <s v="SI"/>
    <n v="13.5"/>
    <n v="26"/>
    <x v="0"/>
    <x v="7"/>
    <x v="4"/>
    <s v="France"/>
    <m/>
    <m/>
    <m/>
    <m/>
    <n v="45"/>
    <s v="Jesús"/>
    <x v="100"/>
    <d v="1899-12-30T20:00:00"/>
    <m/>
    <n v="1"/>
    <x v="0"/>
    <x v="0"/>
    <s v="SI"/>
    <x v="1"/>
    <x v="1"/>
    <x v="1"/>
    <n v="1"/>
    <x v="1"/>
    <x v="20"/>
    <x v="5"/>
    <n v="468"/>
  </r>
  <r>
    <d v="2019-05-15T00:00:00"/>
    <x v="59"/>
    <d v="1899-12-30T07:00:00"/>
    <m/>
    <x v="1"/>
    <s v="JAR"/>
    <d v="2019-05-15T07:00:00"/>
    <m/>
    <x v="31"/>
    <s v="Carga"/>
    <s v="SI"/>
    <n v="13.5"/>
    <n v="26"/>
    <x v="0"/>
    <x v="70"/>
    <x v="11"/>
    <s v="Maçanet de la selva"/>
    <m/>
    <m/>
    <m/>
    <m/>
    <n v="30"/>
    <s v="Juan Carlos"/>
    <x v="101"/>
    <d v="1899-12-30T07:00:00"/>
    <m/>
    <n v="1"/>
    <x v="0"/>
    <x v="0"/>
    <s v="SI"/>
    <x v="1"/>
    <x v="1"/>
    <x v="1"/>
    <n v="1"/>
    <x v="2"/>
    <x v="20"/>
    <x v="5"/>
    <n v="468"/>
  </r>
  <r>
    <d v="2019-05-15T00:00:00"/>
    <x v="9"/>
    <d v="1899-12-30T08:00:00"/>
    <m/>
    <x v="1"/>
    <s v="JAR"/>
    <d v="2019-05-15T08:00:00"/>
    <n v="27747"/>
    <x v="7"/>
    <s v="Carga"/>
    <s v="NO"/>
    <n v="4"/>
    <n v="11"/>
    <x v="0"/>
    <x v="9"/>
    <x v="7"/>
    <s v="Sant Esteve S."/>
    <m/>
    <m/>
    <m/>
    <m/>
    <n v="20"/>
    <s v="Miguel Ángel"/>
    <x v="101"/>
    <d v="1899-12-30T08:00:00"/>
    <m/>
    <n v="0"/>
    <x v="0"/>
    <x v="0"/>
    <s v="SI"/>
    <x v="1"/>
    <x v="1"/>
    <x v="1"/>
    <n v="1"/>
    <x v="2"/>
    <x v="20"/>
    <x v="5"/>
    <n v="468"/>
  </r>
  <r>
    <d v="2019-05-15T00:00:00"/>
    <x v="14"/>
    <d v="1899-12-30T10:00:00"/>
    <m/>
    <x v="1"/>
    <s v="JAR"/>
    <d v="2019-05-15T10:00:00"/>
    <n v="27912"/>
    <x v="3"/>
    <s v="Carga"/>
    <s v="NO"/>
    <n v="1"/>
    <n v="1"/>
    <x v="0"/>
    <x v="84"/>
    <x v="1"/>
    <s v="Vizcaya"/>
    <m/>
    <m/>
    <m/>
    <m/>
    <n v="10"/>
    <s v="Miguel Ángel"/>
    <x v="101"/>
    <d v="1899-12-30T10:00:00"/>
    <m/>
    <n v="0"/>
    <x v="0"/>
    <x v="0"/>
    <s v="SI"/>
    <x v="1"/>
    <x v="1"/>
    <x v="1"/>
    <n v="1"/>
    <x v="1"/>
    <x v="20"/>
    <x v="5"/>
    <n v="468"/>
  </r>
  <r>
    <d v="2019-05-15T00:00:00"/>
    <x v="1"/>
    <d v="1899-12-30T10:30:00"/>
    <m/>
    <x v="1"/>
    <s v="JAR"/>
    <d v="2019-05-15T10:30:00"/>
    <n v="27992"/>
    <x v="3"/>
    <s v="Carga"/>
    <s v="NO"/>
    <n v="1"/>
    <n v="1"/>
    <x v="0"/>
    <x v="275"/>
    <x v="3"/>
    <s v="Barcelona"/>
    <m/>
    <m/>
    <m/>
    <m/>
    <n v="10"/>
    <s v="Reyes"/>
    <x v="101"/>
    <d v="1899-12-30T10:30:00"/>
    <m/>
    <n v="0"/>
    <x v="0"/>
    <x v="0"/>
    <s v="SI"/>
    <x v="1"/>
    <x v="1"/>
    <x v="1"/>
    <n v="1"/>
    <x v="1"/>
    <x v="20"/>
    <x v="5"/>
    <n v="468"/>
  </r>
  <r>
    <d v="2019-05-15T00:00:00"/>
    <x v="2"/>
    <d v="1899-12-30T11:00:00"/>
    <m/>
    <x v="1"/>
    <s v="JAR"/>
    <d v="2019-05-15T11:00:00"/>
    <m/>
    <x v="3"/>
    <s v="Descarga"/>
    <s v="NO"/>
    <n v="1"/>
    <n v="1"/>
    <x v="0"/>
    <x v="117"/>
    <x v="0"/>
    <s v="PALAU"/>
    <m/>
    <m/>
    <m/>
    <m/>
    <n v="10"/>
    <s v="Juan Carlos"/>
    <x v="101"/>
    <d v="1899-12-30T11:00:00"/>
    <m/>
    <n v="0"/>
    <x v="0"/>
    <x v="0"/>
    <s v="SI"/>
    <x v="1"/>
    <x v="1"/>
    <x v="1"/>
    <n v="1"/>
    <x v="0"/>
    <x v="20"/>
    <x v="5"/>
    <n v="468"/>
  </r>
  <r>
    <d v="2019-05-15T00:00:00"/>
    <x v="73"/>
    <d v="1899-12-30T11:15:00"/>
    <m/>
    <x v="1"/>
    <s v="JAR"/>
    <d v="2019-05-15T11:30:00"/>
    <n v="27888"/>
    <x v="7"/>
    <s v="Carga"/>
    <s v="NO"/>
    <n v="2"/>
    <n v="2"/>
    <x v="0"/>
    <x v="231"/>
    <x v="7"/>
    <s v="Hostalet de Balenya"/>
    <m/>
    <m/>
    <m/>
    <m/>
    <n v="15"/>
    <s v="Miguel Ángel"/>
    <x v="101"/>
    <d v="1899-12-30T11:15:00"/>
    <m/>
    <n v="0"/>
    <x v="0"/>
    <x v="0"/>
    <s v="SI"/>
    <x v="1"/>
    <x v="1"/>
    <x v="1"/>
    <n v="1"/>
    <x v="2"/>
    <x v="20"/>
    <x v="5"/>
    <n v="468"/>
  </r>
  <r>
    <d v="2019-05-15T00:00:00"/>
    <x v="3"/>
    <d v="1899-12-30T11:30:00"/>
    <m/>
    <x v="1"/>
    <s v="JAR"/>
    <d v="2019-05-15T11:30:00"/>
    <m/>
    <x v="22"/>
    <s v="Descarga"/>
    <s v="SI"/>
    <n v="13.5"/>
    <n v="26"/>
    <x v="0"/>
    <x v="21"/>
    <x v="8"/>
    <s v="PALAU"/>
    <m/>
    <m/>
    <m/>
    <m/>
    <n v="60"/>
    <s v="Juan Carlos"/>
    <x v="101"/>
    <d v="1899-12-30T11:30:00"/>
    <m/>
    <n v="1"/>
    <x v="0"/>
    <x v="0"/>
    <s v="SI"/>
    <x v="1"/>
    <x v="1"/>
    <x v="1"/>
    <n v="1"/>
    <x v="2"/>
    <x v="20"/>
    <x v="5"/>
    <n v="468"/>
  </r>
  <r>
    <d v="2019-05-15T00:00:00"/>
    <x v="4"/>
    <d v="1899-12-30T12:00:00"/>
    <m/>
    <x v="1"/>
    <s v="JAR"/>
    <d v="2019-05-15T12:00:00"/>
    <m/>
    <x v="24"/>
    <s v="Descarga"/>
    <s v="SI"/>
    <n v="13.5"/>
    <n v="26"/>
    <x v="0"/>
    <x v="42"/>
    <x v="10"/>
    <s v="GAILLON"/>
    <s v="traerá palets para fabricación interna – (37palets)"/>
    <m/>
    <m/>
    <m/>
    <n v="60"/>
    <s v="Miguel Ángel"/>
    <x v="101"/>
    <d v="1899-12-30T12:00:00"/>
    <m/>
    <n v="1"/>
    <x v="0"/>
    <x v="0"/>
    <s v="SI"/>
    <x v="1"/>
    <x v="1"/>
    <x v="1"/>
    <n v="1"/>
    <x v="2"/>
    <x v="20"/>
    <x v="5"/>
    <n v="468"/>
  </r>
  <r>
    <d v="2019-05-15T00:00:00"/>
    <x v="36"/>
    <d v="1899-12-30T13:00:00"/>
    <m/>
    <x v="1"/>
    <s v="JAR"/>
    <d v="2019-05-15T13:00:00"/>
    <n v="27729"/>
    <x v="3"/>
    <s v="Carga"/>
    <s v="NO"/>
    <n v="8"/>
    <n v="15"/>
    <x v="0"/>
    <x v="311"/>
    <x v="1"/>
    <s v="Portugal"/>
    <m/>
    <m/>
    <m/>
    <m/>
    <s v="30_x0009_"/>
    <s v="Miguel M."/>
    <x v="100"/>
    <d v="1899-12-30T19:00:00"/>
    <m/>
    <n v="0"/>
    <x v="0"/>
    <x v="0"/>
    <s v="SI"/>
    <x v="3"/>
    <x v="3"/>
    <x v="1"/>
    <n v="1"/>
    <x v="1"/>
    <x v="20"/>
    <x v="5"/>
    <n v="468"/>
  </r>
  <r>
    <d v="2019-05-15T00:00:00"/>
    <x v="6"/>
    <d v="1899-12-30T13:30:00"/>
    <m/>
    <x v="1"/>
    <s v="JAR"/>
    <d v="2019-05-15T13:30:00"/>
    <n v="27805"/>
    <x v="3"/>
    <s v="Carga"/>
    <s v="NO"/>
    <n v="7"/>
    <n v="13"/>
    <x v="0"/>
    <x v="312"/>
    <x v="3"/>
    <s v="Badajoz"/>
    <m/>
    <m/>
    <m/>
    <m/>
    <n v="30"/>
    <s v="Juan Carlos"/>
    <x v="101"/>
    <d v="1899-12-30T13:30:00"/>
    <m/>
    <n v="0"/>
    <x v="0"/>
    <x v="0"/>
    <s v="SI"/>
    <x v="1"/>
    <x v="1"/>
    <x v="1"/>
    <n v="1"/>
    <x v="1"/>
    <x v="20"/>
    <x v="5"/>
    <n v="468"/>
  </r>
  <r>
    <d v="2019-05-15T00:00:00"/>
    <x v="43"/>
    <d v="1899-12-30T14:00:00"/>
    <m/>
    <x v="1"/>
    <s v="JAR"/>
    <d v="2019-05-15T14:00:00"/>
    <n v="28003"/>
    <x v="26"/>
    <s v="Carga"/>
    <s v="NO"/>
    <n v="1"/>
    <n v="2"/>
    <x v="0"/>
    <x v="157"/>
    <x v="5"/>
    <s v="varios"/>
    <m/>
    <m/>
    <m/>
    <m/>
    <n v="20"/>
    <s v="Miguel M."/>
    <x v="101"/>
    <d v="1899-12-30T14:00:00"/>
    <m/>
    <n v="0"/>
    <x v="0"/>
    <x v="0"/>
    <s v="SI"/>
    <x v="1"/>
    <x v="1"/>
    <x v="1"/>
    <n v="1"/>
    <x v="2"/>
    <x v="20"/>
    <x v="5"/>
    <n v="468"/>
  </r>
  <r>
    <d v="2019-05-15T00:00:00"/>
    <x v="12"/>
    <d v="1899-12-30T14:30:00"/>
    <m/>
    <x v="1"/>
    <s v="JAR"/>
    <d v="2019-05-15T14:30:00"/>
    <n v="27871"/>
    <x v="3"/>
    <s v="Carga"/>
    <s v="SI"/>
    <n v="13.5"/>
    <n v="10"/>
    <x v="0"/>
    <x v="6"/>
    <x v="3"/>
    <s v="Bernis"/>
    <m/>
    <m/>
    <m/>
    <m/>
    <n v="30"/>
    <s v="Jesús"/>
    <x v="101"/>
    <d v="1899-12-30T14:30:00"/>
    <m/>
    <n v="1"/>
    <x v="0"/>
    <x v="0"/>
    <s v="SI"/>
    <x v="1"/>
    <x v="1"/>
    <x v="1"/>
    <n v="1"/>
    <x v="1"/>
    <x v="20"/>
    <x v="5"/>
    <n v="468"/>
  </r>
  <r>
    <d v="2019-05-15T00:00:00"/>
    <x v="38"/>
    <d v="1899-12-30T15:00:00"/>
    <m/>
    <x v="1"/>
    <s v="JAR"/>
    <d v="2019-05-15T15:00:00"/>
    <n v="27491"/>
    <x v="3"/>
    <s v="Carga"/>
    <s v="SI"/>
    <n v="13.5"/>
    <n v="23"/>
    <x v="0"/>
    <x v="311"/>
    <x v="1"/>
    <s v="Portugal"/>
    <m/>
    <m/>
    <m/>
    <m/>
    <n v="45"/>
    <s v="Miguel Ángel"/>
    <x v="101"/>
    <d v="1899-12-30T13:00:00"/>
    <m/>
    <n v="1"/>
    <x v="0"/>
    <x v="0"/>
    <s v="SI"/>
    <x v="1"/>
    <x v="3"/>
    <x v="1"/>
    <n v="1"/>
    <x v="1"/>
    <x v="20"/>
    <x v="5"/>
    <n v="468"/>
  </r>
  <r>
    <d v="2019-05-15T00:00:00"/>
    <x v="13"/>
    <d v="1899-12-30T16:00:00"/>
    <m/>
    <x v="1"/>
    <s v="JAR"/>
    <d v="2019-05-15T16:00:00"/>
    <n v="27154"/>
    <x v="33"/>
    <s v="Carga"/>
    <s v="SI"/>
    <n v="13.5"/>
    <n v="26"/>
    <x v="0"/>
    <x v="250"/>
    <x v="1"/>
    <s v="Portugal"/>
    <m/>
    <m/>
    <m/>
    <m/>
    <n v="40"/>
    <s v="Miguel M."/>
    <x v="101"/>
    <d v="1899-12-30T16:00:00"/>
    <m/>
    <n v="1"/>
    <x v="0"/>
    <x v="0"/>
    <s v="SI"/>
    <x v="1"/>
    <x v="1"/>
    <x v="1"/>
    <n v="1"/>
    <x v="1"/>
    <x v="20"/>
    <x v="5"/>
    <n v="468"/>
  </r>
  <r>
    <d v="2019-05-15T00:00:00"/>
    <x v="82"/>
    <d v="1899-12-30T16:45:00"/>
    <m/>
    <x v="1"/>
    <s v="JAR"/>
    <d v="2019-05-15T17:00:00"/>
    <m/>
    <x v="3"/>
    <s v="Carga"/>
    <s v="SI"/>
    <n v="13.5"/>
    <n v="26"/>
    <x v="0"/>
    <x v="6"/>
    <x v="3"/>
    <s v="VARIOS"/>
    <m/>
    <m/>
    <m/>
    <m/>
    <n v="20"/>
    <s v="Jesús"/>
    <x v="101"/>
    <d v="1899-12-30T16:45:00"/>
    <m/>
    <n v="1"/>
    <x v="0"/>
    <x v="0"/>
    <s v="SI"/>
    <x v="1"/>
    <x v="1"/>
    <x v="1"/>
    <n v="1"/>
    <x v="1"/>
    <x v="20"/>
    <x v="5"/>
    <n v="468"/>
  </r>
  <r>
    <d v="2019-05-15T00:00:00"/>
    <x v="40"/>
    <d v="1899-12-30T17:00:00"/>
    <m/>
    <x v="1"/>
    <s v="JAR"/>
    <d v="2019-05-15T17:00:00"/>
    <m/>
    <x v="83"/>
    <s v="Carga"/>
    <s v="NO"/>
    <n v="1"/>
    <n v="2"/>
    <x v="0"/>
    <x v="294"/>
    <x v="7"/>
    <s v="varios"/>
    <m/>
    <m/>
    <m/>
    <m/>
    <n v="15"/>
    <s v="Miguel M."/>
    <x v="101"/>
    <d v="1899-12-30T17:00:00"/>
    <m/>
    <n v="0"/>
    <x v="0"/>
    <x v="0"/>
    <s v="SI"/>
    <x v="1"/>
    <x v="1"/>
    <x v="1"/>
    <n v="1"/>
    <x v="2"/>
    <x v="20"/>
    <x v="5"/>
    <n v="468"/>
  </r>
  <r>
    <d v="2019-05-15T00:00:00"/>
    <x v="46"/>
    <d v="1899-12-30T18:00:00"/>
    <m/>
    <x v="1"/>
    <s v="JAR"/>
    <d v="2019-05-15T18:00:00"/>
    <n v="27672"/>
    <x v="3"/>
    <s v="Carga"/>
    <s v="SI"/>
    <n v="13.5"/>
    <n v="26"/>
    <x v="0"/>
    <x v="259"/>
    <x v="1"/>
    <s v="Marruecos"/>
    <m/>
    <s v="8314JBT - R6234BCR"/>
    <m/>
    <m/>
    <n v="60"/>
    <s v="Miguel M."/>
    <x v="101"/>
    <d v="1899-12-30T18:00:00"/>
    <m/>
    <n v="1"/>
    <x v="0"/>
    <x v="0"/>
    <s v="SI"/>
    <x v="1"/>
    <x v="1"/>
    <x v="1"/>
    <n v="1"/>
    <x v="1"/>
    <x v="20"/>
    <x v="5"/>
    <n v="468"/>
  </r>
  <r>
    <d v="2019-05-15T00:00:00"/>
    <x v="47"/>
    <d v="1899-12-30T18:30:00"/>
    <m/>
    <x v="1"/>
    <s v="JAR"/>
    <d v="2019-05-15T18:30:00"/>
    <n v="6007148"/>
    <x v="39"/>
    <s v="Carga"/>
    <s v="SI"/>
    <n v="13.5"/>
    <n v="26"/>
    <x v="0"/>
    <x v="7"/>
    <x v="9"/>
    <s v="Francia"/>
    <m/>
    <m/>
    <m/>
    <m/>
    <n v="60"/>
    <s v="Jesús"/>
    <x v="101"/>
    <d v="1899-12-30T18:30:00"/>
    <m/>
    <n v="1"/>
    <x v="0"/>
    <x v="0"/>
    <s v="SI"/>
    <x v="1"/>
    <x v="1"/>
    <x v="1"/>
    <n v="1"/>
    <x v="2"/>
    <x v="20"/>
    <x v="5"/>
    <n v="468"/>
  </r>
  <r>
    <d v="2019-05-15T00:00:00"/>
    <x v="56"/>
    <d v="1899-12-30T19:00:00"/>
    <m/>
    <x v="1"/>
    <s v="JAR"/>
    <d v="2019-05-15T19:00:00"/>
    <n v="6007145"/>
    <x v="37"/>
    <s v="Carga"/>
    <s v="NO"/>
    <n v="1"/>
    <n v="1"/>
    <x v="0"/>
    <x v="86"/>
    <x v="9"/>
    <s v="Italia"/>
    <m/>
    <m/>
    <m/>
    <m/>
    <n v="10"/>
    <s v="Miguel M."/>
    <x v="101"/>
    <d v="1899-12-30T17:15:00"/>
    <m/>
    <n v="0"/>
    <x v="0"/>
    <x v="0"/>
    <s v="SI"/>
    <x v="1"/>
    <x v="3"/>
    <x v="1"/>
    <n v="1"/>
    <x v="2"/>
    <x v="20"/>
    <x v="5"/>
    <n v="468"/>
  </r>
  <r>
    <d v="2019-05-15T00:00:00"/>
    <x v="49"/>
    <d v="1899-12-30T20:00:00"/>
    <m/>
    <x v="1"/>
    <s v="JAR"/>
    <d v="2019-05-15T20:00:00"/>
    <n v="27154"/>
    <x v="33"/>
    <s v="Carga"/>
    <s v="SI"/>
    <n v="13.5"/>
    <n v="26"/>
    <x v="0"/>
    <x v="250"/>
    <x v="1"/>
    <s v="Portugal"/>
    <m/>
    <m/>
    <m/>
    <m/>
    <n v="45"/>
    <s v="Jesús"/>
    <x v="101"/>
    <d v="1899-12-30T16:30:00"/>
    <m/>
    <n v="1"/>
    <x v="0"/>
    <x v="0"/>
    <s v="SI"/>
    <x v="1"/>
    <x v="3"/>
    <x v="1"/>
    <n v="1"/>
    <x v="1"/>
    <x v="20"/>
    <x v="5"/>
    <n v="468"/>
  </r>
  <r>
    <d v="2019-05-16T00:00:00"/>
    <x v="9"/>
    <d v="1899-12-30T08:00:00"/>
    <m/>
    <x v="1"/>
    <s v="JAR"/>
    <d v="2019-05-16T08:00:00"/>
    <m/>
    <x v="22"/>
    <s v="Descarga"/>
    <s v="SI"/>
    <n v="13.5"/>
    <n v="26"/>
    <x v="0"/>
    <x v="21"/>
    <x v="8"/>
    <s v="PALAU"/>
    <m/>
    <m/>
    <m/>
    <m/>
    <n v="60"/>
    <s v="Miguel Ángel"/>
    <x v="102"/>
    <d v="1899-12-30T08:00:00"/>
    <m/>
    <n v="1"/>
    <x v="0"/>
    <x v="0"/>
    <s v="SI"/>
    <x v="1"/>
    <x v="1"/>
    <x v="1"/>
    <n v="1"/>
    <x v="2"/>
    <x v="20"/>
    <x v="5"/>
    <n v="468"/>
  </r>
  <r>
    <d v="2019-05-16T00:00:00"/>
    <x v="20"/>
    <d v="1899-12-30T08:30:00"/>
    <m/>
    <x v="1"/>
    <s v="JAR"/>
    <d v="2019-05-16T08:30:00"/>
    <m/>
    <x v="7"/>
    <s v="Carga"/>
    <s v="NO"/>
    <n v="4"/>
    <n v="6"/>
    <x v="0"/>
    <x v="4"/>
    <x v="7"/>
    <s v="varios"/>
    <s v="Hostalet de B. y El Prat."/>
    <m/>
    <m/>
    <m/>
    <n v="10"/>
    <s v="Reyes"/>
    <x v="102"/>
    <d v="1899-12-30T08:30:00"/>
    <m/>
    <n v="0"/>
    <x v="0"/>
    <x v="0"/>
    <s v="SI"/>
    <x v="1"/>
    <x v="1"/>
    <x v="1"/>
    <n v="1"/>
    <x v="2"/>
    <x v="20"/>
    <x v="5"/>
    <n v="468"/>
  </r>
  <r>
    <d v="2019-05-16T00:00:00"/>
    <x v="22"/>
    <d v="1899-12-30T09:00:00"/>
    <m/>
    <x v="1"/>
    <s v="JAR"/>
    <d v="2019-05-16T09:00:00"/>
    <n v="27154"/>
    <x v="33"/>
    <s v="Carga"/>
    <s v="SI"/>
    <n v="13.5"/>
    <n v="26"/>
    <x v="0"/>
    <x v="250"/>
    <x v="1"/>
    <s v="Portugal"/>
    <m/>
    <m/>
    <m/>
    <m/>
    <n v="60"/>
    <s v="Miguel Ángel"/>
    <x v="102"/>
    <d v="1899-12-30T09:00:00"/>
    <m/>
    <n v="1"/>
    <x v="0"/>
    <x v="0"/>
    <s v="SI"/>
    <x v="1"/>
    <x v="1"/>
    <x v="1"/>
    <n v="1"/>
    <x v="1"/>
    <x v="20"/>
    <x v="5"/>
    <n v="468"/>
  </r>
  <r>
    <d v="2019-05-16T00:00:00"/>
    <x v="1"/>
    <d v="1899-12-30T10:30:00"/>
    <m/>
    <x v="1"/>
    <s v="JAR"/>
    <d v="2019-05-16T10:30:00"/>
    <s v="27696-27858-28015"/>
    <x v="85"/>
    <s v="Carga"/>
    <s v="NO"/>
    <n v="4"/>
    <n v="7"/>
    <x v="0"/>
    <x v="91"/>
    <x v="1"/>
    <s v="Barcelona"/>
    <m/>
    <m/>
    <m/>
    <m/>
    <n v="30"/>
    <s v="Sandra"/>
    <x v="102"/>
    <d v="1899-12-30T12:30:00"/>
    <m/>
    <n v="0"/>
    <x v="0"/>
    <x v="0"/>
    <s v="SI"/>
    <x v="1"/>
    <x v="2"/>
    <x v="0"/>
    <n v="0"/>
    <x v="1"/>
    <x v="20"/>
    <x v="5"/>
    <n v="468"/>
  </r>
  <r>
    <d v="2019-05-16T00:00:00"/>
    <x v="2"/>
    <d v="1899-12-30T11:00:00"/>
    <m/>
    <x v="1"/>
    <s v="JAR"/>
    <d v="2019-05-16T11:00:00"/>
    <m/>
    <x v="3"/>
    <s v="Descarga"/>
    <s v="NO"/>
    <n v="2"/>
    <n v="3"/>
    <x v="0"/>
    <x v="118"/>
    <x v="2"/>
    <s v="PALAU"/>
    <m/>
    <m/>
    <m/>
    <m/>
    <n v="15"/>
    <s v="Miguel Ángel"/>
    <x v="102"/>
    <d v="1899-12-30T11:00:00"/>
    <m/>
    <n v="0"/>
    <x v="0"/>
    <x v="0"/>
    <s v="SI"/>
    <x v="1"/>
    <x v="1"/>
    <x v="1"/>
    <n v="1"/>
    <x v="0"/>
    <x v="20"/>
    <x v="5"/>
    <n v="468"/>
  </r>
  <r>
    <d v="2019-05-16T00:00:00"/>
    <x v="3"/>
    <d v="1899-12-30T11:30:00"/>
    <m/>
    <x v="1"/>
    <s v="JAR"/>
    <d v="2019-05-16T11:30:00"/>
    <n v="27154"/>
    <x v="33"/>
    <s v="Carga"/>
    <s v="SI"/>
    <n v="13.5"/>
    <n v="26"/>
    <x v="0"/>
    <x v="250"/>
    <x v="1"/>
    <s v="Portugal"/>
    <m/>
    <m/>
    <m/>
    <m/>
    <n v="60"/>
    <s v="Miguel Ángel"/>
    <x v="102"/>
    <d v="1899-12-30T11:30:00"/>
    <m/>
    <n v="1"/>
    <x v="0"/>
    <x v="0"/>
    <s v="SI"/>
    <x v="1"/>
    <x v="1"/>
    <x v="1"/>
    <n v="1"/>
    <x v="1"/>
    <x v="20"/>
    <x v="5"/>
    <n v="468"/>
  </r>
  <r>
    <d v="2019-05-16T00:00:00"/>
    <x v="61"/>
    <d v="1899-12-30T11:45:00"/>
    <m/>
    <x v="1"/>
    <s v="JAR"/>
    <d v="2019-05-16T12:00:00"/>
    <n v="28086"/>
    <x v="3"/>
    <s v="Carga"/>
    <s v="NO"/>
    <n v="1"/>
    <n v="1"/>
    <x v="0"/>
    <x v="4"/>
    <x v="3"/>
    <s v="Mataro"/>
    <m/>
    <m/>
    <m/>
    <m/>
    <n v="10"/>
    <s v="Reyes"/>
    <x v="102"/>
    <d v="1899-12-30T11:45:00"/>
    <m/>
    <n v="0"/>
    <x v="0"/>
    <x v="0"/>
    <s v="SI"/>
    <x v="1"/>
    <x v="1"/>
    <x v="1"/>
    <n v="1"/>
    <x v="1"/>
    <x v="20"/>
    <x v="5"/>
    <n v="468"/>
  </r>
  <r>
    <d v="2019-05-16T00:00:00"/>
    <x v="4"/>
    <d v="1899-12-30T12:00:00"/>
    <m/>
    <x v="1"/>
    <s v="JAR"/>
    <d v="2019-05-16T12:00:00"/>
    <m/>
    <x v="24"/>
    <s v="Descarga"/>
    <s v="SI"/>
    <n v="13.5"/>
    <n v="26"/>
    <x v="0"/>
    <x v="42"/>
    <x v="10"/>
    <s v="GAILLON"/>
    <s v="traerá palets traerá pedido de venta 27196 (34 palets)"/>
    <m/>
    <m/>
    <m/>
    <n v="60"/>
    <s v="Miguel Ángel"/>
    <x v="102"/>
    <d v="1899-12-30T12:00:00"/>
    <m/>
    <n v="1"/>
    <x v="0"/>
    <x v="0"/>
    <s v="SI"/>
    <x v="1"/>
    <x v="1"/>
    <x v="1"/>
    <n v="1"/>
    <x v="2"/>
    <x v="20"/>
    <x v="5"/>
    <n v="468"/>
  </r>
  <r>
    <d v="2019-05-16T00:00:00"/>
    <x v="35"/>
    <d v="1899-12-30T12:15:00"/>
    <m/>
    <x v="1"/>
    <s v="JAR"/>
    <d v="2019-05-16T12:30:00"/>
    <n v="27886"/>
    <x v="3"/>
    <s v="Carga"/>
    <s v="NO"/>
    <n v="1"/>
    <n v="2"/>
    <x v="0"/>
    <x v="244"/>
    <x v="1"/>
    <s v="Madrid"/>
    <m/>
    <m/>
    <m/>
    <m/>
    <n v="10"/>
    <s v="Sandra"/>
    <x v="102"/>
    <d v="1899-12-30T12:15:00"/>
    <m/>
    <n v="0"/>
    <x v="0"/>
    <x v="0"/>
    <s v="SI"/>
    <x v="1"/>
    <x v="1"/>
    <x v="1"/>
    <n v="1"/>
    <x v="1"/>
    <x v="20"/>
    <x v="5"/>
    <n v="468"/>
  </r>
  <r>
    <d v="2019-05-16T00:00:00"/>
    <x v="5"/>
    <d v="1899-12-30T12:30:00"/>
    <m/>
    <x v="1"/>
    <s v="JAR"/>
    <d v="2019-05-16T12:30:00"/>
    <m/>
    <x v="31"/>
    <s v="Carga"/>
    <s v="SI"/>
    <n v="13.5"/>
    <n v="26"/>
    <x v="0"/>
    <x v="70"/>
    <x v="11"/>
    <s v="Maçanet de la Selva"/>
    <m/>
    <m/>
    <m/>
    <m/>
    <n v="60"/>
    <s v="Juan Carlos"/>
    <x v="102"/>
    <d v="1899-12-30T12:30:00"/>
    <m/>
    <n v="1"/>
    <x v="0"/>
    <x v="0"/>
    <s v="SI"/>
    <x v="1"/>
    <x v="1"/>
    <x v="1"/>
    <n v="1"/>
    <x v="2"/>
    <x v="20"/>
    <x v="5"/>
    <n v="468"/>
  </r>
  <r>
    <d v="2019-05-16T00:00:00"/>
    <x v="36"/>
    <d v="1899-12-30T13:00:00"/>
    <m/>
    <x v="1"/>
    <s v="JAR"/>
    <d v="2019-05-16T13:00:00"/>
    <n v="28064"/>
    <x v="75"/>
    <s v="Carga"/>
    <s v="NO"/>
    <n v="1"/>
    <n v="1"/>
    <x v="0"/>
    <x v="313"/>
    <x v="11"/>
    <s v="Mataro"/>
    <m/>
    <m/>
    <m/>
    <m/>
    <n v="15"/>
    <s v="Sandra"/>
    <x v="102"/>
    <d v="1899-12-30T13:00:00"/>
    <m/>
    <n v="0"/>
    <x v="0"/>
    <x v="0"/>
    <s v="SI"/>
    <x v="1"/>
    <x v="1"/>
    <x v="1"/>
    <n v="1"/>
    <x v="2"/>
    <x v="20"/>
    <x v="5"/>
    <n v="468"/>
  </r>
  <r>
    <d v="2019-05-16T00:00:00"/>
    <x v="6"/>
    <d v="1899-12-30T13:30:00"/>
    <m/>
    <x v="1"/>
    <s v="JAR"/>
    <d v="2019-05-16T13:30:00"/>
    <n v="6007137"/>
    <x v="6"/>
    <s v="Carga"/>
    <s v="NO"/>
    <n v="7"/>
    <n v="13"/>
    <x v="0"/>
    <x v="7"/>
    <x v="4"/>
    <s v="GAILLON"/>
    <m/>
    <m/>
    <m/>
    <m/>
    <n v="30"/>
    <s v="Miguel M."/>
    <x v="102"/>
    <d v="1899-12-30T13:30:00"/>
    <m/>
    <n v="0"/>
    <x v="0"/>
    <x v="0"/>
    <s v="SI"/>
    <x v="1"/>
    <x v="1"/>
    <x v="1"/>
    <n v="1"/>
    <x v="1"/>
    <x v="20"/>
    <x v="5"/>
    <n v="468"/>
  </r>
  <r>
    <d v="2019-05-16T00:00:00"/>
    <x v="101"/>
    <d v="1899-12-30T13:35:00"/>
    <m/>
    <x v="1"/>
    <s v="JAR"/>
    <d v="2019-05-16T13:30:00"/>
    <m/>
    <x v="7"/>
    <s v="Carga"/>
    <s v="NO"/>
    <n v="4"/>
    <n v="6"/>
    <x v="0"/>
    <x v="247"/>
    <x v="5"/>
    <s v="La llagosta"/>
    <m/>
    <m/>
    <m/>
    <m/>
    <n v="30"/>
    <s v="Juan Carlos"/>
    <x v="102"/>
    <d v="1899-12-30T13:35:00"/>
    <m/>
    <n v="0"/>
    <x v="0"/>
    <x v="0"/>
    <s v="SI"/>
    <x v="1"/>
    <x v="1"/>
    <x v="1"/>
    <n v="1"/>
    <x v="2"/>
    <x v="20"/>
    <x v="5"/>
    <n v="468"/>
  </r>
  <r>
    <d v="2019-05-16T00:00:00"/>
    <x v="12"/>
    <d v="1899-12-30T14:30:00"/>
    <m/>
    <x v="1"/>
    <s v="JAR"/>
    <d v="2019-05-16T14:30:00"/>
    <m/>
    <x v="7"/>
    <s v="Carga"/>
    <s v="NO"/>
    <n v="4"/>
    <n v="6"/>
    <x v="0"/>
    <x v="247"/>
    <x v="5"/>
    <s v="La llagosta"/>
    <m/>
    <m/>
    <m/>
    <m/>
    <n v="30"/>
    <s v="Jesús"/>
    <x v="102"/>
    <d v="1899-12-30T14:30:00"/>
    <m/>
    <n v="0"/>
    <x v="0"/>
    <x v="0"/>
    <s v="SI"/>
    <x v="1"/>
    <x v="1"/>
    <x v="1"/>
    <n v="1"/>
    <x v="2"/>
    <x v="20"/>
    <x v="5"/>
    <n v="468"/>
  </r>
  <r>
    <d v="2019-05-16T00:00:00"/>
    <x v="7"/>
    <d v="1899-12-30T15:30:00"/>
    <m/>
    <x v="1"/>
    <s v="JAR"/>
    <d v="2019-05-16T15:30:00"/>
    <m/>
    <x v="43"/>
    <s v="Carga"/>
    <s v="SI"/>
    <n v="13.5"/>
    <n v="26"/>
    <x v="0"/>
    <x v="314"/>
    <x v="7"/>
    <s v="lleida"/>
    <m/>
    <m/>
    <m/>
    <m/>
    <n v="40"/>
    <s v="Miguel M."/>
    <x v="102"/>
    <d v="1899-12-30T15:30:00"/>
    <m/>
    <n v="1"/>
    <x v="0"/>
    <x v="0"/>
    <s v="SI"/>
    <x v="1"/>
    <x v="1"/>
    <x v="1"/>
    <n v="1"/>
    <x v="2"/>
    <x v="20"/>
    <x v="5"/>
    <n v="468"/>
  </r>
  <r>
    <d v="2019-05-16T00:00:00"/>
    <x v="8"/>
    <d v="1899-12-30T16:30:00"/>
    <m/>
    <x v="1"/>
    <s v="JAR"/>
    <d v="2019-05-16T16:30:00"/>
    <m/>
    <x v="32"/>
    <s v="Descarga"/>
    <s v="NO"/>
    <n v="4"/>
    <n v="6"/>
    <x v="0"/>
    <x v="227"/>
    <x v="0"/>
    <s v="PALAU"/>
    <m/>
    <m/>
    <m/>
    <m/>
    <n v="20"/>
    <s v="Jesús"/>
    <x v="102"/>
    <d v="1899-12-30T16:30:00"/>
    <m/>
    <n v="0"/>
    <x v="0"/>
    <x v="0"/>
    <s v="SI"/>
    <x v="1"/>
    <x v="1"/>
    <x v="1"/>
    <n v="1"/>
    <x v="0"/>
    <x v="20"/>
    <x v="5"/>
    <n v="468"/>
  </r>
  <r>
    <d v="2019-05-16T00:00:00"/>
    <x v="40"/>
    <d v="1899-12-30T17:00:00"/>
    <m/>
    <x v="1"/>
    <s v="JAR"/>
    <d v="2019-05-16T17:00:00"/>
    <m/>
    <x v="83"/>
    <s v="Carga"/>
    <s v="NO"/>
    <n v="1"/>
    <n v="1"/>
    <x v="0"/>
    <x v="294"/>
    <x v="11"/>
    <s v="VARIOS"/>
    <m/>
    <m/>
    <m/>
    <m/>
    <n v="10"/>
    <s v="Miguel M."/>
    <x v="102"/>
    <d v="1899-12-30T17:00:00"/>
    <m/>
    <n v="0"/>
    <x v="0"/>
    <x v="0"/>
    <s v="SI"/>
    <x v="1"/>
    <x v="1"/>
    <x v="1"/>
    <n v="1"/>
    <x v="2"/>
    <x v="20"/>
    <x v="5"/>
    <n v="468"/>
  </r>
  <r>
    <d v="2019-05-16T00:00:00"/>
    <x v="46"/>
    <d v="1899-12-30T18:00:00"/>
    <m/>
    <x v="1"/>
    <s v="JAR"/>
    <d v="2019-05-16T18:00:00"/>
    <m/>
    <x v="3"/>
    <s v="Descarga"/>
    <s v="NO"/>
    <n v="4"/>
    <n v="7"/>
    <x v="0"/>
    <x v="96"/>
    <x v="2"/>
    <s v="PALAU"/>
    <m/>
    <m/>
    <m/>
    <m/>
    <n v="20"/>
    <s v="Miguel M."/>
    <x v="102"/>
    <d v="1899-12-30T18:00:00"/>
    <m/>
    <n v="0"/>
    <x v="0"/>
    <x v="0"/>
    <s v="SI"/>
    <x v="1"/>
    <x v="1"/>
    <x v="1"/>
    <n v="1"/>
    <x v="0"/>
    <x v="20"/>
    <x v="5"/>
    <n v="468"/>
  </r>
  <r>
    <d v="2019-05-16T00:00:00"/>
    <x v="47"/>
    <d v="1899-12-30T18:30:00"/>
    <m/>
    <x v="1"/>
    <s v="JAR"/>
    <d v="2019-05-16T18:30:00"/>
    <n v="27714"/>
    <x v="3"/>
    <s v="Carga"/>
    <s v="SI"/>
    <n v="13.5"/>
    <n v="26"/>
    <x v="0"/>
    <x v="259"/>
    <x v="1"/>
    <s v="Marruecos"/>
    <m/>
    <s v="0473JTC - R4310BCV - R6876BCV "/>
    <m/>
    <m/>
    <n v="60"/>
    <s v="Miguel M."/>
    <x v="102"/>
    <d v="1899-12-30T20:30:00"/>
    <m/>
    <n v="1"/>
    <x v="0"/>
    <x v="0"/>
    <s v="SI"/>
    <x v="1"/>
    <x v="2"/>
    <x v="0"/>
    <n v="0"/>
    <x v="1"/>
    <x v="20"/>
    <x v="5"/>
    <n v="468"/>
  </r>
  <r>
    <d v="2019-05-17T00:00:00"/>
    <x v="155"/>
    <d v="1899-12-30T06:30:00"/>
    <m/>
    <x v="1"/>
    <s v="JAR"/>
    <d v="2019-05-17T06:30:00"/>
    <m/>
    <x v="3"/>
    <s v="Descarga"/>
    <s v="SI"/>
    <n v="13.5"/>
    <n v="26"/>
    <x v="0"/>
    <x v="102"/>
    <x v="2"/>
    <s v="PALAU"/>
    <m/>
    <m/>
    <m/>
    <m/>
    <n v="60"/>
    <s v="Jesús"/>
    <x v="103"/>
    <d v="1899-12-30T11:30:00"/>
    <m/>
    <n v="1"/>
    <x v="0"/>
    <x v="0"/>
    <s v="SI"/>
    <x v="1"/>
    <x v="2"/>
    <x v="0"/>
    <n v="0"/>
    <x v="0"/>
    <x v="20"/>
    <x v="5"/>
    <n v="468"/>
  </r>
  <r>
    <d v="2019-05-17T00:00:00"/>
    <x v="18"/>
    <d v="1899-12-30T07:30:00"/>
    <m/>
    <x v="1"/>
    <s v="JAR"/>
    <d v="2019-05-17T07:30:00"/>
    <m/>
    <x v="7"/>
    <s v="Carga"/>
    <s v="NO"/>
    <n v="4"/>
    <n v="14"/>
    <x v="0"/>
    <x v="315"/>
    <x v="11"/>
    <s v="BARCELONA"/>
    <m/>
    <m/>
    <m/>
    <m/>
    <n v="30"/>
    <s v="Jesús"/>
    <x v="103"/>
    <d v="1899-12-30T07:30:00"/>
    <m/>
    <n v="0"/>
    <x v="0"/>
    <x v="0"/>
    <s v="SI"/>
    <x v="1"/>
    <x v="1"/>
    <x v="1"/>
    <n v="1"/>
    <x v="2"/>
    <x v="20"/>
    <x v="5"/>
    <n v="468"/>
  </r>
  <r>
    <d v="2019-05-17T00:00:00"/>
    <x v="9"/>
    <d v="1899-12-30T08:00:00"/>
    <m/>
    <x v="1"/>
    <s v="JAR"/>
    <d v="2019-05-17T08:00:00"/>
    <m/>
    <x v="3"/>
    <s v="Descarga"/>
    <s v="NO"/>
    <n v="6"/>
    <n v="10"/>
    <x v="0"/>
    <x v="22"/>
    <x v="2"/>
    <s v="PALAU"/>
    <m/>
    <m/>
    <m/>
    <m/>
    <n v="30"/>
    <s v="Jesús"/>
    <x v="103"/>
    <d v="1899-12-30T08:00:00"/>
    <m/>
    <n v="0"/>
    <x v="0"/>
    <x v="0"/>
    <s v="SI"/>
    <x v="1"/>
    <x v="1"/>
    <x v="1"/>
    <n v="1"/>
    <x v="0"/>
    <x v="20"/>
    <x v="5"/>
    <n v="468"/>
  </r>
  <r>
    <d v="2019-05-17T00:00:00"/>
    <x v="20"/>
    <d v="1899-12-30T08:30:00"/>
    <m/>
    <x v="1"/>
    <s v="JAR"/>
    <d v="2019-05-17T08:30:00"/>
    <m/>
    <x v="31"/>
    <s v="Carga"/>
    <s v="SI"/>
    <n v="13.5"/>
    <n v="26"/>
    <x v="0"/>
    <x v="70"/>
    <x v="11"/>
    <s v="Maçanet de la selva"/>
    <m/>
    <m/>
    <m/>
    <m/>
    <n v="45"/>
    <s v="Jesús"/>
    <x v="103"/>
    <d v="1899-12-30T08:30:00"/>
    <m/>
    <n v="1"/>
    <x v="0"/>
    <x v="0"/>
    <s v="SI"/>
    <x v="1"/>
    <x v="1"/>
    <x v="1"/>
    <n v="1"/>
    <x v="2"/>
    <x v="20"/>
    <x v="5"/>
    <n v="468"/>
  </r>
  <r>
    <d v="2019-05-17T00:00:00"/>
    <x v="14"/>
    <d v="1899-12-30T10:00:00"/>
    <m/>
    <x v="1"/>
    <s v="JAR"/>
    <d v="2019-05-17T10:00:00"/>
    <n v="27672"/>
    <x v="3"/>
    <s v="Carga"/>
    <s v="SI"/>
    <n v="13.5"/>
    <n v="26"/>
    <x v="0"/>
    <x v="259"/>
    <x v="1"/>
    <s v="Marruecos"/>
    <m/>
    <s v="9025B 40    1182-08 "/>
    <m/>
    <m/>
    <n v="60"/>
    <s v="Miguel Ángel"/>
    <x v="103"/>
    <d v="1899-12-30T11:00:00"/>
    <m/>
    <n v="1"/>
    <x v="0"/>
    <x v="0"/>
    <s v="SI"/>
    <x v="1"/>
    <x v="2"/>
    <x v="0"/>
    <n v="0"/>
    <x v="1"/>
    <x v="20"/>
    <x v="5"/>
    <n v="468"/>
  </r>
  <r>
    <d v="2019-05-17T00:00:00"/>
    <x v="1"/>
    <d v="1899-12-30T10:30:00"/>
    <m/>
    <x v="1"/>
    <s v="JAR"/>
    <d v="2019-05-17T10:30:00"/>
    <n v="27968"/>
    <x v="3"/>
    <s v="Carga"/>
    <s v="NO"/>
    <n v="2"/>
    <n v="4"/>
    <x v="0"/>
    <x v="4"/>
    <x v="1"/>
    <s v="Caldes"/>
    <m/>
    <m/>
    <m/>
    <m/>
    <n v="20"/>
    <s v="Reyes"/>
    <x v="103"/>
    <d v="1899-12-30T10:30:00"/>
    <m/>
    <n v="0"/>
    <x v="0"/>
    <x v="0"/>
    <s v="SI"/>
    <x v="1"/>
    <x v="1"/>
    <x v="1"/>
    <n v="1"/>
    <x v="1"/>
    <x v="20"/>
    <x v="5"/>
    <n v="468"/>
  </r>
  <r>
    <d v="2019-05-17T00:00:00"/>
    <x v="2"/>
    <d v="1899-12-30T11:00:00"/>
    <m/>
    <x v="1"/>
    <s v="JAR"/>
    <d v="2019-05-17T11:00:00"/>
    <n v="6007149"/>
    <x v="6"/>
    <s v="Carga"/>
    <s v="NO"/>
    <n v="7"/>
    <n v="13"/>
    <x v="0"/>
    <x v="7"/>
    <x v="4"/>
    <s v="GAILLON"/>
    <m/>
    <m/>
    <m/>
    <m/>
    <n v="40"/>
    <s v="Miguel Ángel"/>
    <x v="103"/>
    <d v="1899-12-30T11:00:00"/>
    <m/>
    <n v="0"/>
    <x v="0"/>
    <x v="0"/>
    <s v="SI"/>
    <x v="1"/>
    <x v="1"/>
    <x v="1"/>
    <n v="1"/>
    <x v="1"/>
    <x v="20"/>
    <x v="5"/>
    <n v="468"/>
  </r>
  <r>
    <d v="2019-05-17T00:00:00"/>
    <x v="73"/>
    <d v="1899-12-30T11:15:00"/>
    <m/>
    <x v="1"/>
    <s v="JAR"/>
    <d v="2019-05-17T11:30:00"/>
    <m/>
    <x v="3"/>
    <s v="Descarga"/>
    <s v="NO"/>
    <n v="1"/>
    <n v="1"/>
    <x v="0"/>
    <x v="80"/>
    <x v="2"/>
    <s v="PALAU"/>
    <m/>
    <m/>
    <m/>
    <m/>
    <n v="10"/>
    <s v="Sandra"/>
    <x v="103"/>
    <d v="1899-12-30T11:15:00"/>
    <m/>
    <n v="0"/>
    <x v="0"/>
    <x v="0"/>
    <s v="SI"/>
    <x v="1"/>
    <x v="1"/>
    <x v="1"/>
    <n v="1"/>
    <x v="0"/>
    <x v="20"/>
    <x v="5"/>
    <n v="468"/>
  </r>
  <r>
    <d v="2019-05-17T00:00:00"/>
    <x v="61"/>
    <d v="1899-12-30T11:45:00"/>
    <m/>
    <x v="1"/>
    <s v="JAR"/>
    <d v="2019-05-17T12:00:00"/>
    <m/>
    <x v="7"/>
    <s v="Descarga"/>
    <s v="NO"/>
    <n v="4"/>
    <n v="4"/>
    <x v="0"/>
    <x v="316"/>
    <x v="0"/>
    <s v="PALAU"/>
    <m/>
    <m/>
    <m/>
    <m/>
    <n v="20"/>
    <s v="Sandra"/>
    <x v="103"/>
    <d v="1899-12-30T11:45:00"/>
    <m/>
    <n v="0"/>
    <x v="0"/>
    <x v="0"/>
    <s v="SI"/>
    <x v="1"/>
    <x v="1"/>
    <x v="1"/>
    <n v="1"/>
    <x v="0"/>
    <x v="20"/>
    <x v="5"/>
    <n v="468"/>
  </r>
  <r>
    <d v="2019-05-17T00:00:00"/>
    <x v="4"/>
    <d v="1899-12-30T12:00:00"/>
    <m/>
    <x v="1"/>
    <s v="JAR"/>
    <d v="2019-05-17T12:00:00"/>
    <m/>
    <x v="7"/>
    <s v="Carga"/>
    <s v="NO"/>
    <n v="4"/>
    <n v="6"/>
    <x v="0"/>
    <x v="6"/>
    <x v="11"/>
    <s v="Montmelo"/>
    <m/>
    <m/>
    <m/>
    <m/>
    <n v="15"/>
    <s v="Sandra"/>
    <x v="103"/>
    <d v="1899-12-30T12:00:00"/>
    <m/>
    <n v="0"/>
    <x v="0"/>
    <x v="0"/>
    <s v="SI"/>
    <x v="1"/>
    <x v="1"/>
    <x v="1"/>
    <n v="1"/>
    <x v="2"/>
    <x v="20"/>
    <x v="5"/>
    <n v="468"/>
  </r>
  <r>
    <d v="2019-05-17T00:00:00"/>
    <x v="5"/>
    <m/>
    <m/>
    <x v="0"/>
    <s v="JAR"/>
    <d v="2019-05-17T12:30:00"/>
    <m/>
    <x v="3"/>
    <s v="Descarga"/>
    <s v="NO"/>
    <n v="5"/>
    <n v="6"/>
    <x v="0"/>
    <x v="317"/>
    <x v="2"/>
    <s v="PALAU"/>
    <m/>
    <m/>
    <m/>
    <m/>
    <n v="30"/>
    <s v="Jesús"/>
    <x v="103"/>
    <d v="1899-12-30T12:30:00"/>
    <m/>
    <n v="0"/>
    <x v="0"/>
    <x v="0"/>
    <s v="No"/>
    <x v="0"/>
    <x v="0"/>
    <x v="0"/>
    <n v="0"/>
    <x v="0"/>
    <x v="20"/>
    <x v="5"/>
    <n v="468"/>
  </r>
  <r>
    <d v="2019-05-17T00:00:00"/>
    <x v="36"/>
    <d v="1899-12-30T13:00:00"/>
    <m/>
    <x v="1"/>
    <s v="JAR"/>
    <d v="2019-05-17T13:00:00"/>
    <n v="27758"/>
    <x v="3"/>
    <s v="Carga"/>
    <s v="NO"/>
    <n v="1"/>
    <n v="1"/>
    <x v="0"/>
    <x v="4"/>
    <x v="1"/>
    <s v="varios"/>
    <m/>
    <m/>
    <m/>
    <m/>
    <n v="10"/>
    <s v="Miguel Ángel"/>
    <x v="103"/>
    <d v="1899-12-30T13:00:00"/>
    <m/>
    <n v="0"/>
    <x v="0"/>
    <x v="0"/>
    <s v="SI"/>
    <x v="1"/>
    <x v="1"/>
    <x v="1"/>
    <n v="1"/>
    <x v="1"/>
    <x v="20"/>
    <x v="5"/>
    <n v="468"/>
  </r>
  <r>
    <d v="2019-05-17T00:00:00"/>
    <x v="6"/>
    <d v="1899-12-30T13:30:00"/>
    <m/>
    <x v="1"/>
    <s v="JAR"/>
    <d v="2019-05-17T13:30:00"/>
    <n v="28025"/>
    <x v="75"/>
    <s v="Carga"/>
    <s v="NO"/>
    <n v="1"/>
    <n v="1"/>
    <x v="0"/>
    <x v="41"/>
    <x v="3"/>
    <s v="Portugal"/>
    <m/>
    <m/>
    <m/>
    <m/>
    <n v="10"/>
    <s v="Miguel M."/>
    <x v="103"/>
    <d v="1899-12-30T19:30:00"/>
    <m/>
    <n v="0"/>
    <x v="0"/>
    <x v="0"/>
    <s v="SI"/>
    <x v="1"/>
    <x v="2"/>
    <x v="0"/>
    <n v="0"/>
    <x v="1"/>
    <x v="20"/>
    <x v="5"/>
    <n v="468"/>
  </r>
  <r>
    <d v="2019-05-17T00:00:00"/>
    <x v="12"/>
    <d v="1899-12-30T14:30:00"/>
    <m/>
    <x v="1"/>
    <s v="JAR"/>
    <d v="2019-05-17T14:30:00"/>
    <s v="6007095-96"/>
    <x v="3"/>
    <s v="Carga"/>
    <s v="SI"/>
    <n v="13.5"/>
    <n v="26"/>
    <x v="0"/>
    <x v="10"/>
    <x v="4"/>
    <s v="uk"/>
    <m/>
    <s v="POY337/WBS766 "/>
    <m/>
    <m/>
    <n v="60"/>
    <s v="Miguel M."/>
    <x v="103"/>
    <d v="1899-12-30T14:30:00"/>
    <m/>
    <n v="1"/>
    <x v="0"/>
    <x v="0"/>
    <s v="SI"/>
    <x v="1"/>
    <x v="1"/>
    <x v="1"/>
    <n v="1"/>
    <x v="1"/>
    <x v="20"/>
    <x v="5"/>
    <n v="468"/>
  </r>
  <r>
    <d v="2019-05-17T00:00:00"/>
    <x v="13"/>
    <d v="1899-12-30T16:00:00"/>
    <m/>
    <x v="1"/>
    <s v="JAR"/>
    <d v="2019-05-17T16:00:00"/>
    <n v="27379"/>
    <x v="33"/>
    <s v="Carga"/>
    <s v="NO"/>
    <n v="1"/>
    <n v="1"/>
    <x v="0"/>
    <x v="250"/>
    <x v="1"/>
    <s v="Portugal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17T00:00:00"/>
    <x v="8"/>
    <d v="1899-12-30T16:30:00"/>
    <m/>
    <x v="1"/>
    <s v="JAR"/>
    <d v="2019-05-17T16:30:00"/>
    <m/>
    <x v="32"/>
    <s v="Descarga"/>
    <s v="NO"/>
    <n v="7"/>
    <n v="11"/>
    <x v="0"/>
    <x v="227"/>
    <x v="0"/>
    <s v="PALAU"/>
    <m/>
    <m/>
    <m/>
    <m/>
    <n v="15"/>
    <s v="Juan Carlos"/>
    <x v="103"/>
    <d v="1899-12-30T16:30:00"/>
    <m/>
    <n v="0"/>
    <x v="0"/>
    <x v="0"/>
    <s v="SI"/>
    <x v="1"/>
    <x v="1"/>
    <x v="1"/>
    <n v="1"/>
    <x v="0"/>
    <x v="20"/>
    <x v="5"/>
    <n v="468"/>
  </r>
  <r>
    <d v="2019-05-17T00:00:00"/>
    <x v="40"/>
    <d v="1899-12-30T17:00:00"/>
    <m/>
    <x v="1"/>
    <s v="JAR"/>
    <d v="2019-05-17T17:00:00"/>
    <m/>
    <x v="83"/>
    <s v="Carga"/>
    <s v="NO"/>
    <n v="1"/>
    <n v="1"/>
    <x v="0"/>
    <x v="294"/>
    <x v="7"/>
    <s v="varios"/>
    <m/>
    <m/>
    <m/>
    <m/>
    <n v="15"/>
    <s v="Miguel M."/>
    <x v="103"/>
    <d v="1899-12-30T17:00:00"/>
    <m/>
    <n v="0"/>
    <x v="0"/>
    <x v="0"/>
    <s v="SI"/>
    <x v="1"/>
    <x v="1"/>
    <x v="1"/>
    <n v="1"/>
    <x v="2"/>
    <x v="20"/>
    <x v="5"/>
    <n v="468"/>
  </r>
  <r>
    <d v="2019-05-17T00:00:00"/>
    <x v="46"/>
    <d v="1899-12-30T18:00:00"/>
    <m/>
    <x v="1"/>
    <s v="JAR"/>
    <d v="2019-05-17T18:00:00"/>
    <n v="27934"/>
    <x v="3"/>
    <s v="Carga"/>
    <s v="NO"/>
    <n v="1"/>
    <n v="2"/>
    <x v="0"/>
    <x v="32"/>
    <x v="3"/>
    <s v="UK"/>
    <m/>
    <m/>
    <m/>
    <m/>
    <n v="15"/>
    <s v="Juan Carlos"/>
    <x v="103"/>
    <d v="1899-12-30T18:00:00"/>
    <m/>
    <n v="0"/>
    <x v="0"/>
    <x v="0"/>
    <s v="SI"/>
    <x v="1"/>
    <x v="1"/>
    <x v="1"/>
    <n v="1"/>
    <x v="1"/>
    <x v="20"/>
    <x v="5"/>
    <n v="468"/>
  </r>
  <r>
    <d v="2019-05-17T00:00:00"/>
    <x v="56"/>
    <d v="1899-12-30T19:00:00"/>
    <m/>
    <x v="1"/>
    <s v="JAR"/>
    <d v="2019-05-17T19:00:00"/>
    <n v="27672"/>
    <x v="3"/>
    <s v="Carga"/>
    <s v="SI"/>
    <n v="13.5"/>
    <n v="26"/>
    <x v="0"/>
    <x v="259"/>
    <x v="1"/>
    <s v="Marruecos"/>
    <m/>
    <s v="0473JTC - R4310BCV - R6876BCV "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20T00:00:00"/>
    <x v="17"/>
    <d v="1899-12-30T06:00:00"/>
    <m/>
    <x v="1"/>
    <s v="JAR"/>
    <d v="2019-05-20T06:00:00"/>
    <s v="silo 6 KM"/>
    <x v="3"/>
    <s v="Descarga"/>
    <s v="NO"/>
    <n v="1"/>
    <n v="1"/>
    <x v="0"/>
    <x v="256"/>
    <x v="2"/>
    <s v="PALAU"/>
    <s v="Descargar en Silo 6  KM  (A141801M04) "/>
    <m/>
    <m/>
    <m/>
    <m/>
    <s v="Sus medios"/>
    <x v="104"/>
    <d v="1899-12-30T17:00:00"/>
    <m/>
    <n v="0"/>
    <x v="0"/>
    <x v="0"/>
    <s v="SI"/>
    <x v="1"/>
    <x v="2"/>
    <x v="0"/>
    <n v="0"/>
    <x v="0"/>
    <x v="21"/>
    <x v="5"/>
    <n v="468"/>
  </r>
  <r>
    <d v="2019-05-20T00:00:00"/>
    <x v="59"/>
    <d v="1899-12-30T07:00:00"/>
    <m/>
    <x v="1"/>
    <s v="JAR"/>
    <d v="2019-05-20T07:00:00"/>
    <n v="28039"/>
    <x v="81"/>
    <s v="Carga"/>
    <s v="SI"/>
    <n v="13.5"/>
    <n v="26"/>
    <x v="2"/>
    <x v="292"/>
    <x v="7"/>
    <s v="Sevilla"/>
    <m/>
    <m/>
    <m/>
    <m/>
    <n v="45"/>
    <s v="Miguel Ángel"/>
    <x v="104"/>
    <d v="1899-12-30T07:00:00"/>
    <m/>
    <n v="1"/>
    <x v="0"/>
    <x v="0"/>
    <s v="SI"/>
    <x v="1"/>
    <x v="1"/>
    <x v="1"/>
    <n v="1"/>
    <x v="2"/>
    <x v="21"/>
    <x v="5"/>
    <n v="468"/>
  </r>
  <r>
    <d v="2019-05-20T00:00:00"/>
    <x v="9"/>
    <d v="1899-12-30T08:00:00"/>
    <m/>
    <x v="1"/>
    <s v="JAR"/>
    <d v="2019-05-20T08:00:00"/>
    <n v="28039"/>
    <x v="81"/>
    <s v="Carga"/>
    <s v="SI"/>
    <n v="13.5"/>
    <n v="26"/>
    <x v="2"/>
    <x v="292"/>
    <x v="7"/>
    <s v="Sevilla"/>
    <m/>
    <m/>
    <m/>
    <m/>
    <n v="45"/>
    <s v="Miguel Ángel"/>
    <x v="104"/>
    <d v="1899-12-30T08:00:00"/>
    <m/>
    <n v="1"/>
    <x v="0"/>
    <x v="0"/>
    <s v="SI"/>
    <x v="1"/>
    <x v="1"/>
    <x v="1"/>
    <n v="1"/>
    <x v="2"/>
    <x v="21"/>
    <x v="5"/>
    <n v="468"/>
  </r>
  <r>
    <d v="2019-05-20T00:00:00"/>
    <x v="20"/>
    <d v="1899-12-30T08:30:00"/>
    <m/>
    <x v="1"/>
    <s v="JAR"/>
    <d v="2019-05-20T08:30:00"/>
    <m/>
    <x v="7"/>
    <s v="Carga"/>
    <s v="NO"/>
    <n v="4"/>
    <n v="6"/>
    <x v="0"/>
    <x v="9"/>
    <x v="7"/>
    <s v="varios"/>
    <s v="Molins + sta. perpetua + palau"/>
    <m/>
    <m/>
    <m/>
    <n v="20"/>
    <s v="Juan Carlos"/>
    <x v="104"/>
    <d v="1899-12-30T08:30:00"/>
    <m/>
    <n v="0"/>
    <x v="0"/>
    <x v="0"/>
    <s v="SI"/>
    <x v="1"/>
    <x v="1"/>
    <x v="1"/>
    <n v="1"/>
    <x v="2"/>
    <x v="21"/>
    <x v="5"/>
    <n v="468"/>
  </r>
  <r>
    <d v="2019-05-20T00:00:00"/>
    <x v="14"/>
    <d v="1899-12-30T10:00:00"/>
    <m/>
    <x v="1"/>
    <s v="JAR"/>
    <d v="2019-05-20T10:00:00"/>
    <m/>
    <x v="25"/>
    <s v="Descarga"/>
    <s v="SI"/>
    <n v="13.5"/>
    <n v="26"/>
    <x v="0"/>
    <x v="40"/>
    <x v="10"/>
    <s v="NURIEUX"/>
    <s v="CB-1234"/>
    <m/>
    <m/>
    <m/>
    <n v="60"/>
    <s v="Miguel Ángel"/>
    <x v="104"/>
    <d v="1899-12-30T10:00:00"/>
    <m/>
    <n v="1"/>
    <x v="0"/>
    <x v="0"/>
    <s v="SI"/>
    <x v="1"/>
    <x v="1"/>
    <x v="1"/>
    <n v="1"/>
    <x v="2"/>
    <x v="21"/>
    <x v="5"/>
    <n v="468"/>
  </r>
  <r>
    <d v="2019-05-20T00:00:00"/>
    <x v="1"/>
    <d v="1899-12-30T10:30:00"/>
    <m/>
    <x v="1"/>
    <s v="JAR"/>
    <d v="2019-05-20T10:30:00"/>
    <s v="26883-884"/>
    <x v="3"/>
    <s v="Carga"/>
    <s v="NO"/>
    <n v="6"/>
    <n v="11"/>
    <x v="0"/>
    <x v="107"/>
    <x v="1"/>
    <s v="TARRAGON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0T00:00:00"/>
    <x v="2"/>
    <d v="1899-12-30T11:00:00"/>
    <m/>
    <x v="1"/>
    <s v="JAR"/>
    <d v="2019-05-20T11:00:00"/>
    <n v="28039"/>
    <x v="81"/>
    <s v="Carga"/>
    <s v="SI"/>
    <n v="13.5"/>
    <n v="26"/>
    <x v="2"/>
    <x v="292"/>
    <x v="7"/>
    <s v="Sevilla"/>
    <m/>
    <m/>
    <m/>
    <m/>
    <n v="45"/>
    <s v="Juan Carlos"/>
    <x v="104"/>
    <d v="1899-12-30T11:00:00"/>
    <m/>
    <n v="1"/>
    <x v="0"/>
    <x v="0"/>
    <s v="SI"/>
    <x v="1"/>
    <x v="1"/>
    <x v="1"/>
    <n v="1"/>
    <x v="2"/>
    <x v="21"/>
    <x v="5"/>
    <n v="468"/>
  </r>
  <r>
    <d v="2019-05-20T00:00:00"/>
    <x v="3"/>
    <d v="1899-12-30T11:30:00"/>
    <m/>
    <x v="1"/>
    <s v="JAR"/>
    <d v="2019-05-20T11:30:00"/>
    <n v="6007162"/>
    <x v="53"/>
    <s v="Carga"/>
    <s v="SI"/>
    <n v="13.5"/>
    <n v="26"/>
    <x v="2"/>
    <x v="226"/>
    <x v="1"/>
    <s v="Murcia"/>
    <m/>
    <m/>
    <m/>
    <m/>
    <n v="45"/>
    <s v="Juan Carlos"/>
    <x v="104"/>
    <d v="1899-12-30T11:30:00"/>
    <m/>
    <n v="1"/>
    <x v="0"/>
    <x v="0"/>
    <s v="SI"/>
    <x v="1"/>
    <x v="1"/>
    <x v="1"/>
    <n v="1"/>
    <x v="1"/>
    <x v="21"/>
    <x v="5"/>
    <n v="468"/>
  </r>
  <r>
    <d v="2019-05-20T00:00:00"/>
    <x v="4"/>
    <d v="1899-12-30T12:00:00"/>
    <m/>
    <x v="1"/>
    <s v="JAR"/>
    <d v="2019-05-20T12:00:00"/>
    <n v="28039"/>
    <x v="81"/>
    <s v="Carga"/>
    <s v="SI"/>
    <n v="13.5"/>
    <n v="26"/>
    <x v="2"/>
    <x v="292"/>
    <x v="7"/>
    <s v="Sevilla"/>
    <m/>
    <m/>
    <m/>
    <m/>
    <n v="45"/>
    <s v="Sandra"/>
    <x v="104"/>
    <d v="1899-12-30T13:45:00"/>
    <m/>
    <n v="1"/>
    <x v="0"/>
    <x v="0"/>
    <s v="SI"/>
    <x v="1"/>
    <x v="2"/>
    <x v="0"/>
    <n v="0"/>
    <x v="2"/>
    <x v="21"/>
    <x v="5"/>
    <n v="468"/>
  </r>
  <r>
    <d v="2019-05-20T00:00:00"/>
    <x v="35"/>
    <d v="1899-12-30T12:15:00"/>
    <m/>
    <x v="1"/>
    <s v="JAR"/>
    <d v="2019-05-20T12:30:00"/>
    <m/>
    <x v="75"/>
    <s v="Carga"/>
    <s v="NO"/>
    <n v="1"/>
    <n v="2"/>
    <x v="0"/>
    <x v="4"/>
    <x v="5"/>
    <s v="vario"/>
    <m/>
    <m/>
    <m/>
    <m/>
    <n v="10"/>
    <s v="Sandra"/>
    <x v="104"/>
    <d v="1899-12-30T12:15:00"/>
    <m/>
    <n v="0"/>
    <x v="0"/>
    <x v="0"/>
    <s v="SI"/>
    <x v="1"/>
    <x v="1"/>
    <x v="1"/>
    <n v="1"/>
    <x v="2"/>
    <x v="21"/>
    <x v="5"/>
    <n v="468"/>
  </r>
  <r>
    <d v="2019-05-20T00:00:00"/>
    <x v="5"/>
    <d v="1899-12-30T12:30:00"/>
    <m/>
    <x v="1"/>
    <s v="JAR"/>
    <d v="2019-05-20T12:30:00"/>
    <n v="6007162"/>
    <x v="53"/>
    <s v="Carga"/>
    <s v="SI"/>
    <n v="13.5"/>
    <n v="26"/>
    <x v="2"/>
    <x v="226"/>
    <x v="1"/>
    <s v="Murcia"/>
    <m/>
    <m/>
    <m/>
    <m/>
    <n v="45"/>
    <s v="Denia"/>
    <x v="104"/>
    <d v="1899-12-30T12:30:00"/>
    <m/>
    <n v="1"/>
    <x v="0"/>
    <x v="0"/>
    <s v="SI"/>
    <x v="1"/>
    <x v="1"/>
    <x v="1"/>
    <n v="1"/>
    <x v="1"/>
    <x v="21"/>
    <x v="5"/>
    <n v="468"/>
  </r>
  <r>
    <d v="2019-05-20T00:00:00"/>
    <x v="36"/>
    <d v="1899-12-30T13:00:00"/>
    <m/>
    <x v="1"/>
    <s v="JAR"/>
    <d v="2019-05-20T13:00:00"/>
    <m/>
    <x v="7"/>
    <s v="Carga"/>
    <s v="NO"/>
    <n v="1"/>
    <n v="1"/>
    <x v="0"/>
    <x v="4"/>
    <x v="2"/>
    <s v="El Prat del Llobregat"/>
    <s v="Molde Inyección."/>
    <m/>
    <m/>
    <m/>
    <n v="10"/>
    <s v="Sus medios"/>
    <x v="104"/>
    <d v="1899-12-30T13:00:00"/>
    <m/>
    <n v="0"/>
    <x v="0"/>
    <x v="0"/>
    <s v="SI"/>
    <x v="1"/>
    <x v="1"/>
    <x v="1"/>
    <n v="1"/>
    <x v="0"/>
    <x v="21"/>
    <x v="5"/>
    <n v="468"/>
  </r>
  <r>
    <d v="2019-05-20T00:00:00"/>
    <x v="194"/>
    <d v="1899-12-30T13:10:00"/>
    <m/>
    <x v="1"/>
    <s v="JAR"/>
    <d v="2019-05-20T13:00:00"/>
    <n v="27672"/>
    <x v="3"/>
    <s v="Carga"/>
    <s v="SI"/>
    <n v="13.5"/>
    <n v="26"/>
    <x v="0"/>
    <x v="259"/>
    <x v="1"/>
    <s v="Marruecos"/>
    <m/>
    <m/>
    <m/>
    <m/>
    <n v="45"/>
    <s v="Miguel Ángel"/>
    <x v="104"/>
    <d v="1899-12-30T13:10:00"/>
    <m/>
    <n v="1"/>
    <x v="0"/>
    <x v="0"/>
    <s v="SI"/>
    <x v="1"/>
    <x v="1"/>
    <x v="1"/>
    <n v="1"/>
    <x v="1"/>
    <x v="21"/>
    <x v="5"/>
    <n v="468"/>
  </r>
  <r>
    <d v="2019-05-20T00:00:00"/>
    <x v="6"/>
    <d v="1899-12-30T13:30:00"/>
    <m/>
    <x v="1"/>
    <s v="JAR"/>
    <d v="2019-05-20T13:30:00"/>
    <n v="27154"/>
    <x v="33"/>
    <s v="Carga"/>
    <s v="NO"/>
    <n v="4"/>
    <n v="7"/>
    <x v="0"/>
    <x v="250"/>
    <x v="1"/>
    <s v="Portugal"/>
    <m/>
    <m/>
    <m/>
    <m/>
    <n v="30"/>
    <s v="Sandra"/>
    <x v="104"/>
    <d v="1899-12-30T13:30:00"/>
    <m/>
    <n v="0"/>
    <x v="0"/>
    <x v="0"/>
    <s v="SI"/>
    <x v="1"/>
    <x v="1"/>
    <x v="1"/>
    <n v="1"/>
    <x v="1"/>
    <x v="21"/>
    <x v="5"/>
    <n v="468"/>
  </r>
  <r>
    <d v="2019-05-20T00:00:00"/>
    <x v="63"/>
    <d v="1899-12-30T13:45:00"/>
    <m/>
    <x v="1"/>
    <s v="JAR"/>
    <d v="2019-05-20T14:00:00"/>
    <n v="27672"/>
    <x v="3"/>
    <s v="Carga"/>
    <s v="SI"/>
    <n v="13.5"/>
    <n v="26"/>
    <x v="0"/>
    <x v="259"/>
    <x v="1"/>
    <s v="Marruecos"/>
    <m/>
    <m/>
    <m/>
    <m/>
    <n v="60"/>
    <s v="Miguel M."/>
    <x v="104"/>
    <d v="1899-12-30T15:45:00"/>
    <m/>
    <n v="1"/>
    <x v="0"/>
    <x v="0"/>
    <s v="SI"/>
    <x v="1"/>
    <x v="2"/>
    <x v="0"/>
    <n v="0"/>
    <x v="1"/>
    <x v="21"/>
    <x v="5"/>
    <n v="468"/>
  </r>
  <r>
    <d v="2019-05-20T00:00:00"/>
    <x v="43"/>
    <d v="1899-12-30T14:00:00"/>
    <m/>
    <x v="1"/>
    <s v="JAR"/>
    <d v="2019-05-20T14:00:00"/>
    <m/>
    <x v="25"/>
    <s v="Descarga"/>
    <s v="SI"/>
    <n v="13.5"/>
    <n v="26"/>
    <x v="0"/>
    <x v="42"/>
    <x v="10"/>
    <s v="GAILLON"/>
    <m/>
    <m/>
    <m/>
    <m/>
    <n v="60"/>
    <s v="Miguel M."/>
    <x v="104"/>
    <d v="1899-12-30T14:00:00"/>
    <m/>
    <n v="1"/>
    <x v="0"/>
    <x v="0"/>
    <s v="SI"/>
    <x v="1"/>
    <x v="1"/>
    <x v="1"/>
    <n v="1"/>
    <x v="2"/>
    <x v="21"/>
    <x v="5"/>
    <n v="468"/>
  </r>
  <r>
    <d v="2019-05-20T00:00:00"/>
    <x v="203"/>
    <d v="1899-12-30T14:15:00"/>
    <m/>
    <x v="1"/>
    <s v="JAR"/>
    <d v="2019-05-20T14:30:00"/>
    <m/>
    <x v="31"/>
    <s v="Carga"/>
    <s v="SI"/>
    <n v="13.5"/>
    <n v="26"/>
    <x v="0"/>
    <x v="70"/>
    <x v="11"/>
    <s v="Maçanet de la Selva"/>
    <m/>
    <m/>
    <m/>
    <m/>
    <n v="35"/>
    <s v="Jesús"/>
    <x v="104"/>
    <d v="1899-12-30T14:15:00"/>
    <m/>
    <n v="1"/>
    <x v="0"/>
    <x v="0"/>
    <s v="SI"/>
    <x v="1"/>
    <x v="1"/>
    <x v="1"/>
    <n v="1"/>
    <x v="2"/>
    <x v="21"/>
    <x v="5"/>
    <n v="468"/>
  </r>
  <r>
    <d v="2019-05-20T00:00:00"/>
    <x v="12"/>
    <d v="1899-12-30T14:30:00"/>
    <m/>
    <x v="1"/>
    <s v="JAR"/>
    <d v="2019-05-20T14:30:00"/>
    <m/>
    <x v="6"/>
    <s v="Carga"/>
    <s v="SI"/>
    <n v="13.5"/>
    <n v="26"/>
    <x v="0"/>
    <x v="7"/>
    <x v="4"/>
    <s v="GAILLON"/>
    <s v="varios pedidos."/>
    <m/>
    <m/>
    <m/>
    <n v="60"/>
    <s v="Jesús"/>
    <x v="104"/>
    <d v="1899-12-30T16:30:00"/>
    <m/>
    <n v="1"/>
    <x v="0"/>
    <x v="0"/>
    <s v="SI"/>
    <x v="1"/>
    <x v="2"/>
    <x v="0"/>
    <n v="0"/>
    <x v="1"/>
    <x v="21"/>
    <x v="5"/>
    <n v="468"/>
  </r>
  <r>
    <d v="2019-05-20T00:00:00"/>
    <x v="38"/>
    <d v="1899-12-30T15:00:00"/>
    <m/>
    <x v="1"/>
    <s v="JAR"/>
    <d v="2019-05-20T15:00:00"/>
    <n v="28039"/>
    <x v="81"/>
    <s v="Carga"/>
    <s v="SI"/>
    <n v="13.5"/>
    <n v="26"/>
    <x v="2"/>
    <x v="292"/>
    <x v="7"/>
    <s v="Sevilla"/>
    <m/>
    <m/>
    <m/>
    <m/>
    <n v="45"/>
    <s v="Alfredo"/>
    <x v="104"/>
    <d v="1899-12-30T15:00:00"/>
    <m/>
    <n v="1"/>
    <x v="0"/>
    <x v="0"/>
    <s v="SI"/>
    <x v="1"/>
    <x v="1"/>
    <x v="1"/>
    <n v="1"/>
    <x v="2"/>
    <x v="21"/>
    <x v="5"/>
    <n v="468"/>
  </r>
  <r>
    <d v="2019-05-20T00:00:00"/>
    <x v="7"/>
    <d v="1899-12-30T15:30:00"/>
    <m/>
    <x v="1"/>
    <s v="JAR"/>
    <d v="2019-05-20T15:30:00"/>
    <n v="6007162"/>
    <x v="53"/>
    <s v="Carga"/>
    <s v="SI"/>
    <n v="13.5"/>
    <n v="26"/>
    <x v="2"/>
    <x v="226"/>
    <x v="1"/>
    <s v="Murcia"/>
    <m/>
    <m/>
    <m/>
    <m/>
    <n v="45"/>
    <s v="Jesús"/>
    <x v="104"/>
    <d v="1899-12-30T15:30:00"/>
    <m/>
    <n v="1"/>
    <x v="0"/>
    <x v="0"/>
    <s v="SI"/>
    <x v="1"/>
    <x v="1"/>
    <x v="1"/>
    <n v="1"/>
    <x v="1"/>
    <x v="21"/>
    <x v="5"/>
    <n v="468"/>
  </r>
  <r>
    <d v="2019-05-20T00:00:00"/>
    <x v="13"/>
    <d v="1899-12-30T16:00:00"/>
    <m/>
    <x v="1"/>
    <s v="JAR"/>
    <d v="2019-05-20T16:00:00"/>
    <n v="28039"/>
    <x v="81"/>
    <s v="Carga"/>
    <s v="SI"/>
    <n v="13.5"/>
    <n v="26"/>
    <x v="2"/>
    <x v="292"/>
    <x v="7"/>
    <s v="Sevilla"/>
    <m/>
    <m/>
    <m/>
    <m/>
    <n v="45"/>
    <s v="Jesús"/>
    <x v="104"/>
    <d v="1899-12-30T16:00:00"/>
    <m/>
    <n v="1"/>
    <x v="0"/>
    <x v="0"/>
    <s v="SI"/>
    <x v="1"/>
    <x v="1"/>
    <x v="1"/>
    <n v="1"/>
    <x v="2"/>
    <x v="21"/>
    <x v="5"/>
    <n v="468"/>
  </r>
  <r>
    <d v="2019-05-20T00:00:00"/>
    <x v="175"/>
    <d v="1899-12-30T16:15:00"/>
    <m/>
    <x v="1"/>
    <s v="JAR"/>
    <d v="2019-05-20T16:30:00"/>
    <n v="28127"/>
    <x v="3"/>
    <s v="Carga"/>
    <s v="NO"/>
    <n v="1"/>
    <n v="1"/>
    <x v="0"/>
    <x v="268"/>
    <x v="3"/>
    <s v="Mataro"/>
    <m/>
    <m/>
    <m/>
    <m/>
    <n v="10"/>
    <s v="Jesús"/>
    <x v="104"/>
    <d v="1899-12-30T16:15:00"/>
    <m/>
    <n v="0"/>
    <x v="0"/>
    <x v="0"/>
    <s v="SI"/>
    <x v="1"/>
    <x v="1"/>
    <x v="1"/>
    <n v="1"/>
    <x v="1"/>
    <x v="21"/>
    <x v="5"/>
    <n v="468"/>
  </r>
  <r>
    <d v="2019-05-20T00:00:00"/>
    <x v="8"/>
    <d v="1899-12-30T16:30:00"/>
    <m/>
    <x v="1"/>
    <s v="JAR"/>
    <d v="2019-05-20T16:30:00"/>
    <n v="6007162"/>
    <x v="53"/>
    <s v="Carga"/>
    <s v="SI"/>
    <n v="13.5"/>
    <n v="26"/>
    <x v="2"/>
    <x v="226"/>
    <x v="1"/>
    <s v="Murcia"/>
    <m/>
    <m/>
    <m/>
    <m/>
    <n v="45"/>
    <s v="Jesús"/>
    <x v="104"/>
    <d v="1899-12-30T16:30:00"/>
    <m/>
    <n v="1"/>
    <x v="0"/>
    <x v="0"/>
    <s v="SI"/>
    <x v="1"/>
    <x v="1"/>
    <x v="1"/>
    <n v="1"/>
    <x v="1"/>
    <x v="21"/>
    <x v="5"/>
    <n v="468"/>
  </r>
  <r>
    <d v="2019-05-20T00:00:00"/>
    <x v="82"/>
    <d v="1899-12-30T16:45:00"/>
    <m/>
    <x v="1"/>
    <s v="JAR"/>
    <d v="2019-05-20T17:00:00"/>
    <s v="27379-27319"/>
    <x v="33"/>
    <s v="Carga"/>
    <s v="NO"/>
    <n v="2"/>
    <n v="3"/>
    <x v="0"/>
    <x v="4"/>
    <x v="1"/>
    <s v="varios"/>
    <m/>
    <m/>
    <m/>
    <m/>
    <n v="15"/>
    <s v="Jesús"/>
    <x v="104"/>
    <d v="1899-12-30T16:45:00"/>
    <m/>
    <n v="0"/>
    <x v="0"/>
    <x v="0"/>
    <s v="SI"/>
    <x v="1"/>
    <x v="1"/>
    <x v="1"/>
    <n v="1"/>
    <x v="1"/>
    <x v="21"/>
    <x v="5"/>
    <n v="468"/>
  </r>
  <r>
    <d v="2019-05-20T00:00:00"/>
    <x v="40"/>
    <d v="1899-12-30T17:00:00"/>
    <m/>
    <x v="1"/>
    <s v="JAR"/>
    <d v="2019-05-20T17:00:00"/>
    <n v="6007002"/>
    <x v="25"/>
    <s v="Carga"/>
    <s v="SI"/>
    <n v="13.5"/>
    <n v="26"/>
    <x v="0"/>
    <x v="31"/>
    <x v="9"/>
    <s v="Alemania"/>
    <m/>
    <m/>
    <m/>
    <m/>
    <n v="45"/>
    <s v="Miguel Ángel"/>
    <x v="104"/>
    <d v="1899-12-30T12:00:00"/>
    <m/>
    <n v="1"/>
    <x v="0"/>
    <x v="0"/>
    <s v="SI"/>
    <x v="1"/>
    <x v="3"/>
    <x v="1"/>
    <n v="1"/>
    <x v="2"/>
    <x v="21"/>
    <x v="5"/>
    <n v="468"/>
  </r>
  <r>
    <d v="2019-05-20T00:00:00"/>
    <x v="89"/>
    <d v="1899-12-30T17:15:00"/>
    <m/>
    <x v="1"/>
    <s v="JAR"/>
    <d v="2019-05-20T17:30:00"/>
    <m/>
    <x v="83"/>
    <s v="Carga"/>
    <s v="NO"/>
    <n v="2"/>
    <n v="2"/>
    <x v="0"/>
    <x v="4"/>
    <x v="5"/>
    <s v="vario"/>
    <m/>
    <m/>
    <m/>
    <m/>
    <n v="15"/>
    <s v="Sandra"/>
    <x v="104"/>
    <d v="1899-12-30T17:15:00"/>
    <m/>
    <n v="0"/>
    <x v="0"/>
    <x v="0"/>
    <s v="SI"/>
    <x v="1"/>
    <x v="1"/>
    <x v="1"/>
    <n v="1"/>
    <x v="2"/>
    <x v="21"/>
    <x v="5"/>
    <n v="468"/>
  </r>
  <r>
    <d v="2019-05-20T00:00:00"/>
    <x v="55"/>
    <d v="1899-12-30T17:30:00"/>
    <m/>
    <x v="1"/>
    <s v="JAR"/>
    <d v="2019-05-20T17:30:00"/>
    <m/>
    <x v="32"/>
    <s v="Descarga"/>
    <s v="NO"/>
    <n v="2"/>
    <n v="2"/>
    <x v="0"/>
    <x v="227"/>
    <x v="0"/>
    <s v="PALAU"/>
    <m/>
    <m/>
    <m/>
    <m/>
    <n v="30"/>
    <s v="Jesús"/>
    <x v="104"/>
    <d v="1899-12-30T17:30:00"/>
    <m/>
    <n v="0"/>
    <x v="0"/>
    <x v="0"/>
    <s v="SI"/>
    <x v="1"/>
    <x v="1"/>
    <x v="1"/>
    <n v="1"/>
    <x v="0"/>
    <x v="21"/>
    <x v="5"/>
    <n v="468"/>
  </r>
  <r>
    <d v="2019-05-20T00:00:00"/>
    <x v="46"/>
    <d v="1899-12-30T18:00:00"/>
    <m/>
    <x v="1"/>
    <s v="JAR"/>
    <d v="2019-05-20T18:00:00"/>
    <n v="28039"/>
    <x v="81"/>
    <s v="Carga"/>
    <s v="SI"/>
    <n v="13.5"/>
    <n v="26"/>
    <x v="2"/>
    <x v="292"/>
    <x v="7"/>
    <s v="Sevilla"/>
    <m/>
    <m/>
    <m/>
    <m/>
    <n v="45"/>
    <s v="Jesús"/>
    <x v="104"/>
    <d v="1899-12-30T18:00:00"/>
    <m/>
    <n v="1"/>
    <x v="0"/>
    <x v="0"/>
    <s v="SI"/>
    <x v="1"/>
    <x v="1"/>
    <x v="1"/>
    <n v="1"/>
    <x v="2"/>
    <x v="21"/>
    <x v="5"/>
    <n v="468"/>
  </r>
  <r>
    <d v="2019-05-20T00:00:00"/>
    <x v="47"/>
    <d v="1899-12-30T18:30:00"/>
    <m/>
    <x v="1"/>
    <s v="JAR"/>
    <d v="2019-05-20T18:30:00"/>
    <n v="27896"/>
    <x v="62"/>
    <s v="Carga"/>
    <s v="SI"/>
    <n v="13.5"/>
    <n v="26"/>
    <x v="0"/>
    <x v="4"/>
    <x v="1"/>
    <s v="Portugal"/>
    <m/>
    <m/>
    <m/>
    <m/>
    <n v="60"/>
    <s v="Miguel M."/>
    <x v="104"/>
    <d v="1899-12-30T18:30:00"/>
    <m/>
    <n v="1"/>
    <x v="0"/>
    <x v="0"/>
    <s v="SI"/>
    <x v="1"/>
    <x v="1"/>
    <x v="1"/>
    <n v="1"/>
    <x v="1"/>
    <x v="21"/>
    <x v="5"/>
    <n v="468"/>
  </r>
  <r>
    <d v="2019-05-20T00:00:00"/>
    <x v="56"/>
    <d v="1899-12-30T19:00:00"/>
    <m/>
    <x v="1"/>
    <s v="JAR"/>
    <d v="2019-05-20T19:00:00"/>
    <n v="28039"/>
    <x v="81"/>
    <s v="Carga"/>
    <s v="SI"/>
    <n v="13.5"/>
    <n v="26"/>
    <x v="2"/>
    <x v="292"/>
    <x v="7"/>
    <s v="Sevilla"/>
    <m/>
    <m/>
    <m/>
    <m/>
    <n v="45"/>
    <s v="Jesús"/>
    <x v="104"/>
    <d v="1899-12-30T19:30:00"/>
    <m/>
    <n v="1"/>
    <x v="0"/>
    <x v="0"/>
    <s v="SI"/>
    <x v="1"/>
    <x v="2"/>
    <x v="0"/>
    <n v="0"/>
    <x v="2"/>
    <x v="21"/>
    <x v="5"/>
    <n v="468"/>
  </r>
  <r>
    <d v="2019-05-20T00:00:00"/>
    <x v="48"/>
    <d v="1899-12-30T19:30:00"/>
    <m/>
    <x v="1"/>
    <s v="JAR"/>
    <d v="2019-05-20T19:30:00"/>
    <m/>
    <x v="26"/>
    <s v="Carga"/>
    <s v="SI"/>
    <n v="13.5"/>
    <n v="26"/>
    <x v="0"/>
    <x v="157"/>
    <x v="7"/>
    <s v="varios"/>
    <m/>
    <m/>
    <m/>
    <m/>
    <n v="60"/>
    <s v="Miguel M."/>
    <x v="104"/>
    <d v="1899-12-30T20:30:00"/>
    <m/>
    <n v="1"/>
    <x v="0"/>
    <x v="0"/>
    <s v="SI"/>
    <x v="1"/>
    <x v="2"/>
    <x v="0"/>
    <n v="0"/>
    <x v="2"/>
    <x v="21"/>
    <x v="5"/>
    <n v="468"/>
  </r>
  <r>
    <d v="2019-05-20T00:00:00"/>
    <x v="49"/>
    <d v="1899-12-30T20:00:00"/>
    <m/>
    <x v="1"/>
    <s v="JAR"/>
    <d v="2019-05-20T20:00:00"/>
    <n v="27982"/>
    <x v="31"/>
    <s v="Carga"/>
    <s v="SI"/>
    <n v="13.5"/>
    <n v="26"/>
    <x v="0"/>
    <x v="138"/>
    <x v="7"/>
    <s v="VALLADOLID"/>
    <m/>
    <m/>
    <m/>
    <m/>
    <n v="60"/>
    <s v="Jesús"/>
    <x v="104"/>
    <d v="1899-12-30T20:00:00"/>
    <m/>
    <n v="1"/>
    <x v="0"/>
    <x v="0"/>
    <s v="SI"/>
    <x v="1"/>
    <x v="1"/>
    <x v="1"/>
    <n v="1"/>
    <x v="2"/>
    <x v="21"/>
    <x v="5"/>
    <n v="468"/>
  </r>
  <r>
    <d v="2019-05-20T00:00:00"/>
    <x v="104"/>
    <d v="1899-12-30T21:30:00"/>
    <m/>
    <x v="1"/>
    <s v="JAR"/>
    <d v="2019-05-20T21:30:00"/>
    <n v="4001249"/>
    <x v="3"/>
    <s v="Carga"/>
    <s v="SI"/>
    <n v="13.5"/>
    <n v="26"/>
    <x v="0"/>
    <x v="23"/>
    <x v="1"/>
    <s v="varios"/>
    <n v="3680371059"/>
    <m/>
    <m/>
    <m/>
    <n v="60"/>
    <s v="Miguel M."/>
    <x v="104"/>
    <d v="1899-12-30T17:00:00"/>
    <m/>
    <n v="1"/>
    <x v="0"/>
    <x v="0"/>
    <s v="SI"/>
    <x v="1"/>
    <x v="3"/>
    <x v="1"/>
    <n v="1"/>
    <x v="1"/>
    <x v="21"/>
    <x v="5"/>
    <n v="468"/>
  </r>
  <r>
    <d v="2019-05-21T00:00:00"/>
    <x v="59"/>
    <d v="1899-12-30T07:00:00"/>
    <m/>
    <x v="1"/>
    <s v="JAR"/>
    <d v="2019-05-21T07:00:00"/>
    <n v="6007162"/>
    <x v="53"/>
    <s v="Carga"/>
    <s v="SI"/>
    <n v="13.5"/>
    <n v="26"/>
    <x v="2"/>
    <x v="226"/>
    <x v="1"/>
    <s v="Murcia"/>
    <m/>
    <m/>
    <m/>
    <m/>
    <n v="45"/>
    <s v="Juan Carlos"/>
    <x v="105"/>
    <d v="1899-12-30T07:00:00"/>
    <m/>
    <n v="1"/>
    <x v="0"/>
    <x v="0"/>
    <s v="SI"/>
    <x v="1"/>
    <x v="1"/>
    <x v="1"/>
    <n v="1"/>
    <x v="1"/>
    <x v="21"/>
    <x v="5"/>
    <n v="468"/>
  </r>
  <r>
    <d v="2019-05-21T00:00:00"/>
    <x v="9"/>
    <d v="1899-12-30T08:00:00"/>
    <m/>
    <x v="1"/>
    <s v="JAR"/>
    <d v="2019-05-21T08:00:00"/>
    <n v="27868"/>
    <x v="3"/>
    <s v="Carga"/>
    <s v="SI"/>
    <n v="13.5"/>
    <n v="10"/>
    <x v="0"/>
    <x v="6"/>
    <x v="3"/>
    <s v="Bernis"/>
    <m/>
    <m/>
    <m/>
    <m/>
    <n v="30"/>
    <s v="Juan Carlos"/>
    <x v="105"/>
    <d v="1899-12-30T11:00:00"/>
    <m/>
    <n v="1"/>
    <x v="0"/>
    <x v="0"/>
    <s v="SI"/>
    <x v="1"/>
    <x v="2"/>
    <x v="0"/>
    <n v="0"/>
    <x v="1"/>
    <x v="21"/>
    <x v="5"/>
    <n v="468"/>
  </r>
  <r>
    <d v="2019-05-21T00:00:00"/>
    <x v="20"/>
    <d v="1899-12-30T08:30:00"/>
    <m/>
    <x v="1"/>
    <s v="JAR"/>
    <d v="2019-05-21T08:30:00"/>
    <n v="28087"/>
    <x v="7"/>
    <s v="Carga"/>
    <s v="NO"/>
    <n v="4"/>
    <n v="2"/>
    <x v="0"/>
    <x v="298"/>
    <x v="11"/>
    <s v="Sta. Perpetua"/>
    <m/>
    <m/>
    <m/>
    <m/>
    <n v="15"/>
    <s v="Miguel Ángel"/>
    <x v="105"/>
    <d v="1899-12-30T08:30:00"/>
    <m/>
    <n v="0"/>
    <x v="0"/>
    <x v="0"/>
    <s v="SI"/>
    <x v="1"/>
    <x v="1"/>
    <x v="1"/>
    <n v="1"/>
    <x v="2"/>
    <x v="21"/>
    <x v="5"/>
    <n v="468"/>
  </r>
  <r>
    <d v="2019-05-21T00:00:00"/>
    <x v="22"/>
    <d v="1899-12-30T09:00:00"/>
    <m/>
    <x v="1"/>
    <s v="JAR"/>
    <d v="2019-05-21T09:00:00"/>
    <m/>
    <x v="31"/>
    <s v="Carga"/>
    <s v="SI"/>
    <n v="13.5"/>
    <n v="26"/>
    <x v="0"/>
    <x v="70"/>
    <x v="11"/>
    <s v="Maçanet de la Selva"/>
    <m/>
    <m/>
    <m/>
    <m/>
    <n v="60"/>
    <s v="Juan Carlos"/>
    <x v="105"/>
    <d v="1899-12-30T09:00:00"/>
    <m/>
    <n v="1"/>
    <x v="0"/>
    <x v="0"/>
    <s v="SI"/>
    <x v="1"/>
    <x v="1"/>
    <x v="1"/>
    <n v="1"/>
    <x v="2"/>
    <x v="21"/>
    <x v="5"/>
    <n v="468"/>
  </r>
  <r>
    <d v="2019-05-21T00:00:00"/>
    <x v="0"/>
    <d v="1899-12-30T09:30:00"/>
    <m/>
    <x v="1"/>
    <s v="JAR"/>
    <d v="2019-05-21T09:30:00"/>
    <n v="28087"/>
    <x v="7"/>
    <s v="Carga"/>
    <s v="NO"/>
    <n v="4"/>
    <n v="2"/>
    <x v="0"/>
    <x v="298"/>
    <x v="11"/>
    <s v="Sta. Perpetua"/>
    <m/>
    <m/>
    <m/>
    <m/>
    <n v="15"/>
    <s v="Juan Carlos"/>
    <x v="105"/>
    <d v="1899-12-30T09:30:00"/>
    <m/>
    <n v="0"/>
    <x v="0"/>
    <x v="0"/>
    <s v="SI"/>
    <x v="1"/>
    <x v="1"/>
    <x v="1"/>
    <n v="1"/>
    <x v="2"/>
    <x v="21"/>
    <x v="5"/>
    <n v="468"/>
  </r>
  <r>
    <d v="2019-05-21T00:00:00"/>
    <x v="14"/>
    <d v="1899-12-30T10:00:00"/>
    <m/>
    <x v="1"/>
    <s v="JAR"/>
    <d v="2019-05-21T10:00:00"/>
    <n v="6007162"/>
    <x v="53"/>
    <s v="Carga"/>
    <s v="SI"/>
    <n v="13.5"/>
    <n v="26"/>
    <x v="2"/>
    <x v="226"/>
    <x v="1"/>
    <s v="Murcia"/>
    <m/>
    <m/>
    <m/>
    <m/>
    <n v="45"/>
    <s v="Miguel Ángel"/>
    <x v="105"/>
    <d v="1899-12-30T10:00:00"/>
    <m/>
    <n v="1"/>
    <x v="0"/>
    <x v="0"/>
    <s v="SI"/>
    <x v="1"/>
    <x v="1"/>
    <x v="1"/>
    <n v="1"/>
    <x v="1"/>
    <x v="21"/>
    <x v="5"/>
    <n v="468"/>
  </r>
  <r>
    <d v="2019-05-21T00:00:00"/>
    <x v="1"/>
    <d v="1899-12-30T10:30:00"/>
    <m/>
    <x v="1"/>
    <s v="JAR"/>
    <d v="2019-05-21T10:30:00"/>
    <n v="6007162"/>
    <x v="86"/>
    <s v="Carga"/>
    <s v="SI"/>
    <n v="13.5"/>
    <n v="26"/>
    <x v="2"/>
    <x v="226"/>
    <x v="1"/>
    <s v="BADAJOZ"/>
    <m/>
    <s v="5502-JSB // R-1526-BCW"/>
    <m/>
    <m/>
    <n v="45"/>
    <s v="Miguel Ángel"/>
    <x v="105"/>
    <d v="1899-12-30T10:30:00"/>
    <m/>
    <n v="1"/>
    <x v="0"/>
    <x v="0"/>
    <s v="SI"/>
    <x v="1"/>
    <x v="1"/>
    <x v="1"/>
    <n v="1"/>
    <x v="1"/>
    <x v="21"/>
    <x v="5"/>
    <n v="468"/>
  </r>
  <r>
    <d v="2019-05-21T00:00:00"/>
    <x v="2"/>
    <d v="1899-12-30T11:00:00"/>
    <m/>
    <x v="1"/>
    <s v="JAR"/>
    <d v="2019-05-21T11:00:00"/>
    <n v="6007211"/>
    <x v="39"/>
    <s v="Carga"/>
    <s v="SI"/>
    <n v="13.5"/>
    <n v="33"/>
    <x v="0"/>
    <x v="86"/>
    <x v="9"/>
    <s v="Grecia"/>
    <m/>
    <m/>
    <m/>
    <m/>
    <n v="60"/>
    <s v="Miguel Ángel"/>
    <x v="105"/>
    <d v="1899-12-30T11:00:00"/>
    <m/>
    <n v="1"/>
    <x v="0"/>
    <x v="0"/>
    <s v="SI"/>
    <x v="1"/>
    <x v="1"/>
    <x v="1"/>
    <n v="1"/>
    <x v="2"/>
    <x v="21"/>
    <x v="5"/>
    <n v="468"/>
  </r>
  <r>
    <d v="2019-05-21T00:00:00"/>
    <x v="76"/>
    <m/>
    <m/>
    <x v="0"/>
    <s v="JAR"/>
    <d v="2019-05-21T11:00:00"/>
    <n v="6007253"/>
    <x v="6"/>
    <s v="Carga"/>
    <s v="NO"/>
    <n v="1"/>
    <n v="1"/>
    <x v="0"/>
    <x v="7"/>
    <x v="4"/>
    <s v="France"/>
    <m/>
    <m/>
    <m/>
    <m/>
    <n v="15"/>
    <s v="Sandra"/>
    <x v="105"/>
    <d v="1899-12-30T11:10:00"/>
    <m/>
    <n v="0"/>
    <x v="0"/>
    <x v="0"/>
    <s v="No"/>
    <x v="0"/>
    <x v="0"/>
    <x v="0"/>
    <n v="0"/>
    <x v="1"/>
    <x v="21"/>
    <x v="5"/>
    <n v="468"/>
  </r>
  <r>
    <d v="2019-05-21T00:00:00"/>
    <x v="3"/>
    <d v="1899-12-30T11:30:00"/>
    <m/>
    <x v="1"/>
    <s v="JAR"/>
    <d v="2019-05-21T11:30:00"/>
    <n v="6007162"/>
    <x v="53"/>
    <s v="Carga"/>
    <s v="SI"/>
    <n v="13.5"/>
    <n v="26"/>
    <x v="2"/>
    <x v="226"/>
    <x v="1"/>
    <s v="Murcia"/>
    <m/>
    <m/>
    <m/>
    <m/>
    <n v="45"/>
    <s v="Miguel Ángel"/>
    <x v="105"/>
    <d v="1899-12-30T11:30:00"/>
    <m/>
    <n v="1"/>
    <x v="0"/>
    <x v="0"/>
    <s v="SI"/>
    <x v="1"/>
    <x v="1"/>
    <x v="1"/>
    <n v="1"/>
    <x v="1"/>
    <x v="21"/>
    <x v="5"/>
    <n v="468"/>
  </r>
  <r>
    <d v="2019-05-21T00:00:00"/>
    <x v="61"/>
    <d v="1899-12-30T11:45:00"/>
    <m/>
    <x v="1"/>
    <s v="JAR"/>
    <d v="2019-05-21T12:00:00"/>
    <n v="27979"/>
    <x v="7"/>
    <s v="Carga"/>
    <s v="NO"/>
    <n v="4"/>
    <n v="6"/>
    <x v="0"/>
    <x v="318"/>
    <x v="7"/>
    <s v="sabadell"/>
    <m/>
    <m/>
    <m/>
    <m/>
    <n v="20"/>
    <s v="Sandra"/>
    <x v="105"/>
    <d v="1899-12-30T11:45:00"/>
    <m/>
    <n v="0"/>
    <x v="0"/>
    <x v="0"/>
    <s v="SI"/>
    <x v="1"/>
    <x v="1"/>
    <x v="1"/>
    <n v="1"/>
    <x v="2"/>
    <x v="21"/>
    <x v="5"/>
    <n v="468"/>
  </r>
  <r>
    <d v="2019-05-21T00:00:00"/>
    <x v="4"/>
    <d v="1899-12-30T12:00:00"/>
    <m/>
    <x v="1"/>
    <s v="JAR"/>
    <d v="2019-05-21T12:00:00"/>
    <n v="6007197"/>
    <x v="37"/>
    <s v="Carga"/>
    <s v="NO"/>
    <n v="2"/>
    <n v="4"/>
    <x v="0"/>
    <x v="86"/>
    <x v="9"/>
    <s v="Italia"/>
    <m/>
    <m/>
    <m/>
    <m/>
    <n v="20"/>
    <s v="Juan Carlos"/>
    <x v="105"/>
    <d v="1899-12-30T12:00:00"/>
    <m/>
    <n v="0"/>
    <x v="0"/>
    <x v="0"/>
    <s v="SI"/>
    <x v="1"/>
    <x v="1"/>
    <x v="1"/>
    <n v="1"/>
    <x v="2"/>
    <x v="21"/>
    <x v="5"/>
    <n v="468"/>
  </r>
  <r>
    <d v="2019-05-21T00:00:00"/>
    <x v="35"/>
    <d v="1899-12-30T12:15:00"/>
    <m/>
    <x v="1"/>
    <s v="JAR"/>
    <d v="2019-05-21T12:30:00"/>
    <m/>
    <x v="3"/>
    <s v="Carga"/>
    <s v="NO"/>
    <n v="4"/>
    <n v="4"/>
    <x v="0"/>
    <x v="6"/>
    <x v="3"/>
    <s v="varios"/>
    <m/>
    <m/>
    <m/>
    <m/>
    <n v="30"/>
    <s v="Juan Carlos"/>
    <x v="105"/>
    <d v="1899-12-30T12:15:00"/>
    <m/>
    <n v="0"/>
    <x v="0"/>
    <x v="0"/>
    <s v="SI"/>
    <x v="1"/>
    <x v="1"/>
    <x v="1"/>
    <n v="1"/>
    <x v="1"/>
    <x v="21"/>
    <x v="5"/>
    <n v="468"/>
  </r>
  <r>
    <d v="2019-05-21T00:00:00"/>
    <x v="5"/>
    <d v="1899-12-30T12:30:00"/>
    <m/>
    <x v="1"/>
    <s v="JAR"/>
    <d v="2019-05-21T12:30:00"/>
    <n v="6007162"/>
    <x v="86"/>
    <s v="Carga"/>
    <s v="SI"/>
    <n v="13.5"/>
    <n v="26"/>
    <x v="2"/>
    <x v="226"/>
    <x v="1"/>
    <s v="BADAJOZ"/>
    <m/>
    <s v="2370-JTF // R-1913-BCR"/>
    <m/>
    <m/>
    <n v="45"/>
    <s v="Denia"/>
    <x v="105"/>
    <d v="1899-12-30T12:30:00"/>
    <m/>
    <n v="1"/>
    <x v="0"/>
    <x v="0"/>
    <s v="SI"/>
    <x v="1"/>
    <x v="1"/>
    <x v="1"/>
    <n v="1"/>
    <x v="1"/>
    <x v="21"/>
    <x v="5"/>
    <n v="468"/>
  </r>
  <r>
    <d v="2019-05-21T00:00:00"/>
    <x v="36"/>
    <m/>
    <m/>
    <x v="0"/>
    <s v="JAR"/>
    <d v="2019-05-21T13:00:00"/>
    <s v="6007228-6007207"/>
    <x v="18"/>
    <s v="Carga"/>
    <s v="NO"/>
    <n v="1"/>
    <n v="2"/>
    <x v="0"/>
    <x v="31"/>
    <x v="9"/>
    <s v="Varios"/>
    <m/>
    <m/>
    <m/>
    <m/>
    <n v="20"/>
    <s v="Sandra"/>
    <x v="105"/>
    <d v="1899-12-30T13:00:00"/>
    <m/>
    <n v="0"/>
    <x v="0"/>
    <x v="0"/>
    <s v="No"/>
    <x v="0"/>
    <x v="0"/>
    <x v="0"/>
    <n v="0"/>
    <x v="2"/>
    <x v="21"/>
    <x v="5"/>
    <n v="468"/>
  </r>
  <r>
    <d v="2019-05-21T00:00:00"/>
    <x v="6"/>
    <d v="1899-12-30T13:30:00"/>
    <m/>
    <x v="1"/>
    <s v="JAR"/>
    <d v="2019-05-21T13:30:00"/>
    <m/>
    <x v="7"/>
    <s v="Carga"/>
    <s v="NO"/>
    <n v="4"/>
    <n v="6"/>
    <x v="0"/>
    <x v="317"/>
    <x v="5"/>
    <s v="varios"/>
    <m/>
    <m/>
    <m/>
    <m/>
    <n v="30"/>
    <s v="Juan Carlos"/>
    <x v="105"/>
    <d v="1899-12-30T13:30:00"/>
    <m/>
    <n v="0"/>
    <x v="0"/>
    <x v="0"/>
    <s v="SI"/>
    <x v="1"/>
    <x v="1"/>
    <x v="1"/>
    <n v="1"/>
    <x v="2"/>
    <x v="21"/>
    <x v="5"/>
    <n v="468"/>
  </r>
  <r>
    <d v="2019-05-21T00:00:00"/>
    <x v="12"/>
    <d v="1899-12-30T14:30:00"/>
    <m/>
    <x v="1"/>
    <s v="JAR"/>
    <d v="2019-05-21T14:30:00"/>
    <n v="6007162"/>
    <x v="53"/>
    <s v="Carga"/>
    <s v="SI"/>
    <n v="13.5"/>
    <n v="26"/>
    <x v="2"/>
    <x v="226"/>
    <x v="1"/>
    <s v="Murcia"/>
    <m/>
    <m/>
    <m/>
    <m/>
    <n v="45"/>
    <s v="Jesús"/>
    <x v="105"/>
    <d v="1899-12-30T14:30:00"/>
    <m/>
    <n v="1"/>
    <x v="0"/>
    <x v="0"/>
    <s v="SI"/>
    <x v="1"/>
    <x v="1"/>
    <x v="1"/>
    <n v="1"/>
    <x v="1"/>
    <x v="21"/>
    <x v="5"/>
    <n v="468"/>
  </r>
  <r>
    <d v="2019-05-21T00:00:00"/>
    <x v="38"/>
    <d v="1899-12-30T15:00:00"/>
    <m/>
    <x v="1"/>
    <s v="JAR"/>
    <d v="2019-05-21T15:00:00"/>
    <m/>
    <x v="7"/>
    <s v="Carga"/>
    <s v="NO"/>
    <n v="4"/>
    <n v="6"/>
    <x v="0"/>
    <x v="317"/>
    <x v="5"/>
    <s v="varios"/>
    <m/>
    <m/>
    <m/>
    <m/>
    <n v="30"/>
    <s v="Jesús"/>
    <x v="105"/>
    <d v="1899-12-30T15:00:00"/>
    <m/>
    <n v="0"/>
    <x v="0"/>
    <x v="0"/>
    <s v="SI"/>
    <x v="1"/>
    <x v="1"/>
    <x v="1"/>
    <n v="1"/>
    <x v="2"/>
    <x v="21"/>
    <x v="5"/>
    <n v="468"/>
  </r>
  <r>
    <d v="2019-05-21T00:00:00"/>
    <x v="7"/>
    <d v="1899-12-30T15:30:00"/>
    <m/>
    <x v="1"/>
    <s v="JAR"/>
    <d v="2019-05-21T15:30:00"/>
    <n v="6007162"/>
    <x v="53"/>
    <s v="Carga"/>
    <s v="SI"/>
    <n v="13.5"/>
    <n v="26"/>
    <x v="2"/>
    <x v="226"/>
    <x v="1"/>
    <s v="Murcia"/>
    <m/>
    <m/>
    <m/>
    <m/>
    <n v="45"/>
    <s v="Jesús"/>
    <x v="105"/>
    <d v="1899-12-30T15:30:00"/>
    <m/>
    <n v="1"/>
    <x v="0"/>
    <x v="0"/>
    <s v="SI"/>
    <x v="1"/>
    <x v="1"/>
    <x v="1"/>
    <n v="1"/>
    <x v="1"/>
    <x v="21"/>
    <x v="5"/>
    <n v="468"/>
  </r>
  <r>
    <d v="2019-05-21T00:00:00"/>
    <x v="175"/>
    <d v="1899-12-30T16:15:00"/>
    <m/>
    <x v="1"/>
    <s v="JAR"/>
    <d v="2019-05-21T16:30:00"/>
    <m/>
    <x v="3"/>
    <s v="Carga"/>
    <s v="NO"/>
    <n v="4"/>
    <n v="4"/>
    <x v="0"/>
    <x v="6"/>
    <x v="3"/>
    <s v="varios"/>
    <m/>
    <m/>
    <m/>
    <m/>
    <n v="15"/>
    <s v="Jesús"/>
    <x v="105"/>
    <d v="1899-12-30T16:15:00"/>
    <m/>
    <n v="0"/>
    <x v="0"/>
    <x v="0"/>
    <s v="SI"/>
    <x v="1"/>
    <x v="1"/>
    <x v="1"/>
    <n v="1"/>
    <x v="1"/>
    <x v="21"/>
    <x v="5"/>
    <n v="468"/>
  </r>
  <r>
    <d v="2019-05-21T00:00:00"/>
    <x v="8"/>
    <d v="1899-12-30T16:30:00"/>
    <m/>
    <x v="1"/>
    <s v="JAR"/>
    <d v="2019-05-21T16:30:00"/>
    <n v="6007162"/>
    <x v="53"/>
    <s v="Carga"/>
    <s v="SI"/>
    <n v="13.5"/>
    <n v="26"/>
    <x v="2"/>
    <x v="226"/>
    <x v="1"/>
    <s v="Murcia"/>
    <m/>
    <m/>
    <m/>
    <m/>
    <n v="45"/>
    <s v="Jesús"/>
    <x v="105"/>
    <d v="1899-12-30T16:30:00"/>
    <m/>
    <n v="1"/>
    <x v="0"/>
    <x v="0"/>
    <s v="SI"/>
    <x v="1"/>
    <x v="1"/>
    <x v="1"/>
    <n v="1"/>
    <x v="1"/>
    <x v="21"/>
    <x v="5"/>
    <n v="468"/>
  </r>
  <r>
    <d v="2019-05-21T00:00:00"/>
    <x v="40"/>
    <d v="1899-12-30T17:00:00"/>
    <m/>
    <x v="1"/>
    <s v="JAR"/>
    <d v="2019-05-21T17:00:00"/>
    <n v="27982"/>
    <x v="31"/>
    <s v="Carga"/>
    <s v="SI"/>
    <n v="13.5"/>
    <n v="26"/>
    <x v="0"/>
    <x v="138"/>
    <x v="7"/>
    <s v="Valladolid"/>
    <m/>
    <m/>
    <m/>
    <m/>
    <n v="60"/>
    <s v="Miguel M."/>
    <x v="105"/>
    <d v="1899-12-30T17:00:00"/>
    <m/>
    <n v="1"/>
    <x v="0"/>
    <x v="0"/>
    <s v="SI"/>
    <x v="1"/>
    <x v="1"/>
    <x v="1"/>
    <n v="1"/>
    <x v="2"/>
    <x v="21"/>
    <x v="5"/>
    <n v="468"/>
  </r>
  <r>
    <d v="2019-05-21T00:00:00"/>
    <x v="89"/>
    <d v="1899-12-30T17:15:00"/>
    <m/>
    <x v="1"/>
    <s v="JAR"/>
    <d v="2019-05-21T17:30:00"/>
    <m/>
    <x v="83"/>
    <s v="Carga"/>
    <s v="NO"/>
    <n v="2"/>
    <n v="4"/>
    <x v="0"/>
    <x v="294"/>
    <x v="7"/>
    <s v="varios"/>
    <m/>
    <m/>
    <m/>
    <m/>
    <n v="20"/>
    <s v="Miguel M."/>
    <x v="105"/>
    <d v="1899-12-30T17:15:00"/>
    <m/>
    <n v="0"/>
    <x v="0"/>
    <x v="0"/>
    <s v="SI"/>
    <x v="1"/>
    <x v="1"/>
    <x v="1"/>
    <n v="1"/>
    <x v="2"/>
    <x v="21"/>
    <x v="5"/>
    <n v="468"/>
  </r>
  <r>
    <d v="2019-05-21T00:00:00"/>
    <x v="47"/>
    <d v="1899-12-30T18:30:00"/>
    <m/>
    <x v="1"/>
    <s v="JAR"/>
    <d v="2019-05-21T18:30:00"/>
    <n v="6007162"/>
    <x v="86"/>
    <s v="Carga"/>
    <s v="SI"/>
    <n v="13.5"/>
    <n v="26"/>
    <x v="2"/>
    <x v="226"/>
    <x v="1"/>
    <s v="BADAJOZ"/>
    <m/>
    <s v="3052-KGH // R-6054-BCW"/>
    <m/>
    <m/>
    <n v="45"/>
    <s v="Jesús"/>
    <x v="105"/>
    <d v="1899-12-30T18:30:00"/>
    <m/>
    <n v="1"/>
    <x v="0"/>
    <x v="0"/>
    <s v="SI"/>
    <x v="1"/>
    <x v="1"/>
    <x v="1"/>
    <n v="1"/>
    <x v="1"/>
    <x v="21"/>
    <x v="5"/>
    <n v="468"/>
  </r>
  <r>
    <d v="2019-05-21T00:00:00"/>
    <x v="56"/>
    <d v="1899-12-30T19:00:00"/>
    <m/>
    <x v="1"/>
    <s v="JAR"/>
    <d v="2019-05-21T19:00:00"/>
    <n v="6007162"/>
    <x v="53"/>
    <s v="Carga"/>
    <s v="SI"/>
    <n v="13.5"/>
    <n v="26"/>
    <x v="2"/>
    <x v="226"/>
    <x v="1"/>
    <s v="Murcia"/>
    <m/>
    <m/>
    <m/>
    <m/>
    <n v="45"/>
    <s v="Jesús"/>
    <x v="105"/>
    <d v="1899-12-30T19:00:00"/>
    <m/>
    <n v="1"/>
    <x v="0"/>
    <x v="0"/>
    <s v="SI"/>
    <x v="1"/>
    <x v="1"/>
    <x v="1"/>
    <n v="1"/>
    <x v="1"/>
    <x v="21"/>
    <x v="5"/>
    <n v="468"/>
  </r>
  <r>
    <d v="2019-05-21T00:00:00"/>
    <x v="49"/>
    <d v="1899-12-30T20:00:00"/>
    <m/>
    <x v="1"/>
    <s v="JAR"/>
    <d v="2019-05-21T20:00:00"/>
    <n v="6007162"/>
    <x v="53"/>
    <s v="Carga"/>
    <s v="SI"/>
    <n v="13.5"/>
    <n v="26"/>
    <x v="2"/>
    <x v="226"/>
    <x v="1"/>
    <s v="Murcia"/>
    <m/>
    <m/>
    <m/>
    <m/>
    <n v="45"/>
    <s v="Jesús"/>
    <x v="105"/>
    <d v="1899-12-30T20:00:00"/>
    <m/>
    <n v="1"/>
    <x v="0"/>
    <x v="0"/>
    <s v="SI"/>
    <x v="1"/>
    <x v="1"/>
    <x v="1"/>
    <n v="1"/>
    <x v="1"/>
    <x v="21"/>
    <x v="5"/>
    <n v="468"/>
  </r>
  <r>
    <d v="2019-05-22T00:00:00"/>
    <x v="59"/>
    <d v="1899-12-30T07:00:00"/>
    <m/>
    <x v="1"/>
    <s v="JAR"/>
    <d v="2019-05-22T07:00:00"/>
    <m/>
    <x v="7"/>
    <s v="Carga"/>
    <s v="NO"/>
    <n v="4"/>
    <n v="6"/>
    <x v="0"/>
    <x v="9"/>
    <x v="5"/>
    <s v="La Llagosta"/>
    <m/>
    <m/>
    <m/>
    <m/>
    <n v="20"/>
    <s v="Juan Carlos"/>
    <x v="106"/>
    <d v="1899-12-30T07:00:00"/>
    <m/>
    <n v="0"/>
    <x v="0"/>
    <x v="0"/>
    <s v="SI"/>
    <x v="1"/>
    <x v="1"/>
    <x v="1"/>
    <n v="1"/>
    <x v="2"/>
    <x v="21"/>
    <x v="5"/>
    <n v="468"/>
  </r>
  <r>
    <d v="2019-05-22T00:00:00"/>
    <x v="18"/>
    <d v="1899-12-30T07:30:00"/>
    <m/>
    <x v="1"/>
    <s v="JAR"/>
    <d v="2019-05-22T07:30:00"/>
    <m/>
    <x v="22"/>
    <s v="Descarga"/>
    <s v="SI"/>
    <n v="13.5"/>
    <n v="26"/>
    <x v="0"/>
    <x v="319"/>
    <x v="8"/>
    <s v="PALAU"/>
    <m/>
    <m/>
    <m/>
    <m/>
    <n v="60"/>
    <s v="Miguel Ángel"/>
    <x v="106"/>
    <d v="1899-12-30T07:30:00"/>
    <m/>
    <n v="1"/>
    <x v="0"/>
    <x v="0"/>
    <s v="SI"/>
    <x v="1"/>
    <x v="1"/>
    <x v="1"/>
    <n v="1"/>
    <x v="2"/>
    <x v="21"/>
    <x v="5"/>
    <n v="468"/>
  </r>
  <r>
    <d v="2019-05-22T00:00:00"/>
    <x v="9"/>
    <d v="1899-12-30T08:00:00"/>
    <m/>
    <x v="1"/>
    <s v="JAR"/>
    <d v="2019-05-22T08:00:00"/>
    <n v="27489"/>
    <x v="3"/>
    <s v="Carga"/>
    <s v="SI"/>
    <n v="13.5"/>
    <n v="75"/>
    <x v="0"/>
    <x v="176"/>
    <x v="3"/>
    <s v="varios"/>
    <m/>
    <s v="6787FGX//R7361BBR"/>
    <m/>
    <m/>
    <n v="60"/>
    <s v="Juan Carlos"/>
    <x v="106"/>
    <d v="1899-12-30T12:30:00"/>
    <m/>
    <n v="1"/>
    <x v="0"/>
    <x v="0"/>
    <s v="SI"/>
    <x v="1"/>
    <x v="2"/>
    <x v="0"/>
    <n v="0"/>
    <x v="1"/>
    <x v="21"/>
    <x v="5"/>
    <n v="468"/>
  </r>
  <r>
    <d v="2019-05-22T00:00:00"/>
    <x v="20"/>
    <d v="1899-12-30T08:30:00"/>
    <m/>
    <x v="1"/>
    <s v="JAR"/>
    <d v="2019-05-22T08:30:00"/>
    <s v="9000392-27888"/>
    <x v="7"/>
    <s v="Carga"/>
    <s v="NO"/>
    <n v="4"/>
    <n v="8"/>
    <x v="0"/>
    <x v="4"/>
    <x v="5"/>
    <s v="varios"/>
    <m/>
    <m/>
    <m/>
    <m/>
    <n v="20"/>
    <s v="Reyes"/>
    <x v="106"/>
    <d v="1899-12-30T08:30:00"/>
    <m/>
    <n v="0"/>
    <x v="0"/>
    <x v="0"/>
    <s v="SI"/>
    <x v="1"/>
    <x v="1"/>
    <x v="1"/>
    <n v="1"/>
    <x v="2"/>
    <x v="21"/>
    <x v="5"/>
    <n v="468"/>
  </r>
  <r>
    <d v="2019-05-22T00:00:00"/>
    <x v="22"/>
    <d v="1899-12-30T09:00:00"/>
    <m/>
    <x v="1"/>
    <s v="JAR"/>
    <d v="2019-05-22T09:00:00"/>
    <m/>
    <x v="31"/>
    <s v="Carga"/>
    <s v="SI"/>
    <n v="13.5"/>
    <n v="26"/>
    <x v="0"/>
    <x v="70"/>
    <x v="11"/>
    <s v="Maçanet de la Selva"/>
    <m/>
    <m/>
    <m/>
    <m/>
    <n v="60"/>
    <s v="Juan Carlos"/>
    <x v="106"/>
    <d v="1899-12-30T09:00:00"/>
    <m/>
    <n v="1"/>
    <x v="0"/>
    <x v="0"/>
    <s v="SI"/>
    <x v="1"/>
    <x v="1"/>
    <x v="1"/>
    <n v="1"/>
    <x v="2"/>
    <x v="21"/>
    <x v="5"/>
    <n v="468"/>
  </r>
  <r>
    <d v="2019-05-22T00:00:00"/>
    <x v="0"/>
    <d v="1899-12-30T09:30:00"/>
    <m/>
    <x v="1"/>
    <s v="JAR"/>
    <d v="2019-05-22T09:30:00"/>
    <n v="6007215"/>
    <x v="6"/>
    <s v="Carga"/>
    <s v="SI"/>
    <n v="13.5"/>
    <n v="26"/>
    <x v="0"/>
    <x v="7"/>
    <x v="4"/>
    <s v="France"/>
    <m/>
    <m/>
    <m/>
    <m/>
    <n v="60"/>
    <s v="Sandra"/>
    <x v="106"/>
    <d v="1899-12-30T11:30:00"/>
    <m/>
    <n v="1"/>
    <x v="0"/>
    <x v="0"/>
    <s v="SI"/>
    <x v="1"/>
    <x v="2"/>
    <x v="0"/>
    <n v="0"/>
    <x v="1"/>
    <x v="21"/>
    <x v="5"/>
    <n v="468"/>
  </r>
  <r>
    <d v="2019-05-22T00:00:00"/>
    <x v="14"/>
    <d v="1899-12-30T10:00:00"/>
    <m/>
    <x v="1"/>
    <s v="JAR"/>
    <d v="2019-05-22T10:00:00"/>
    <m/>
    <x v="22"/>
    <s v="Carga"/>
    <s v="SI"/>
    <n v="13.5"/>
    <n v="26"/>
    <x v="0"/>
    <x v="319"/>
    <x v="8"/>
    <s v="Murcia"/>
    <m/>
    <m/>
    <m/>
    <m/>
    <n v="60"/>
    <s v="Miguel Ángel"/>
    <x v="106"/>
    <d v="1899-12-30T10:00:00"/>
    <m/>
    <n v="1"/>
    <x v="0"/>
    <x v="0"/>
    <s v="SI"/>
    <x v="1"/>
    <x v="1"/>
    <x v="1"/>
    <n v="1"/>
    <x v="2"/>
    <x v="21"/>
    <x v="5"/>
    <n v="468"/>
  </r>
  <r>
    <d v="2019-05-22T00:00:00"/>
    <x v="1"/>
    <d v="1899-12-30T10:30:00"/>
    <m/>
    <x v="1"/>
    <s v="JAR"/>
    <d v="2019-05-22T10:30:00"/>
    <n v="6007162"/>
    <x v="86"/>
    <s v="Carga"/>
    <s v="SI"/>
    <n v="13.5"/>
    <n v="26"/>
    <x v="2"/>
    <x v="226"/>
    <x v="1"/>
    <s v="BADAJOZ"/>
    <m/>
    <s v="9731-KBG // R-7661-BCR"/>
    <m/>
    <m/>
    <n v="45"/>
    <s v="Denia"/>
    <x v="106"/>
    <d v="1899-12-30T10:30:00"/>
    <m/>
    <n v="1"/>
    <x v="0"/>
    <x v="0"/>
    <s v="SI"/>
    <x v="1"/>
    <x v="1"/>
    <x v="1"/>
    <n v="1"/>
    <x v="1"/>
    <x v="21"/>
    <x v="5"/>
    <n v="468"/>
  </r>
  <r>
    <d v="2019-05-22T00:00:00"/>
    <x v="2"/>
    <m/>
    <m/>
    <x v="0"/>
    <s v="JAR"/>
    <d v="2019-05-22T11:00:00"/>
    <m/>
    <x v="22"/>
    <s v="Descarga"/>
    <s v="SI"/>
    <n v="13.5"/>
    <n v="26"/>
    <x v="0"/>
    <x v="319"/>
    <x v="8"/>
    <s v="PALAU"/>
    <m/>
    <m/>
    <m/>
    <m/>
    <n v="60"/>
    <s v="Miguel Ángel"/>
    <x v="106"/>
    <d v="1899-12-30T11:00:00"/>
    <m/>
    <n v="1"/>
    <x v="0"/>
    <x v="0"/>
    <s v="No"/>
    <x v="0"/>
    <x v="0"/>
    <x v="0"/>
    <n v="0"/>
    <x v="2"/>
    <x v="21"/>
    <x v="5"/>
    <n v="468"/>
  </r>
  <r>
    <d v="2019-05-22T00:00:00"/>
    <x v="3"/>
    <d v="1899-12-30T11:30:00"/>
    <m/>
    <x v="1"/>
    <s v="JAR"/>
    <d v="2019-05-22T11:30:00"/>
    <n v="6007162"/>
    <x v="86"/>
    <s v="Carga"/>
    <s v="SI"/>
    <n v="13.5"/>
    <n v="26"/>
    <x v="2"/>
    <x v="226"/>
    <x v="1"/>
    <s v="BADAJOZ"/>
    <m/>
    <s v="7774-JKB // R-1608-BCS"/>
    <m/>
    <m/>
    <n v="45"/>
    <s v="Jesús"/>
    <x v="106"/>
    <d v="1899-12-30T14:30:00"/>
    <m/>
    <n v="1"/>
    <x v="0"/>
    <x v="0"/>
    <s v="SI"/>
    <x v="1"/>
    <x v="2"/>
    <x v="0"/>
    <n v="0"/>
    <x v="1"/>
    <x v="21"/>
    <x v="5"/>
    <n v="468"/>
  </r>
  <r>
    <d v="2019-05-22T00:00:00"/>
    <x v="61"/>
    <m/>
    <m/>
    <x v="0"/>
    <s v="JAR"/>
    <d v="2019-05-22T12:00:00"/>
    <m/>
    <x v="72"/>
    <s v="Descarga"/>
    <s v="NO"/>
    <n v="2"/>
    <n v="4"/>
    <x v="0"/>
    <x v="31"/>
    <x v="6"/>
    <s v="PALAU"/>
    <m/>
    <m/>
    <m/>
    <m/>
    <n v="15"/>
    <s v="Juan Carlos"/>
    <x v="106"/>
    <d v="1899-12-30T11:45:00"/>
    <m/>
    <n v="0"/>
    <x v="0"/>
    <x v="0"/>
    <s v="No"/>
    <x v="0"/>
    <x v="0"/>
    <x v="0"/>
    <n v="0"/>
    <x v="0"/>
    <x v="21"/>
    <x v="5"/>
    <n v="468"/>
  </r>
  <r>
    <d v="2019-05-22T00:00:00"/>
    <x v="4"/>
    <d v="1899-12-30T12:00:00"/>
    <m/>
    <x v="1"/>
    <s v="JAR"/>
    <d v="2019-05-22T12:00:00"/>
    <m/>
    <x v="25"/>
    <s v="Descarga"/>
    <s v="SI"/>
    <n v="13.5"/>
    <n v="22"/>
    <x v="0"/>
    <x v="42"/>
    <x v="10"/>
    <s v="GAILLON"/>
    <s v="VB-1240--venta 27010 - SEAWORK FISH PROCESSORS "/>
    <m/>
    <m/>
    <m/>
    <n v="40"/>
    <s v="Juan Carlos"/>
    <x v="106"/>
    <d v="1899-12-30T10:00:00"/>
    <m/>
    <n v="1"/>
    <x v="0"/>
    <x v="0"/>
    <s v="SI"/>
    <x v="1"/>
    <x v="3"/>
    <x v="1"/>
    <n v="1"/>
    <x v="2"/>
    <x v="21"/>
    <x v="5"/>
    <n v="468"/>
  </r>
  <r>
    <d v="2019-05-22T00:00:00"/>
    <x v="35"/>
    <d v="1899-12-30T12:15:00"/>
    <m/>
    <x v="1"/>
    <s v="JAR"/>
    <d v="2019-05-22T12:30:00"/>
    <m/>
    <x v="28"/>
    <s v="Descarga"/>
    <s v="NO"/>
    <n v="2"/>
    <n v="3"/>
    <x v="0"/>
    <x v="49"/>
    <x v="0"/>
    <s v="PALAU"/>
    <m/>
    <m/>
    <m/>
    <m/>
    <n v="30"/>
    <s v="Juan Carlos"/>
    <x v="106"/>
    <d v="1899-12-30T12:15:00"/>
    <m/>
    <n v="0"/>
    <x v="0"/>
    <x v="0"/>
    <s v="SI"/>
    <x v="1"/>
    <x v="1"/>
    <x v="1"/>
    <n v="1"/>
    <x v="0"/>
    <x v="21"/>
    <x v="5"/>
    <n v="468"/>
  </r>
  <r>
    <d v="2019-05-22T00:00:00"/>
    <x v="5"/>
    <d v="1899-12-30T12:30:00"/>
    <m/>
    <x v="1"/>
    <s v="JAR"/>
    <d v="2019-05-22T12:30:00"/>
    <n v="6007162"/>
    <x v="53"/>
    <s v="Carga"/>
    <s v="SI"/>
    <n v="13.5"/>
    <n v="26"/>
    <x v="2"/>
    <x v="226"/>
    <x v="1"/>
    <s v="Murcia"/>
    <m/>
    <m/>
    <m/>
    <m/>
    <n v="45"/>
    <s v="Miguel M."/>
    <x v="106"/>
    <d v="1899-12-30T14:30:00"/>
    <m/>
    <n v="1"/>
    <x v="0"/>
    <x v="0"/>
    <s v="SI"/>
    <x v="1"/>
    <x v="2"/>
    <x v="0"/>
    <n v="0"/>
    <x v="1"/>
    <x v="21"/>
    <x v="5"/>
    <n v="468"/>
  </r>
  <r>
    <d v="2019-05-22T00:00:00"/>
    <x v="36"/>
    <m/>
    <m/>
    <x v="0"/>
    <s v="JAR"/>
    <d v="2019-05-22T13:00:00"/>
    <s v="28131-133"/>
    <x v="3"/>
    <s v="Carga"/>
    <s v="NO"/>
    <n v="1"/>
    <n v="2"/>
    <x v="0"/>
    <x v="14"/>
    <x v="3"/>
    <s v="Vic"/>
    <m/>
    <m/>
    <m/>
    <m/>
    <n v="10"/>
    <s v="Sandra"/>
    <x v="106"/>
    <d v="1899-12-30T13:00:00"/>
    <m/>
    <n v="0"/>
    <x v="0"/>
    <x v="0"/>
    <s v="No"/>
    <x v="0"/>
    <x v="0"/>
    <x v="0"/>
    <n v="0"/>
    <x v="1"/>
    <x v="21"/>
    <x v="5"/>
    <n v="468"/>
  </r>
  <r>
    <d v="2019-05-22T00:00:00"/>
    <x v="58"/>
    <d v="1899-12-30T13:15:00"/>
    <m/>
    <x v="1"/>
    <s v="JAR"/>
    <d v="2019-05-22T13:30:00"/>
    <m/>
    <x v="7"/>
    <s v="Carga"/>
    <s v="NO"/>
    <n v="4"/>
    <n v="4"/>
    <x v="0"/>
    <x v="247"/>
    <x v="5"/>
    <s v="La Llagosta"/>
    <m/>
    <m/>
    <m/>
    <m/>
    <n v="15"/>
    <s v="Juan Carlos"/>
    <x v="106"/>
    <d v="1899-12-30T13:15:00"/>
    <m/>
    <n v="0"/>
    <x v="0"/>
    <x v="0"/>
    <s v="SI"/>
    <x v="1"/>
    <x v="1"/>
    <x v="1"/>
    <n v="1"/>
    <x v="2"/>
    <x v="21"/>
    <x v="5"/>
    <n v="468"/>
  </r>
  <r>
    <d v="2019-05-22T00:00:00"/>
    <x v="43"/>
    <d v="1899-12-30T14:00:00"/>
    <m/>
    <x v="1"/>
    <s v="JAR"/>
    <d v="2019-05-22T14:00:00"/>
    <m/>
    <x v="3"/>
    <s v="Carga"/>
    <s v="SI"/>
    <n v="13.5"/>
    <n v="10"/>
    <x v="0"/>
    <x v="6"/>
    <x v="3"/>
    <s v="Bernis"/>
    <m/>
    <m/>
    <m/>
    <m/>
    <n v="30"/>
    <s v="Juan Carlos"/>
    <x v="106"/>
    <d v="1899-12-30T14:00:00"/>
    <m/>
    <n v="1"/>
    <x v="0"/>
    <x v="0"/>
    <s v="SI"/>
    <x v="1"/>
    <x v="1"/>
    <x v="1"/>
    <n v="1"/>
    <x v="1"/>
    <x v="21"/>
    <x v="5"/>
    <n v="468"/>
  </r>
  <r>
    <d v="2019-05-22T00:00:00"/>
    <x v="12"/>
    <d v="1899-12-30T14:30:00"/>
    <m/>
    <x v="1"/>
    <s v="JAR"/>
    <d v="2019-05-22T14:30:00"/>
    <n v="6007162"/>
    <x v="86"/>
    <s v="Carga"/>
    <s v="SI"/>
    <n v="13.5"/>
    <n v="26"/>
    <x v="2"/>
    <x v="226"/>
    <x v="1"/>
    <s v="BADAJOZ"/>
    <m/>
    <s v="6061-JJD // R-0914-BDB"/>
    <m/>
    <m/>
    <n v="45"/>
    <s v="Jesús"/>
    <x v="106"/>
    <d v="1899-12-30T14:30:00"/>
    <m/>
    <n v="1"/>
    <x v="0"/>
    <x v="0"/>
    <s v="SI"/>
    <x v="1"/>
    <x v="1"/>
    <x v="1"/>
    <n v="1"/>
    <x v="1"/>
    <x v="21"/>
    <x v="5"/>
    <n v="468"/>
  </r>
  <r>
    <d v="2019-05-22T00:00:00"/>
    <x v="38"/>
    <m/>
    <m/>
    <x v="0"/>
    <s v="JAR"/>
    <d v="2019-05-22T15:00:00"/>
    <s v="26883-884"/>
    <x v="3"/>
    <s v="Carga"/>
    <s v="NO"/>
    <n v="6"/>
    <n v="11"/>
    <x v="0"/>
    <x v="107"/>
    <x v="1"/>
    <s v="TARRAGONA"/>
    <m/>
    <m/>
    <m/>
    <m/>
    <n v="30"/>
    <s v="Miguel M."/>
    <x v="106"/>
    <d v="1899-12-30T15:00:00"/>
    <m/>
    <n v="0"/>
    <x v="0"/>
    <x v="0"/>
    <s v="No"/>
    <x v="0"/>
    <x v="0"/>
    <x v="0"/>
    <n v="0"/>
    <x v="1"/>
    <x v="21"/>
    <x v="5"/>
    <n v="468"/>
  </r>
  <r>
    <d v="2019-05-22T00:00:00"/>
    <x v="13"/>
    <d v="1899-12-30T16:00:00"/>
    <m/>
    <x v="1"/>
    <s v="JAR"/>
    <d v="2019-05-22T16:00:00"/>
    <n v="27374"/>
    <x v="3"/>
    <s v="Carga"/>
    <s v="NO"/>
    <n v="6"/>
    <n v="11"/>
    <x v="0"/>
    <x v="320"/>
    <x v="1"/>
    <s v="Portugal"/>
    <m/>
    <m/>
    <m/>
    <m/>
    <n v="30"/>
    <s v="Juan Carlos"/>
    <x v="106"/>
    <d v="1899-12-30T10:00:00"/>
    <m/>
    <n v="0"/>
    <x v="0"/>
    <x v="0"/>
    <s v="SI"/>
    <x v="1"/>
    <x v="3"/>
    <x v="1"/>
    <n v="1"/>
    <x v="1"/>
    <x v="21"/>
    <x v="5"/>
    <n v="468"/>
  </r>
  <r>
    <d v="2019-05-22T00:00:00"/>
    <x v="8"/>
    <d v="1899-12-30T16:30:00"/>
    <m/>
    <x v="1"/>
    <s v="JAR"/>
    <d v="2019-05-22T16:30:00"/>
    <n v="6007162"/>
    <x v="86"/>
    <s v="Carga"/>
    <s v="SI"/>
    <n v="13.5"/>
    <n v="26"/>
    <x v="2"/>
    <x v="226"/>
    <x v="1"/>
    <s v="BADAJOZ"/>
    <m/>
    <s v="4836-KCN // R-4465-BCY"/>
    <m/>
    <m/>
    <n v="45"/>
    <s v="Jesús"/>
    <x v="106"/>
    <d v="1899-12-30T16:30:00"/>
    <m/>
    <n v="1"/>
    <x v="0"/>
    <x v="0"/>
    <s v="SI"/>
    <x v="1"/>
    <x v="1"/>
    <x v="1"/>
    <n v="1"/>
    <x v="1"/>
    <x v="21"/>
    <x v="5"/>
    <n v="468"/>
  </r>
  <r>
    <d v="2019-05-22T00:00:00"/>
    <x v="82"/>
    <d v="1899-12-30T16:45:00"/>
    <m/>
    <x v="1"/>
    <s v="JAR"/>
    <d v="2019-05-22T17:00:00"/>
    <m/>
    <x v="19"/>
    <s v="Carga"/>
    <s v="NO"/>
    <n v="2"/>
    <n v="2"/>
    <x v="0"/>
    <x v="6"/>
    <x v="3"/>
    <s v="varios"/>
    <m/>
    <m/>
    <m/>
    <m/>
    <n v="10"/>
    <s v="Jesús"/>
    <x v="106"/>
    <d v="1899-12-30T16:45:00"/>
    <m/>
    <n v="0"/>
    <x v="0"/>
    <x v="0"/>
    <s v="SI"/>
    <x v="1"/>
    <x v="1"/>
    <x v="1"/>
    <n v="1"/>
    <x v="1"/>
    <x v="21"/>
    <x v="5"/>
    <n v="468"/>
  </r>
  <r>
    <d v="2019-05-22T00:00:00"/>
    <x v="40"/>
    <d v="1899-12-30T17:00:00"/>
    <m/>
    <x v="1"/>
    <s v="JAR"/>
    <d v="2019-05-22T17:00:00"/>
    <n v="6007162"/>
    <x v="53"/>
    <s v="Carga"/>
    <s v="SI"/>
    <n v="13.5"/>
    <n v="26"/>
    <x v="2"/>
    <x v="226"/>
    <x v="1"/>
    <s v="Murcia"/>
    <m/>
    <m/>
    <m/>
    <m/>
    <n v="45"/>
    <s v="Miguel M."/>
    <x v="106"/>
    <d v="1899-12-30T18:00:00"/>
    <m/>
    <n v="1"/>
    <x v="0"/>
    <x v="0"/>
    <s v="SI"/>
    <x v="1"/>
    <x v="2"/>
    <x v="0"/>
    <n v="0"/>
    <x v="1"/>
    <x v="21"/>
    <x v="5"/>
    <n v="468"/>
  </r>
  <r>
    <d v="2019-05-22T00:00:00"/>
    <x v="89"/>
    <d v="1899-12-30T17:15:00"/>
    <m/>
    <x v="1"/>
    <s v="JAR"/>
    <d v="2019-05-22T17:30:00"/>
    <n v="28088"/>
    <x v="3"/>
    <s v="Carga"/>
    <s v="NO"/>
    <n v="1"/>
    <n v="1"/>
    <x v="0"/>
    <x v="84"/>
    <x v="1"/>
    <s v="Vizcaya"/>
    <m/>
    <m/>
    <m/>
    <m/>
    <n v="10"/>
    <s v="Jesús"/>
    <x v="107"/>
    <d v="1899-12-30T17:15:00"/>
    <m/>
    <n v="0"/>
    <x v="0"/>
    <x v="0"/>
    <s v="SI"/>
    <x v="2"/>
    <x v="2"/>
    <x v="0"/>
    <n v="0"/>
    <x v="1"/>
    <x v="21"/>
    <x v="5"/>
    <n v="468"/>
  </r>
  <r>
    <d v="2019-05-22T00:00:00"/>
    <x v="55"/>
    <d v="1899-12-30T17:30:00"/>
    <m/>
    <x v="1"/>
    <s v="JAR"/>
    <d v="2019-05-22T17:30:00"/>
    <n v="27494"/>
    <x v="83"/>
    <s v="Carga"/>
    <s v="NO"/>
    <n v="2"/>
    <n v="4"/>
    <x v="0"/>
    <x v="141"/>
    <x v="7"/>
    <s v="varios"/>
    <m/>
    <m/>
    <m/>
    <m/>
    <n v="20"/>
    <s v="Miguel M."/>
    <x v="106"/>
    <d v="1899-12-30T17:30:00"/>
    <m/>
    <n v="0"/>
    <x v="0"/>
    <x v="0"/>
    <s v="SI"/>
    <x v="1"/>
    <x v="1"/>
    <x v="1"/>
    <n v="1"/>
    <x v="2"/>
    <x v="21"/>
    <x v="5"/>
    <n v="468"/>
  </r>
  <r>
    <d v="2019-05-22T00:00:00"/>
    <x v="47"/>
    <d v="1899-12-30T18:30:00"/>
    <m/>
    <x v="1"/>
    <s v="JAR"/>
    <d v="2019-05-22T18:30:00"/>
    <n v="6007162"/>
    <x v="86"/>
    <s v="Carga"/>
    <s v="SI"/>
    <n v="13.5"/>
    <n v="26"/>
    <x v="2"/>
    <x v="226"/>
    <x v="1"/>
    <s v="BADAJOZ"/>
    <m/>
    <s v="9452-KVM // R-1305-BCP"/>
    <m/>
    <m/>
    <n v="45"/>
    <s v="Miguel M."/>
    <x v="106"/>
    <d v="1899-12-30T18:30:00"/>
    <m/>
    <n v="1"/>
    <x v="0"/>
    <x v="0"/>
    <s v="SI"/>
    <x v="1"/>
    <x v="1"/>
    <x v="1"/>
    <n v="1"/>
    <x v="1"/>
    <x v="21"/>
    <x v="5"/>
    <n v="468"/>
  </r>
  <r>
    <d v="2019-05-22T00:00:00"/>
    <x v="56"/>
    <d v="1899-12-30T19:00:00"/>
    <m/>
    <x v="1"/>
    <s v="JAR"/>
    <d v="2019-05-22T19:00:00"/>
    <n v="6007162"/>
    <x v="53"/>
    <s v="Carga"/>
    <s v="SI"/>
    <n v="13.5"/>
    <n v="26"/>
    <x v="2"/>
    <x v="226"/>
    <x v="1"/>
    <s v="Murcia"/>
    <m/>
    <m/>
    <m/>
    <m/>
    <n v="45"/>
    <s v="Jesús"/>
    <x v="106"/>
    <d v="1899-12-30T19:00:00"/>
    <m/>
    <n v="1"/>
    <x v="0"/>
    <x v="0"/>
    <s v="SI"/>
    <x v="1"/>
    <x v="1"/>
    <x v="1"/>
    <n v="1"/>
    <x v="1"/>
    <x v="21"/>
    <x v="5"/>
    <n v="468"/>
  </r>
  <r>
    <d v="2019-05-23T00:00:00"/>
    <x v="17"/>
    <d v="1899-12-30T06:00:00"/>
    <m/>
    <x v="1"/>
    <s v="JAR"/>
    <d v="2019-05-23T06:00:00"/>
    <s v="silo 6 KM"/>
    <x v="3"/>
    <s v="Descarga"/>
    <s v="NO"/>
    <n v="1"/>
    <n v="1"/>
    <x v="0"/>
    <x v="256"/>
    <x v="2"/>
    <s v="PALAU"/>
    <s v="Descargar en Silo 6  KM  (A141801M04) "/>
    <m/>
    <m/>
    <m/>
    <n v="1"/>
    <s v="Sandra"/>
    <x v="107"/>
    <d v="1899-12-30T17:00:00"/>
    <m/>
    <n v="0"/>
    <x v="0"/>
    <x v="0"/>
    <s v="SI"/>
    <x v="1"/>
    <x v="2"/>
    <x v="0"/>
    <n v="0"/>
    <x v="0"/>
    <x v="21"/>
    <x v="5"/>
    <n v="468"/>
  </r>
  <r>
    <d v="2019-05-23T00:00:00"/>
    <x v="59"/>
    <d v="1899-12-30T07:00:00"/>
    <m/>
    <x v="1"/>
    <s v="JAR"/>
    <d v="2019-05-23T07:00:00"/>
    <n v="27738"/>
    <x v="26"/>
    <s v="Carga"/>
    <s v="NO"/>
    <n v="7"/>
    <n v="14"/>
    <x v="0"/>
    <x v="100"/>
    <x v="7"/>
    <s v="Sant Esteve Ses."/>
    <m/>
    <m/>
    <m/>
    <m/>
    <n v="30"/>
    <s v="Miguel Ángel"/>
    <x v="107"/>
    <d v="1899-12-30T07:00:00"/>
    <m/>
    <n v="0"/>
    <x v="0"/>
    <x v="0"/>
    <s v="SI"/>
    <x v="1"/>
    <x v="1"/>
    <x v="1"/>
    <n v="1"/>
    <x v="2"/>
    <x v="21"/>
    <x v="5"/>
    <n v="468"/>
  </r>
  <r>
    <d v="2019-05-23T00:00:00"/>
    <x v="18"/>
    <d v="1899-12-30T07:30:00"/>
    <m/>
    <x v="1"/>
    <s v="JAR"/>
    <d v="2019-05-23T07:30:00"/>
    <m/>
    <x v="22"/>
    <s v="Descarga"/>
    <s v="SI"/>
    <n v="13.5"/>
    <n v="26"/>
    <x v="0"/>
    <x v="319"/>
    <x v="8"/>
    <s v="PALAU"/>
    <m/>
    <m/>
    <m/>
    <m/>
    <n v="60"/>
    <s v="Juan Carlos"/>
    <x v="107"/>
    <d v="1899-12-30T11:00:00"/>
    <m/>
    <n v="1"/>
    <x v="0"/>
    <x v="0"/>
    <s v="SI"/>
    <x v="1"/>
    <x v="2"/>
    <x v="0"/>
    <n v="0"/>
    <x v="2"/>
    <x v="21"/>
    <x v="5"/>
    <n v="468"/>
  </r>
  <r>
    <d v="2019-05-23T00:00:00"/>
    <x v="9"/>
    <d v="1899-12-30T08:00:00"/>
    <m/>
    <x v="1"/>
    <s v="JAR"/>
    <d v="2019-05-23T08:00:00"/>
    <m/>
    <x v="22"/>
    <s v="Carga"/>
    <s v="SI"/>
    <n v="13.5"/>
    <n v="26"/>
    <x v="0"/>
    <x v="319"/>
    <x v="8"/>
    <s v="Murcia"/>
    <m/>
    <m/>
    <m/>
    <m/>
    <n v="45"/>
    <s v="Juan Carlos"/>
    <x v="107"/>
    <d v="1899-12-30T12:00:00"/>
    <m/>
    <n v="1"/>
    <x v="0"/>
    <x v="0"/>
    <s v="SI"/>
    <x v="1"/>
    <x v="2"/>
    <x v="0"/>
    <n v="0"/>
    <x v="2"/>
    <x v="21"/>
    <x v="5"/>
    <n v="468"/>
  </r>
  <r>
    <d v="2019-05-23T00:00:00"/>
    <x v="90"/>
    <d v="1899-12-30T08:15:00"/>
    <m/>
    <x v="1"/>
    <s v="JAR"/>
    <d v="2019-05-23T08:30:00"/>
    <n v="28006"/>
    <x v="7"/>
    <s v="Carga"/>
    <s v="NO"/>
    <n v="4"/>
    <n v="6"/>
    <x v="0"/>
    <x v="4"/>
    <x v="5"/>
    <s v="San Esteve Sesrovires"/>
    <m/>
    <m/>
    <m/>
    <m/>
    <n v="20"/>
    <s v="Reyes"/>
    <x v="107"/>
    <d v="1899-12-30T08:15:00"/>
    <m/>
    <n v="0"/>
    <x v="0"/>
    <x v="0"/>
    <s v="SI"/>
    <x v="1"/>
    <x v="1"/>
    <x v="1"/>
    <n v="1"/>
    <x v="2"/>
    <x v="21"/>
    <x v="5"/>
    <n v="468"/>
  </r>
  <r>
    <d v="2019-05-23T00:00:00"/>
    <x v="20"/>
    <d v="1899-12-30T08:30:00"/>
    <m/>
    <x v="1"/>
    <s v="JAR"/>
    <d v="2019-05-23T08:30:00"/>
    <m/>
    <x v="32"/>
    <s v="Descarga"/>
    <s v="SI"/>
    <n v="13.5"/>
    <n v="20"/>
    <x v="0"/>
    <x v="227"/>
    <x v="0"/>
    <s v="PALAU"/>
    <m/>
    <m/>
    <m/>
    <m/>
    <n v="60"/>
    <s v="Sandra"/>
    <x v="107"/>
    <d v="1899-12-30T08:30:00"/>
    <m/>
    <n v="1"/>
    <x v="0"/>
    <x v="0"/>
    <s v="SI"/>
    <x v="1"/>
    <x v="1"/>
    <x v="1"/>
    <n v="1"/>
    <x v="0"/>
    <x v="21"/>
    <x v="5"/>
    <n v="468"/>
  </r>
  <r>
    <d v="2019-05-23T00:00:00"/>
    <x v="22"/>
    <d v="1899-12-30T09:00:00"/>
    <m/>
    <x v="1"/>
    <s v="JAR"/>
    <d v="2019-05-23T09:00:00"/>
    <m/>
    <x v="31"/>
    <s v="Carga"/>
    <s v="SI"/>
    <n v="13.5"/>
    <n v="26"/>
    <x v="0"/>
    <x v="70"/>
    <x v="11"/>
    <s v="Maçanet de la Selva"/>
    <m/>
    <m/>
    <m/>
    <m/>
    <n v="40"/>
    <s v="Juan Carlos"/>
    <x v="107"/>
    <d v="1899-12-30T09:00:00"/>
    <m/>
    <n v="1"/>
    <x v="0"/>
    <x v="0"/>
    <s v="SI"/>
    <x v="1"/>
    <x v="1"/>
    <x v="1"/>
    <n v="1"/>
    <x v="2"/>
    <x v="21"/>
    <x v="5"/>
    <n v="468"/>
  </r>
  <r>
    <d v="2019-05-23T00:00:00"/>
    <x v="0"/>
    <d v="1899-12-30T09:30:00"/>
    <m/>
    <x v="1"/>
    <s v="JAR"/>
    <d v="2019-05-23T09:30:00"/>
    <m/>
    <x v="24"/>
    <s v="Descarga"/>
    <s v="NO"/>
    <n v="4"/>
    <n v="8"/>
    <x v="0"/>
    <x v="10"/>
    <x v="10"/>
    <s v="PALAU"/>
    <s v="CB-1233"/>
    <m/>
    <m/>
    <m/>
    <n v="20"/>
    <s v="Reyes"/>
    <x v="107"/>
    <d v="1899-12-30T09:30:00"/>
    <m/>
    <n v="0"/>
    <x v="0"/>
    <x v="0"/>
    <s v="SI"/>
    <x v="1"/>
    <x v="1"/>
    <x v="1"/>
    <n v="1"/>
    <x v="2"/>
    <x v="21"/>
    <x v="5"/>
    <n v="468"/>
  </r>
  <r>
    <d v="2019-05-23T00:00:00"/>
    <x v="1"/>
    <d v="1899-12-30T10:30:00"/>
    <m/>
    <x v="1"/>
    <s v="JAR"/>
    <d v="2019-05-23T10:30:00"/>
    <n v="27010"/>
    <x v="53"/>
    <s v="Carga"/>
    <s v="SI"/>
    <n v="13.5"/>
    <n v="22"/>
    <x v="0"/>
    <x v="321"/>
    <x v="7"/>
    <s v="varios"/>
    <m/>
    <m/>
    <m/>
    <m/>
    <n v="30"/>
    <s v="Miguel Ángel"/>
    <x v="107"/>
    <d v="1899-12-30T10:30:00"/>
    <m/>
    <n v="1"/>
    <x v="0"/>
    <x v="0"/>
    <s v="SI"/>
    <x v="1"/>
    <x v="1"/>
    <x v="1"/>
    <n v="1"/>
    <x v="2"/>
    <x v="21"/>
    <x v="5"/>
    <n v="468"/>
  </r>
  <r>
    <d v="2019-05-23T00:00:00"/>
    <x v="2"/>
    <d v="1899-12-30T11:00:00"/>
    <m/>
    <x v="1"/>
    <s v="JAR"/>
    <d v="2019-05-23T11:00:00"/>
    <n v="27880"/>
    <x v="3"/>
    <s v="Carga"/>
    <s v="SI"/>
    <n v="13.5"/>
    <n v="26"/>
    <x v="2"/>
    <x v="322"/>
    <x v="1"/>
    <s v="MURC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23T00:00:00"/>
    <x v="76"/>
    <d v="1899-12-30T11:10:00"/>
    <m/>
    <x v="1"/>
    <s v="JAR"/>
    <d v="2019-05-23T11:00:00"/>
    <m/>
    <x v="7"/>
    <s v="Carga"/>
    <s v="NO"/>
    <n v="4"/>
    <n v="6"/>
    <x v="0"/>
    <x v="247"/>
    <x v="5"/>
    <s v="La llagosta"/>
    <m/>
    <m/>
    <m/>
    <m/>
    <n v="20"/>
    <s v="Sandra"/>
    <x v="107"/>
    <d v="1899-12-30T11:10:00"/>
    <m/>
    <n v="0"/>
    <x v="0"/>
    <x v="0"/>
    <s v="SI"/>
    <x v="1"/>
    <x v="1"/>
    <x v="1"/>
    <n v="1"/>
    <x v="2"/>
    <x v="21"/>
    <x v="5"/>
    <n v="468"/>
  </r>
  <r>
    <d v="2019-05-23T00:00:00"/>
    <x v="73"/>
    <d v="1899-12-30T11:15:00"/>
    <m/>
    <x v="1"/>
    <s v="JAR"/>
    <d v="2019-05-23T11:30:00"/>
    <n v="6007255"/>
    <x v="18"/>
    <s v="Carga"/>
    <s v="NO"/>
    <n v="4"/>
    <n v="7"/>
    <x v="0"/>
    <x v="7"/>
    <x v="9"/>
    <s v="Francia"/>
    <m/>
    <m/>
    <m/>
    <m/>
    <n v="30"/>
    <s v="Miguel M."/>
    <x v="107"/>
    <d v="1899-12-30T09:30:00"/>
    <m/>
    <n v="0"/>
    <x v="0"/>
    <x v="0"/>
    <s v="SI"/>
    <x v="1"/>
    <x v="3"/>
    <x v="1"/>
    <n v="1"/>
    <x v="2"/>
    <x v="21"/>
    <x v="5"/>
    <n v="468"/>
  </r>
  <r>
    <d v="2019-05-23T00:00:00"/>
    <x v="3"/>
    <d v="1899-12-30T11:30:00"/>
    <m/>
    <x v="1"/>
    <s v="JAR"/>
    <d v="2019-05-23T11:30:00"/>
    <n v="6007162"/>
    <x v="79"/>
    <s v="Carga"/>
    <s v="SI"/>
    <n v="13.5"/>
    <n v="26"/>
    <x v="2"/>
    <x v="226"/>
    <x v="1"/>
    <s v="Murcia"/>
    <m/>
    <m/>
    <m/>
    <m/>
    <n v="45"/>
    <s v="Miguel Ángel"/>
    <x v="107"/>
    <d v="1899-12-30T08:30:00"/>
    <m/>
    <n v="1"/>
    <x v="0"/>
    <x v="0"/>
    <s v="SI"/>
    <x v="1"/>
    <x v="3"/>
    <x v="1"/>
    <n v="1"/>
    <x v="1"/>
    <x v="21"/>
    <x v="5"/>
    <n v="468"/>
  </r>
  <r>
    <d v="2019-05-23T00:00:00"/>
    <x v="61"/>
    <d v="1899-12-30T11:45:00"/>
    <m/>
    <x v="1"/>
    <s v="JAR"/>
    <d v="2019-05-23T12:00:00"/>
    <s v="27811-27927"/>
    <x v="3"/>
    <s v="Carga"/>
    <s v="NO"/>
    <n v="4"/>
    <n v="2"/>
    <x v="0"/>
    <x v="323"/>
    <x v="3"/>
    <s v="GIRONA"/>
    <m/>
    <m/>
    <m/>
    <m/>
    <n v="15"/>
    <s v="Sandra"/>
    <x v="107"/>
    <d v="1899-12-30T11:45:00"/>
    <m/>
    <n v="0"/>
    <x v="0"/>
    <x v="0"/>
    <s v="SI"/>
    <x v="1"/>
    <x v="1"/>
    <x v="1"/>
    <n v="1"/>
    <x v="1"/>
    <x v="21"/>
    <x v="5"/>
    <n v="468"/>
  </r>
  <r>
    <d v="2019-05-23T00:00:00"/>
    <x v="4"/>
    <d v="1899-12-30T12:00:00"/>
    <m/>
    <x v="1"/>
    <s v="JAR"/>
    <d v="2019-05-23T12:00:00"/>
    <m/>
    <x v="3"/>
    <s v="Descarga"/>
    <s v="SI"/>
    <n v="13.5"/>
    <n v="26"/>
    <x v="0"/>
    <x v="102"/>
    <x v="2"/>
    <s v="PALAU"/>
    <m/>
    <m/>
    <m/>
    <m/>
    <n v="60"/>
    <s v="Sandra"/>
    <x v="107"/>
    <d v="1899-12-30T12:00:00"/>
    <m/>
    <n v="1"/>
    <x v="0"/>
    <x v="0"/>
    <s v="SI"/>
    <x v="1"/>
    <x v="1"/>
    <x v="1"/>
    <n v="1"/>
    <x v="0"/>
    <x v="21"/>
    <x v="5"/>
    <n v="468"/>
  </r>
  <r>
    <d v="2019-05-23T00:00:00"/>
    <x v="35"/>
    <d v="1899-12-30T12:15:00"/>
    <m/>
    <x v="1"/>
    <s v="JAR"/>
    <d v="2019-05-23T12:30:00"/>
    <n v="27854"/>
    <x v="16"/>
    <s v="Carga"/>
    <s v="NO"/>
    <n v="2"/>
    <n v="2"/>
    <x v="0"/>
    <x v="148"/>
    <x v="1"/>
    <s v="varios"/>
    <m/>
    <m/>
    <m/>
    <m/>
    <n v="10"/>
    <s v="Juan Carlos"/>
    <x v="107"/>
    <d v="1899-12-30T12:15:00"/>
    <m/>
    <n v="0"/>
    <x v="0"/>
    <x v="0"/>
    <s v="SI"/>
    <x v="1"/>
    <x v="1"/>
    <x v="1"/>
    <n v="1"/>
    <x v="1"/>
    <x v="21"/>
    <x v="5"/>
    <n v="468"/>
  </r>
  <r>
    <d v="2019-05-23T00:00:00"/>
    <x v="5"/>
    <d v="1899-12-30T12:30:00"/>
    <m/>
    <x v="1"/>
    <s v="JAR"/>
    <d v="2019-05-23T12:30:00"/>
    <n v="6007162"/>
    <x v="79"/>
    <s v="Carga"/>
    <s v="SI"/>
    <n v="13.5"/>
    <n v="26"/>
    <x v="2"/>
    <x v="226"/>
    <x v="1"/>
    <s v="Murcia"/>
    <m/>
    <m/>
    <m/>
    <m/>
    <n v="45"/>
    <s v="Denia"/>
    <x v="107"/>
    <d v="1899-12-30T12:30:00"/>
    <m/>
    <n v="1"/>
    <x v="0"/>
    <x v="0"/>
    <s v="SI"/>
    <x v="1"/>
    <x v="1"/>
    <x v="1"/>
    <n v="1"/>
    <x v="1"/>
    <x v="21"/>
    <x v="5"/>
    <n v="468"/>
  </r>
  <r>
    <d v="2019-05-23T00:00:00"/>
    <x v="36"/>
    <d v="1899-12-30T13:00:00"/>
    <m/>
    <x v="1"/>
    <s v="JAR"/>
    <d v="2019-05-23T13:00:00"/>
    <m/>
    <x v="3"/>
    <s v="Carga"/>
    <s v="SI"/>
    <n v="13.5"/>
    <n v="26"/>
    <x v="0"/>
    <x v="23"/>
    <x v="1"/>
    <s v="varios"/>
    <n v="3680381920"/>
    <m/>
    <m/>
    <m/>
    <n v="60"/>
    <s v="Juan Carlos"/>
    <x v="107"/>
    <d v="1899-12-30T13:00:00"/>
    <m/>
    <n v="1"/>
    <x v="0"/>
    <x v="0"/>
    <s v="SI"/>
    <x v="1"/>
    <x v="1"/>
    <x v="1"/>
    <n v="1"/>
    <x v="1"/>
    <x v="21"/>
    <x v="5"/>
    <n v="468"/>
  </r>
  <r>
    <d v="2019-05-23T00:00:00"/>
    <x v="43"/>
    <d v="1899-12-30T14:00:00"/>
    <m/>
    <x v="1"/>
    <s v="JAR"/>
    <d v="2019-05-23T14:00:00"/>
    <n v="6007162"/>
    <x v="79"/>
    <s v="Carga"/>
    <s v="SI"/>
    <n v="13.5"/>
    <n v="26"/>
    <x v="2"/>
    <x v="226"/>
    <x v="1"/>
    <s v="Murcia"/>
    <m/>
    <m/>
    <m/>
    <m/>
    <n v="45"/>
    <s v="Jesús"/>
    <x v="107"/>
    <d v="1899-12-30T14:00:00"/>
    <m/>
    <n v="1"/>
    <x v="0"/>
    <x v="0"/>
    <s v="SI"/>
    <x v="1"/>
    <x v="1"/>
    <x v="1"/>
    <n v="1"/>
    <x v="1"/>
    <x v="21"/>
    <x v="5"/>
    <n v="468"/>
  </r>
  <r>
    <d v="2019-05-23T00:00:00"/>
    <x v="203"/>
    <d v="1899-12-30T14:15:00"/>
    <m/>
    <x v="1"/>
    <s v="JAR"/>
    <d v="2019-05-23T14:30:00"/>
    <m/>
    <x v="3"/>
    <s v="Carga"/>
    <s v="SI"/>
    <n v="13.5"/>
    <n v="10"/>
    <x v="0"/>
    <x v="6"/>
    <x v="3"/>
    <s v="Bernis"/>
    <m/>
    <m/>
    <m/>
    <m/>
    <n v="30"/>
    <s v="Jesús"/>
    <x v="107"/>
    <d v="1899-12-30T14:15:00"/>
    <m/>
    <n v="1"/>
    <x v="0"/>
    <x v="0"/>
    <s v="SI"/>
    <x v="1"/>
    <x v="1"/>
    <x v="1"/>
    <n v="1"/>
    <x v="1"/>
    <x v="21"/>
    <x v="5"/>
    <n v="468"/>
  </r>
  <r>
    <d v="2019-05-23T00:00:00"/>
    <x v="12"/>
    <d v="1899-12-30T14:30:00"/>
    <m/>
    <x v="1"/>
    <s v="JAR"/>
    <d v="2019-05-23T14:30:00"/>
    <n v="4001249"/>
    <x v="3"/>
    <s v="Carga"/>
    <s v="SI"/>
    <n v="13.5"/>
    <n v="26"/>
    <x v="0"/>
    <x v="23"/>
    <x v="1"/>
    <s v="varios"/>
    <n v="3680380783"/>
    <m/>
    <m/>
    <m/>
    <n v="60"/>
    <s v="Miguel M."/>
    <x v="107"/>
    <d v="1899-12-30T14:30:00"/>
    <m/>
    <n v="1"/>
    <x v="0"/>
    <x v="0"/>
    <s v="SI"/>
    <x v="1"/>
    <x v="1"/>
    <x v="1"/>
    <n v="1"/>
    <x v="1"/>
    <x v="21"/>
    <x v="5"/>
    <n v="468"/>
  </r>
  <r>
    <d v="2019-05-23T00:00:00"/>
    <x v="38"/>
    <d v="1899-12-30T15:00:00"/>
    <m/>
    <x v="1"/>
    <s v="JAR"/>
    <d v="2019-05-23T15:00:00"/>
    <s v="28059-60"/>
    <x v="26"/>
    <s v="Carga"/>
    <s v="SI"/>
    <n v="13.5"/>
    <n v="26"/>
    <x v="0"/>
    <x v="70"/>
    <x v="11"/>
    <s v="Murcia"/>
    <m/>
    <m/>
    <m/>
    <m/>
    <n v="60"/>
    <s v="Jesús"/>
    <x v="107"/>
    <d v="1899-12-30T15:00:00"/>
    <m/>
    <n v="1"/>
    <x v="0"/>
    <x v="0"/>
    <s v="SI"/>
    <x v="1"/>
    <x v="1"/>
    <x v="1"/>
    <n v="1"/>
    <x v="2"/>
    <x v="21"/>
    <x v="5"/>
    <n v="468"/>
  </r>
  <r>
    <d v="2019-05-23T00:00:00"/>
    <x v="116"/>
    <d v="1899-12-30T15:15:00"/>
    <m/>
    <x v="1"/>
    <s v="JAR"/>
    <d v="2019-05-23T15:30:00"/>
    <m/>
    <x v="7"/>
    <s v="Carga"/>
    <s v="NO"/>
    <n v="4"/>
    <n v="6"/>
    <x v="0"/>
    <x v="247"/>
    <x v="5"/>
    <s v="La llagosta"/>
    <m/>
    <m/>
    <m/>
    <m/>
    <n v="20"/>
    <s v="Jesús"/>
    <x v="107"/>
    <d v="1899-12-30T15:15:00"/>
    <m/>
    <n v="0"/>
    <x v="0"/>
    <x v="0"/>
    <s v="SI"/>
    <x v="1"/>
    <x v="1"/>
    <x v="1"/>
    <n v="1"/>
    <x v="2"/>
    <x v="21"/>
    <x v="5"/>
    <n v="468"/>
  </r>
  <r>
    <d v="2019-05-23T00:00:00"/>
    <x v="7"/>
    <d v="1899-12-30T15:30:00"/>
    <m/>
    <x v="1"/>
    <s v="JAR"/>
    <d v="2019-05-23T15:30:00"/>
    <n v="27762"/>
    <x v="43"/>
    <s v="Carga"/>
    <s v="NO"/>
    <n v="2"/>
    <n v="2"/>
    <x v="0"/>
    <x v="216"/>
    <x v="7"/>
    <s v="Menorc"/>
    <m/>
    <m/>
    <m/>
    <m/>
    <n v="10"/>
    <s v="Reyes"/>
    <x v="107"/>
    <d v="1899-12-30T15:30:00"/>
    <m/>
    <n v="0"/>
    <x v="0"/>
    <x v="0"/>
    <s v="SI"/>
    <x v="1"/>
    <x v="1"/>
    <x v="1"/>
    <n v="1"/>
    <x v="2"/>
    <x v="21"/>
    <x v="5"/>
    <n v="468"/>
  </r>
  <r>
    <d v="2019-05-23T00:00:00"/>
    <x v="13"/>
    <d v="1899-12-30T16:00:00"/>
    <m/>
    <x v="1"/>
    <s v="JAR"/>
    <d v="2019-05-23T16:00:00"/>
    <n v="6007162"/>
    <x v="79"/>
    <s v="Carga"/>
    <s v="SI"/>
    <n v="13.5"/>
    <n v="26"/>
    <x v="2"/>
    <x v="226"/>
    <x v="1"/>
    <s v="Murcia"/>
    <m/>
    <m/>
    <m/>
    <m/>
    <n v="45"/>
    <s v="Alfredo"/>
    <x v="107"/>
    <d v="1899-12-30T16:00:00"/>
    <m/>
    <n v="1"/>
    <x v="0"/>
    <x v="0"/>
    <s v="SI"/>
    <x v="1"/>
    <x v="1"/>
    <x v="1"/>
    <n v="1"/>
    <x v="1"/>
    <x v="21"/>
    <x v="5"/>
    <n v="468"/>
  </r>
  <r>
    <d v="2019-05-23T00:00:00"/>
    <x v="175"/>
    <d v="1899-12-30T16:15:00"/>
    <m/>
    <x v="1"/>
    <s v="JAR"/>
    <d v="2019-05-23T16:30:00"/>
    <m/>
    <x v="24"/>
    <s v="Descarga"/>
    <s v="SI"/>
    <n v="13.5"/>
    <n v="26"/>
    <x v="0"/>
    <x v="42"/>
    <x v="10"/>
    <s v="GAILLON"/>
    <m/>
    <s v="1705-JCT_x0009_R-0932-BCX"/>
    <m/>
    <m/>
    <n v="60"/>
    <s v="Miguel M."/>
    <x v="107"/>
    <d v="1899-12-30T16:15:00"/>
    <m/>
    <n v="1"/>
    <x v="0"/>
    <x v="0"/>
    <s v="SI"/>
    <x v="1"/>
    <x v="1"/>
    <x v="1"/>
    <n v="1"/>
    <x v="2"/>
    <x v="21"/>
    <x v="5"/>
    <n v="468"/>
  </r>
  <r>
    <d v="2019-05-23T00:00:00"/>
    <x v="40"/>
    <d v="1899-12-30T17:00:00"/>
    <m/>
    <x v="1"/>
    <s v="JAR"/>
    <d v="2019-05-23T17:00:00"/>
    <n v="6007162"/>
    <x v="79"/>
    <s v="Carga"/>
    <s v="SI"/>
    <n v="13.5"/>
    <n v="26"/>
    <x v="2"/>
    <x v="226"/>
    <x v="1"/>
    <s v="Murcia"/>
    <m/>
    <m/>
    <m/>
    <m/>
    <n v="45"/>
    <s v="Jesús"/>
    <x v="107"/>
    <d v="1899-12-30T19:45:00"/>
    <m/>
    <n v="1"/>
    <x v="0"/>
    <x v="0"/>
    <s v="SI"/>
    <x v="1"/>
    <x v="2"/>
    <x v="0"/>
    <n v="0"/>
    <x v="1"/>
    <x v="21"/>
    <x v="5"/>
    <n v="468"/>
  </r>
  <r>
    <d v="2019-05-23T00:00:00"/>
    <x v="89"/>
    <d v="1899-12-30T17:15:00"/>
    <m/>
    <x v="1"/>
    <s v="JAR"/>
    <d v="2019-05-23T17:30:00"/>
    <m/>
    <x v="83"/>
    <s v="Carga"/>
    <s v="NO"/>
    <n v="1"/>
    <n v="1"/>
    <x v="0"/>
    <x v="294"/>
    <x v="7"/>
    <s v="varios"/>
    <m/>
    <m/>
    <m/>
    <m/>
    <n v="10"/>
    <s v="Jesús"/>
    <x v="107"/>
    <d v="1899-12-30T17:15:00"/>
    <m/>
    <n v="0"/>
    <x v="0"/>
    <x v="0"/>
    <s v="SI"/>
    <x v="1"/>
    <x v="1"/>
    <x v="1"/>
    <n v="1"/>
    <x v="2"/>
    <x v="21"/>
    <x v="5"/>
    <n v="468"/>
  </r>
  <r>
    <d v="2019-05-23T00:00:00"/>
    <x v="55"/>
    <d v="1899-12-30T17:30:00"/>
    <m/>
    <x v="1"/>
    <s v="JAR"/>
    <d v="2019-05-23T17:30:00"/>
    <n v="27999"/>
    <x v="70"/>
    <s v="Carga"/>
    <s v="NO"/>
    <n v="2"/>
    <n v="3"/>
    <x v="0"/>
    <x v="192"/>
    <x v="1"/>
    <s v="Granad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3T00:00:00"/>
    <x v="46"/>
    <d v="1899-12-30T18:00:00"/>
    <m/>
    <x v="1"/>
    <s v="JAR"/>
    <d v="2019-05-23T18:00:00"/>
    <s v="27155 + 27727 + 28009"/>
    <x v="55"/>
    <s v="Carga"/>
    <s v="SI"/>
    <n v="13.5"/>
    <n v="26"/>
    <x v="0"/>
    <x v="148"/>
    <x v="1"/>
    <s v="Jaén"/>
    <m/>
    <m/>
    <m/>
    <m/>
    <n v="60"/>
    <s v="Miguel M."/>
    <x v="107"/>
    <d v="1899-12-30T18:00:00"/>
    <m/>
    <n v="1"/>
    <x v="0"/>
    <x v="0"/>
    <s v="SI"/>
    <x v="1"/>
    <x v="1"/>
    <x v="1"/>
    <n v="1"/>
    <x v="1"/>
    <x v="21"/>
    <x v="5"/>
    <n v="468"/>
  </r>
  <r>
    <d v="2019-05-23T00:00:00"/>
    <x v="56"/>
    <d v="1899-12-30T19:00:00"/>
    <m/>
    <x v="1"/>
    <s v="JAR"/>
    <d v="2019-05-23T19:00:00"/>
    <n v="6007162"/>
    <x v="79"/>
    <s v="Carga"/>
    <s v="SI"/>
    <n v="13.5"/>
    <n v="26"/>
    <x v="2"/>
    <x v="226"/>
    <x v="1"/>
    <s v="Murcia"/>
    <m/>
    <m/>
    <m/>
    <m/>
    <n v="45"/>
    <s v="Alfredo"/>
    <x v="107"/>
    <d v="1899-12-30T19:00:00"/>
    <m/>
    <n v="1"/>
    <x v="0"/>
    <x v="0"/>
    <s v="SI"/>
    <x v="1"/>
    <x v="1"/>
    <x v="1"/>
    <n v="1"/>
    <x v="1"/>
    <x v="21"/>
    <x v="5"/>
    <n v="468"/>
  </r>
  <r>
    <d v="2019-05-23T00:00:00"/>
    <x v="48"/>
    <d v="1899-12-30T19:30:00"/>
    <m/>
    <x v="1"/>
    <s v="JAR"/>
    <d v="2019-05-23T19:30:00"/>
    <n v="27880"/>
    <x v="3"/>
    <s v="Carga"/>
    <s v="SI"/>
    <n v="13.5"/>
    <n v="26"/>
    <x v="2"/>
    <x v="322"/>
    <x v="1"/>
    <s v="MURCIA"/>
    <m/>
    <m/>
    <m/>
    <m/>
    <n v="45"/>
    <s v="Miguel Ángel"/>
    <x v="108"/>
    <d v="1899-12-30T08:15:00"/>
    <m/>
    <n v="1"/>
    <x v="0"/>
    <x v="0"/>
    <s v="SI"/>
    <x v="2"/>
    <x v="2"/>
    <x v="0"/>
    <n v="0"/>
    <x v="1"/>
    <x v="21"/>
    <x v="5"/>
    <n v="468"/>
  </r>
  <r>
    <d v="2019-05-23T00:00:00"/>
    <x v="49"/>
    <d v="1899-12-30T20:00:00"/>
    <m/>
    <x v="1"/>
    <s v="JAR"/>
    <d v="2019-05-23T20:00:00"/>
    <n v="6007162"/>
    <x v="79"/>
    <s v="Carga"/>
    <s v="SI"/>
    <n v="13.5"/>
    <n v="26"/>
    <x v="2"/>
    <x v="226"/>
    <x v="1"/>
    <s v="Murcia"/>
    <m/>
    <m/>
    <m/>
    <m/>
    <n v="45"/>
    <s v="Jesús"/>
    <x v="107"/>
    <d v="1899-12-30T18:00:00"/>
    <m/>
    <n v="1"/>
    <x v="0"/>
    <x v="0"/>
    <s v="SI"/>
    <x v="1"/>
    <x v="3"/>
    <x v="1"/>
    <n v="1"/>
    <x v="1"/>
    <x v="21"/>
    <x v="5"/>
    <n v="468"/>
  </r>
  <r>
    <d v="2019-05-23T00:00:00"/>
    <x v="104"/>
    <d v="1899-12-30T21:30:00"/>
    <m/>
    <x v="1"/>
    <s v="JAR"/>
    <d v="2019-05-23T21:30:00"/>
    <m/>
    <x v="3"/>
    <s v="Carga"/>
    <s v="SI"/>
    <n v="13.5"/>
    <n v="26"/>
    <x v="0"/>
    <x v="23"/>
    <x v="1"/>
    <s v="varios"/>
    <n v="3680381911"/>
    <m/>
    <m/>
    <m/>
    <n v="60"/>
    <s v="Miguel M."/>
    <x v="107"/>
    <d v="1899-12-30T18:00:00"/>
    <m/>
    <n v="1"/>
    <x v="0"/>
    <x v="0"/>
    <s v="SI"/>
    <x v="1"/>
    <x v="3"/>
    <x v="1"/>
    <n v="1"/>
    <x v="1"/>
    <x v="21"/>
    <x v="5"/>
    <n v="468"/>
  </r>
  <r>
    <d v="2019-05-24T00:00:00"/>
    <x v="17"/>
    <d v="1899-12-30T06:00:00"/>
    <m/>
    <x v="1"/>
    <s v="JAR"/>
    <d v="2019-05-24T06:00:00"/>
    <m/>
    <x v="25"/>
    <s v="Descarga"/>
    <s v="SI"/>
    <n v="13.5"/>
    <n v="22"/>
    <x v="0"/>
    <x v="42"/>
    <x v="10"/>
    <s v="GAILLON"/>
    <s v="VB-1240--venta 27010 - SEAWORK FISH PROCESSORS "/>
    <m/>
    <m/>
    <m/>
    <n v="45"/>
    <s v="Miguel Ángel"/>
    <x v="108"/>
    <d v="1899-12-30T09:00:00"/>
    <m/>
    <n v="1"/>
    <x v="0"/>
    <x v="0"/>
    <s v="SI"/>
    <x v="1"/>
    <x v="2"/>
    <x v="0"/>
    <n v="0"/>
    <x v="2"/>
    <x v="21"/>
    <x v="5"/>
    <n v="468"/>
  </r>
  <r>
    <d v="2019-05-24T00:00:00"/>
    <x v="155"/>
    <d v="1899-12-30T06:30:00"/>
    <m/>
    <x v="1"/>
    <s v="JAR"/>
    <d v="2019-05-24T06:30:00"/>
    <m/>
    <x v="26"/>
    <s v="Carga"/>
    <s v="NO"/>
    <n v="4"/>
    <n v="8"/>
    <x v="0"/>
    <x v="157"/>
    <x v="7"/>
    <s v="varios"/>
    <m/>
    <m/>
    <m/>
    <m/>
    <n v="30"/>
    <s v="Miguel Ángel"/>
    <x v="108"/>
    <d v="1899-12-30T06:30:00"/>
    <m/>
    <n v="0"/>
    <x v="0"/>
    <x v="0"/>
    <s v="SI"/>
    <x v="1"/>
    <x v="1"/>
    <x v="1"/>
    <n v="1"/>
    <x v="2"/>
    <x v="21"/>
    <x v="5"/>
    <n v="468"/>
  </r>
  <r>
    <d v="2019-05-24T00:00:00"/>
    <x v="59"/>
    <d v="1899-12-30T07:00:00"/>
    <m/>
    <x v="1"/>
    <s v="JAR"/>
    <d v="2019-05-24T07:00:00"/>
    <n v="27010"/>
    <x v="53"/>
    <s v="Carga"/>
    <s v="SI"/>
    <n v="13.5"/>
    <n v="22"/>
    <x v="0"/>
    <x v="321"/>
    <x v="7"/>
    <s v="varios"/>
    <m/>
    <m/>
    <m/>
    <m/>
    <n v="45"/>
    <s v="Miguel Ángel"/>
    <x v="108"/>
    <d v="1899-12-30T09:00:00"/>
    <m/>
    <n v="1"/>
    <x v="0"/>
    <x v="0"/>
    <s v="SI"/>
    <x v="1"/>
    <x v="2"/>
    <x v="0"/>
    <n v="0"/>
    <x v="2"/>
    <x v="21"/>
    <x v="5"/>
    <n v="468"/>
  </r>
  <r>
    <d v="2019-05-24T00:00:00"/>
    <x v="18"/>
    <d v="1899-12-30T07:30:00"/>
    <m/>
    <x v="1"/>
    <s v="JAR"/>
    <d v="2019-05-24T07:30:00"/>
    <m/>
    <x v="22"/>
    <s v="Descarga"/>
    <s v="SI"/>
    <n v="13.5"/>
    <n v="26"/>
    <x v="0"/>
    <x v="319"/>
    <x v="8"/>
    <s v="PALAU"/>
    <m/>
    <m/>
    <m/>
    <m/>
    <n v="60"/>
    <s v="Juan Carlos"/>
    <x v="108"/>
    <d v="1899-12-30T12:30:00"/>
    <m/>
    <n v="1"/>
    <x v="0"/>
    <x v="0"/>
    <s v="SI"/>
    <x v="1"/>
    <x v="2"/>
    <x v="0"/>
    <n v="0"/>
    <x v="2"/>
    <x v="21"/>
    <x v="5"/>
    <n v="468"/>
  </r>
  <r>
    <d v="2019-05-24T00:00:00"/>
    <x v="200"/>
    <d v="1899-12-30T07:45:00"/>
    <m/>
    <x v="1"/>
    <s v="JAR"/>
    <d v="2019-05-24T08:00:00"/>
    <m/>
    <x v="7"/>
    <s v="Carga"/>
    <s v="NO"/>
    <n v="4"/>
    <n v="6"/>
    <x v="0"/>
    <x v="247"/>
    <x v="5"/>
    <s v="La llagosta"/>
    <m/>
    <m/>
    <m/>
    <m/>
    <n v="20"/>
    <s v="Juan Carlos"/>
    <x v="108"/>
    <d v="1899-12-30T07:45:00"/>
    <m/>
    <n v="0"/>
    <x v="0"/>
    <x v="0"/>
    <s v="SI"/>
    <x v="1"/>
    <x v="1"/>
    <x v="1"/>
    <n v="1"/>
    <x v="2"/>
    <x v="21"/>
    <x v="5"/>
    <n v="468"/>
  </r>
  <r>
    <d v="2019-05-24T00:00:00"/>
    <x v="9"/>
    <d v="1899-12-30T08:00:00"/>
    <m/>
    <x v="1"/>
    <s v="JAR"/>
    <d v="2019-05-24T08:00:00"/>
    <m/>
    <x v="24"/>
    <s v="Descarga"/>
    <s v="SI"/>
    <n v="13.5"/>
    <n v="26"/>
    <x v="0"/>
    <x v="42"/>
    <x v="10"/>
    <s v="GAILLON"/>
    <m/>
    <m/>
    <m/>
    <m/>
    <n v="30"/>
    <s v="Miguel Ángel"/>
    <x v="108"/>
    <d v="1899-12-30T08:00:00"/>
    <m/>
    <n v="1"/>
    <x v="0"/>
    <x v="0"/>
    <s v="SI"/>
    <x v="1"/>
    <x v="1"/>
    <x v="1"/>
    <n v="1"/>
    <x v="2"/>
    <x v="21"/>
    <x v="5"/>
    <n v="468"/>
  </r>
  <r>
    <d v="2019-05-24T00:00:00"/>
    <x v="20"/>
    <d v="1899-12-30T08:30:00"/>
    <m/>
    <x v="1"/>
    <s v="JAR"/>
    <d v="2019-05-24T08:30:00"/>
    <n v="28096"/>
    <x v="3"/>
    <s v="Carga"/>
    <s v="NO"/>
    <n v="1"/>
    <n v="2"/>
    <x v="0"/>
    <x v="91"/>
    <x v="1"/>
    <s v="varios"/>
    <m/>
    <m/>
    <m/>
    <m/>
    <n v="10"/>
    <s v="Reyes"/>
    <x v="108"/>
    <d v="1899-12-30T08:30:00"/>
    <m/>
    <n v="0"/>
    <x v="0"/>
    <x v="0"/>
    <s v="SI"/>
    <x v="1"/>
    <x v="1"/>
    <x v="1"/>
    <n v="1"/>
    <x v="1"/>
    <x v="21"/>
    <x v="5"/>
    <n v="468"/>
  </r>
  <r>
    <d v="2019-05-24T00:00:00"/>
    <x v="22"/>
    <d v="1899-12-30T09:00:00"/>
    <m/>
    <x v="1"/>
    <s v="JAR"/>
    <d v="2019-05-24T09:00:00"/>
    <m/>
    <x v="25"/>
    <s v="Descarga"/>
    <s v="SI"/>
    <n v="13.5"/>
    <n v="22"/>
    <x v="0"/>
    <x v="42"/>
    <x v="10"/>
    <s v="GAILLON"/>
    <s v="VB-1240--venta 27010 - SEAWORK FISH PROCESSORS "/>
    <s v="92-US-54 / L-186400"/>
    <m/>
    <m/>
    <n v="40"/>
    <s v="Jesús"/>
    <x v="108"/>
    <d v="1899-12-30T12:00:00"/>
    <m/>
    <n v="1"/>
    <x v="0"/>
    <x v="0"/>
    <s v="SI"/>
    <x v="1"/>
    <x v="2"/>
    <x v="0"/>
    <n v="0"/>
    <x v="2"/>
    <x v="21"/>
    <x v="5"/>
    <n v="468"/>
  </r>
  <r>
    <d v="2019-05-24T00:00:00"/>
    <x v="52"/>
    <d v="1899-12-30T09:45:00"/>
    <m/>
    <x v="1"/>
    <s v="JAR"/>
    <d v="2019-05-24T10:00:00"/>
    <m/>
    <x v="7"/>
    <s v="Descarga"/>
    <s v="NO"/>
    <n v="4"/>
    <n v="6"/>
    <x v="0"/>
    <x v="317"/>
    <x v="5"/>
    <s v="PALAU"/>
    <m/>
    <m/>
    <m/>
    <m/>
    <n v="20"/>
    <s v="Juan Carlos"/>
    <x v="108"/>
    <d v="1899-12-30T09:45:00"/>
    <m/>
    <n v="0"/>
    <x v="0"/>
    <x v="0"/>
    <s v="SI"/>
    <x v="1"/>
    <x v="1"/>
    <x v="1"/>
    <n v="1"/>
    <x v="2"/>
    <x v="21"/>
    <x v="5"/>
    <n v="468"/>
  </r>
  <r>
    <d v="2019-05-24T00:00:00"/>
    <x v="14"/>
    <d v="1899-12-30T10:00:00"/>
    <m/>
    <x v="1"/>
    <s v="JAR"/>
    <d v="2019-05-24T10:00:00"/>
    <n v="27880"/>
    <x v="3"/>
    <s v="Carga"/>
    <s v="SI"/>
    <n v="13.5"/>
    <n v="26"/>
    <x v="2"/>
    <x v="322"/>
    <x v="1"/>
    <s v="MURCIA"/>
    <m/>
    <m/>
    <m/>
    <m/>
    <n v="45"/>
    <s v="Alfredo"/>
    <x v="108"/>
    <d v="1899-12-30T16:00:00"/>
    <m/>
    <n v="1"/>
    <x v="0"/>
    <x v="0"/>
    <s v="SI"/>
    <x v="1"/>
    <x v="2"/>
    <x v="0"/>
    <n v="0"/>
    <x v="1"/>
    <x v="21"/>
    <x v="5"/>
    <n v="468"/>
  </r>
  <r>
    <d v="2019-05-24T00:00:00"/>
    <x v="91"/>
    <d v="1899-12-30T10:10:00"/>
    <m/>
    <x v="1"/>
    <s v="JAR"/>
    <d v="2019-05-24T10:00:00"/>
    <m/>
    <x v="7"/>
    <s v="Carga"/>
    <s v="NO"/>
    <n v="1"/>
    <n v="2"/>
    <x v="0"/>
    <x v="4"/>
    <x v="7"/>
    <s v="Parets de Valles"/>
    <m/>
    <m/>
    <m/>
    <m/>
    <n v="10"/>
    <s v="Sandra"/>
    <x v="108"/>
    <d v="1899-12-30T10:10:00"/>
    <m/>
    <n v="0"/>
    <x v="0"/>
    <x v="0"/>
    <s v="SI"/>
    <x v="1"/>
    <x v="1"/>
    <x v="1"/>
    <n v="1"/>
    <x v="2"/>
    <x v="21"/>
    <x v="5"/>
    <n v="468"/>
  </r>
  <r>
    <d v="2019-05-24T00:00:00"/>
    <x v="1"/>
    <d v="1899-12-30T10:30:00"/>
    <m/>
    <x v="1"/>
    <s v="JAR"/>
    <d v="2019-05-24T10:30:00"/>
    <m/>
    <x v="31"/>
    <s v="Carga"/>
    <s v="SI"/>
    <n v="13.5"/>
    <n v="26"/>
    <x v="0"/>
    <x v="70"/>
    <x v="11"/>
    <s v="Maçanet de la selva"/>
    <m/>
    <m/>
    <m/>
    <m/>
    <n v="60"/>
    <s v="Juan Carlos"/>
    <x v="108"/>
    <d v="1899-12-30T10:30:00"/>
    <m/>
    <n v="1"/>
    <x v="0"/>
    <x v="0"/>
    <s v="SI"/>
    <x v="1"/>
    <x v="1"/>
    <x v="1"/>
    <n v="1"/>
    <x v="2"/>
    <x v="21"/>
    <x v="5"/>
    <n v="468"/>
  </r>
  <r>
    <d v="2019-05-24T00:00:00"/>
    <x v="2"/>
    <d v="1899-12-30T11:00:00"/>
    <m/>
    <x v="1"/>
    <s v="JAR"/>
    <d v="2019-05-24T11:00:00"/>
    <n v="27880"/>
    <x v="3"/>
    <s v="Carga"/>
    <s v="SI"/>
    <n v="13.5"/>
    <n v="26"/>
    <x v="2"/>
    <x v="322"/>
    <x v="1"/>
    <s v="MURC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24T00:00:00"/>
    <x v="3"/>
    <d v="1899-12-30T11:30:00"/>
    <m/>
    <x v="1"/>
    <s v="JAR"/>
    <d v="2019-05-24T11:30:00"/>
    <m/>
    <x v="25"/>
    <s v="Descarga"/>
    <s v="NO"/>
    <n v="4"/>
    <n v="7"/>
    <x v="0"/>
    <x v="67"/>
    <x v="10"/>
    <s v="PALAU"/>
    <s v="tb trae 33palets más pedido 413009247 – 27990 que tiene que descargar en st. Esteve ses rovires)"/>
    <m/>
    <m/>
    <m/>
    <n v="30"/>
    <s v="Miguel M."/>
    <x v="108"/>
    <d v="1899-12-30T17:00:00"/>
    <m/>
    <n v="0"/>
    <x v="0"/>
    <x v="0"/>
    <s v="SI"/>
    <x v="1"/>
    <x v="2"/>
    <x v="0"/>
    <n v="0"/>
    <x v="2"/>
    <x v="21"/>
    <x v="5"/>
    <n v="468"/>
  </r>
  <r>
    <d v="2019-05-24T00:00:00"/>
    <x v="4"/>
    <d v="1899-12-30T12:00:00"/>
    <m/>
    <x v="1"/>
    <s v="JAR"/>
    <d v="2019-05-24T12:00:00"/>
    <n v="28121"/>
    <x v="79"/>
    <s v="Carga"/>
    <s v="SI"/>
    <n v="13.5"/>
    <n v="26"/>
    <x v="2"/>
    <x v="296"/>
    <x v="1"/>
    <s v="Archena"/>
    <m/>
    <m/>
    <m/>
    <m/>
    <n v="45"/>
    <s v="Jesús"/>
    <x v="108"/>
    <d v="1899-12-30T13:15:00"/>
    <m/>
    <n v="1"/>
    <x v="0"/>
    <x v="0"/>
    <s v="SI"/>
    <x v="1"/>
    <x v="2"/>
    <x v="0"/>
    <n v="0"/>
    <x v="1"/>
    <x v="21"/>
    <x v="5"/>
    <n v="468"/>
  </r>
  <r>
    <d v="2019-05-24T00:00:00"/>
    <x v="5"/>
    <d v="1899-12-30T12:30:00"/>
    <m/>
    <x v="1"/>
    <s v="MR"/>
    <d v="2019-05-24T12:30:00"/>
    <m/>
    <x v="3"/>
    <s v="Carga"/>
    <s v="NO"/>
    <n v="5"/>
    <n v="2.5"/>
    <x v="0"/>
    <x v="52"/>
    <x v="1"/>
    <s v="MADRID"/>
    <s v="28019, 27632, 27415"/>
    <s v="3175FVF R8690BBZ"/>
    <m/>
    <m/>
    <n v="20"/>
    <s v="Jesús"/>
    <x v="108"/>
    <d v="1899-12-30T12:30:00"/>
    <m/>
    <n v="0"/>
    <x v="0"/>
    <x v="0"/>
    <s v="SI"/>
    <x v="1"/>
    <x v="1"/>
    <x v="1"/>
    <n v="1"/>
    <x v="1"/>
    <x v="21"/>
    <x v="5"/>
    <n v="468"/>
  </r>
  <r>
    <d v="2019-05-24T00:00:00"/>
    <x v="36"/>
    <d v="1899-12-30T13:00:00"/>
    <m/>
    <x v="1"/>
    <s v="JAR"/>
    <d v="2019-05-24T13:00:00"/>
    <n v="6007162"/>
    <x v="22"/>
    <s v="Carga"/>
    <s v="SI"/>
    <n v="13.5"/>
    <n v="26"/>
    <x v="2"/>
    <x v="226"/>
    <x v="1"/>
    <s v="Murcia"/>
    <m/>
    <m/>
    <m/>
    <m/>
    <n v="45"/>
    <s v="Jesús"/>
    <x v="108"/>
    <d v="1899-12-30T14:00:00"/>
    <m/>
    <n v="1"/>
    <x v="0"/>
    <x v="0"/>
    <s v="SI"/>
    <x v="1"/>
    <x v="2"/>
    <x v="0"/>
    <n v="0"/>
    <x v="1"/>
    <x v="21"/>
    <x v="5"/>
    <n v="468"/>
  </r>
  <r>
    <d v="2019-05-24T00:00:00"/>
    <x v="6"/>
    <d v="1899-12-30T13:30:00"/>
    <m/>
    <x v="1"/>
    <s v="JAR"/>
    <d v="2019-05-24T13:30:00"/>
    <n v="27010"/>
    <x v="53"/>
    <s v="Carga"/>
    <s v="SI"/>
    <n v="13.5"/>
    <n v="22"/>
    <x v="0"/>
    <x v="321"/>
    <x v="7"/>
    <s v="varios"/>
    <m/>
    <m/>
    <m/>
    <m/>
    <n v="40"/>
    <s v="Jesús"/>
    <x v="108"/>
    <d v="1899-12-30T13:30:00"/>
    <m/>
    <n v="1"/>
    <x v="0"/>
    <x v="0"/>
    <s v="SI"/>
    <x v="1"/>
    <x v="1"/>
    <x v="1"/>
    <n v="1"/>
    <x v="2"/>
    <x v="21"/>
    <x v="5"/>
    <n v="468"/>
  </r>
  <r>
    <d v="2019-05-24T00:00:00"/>
    <x v="43"/>
    <d v="1899-12-30T14:00:00"/>
    <m/>
    <x v="1"/>
    <s v="JAR"/>
    <d v="2019-05-24T14:00:00"/>
    <m/>
    <x v="25"/>
    <s v="Descarga"/>
    <s v="NO"/>
    <n v="8"/>
    <n v="16"/>
    <x v="0"/>
    <x v="40"/>
    <x v="10"/>
    <s v="NURIEUX"/>
    <m/>
    <m/>
    <m/>
    <m/>
    <n v="45"/>
    <s v="Miguel M."/>
    <x v="108"/>
    <d v="1899-12-30T14:00:00"/>
    <m/>
    <n v="0"/>
    <x v="0"/>
    <x v="0"/>
    <s v="SI"/>
    <x v="1"/>
    <x v="1"/>
    <x v="1"/>
    <n v="1"/>
    <x v="2"/>
    <x v="21"/>
    <x v="5"/>
    <n v="468"/>
  </r>
  <r>
    <d v="2019-05-24T00:00:00"/>
    <x v="12"/>
    <d v="1899-12-30T14:30:00"/>
    <m/>
    <x v="1"/>
    <s v="JAR"/>
    <d v="2019-05-24T14:30:00"/>
    <n v="28000"/>
    <x v="33"/>
    <s v="Carga"/>
    <s v="NO"/>
    <n v="1"/>
    <n v="1"/>
    <x v="0"/>
    <x v="63"/>
    <x v="1"/>
    <s v="Burgos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4T00:00:00"/>
    <x v="38"/>
    <d v="1899-12-30T15:00:00"/>
    <m/>
    <x v="1"/>
    <s v="JAR"/>
    <d v="2019-05-24T15:00:00"/>
    <n v="28121"/>
    <x v="79"/>
    <s v="Carga"/>
    <s v="SI"/>
    <n v="13.5"/>
    <n v="26"/>
    <x v="2"/>
    <x v="296"/>
    <x v="1"/>
    <s v="Archena"/>
    <m/>
    <m/>
    <m/>
    <m/>
    <n v="45"/>
    <s v="Juan Carlos"/>
    <x v="108"/>
    <d v="1899-12-30T18:00:00"/>
    <m/>
    <n v="1"/>
    <x v="0"/>
    <x v="0"/>
    <s v="SI"/>
    <x v="1"/>
    <x v="2"/>
    <x v="0"/>
    <n v="0"/>
    <x v="1"/>
    <x v="21"/>
    <x v="5"/>
    <n v="468"/>
  </r>
  <r>
    <d v="2019-05-24T00:00:00"/>
    <x v="7"/>
    <d v="1899-12-30T15:30:00"/>
    <m/>
    <x v="1"/>
    <s v="JAR"/>
    <d v="2019-05-24T15:30:00"/>
    <n v="6007162"/>
    <x v="79"/>
    <s v="Carga"/>
    <s v="SI"/>
    <n v="13.5"/>
    <n v="26"/>
    <x v="2"/>
    <x v="226"/>
    <x v="1"/>
    <s v="Murcia"/>
    <m/>
    <m/>
    <m/>
    <m/>
    <n v="45"/>
    <s v="Alfredo"/>
    <x v="108"/>
    <d v="1899-12-30T15:30:00"/>
    <m/>
    <n v="1"/>
    <x v="0"/>
    <x v="0"/>
    <s v="SI"/>
    <x v="1"/>
    <x v="1"/>
    <x v="1"/>
    <n v="1"/>
    <x v="1"/>
    <x v="21"/>
    <x v="5"/>
    <n v="468"/>
  </r>
  <r>
    <d v="2019-05-24T00:00:00"/>
    <x v="13"/>
    <d v="1899-12-30T16:00:00"/>
    <m/>
    <x v="1"/>
    <s v="JAR"/>
    <d v="2019-05-24T16:00:00"/>
    <m/>
    <x v="22"/>
    <s v="Descarga"/>
    <s v="SI"/>
    <n v="13.5"/>
    <n v="26"/>
    <x v="0"/>
    <x v="319"/>
    <x v="8"/>
    <s v="PALAU"/>
    <m/>
    <m/>
    <m/>
    <m/>
    <n v="45"/>
    <s v="Jesús"/>
    <x v="108"/>
    <d v="1899-12-30T16:00:00"/>
    <m/>
    <n v="1"/>
    <x v="0"/>
    <x v="0"/>
    <s v="SI"/>
    <x v="1"/>
    <x v="1"/>
    <x v="1"/>
    <n v="1"/>
    <x v="2"/>
    <x v="21"/>
    <x v="5"/>
    <n v="468"/>
  </r>
  <r>
    <d v="2019-05-24T00:00:00"/>
    <x v="175"/>
    <d v="1899-12-30T16:15:00"/>
    <m/>
    <x v="1"/>
    <s v="JAR"/>
    <d v="2019-05-24T16:30:00"/>
    <m/>
    <x v="3"/>
    <s v="Carga"/>
    <s v="NO"/>
    <n v="4"/>
    <n v="5"/>
    <x v="0"/>
    <x v="6"/>
    <x v="3"/>
    <s v="Portugal"/>
    <m/>
    <m/>
    <m/>
    <m/>
    <n v="15"/>
    <s v="Miguel M."/>
    <x v="108"/>
    <d v="1899-12-30T16:15:00"/>
    <m/>
    <n v="0"/>
    <x v="0"/>
    <x v="0"/>
    <s v="SI"/>
    <x v="1"/>
    <x v="1"/>
    <x v="1"/>
    <n v="1"/>
    <x v="1"/>
    <x v="21"/>
    <x v="5"/>
    <n v="468"/>
  </r>
  <r>
    <d v="2019-05-24T00:00:00"/>
    <x v="8"/>
    <d v="1899-12-30T16:30:00"/>
    <m/>
    <x v="1"/>
    <s v="JAR"/>
    <d v="2019-05-24T16:30:00"/>
    <m/>
    <x v="3"/>
    <s v="Descarga"/>
    <s v="SI"/>
    <n v="13.5"/>
    <n v="26"/>
    <x v="0"/>
    <x v="102"/>
    <x v="2"/>
    <s v="PALAU"/>
    <m/>
    <m/>
    <m/>
    <m/>
    <n v="60"/>
    <s v="Jesús"/>
    <x v="108"/>
    <d v="1899-12-30T16:30:00"/>
    <m/>
    <n v="1"/>
    <x v="0"/>
    <x v="0"/>
    <s v="SI"/>
    <x v="1"/>
    <x v="1"/>
    <x v="1"/>
    <n v="1"/>
    <x v="0"/>
    <x v="21"/>
    <x v="5"/>
    <n v="468"/>
  </r>
  <r>
    <d v="2019-05-24T00:00:00"/>
    <x v="157"/>
    <d v="1899-12-30T16:40:00"/>
    <m/>
    <x v="1"/>
    <s v="JAR"/>
    <d v="2019-05-24T16:30:00"/>
    <n v="27806"/>
    <x v="12"/>
    <s v="Carga"/>
    <s v="NO"/>
    <n v="2"/>
    <n v="3"/>
    <x v="0"/>
    <x v="161"/>
    <x v="1"/>
    <s v="Marroc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4T00:00:00"/>
    <x v="82"/>
    <d v="1899-12-30T16:45:00"/>
    <m/>
    <x v="1"/>
    <s v="JAR"/>
    <d v="2019-05-24T17:00:00"/>
    <n v="27806"/>
    <x v="12"/>
    <s v="Carga"/>
    <s v="NO"/>
    <n v="2"/>
    <n v="3"/>
    <x v="0"/>
    <x v="161"/>
    <x v="1"/>
    <s v="Marroc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4T00:00:00"/>
    <x v="40"/>
    <d v="1899-12-30T17:00:00"/>
    <m/>
    <x v="1"/>
    <s v="JAR"/>
    <d v="2019-05-24T17:00:00"/>
    <n v="6007162"/>
    <x v="79"/>
    <s v="Carga"/>
    <s v="SI"/>
    <n v="13.5"/>
    <n v="26"/>
    <x v="2"/>
    <x v="226"/>
    <x v="1"/>
    <s v="Murcia"/>
    <m/>
    <m/>
    <m/>
    <m/>
    <n v="45"/>
    <s v="Jesús"/>
    <x v="108"/>
    <d v="1899-12-30T14:30:00"/>
    <m/>
    <n v="1"/>
    <x v="0"/>
    <x v="0"/>
    <s v="SI"/>
    <x v="1"/>
    <x v="3"/>
    <x v="1"/>
    <n v="1"/>
    <x v="1"/>
    <x v="21"/>
    <x v="5"/>
    <n v="468"/>
  </r>
  <r>
    <d v="2019-05-24T00:00:00"/>
    <x v="89"/>
    <d v="1899-12-30T17:15:00"/>
    <m/>
    <x v="1"/>
    <s v="JAR"/>
    <d v="2019-05-24T17:30:00"/>
    <m/>
    <x v="83"/>
    <s v="Carga"/>
    <s v="NO"/>
    <n v="3"/>
    <n v="2"/>
    <x v="0"/>
    <x v="294"/>
    <x v="7"/>
    <s v="varios"/>
    <m/>
    <m/>
    <m/>
    <m/>
    <n v="20"/>
    <s v="Miguel M."/>
    <x v="108"/>
    <d v="1899-12-30T17:15:00"/>
    <m/>
    <n v="0"/>
    <x v="0"/>
    <x v="0"/>
    <s v="SI"/>
    <x v="1"/>
    <x v="1"/>
    <x v="1"/>
    <n v="1"/>
    <x v="2"/>
    <x v="21"/>
    <x v="5"/>
    <n v="468"/>
  </r>
  <r>
    <d v="2019-05-24T00:00:00"/>
    <x v="55"/>
    <d v="1899-12-30T17:30:00"/>
    <m/>
    <x v="1"/>
    <s v="JAR"/>
    <d v="2019-05-24T17:30:00"/>
    <m/>
    <x v="3"/>
    <s v="Descarga"/>
    <s v="SI"/>
    <n v="13.5"/>
    <n v="26"/>
    <x v="0"/>
    <x v="23"/>
    <x v="2"/>
    <s v="PALAU"/>
    <n v="3680380733"/>
    <m/>
    <m/>
    <m/>
    <n v="60"/>
    <s v="Jesús"/>
    <x v="108"/>
    <d v="1899-12-30T17:30:00"/>
    <m/>
    <n v="1"/>
    <x v="0"/>
    <x v="0"/>
    <s v="SI"/>
    <x v="1"/>
    <x v="1"/>
    <x v="1"/>
    <n v="1"/>
    <x v="0"/>
    <x v="21"/>
    <x v="5"/>
    <n v="468"/>
  </r>
  <r>
    <d v="2019-05-24T00:00:00"/>
    <x v="47"/>
    <d v="1899-12-30T18:30:00"/>
    <m/>
    <x v="1"/>
    <s v="JAR"/>
    <d v="2019-05-24T18:30:00"/>
    <n v="28134"/>
    <x v="3"/>
    <s v="Carga"/>
    <s v="SI"/>
    <n v="13.5"/>
    <n v="26"/>
    <x v="0"/>
    <x v="176"/>
    <x v="3"/>
    <s v="Tarragona"/>
    <m/>
    <m/>
    <m/>
    <m/>
    <n v="60"/>
    <s v="Jesús"/>
    <x v="108"/>
    <d v="1899-12-30T20:00:00"/>
    <m/>
    <n v="1"/>
    <x v="0"/>
    <x v="0"/>
    <s v="SI"/>
    <x v="1"/>
    <x v="2"/>
    <x v="0"/>
    <n v="0"/>
    <x v="1"/>
    <x v="21"/>
    <x v="5"/>
    <n v="468"/>
  </r>
  <r>
    <d v="2019-05-24T00:00:00"/>
    <x v="48"/>
    <d v="1899-12-30T19:30:00"/>
    <m/>
    <x v="1"/>
    <s v="JAR"/>
    <d v="2019-05-24T19:30:00"/>
    <n v="28121"/>
    <x v="79"/>
    <s v="Carga"/>
    <s v="SI"/>
    <n v="13.5"/>
    <n v="26"/>
    <x v="2"/>
    <x v="296"/>
    <x v="1"/>
    <s v="Archena"/>
    <m/>
    <m/>
    <m/>
    <m/>
    <n v="45"/>
    <s v="Miguel M."/>
    <x v="108"/>
    <d v="1899-12-30T21:00:00"/>
    <m/>
    <n v="1"/>
    <x v="0"/>
    <x v="0"/>
    <s v="SI"/>
    <x v="1"/>
    <x v="2"/>
    <x v="0"/>
    <n v="0"/>
    <x v="1"/>
    <x v="21"/>
    <x v="5"/>
    <n v="468"/>
  </r>
  <r>
    <d v="2019-05-24T00:00:00"/>
    <x v="114"/>
    <d v="1899-12-30T20:30:00"/>
    <m/>
    <x v="1"/>
    <s v="JAR"/>
    <d v="2019-05-24T20:30:00"/>
    <m/>
    <x v="3"/>
    <s v="Carga"/>
    <s v="SI"/>
    <n v="13.5"/>
    <n v="26"/>
    <x v="0"/>
    <x v="23"/>
    <x v="1"/>
    <s v="varios"/>
    <n v="3680381916"/>
    <m/>
    <m/>
    <m/>
    <n v="90"/>
    <s v="Miguel Ángel"/>
    <x v="108"/>
    <d v="1899-12-30T11:30:00"/>
    <m/>
    <n v="1"/>
    <x v="0"/>
    <x v="0"/>
    <s v="SI"/>
    <x v="1"/>
    <x v="3"/>
    <x v="1"/>
    <n v="1"/>
    <x v="1"/>
    <x v="21"/>
    <x v="5"/>
    <n v="468"/>
  </r>
  <r>
    <d v="2019-05-24T00:00:00"/>
    <x v="104"/>
    <d v="1899-12-30T21:30:00"/>
    <m/>
    <x v="1"/>
    <s v="JAR"/>
    <d v="2019-05-24T21:30:00"/>
    <m/>
    <x v="3"/>
    <s v="Carga"/>
    <s v="SI"/>
    <n v="13.5"/>
    <n v="26"/>
    <x v="0"/>
    <x v="23"/>
    <x v="1"/>
    <s v="varios"/>
    <n v="3680381917"/>
    <m/>
    <m/>
    <m/>
    <n v="60"/>
    <s v="Miguel Ángel"/>
    <x v="109"/>
    <d v="1899-12-30T12:30:00"/>
    <m/>
    <n v="1"/>
    <x v="0"/>
    <x v="0"/>
    <s v="SI"/>
    <x v="2"/>
    <x v="2"/>
    <x v="0"/>
    <n v="0"/>
    <x v="1"/>
    <x v="22"/>
    <x v="5"/>
    <n v="468"/>
  </r>
  <r>
    <d v="2019-05-27T00:00:00"/>
    <x v="17"/>
    <d v="1899-12-30T06:00:00"/>
    <m/>
    <x v="1"/>
    <s v="JAR"/>
    <d v="2019-05-27T06:00:00"/>
    <s v="silo 6 KM"/>
    <x v="3"/>
    <s v="Descarga"/>
    <s v="NO"/>
    <n v="1"/>
    <n v="1"/>
    <x v="0"/>
    <x v="256"/>
    <x v="2"/>
    <s v="PALAU"/>
    <s v="Descargar en Silo 6  KM  (A141801M04) "/>
    <m/>
    <m/>
    <m/>
    <m/>
    <s v="Sandra"/>
    <x v="109"/>
    <d v="1899-12-30T12:30:00"/>
    <m/>
    <n v="0"/>
    <x v="0"/>
    <x v="0"/>
    <s v="SI"/>
    <x v="1"/>
    <x v="2"/>
    <x v="0"/>
    <n v="0"/>
    <x v="0"/>
    <x v="22"/>
    <x v="5"/>
    <n v="468"/>
  </r>
  <r>
    <d v="2019-05-27T00:00:00"/>
    <x v="59"/>
    <d v="1899-12-30T07:00:00"/>
    <m/>
    <x v="1"/>
    <s v="JAR"/>
    <d v="2019-05-27T07:00:00"/>
    <m/>
    <x v="22"/>
    <s v="Descarga"/>
    <s v="SI"/>
    <n v="13.5"/>
    <n v="26"/>
    <x v="0"/>
    <x v="319"/>
    <x v="8"/>
    <s v="PALAU"/>
    <m/>
    <m/>
    <m/>
    <m/>
    <n v="60"/>
    <s v="Miguel Ángel"/>
    <x v="109"/>
    <d v="1899-12-30T07:00:00"/>
    <m/>
    <n v="1"/>
    <x v="0"/>
    <x v="0"/>
    <s v="SI"/>
    <x v="1"/>
    <x v="1"/>
    <x v="1"/>
    <n v="1"/>
    <x v="2"/>
    <x v="22"/>
    <x v="5"/>
    <n v="468"/>
  </r>
  <r>
    <d v="2019-05-27T00:00:00"/>
    <x v="18"/>
    <d v="1899-12-30T07:30:00"/>
    <m/>
    <x v="1"/>
    <s v="JAR"/>
    <d v="2019-05-27T07:30:00"/>
    <m/>
    <x v="3"/>
    <s v="Descarga"/>
    <s v="NO"/>
    <n v="5"/>
    <n v="10"/>
    <x v="0"/>
    <x v="22"/>
    <x v="2"/>
    <s v="PALAU"/>
    <m/>
    <m/>
    <m/>
    <m/>
    <n v="45"/>
    <s v="Juan Carlos"/>
    <x v="109"/>
    <d v="1899-12-30T07:30:00"/>
    <m/>
    <n v="0"/>
    <x v="0"/>
    <x v="0"/>
    <s v="SI"/>
    <x v="1"/>
    <x v="1"/>
    <x v="1"/>
    <n v="1"/>
    <x v="0"/>
    <x v="22"/>
    <x v="5"/>
    <n v="468"/>
  </r>
  <r>
    <d v="2019-05-27T00:00:00"/>
    <x v="9"/>
    <d v="1899-12-30T08:00:00"/>
    <m/>
    <x v="1"/>
    <s v="JAR"/>
    <d v="2019-05-27T08:00:00"/>
    <m/>
    <x v="7"/>
    <s v="Carga"/>
    <s v="NO"/>
    <n v="4"/>
    <n v="6"/>
    <x v="0"/>
    <x v="231"/>
    <x v="2"/>
    <s v="Hostalets de Balenya"/>
    <m/>
    <m/>
    <m/>
    <m/>
    <n v="20"/>
    <s v="Juan Carlos"/>
    <x v="109"/>
    <d v="1899-12-30T08:00:00"/>
    <m/>
    <n v="0"/>
    <x v="0"/>
    <x v="0"/>
    <s v="SI"/>
    <x v="1"/>
    <x v="1"/>
    <x v="1"/>
    <n v="1"/>
    <x v="0"/>
    <x v="22"/>
    <x v="5"/>
    <n v="468"/>
  </r>
  <r>
    <d v="2019-05-27T00:00:00"/>
    <x v="22"/>
    <d v="1899-12-30T09:00:00"/>
    <m/>
    <x v="1"/>
    <s v="JAR"/>
    <d v="2019-05-27T09:00:00"/>
    <m/>
    <x v="3"/>
    <s v="Descarga"/>
    <s v="SI"/>
    <n v="13.5"/>
    <n v="26"/>
    <x v="0"/>
    <x v="102"/>
    <x v="2"/>
    <s v="PALAU"/>
    <m/>
    <m/>
    <m/>
    <m/>
    <n v="60"/>
    <s v="Juan Carlos"/>
    <x v="109"/>
    <d v="1899-12-30T09:00:00"/>
    <m/>
    <n v="1"/>
    <x v="0"/>
    <x v="0"/>
    <s v="SI"/>
    <x v="1"/>
    <x v="1"/>
    <x v="1"/>
    <n v="1"/>
    <x v="0"/>
    <x v="22"/>
    <x v="5"/>
    <n v="468"/>
  </r>
  <r>
    <d v="2019-05-27T00:00:00"/>
    <x v="0"/>
    <d v="1899-12-30T09:30:00"/>
    <m/>
    <x v="1"/>
    <s v="JAR"/>
    <d v="2019-05-27T09:30:00"/>
    <m/>
    <x v="43"/>
    <s v="Descarga"/>
    <s v="NO"/>
    <n v="10"/>
    <n v="20"/>
    <x v="0"/>
    <x v="150"/>
    <x v="0"/>
    <s v="PALAU"/>
    <m/>
    <m/>
    <m/>
    <m/>
    <n v="40"/>
    <s v="Juan Carlos"/>
    <x v="109"/>
    <d v="1899-12-30T12:30:00"/>
    <m/>
    <n v="0"/>
    <x v="0"/>
    <x v="0"/>
    <s v="SI"/>
    <x v="1"/>
    <x v="2"/>
    <x v="0"/>
    <n v="0"/>
    <x v="0"/>
    <x v="22"/>
    <x v="5"/>
    <n v="468"/>
  </r>
  <r>
    <d v="2019-05-27T00:00:00"/>
    <x v="14"/>
    <d v="1899-12-30T10:00:00"/>
    <m/>
    <x v="1"/>
    <s v="JAR"/>
    <d v="2019-05-27T10:00:00"/>
    <m/>
    <x v="31"/>
    <s v="Carga"/>
    <s v="SI"/>
    <n v="13.5"/>
    <n v="26"/>
    <x v="0"/>
    <x v="70"/>
    <x v="11"/>
    <s v="Maçanet de la Selva"/>
    <m/>
    <m/>
    <m/>
    <m/>
    <n v="40"/>
    <s v="Juan Carlos"/>
    <x v="109"/>
    <d v="1899-12-30T10:00:00"/>
    <m/>
    <n v="1"/>
    <x v="0"/>
    <x v="0"/>
    <s v="SI"/>
    <x v="1"/>
    <x v="1"/>
    <x v="1"/>
    <n v="1"/>
    <x v="2"/>
    <x v="22"/>
    <x v="5"/>
    <n v="468"/>
  </r>
  <r>
    <d v="2019-05-27T00:00:00"/>
    <x v="1"/>
    <d v="1899-12-30T10:30:00"/>
    <m/>
    <x v="1"/>
    <s v="JAR"/>
    <d v="2019-05-27T10:30:00"/>
    <n v="28111"/>
    <x v="53"/>
    <s v="Carga"/>
    <s v="SI"/>
    <n v="13.5"/>
    <n v="26"/>
    <x v="2"/>
    <x v="324"/>
    <x v="7"/>
    <s v="Granada"/>
    <m/>
    <m/>
    <m/>
    <m/>
    <n v="45"/>
    <s v="Sandra"/>
    <x v="109"/>
    <d v="1899-12-30T13:00:00"/>
    <m/>
    <n v="1"/>
    <x v="0"/>
    <x v="0"/>
    <s v="SI"/>
    <x v="1"/>
    <x v="2"/>
    <x v="0"/>
    <n v="0"/>
    <x v="2"/>
    <x v="22"/>
    <x v="5"/>
    <n v="468"/>
  </r>
  <r>
    <d v="2019-05-27T00:00:00"/>
    <x v="2"/>
    <d v="1899-12-30T11:00:00"/>
    <m/>
    <x v="1"/>
    <s v="JAR"/>
    <d v="2019-05-27T11:00:00"/>
    <n v="28121"/>
    <x v="79"/>
    <s v="Carga"/>
    <s v="SI"/>
    <n v="13.5"/>
    <n v="26"/>
    <x v="2"/>
    <x v="296"/>
    <x v="1"/>
    <s v="Archena"/>
    <m/>
    <m/>
    <m/>
    <m/>
    <n v="45"/>
    <s v="Juan Carlos"/>
    <x v="109"/>
    <d v="1899-12-30T13:00:00"/>
    <m/>
    <n v="1"/>
    <x v="0"/>
    <x v="0"/>
    <s v="SI"/>
    <x v="1"/>
    <x v="2"/>
    <x v="0"/>
    <n v="0"/>
    <x v="1"/>
    <x v="22"/>
    <x v="5"/>
    <n v="468"/>
  </r>
  <r>
    <d v="2019-05-27T00:00:00"/>
    <x v="76"/>
    <d v="1899-12-30T11:10:00"/>
    <m/>
    <x v="1"/>
    <s v="JAR"/>
    <d v="2019-05-27T11:00:00"/>
    <m/>
    <x v="7"/>
    <s v="Carga"/>
    <s v="NO"/>
    <n v="4"/>
    <n v="5"/>
    <x v="0"/>
    <x v="9"/>
    <x v="7"/>
    <s v="Varios"/>
    <m/>
    <m/>
    <m/>
    <m/>
    <n v="20"/>
    <s v="Miguel Ángel"/>
    <x v="109"/>
    <d v="1899-12-30T11:10:00"/>
    <m/>
    <n v="0"/>
    <x v="0"/>
    <x v="0"/>
    <s v="SI"/>
    <x v="1"/>
    <x v="1"/>
    <x v="1"/>
    <n v="1"/>
    <x v="2"/>
    <x v="22"/>
    <x v="5"/>
    <n v="468"/>
  </r>
  <r>
    <d v="2019-05-27T00:00:00"/>
    <x v="61"/>
    <d v="1899-12-30T11:45:00"/>
    <m/>
    <x v="1"/>
    <s v="JAR"/>
    <d v="2019-05-27T12:00:00"/>
    <m/>
    <x v="32"/>
    <s v="Descarga"/>
    <s v="NO"/>
    <n v="9"/>
    <n v="13"/>
    <x v="0"/>
    <x v="227"/>
    <x v="0"/>
    <s v="PALAU"/>
    <m/>
    <m/>
    <m/>
    <m/>
    <n v="60"/>
    <s v="Juan Carlos"/>
    <x v="109"/>
    <d v="1899-12-30T11:00:00"/>
    <m/>
    <n v="0"/>
    <x v="0"/>
    <x v="0"/>
    <s v="SI"/>
    <x v="1"/>
    <x v="3"/>
    <x v="1"/>
    <n v="1"/>
    <x v="0"/>
    <x v="22"/>
    <x v="5"/>
    <n v="468"/>
  </r>
  <r>
    <d v="2019-05-27T00:00:00"/>
    <x v="4"/>
    <d v="1899-12-30T12:00:00"/>
    <m/>
    <x v="1"/>
    <s v="JAR"/>
    <d v="2019-05-27T12:00:00"/>
    <n v="28121"/>
    <x v="79"/>
    <s v="Carga"/>
    <s v="SI"/>
    <n v="13.5"/>
    <n v="26"/>
    <x v="2"/>
    <x v="296"/>
    <x v="1"/>
    <s v="Archena"/>
    <m/>
    <m/>
    <m/>
    <m/>
    <n v="45"/>
    <s v="Jesús"/>
    <x v="109"/>
    <d v="1899-12-30T15:00:00"/>
    <m/>
    <n v="1"/>
    <x v="0"/>
    <x v="0"/>
    <s v="SI"/>
    <x v="1"/>
    <x v="2"/>
    <x v="0"/>
    <n v="0"/>
    <x v="1"/>
    <x v="22"/>
    <x v="5"/>
    <n v="468"/>
  </r>
  <r>
    <d v="2019-05-27T00:00:00"/>
    <x v="35"/>
    <d v="1899-12-30T12:15:00"/>
    <m/>
    <x v="1"/>
    <s v="JAR"/>
    <d v="2019-05-27T12:30:00"/>
    <n v="28045"/>
    <x v="48"/>
    <s v="Carga"/>
    <s v="NO"/>
    <n v="2"/>
    <n v="4"/>
    <x v="0"/>
    <x v="41"/>
    <x v="1"/>
    <s v="Portugal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7T00:00:00"/>
    <x v="5"/>
    <d v="1899-12-30T12:30:00"/>
    <m/>
    <x v="1"/>
    <s v="JAR"/>
    <d v="2019-05-27T12:30:00"/>
    <n v="27636"/>
    <x v="13"/>
    <s v="Carga"/>
    <s v="SI"/>
    <n v="13.5"/>
    <n v="26"/>
    <x v="2"/>
    <x v="325"/>
    <x v="7"/>
    <s v="Portugal"/>
    <m/>
    <m/>
    <m/>
    <m/>
    <m/>
    <s v="Miguel Ángel"/>
    <x v="109"/>
    <d v="1899-12-30T12:30:00"/>
    <m/>
    <n v="1"/>
    <x v="0"/>
    <x v="0"/>
    <s v="SI"/>
    <x v="1"/>
    <x v="1"/>
    <x v="1"/>
    <n v="1"/>
    <x v="2"/>
    <x v="22"/>
    <x v="5"/>
    <n v="468"/>
  </r>
  <r>
    <d v="2019-05-27T00:00:00"/>
    <x v="36"/>
    <d v="1899-12-30T13:00:00"/>
    <m/>
    <x v="1"/>
    <s v="JAR"/>
    <d v="2019-05-27T13:00:00"/>
    <n v="28111"/>
    <x v="53"/>
    <s v="Carga"/>
    <s v="SI"/>
    <n v="13.5"/>
    <n v="26"/>
    <x v="2"/>
    <x v="324"/>
    <x v="7"/>
    <s v="Granada"/>
    <m/>
    <m/>
    <m/>
    <m/>
    <n v="45"/>
    <s v="Jesús"/>
    <x v="109"/>
    <d v="1899-12-30T15:00:00"/>
    <m/>
    <n v="1"/>
    <x v="0"/>
    <x v="0"/>
    <s v="SI"/>
    <x v="1"/>
    <x v="2"/>
    <x v="0"/>
    <n v="0"/>
    <x v="2"/>
    <x v="22"/>
    <x v="5"/>
    <n v="468"/>
  </r>
  <r>
    <d v="2019-05-27T00:00:00"/>
    <x v="194"/>
    <d v="1899-12-30T13:10:00"/>
    <m/>
    <x v="1"/>
    <s v="JAR"/>
    <d v="2019-05-27T13:00:00"/>
    <m/>
    <x v="26"/>
    <s v="Carga"/>
    <s v="NO"/>
    <n v="5"/>
    <n v="11"/>
    <x v="0"/>
    <x v="157"/>
    <x v="7"/>
    <s v="varios"/>
    <m/>
    <m/>
    <m/>
    <m/>
    <n v="30"/>
    <s v="Miguel Ángel"/>
    <x v="109"/>
    <d v="1899-12-30T13:10:00"/>
    <m/>
    <n v="0"/>
    <x v="0"/>
    <x v="0"/>
    <s v="SI"/>
    <x v="1"/>
    <x v="1"/>
    <x v="1"/>
    <n v="1"/>
    <x v="2"/>
    <x v="22"/>
    <x v="5"/>
    <n v="468"/>
  </r>
  <r>
    <d v="2019-05-27T00:00:00"/>
    <x v="58"/>
    <d v="1899-12-30T13:15:00"/>
    <m/>
    <x v="1"/>
    <s v="JAR"/>
    <d v="2019-05-27T13:30:00"/>
    <n v="6007128"/>
    <x v="6"/>
    <s v="Carga"/>
    <s v="SI"/>
    <n v="13.5"/>
    <n v="8"/>
    <x v="0"/>
    <x v="7"/>
    <x v="4"/>
    <s v="France"/>
    <m/>
    <m/>
    <m/>
    <m/>
    <n v="30"/>
    <s v="Jesús"/>
    <x v="109"/>
    <d v="1899-12-30T14:15:00"/>
    <m/>
    <n v="1"/>
    <x v="0"/>
    <x v="0"/>
    <s v="SI"/>
    <x v="1"/>
    <x v="2"/>
    <x v="0"/>
    <n v="0"/>
    <x v="1"/>
    <x v="22"/>
    <x v="5"/>
    <n v="468"/>
  </r>
  <r>
    <d v="2019-05-27T00:00:00"/>
    <x v="6"/>
    <d v="1899-12-30T13:30:00"/>
    <m/>
    <x v="1"/>
    <s v="JAR"/>
    <d v="2019-05-27T13:30:00"/>
    <n v="28044"/>
    <x v="3"/>
    <s v="Carga"/>
    <s v="NO"/>
    <n v="1"/>
    <n v="2"/>
    <x v="0"/>
    <x v="84"/>
    <x v="1"/>
    <s v="Vizcay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7T00:00:00"/>
    <x v="43"/>
    <d v="1899-12-30T14:00:00"/>
    <m/>
    <x v="1"/>
    <s v="JAR"/>
    <d v="2019-05-27T14:00:00"/>
    <m/>
    <x v="3"/>
    <s v="Carga"/>
    <s v="SI"/>
    <n v="13.5"/>
    <n v="26"/>
    <x v="0"/>
    <x v="23"/>
    <x v="1"/>
    <s v="Varios"/>
    <n v="3680387385"/>
    <s v=" DW8S318"/>
    <m/>
    <m/>
    <n v="60"/>
    <s v="Miguel M."/>
    <x v="109"/>
    <d v="1899-12-30T16:00:00"/>
    <m/>
    <n v="1"/>
    <x v="0"/>
    <x v="0"/>
    <s v="SI"/>
    <x v="1"/>
    <x v="2"/>
    <x v="0"/>
    <n v="0"/>
    <x v="1"/>
    <x v="22"/>
    <x v="5"/>
    <n v="468"/>
  </r>
  <r>
    <d v="2019-05-27T00:00:00"/>
    <x v="12"/>
    <d v="1899-12-30T14:30:00"/>
    <m/>
    <x v="1"/>
    <s v="JAR"/>
    <d v="2019-05-27T14:30:00"/>
    <n v="28000"/>
    <x v="33"/>
    <s v="Carga"/>
    <s v="NO"/>
    <n v="1"/>
    <n v="1"/>
    <x v="0"/>
    <x v="63"/>
    <x v="1"/>
    <s v="Burgos"/>
    <m/>
    <m/>
    <m/>
    <m/>
    <n v="10"/>
    <s v="Reyes"/>
    <x v="109"/>
    <d v="1899-12-30T13:00:00"/>
    <m/>
    <n v="0"/>
    <x v="0"/>
    <x v="0"/>
    <s v="SI"/>
    <x v="1"/>
    <x v="3"/>
    <x v="1"/>
    <n v="1"/>
    <x v="1"/>
    <x v="22"/>
    <x v="5"/>
    <n v="468"/>
  </r>
  <r>
    <d v="2019-05-27T00:00:00"/>
    <x v="38"/>
    <d v="1899-12-30T15:00:00"/>
    <m/>
    <x v="1"/>
    <s v="JAR"/>
    <d v="2019-05-27T15:00:00"/>
    <n v="28121"/>
    <x v="79"/>
    <s v="Carga"/>
    <s v="SI"/>
    <n v="13.5"/>
    <n v="26"/>
    <x v="2"/>
    <x v="296"/>
    <x v="1"/>
    <s v="Archena"/>
    <m/>
    <m/>
    <m/>
    <m/>
    <n v="45"/>
    <s v="Miguel M."/>
    <x v="109"/>
    <d v="1899-12-30T15:00:00"/>
    <m/>
    <n v="1"/>
    <x v="0"/>
    <x v="0"/>
    <s v="SI"/>
    <x v="1"/>
    <x v="1"/>
    <x v="1"/>
    <n v="1"/>
    <x v="1"/>
    <x v="22"/>
    <x v="5"/>
    <n v="468"/>
  </r>
  <r>
    <d v="2019-05-27T00:00:00"/>
    <x v="13"/>
    <d v="1899-12-30T16:00:00"/>
    <m/>
    <x v="1"/>
    <s v="JAR"/>
    <d v="2019-05-27T16:00:00"/>
    <m/>
    <x v="19"/>
    <s v="Carga"/>
    <s v="NO"/>
    <n v="2"/>
    <n v="4"/>
    <x v="0"/>
    <x v="6"/>
    <x v="3"/>
    <s v="varios"/>
    <m/>
    <m/>
    <m/>
    <m/>
    <n v="20"/>
    <s v="Jesús"/>
    <x v="109"/>
    <d v="1899-12-30T16:00:00"/>
    <m/>
    <n v="0"/>
    <x v="0"/>
    <x v="0"/>
    <s v="SI"/>
    <x v="1"/>
    <x v="1"/>
    <x v="1"/>
    <n v="1"/>
    <x v="1"/>
    <x v="22"/>
    <x v="5"/>
    <n v="468"/>
  </r>
  <r>
    <d v="2019-05-27T00:00:00"/>
    <x v="8"/>
    <d v="1899-12-30T16:30:00"/>
    <m/>
    <x v="1"/>
    <s v="JAR"/>
    <d v="2019-05-27T16:30:00"/>
    <m/>
    <x v="3"/>
    <s v="Carga"/>
    <s v="SI"/>
    <n v="13.5"/>
    <n v="10"/>
    <x v="0"/>
    <x v="6"/>
    <x v="3"/>
    <s v="Portugal"/>
    <s v="Guimabombes"/>
    <m/>
    <m/>
    <m/>
    <n v="40"/>
    <s v="Jesús"/>
    <x v="109"/>
    <d v="1899-12-30T16:30:00"/>
    <m/>
    <n v="1"/>
    <x v="0"/>
    <x v="0"/>
    <s v="SI"/>
    <x v="1"/>
    <x v="1"/>
    <x v="1"/>
    <n v="1"/>
    <x v="1"/>
    <x v="22"/>
    <x v="5"/>
    <n v="468"/>
  </r>
  <r>
    <d v="2019-05-27T00:00:00"/>
    <x v="157"/>
    <d v="1899-12-30T16:40:00"/>
    <m/>
    <x v="1"/>
    <s v="JAR"/>
    <d v="2019-05-27T16:30:00"/>
    <n v="27806"/>
    <x v="12"/>
    <s v="Carga"/>
    <s v="NO"/>
    <n v="2"/>
    <n v="3"/>
    <x v="0"/>
    <x v="161"/>
    <x v="1"/>
    <s v="Marroc"/>
    <m/>
    <m/>
    <m/>
    <m/>
    <n v="15"/>
    <s v="Reyes"/>
    <x v="109"/>
    <d v="1899-12-30T16:40:00"/>
    <m/>
    <n v="0"/>
    <x v="0"/>
    <x v="0"/>
    <s v="SI"/>
    <x v="1"/>
    <x v="1"/>
    <x v="1"/>
    <n v="1"/>
    <x v="1"/>
    <x v="22"/>
    <x v="5"/>
    <n v="468"/>
  </r>
  <r>
    <d v="2019-05-27T00:00:00"/>
    <x v="82"/>
    <d v="1899-12-30T16:45:00"/>
    <m/>
    <x v="1"/>
    <s v="JAR"/>
    <d v="2019-05-27T17:00:00"/>
    <n v="27636"/>
    <x v="13"/>
    <s v="Carga"/>
    <s v="SI"/>
    <n v="13.5"/>
    <n v="26"/>
    <x v="2"/>
    <x v="325"/>
    <x v="7"/>
    <s v="Portugal"/>
    <m/>
    <m/>
    <m/>
    <m/>
    <n v="45"/>
    <s v="Jesús"/>
    <x v="109"/>
    <d v="1899-12-30T18:00:00"/>
    <m/>
    <n v="1"/>
    <x v="0"/>
    <x v="0"/>
    <s v="SI"/>
    <x v="1"/>
    <x v="2"/>
    <x v="0"/>
    <n v="0"/>
    <x v="2"/>
    <x v="22"/>
    <x v="5"/>
    <n v="468"/>
  </r>
  <r>
    <d v="2019-05-27T00:00:00"/>
    <x v="40"/>
    <d v="1899-12-30T17:00:00"/>
    <m/>
    <x v="1"/>
    <s v="JAR"/>
    <d v="2019-05-27T17:00:00"/>
    <n v="28111"/>
    <x v="53"/>
    <s v="Carga"/>
    <s v="SI"/>
    <n v="13.5"/>
    <n v="26"/>
    <x v="2"/>
    <x v="324"/>
    <x v="7"/>
    <s v="Granada"/>
    <m/>
    <m/>
    <m/>
    <m/>
    <n v="45"/>
    <s v="Jesús"/>
    <x v="109"/>
    <d v="1899-12-30T16:00:00"/>
    <m/>
    <n v="1"/>
    <x v="0"/>
    <x v="0"/>
    <s v="SI"/>
    <x v="1"/>
    <x v="3"/>
    <x v="1"/>
    <n v="1"/>
    <x v="2"/>
    <x v="22"/>
    <x v="5"/>
    <n v="468"/>
  </r>
  <r>
    <d v="2019-05-27T00:00:00"/>
    <x v="89"/>
    <d v="1899-12-30T17:15:00"/>
    <m/>
    <x v="1"/>
    <s v="JAR"/>
    <d v="2019-05-27T17:30:00"/>
    <m/>
    <x v="83"/>
    <s v="Carga"/>
    <s v="NO"/>
    <n v="3"/>
    <n v="5"/>
    <x v="0"/>
    <x v="294"/>
    <x v="7"/>
    <s v="varios"/>
    <m/>
    <m/>
    <m/>
    <m/>
    <n v="30"/>
    <s v="Miguel M."/>
    <x v="109"/>
    <d v="1899-12-30T17:15:00"/>
    <m/>
    <n v="0"/>
    <x v="0"/>
    <x v="0"/>
    <s v="SI"/>
    <x v="1"/>
    <x v="1"/>
    <x v="1"/>
    <n v="1"/>
    <x v="2"/>
    <x v="22"/>
    <x v="5"/>
    <n v="468"/>
  </r>
  <r>
    <d v="2019-05-27T00:00:00"/>
    <x v="55"/>
    <d v="1899-12-30T17:30:00"/>
    <m/>
    <x v="1"/>
    <s v="JAR"/>
    <d v="2019-05-27T17:30:00"/>
    <n v="28121"/>
    <x v="79"/>
    <s v="Carga"/>
    <s v="SI"/>
    <n v="13.5"/>
    <n v="26"/>
    <x v="2"/>
    <x v="296"/>
    <x v="1"/>
    <s v="Archena"/>
    <m/>
    <m/>
    <m/>
    <m/>
    <n v="45"/>
    <s v="Jesús"/>
    <x v="109"/>
    <d v="1899-12-30T17:30:00"/>
    <m/>
    <n v="1"/>
    <x v="0"/>
    <x v="0"/>
    <s v="SI"/>
    <x v="1"/>
    <x v="1"/>
    <x v="1"/>
    <n v="1"/>
    <x v="1"/>
    <x v="22"/>
    <x v="5"/>
    <n v="468"/>
  </r>
  <r>
    <d v="2019-05-27T00:00:00"/>
    <x v="46"/>
    <d v="1899-12-30T18:00:00"/>
    <m/>
    <x v="1"/>
    <s v="JAR"/>
    <d v="2019-05-27T18:00:00"/>
    <n v="27155"/>
    <x v="55"/>
    <s v="Carga"/>
    <s v="SI"/>
    <n v="13.5"/>
    <n v="26"/>
    <x v="0"/>
    <x v="148"/>
    <x v="1"/>
    <s v="Jaén"/>
    <m/>
    <m/>
    <m/>
    <m/>
    <n v="60"/>
    <s v="Miguel M."/>
    <x v="109"/>
    <d v="1899-12-30T18:00:00"/>
    <m/>
    <n v="1"/>
    <x v="0"/>
    <x v="0"/>
    <s v="SI"/>
    <x v="1"/>
    <x v="1"/>
    <x v="1"/>
    <n v="1"/>
    <x v="1"/>
    <x v="22"/>
    <x v="5"/>
    <n v="468"/>
  </r>
  <r>
    <d v="2019-05-27T00:00:00"/>
    <x v="47"/>
    <d v="1899-12-30T18:30:00"/>
    <m/>
    <x v="1"/>
    <s v="JAR"/>
    <d v="2019-05-27T18:30:00"/>
    <n v="28038"/>
    <x v="31"/>
    <s v="Carga"/>
    <s v="SI"/>
    <n v="13.5"/>
    <n v="26"/>
    <x v="0"/>
    <x v="4"/>
    <x v="7"/>
    <s v="Gupuzcoa"/>
    <m/>
    <m/>
    <m/>
    <m/>
    <n v="45"/>
    <s v="Jesús"/>
    <x v="109"/>
    <d v="1899-12-30T19:30:00"/>
    <m/>
    <n v="1"/>
    <x v="0"/>
    <x v="0"/>
    <s v="SI"/>
    <x v="1"/>
    <x v="2"/>
    <x v="0"/>
    <n v="0"/>
    <x v="2"/>
    <x v="22"/>
    <x v="5"/>
    <n v="468"/>
  </r>
  <r>
    <d v="2019-05-27T00:00:00"/>
    <x v="56"/>
    <d v="1899-12-30T19:00:00"/>
    <m/>
    <x v="1"/>
    <s v="JAR"/>
    <d v="2019-05-27T19:00:00"/>
    <n v="28009"/>
    <x v="55"/>
    <s v="Carga"/>
    <s v="SI"/>
    <n v="13.5"/>
    <n v="26"/>
    <x v="0"/>
    <x v="148"/>
    <x v="1"/>
    <s v="Jaén"/>
    <m/>
    <m/>
    <m/>
    <m/>
    <n v="60"/>
    <s v="Miguel M."/>
    <x v="109"/>
    <d v="1899-12-30T19:00:00"/>
    <m/>
    <n v="1"/>
    <x v="0"/>
    <x v="0"/>
    <s v="SI"/>
    <x v="1"/>
    <x v="1"/>
    <x v="1"/>
    <n v="1"/>
    <x v="1"/>
    <x v="22"/>
    <x v="5"/>
    <n v="468"/>
  </r>
  <r>
    <d v="2019-05-27T00:00:00"/>
    <x v="48"/>
    <d v="1899-12-30T19:30:00"/>
    <m/>
    <x v="1"/>
    <s v="JAR"/>
    <d v="2019-05-27T19:30:00"/>
    <n v="28121"/>
    <x v="79"/>
    <s v="Carga"/>
    <s v="SI"/>
    <n v="13.5"/>
    <n v="26"/>
    <x v="2"/>
    <x v="296"/>
    <x v="1"/>
    <s v="Archena"/>
    <m/>
    <m/>
    <m/>
    <m/>
    <n v="45"/>
    <s v="Jesús"/>
    <x v="109"/>
    <d v="1899-12-30T20:30:00"/>
    <m/>
    <n v="1"/>
    <x v="0"/>
    <x v="0"/>
    <s v="SI"/>
    <x v="1"/>
    <x v="2"/>
    <x v="0"/>
    <n v="0"/>
    <x v="1"/>
    <x v="22"/>
    <x v="5"/>
    <n v="468"/>
  </r>
  <r>
    <d v="2019-05-27T00:00:00"/>
    <x v="49"/>
    <d v="1899-12-30T20:00:00"/>
    <m/>
    <x v="1"/>
    <s v="MR"/>
    <d v="2019-05-27T20:00:00"/>
    <n v="27902"/>
    <x v="31"/>
    <s v="Carga"/>
    <s v="SI"/>
    <n v="13.5"/>
    <n v="26"/>
    <x v="0"/>
    <x v="326"/>
    <x v="7"/>
    <s v="zamora"/>
    <m/>
    <s v="6443-JZP"/>
    <m/>
    <m/>
    <n v="60"/>
    <s v="Miguel M."/>
    <x v="109"/>
    <d v="1899-12-30T20:00:00"/>
    <m/>
    <n v="1"/>
    <x v="0"/>
    <x v="0"/>
    <s v="SI"/>
    <x v="1"/>
    <x v="1"/>
    <x v="1"/>
    <n v="1"/>
    <x v="2"/>
    <x v="22"/>
    <x v="5"/>
    <n v="468"/>
  </r>
  <r>
    <d v="2019-05-27T00:00:00"/>
    <x v="104"/>
    <d v="1899-12-30T21:30:00"/>
    <m/>
    <x v="1"/>
    <s v="JAR"/>
    <d v="2019-05-27T21:30:00"/>
    <m/>
    <x v="3"/>
    <s v="Carga"/>
    <s v="SI"/>
    <n v="13.5"/>
    <n v="26"/>
    <x v="0"/>
    <x v="23"/>
    <x v="1"/>
    <s v="Varios"/>
    <n v="3680381920"/>
    <m/>
    <m/>
    <m/>
    <n v="60"/>
    <s v="Miguel M."/>
    <x v="109"/>
    <d v="1899-12-30T14:30:00"/>
    <m/>
    <n v="1"/>
    <x v="0"/>
    <x v="0"/>
    <s v="SI"/>
    <x v="1"/>
    <x v="3"/>
    <x v="1"/>
    <n v="1"/>
    <x v="1"/>
    <x v="22"/>
    <x v="5"/>
    <n v="468"/>
  </r>
  <r>
    <d v="2019-05-28T00:00:00"/>
    <x v="17"/>
    <d v="1899-12-30T06:00:00"/>
    <m/>
    <x v="1"/>
    <s v="JAR"/>
    <d v="2019-05-28T06:00:00"/>
    <n v="28111"/>
    <x v="53"/>
    <s v="Carga"/>
    <s v="SI"/>
    <n v="13.5"/>
    <n v="26"/>
    <x v="2"/>
    <x v="324"/>
    <x v="7"/>
    <s v="Granada"/>
    <m/>
    <m/>
    <m/>
    <m/>
    <n v="45"/>
    <s v="Juan Carlos"/>
    <x v="110"/>
    <d v="1899-12-30T12:30:00"/>
    <m/>
    <n v="1"/>
    <x v="0"/>
    <x v="0"/>
    <s v="SI"/>
    <x v="1"/>
    <x v="2"/>
    <x v="0"/>
    <n v="0"/>
    <x v="2"/>
    <x v="22"/>
    <x v="5"/>
    <n v="468"/>
  </r>
  <r>
    <d v="2019-05-28T00:00:00"/>
    <x v="59"/>
    <d v="1899-12-30T07:00:00"/>
    <m/>
    <x v="1"/>
    <s v="JAR"/>
    <d v="2019-05-28T07:00:00"/>
    <n v="28111"/>
    <x v="53"/>
    <s v="Carga"/>
    <s v="SI"/>
    <n v="13.5"/>
    <n v="26"/>
    <x v="2"/>
    <x v="324"/>
    <x v="7"/>
    <s v="Granada"/>
    <m/>
    <m/>
    <m/>
    <m/>
    <n v="45"/>
    <s v="Jesús"/>
    <x v="110"/>
    <d v="1899-12-30T17:00:00"/>
    <m/>
    <n v="1"/>
    <x v="0"/>
    <x v="0"/>
    <s v="SI"/>
    <x v="1"/>
    <x v="2"/>
    <x v="0"/>
    <n v="0"/>
    <x v="2"/>
    <x v="22"/>
    <x v="5"/>
    <n v="468"/>
  </r>
  <r>
    <d v="2019-05-28T00:00:00"/>
    <x v="9"/>
    <d v="1899-12-30T08:00:00"/>
    <m/>
    <x v="1"/>
    <s v="JAR"/>
    <d v="2019-05-28T08:00:00"/>
    <m/>
    <x v="26"/>
    <s v="Carga"/>
    <s v="SI"/>
    <n v="13.5"/>
    <n v="26"/>
    <x v="0"/>
    <x v="319"/>
    <x v="8"/>
    <s v="Murcia"/>
    <m/>
    <m/>
    <m/>
    <m/>
    <n v="60"/>
    <s v="Juan Carlos"/>
    <x v="110"/>
    <d v="1899-12-30T08:00:00"/>
    <m/>
    <n v="1"/>
    <x v="0"/>
    <x v="0"/>
    <s v="SI"/>
    <x v="1"/>
    <x v="1"/>
    <x v="1"/>
    <n v="1"/>
    <x v="2"/>
    <x v="22"/>
    <x v="5"/>
    <n v="468"/>
  </r>
  <r>
    <d v="2019-05-28T00:00:00"/>
    <x v="20"/>
    <d v="1899-12-30T08:30:00"/>
    <m/>
    <x v="1"/>
    <s v="JAR"/>
    <d v="2019-05-28T08:30:00"/>
    <m/>
    <x v="7"/>
    <s v="Carga"/>
    <s v="NO"/>
    <n v="4"/>
    <n v="6"/>
    <x v="0"/>
    <x v="9"/>
    <x v="11"/>
    <s v="Montmelo"/>
    <m/>
    <m/>
    <m/>
    <m/>
    <n v="20"/>
    <s v="Juan Carlos"/>
    <x v="110"/>
    <d v="1899-12-30T08:30:00"/>
    <m/>
    <n v="0"/>
    <x v="0"/>
    <x v="0"/>
    <s v="SI"/>
    <x v="1"/>
    <x v="1"/>
    <x v="1"/>
    <n v="1"/>
    <x v="2"/>
    <x v="22"/>
    <x v="5"/>
    <n v="468"/>
  </r>
  <r>
    <d v="2019-05-28T00:00:00"/>
    <x v="22"/>
    <d v="1899-12-30T09:00:00"/>
    <m/>
    <x v="1"/>
    <s v="JAR"/>
    <d v="2019-05-28T09:00:00"/>
    <n v="28111"/>
    <x v="53"/>
    <s v="Carga"/>
    <s v="SI"/>
    <n v="13.5"/>
    <n v="26"/>
    <x v="2"/>
    <x v="324"/>
    <x v="7"/>
    <s v="Granada"/>
    <m/>
    <m/>
    <m/>
    <m/>
    <n v="45"/>
    <s v="Jesús"/>
    <x v="110"/>
    <d v="1899-12-30T17:00:00"/>
    <m/>
    <n v="1"/>
    <x v="0"/>
    <x v="0"/>
    <s v="SI"/>
    <x v="1"/>
    <x v="2"/>
    <x v="0"/>
    <n v="0"/>
    <x v="2"/>
    <x v="22"/>
    <x v="5"/>
    <n v="468"/>
  </r>
  <r>
    <d v="2019-05-28T00:00:00"/>
    <x v="52"/>
    <d v="1899-12-30T09:45:00"/>
    <m/>
    <x v="1"/>
    <s v="JAR"/>
    <d v="2019-05-28T10:00:00"/>
    <m/>
    <x v="7"/>
    <s v="Carga"/>
    <s v="NO"/>
    <n v="4"/>
    <n v="4"/>
    <x v="0"/>
    <x v="231"/>
    <x v="7"/>
    <s v="Hostalet de B."/>
    <m/>
    <m/>
    <m/>
    <m/>
    <n v="10"/>
    <s v="Reyes"/>
    <x v="110"/>
    <d v="1899-12-30T09:45:00"/>
    <m/>
    <n v="0"/>
    <x v="0"/>
    <x v="0"/>
    <s v="SI"/>
    <x v="1"/>
    <x v="1"/>
    <x v="1"/>
    <n v="1"/>
    <x v="2"/>
    <x v="22"/>
    <x v="5"/>
    <n v="468"/>
  </r>
  <r>
    <d v="2019-05-28T00:00:00"/>
    <x v="14"/>
    <d v="1899-12-30T10:00:00"/>
    <m/>
    <x v="1"/>
    <s v="JAR"/>
    <d v="2019-05-28T10:00:00"/>
    <m/>
    <x v="39"/>
    <s v="Descarga"/>
    <s v="NO"/>
    <n v="6"/>
    <n v="15"/>
    <x v="0"/>
    <x v="134"/>
    <x v="10"/>
    <s v="PALAU"/>
    <m/>
    <m/>
    <m/>
    <m/>
    <n v="30"/>
    <s v="Miguel Ángel"/>
    <x v="110"/>
    <d v="1899-12-30T08:30:00"/>
    <m/>
    <n v="0"/>
    <x v="0"/>
    <x v="0"/>
    <s v="SI"/>
    <x v="1"/>
    <x v="3"/>
    <x v="1"/>
    <n v="1"/>
    <x v="2"/>
    <x v="22"/>
    <x v="5"/>
    <n v="468"/>
  </r>
  <r>
    <d v="2019-05-28T00:00:00"/>
    <x v="1"/>
    <d v="1899-12-30T10:30:00"/>
    <m/>
    <x v="1"/>
    <s v="JAR"/>
    <d v="2019-05-28T10:30:00"/>
    <n v="6007225"/>
    <x v="3"/>
    <s v="Carga"/>
    <s v="NO"/>
    <n v="8"/>
    <n v="15"/>
    <x v="0"/>
    <x v="12"/>
    <x v="4"/>
    <s v="Deventer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8T00:00:00"/>
    <x v="2"/>
    <d v="1899-12-30T11:00:00"/>
    <m/>
    <x v="1"/>
    <s v="JAR"/>
    <d v="2019-05-28T11:00:00"/>
    <n v="28122"/>
    <x v="27"/>
    <s v="Carga"/>
    <s v="NO"/>
    <n v="2"/>
    <n v="4"/>
    <x v="0"/>
    <x v="147"/>
    <x v="1"/>
    <s v="barcelona"/>
    <m/>
    <m/>
    <m/>
    <m/>
    <n v="20"/>
    <s v="Miguel Ángel"/>
    <x v="110"/>
    <d v="1899-12-30T13:00:00"/>
    <m/>
    <n v="0"/>
    <x v="0"/>
    <x v="0"/>
    <s v="SI"/>
    <x v="1"/>
    <x v="2"/>
    <x v="0"/>
    <n v="0"/>
    <x v="1"/>
    <x v="22"/>
    <x v="5"/>
    <n v="468"/>
  </r>
  <r>
    <d v="2019-05-28T00:00:00"/>
    <x v="73"/>
    <d v="1899-12-30T11:15:00"/>
    <m/>
    <x v="1"/>
    <s v="JAR"/>
    <d v="2019-05-28T11:30:00"/>
    <m/>
    <x v="26"/>
    <s v="Carga"/>
    <s v="NO"/>
    <n v="8"/>
    <n v="16"/>
    <x v="0"/>
    <x v="157"/>
    <x v="7"/>
    <s v="varios"/>
    <m/>
    <m/>
    <m/>
    <m/>
    <n v="30"/>
    <s v="Miguel Ángel"/>
    <x v="110"/>
    <d v="1899-12-30T11:15:00"/>
    <m/>
    <n v="0"/>
    <x v="0"/>
    <x v="0"/>
    <s v="SI"/>
    <x v="1"/>
    <x v="1"/>
    <x v="1"/>
    <n v="1"/>
    <x v="2"/>
    <x v="22"/>
    <x v="5"/>
    <n v="468"/>
  </r>
  <r>
    <d v="2019-05-28T00:00:00"/>
    <x v="3"/>
    <d v="1899-12-30T11:30:00"/>
    <m/>
    <x v="1"/>
    <s v="JAR"/>
    <d v="2019-05-28T11:30:00"/>
    <n v="6007268"/>
    <x v="86"/>
    <s v="Carga"/>
    <s v="SI"/>
    <n v="13.5"/>
    <n v="26"/>
    <x v="2"/>
    <x v="226"/>
    <x v="1"/>
    <s v="Badajoz"/>
    <m/>
    <m/>
    <m/>
    <m/>
    <n v="45"/>
    <s v="Miguel Ángel"/>
    <x v="110"/>
    <d v="1899-12-30T10:30:00"/>
    <m/>
    <n v="1"/>
    <x v="0"/>
    <x v="0"/>
    <s v="SI"/>
    <x v="1"/>
    <x v="3"/>
    <x v="1"/>
    <n v="1"/>
    <x v="1"/>
    <x v="22"/>
    <x v="5"/>
    <n v="468"/>
  </r>
  <r>
    <d v="2019-05-28T00:00:00"/>
    <x v="61"/>
    <d v="1899-12-30T11:45:00"/>
    <m/>
    <x v="1"/>
    <s v="JAR"/>
    <d v="2019-05-28T12:00:00"/>
    <n v="28014"/>
    <x v="43"/>
    <s v="Carga"/>
    <s v="NO"/>
    <n v="4"/>
    <n v="7"/>
    <x v="0"/>
    <x v="327"/>
    <x v="7"/>
    <s v="Mallorca"/>
    <m/>
    <m/>
    <m/>
    <m/>
    <n v="30"/>
    <s v="Miguel Ángel"/>
    <x v="110"/>
    <d v="1899-12-30T11:45:00"/>
    <m/>
    <n v="0"/>
    <x v="0"/>
    <x v="0"/>
    <s v="SI"/>
    <x v="1"/>
    <x v="1"/>
    <x v="1"/>
    <n v="1"/>
    <x v="2"/>
    <x v="22"/>
    <x v="5"/>
    <n v="468"/>
  </r>
  <r>
    <d v="2019-05-28T00:00:00"/>
    <x v="4"/>
    <d v="1899-12-30T12:00:00"/>
    <m/>
    <x v="1"/>
    <s v="JAR"/>
    <d v="2019-05-28T12:00:00"/>
    <n v="6007272"/>
    <x v="86"/>
    <s v="Carga"/>
    <s v="SI"/>
    <n v="13.5"/>
    <n v="26"/>
    <x v="2"/>
    <x v="226"/>
    <x v="1"/>
    <s v="Badajoz"/>
    <m/>
    <m/>
    <m/>
    <m/>
    <n v="45"/>
    <s v="Juan Carlos"/>
    <x v="110"/>
    <d v="1899-12-30T12:00:00"/>
    <m/>
    <n v="1"/>
    <x v="0"/>
    <x v="0"/>
    <s v="SI"/>
    <x v="1"/>
    <x v="1"/>
    <x v="1"/>
    <n v="1"/>
    <x v="1"/>
    <x v="22"/>
    <x v="5"/>
    <n v="468"/>
  </r>
  <r>
    <d v="2019-05-28T00:00:00"/>
    <x v="35"/>
    <d v="1899-12-30T12:15:00"/>
    <m/>
    <x v="1"/>
    <s v="JAR"/>
    <d v="2019-05-28T12:30:00"/>
    <n v="28205"/>
    <x v="3"/>
    <s v="Carga"/>
    <s v="NO"/>
    <n v="1"/>
    <n v="1"/>
    <x v="0"/>
    <x v="275"/>
    <x v="3"/>
    <s v="Cornella"/>
    <m/>
    <m/>
    <m/>
    <m/>
    <n v="10"/>
    <s v="Reyes"/>
    <x v="111"/>
    <d v="1899-12-30T12:15:00"/>
    <m/>
    <n v="0"/>
    <x v="0"/>
    <x v="0"/>
    <s v="SI"/>
    <x v="2"/>
    <x v="2"/>
    <x v="0"/>
    <n v="0"/>
    <x v="1"/>
    <x v="22"/>
    <x v="5"/>
    <n v="468"/>
  </r>
  <r>
    <d v="2019-05-28T00:00:00"/>
    <x v="5"/>
    <d v="1899-12-30T12:30:00"/>
    <m/>
    <x v="1"/>
    <s v="JAR"/>
    <d v="2019-05-28T12:30:00"/>
    <m/>
    <x v="3"/>
    <s v="Carga"/>
    <s v="SI"/>
    <n v="13.5"/>
    <n v="26"/>
    <x v="0"/>
    <x v="23"/>
    <x v="1"/>
    <s v="Varios"/>
    <n v="3680387387"/>
    <m/>
    <m/>
    <m/>
    <n v="60"/>
    <s v="Miguel M."/>
    <x v="110"/>
    <d v="1899-12-30T15:30:00"/>
    <m/>
    <n v="1"/>
    <x v="0"/>
    <x v="0"/>
    <s v="SI"/>
    <x v="1"/>
    <x v="2"/>
    <x v="0"/>
    <n v="0"/>
    <x v="1"/>
    <x v="22"/>
    <x v="5"/>
    <n v="468"/>
  </r>
  <r>
    <d v="2019-05-28T00:00:00"/>
    <x v="53"/>
    <d v="1899-12-30T12:45:00"/>
    <m/>
    <x v="1"/>
    <s v="JAR"/>
    <d v="2019-05-28T13:00:00"/>
    <n v="9000401"/>
    <x v="7"/>
    <s v="Carga"/>
    <s v="NO"/>
    <n v="4"/>
    <n v="6"/>
    <x v="0"/>
    <x v="4"/>
    <x v="7"/>
    <s v="La Roca del Valles"/>
    <m/>
    <m/>
    <m/>
    <m/>
    <n v="15"/>
    <s v="Miguel Ángel"/>
    <x v="110"/>
    <d v="1899-12-30T12:45:00"/>
    <m/>
    <n v="0"/>
    <x v="0"/>
    <x v="0"/>
    <s v="SI"/>
    <x v="1"/>
    <x v="1"/>
    <x v="1"/>
    <n v="1"/>
    <x v="2"/>
    <x v="22"/>
    <x v="5"/>
    <n v="468"/>
  </r>
  <r>
    <d v="2019-05-28T00:00:00"/>
    <x v="36"/>
    <d v="1899-12-30T13:00:00"/>
    <m/>
    <x v="1"/>
    <s v="JAR"/>
    <d v="2019-05-28T13:00:00"/>
    <n v="6007272"/>
    <x v="86"/>
    <s v="Carga"/>
    <s v="SI"/>
    <n v="13.5"/>
    <n v="26"/>
    <x v="2"/>
    <x v="226"/>
    <x v="1"/>
    <s v="Badajoz"/>
    <m/>
    <m/>
    <m/>
    <m/>
    <n v="45"/>
    <s v="Jesús"/>
    <x v="110"/>
    <d v="1899-12-30T14:00:00"/>
    <m/>
    <n v="1"/>
    <x v="0"/>
    <x v="0"/>
    <s v="SI"/>
    <x v="1"/>
    <x v="2"/>
    <x v="0"/>
    <n v="0"/>
    <x v="1"/>
    <x v="22"/>
    <x v="5"/>
    <n v="468"/>
  </r>
  <r>
    <d v="2019-05-28T00:00:00"/>
    <x v="194"/>
    <m/>
    <m/>
    <x v="0"/>
    <s v="JAR"/>
    <d v="2019-05-28T13:00:00"/>
    <n v="27975"/>
    <x v="12"/>
    <s v="Carga"/>
    <s v="NO"/>
    <n v="2"/>
    <n v="2"/>
    <x v="0"/>
    <x v="83"/>
    <x v="1"/>
    <s v="Toledo"/>
    <m/>
    <m/>
    <m/>
    <m/>
    <n v="15"/>
    <s v="Reyes"/>
    <x v="110"/>
    <d v="1899-12-30T13:10:00"/>
    <m/>
    <n v="0"/>
    <x v="0"/>
    <x v="0"/>
    <s v="No"/>
    <x v="0"/>
    <x v="0"/>
    <x v="0"/>
    <n v="0"/>
    <x v="1"/>
    <x v="22"/>
    <x v="5"/>
    <n v="468"/>
  </r>
  <r>
    <d v="2019-05-28T00:00:00"/>
    <x v="58"/>
    <d v="1899-12-30T13:15:00"/>
    <m/>
    <x v="1"/>
    <s v="JAR"/>
    <d v="2019-05-28T13:30:00"/>
    <n v="28239"/>
    <x v="81"/>
    <s v="Carga"/>
    <s v="SI"/>
    <n v="13.5"/>
    <n v="7"/>
    <x v="0"/>
    <x v="70"/>
    <x v="11"/>
    <s v="Córdoba"/>
    <m/>
    <m/>
    <m/>
    <m/>
    <n v="45"/>
    <s v="Jesús"/>
    <x v="110"/>
    <d v="1899-12-30T15:15:00"/>
    <m/>
    <n v="1"/>
    <x v="0"/>
    <x v="0"/>
    <s v="SI"/>
    <x v="1"/>
    <x v="2"/>
    <x v="0"/>
    <n v="0"/>
    <x v="2"/>
    <x v="22"/>
    <x v="5"/>
    <n v="468"/>
  </r>
  <r>
    <d v="2019-05-28T00:00:00"/>
    <x v="6"/>
    <d v="1899-12-30T13:30:00"/>
    <m/>
    <x v="1"/>
    <s v="JAR"/>
    <d v="2019-05-28T13:30:00"/>
    <m/>
    <x v="3"/>
    <s v="Carga"/>
    <s v="NO"/>
    <n v="6"/>
    <n v="12"/>
    <x v="0"/>
    <x v="109"/>
    <x v="1"/>
    <s v="Murcia"/>
    <s v="28110-28034-27847"/>
    <s v="4629 JWJ R7434BBT"/>
    <m/>
    <m/>
    <n v="30"/>
    <s v="Miguel M."/>
    <x v="110"/>
    <d v="1899-12-30T14:30:00"/>
    <m/>
    <n v="0"/>
    <x v="0"/>
    <x v="0"/>
    <s v="SI"/>
    <x v="1"/>
    <x v="2"/>
    <x v="0"/>
    <n v="0"/>
    <x v="1"/>
    <x v="22"/>
    <x v="5"/>
    <n v="468"/>
  </r>
  <r>
    <d v="2019-05-28T00:00:00"/>
    <x v="63"/>
    <m/>
    <m/>
    <x v="0"/>
    <s v="JAR"/>
    <d v="2019-05-28T14:00:00"/>
    <n v="27959"/>
    <x v="71"/>
    <s v="Carga"/>
    <s v="SI"/>
    <n v="13.5"/>
    <n v="26"/>
    <x v="0"/>
    <x v="6"/>
    <x v="3"/>
    <s v="Barcelona"/>
    <m/>
    <m/>
    <m/>
    <m/>
    <n v="30"/>
    <s v="Sandra"/>
    <x v="110"/>
    <d v="1899-12-30T13:45:00"/>
    <m/>
    <n v="1"/>
    <x v="0"/>
    <x v="0"/>
    <s v="No"/>
    <x v="0"/>
    <x v="0"/>
    <x v="0"/>
    <n v="0"/>
    <x v="1"/>
    <x v="22"/>
    <x v="5"/>
    <n v="468"/>
  </r>
  <r>
    <d v="2019-05-28T00:00:00"/>
    <x v="43"/>
    <d v="1899-12-30T14:00:00"/>
    <m/>
    <x v="1"/>
    <s v="JAR"/>
    <d v="2019-05-28T14:00:00"/>
    <n v="28134"/>
    <x v="3"/>
    <s v="Carga"/>
    <s v="NO"/>
    <n v="6"/>
    <n v="30"/>
    <x v="0"/>
    <x v="176"/>
    <x v="3"/>
    <s v="Tarragona"/>
    <m/>
    <m/>
    <m/>
    <m/>
    <n v="30"/>
    <s v="Sandra"/>
    <x v="110"/>
    <d v="1899-12-30T15:30:00"/>
    <m/>
    <n v="0"/>
    <x v="0"/>
    <x v="0"/>
    <s v="SI"/>
    <x v="1"/>
    <x v="2"/>
    <x v="0"/>
    <n v="0"/>
    <x v="1"/>
    <x v="22"/>
    <x v="5"/>
    <n v="468"/>
  </r>
  <r>
    <d v="2019-05-28T00:00:00"/>
    <x v="203"/>
    <d v="1899-12-30T14:15:00"/>
    <m/>
    <x v="1"/>
    <s v="JAR"/>
    <d v="2019-05-28T14:30:00"/>
    <m/>
    <x v="39"/>
    <s v="Descarga"/>
    <s v="SI"/>
    <n v="13.5"/>
    <n v="36"/>
    <x v="0"/>
    <x v="42"/>
    <x v="10"/>
    <s v="GAILLON"/>
    <s v=" CB-12 + VB-1251"/>
    <m/>
    <m/>
    <m/>
    <n v="45"/>
    <s v="Miguel M."/>
    <x v="110"/>
    <d v="1899-12-30T14:15:00"/>
    <m/>
    <n v="1"/>
    <x v="0"/>
    <x v="0"/>
    <s v="SI"/>
    <x v="1"/>
    <x v="1"/>
    <x v="1"/>
    <n v="1"/>
    <x v="2"/>
    <x v="22"/>
    <x v="5"/>
    <n v="468"/>
  </r>
  <r>
    <d v="2019-05-28T00:00:00"/>
    <x v="12"/>
    <d v="1899-12-30T14:30:00"/>
    <m/>
    <x v="1"/>
    <s v="JAR"/>
    <d v="2019-05-28T14:30:00"/>
    <n v="6007272"/>
    <x v="86"/>
    <s v="Carga"/>
    <s v="SI"/>
    <n v="13.5"/>
    <n v="26"/>
    <x v="2"/>
    <x v="226"/>
    <x v="1"/>
    <s v="Badajoz"/>
    <m/>
    <m/>
    <m/>
    <m/>
    <n v="45"/>
    <s v="Jesús"/>
    <x v="110"/>
    <d v="1899-12-30T14:30:00"/>
    <m/>
    <n v="1"/>
    <x v="0"/>
    <x v="0"/>
    <s v="SI"/>
    <x v="1"/>
    <x v="1"/>
    <x v="1"/>
    <n v="1"/>
    <x v="1"/>
    <x v="22"/>
    <x v="5"/>
    <n v="468"/>
  </r>
  <r>
    <d v="2019-05-28T00:00:00"/>
    <x v="38"/>
    <d v="1899-12-30T15:00:00"/>
    <m/>
    <x v="1"/>
    <s v="JAR"/>
    <d v="2019-05-28T15:00:00"/>
    <m/>
    <x v="31"/>
    <s v="Carga"/>
    <s v="SI"/>
    <n v="13.5"/>
    <n v="26"/>
    <x v="0"/>
    <x v="70"/>
    <x v="11"/>
    <s v="Maçanet de la selva"/>
    <m/>
    <m/>
    <m/>
    <m/>
    <n v="30"/>
    <s v="Jesús"/>
    <x v="110"/>
    <d v="1899-12-30T15:00:00"/>
    <m/>
    <n v="1"/>
    <x v="0"/>
    <x v="0"/>
    <s v="SI"/>
    <x v="1"/>
    <x v="1"/>
    <x v="1"/>
    <n v="1"/>
    <x v="2"/>
    <x v="22"/>
    <x v="5"/>
    <n v="468"/>
  </r>
  <r>
    <d v="2019-05-28T00:00:00"/>
    <x v="13"/>
    <d v="1899-12-30T16:00:00"/>
    <m/>
    <x v="1"/>
    <s v="JAR"/>
    <d v="2019-05-28T16:00:00"/>
    <n v="6007272"/>
    <x v="86"/>
    <s v="Carga"/>
    <s v="SI"/>
    <n v="13.5"/>
    <n v="26"/>
    <x v="2"/>
    <x v="226"/>
    <x v="1"/>
    <s v="Badajoz"/>
    <m/>
    <m/>
    <m/>
    <m/>
    <n v="45"/>
    <s v="Jesús"/>
    <x v="110"/>
    <d v="1899-12-30T19:00:00"/>
    <m/>
    <n v="1"/>
    <x v="0"/>
    <x v="0"/>
    <s v="SI"/>
    <x v="1"/>
    <x v="2"/>
    <x v="0"/>
    <n v="0"/>
    <x v="1"/>
    <x v="22"/>
    <x v="5"/>
    <n v="468"/>
  </r>
  <r>
    <d v="2019-05-28T00:00:00"/>
    <x v="175"/>
    <d v="1899-12-30T16:15:00"/>
    <m/>
    <x v="1"/>
    <s v="JAR"/>
    <d v="2019-05-28T16:30:00"/>
    <m/>
    <x v="19"/>
    <s v="Carga"/>
    <s v="NO"/>
    <n v="2"/>
    <n v="2"/>
    <x v="0"/>
    <x v="6"/>
    <x v="3"/>
    <s v="varios"/>
    <m/>
    <m/>
    <m/>
    <m/>
    <n v="15"/>
    <s v="Jesús"/>
    <x v="110"/>
    <d v="1899-12-30T16:15:00"/>
    <m/>
    <n v="0"/>
    <x v="0"/>
    <x v="0"/>
    <s v="SI"/>
    <x v="1"/>
    <x v="1"/>
    <x v="1"/>
    <n v="1"/>
    <x v="1"/>
    <x v="22"/>
    <x v="5"/>
    <n v="468"/>
  </r>
  <r>
    <d v="2019-05-28T00:00:00"/>
    <x v="8"/>
    <d v="1899-12-30T16:30:00"/>
    <m/>
    <x v="1"/>
    <s v="JAR"/>
    <d v="2019-05-28T16:30:00"/>
    <n v="28044"/>
    <x v="3"/>
    <s v="Carga"/>
    <s v="NO"/>
    <n v="1"/>
    <n v="2"/>
    <x v="0"/>
    <x v="84"/>
    <x v="1"/>
    <s v="Vizcay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5-28T00:00:00"/>
    <x v="82"/>
    <d v="1899-12-30T16:45:00"/>
    <m/>
    <x v="1"/>
    <s v="JAR"/>
    <d v="2019-05-28T17:00:00"/>
    <s v="27539-26420"/>
    <x v="62"/>
    <s v="Carga"/>
    <s v="NO"/>
    <n v="2"/>
    <n v="3"/>
    <x v="0"/>
    <x v="257"/>
    <x v="1"/>
    <s v="Portugal"/>
    <m/>
    <m/>
    <m/>
    <m/>
    <n v="30"/>
    <s v="Miguel M."/>
    <x v="110"/>
    <d v="1899-12-30T19:45:00"/>
    <m/>
    <n v="0"/>
    <x v="0"/>
    <x v="0"/>
    <s v="SI"/>
    <x v="1"/>
    <x v="2"/>
    <x v="0"/>
    <n v="0"/>
    <x v="1"/>
    <x v="22"/>
    <x v="5"/>
    <n v="468"/>
  </r>
  <r>
    <d v="2019-05-28T00:00:00"/>
    <x v="40"/>
    <d v="1899-12-30T17:00:00"/>
    <m/>
    <x v="1"/>
    <s v="JAR"/>
    <d v="2019-05-28T17:00:00"/>
    <n v="6007272"/>
    <x v="86"/>
    <s v="Carga"/>
    <s v="SI"/>
    <n v="13.5"/>
    <n v="26"/>
    <x v="2"/>
    <x v="226"/>
    <x v="1"/>
    <s v="Badajoz"/>
    <m/>
    <m/>
    <m/>
    <m/>
    <n v="45"/>
    <s v="Jesús"/>
    <x v="110"/>
    <d v="1899-12-30T20:00:00"/>
    <m/>
    <n v="1"/>
    <x v="0"/>
    <x v="0"/>
    <s v="SI"/>
    <x v="1"/>
    <x v="2"/>
    <x v="0"/>
    <n v="0"/>
    <x v="1"/>
    <x v="22"/>
    <x v="5"/>
    <n v="468"/>
  </r>
  <r>
    <d v="2019-05-28T00:00:00"/>
    <x v="89"/>
    <d v="1899-12-30T17:15:00"/>
    <m/>
    <x v="1"/>
    <s v="JAR"/>
    <d v="2019-05-28T17:30:00"/>
    <m/>
    <x v="83"/>
    <s v="Carga"/>
    <s v="NO"/>
    <n v="2"/>
    <n v="3"/>
    <x v="0"/>
    <x v="294"/>
    <x v="7"/>
    <s v="varios"/>
    <m/>
    <m/>
    <m/>
    <m/>
    <n v="15"/>
    <s v="Miguel M."/>
    <x v="110"/>
    <d v="1899-12-30T17:15:00"/>
    <m/>
    <n v="0"/>
    <x v="0"/>
    <x v="0"/>
    <s v="SI"/>
    <x v="1"/>
    <x v="1"/>
    <x v="1"/>
    <n v="1"/>
    <x v="2"/>
    <x v="22"/>
    <x v="5"/>
    <n v="468"/>
  </r>
  <r>
    <d v="2019-05-28T00:00:00"/>
    <x v="55"/>
    <d v="1899-12-30T17:30:00"/>
    <m/>
    <x v="1"/>
    <s v="JAR"/>
    <d v="2019-05-28T17:30:00"/>
    <n v="6007272"/>
    <x v="86"/>
    <s v="Carga"/>
    <s v="SI"/>
    <n v="13.5"/>
    <n v="26"/>
    <x v="2"/>
    <x v="226"/>
    <x v="1"/>
    <s v="Badajoz"/>
    <m/>
    <m/>
    <m/>
    <m/>
    <n v="45"/>
    <s v="Miguel Ángel"/>
    <x v="111"/>
    <d v="1899-12-30T09:30:00"/>
    <m/>
    <n v="1"/>
    <x v="0"/>
    <x v="0"/>
    <s v="SI"/>
    <x v="2"/>
    <x v="2"/>
    <x v="0"/>
    <n v="0"/>
    <x v="1"/>
    <x v="22"/>
    <x v="5"/>
    <n v="468"/>
  </r>
  <r>
    <d v="2019-05-28T00:00:00"/>
    <x v="46"/>
    <d v="1899-12-30T18:00:00"/>
    <m/>
    <x v="1"/>
    <s v="JAR"/>
    <d v="2019-05-28T18:00:00"/>
    <n v="28050"/>
    <x v="55"/>
    <s v="Carga"/>
    <s v="SI"/>
    <n v="13.5"/>
    <n v="26"/>
    <x v="0"/>
    <x v="148"/>
    <x v="1"/>
    <s v="Jaén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5-28T00:00:00"/>
    <x v="47"/>
    <d v="1899-12-30T18:30:00"/>
    <m/>
    <x v="1"/>
    <s v="JAR"/>
    <d v="2019-05-28T18:30:00"/>
    <n v="6007150"/>
    <x v="3"/>
    <s v="Carga"/>
    <s v="NO"/>
    <n v="7"/>
    <n v="14"/>
    <x v="0"/>
    <x v="12"/>
    <x v="4"/>
    <s v="BE8520"/>
    <m/>
    <s v="LCC479"/>
    <m/>
    <m/>
    <n v="30"/>
    <s v="Juan Carlos"/>
    <x v="111"/>
    <d v="1899-12-30T08:30:00"/>
    <m/>
    <n v="0"/>
    <x v="0"/>
    <x v="0"/>
    <s v="SI"/>
    <x v="2"/>
    <x v="2"/>
    <x v="0"/>
    <n v="0"/>
    <x v="1"/>
    <x v="22"/>
    <x v="5"/>
    <n v="468"/>
  </r>
  <r>
    <d v="2019-05-28T00:00:00"/>
    <x v="56"/>
    <d v="1899-12-30T19:00:00"/>
    <m/>
    <x v="1"/>
    <s v="JAR"/>
    <d v="2019-05-28T19:00:00"/>
    <n v="6007268"/>
    <x v="86"/>
    <s v="Carga"/>
    <s v="SI"/>
    <n v="13.5"/>
    <n v="26"/>
    <x v="2"/>
    <x v="226"/>
    <x v="1"/>
    <s v="Badajoz"/>
    <m/>
    <m/>
    <m/>
    <m/>
    <n v="45"/>
    <s v="Juan Carlos"/>
    <x v="111"/>
    <d v="1899-12-30T08:00:00"/>
    <m/>
    <n v="1"/>
    <x v="0"/>
    <x v="0"/>
    <s v="SI"/>
    <x v="2"/>
    <x v="2"/>
    <x v="0"/>
    <n v="0"/>
    <x v="1"/>
    <x v="22"/>
    <x v="5"/>
    <n v="468"/>
  </r>
  <r>
    <d v="2019-05-28T00:00:00"/>
    <x v="114"/>
    <m/>
    <m/>
    <x v="0"/>
    <s v="JAR"/>
    <d v="2019-05-28T20:30:00"/>
    <n v="28238"/>
    <x v="13"/>
    <s v="Carga"/>
    <s v="SI"/>
    <n v="13.5"/>
    <n v="7"/>
    <x v="0"/>
    <x v="70"/>
    <x v="11"/>
    <s v="Portugal"/>
    <m/>
    <m/>
    <m/>
    <m/>
    <n v="30"/>
    <s v="Jesús"/>
    <x v="110"/>
    <d v="1899-12-30T20:30:00"/>
    <m/>
    <n v="1"/>
    <x v="0"/>
    <x v="0"/>
    <s v="No"/>
    <x v="0"/>
    <x v="0"/>
    <x v="0"/>
    <n v="0"/>
    <x v="2"/>
    <x v="22"/>
    <x v="5"/>
    <n v="468"/>
  </r>
  <r>
    <d v="2019-05-28T00:00:00"/>
    <x v="117"/>
    <d v="1899-12-30T21:00:00"/>
    <m/>
    <x v="1"/>
    <s v="JAR"/>
    <d v="2019-05-28T21:00:00"/>
    <m/>
    <x v="3"/>
    <s v="Carga"/>
    <s v="SI"/>
    <n v="13.5"/>
    <n v="26"/>
    <x v="0"/>
    <x v="23"/>
    <x v="1"/>
    <s v="Varios"/>
    <n v="3680387722"/>
    <m/>
    <m/>
    <m/>
    <n v="60"/>
    <s v="Miguel Ángel"/>
    <x v="110"/>
    <d v="1899-12-30T07:00:00"/>
    <m/>
    <n v="1"/>
    <x v="0"/>
    <x v="0"/>
    <s v="SI"/>
    <x v="1"/>
    <x v="3"/>
    <x v="1"/>
    <n v="1"/>
    <x v="1"/>
    <x v="22"/>
    <x v="5"/>
    <n v="468"/>
  </r>
  <r>
    <d v="2019-05-29T00:00:00"/>
    <x v="17"/>
    <d v="1899-12-30T06:00:00"/>
    <m/>
    <x v="1"/>
    <s v="JAR"/>
    <d v="2019-05-29T06:00:00"/>
    <m/>
    <x v="3"/>
    <s v="Carga"/>
    <s v="SI"/>
    <n v="13.5"/>
    <n v="26"/>
    <x v="0"/>
    <x v="23"/>
    <x v="1"/>
    <s v="Varios"/>
    <n v="3680387388"/>
    <m/>
    <m/>
    <m/>
    <n v="60"/>
    <s v="Miguel Ángel"/>
    <x v="111"/>
    <d v="1899-12-30T06:00:00"/>
    <m/>
    <n v="1"/>
    <x v="0"/>
    <x v="0"/>
    <s v="SI"/>
    <x v="1"/>
    <x v="1"/>
    <x v="1"/>
    <n v="1"/>
    <x v="1"/>
    <x v="22"/>
    <x v="5"/>
    <n v="468"/>
  </r>
  <r>
    <d v="2019-05-29T00:00:00"/>
    <x v="59"/>
    <d v="1899-12-30T07:00:00"/>
    <m/>
    <x v="1"/>
    <s v="JAR"/>
    <d v="2019-05-29T07:00:00"/>
    <m/>
    <x v="3"/>
    <s v="Carga"/>
    <s v="SI"/>
    <n v="13.5"/>
    <n v="26"/>
    <x v="0"/>
    <x v="23"/>
    <x v="1"/>
    <s v="Varios"/>
    <n v="3680387721"/>
    <m/>
    <m/>
    <m/>
    <n v="60"/>
    <s v="Miguel Ángel"/>
    <x v="111"/>
    <d v="1899-12-30T07:00:00"/>
    <m/>
    <n v="1"/>
    <x v="0"/>
    <x v="0"/>
    <s v="SI"/>
    <x v="1"/>
    <x v="1"/>
    <x v="1"/>
    <n v="1"/>
    <x v="1"/>
    <x v="22"/>
    <x v="5"/>
    <n v="468"/>
  </r>
  <r>
    <d v="2019-05-29T00:00:00"/>
    <x v="9"/>
    <d v="1899-12-30T08:00:00"/>
    <m/>
    <x v="1"/>
    <s v="JAR"/>
    <d v="2019-05-29T08:00:00"/>
    <n v="28260"/>
    <x v="86"/>
    <s v="Carga"/>
    <s v="SI"/>
    <n v="13.5"/>
    <n v="26"/>
    <x v="2"/>
    <x v="225"/>
    <x v="7"/>
    <s v="Badajoz"/>
    <m/>
    <m/>
    <m/>
    <m/>
    <n v="45"/>
    <s v="Jesús"/>
    <x v="111"/>
    <d v="1899-12-30T14:00:00"/>
    <m/>
    <n v="1"/>
    <x v="0"/>
    <x v="0"/>
    <s v="SI"/>
    <x v="1"/>
    <x v="2"/>
    <x v="0"/>
    <n v="0"/>
    <x v="2"/>
    <x v="22"/>
    <x v="5"/>
    <n v="468"/>
  </r>
  <r>
    <d v="2019-05-29T00:00:00"/>
    <x v="20"/>
    <d v="1899-12-30T08:30:00"/>
    <m/>
    <x v="1"/>
    <s v="JAR"/>
    <d v="2019-05-29T08:30:00"/>
    <m/>
    <x v="7"/>
    <s v="Carga"/>
    <s v="NO"/>
    <n v="4"/>
    <n v="6"/>
    <x v="0"/>
    <x v="247"/>
    <x v="5"/>
    <s v="La Llagosta"/>
    <m/>
    <m/>
    <m/>
    <m/>
    <n v="20"/>
    <s v="Sandra"/>
    <x v="111"/>
    <d v="1899-12-30T08:30:00"/>
    <m/>
    <n v="0"/>
    <x v="0"/>
    <x v="0"/>
    <s v="SI"/>
    <x v="1"/>
    <x v="1"/>
    <x v="1"/>
    <n v="1"/>
    <x v="2"/>
    <x v="22"/>
    <x v="5"/>
    <n v="468"/>
  </r>
  <r>
    <d v="2019-05-29T00:00:00"/>
    <x v="22"/>
    <d v="1899-12-30T09:00:00"/>
    <m/>
    <x v="1"/>
    <s v="JAR"/>
    <d v="2019-05-29T09:00:00"/>
    <n v="28260"/>
    <x v="86"/>
    <s v="Carga"/>
    <s v="SI"/>
    <n v="13.5"/>
    <n v="26"/>
    <x v="2"/>
    <x v="225"/>
    <x v="7"/>
    <s v="Badajoz"/>
    <m/>
    <m/>
    <m/>
    <m/>
    <n v="45"/>
    <s v="Juan Carlos"/>
    <x v="111"/>
    <d v="1899-12-30T14:30:00"/>
    <m/>
    <n v="1"/>
    <x v="0"/>
    <x v="0"/>
    <s v="SI"/>
    <x v="1"/>
    <x v="2"/>
    <x v="0"/>
    <n v="0"/>
    <x v="2"/>
    <x v="22"/>
    <x v="5"/>
    <n v="468"/>
  </r>
  <r>
    <d v="2019-05-29T00:00:00"/>
    <x v="0"/>
    <d v="1899-12-30T09:30:00"/>
    <m/>
    <x v="1"/>
    <s v="JAR"/>
    <d v="2019-05-29T09:30:00"/>
    <n v="27707"/>
    <x v="53"/>
    <s v="Carga"/>
    <s v="NO"/>
    <n v="8"/>
    <n v="4"/>
    <x v="0"/>
    <x v="328"/>
    <x v="7"/>
    <s v="LORQUI"/>
    <m/>
    <m/>
    <m/>
    <m/>
    <n v="60"/>
    <s v="Juan Carlos"/>
    <x v="111"/>
    <d v="1899-12-30T12:30:00"/>
    <m/>
    <n v="0"/>
    <x v="0"/>
    <x v="0"/>
    <s v="SI"/>
    <x v="1"/>
    <x v="2"/>
    <x v="0"/>
    <n v="0"/>
    <x v="2"/>
    <x v="22"/>
    <x v="5"/>
    <n v="468"/>
  </r>
  <r>
    <d v="2019-05-29T00:00:00"/>
    <x v="14"/>
    <d v="1899-12-30T10:00:00"/>
    <m/>
    <x v="1"/>
    <s v="JAR"/>
    <d v="2019-05-29T10:00:00"/>
    <n v="28260"/>
    <x v="86"/>
    <s v="Carga"/>
    <s v="SI"/>
    <n v="13.5"/>
    <n v="26"/>
    <x v="2"/>
    <x v="225"/>
    <x v="7"/>
    <s v="Badajoz"/>
    <m/>
    <m/>
    <m/>
    <m/>
    <n v="45"/>
    <s v="Miguel Ángel"/>
    <x v="111"/>
    <d v="1899-12-30T10:00:00"/>
    <m/>
    <n v="1"/>
    <x v="0"/>
    <x v="0"/>
    <s v="SI"/>
    <x v="1"/>
    <x v="1"/>
    <x v="1"/>
    <n v="1"/>
    <x v="2"/>
    <x v="22"/>
    <x v="5"/>
    <n v="468"/>
  </r>
  <r>
    <d v="2019-05-29T00:00:00"/>
    <x v="1"/>
    <d v="1899-12-30T10:30:00"/>
    <m/>
    <x v="1"/>
    <s v="JAR"/>
    <d v="2019-05-29T10:30:00"/>
    <n v="28175"/>
    <x v="3"/>
    <s v="Carga"/>
    <s v="NO"/>
    <n v="1"/>
    <n v="1"/>
    <x v="0"/>
    <x v="304"/>
    <x v="3"/>
    <s v="Mallorca"/>
    <m/>
    <m/>
    <m/>
    <m/>
    <n v="10"/>
    <s v="Reyes"/>
    <x v="111"/>
    <d v="1899-12-30T10:30:00"/>
    <m/>
    <n v="0"/>
    <x v="0"/>
    <x v="0"/>
    <s v="SI"/>
    <x v="1"/>
    <x v="1"/>
    <x v="1"/>
    <n v="1"/>
    <x v="1"/>
    <x v="22"/>
    <x v="5"/>
    <n v="468"/>
  </r>
  <r>
    <d v="2019-05-29T00:00:00"/>
    <x v="31"/>
    <d v="1899-12-30T10:45:00"/>
    <m/>
    <x v="1"/>
    <s v="JAR"/>
    <d v="2019-05-29T11:00:00"/>
    <n v="28044"/>
    <x v="3"/>
    <s v="Carga"/>
    <s v="NO"/>
    <n v="1"/>
    <n v="2"/>
    <x v="0"/>
    <x v="84"/>
    <x v="1"/>
    <s v="Vizcaya"/>
    <m/>
    <m/>
    <m/>
    <m/>
    <n v="20"/>
    <s v="Miguel Ángel"/>
    <x v="111"/>
    <d v="1899-12-30T10:45:00"/>
    <m/>
    <n v="0"/>
    <x v="0"/>
    <x v="0"/>
    <s v="SI"/>
    <x v="1"/>
    <x v="1"/>
    <x v="1"/>
    <n v="1"/>
    <x v="1"/>
    <x v="22"/>
    <x v="5"/>
    <n v="468"/>
  </r>
  <r>
    <d v="2019-05-29T00:00:00"/>
    <x v="2"/>
    <d v="1899-12-30T11:00:00"/>
    <m/>
    <x v="1"/>
    <s v="JAR"/>
    <d v="2019-05-29T11:00:00"/>
    <m/>
    <x v="32"/>
    <s v="Descarga"/>
    <s v="NO"/>
    <n v="4"/>
    <n v="6"/>
    <x v="0"/>
    <x v="227"/>
    <x v="0"/>
    <s v="PALAU"/>
    <m/>
    <m/>
    <m/>
    <m/>
    <n v="30"/>
    <s v="Juan Carlos"/>
    <x v="111"/>
    <d v="1899-12-30T10:00:00"/>
    <m/>
    <n v="0"/>
    <x v="0"/>
    <x v="0"/>
    <s v="SI"/>
    <x v="1"/>
    <x v="3"/>
    <x v="1"/>
    <n v="1"/>
    <x v="0"/>
    <x v="22"/>
    <x v="5"/>
    <n v="468"/>
  </r>
  <r>
    <d v="2019-05-29T00:00:00"/>
    <x v="76"/>
    <d v="1899-12-30T11:10:00"/>
    <m/>
    <x v="1"/>
    <s v="JAR"/>
    <d v="2019-05-29T11:00:00"/>
    <n v="6007225"/>
    <x v="3"/>
    <s v="Carga"/>
    <s v="NO"/>
    <n v="8"/>
    <n v="15"/>
    <x v="0"/>
    <x v="12"/>
    <x v="4"/>
    <s v="Deventer"/>
    <m/>
    <m/>
    <m/>
    <m/>
    <n v="30"/>
    <s v="Miguel Ángel"/>
    <x v="111"/>
    <d v="1899-12-30T11:10:00"/>
    <m/>
    <n v="0"/>
    <x v="0"/>
    <x v="0"/>
    <s v="SI"/>
    <x v="1"/>
    <x v="1"/>
    <x v="1"/>
    <n v="1"/>
    <x v="1"/>
    <x v="22"/>
    <x v="5"/>
    <n v="468"/>
  </r>
  <r>
    <d v="2019-05-29T00:00:00"/>
    <x v="3"/>
    <d v="1899-12-30T11:30:00"/>
    <m/>
    <x v="1"/>
    <s v="JAR"/>
    <d v="2019-05-29T11:30:00"/>
    <m/>
    <x v="75"/>
    <s v="Carga"/>
    <s v="NO"/>
    <n v="3"/>
    <n v="3"/>
    <x v="0"/>
    <x v="31"/>
    <x v="9"/>
    <s v="Alemania"/>
    <s v="6007187 + 6007247 "/>
    <m/>
    <m/>
    <m/>
    <n v="20"/>
    <s v="Miguel Ángel"/>
    <x v="111"/>
    <d v="1899-12-30T11:30:00"/>
    <m/>
    <n v="0"/>
    <x v="0"/>
    <x v="0"/>
    <s v="SI"/>
    <x v="1"/>
    <x v="1"/>
    <x v="1"/>
    <n v="1"/>
    <x v="2"/>
    <x v="22"/>
    <x v="5"/>
    <n v="468"/>
  </r>
  <r>
    <d v="2019-05-29T00:00:00"/>
    <x v="61"/>
    <d v="1899-12-30T11:45:00"/>
    <m/>
    <x v="1"/>
    <s v="JAR"/>
    <d v="2019-05-29T12:00:00"/>
    <s v="28045-28143"/>
    <x v="48"/>
    <s v="Carga"/>
    <s v="NO"/>
    <n v="2"/>
    <n v="4"/>
    <x v="0"/>
    <x v="41"/>
    <x v="1"/>
    <s v="Portugal"/>
    <m/>
    <m/>
    <m/>
    <m/>
    <n v="30"/>
    <s v="Miguel Ángel"/>
    <x v="111"/>
    <d v="1899-12-30T11:45:00"/>
    <m/>
    <n v="0"/>
    <x v="0"/>
    <x v="0"/>
    <s v="SI"/>
    <x v="1"/>
    <x v="1"/>
    <x v="1"/>
    <n v="1"/>
    <x v="1"/>
    <x v="22"/>
    <x v="5"/>
    <n v="468"/>
  </r>
  <r>
    <d v="2019-05-29T00:00:00"/>
    <x v="4"/>
    <d v="1899-12-30T12:00:00"/>
    <m/>
    <x v="1"/>
    <s v="JAR"/>
    <d v="2019-05-29T12:00:00"/>
    <m/>
    <x v="71"/>
    <s v="Carga"/>
    <s v="SI"/>
    <n v="13.5"/>
    <n v="10"/>
    <x v="0"/>
    <x v="6"/>
    <x v="3"/>
    <s v="Barcelona"/>
    <m/>
    <m/>
    <m/>
    <m/>
    <n v="30"/>
    <s v="Juan Carlos"/>
    <x v="111"/>
    <d v="1899-12-30T11:00:00"/>
    <m/>
    <n v="1"/>
    <x v="0"/>
    <x v="0"/>
    <s v="SI"/>
    <x v="1"/>
    <x v="3"/>
    <x v="1"/>
    <n v="1"/>
    <x v="1"/>
    <x v="22"/>
    <x v="5"/>
    <n v="468"/>
  </r>
  <r>
    <d v="2019-05-29T00:00:00"/>
    <x v="35"/>
    <d v="1899-12-30T12:15:00"/>
    <m/>
    <x v="1"/>
    <s v="JAR"/>
    <d v="2019-05-29T12:30:00"/>
    <m/>
    <x v="12"/>
    <s v="Descarga"/>
    <s v="NO"/>
    <n v="2"/>
    <n v="2"/>
    <x v="0"/>
    <x v="17"/>
    <x v="2"/>
    <s v="PALAU"/>
    <m/>
    <m/>
    <m/>
    <m/>
    <n v="15"/>
    <s v="Sandra"/>
    <x v="111"/>
    <d v="1899-12-30T12:15:00"/>
    <m/>
    <n v="0"/>
    <x v="0"/>
    <x v="0"/>
    <s v="SI"/>
    <x v="1"/>
    <x v="1"/>
    <x v="1"/>
    <n v="1"/>
    <x v="0"/>
    <x v="22"/>
    <x v="5"/>
    <n v="468"/>
  </r>
  <r>
    <d v="2019-05-29T00:00:00"/>
    <x v="5"/>
    <d v="1899-12-30T12:30:00"/>
    <m/>
    <x v="1"/>
    <s v="JAR"/>
    <d v="2019-05-29T12:30:00"/>
    <n v="28246"/>
    <x v="7"/>
    <s v="Carga"/>
    <s v="NO"/>
    <n v="4"/>
    <n v="6"/>
    <x v="0"/>
    <x v="298"/>
    <x v="11"/>
    <s v="Sta. Perpetua"/>
    <m/>
    <m/>
    <m/>
    <m/>
    <n v="20"/>
    <s v="Juan Carlos"/>
    <x v="111"/>
    <d v="1899-12-30T12:30:00"/>
    <m/>
    <n v="0"/>
    <x v="0"/>
    <x v="0"/>
    <s v="SI"/>
    <x v="1"/>
    <x v="1"/>
    <x v="1"/>
    <n v="1"/>
    <x v="2"/>
    <x v="22"/>
    <x v="5"/>
    <n v="468"/>
  </r>
  <r>
    <d v="2019-05-29T00:00:00"/>
    <x v="36"/>
    <d v="1899-12-30T13:00:00"/>
    <m/>
    <x v="1"/>
    <s v="JAR"/>
    <d v="2019-05-29T13:00:00"/>
    <s v="28185-28184"/>
    <x v="26"/>
    <s v="Carga"/>
    <s v="SI"/>
    <n v="13.5"/>
    <n v="10"/>
    <x v="0"/>
    <x v="70"/>
    <x v="11"/>
    <s v="Almeria"/>
    <m/>
    <m/>
    <m/>
    <m/>
    <n v="30"/>
    <s v="Jesús"/>
    <x v="111"/>
    <d v="1899-12-30T15:30:00"/>
    <m/>
    <n v="1"/>
    <x v="0"/>
    <x v="0"/>
    <s v="SI"/>
    <x v="1"/>
    <x v="2"/>
    <x v="0"/>
    <n v="0"/>
    <x v="2"/>
    <x v="22"/>
    <x v="5"/>
    <n v="468"/>
  </r>
  <r>
    <d v="2019-05-29T00:00:00"/>
    <x v="43"/>
    <d v="1899-12-30T14:00:00"/>
    <m/>
    <x v="1"/>
    <s v="JAR"/>
    <d v="2019-05-29T14:00:00"/>
    <n v="28260"/>
    <x v="86"/>
    <s v="Carga"/>
    <s v="SI"/>
    <n v="13.5"/>
    <n v="26"/>
    <x v="2"/>
    <x v="225"/>
    <x v="7"/>
    <s v="Badajoz"/>
    <m/>
    <m/>
    <m/>
    <m/>
    <n v="45"/>
    <s v="Jesús"/>
    <x v="111"/>
    <d v="1899-12-30T16:00:00"/>
    <m/>
    <n v="1"/>
    <x v="0"/>
    <x v="0"/>
    <s v="SI"/>
    <x v="1"/>
    <x v="2"/>
    <x v="0"/>
    <n v="0"/>
    <x v="2"/>
    <x v="22"/>
    <x v="5"/>
    <n v="468"/>
  </r>
  <r>
    <d v="2019-05-29T00:00:00"/>
    <x v="12"/>
    <d v="1899-12-30T14:30:00"/>
    <m/>
    <x v="1"/>
    <s v="JAR"/>
    <d v="2019-05-29T14:30:00"/>
    <m/>
    <x v="3"/>
    <s v="Descarga"/>
    <s v="NO"/>
    <n v="4"/>
    <n v="8"/>
    <x v="0"/>
    <x v="319"/>
    <x v="8"/>
    <s v="PALAU"/>
    <m/>
    <m/>
    <m/>
    <m/>
    <m/>
    <s v="Sandra"/>
    <x v="111"/>
    <d v="1899-12-30T14:30:00"/>
    <m/>
    <n v="0"/>
    <x v="0"/>
    <x v="0"/>
    <s v="SI"/>
    <x v="1"/>
    <x v="1"/>
    <x v="1"/>
    <n v="1"/>
    <x v="2"/>
    <x v="22"/>
    <x v="5"/>
    <n v="468"/>
  </r>
  <r>
    <d v="2019-05-29T00:00:00"/>
    <x v="38"/>
    <d v="1899-12-30T15:00:00"/>
    <m/>
    <x v="1"/>
    <s v="JAR"/>
    <d v="2019-05-29T15:00:00"/>
    <n v="28260"/>
    <x v="86"/>
    <s v="Carga"/>
    <s v="SI"/>
    <n v="13.5"/>
    <n v="26"/>
    <x v="2"/>
    <x v="225"/>
    <x v="7"/>
    <s v="Badajoz"/>
    <m/>
    <m/>
    <m/>
    <m/>
    <n v="45"/>
    <s v="Jesús"/>
    <x v="111"/>
    <d v="1899-12-30T16:00:00"/>
    <m/>
    <n v="1"/>
    <x v="0"/>
    <x v="0"/>
    <s v="SI"/>
    <x v="1"/>
    <x v="2"/>
    <x v="0"/>
    <n v="0"/>
    <x v="2"/>
    <x v="22"/>
    <x v="5"/>
    <n v="468"/>
  </r>
  <r>
    <d v="2019-05-29T00:00:00"/>
    <x v="7"/>
    <d v="1899-12-30T15:30:00"/>
    <m/>
    <x v="1"/>
    <s v="JAR"/>
    <d v="2019-05-29T15:30:00"/>
    <m/>
    <x v="6"/>
    <s v="Carga"/>
    <s v="NO"/>
    <n v="8"/>
    <n v="16"/>
    <x v="0"/>
    <x v="7"/>
    <x v="4"/>
    <s v="France"/>
    <s v=": 6007170 + 6007191 + 6007246 + 6007287 + 6007288  "/>
    <m/>
    <m/>
    <m/>
    <m/>
    <s v="Miguel M."/>
    <x v="111"/>
    <d v="1899-12-30T15:30:00"/>
    <m/>
    <n v="0"/>
    <x v="0"/>
    <x v="0"/>
    <s v="SI"/>
    <x v="1"/>
    <x v="1"/>
    <x v="1"/>
    <n v="1"/>
    <x v="1"/>
    <x v="22"/>
    <x v="5"/>
    <n v="468"/>
  </r>
  <r>
    <d v="2019-05-29T00:00:00"/>
    <x v="13"/>
    <d v="1899-12-30T16:00:00"/>
    <m/>
    <x v="1"/>
    <s v="JAR"/>
    <d v="2019-05-29T16:00:00"/>
    <n v="27965"/>
    <x v="13"/>
    <s v="Carga"/>
    <s v="NO"/>
    <n v="4"/>
    <n v="8"/>
    <x v="0"/>
    <x v="329"/>
    <x v="7"/>
    <s v="Portugal"/>
    <m/>
    <m/>
    <m/>
    <m/>
    <n v="40"/>
    <s v="Miguel M."/>
    <x v="111"/>
    <d v="1899-12-30T18:00:00"/>
    <m/>
    <n v="0"/>
    <x v="0"/>
    <x v="0"/>
    <s v="SI"/>
    <x v="1"/>
    <x v="2"/>
    <x v="0"/>
    <n v="0"/>
    <x v="2"/>
    <x v="22"/>
    <x v="5"/>
    <n v="468"/>
  </r>
  <r>
    <d v="2019-05-29T00:00:00"/>
    <x v="175"/>
    <m/>
    <m/>
    <x v="0"/>
    <s v="JAR"/>
    <d v="2019-05-29T16:30:00"/>
    <n v="27635"/>
    <x v="3"/>
    <s v="Carga"/>
    <s v="NO"/>
    <n v="1"/>
    <n v="2"/>
    <x v="0"/>
    <x v="4"/>
    <x v="1"/>
    <s v="Guipuzcoa"/>
    <m/>
    <m/>
    <m/>
    <m/>
    <n v="10"/>
    <s v="Reyes"/>
    <x v="111"/>
    <d v="1899-12-30T16:15:00"/>
    <m/>
    <n v="0"/>
    <x v="0"/>
    <x v="0"/>
    <s v="No"/>
    <x v="0"/>
    <x v="0"/>
    <x v="0"/>
    <n v="0"/>
    <x v="1"/>
    <x v="22"/>
    <x v="5"/>
    <n v="468"/>
  </r>
  <r>
    <d v="2019-05-29T00:00:00"/>
    <x v="8"/>
    <m/>
    <m/>
    <x v="0"/>
    <s v="JAR"/>
    <d v="2019-05-29T16:30:00"/>
    <n v="27319"/>
    <x v="33"/>
    <s v="Carga"/>
    <s v="NO"/>
    <n v="2"/>
    <n v="2"/>
    <x v="0"/>
    <x v="30"/>
    <x v="3"/>
    <s v="Gupuzcoa"/>
    <m/>
    <m/>
    <m/>
    <m/>
    <n v="10"/>
    <s v="Reyes"/>
    <x v="111"/>
    <d v="1899-12-30T16:30:00"/>
    <m/>
    <n v="0"/>
    <x v="0"/>
    <x v="0"/>
    <s v="No"/>
    <x v="0"/>
    <x v="0"/>
    <x v="0"/>
    <n v="0"/>
    <x v="1"/>
    <x v="22"/>
    <x v="5"/>
    <n v="468"/>
  </r>
  <r>
    <d v="2019-05-29T00:00:00"/>
    <x v="40"/>
    <d v="1899-12-30T17:00:00"/>
    <m/>
    <x v="1"/>
    <s v="JAR"/>
    <d v="2019-05-29T17:00:00"/>
    <s v="28119-27597"/>
    <x v="70"/>
    <s v="Carga"/>
    <s v="NO"/>
    <n v="8"/>
    <n v="15"/>
    <x v="0"/>
    <x v="192"/>
    <x v="1"/>
    <s v="Granada"/>
    <m/>
    <m/>
    <m/>
    <m/>
    <n v="30"/>
    <s v="Miguel M."/>
    <x v="111"/>
    <d v="1899-12-30T17:00:00"/>
    <m/>
    <n v="0"/>
    <x v="0"/>
    <x v="0"/>
    <s v="SI"/>
    <x v="1"/>
    <x v="1"/>
    <x v="1"/>
    <n v="1"/>
    <x v="1"/>
    <x v="22"/>
    <x v="5"/>
    <n v="468"/>
  </r>
  <r>
    <d v="2019-05-29T00:00:00"/>
    <x v="89"/>
    <d v="1899-12-30T17:15:00"/>
    <m/>
    <x v="1"/>
    <s v="JAR"/>
    <d v="2019-05-29T17:30:00"/>
    <m/>
    <x v="83"/>
    <s v="Carga"/>
    <s v="NO"/>
    <n v="4"/>
    <n v="5"/>
    <x v="0"/>
    <x v="294"/>
    <x v="7"/>
    <s v="varios"/>
    <m/>
    <m/>
    <m/>
    <m/>
    <n v="30"/>
    <s v="Miguel M."/>
    <x v="111"/>
    <d v="1899-12-30T17:15:00"/>
    <m/>
    <n v="0"/>
    <x v="0"/>
    <x v="0"/>
    <s v="SI"/>
    <x v="1"/>
    <x v="1"/>
    <x v="1"/>
    <n v="1"/>
    <x v="2"/>
    <x v="22"/>
    <x v="5"/>
    <n v="468"/>
  </r>
  <r>
    <d v="2019-05-29T00:00:00"/>
    <x v="46"/>
    <d v="1899-12-30T18:00:00"/>
    <m/>
    <x v="1"/>
    <s v="JAR"/>
    <d v="2019-05-29T18:00:00"/>
    <n v="28260"/>
    <x v="86"/>
    <s v="Carga"/>
    <s v="SI"/>
    <n v="13.5"/>
    <n v="26"/>
    <x v="2"/>
    <x v="225"/>
    <x v="7"/>
    <s v="Badajoz"/>
    <m/>
    <m/>
    <m/>
    <m/>
    <n v="45"/>
    <s v="Jesús"/>
    <x v="111"/>
    <d v="1899-12-30T18:00:00"/>
    <m/>
    <n v="1"/>
    <x v="0"/>
    <x v="0"/>
    <s v="SI"/>
    <x v="1"/>
    <x v="1"/>
    <x v="1"/>
    <n v="1"/>
    <x v="2"/>
    <x v="22"/>
    <x v="5"/>
    <n v="468"/>
  </r>
  <r>
    <d v="2019-05-30T00:00:00"/>
    <x v="17"/>
    <d v="1899-12-30T06:00:00"/>
    <m/>
    <x v="1"/>
    <s v="JAR"/>
    <d v="2019-05-30T06:00:00"/>
    <n v="27907"/>
    <x v="79"/>
    <s v="Carga"/>
    <s v="SI"/>
    <n v="13.5"/>
    <n v="26"/>
    <x v="2"/>
    <x v="330"/>
    <x v="7"/>
    <s v="Alicante"/>
    <m/>
    <s v="5814JYF_x0009_R1774BDC"/>
    <m/>
    <m/>
    <n v="45"/>
    <s v="Juan Carlos"/>
    <x v="112"/>
    <d v="1899-12-30T06:00:00"/>
    <m/>
    <n v="1"/>
    <x v="0"/>
    <x v="0"/>
    <s v="SI"/>
    <x v="1"/>
    <x v="1"/>
    <x v="1"/>
    <n v="1"/>
    <x v="2"/>
    <x v="22"/>
    <x v="5"/>
    <n v="468"/>
  </r>
  <r>
    <d v="2019-05-30T00:00:00"/>
    <x v="59"/>
    <d v="1899-12-30T07:00:00"/>
    <m/>
    <x v="1"/>
    <s v="JAR"/>
    <d v="2019-05-30T07:00:00"/>
    <m/>
    <x v="26"/>
    <s v="Carga"/>
    <s v="NO"/>
    <n v="7"/>
    <n v="13"/>
    <x v="0"/>
    <x v="157"/>
    <x v="7"/>
    <s v="varios"/>
    <m/>
    <m/>
    <m/>
    <m/>
    <n v="40"/>
    <s v="Miguel Ángel"/>
    <x v="112"/>
    <d v="1899-12-30T07:00:00"/>
    <m/>
    <n v="0"/>
    <x v="0"/>
    <x v="0"/>
    <s v="SI"/>
    <x v="1"/>
    <x v="1"/>
    <x v="1"/>
    <n v="1"/>
    <x v="2"/>
    <x v="22"/>
    <x v="5"/>
    <n v="468"/>
  </r>
  <r>
    <d v="2019-05-30T00:00:00"/>
    <x v="200"/>
    <d v="1899-12-30T07:45:00"/>
    <m/>
    <x v="1"/>
    <s v="JAR"/>
    <d v="2019-05-30T08:00:00"/>
    <m/>
    <x v="22"/>
    <s v="Carga"/>
    <s v="SI"/>
    <n v="13.5"/>
    <n v="26"/>
    <x v="0"/>
    <x v="319"/>
    <x v="8"/>
    <s v="Lorqui"/>
    <m/>
    <m/>
    <m/>
    <m/>
    <n v="60"/>
    <s v="Miguel Ángel"/>
    <x v="112"/>
    <d v="1899-12-30T07:45:00"/>
    <m/>
    <n v="1"/>
    <x v="0"/>
    <x v="0"/>
    <s v="SI"/>
    <x v="1"/>
    <x v="1"/>
    <x v="1"/>
    <n v="1"/>
    <x v="2"/>
    <x v="22"/>
    <x v="5"/>
    <n v="468"/>
  </r>
  <r>
    <d v="2019-05-30T00:00:00"/>
    <x v="9"/>
    <d v="1899-12-30T08:00:00"/>
    <m/>
    <x v="1"/>
    <s v="JAR"/>
    <d v="2019-05-30T08:00:00"/>
    <m/>
    <x v="31"/>
    <s v="Carga"/>
    <s v="SI"/>
    <n v="13.5"/>
    <n v="26"/>
    <x v="0"/>
    <x v="70"/>
    <x v="11"/>
    <s v="Maçanet de la selva"/>
    <m/>
    <m/>
    <m/>
    <m/>
    <n v="40"/>
    <s v="Juan Carlos"/>
    <x v="112"/>
    <d v="1899-12-30T08:00:00"/>
    <m/>
    <n v="1"/>
    <x v="0"/>
    <x v="0"/>
    <s v="SI"/>
    <x v="1"/>
    <x v="1"/>
    <x v="1"/>
    <n v="1"/>
    <x v="2"/>
    <x v="22"/>
    <x v="5"/>
    <n v="468"/>
  </r>
  <r>
    <d v="2019-05-30T00:00:00"/>
    <x v="90"/>
    <d v="1899-12-30T08:15:00"/>
    <m/>
    <x v="1"/>
    <s v="JAR"/>
    <d v="2019-05-30T08:30:00"/>
    <m/>
    <x v="7"/>
    <s v="Descarga"/>
    <s v="NO"/>
    <n v="4"/>
    <n v="6"/>
    <x v="0"/>
    <x v="247"/>
    <x v="5"/>
    <s v="PALAU"/>
    <m/>
    <m/>
    <m/>
    <m/>
    <n v="20"/>
    <s v="Juan Carlos"/>
    <x v="112"/>
    <d v="1899-12-30T08:15:00"/>
    <m/>
    <n v="0"/>
    <x v="0"/>
    <x v="0"/>
    <s v="SI"/>
    <x v="1"/>
    <x v="1"/>
    <x v="1"/>
    <n v="1"/>
    <x v="2"/>
    <x v="22"/>
    <x v="5"/>
    <n v="468"/>
  </r>
  <r>
    <d v="2019-05-30T00:00:00"/>
    <x v="20"/>
    <d v="1899-12-30T08:30:00"/>
    <m/>
    <x v="1"/>
    <s v="JAR"/>
    <d v="2019-05-30T08:30:00"/>
    <m/>
    <x v="25"/>
    <s v="Descarga"/>
    <s v="SI"/>
    <n v="13.5"/>
    <n v="26"/>
    <x v="0"/>
    <x v="55"/>
    <x v="8"/>
    <s v="PALAU"/>
    <s v="Kaiman Azul"/>
    <m/>
    <m/>
    <m/>
    <n v="60"/>
    <s v="Juan Carlos"/>
    <x v="112"/>
    <d v="1899-12-30T08:30:00"/>
    <m/>
    <n v="1"/>
    <x v="0"/>
    <x v="0"/>
    <s v="SI"/>
    <x v="1"/>
    <x v="1"/>
    <x v="1"/>
    <n v="1"/>
    <x v="2"/>
    <x v="22"/>
    <x v="5"/>
    <n v="468"/>
  </r>
  <r>
    <d v="2019-05-30T00:00:00"/>
    <x v="0"/>
    <d v="1899-12-30T09:30:00"/>
    <m/>
    <x v="1"/>
    <s v="JAR"/>
    <d v="2019-05-30T09:30:00"/>
    <m/>
    <x v="24"/>
    <s v="Descarga"/>
    <s v="SI"/>
    <n v="13.5"/>
    <n v="26"/>
    <x v="0"/>
    <x v="42"/>
    <x v="10"/>
    <s v="GAILLON"/>
    <m/>
    <m/>
    <m/>
    <m/>
    <n v="60"/>
    <s v="Miguel M."/>
    <x v="111"/>
    <d v="1899-12-30T14:30:00"/>
    <m/>
    <n v="1"/>
    <x v="0"/>
    <x v="0"/>
    <s v="SI"/>
    <x v="3"/>
    <x v="3"/>
    <x v="1"/>
    <n v="1"/>
    <x v="2"/>
    <x v="22"/>
    <x v="5"/>
    <n v="468"/>
  </r>
  <r>
    <d v="2019-05-30T00:00:00"/>
    <x v="52"/>
    <d v="1899-12-30T09:45:00"/>
    <m/>
    <x v="1"/>
    <s v="JAR"/>
    <d v="2019-05-30T10:00:00"/>
    <m/>
    <x v="7"/>
    <s v="Carga"/>
    <s v="NO"/>
    <n v="4"/>
    <n v="6"/>
    <x v="0"/>
    <x v="247"/>
    <x v="5"/>
    <s v="La llagosta"/>
    <m/>
    <m/>
    <m/>
    <m/>
    <n v="30"/>
    <s v="Juan Carlos"/>
    <x v="112"/>
    <d v="1899-12-30T09:45:00"/>
    <m/>
    <n v="0"/>
    <x v="0"/>
    <x v="0"/>
    <s v="SI"/>
    <x v="1"/>
    <x v="1"/>
    <x v="1"/>
    <n v="1"/>
    <x v="2"/>
    <x v="22"/>
    <x v="5"/>
    <n v="468"/>
  </r>
  <r>
    <d v="2019-05-30T00:00:00"/>
    <x v="14"/>
    <d v="1899-12-30T10:00:00"/>
    <m/>
    <x v="1"/>
    <s v="JAR"/>
    <d v="2019-05-30T10:00:00"/>
    <n v="28196"/>
    <x v="79"/>
    <s v="Carga"/>
    <s v="SI"/>
    <n v="13.5"/>
    <n v="26"/>
    <x v="2"/>
    <x v="331"/>
    <x v="7"/>
    <s v="Calasparra"/>
    <m/>
    <m/>
    <m/>
    <m/>
    <n v="45"/>
    <s v="Juan Carlos"/>
    <x v="112"/>
    <d v="1899-12-30T13:00:00"/>
    <m/>
    <n v="1"/>
    <x v="0"/>
    <x v="0"/>
    <s v="SI"/>
    <x v="1"/>
    <x v="2"/>
    <x v="0"/>
    <n v="0"/>
    <x v="2"/>
    <x v="22"/>
    <x v="5"/>
    <n v="468"/>
  </r>
  <r>
    <d v="2019-05-30T00:00:00"/>
    <x v="41"/>
    <d v="1899-12-30T10:15:00"/>
    <m/>
    <x v="1"/>
    <s v="JAR"/>
    <d v="2019-05-30T10:30:00"/>
    <m/>
    <x v="3"/>
    <s v="Descarga"/>
    <s v="SI"/>
    <n v="13.5"/>
    <n v="24"/>
    <x v="0"/>
    <x v="222"/>
    <x v="2"/>
    <s v="PALAU"/>
    <m/>
    <m/>
    <m/>
    <m/>
    <n v="90"/>
    <s v="Miguel Ángel"/>
    <x v="112"/>
    <d v="1899-12-30T10:15:00"/>
    <m/>
    <n v="1"/>
    <x v="0"/>
    <x v="0"/>
    <s v="SI"/>
    <x v="1"/>
    <x v="1"/>
    <x v="1"/>
    <n v="1"/>
    <x v="0"/>
    <x v="22"/>
    <x v="5"/>
    <n v="468"/>
  </r>
  <r>
    <d v="2019-05-30T00:00:00"/>
    <x v="1"/>
    <d v="1899-12-30T10:30:00"/>
    <m/>
    <x v="1"/>
    <s v="JAR"/>
    <d v="2019-05-30T10:30:00"/>
    <m/>
    <x v="87"/>
    <s v="Carga"/>
    <s v="NO"/>
    <n v="5"/>
    <n v="9"/>
    <x v="0"/>
    <x v="91"/>
    <x v="1"/>
    <s v="Barcelona"/>
    <m/>
    <m/>
    <m/>
    <m/>
    <n v="60"/>
    <s v="Juan Carlos"/>
    <x v="112"/>
    <d v="1899-12-30T10:30:00"/>
    <m/>
    <n v="0"/>
    <x v="0"/>
    <x v="0"/>
    <s v="SI"/>
    <x v="1"/>
    <x v="1"/>
    <x v="1"/>
    <n v="1"/>
    <x v="1"/>
    <x v="22"/>
    <x v="5"/>
    <n v="468"/>
  </r>
  <r>
    <d v="2019-05-30T00:00:00"/>
    <x v="31"/>
    <d v="1899-12-30T10:45:00"/>
    <m/>
    <x v="1"/>
    <s v="JAR"/>
    <d v="2019-05-30T11:00:00"/>
    <n v="28248"/>
    <x v="3"/>
    <s v="Carga"/>
    <s v="NO"/>
    <n v="1"/>
    <n v="1"/>
    <x v="0"/>
    <x v="162"/>
    <x v="3"/>
    <s v="Tenerife"/>
    <m/>
    <m/>
    <m/>
    <m/>
    <n v="10"/>
    <s v="Juan Carlos"/>
    <x v="112"/>
    <d v="1899-12-30T10:45:00"/>
    <m/>
    <n v="0"/>
    <x v="0"/>
    <x v="0"/>
    <s v="SI"/>
    <x v="1"/>
    <x v="1"/>
    <x v="1"/>
    <n v="1"/>
    <x v="1"/>
    <x v="22"/>
    <x v="5"/>
    <n v="468"/>
  </r>
  <r>
    <d v="2019-05-30T00:00:00"/>
    <x v="2"/>
    <d v="1899-12-30T11:00:00"/>
    <m/>
    <x v="1"/>
    <s v="JAR"/>
    <d v="2019-05-30T11:00:00"/>
    <n v="28196"/>
    <x v="79"/>
    <s v="Carga"/>
    <s v="SI"/>
    <n v="13.5"/>
    <n v="26"/>
    <x v="2"/>
    <x v="331"/>
    <x v="7"/>
    <s v="Calasparra"/>
    <m/>
    <m/>
    <m/>
    <m/>
    <n v="45"/>
    <s v="Miguel M."/>
    <x v="112"/>
    <d v="1899-12-30T15:00:00"/>
    <m/>
    <n v="1"/>
    <x v="0"/>
    <x v="0"/>
    <s v="SI"/>
    <x v="1"/>
    <x v="2"/>
    <x v="0"/>
    <n v="0"/>
    <x v="2"/>
    <x v="22"/>
    <x v="5"/>
    <n v="468"/>
  </r>
  <r>
    <d v="2019-05-30T00:00:00"/>
    <x v="76"/>
    <d v="1899-12-30T11:10:00"/>
    <m/>
    <x v="1"/>
    <s v="JAR"/>
    <d v="2019-05-30T11:00:00"/>
    <m/>
    <x v="7"/>
    <s v="Carga"/>
    <s v="NO"/>
    <n v="4"/>
    <n v="10"/>
    <x v="0"/>
    <x v="247"/>
    <x v="5"/>
    <s v="la llagosta"/>
    <m/>
    <m/>
    <m/>
    <m/>
    <n v="20"/>
    <s v="Juan Carlos"/>
    <x v="112"/>
    <d v="1899-12-30T11:10:00"/>
    <m/>
    <n v="0"/>
    <x v="0"/>
    <x v="0"/>
    <s v="SI"/>
    <x v="1"/>
    <x v="1"/>
    <x v="1"/>
    <n v="1"/>
    <x v="2"/>
    <x v="22"/>
    <x v="5"/>
    <n v="468"/>
  </r>
  <r>
    <d v="2019-05-30T00:00:00"/>
    <x v="73"/>
    <d v="1899-12-30T11:15:00"/>
    <m/>
    <x v="1"/>
    <s v="JAR"/>
    <d v="2019-05-30T11:30:00"/>
    <n v="6007129"/>
    <x v="6"/>
    <s v="Carga"/>
    <s v="SI"/>
    <n v="13.5"/>
    <n v="26"/>
    <x v="0"/>
    <x v="7"/>
    <x v="4"/>
    <s v="France"/>
    <m/>
    <m/>
    <m/>
    <m/>
    <n v="60"/>
    <s v="Miguel Ángel"/>
    <x v="112"/>
    <d v="1899-12-30T13:15:00"/>
    <m/>
    <n v="1"/>
    <x v="0"/>
    <x v="0"/>
    <s v="SI"/>
    <x v="1"/>
    <x v="2"/>
    <x v="0"/>
    <n v="0"/>
    <x v="1"/>
    <x v="22"/>
    <x v="5"/>
    <n v="468"/>
  </r>
  <r>
    <d v="2019-05-30T00:00:00"/>
    <x v="3"/>
    <d v="1899-12-30T11:30:00"/>
    <m/>
    <x v="1"/>
    <s v="JAR"/>
    <d v="2019-05-30T11:30:00"/>
    <s v="28155-27914"/>
    <x v="49"/>
    <s v="Carga"/>
    <s v="NO"/>
    <n v="3"/>
    <n v="5"/>
    <x v="0"/>
    <x v="266"/>
    <x v="7"/>
    <s v="Las Palmas"/>
    <m/>
    <m/>
    <m/>
    <m/>
    <n v="30"/>
    <s v="Miguel M."/>
    <x v="112"/>
    <d v="1899-12-30T16:30:00"/>
    <m/>
    <n v="0"/>
    <x v="0"/>
    <x v="0"/>
    <s v="SI"/>
    <x v="1"/>
    <x v="2"/>
    <x v="0"/>
    <n v="0"/>
    <x v="2"/>
    <x v="22"/>
    <x v="5"/>
    <n v="468"/>
  </r>
  <r>
    <d v="2019-05-30T00:00:00"/>
    <x v="61"/>
    <d v="1899-12-30T11:45:00"/>
    <m/>
    <x v="1"/>
    <s v="JAR"/>
    <d v="2019-05-30T12:00:00"/>
    <n v="28181"/>
    <x v="13"/>
    <s v="Carga"/>
    <s v="NO"/>
    <n v="2"/>
    <n v="1"/>
    <x v="0"/>
    <x v="332"/>
    <x v="11"/>
    <s v="Portugal"/>
    <m/>
    <m/>
    <m/>
    <m/>
    <n v="20"/>
    <s v="Juan Carlos"/>
    <x v="112"/>
    <d v="1899-12-30T11:45:00"/>
    <m/>
    <n v="0"/>
    <x v="0"/>
    <x v="0"/>
    <s v="SI"/>
    <x v="1"/>
    <x v="1"/>
    <x v="1"/>
    <n v="1"/>
    <x v="2"/>
    <x v="22"/>
    <x v="5"/>
    <n v="468"/>
  </r>
  <r>
    <d v="2019-05-30T00:00:00"/>
    <x v="35"/>
    <d v="1899-12-30T12:15:00"/>
    <m/>
    <x v="1"/>
    <s v="JAR"/>
    <d v="2019-05-30T12:30:00"/>
    <n v="6007037"/>
    <x v="6"/>
    <s v="Carga"/>
    <s v="NO"/>
    <n v="2"/>
    <n v="3"/>
    <x v="0"/>
    <x v="7"/>
    <x v="4"/>
    <s v="France"/>
    <m/>
    <m/>
    <m/>
    <m/>
    <n v="20"/>
    <s v="Sandra"/>
    <x v="112"/>
    <d v="1899-12-30T12:15:00"/>
    <m/>
    <n v="0"/>
    <x v="0"/>
    <x v="0"/>
    <s v="SI"/>
    <x v="1"/>
    <x v="1"/>
    <x v="1"/>
    <n v="1"/>
    <x v="1"/>
    <x v="22"/>
    <x v="5"/>
    <n v="468"/>
  </r>
  <r>
    <d v="2019-05-30T00:00:00"/>
    <x v="43"/>
    <d v="1899-12-30T14:00:00"/>
    <m/>
    <x v="1"/>
    <s v="JAR"/>
    <d v="2019-05-30T14:00:00"/>
    <n v="28260"/>
    <x v="86"/>
    <s v="Carga"/>
    <s v="SI"/>
    <n v="13.5"/>
    <n v="26"/>
    <x v="2"/>
    <x v="225"/>
    <x v="7"/>
    <s v="Badajoz"/>
    <m/>
    <m/>
    <m/>
    <m/>
    <n v="45"/>
    <s v="Jesús"/>
    <x v="112"/>
    <d v="1899-12-30T15:00:00"/>
    <m/>
    <n v="1"/>
    <x v="0"/>
    <x v="0"/>
    <s v="SI"/>
    <x v="1"/>
    <x v="2"/>
    <x v="0"/>
    <n v="0"/>
    <x v="2"/>
    <x v="22"/>
    <x v="5"/>
    <n v="468"/>
  </r>
  <r>
    <d v="2019-05-30T00:00:00"/>
    <x v="7"/>
    <d v="1899-12-30T15:30:00"/>
    <m/>
    <x v="1"/>
    <s v="JAR"/>
    <d v="2019-05-30T15:30:00"/>
    <n v="24270"/>
    <x v="7"/>
    <s v="Carga"/>
    <s v="NO"/>
    <n v="4"/>
    <n v="4"/>
    <x v="0"/>
    <x v="100"/>
    <x v="7"/>
    <s v="Sant Esteve Ses."/>
    <m/>
    <m/>
    <m/>
    <m/>
    <n v="15"/>
    <s v="Reyes"/>
    <x v="112"/>
    <d v="1899-12-30T15:30:00"/>
    <m/>
    <n v="0"/>
    <x v="0"/>
    <x v="0"/>
    <s v="SI"/>
    <x v="1"/>
    <x v="1"/>
    <x v="1"/>
    <n v="1"/>
    <x v="2"/>
    <x v="22"/>
    <x v="5"/>
    <n v="468"/>
  </r>
  <r>
    <d v="2019-05-30T00:00:00"/>
    <x v="8"/>
    <d v="1899-12-30T16:30:00"/>
    <m/>
    <x v="1"/>
    <s v="JAR"/>
    <d v="2019-05-30T16:30:00"/>
    <n v="28050"/>
    <x v="55"/>
    <s v="Carga"/>
    <s v="SI"/>
    <n v="13.5"/>
    <n v="26"/>
    <x v="0"/>
    <x v="148"/>
    <x v="1"/>
    <s v="Jaén"/>
    <m/>
    <m/>
    <m/>
    <m/>
    <n v="60"/>
    <s v="Miguel M."/>
    <x v="112"/>
    <d v="1899-12-30T16:30:00"/>
    <m/>
    <n v="1"/>
    <x v="0"/>
    <x v="0"/>
    <s v="SI"/>
    <x v="1"/>
    <x v="1"/>
    <x v="1"/>
    <n v="1"/>
    <x v="1"/>
    <x v="22"/>
    <x v="5"/>
    <n v="468"/>
  </r>
  <r>
    <d v="2019-05-30T00:00:00"/>
    <x v="82"/>
    <d v="1899-12-30T16:45:00"/>
    <m/>
    <x v="1"/>
    <s v="JAR"/>
    <d v="2019-05-30T17:00:00"/>
    <m/>
    <x v="19"/>
    <s v="Carga"/>
    <s v="NO"/>
    <n v="2"/>
    <n v="3"/>
    <x v="0"/>
    <x v="6"/>
    <x v="3"/>
    <s v="Varios"/>
    <m/>
    <m/>
    <m/>
    <m/>
    <n v="15"/>
    <s v="Jesús"/>
    <x v="112"/>
    <d v="1899-12-30T16:45:00"/>
    <m/>
    <n v="0"/>
    <x v="0"/>
    <x v="0"/>
    <s v="SI"/>
    <x v="1"/>
    <x v="1"/>
    <x v="1"/>
    <n v="1"/>
    <x v="1"/>
    <x v="22"/>
    <x v="5"/>
    <n v="468"/>
  </r>
  <r>
    <d v="2019-05-30T00:00:00"/>
    <x v="40"/>
    <m/>
    <m/>
    <x v="0"/>
    <s v="JAR"/>
    <d v="2019-05-30T17:00:00"/>
    <n v="27880"/>
    <x v="3"/>
    <s v="Carga"/>
    <s v="SI"/>
    <n v="13.5"/>
    <n v="26"/>
    <x v="2"/>
    <x v="322"/>
    <x v="1"/>
    <s v="Murcia"/>
    <m/>
    <m/>
    <m/>
    <m/>
    <n v="45"/>
    <s v="Jesús"/>
    <x v="112"/>
    <d v="1899-12-30T17:00:00"/>
    <m/>
    <n v="1"/>
    <x v="0"/>
    <x v="0"/>
    <s v="No"/>
    <x v="0"/>
    <x v="0"/>
    <x v="0"/>
    <n v="0"/>
    <x v="1"/>
    <x v="22"/>
    <x v="5"/>
    <n v="468"/>
  </r>
  <r>
    <d v="2019-05-30T00:00:00"/>
    <x v="89"/>
    <d v="1899-12-30T17:15:00"/>
    <m/>
    <x v="1"/>
    <s v="JAR"/>
    <d v="2019-05-30T17:30:00"/>
    <m/>
    <x v="83"/>
    <s v="Carga"/>
    <s v="NO"/>
    <n v="2"/>
    <n v="3"/>
    <x v="0"/>
    <x v="294"/>
    <x v="7"/>
    <s v="Varios"/>
    <m/>
    <m/>
    <m/>
    <m/>
    <n v="30"/>
    <s v="Miguel M."/>
    <x v="112"/>
    <d v="1899-12-30T17:15:00"/>
    <m/>
    <n v="0"/>
    <x v="0"/>
    <x v="0"/>
    <s v="SI"/>
    <x v="1"/>
    <x v="1"/>
    <x v="1"/>
    <n v="1"/>
    <x v="2"/>
    <x v="22"/>
    <x v="5"/>
    <n v="468"/>
  </r>
  <r>
    <d v="2019-05-30T00:00:00"/>
    <x v="55"/>
    <d v="1899-12-30T17:30:00"/>
    <m/>
    <x v="1"/>
    <s v="JAR"/>
    <d v="2019-05-30T17:30:00"/>
    <n v="28254"/>
    <x v="79"/>
    <s v="Carga"/>
    <s v="SI"/>
    <n v="13.5"/>
    <n v="7"/>
    <x v="0"/>
    <x v="70"/>
    <x v="11"/>
    <s v="Murcia"/>
    <m/>
    <m/>
    <m/>
    <m/>
    <n v="35"/>
    <s v="Jesús"/>
    <x v="112"/>
    <d v="1899-12-30T17:30:00"/>
    <m/>
    <n v="1"/>
    <x v="0"/>
    <x v="0"/>
    <s v="SI"/>
    <x v="1"/>
    <x v="1"/>
    <x v="1"/>
    <n v="1"/>
    <x v="2"/>
    <x v="22"/>
    <x v="5"/>
    <n v="468"/>
  </r>
  <r>
    <d v="2019-05-30T00:00:00"/>
    <x v="47"/>
    <d v="1899-12-30T18:30:00"/>
    <m/>
    <x v="1"/>
    <s v="JAR"/>
    <d v="2019-05-30T18:30:00"/>
    <s v="28050-28071"/>
    <x v="55"/>
    <s v="Carga"/>
    <s v="SI"/>
    <n v="13.5"/>
    <n v="26"/>
    <x v="0"/>
    <x v="148"/>
    <x v="1"/>
    <s v="Jaén"/>
    <m/>
    <m/>
    <m/>
    <m/>
    <n v="60"/>
    <s v="Juan Carlos"/>
    <x v="113"/>
    <d v="1899-12-30T07:00:00"/>
    <m/>
    <n v="1"/>
    <x v="0"/>
    <x v="0"/>
    <s v="SI"/>
    <x v="2"/>
    <x v="2"/>
    <x v="0"/>
    <n v="0"/>
    <x v="1"/>
    <x v="22"/>
    <x v="5"/>
    <n v="468"/>
  </r>
  <r>
    <d v="2019-05-30T00:00:00"/>
    <x v="56"/>
    <d v="1899-12-30T19:00:00"/>
    <m/>
    <x v="1"/>
    <s v="JAR"/>
    <d v="2019-05-30T19:00:00"/>
    <n v="28196"/>
    <x v="79"/>
    <s v="Carga"/>
    <s v="SI"/>
    <n v="13.5"/>
    <n v="26"/>
    <x v="2"/>
    <x v="331"/>
    <x v="7"/>
    <s v="Calasparra"/>
    <m/>
    <m/>
    <m/>
    <m/>
    <n v="45"/>
    <s v="Jesús"/>
    <x v="112"/>
    <d v="1899-12-30T19:00:00"/>
    <m/>
    <n v="1"/>
    <x v="0"/>
    <x v="0"/>
    <s v="SI"/>
    <x v="1"/>
    <x v="1"/>
    <x v="1"/>
    <n v="1"/>
    <x v="2"/>
    <x v="22"/>
    <x v="5"/>
    <n v="468"/>
  </r>
  <r>
    <d v="2019-05-30T00:00:00"/>
    <x v="49"/>
    <d v="1899-12-30T20:00:00"/>
    <m/>
    <x v="1"/>
    <s v="JAR"/>
    <d v="2019-05-30T20:00:00"/>
    <m/>
    <x v="43"/>
    <s v="Carga"/>
    <s v="NO"/>
    <n v="7"/>
    <n v="14"/>
    <x v="0"/>
    <x v="150"/>
    <x v="0"/>
    <s v="Zaragoza"/>
    <m/>
    <m/>
    <m/>
    <m/>
    <n v="45"/>
    <s v="Miguel M."/>
    <x v="112"/>
    <d v="1899-12-30T20:00:00"/>
    <m/>
    <n v="0"/>
    <x v="0"/>
    <x v="0"/>
    <s v="SI"/>
    <x v="1"/>
    <x v="1"/>
    <x v="1"/>
    <n v="1"/>
    <x v="0"/>
    <x v="22"/>
    <x v="5"/>
    <n v="468"/>
  </r>
  <r>
    <d v="2019-05-30T00:00:00"/>
    <x v="117"/>
    <d v="1899-12-30T21:00:00"/>
    <m/>
    <x v="1"/>
    <s v="JAR"/>
    <d v="2019-05-30T21:00:00"/>
    <m/>
    <x v="3"/>
    <s v="Carga"/>
    <s v="SI"/>
    <n v="13.5"/>
    <n v="26"/>
    <x v="0"/>
    <x v="23"/>
    <x v="1"/>
    <s v="Varios"/>
    <n v="3680387720"/>
    <m/>
    <m/>
    <m/>
    <n v="60"/>
    <s v="Miguel Ángel"/>
    <x v="114"/>
    <d v="1899-12-30T15:15:00"/>
    <m/>
    <n v="1"/>
    <x v="0"/>
    <x v="0"/>
    <s v="SI"/>
    <x v="2"/>
    <x v="2"/>
    <x v="0"/>
    <n v="0"/>
    <x v="1"/>
    <x v="23"/>
    <x v="6"/>
    <n v="468"/>
  </r>
  <r>
    <d v="2019-05-31T00:00:00"/>
    <x v="59"/>
    <d v="1899-12-30T07:00:00"/>
    <m/>
    <x v="1"/>
    <s v="JAR"/>
    <d v="2019-05-31T07:00:00"/>
    <m/>
    <x v="3"/>
    <s v="Descarga"/>
    <s v="NO"/>
    <n v="6"/>
    <n v="12"/>
    <x v="0"/>
    <x v="22"/>
    <x v="2"/>
    <s v="PALAU"/>
    <m/>
    <m/>
    <m/>
    <m/>
    <n v="30"/>
    <s v="Miguel Ángel"/>
    <x v="113"/>
    <d v="1899-12-30T07:00:00"/>
    <m/>
    <n v="0"/>
    <x v="0"/>
    <x v="0"/>
    <s v="SI"/>
    <x v="1"/>
    <x v="1"/>
    <x v="1"/>
    <n v="1"/>
    <x v="0"/>
    <x v="22"/>
    <x v="5"/>
    <n v="468"/>
  </r>
  <r>
    <d v="2019-05-31T00:00:00"/>
    <x v="200"/>
    <d v="1899-12-30T07:45:00"/>
    <m/>
    <x v="1"/>
    <s v="JAR"/>
    <d v="2019-05-31T08:00:00"/>
    <m/>
    <x v="22"/>
    <s v="Carga"/>
    <s v="SI"/>
    <n v="13.5"/>
    <n v="26"/>
    <x v="0"/>
    <x v="319"/>
    <x v="8"/>
    <s v="Lorqui"/>
    <m/>
    <m/>
    <m/>
    <m/>
    <n v="45"/>
    <s v="Miguel Ángel"/>
    <x v="113"/>
    <d v="1899-12-30T07:45:00"/>
    <m/>
    <n v="1"/>
    <x v="0"/>
    <x v="0"/>
    <s v="SI"/>
    <x v="1"/>
    <x v="1"/>
    <x v="1"/>
    <n v="1"/>
    <x v="2"/>
    <x v="22"/>
    <x v="5"/>
    <n v="468"/>
  </r>
  <r>
    <d v="2019-05-31T00:00:00"/>
    <x v="22"/>
    <d v="1899-12-30T09:00:00"/>
    <m/>
    <x v="1"/>
    <s v="JAR"/>
    <d v="2019-05-31T09:00:00"/>
    <m/>
    <x v="31"/>
    <s v="Carga"/>
    <s v="SI"/>
    <n v="13.5"/>
    <n v="26"/>
    <x v="0"/>
    <x v="70"/>
    <x v="11"/>
    <s v="Maçanet de la Selva"/>
    <m/>
    <m/>
    <m/>
    <m/>
    <n v="45"/>
    <s v="Juan Carlos"/>
    <x v="113"/>
    <d v="1899-12-30T09:00:00"/>
    <m/>
    <n v="1"/>
    <x v="0"/>
    <x v="0"/>
    <s v="SI"/>
    <x v="1"/>
    <x v="1"/>
    <x v="1"/>
    <n v="1"/>
    <x v="2"/>
    <x v="22"/>
    <x v="5"/>
    <n v="468"/>
  </r>
  <r>
    <d v="2019-05-31T00:00:00"/>
    <x v="0"/>
    <d v="1899-12-30T09:30:00"/>
    <m/>
    <x v="1"/>
    <s v="JAR"/>
    <d v="2019-05-31T09:30:00"/>
    <m/>
    <x v="3"/>
    <s v="Descarga"/>
    <s v="NO"/>
    <n v="2"/>
    <n v="4"/>
    <x v="0"/>
    <x v="28"/>
    <x v="2"/>
    <s v="PALAU"/>
    <m/>
    <m/>
    <m/>
    <m/>
    <n v="15"/>
    <s v="Miguel Ángel"/>
    <x v="113"/>
    <d v="1899-12-30T09:30:00"/>
    <m/>
    <n v="0"/>
    <x v="0"/>
    <x v="0"/>
    <s v="SI"/>
    <x v="1"/>
    <x v="1"/>
    <x v="1"/>
    <n v="1"/>
    <x v="0"/>
    <x v="22"/>
    <x v="5"/>
    <n v="468"/>
  </r>
  <r>
    <d v="2019-05-31T00:00:00"/>
    <x v="1"/>
    <d v="1899-12-30T10:30:00"/>
    <m/>
    <x v="1"/>
    <s v="JAR"/>
    <d v="2019-05-31T10:30:00"/>
    <n v="4001273"/>
    <x v="3"/>
    <s v="Carga"/>
    <s v="NO"/>
    <n v="3"/>
    <n v="5"/>
    <x v="0"/>
    <x v="23"/>
    <x v="1"/>
    <s v="Bellpuig"/>
    <s v="Cita 3680395396"/>
    <m/>
    <m/>
    <m/>
    <n v="30"/>
    <s v="Miguel Ángel"/>
    <x v="113"/>
    <d v="1899-12-30T10:30:00"/>
    <m/>
    <n v="0"/>
    <x v="0"/>
    <x v="0"/>
    <s v="SI"/>
    <x v="1"/>
    <x v="1"/>
    <x v="1"/>
    <n v="1"/>
    <x v="1"/>
    <x v="22"/>
    <x v="5"/>
    <n v="468"/>
  </r>
  <r>
    <d v="2019-05-31T00:00:00"/>
    <x v="2"/>
    <d v="1899-12-30T11:00:00"/>
    <m/>
    <x v="1"/>
    <s v="JAR"/>
    <d v="2019-05-31T11:00:00"/>
    <n v="28196"/>
    <x v="79"/>
    <s v="Carga"/>
    <s v="SI"/>
    <n v="13.5"/>
    <n v="26"/>
    <x v="2"/>
    <x v="331"/>
    <x v="7"/>
    <s v="Calasparra"/>
    <m/>
    <m/>
    <m/>
    <m/>
    <n v="45"/>
    <s v="Miguel Ángel"/>
    <x v="113"/>
    <d v="1899-12-30T13:00:00"/>
    <m/>
    <n v="1"/>
    <x v="0"/>
    <x v="0"/>
    <s v="SI"/>
    <x v="1"/>
    <x v="2"/>
    <x v="0"/>
    <n v="0"/>
    <x v="2"/>
    <x v="22"/>
    <x v="5"/>
    <n v="468"/>
  </r>
  <r>
    <d v="2019-05-31T00:00:00"/>
    <x v="3"/>
    <d v="1899-12-30T11:30:00"/>
    <m/>
    <x v="1"/>
    <s v="JAR"/>
    <d v="2019-05-31T11:30:00"/>
    <n v="28236"/>
    <x v="13"/>
    <s v="Carga"/>
    <s v="SI"/>
    <n v="13.5"/>
    <n v="26"/>
    <x v="2"/>
    <x v="333"/>
    <x v="1"/>
    <s v="Portugal"/>
    <m/>
    <m/>
    <m/>
    <m/>
    <n v="45"/>
    <s v="Juan Carlos"/>
    <x v="113"/>
    <d v="1899-12-30T11:30:00"/>
    <m/>
    <n v="1"/>
    <x v="0"/>
    <x v="0"/>
    <s v="SI"/>
    <x v="1"/>
    <x v="1"/>
    <x v="1"/>
    <n v="1"/>
    <x v="1"/>
    <x v="22"/>
    <x v="5"/>
    <n v="468"/>
  </r>
  <r>
    <d v="2019-05-31T00:00:00"/>
    <x v="61"/>
    <d v="1899-12-30T11:45:00"/>
    <m/>
    <x v="1"/>
    <s v="JAR"/>
    <d v="2019-05-31T12:00:00"/>
    <n v="607255"/>
    <x v="75"/>
    <s v="Carga"/>
    <s v="NO"/>
    <n v="1"/>
    <n v="2"/>
    <x v="0"/>
    <x v="7"/>
    <x v="9"/>
    <s v="France"/>
    <m/>
    <m/>
    <m/>
    <m/>
    <n v="15"/>
    <s v="Miguel Ángel"/>
    <x v="113"/>
    <d v="1899-12-30T11:45:00"/>
    <m/>
    <n v="0"/>
    <x v="0"/>
    <x v="0"/>
    <s v="SI"/>
    <x v="1"/>
    <x v="1"/>
    <x v="1"/>
    <n v="1"/>
    <x v="2"/>
    <x v="22"/>
    <x v="5"/>
    <n v="468"/>
  </r>
  <r>
    <d v="2019-05-31T00:00:00"/>
    <x v="4"/>
    <d v="1899-12-30T12:00:00"/>
    <m/>
    <x v="1"/>
    <s v="JAR"/>
    <d v="2019-05-31T12:00:00"/>
    <n v="28196"/>
    <x v="79"/>
    <s v="Carga"/>
    <s v="SI"/>
    <n v="13.5"/>
    <n v="26"/>
    <x v="2"/>
    <x v="331"/>
    <x v="7"/>
    <s v="Calasparra"/>
    <m/>
    <m/>
    <m/>
    <m/>
    <n v="45"/>
    <s v="Jesús"/>
    <x v="113"/>
    <d v="1899-12-30T16:00:00"/>
    <m/>
    <n v="1"/>
    <x v="0"/>
    <x v="0"/>
    <s v="SI"/>
    <x v="1"/>
    <x v="2"/>
    <x v="0"/>
    <n v="0"/>
    <x v="2"/>
    <x v="22"/>
    <x v="5"/>
    <n v="468"/>
  </r>
  <r>
    <d v="2019-05-31T00:00:00"/>
    <x v="5"/>
    <d v="1899-12-30T12:30:00"/>
    <m/>
    <x v="1"/>
    <s v="JAR"/>
    <d v="2019-05-31T12:30:00"/>
    <n v="6007262"/>
    <x v="3"/>
    <s v="Carga"/>
    <s v="NO"/>
    <n v="2"/>
    <n v="4"/>
    <x v="2"/>
    <x v="134"/>
    <x v="4"/>
    <s v="Greece"/>
    <m/>
    <m/>
    <m/>
    <m/>
    <n v="20"/>
    <s v="Miguel Ángel"/>
    <x v="113"/>
    <d v="1899-12-30T12:30:00"/>
    <m/>
    <n v="0"/>
    <x v="0"/>
    <x v="0"/>
    <s v="SI"/>
    <x v="1"/>
    <x v="1"/>
    <x v="1"/>
    <n v="1"/>
    <x v="1"/>
    <x v="22"/>
    <x v="5"/>
    <n v="468"/>
  </r>
  <r>
    <d v="2019-05-31T00:00:00"/>
    <x v="36"/>
    <d v="1899-12-30T13:00:00"/>
    <m/>
    <x v="1"/>
    <s v="JAR"/>
    <d v="2019-05-31T13:00:00"/>
    <n v="28236"/>
    <x v="13"/>
    <s v="Carga"/>
    <s v="SI"/>
    <n v="13.5"/>
    <n v="26"/>
    <x v="2"/>
    <x v="333"/>
    <x v="1"/>
    <s v="Portugal"/>
    <m/>
    <m/>
    <m/>
    <m/>
    <n v="45"/>
    <s v="Miguel Ángel"/>
    <x v="113"/>
    <d v="1899-12-30T13:00:00"/>
    <m/>
    <n v="1"/>
    <x v="0"/>
    <x v="0"/>
    <s v="SI"/>
    <x v="1"/>
    <x v="1"/>
    <x v="1"/>
    <n v="1"/>
    <x v="1"/>
    <x v="22"/>
    <x v="5"/>
    <n v="468"/>
  </r>
  <r>
    <d v="2019-05-31T00:00:00"/>
    <x v="6"/>
    <d v="1899-12-30T13:30:00"/>
    <m/>
    <x v="1"/>
    <s v="JAR"/>
    <d v="2019-05-31T13:30:00"/>
    <n v="27900"/>
    <x v="75"/>
    <s v="Carga"/>
    <s v="NO"/>
    <n v="1"/>
    <n v="1"/>
    <x v="0"/>
    <x v="41"/>
    <x v="1"/>
    <s v="Portugal"/>
    <m/>
    <m/>
    <m/>
    <m/>
    <n v="15"/>
    <s v="Miguel M."/>
    <x v="113"/>
    <d v="1899-12-30T13:30:00"/>
    <m/>
    <n v="0"/>
    <x v="0"/>
    <x v="0"/>
    <s v="SI"/>
    <x v="1"/>
    <x v="1"/>
    <x v="1"/>
    <n v="1"/>
    <x v="1"/>
    <x v="22"/>
    <x v="5"/>
    <n v="468"/>
  </r>
  <r>
    <d v="2019-05-31T00:00:00"/>
    <x v="38"/>
    <d v="1899-12-30T15:00:00"/>
    <m/>
    <x v="1"/>
    <s v="JAR"/>
    <d v="2019-05-31T15:00:00"/>
    <m/>
    <x v="25"/>
    <s v="Descarga"/>
    <s v="SI"/>
    <n v="13.5"/>
    <n v="26"/>
    <x v="0"/>
    <x v="55"/>
    <x v="8"/>
    <s v="PALAU"/>
    <s v="Kaiman para Stock."/>
    <m/>
    <m/>
    <m/>
    <n v="60"/>
    <s v="Miguel M."/>
    <x v="113"/>
    <d v="1899-12-30T15:00:00"/>
    <m/>
    <n v="1"/>
    <x v="0"/>
    <x v="0"/>
    <s v="SI"/>
    <x v="1"/>
    <x v="1"/>
    <x v="1"/>
    <n v="1"/>
    <x v="2"/>
    <x v="22"/>
    <x v="5"/>
    <n v="468"/>
  </r>
  <r>
    <d v="2019-05-31T00:00:00"/>
    <x v="13"/>
    <d v="1899-12-30T16:00:00"/>
    <m/>
    <x v="1"/>
    <s v="JAR"/>
    <d v="2019-05-31T16:00:00"/>
    <n v="6007162"/>
    <x v="79"/>
    <s v="Carga"/>
    <s v="SI"/>
    <n v="13.5"/>
    <n v="26"/>
    <x v="2"/>
    <x v="226"/>
    <x v="1"/>
    <s v="Fincas de Tebas"/>
    <m/>
    <m/>
    <m/>
    <m/>
    <n v="45"/>
    <s v="Jesús"/>
    <x v="113"/>
    <d v="1899-12-30T15:00:00"/>
    <m/>
    <n v="1"/>
    <x v="0"/>
    <x v="0"/>
    <s v="SI"/>
    <x v="1"/>
    <x v="3"/>
    <x v="1"/>
    <n v="1"/>
    <x v="1"/>
    <x v="22"/>
    <x v="5"/>
    <n v="468"/>
  </r>
  <r>
    <d v="2019-05-31T00:00:00"/>
    <x v="82"/>
    <d v="1899-12-30T16:45:00"/>
    <m/>
    <x v="1"/>
    <s v="JAR"/>
    <d v="2019-05-31T17:00:00"/>
    <m/>
    <x v="19"/>
    <s v="Carga"/>
    <s v="NO"/>
    <n v="2"/>
    <n v="3"/>
    <x v="0"/>
    <x v="6"/>
    <x v="3"/>
    <s v="Varios"/>
    <m/>
    <m/>
    <m/>
    <m/>
    <n v="15"/>
    <s v="Jesús"/>
    <x v="113"/>
    <d v="1899-12-30T16:45:00"/>
    <m/>
    <n v="0"/>
    <x v="0"/>
    <x v="0"/>
    <s v="SI"/>
    <x v="1"/>
    <x v="1"/>
    <x v="1"/>
    <n v="1"/>
    <x v="1"/>
    <x v="22"/>
    <x v="5"/>
    <n v="468"/>
  </r>
  <r>
    <d v="2019-05-31T00:00:00"/>
    <x v="40"/>
    <d v="1899-12-30T17:00:00"/>
    <m/>
    <x v="1"/>
    <s v="JAR"/>
    <d v="2019-05-31T17:00:00"/>
    <n v="6007162"/>
    <x v="79"/>
    <s v="Carga"/>
    <s v="SI"/>
    <n v="13.5"/>
    <n v="26"/>
    <x v="2"/>
    <x v="226"/>
    <x v="1"/>
    <s v="Fincas de Tebas"/>
    <m/>
    <m/>
    <m/>
    <m/>
    <n v="45"/>
    <s v="Jesús"/>
    <x v="113"/>
    <d v="1899-12-30T16:30:00"/>
    <m/>
    <n v="1"/>
    <x v="0"/>
    <x v="0"/>
    <s v="SI"/>
    <x v="1"/>
    <x v="3"/>
    <x v="1"/>
    <n v="1"/>
    <x v="1"/>
    <x v="22"/>
    <x v="5"/>
    <n v="468"/>
  </r>
  <r>
    <d v="2019-05-31T00:00:00"/>
    <x v="55"/>
    <d v="1899-12-30T17:30:00"/>
    <m/>
    <x v="1"/>
    <s v="JAR"/>
    <d v="2019-05-31T17:30:00"/>
    <m/>
    <x v="26"/>
    <s v="Carga"/>
    <s v="NO"/>
    <n v="3"/>
    <n v="7"/>
    <x v="0"/>
    <x v="157"/>
    <x v="5"/>
    <s v="Varios"/>
    <m/>
    <m/>
    <m/>
    <m/>
    <n v="30"/>
    <s v="Miguel M."/>
    <x v="113"/>
    <d v="1899-12-30T18:30:00"/>
    <m/>
    <n v="0"/>
    <x v="0"/>
    <x v="0"/>
    <s v="SI"/>
    <x v="1"/>
    <x v="2"/>
    <x v="0"/>
    <n v="0"/>
    <x v="2"/>
    <x v="22"/>
    <x v="5"/>
    <n v="468"/>
  </r>
  <r>
    <d v="2019-05-31T00:00:00"/>
    <x v="47"/>
    <d v="1899-12-30T18:30:00"/>
    <m/>
    <x v="1"/>
    <s v="JAR"/>
    <d v="2019-05-31T18:30:00"/>
    <n v="28173"/>
    <x v="55"/>
    <s v="Carga"/>
    <s v="SI"/>
    <n v="13.5"/>
    <n v="26"/>
    <x v="0"/>
    <x v="148"/>
    <x v="1"/>
    <s v="Jaén"/>
    <m/>
    <m/>
    <m/>
    <m/>
    <n v="60"/>
    <s v="Miguel M."/>
    <x v="113"/>
    <d v="1899-12-30T18:30:00"/>
    <m/>
    <n v="1"/>
    <x v="0"/>
    <x v="0"/>
    <s v="SI"/>
    <x v="1"/>
    <x v="1"/>
    <x v="1"/>
    <n v="1"/>
    <x v="1"/>
    <x v="22"/>
    <x v="5"/>
    <n v="468"/>
  </r>
  <r>
    <d v="2019-05-31T00:00:00"/>
    <x v="56"/>
    <d v="1899-12-30T19:00:00"/>
    <m/>
    <x v="1"/>
    <s v="JAR"/>
    <d v="2019-05-31T19:00:00"/>
    <n v="6007162"/>
    <x v="79"/>
    <s v="Carga"/>
    <s v="SI"/>
    <n v="13.5"/>
    <n v="26"/>
    <x v="2"/>
    <x v="226"/>
    <x v="1"/>
    <s v="Fincas de Tebas"/>
    <m/>
    <m/>
    <m/>
    <m/>
    <n v="45"/>
    <s v="Jesús"/>
    <x v="113"/>
    <d v="1899-12-30T17:00:00"/>
    <m/>
    <n v="1"/>
    <x v="0"/>
    <x v="0"/>
    <s v="SI"/>
    <x v="1"/>
    <x v="3"/>
    <x v="1"/>
    <n v="1"/>
    <x v="1"/>
    <x v="22"/>
    <x v="5"/>
    <n v="468"/>
  </r>
  <r>
    <d v="2019-05-31T00:00:00"/>
    <x v="48"/>
    <d v="1899-12-30T19:30:00"/>
    <m/>
    <x v="1"/>
    <s v="JAR"/>
    <d v="2019-05-31T19:30:00"/>
    <s v="28173-28071"/>
    <x v="55"/>
    <s v="Carga"/>
    <s v="SI"/>
    <n v="13.5"/>
    <n v="26"/>
    <x v="0"/>
    <x v="148"/>
    <x v="1"/>
    <s v="Jaén"/>
    <m/>
    <m/>
    <m/>
    <m/>
    <n v="60"/>
    <s v="Miguel M."/>
    <x v="113"/>
    <d v="1899-12-30T19:30:00"/>
    <m/>
    <n v="1"/>
    <x v="0"/>
    <x v="0"/>
    <s v="SI"/>
    <x v="1"/>
    <x v="1"/>
    <x v="1"/>
    <n v="1"/>
    <x v="1"/>
    <x v="22"/>
    <x v="5"/>
    <n v="468"/>
  </r>
  <r>
    <d v="2019-05-31T00:00:00"/>
    <x v="117"/>
    <d v="1899-12-30T21:00:00"/>
    <m/>
    <x v="1"/>
    <s v="JAR"/>
    <d v="2019-05-31T21:00:00"/>
    <m/>
    <x v="3"/>
    <s v="Carga"/>
    <s v="SI"/>
    <n v="13.5"/>
    <n v="26"/>
    <x v="0"/>
    <x v="23"/>
    <x v="1"/>
    <s v="Varios"/>
    <n v="3680387389"/>
    <m/>
    <m/>
    <m/>
    <n v="60"/>
    <s v="Miguel Ángel"/>
    <x v="114"/>
    <d v="1899-12-30T14:00:00"/>
    <m/>
    <n v="1"/>
    <x v="0"/>
    <x v="0"/>
    <s v="SI"/>
    <x v="2"/>
    <x v="2"/>
    <x v="0"/>
    <n v="0"/>
    <x v="1"/>
    <x v="23"/>
    <x v="6"/>
    <n v="468"/>
  </r>
  <r>
    <d v="2019-05-31T00:00:00"/>
    <x v="104"/>
    <d v="1899-12-30T21:30:00"/>
    <m/>
    <x v="1"/>
    <s v="JAR"/>
    <d v="2019-05-31T21:30:00"/>
    <m/>
    <x v="3"/>
    <s v="Carga"/>
    <s v="SI"/>
    <n v="13.5"/>
    <n v="26"/>
    <x v="0"/>
    <x v="23"/>
    <x v="1"/>
    <s v="Varios"/>
    <n v="3680389972"/>
    <m/>
    <m/>
    <m/>
    <n v="60"/>
    <s v="Miguel Ángel"/>
    <x v="114"/>
    <d v="1899-12-30T17:30:00"/>
    <m/>
    <n v="1"/>
    <x v="0"/>
    <x v="0"/>
    <s v="SI"/>
    <x v="2"/>
    <x v="2"/>
    <x v="0"/>
    <n v="0"/>
    <x v="1"/>
    <x v="23"/>
    <x v="6"/>
    <n v="468"/>
  </r>
  <r>
    <d v="2019-06-03T00:00:00"/>
    <x v="17"/>
    <d v="1899-12-30T06:00:00"/>
    <m/>
    <x v="1"/>
    <s v="JAR"/>
    <d v="2019-06-03T06:00:00"/>
    <n v="6007162"/>
    <x v="79"/>
    <s v="Carga"/>
    <s v="SI"/>
    <n v="13.5"/>
    <n v="26"/>
    <x v="2"/>
    <x v="226"/>
    <x v="1"/>
    <s v="Murcia"/>
    <m/>
    <m/>
    <m/>
    <m/>
    <n v="45"/>
    <s v="Jesús"/>
    <x v="114"/>
    <d v="1899-12-30T06:00:00"/>
    <m/>
    <n v="1"/>
    <x v="0"/>
    <x v="0"/>
    <s v="SI"/>
    <x v="1"/>
    <x v="1"/>
    <x v="1"/>
    <n v="1"/>
    <x v="1"/>
    <x v="23"/>
    <x v="6"/>
    <n v="468"/>
  </r>
  <r>
    <d v="2019-06-03T00:00:00"/>
    <x v="59"/>
    <d v="1899-12-30T07:00:00"/>
    <m/>
    <x v="1"/>
    <s v="JAR"/>
    <d v="2019-06-03T07:00:00"/>
    <n v="6007162"/>
    <x v="79"/>
    <s v="Carga"/>
    <s v="SI"/>
    <n v="13.5"/>
    <n v="26"/>
    <x v="2"/>
    <x v="226"/>
    <x v="1"/>
    <s v="Murcia"/>
    <m/>
    <m/>
    <m/>
    <m/>
    <n v="45"/>
    <s v="Miguel M."/>
    <x v="114"/>
    <d v="1899-12-30T12:00:00"/>
    <m/>
    <n v="1"/>
    <x v="0"/>
    <x v="0"/>
    <s v="SI"/>
    <x v="1"/>
    <x v="2"/>
    <x v="0"/>
    <n v="0"/>
    <x v="1"/>
    <x v="23"/>
    <x v="6"/>
    <n v="468"/>
  </r>
  <r>
    <d v="2019-06-03T00:00:00"/>
    <x v="9"/>
    <d v="1899-12-30T08:00:00"/>
    <m/>
    <x v="1"/>
    <s v="JAR"/>
    <d v="2019-06-03T08:00:00"/>
    <n v="6007162"/>
    <x v="79"/>
    <s v="Carga"/>
    <s v="SI"/>
    <n v="13.5"/>
    <n v="26"/>
    <x v="2"/>
    <x v="226"/>
    <x v="1"/>
    <s v="Murcia"/>
    <m/>
    <m/>
    <m/>
    <m/>
    <n v="45"/>
    <s v="Jesús"/>
    <x v="114"/>
    <d v="1899-12-30T12:30:00"/>
    <m/>
    <n v="1"/>
    <x v="0"/>
    <x v="0"/>
    <s v="SI"/>
    <x v="1"/>
    <x v="2"/>
    <x v="0"/>
    <n v="0"/>
    <x v="1"/>
    <x v="23"/>
    <x v="6"/>
    <n v="468"/>
  </r>
  <r>
    <d v="2019-06-03T00:00:00"/>
    <x v="22"/>
    <d v="1899-12-30T09:00:00"/>
    <m/>
    <x v="1"/>
    <s v="JAR"/>
    <d v="2019-06-03T09:00:00"/>
    <m/>
    <x v="24"/>
    <s v="Descarga"/>
    <s v="SI"/>
    <n v="13.5"/>
    <n v="26"/>
    <x v="0"/>
    <x v="42"/>
    <x v="10"/>
    <s v="GAILLON"/>
    <s v="CB-1267"/>
    <m/>
    <m/>
    <m/>
    <n v="60"/>
    <s v="Miguel M."/>
    <x v="114"/>
    <d v="1899-12-30T11:00:00"/>
    <m/>
    <n v="1"/>
    <x v="0"/>
    <x v="0"/>
    <s v="SI"/>
    <x v="1"/>
    <x v="2"/>
    <x v="0"/>
    <n v="0"/>
    <x v="2"/>
    <x v="23"/>
    <x v="6"/>
    <n v="468"/>
  </r>
  <r>
    <d v="2019-06-03T00:00:00"/>
    <x v="0"/>
    <d v="1899-12-30T09:30:00"/>
    <m/>
    <x v="1"/>
    <s v="JAR"/>
    <d v="2019-06-03T09:30:00"/>
    <m/>
    <x v="7"/>
    <s v="Carga"/>
    <s v="NO"/>
    <n v="4"/>
    <n v="6"/>
    <x v="0"/>
    <x v="247"/>
    <x v="5"/>
    <s v="La llagosta"/>
    <m/>
    <m/>
    <m/>
    <m/>
    <n v="25"/>
    <s v="Jesús"/>
    <x v="114"/>
    <d v="1899-12-30T09:30:00"/>
    <m/>
    <n v="0"/>
    <x v="0"/>
    <x v="0"/>
    <s v="SI"/>
    <x v="1"/>
    <x v="1"/>
    <x v="1"/>
    <n v="1"/>
    <x v="2"/>
    <x v="23"/>
    <x v="6"/>
    <n v="468"/>
  </r>
  <r>
    <d v="2019-06-03T00:00:00"/>
    <x v="14"/>
    <d v="1899-12-30T10:00:00"/>
    <m/>
    <x v="1"/>
    <s v="JAR"/>
    <d v="2019-06-03T10:00:00"/>
    <m/>
    <x v="25"/>
    <s v="Descarga"/>
    <s v="NO"/>
    <n v="6"/>
    <n v="12"/>
    <x v="0"/>
    <x v="67"/>
    <x v="10"/>
    <s v="PALAU"/>
    <m/>
    <m/>
    <m/>
    <m/>
    <n v="60"/>
    <s v="Miguel M."/>
    <x v="114"/>
    <d v="1899-12-30T10:00:00"/>
    <m/>
    <n v="0"/>
    <x v="0"/>
    <x v="0"/>
    <s v="SI"/>
    <x v="1"/>
    <x v="1"/>
    <x v="1"/>
    <n v="1"/>
    <x v="2"/>
    <x v="23"/>
    <x v="6"/>
    <n v="468"/>
  </r>
  <r>
    <d v="2019-06-03T00:00:00"/>
    <x v="91"/>
    <d v="1899-12-30T10:10:00"/>
    <m/>
    <x v="1"/>
    <s v="JAR"/>
    <d v="2019-06-03T10:00:00"/>
    <m/>
    <x v="7"/>
    <s v="Descarga"/>
    <s v="NO"/>
    <n v="1"/>
    <n v="1"/>
    <x v="0"/>
    <x v="4"/>
    <x v="0"/>
    <s v="montcada"/>
    <s v="Jaula del pintor"/>
    <m/>
    <m/>
    <m/>
    <n v="10"/>
    <s v="Jesús"/>
    <x v="114"/>
    <d v="1899-12-30T10:10:00"/>
    <m/>
    <n v="0"/>
    <x v="0"/>
    <x v="0"/>
    <s v="SI"/>
    <x v="1"/>
    <x v="1"/>
    <x v="1"/>
    <n v="1"/>
    <x v="0"/>
    <x v="23"/>
    <x v="6"/>
    <n v="468"/>
  </r>
  <r>
    <d v="2019-06-03T00:00:00"/>
    <x v="1"/>
    <d v="1899-12-30T10:30:00"/>
    <m/>
    <x v="1"/>
    <s v="JAR"/>
    <d v="2019-06-03T10:30:00"/>
    <m/>
    <x v="3"/>
    <s v="Descarga"/>
    <s v="NO"/>
    <n v="2"/>
    <n v="3"/>
    <x v="0"/>
    <x v="118"/>
    <x v="2"/>
    <s v="PALAU"/>
    <m/>
    <m/>
    <m/>
    <m/>
    <n v="15"/>
    <s v="Sandra"/>
    <x v="114"/>
    <d v="1899-12-30T10:30:00"/>
    <m/>
    <n v="0"/>
    <x v="0"/>
    <x v="0"/>
    <s v="SI"/>
    <x v="1"/>
    <x v="1"/>
    <x v="1"/>
    <n v="1"/>
    <x v="0"/>
    <x v="23"/>
    <x v="6"/>
    <n v="468"/>
  </r>
  <r>
    <d v="2019-06-03T00:00:00"/>
    <x v="30"/>
    <d v="1899-12-30T10:40:00"/>
    <m/>
    <x v="1"/>
    <s v="JAR"/>
    <d v="2019-06-03T10:30:00"/>
    <m/>
    <x v="7"/>
    <s v="Carga"/>
    <s v="NO"/>
    <n v="4"/>
    <n v="6"/>
    <x v="0"/>
    <x v="247"/>
    <x v="5"/>
    <s v="La llagosta"/>
    <m/>
    <m/>
    <m/>
    <m/>
    <n v="30"/>
    <s v="Jesús"/>
    <x v="114"/>
    <d v="1899-12-30T10:40:00"/>
    <m/>
    <n v="0"/>
    <x v="0"/>
    <x v="0"/>
    <s v="SI"/>
    <x v="1"/>
    <x v="1"/>
    <x v="1"/>
    <n v="1"/>
    <x v="2"/>
    <x v="23"/>
    <x v="6"/>
    <n v="468"/>
  </r>
  <r>
    <d v="2019-06-03T00:00:00"/>
    <x v="31"/>
    <d v="1899-12-30T10:45:00"/>
    <m/>
    <x v="1"/>
    <s v="JAR"/>
    <d v="2019-06-03T11:00:00"/>
    <m/>
    <x v="32"/>
    <s v="Descarga"/>
    <s v="NO"/>
    <n v="8"/>
    <n v="15"/>
    <x v="0"/>
    <x v="227"/>
    <x v="0"/>
    <s v="PALAU"/>
    <m/>
    <m/>
    <m/>
    <m/>
    <n v="45"/>
    <s v="Jesús"/>
    <x v="114"/>
    <d v="1899-12-30T10:45:00"/>
    <m/>
    <n v="0"/>
    <x v="0"/>
    <x v="0"/>
    <s v="SI"/>
    <x v="1"/>
    <x v="1"/>
    <x v="1"/>
    <n v="1"/>
    <x v="0"/>
    <x v="23"/>
    <x v="6"/>
    <n v="468"/>
  </r>
  <r>
    <d v="2019-06-03T00:00:00"/>
    <x v="2"/>
    <d v="1899-12-30T11:00:00"/>
    <m/>
    <x v="1"/>
    <s v="JAR"/>
    <d v="2019-06-03T11:00:00"/>
    <m/>
    <x v="3"/>
    <s v="Descarga"/>
    <s v="NO"/>
    <n v="7"/>
    <n v="13"/>
    <x v="0"/>
    <x v="23"/>
    <x v="2"/>
    <s v="PALAU"/>
    <n v="3680391079"/>
    <m/>
    <m/>
    <m/>
    <m/>
    <s v="FALLO"/>
    <x v="23"/>
    <m/>
    <m/>
    <n v="0"/>
    <x v="1"/>
    <x v="1"/>
    <s v="N/A"/>
    <x v="4"/>
    <x v="4"/>
    <x v="0"/>
    <n v="0"/>
    <x v="0"/>
    <x v="5"/>
    <x v="2"/>
    <n v="468"/>
  </r>
  <r>
    <d v="2019-06-03T00:00:00"/>
    <x v="3"/>
    <d v="1899-12-30T11:30:00"/>
    <m/>
    <x v="1"/>
    <s v="JAR"/>
    <d v="2019-06-03T11:30:00"/>
    <n v="6007162"/>
    <x v="79"/>
    <s v="Carga"/>
    <s v="SI"/>
    <n v="13.5"/>
    <n v="26"/>
    <x v="2"/>
    <x v="226"/>
    <x v="1"/>
    <s v="Murcia"/>
    <m/>
    <m/>
    <m/>
    <m/>
    <n v="45"/>
    <s v="Miguel M."/>
    <x v="114"/>
    <d v="1899-12-30T13:15:00"/>
    <m/>
    <n v="1"/>
    <x v="0"/>
    <x v="0"/>
    <s v="SI"/>
    <x v="1"/>
    <x v="2"/>
    <x v="0"/>
    <n v="0"/>
    <x v="1"/>
    <x v="23"/>
    <x v="6"/>
    <n v="468"/>
  </r>
  <r>
    <d v="2019-06-03T00:00:00"/>
    <x v="4"/>
    <d v="1899-12-30T12:00:00"/>
    <m/>
    <x v="1"/>
    <s v="JAR"/>
    <d v="2019-06-03T12:00:00"/>
    <n v="6003178"/>
    <x v="3"/>
    <s v="Carga"/>
    <s v="SI"/>
    <n v="13.5"/>
    <n v="26"/>
    <x v="0"/>
    <x v="51"/>
    <x v="4"/>
    <s v="Romania"/>
    <m/>
    <m/>
    <m/>
    <m/>
    <n v="40"/>
    <s v="Miguel M."/>
    <x v="114"/>
    <d v="1899-12-30T08:00:00"/>
    <m/>
    <n v="1"/>
    <x v="0"/>
    <x v="0"/>
    <s v="SI"/>
    <x v="1"/>
    <x v="3"/>
    <x v="1"/>
    <n v="1"/>
    <x v="1"/>
    <x v="23"/>
    <x v="6"/>
    <n v="468"/>
  </r>
  <r>
    <d v="2019-06-03T00:00:00"/>
    <x v="5"/>
    <d v="1899-12-30T12:30:00"/>
    <m/>
    <x v="1"/>
    <s v="JAR"/>
    <d v="2019-06-03T12:30:00"/>
    <n v="6007162"/>
    <x v="79"/>
    <s v="Carga"/>
    <s v="SI"/>
    <n v="13.5"/>
    <n v="26"/>
    <x v="2"/>
    <x v="226"/>
    <x v="1"/>
    <s v="Murcia"/>
    <m/>
    <m/>
    <m/>
    <m/>
    <n v="45"/>
    <s v="Juan Carlos"/>
    <x v="114"/>
    <d v="1899-12-30T14:30:00"/>
    <m/>
    <n v="1"/>
    <x v="0"/>
    <x v="0"/>
    <s v="SI"/>
    <x v="1"/>
    <x v="2"/>
    <x v="0"/>
    <n v="0"/>
    <x v="1"/>
    <x v="23"/>
    <x v="6"/>
    <n v="468"/>
  </r>
  <r>
    <d v="2019-06-03T00:00:00"/>
    <x v="126"/>
    <d v="1899-12-30T12:40:00"/>
    <m/>
    <x v="1"/>
    <s v="JAR"/>
    <d v="2019-06-03T12:30:00"/>
    <m/>
    <x v="7"/>
    <s v="Carga"/>
    <s v="NO"/>
    <n v="4"/>
    <n v="6"/>
    <x v="0"/>
    <x v="247"/>
    <x v="5"/>
    <s v="La llagosta"/>
    <m/>
    <m/>
    <m/>
    <m/>
    <n v="30"/>
    <s v="Jesús"/>
    <x v="114"/>
    <d v="1899-12-30T12:40:00"/>
    <m/>
    <n v="0"/>
    <x v="0"/>
    <x v="0"/>
    <s v="SI"/>
    <x v="1"/>
    <x v="1"/>
    <x v="1"/>
    <n v="1"/>
    <x v="2"/>
    <x v="23"/>
    <x v="6"/>
    <n v="468"/>
  </r>
  <r>
    <d v="2019-06-03T00:00:00"/>
    <x v="38"/>
    <d v="1899-12-30T15:00:00"/>
    <m/>
    <x v="1"/>
    <s v="JAR"/>
    <d v="2019-06-03T15:00:00"/>
    <n v="6007162"/>
    <x v="79"/>
    <s v="Carga"/>
    <s v="SI"/>
    <n v="13.5"/>
    <n v="26"/>
    <x v="2"/>
    <x v="226"/>
    <x v="1"/>
    <s v="Murcia"/>
    <m/>
    <m/>
    <m/>
    <m/>
    <n v="45"/>
    <s v="Juan Carlos"/>
    <x v="114"/>
    <d v="1899-12-30T15:00:00"/>
    <m/>
    <n v="1"/>
    <x v="0"/>
    <x v="0"/>
    <s v="SI"/>
    <x v="1"/>
    <x v="1"/>
    <x v="1"/>
    <n v="1"/>
    <x v="1"/>
    <x v="23"/>
    <x v="6"/>
    <n v="468"/>
  </r>
  <r>
    <d v="2019-06-03T00:00:00"/>
    <x v="13"/>
    <d v="1899-12-30T16:00:00"/>
    <m/>
    <x v="1"/>
    <s v="JAR"/>
    <d v="2019-06-03T16:00:00"/>
    <n v="6007162"/>
    <x v="79"/>
    <s v="Carga"/>
    <s v="SI"/>
    <n v="13.5"/>
    <n v="26"/>
    <x v="2"/>
    <x v="226"/>
    <x v="1"/>
    <s v="Murcia"/>
    <m/>
    <m/>
    <m/>
    <m/>
    <n v="45"/>
    <s v="Juan Carlos"/>
    <x v="114"/>
    <d v="1899-12-30T16:00:00"/>
    <m/>
    <n v="1"/>
    <x v="0"/>
    <x v="0"/>
    <s v="SI"/>
    <x v="1"/>
    <x v="1"/>
    <x v="1"/>
    <n v="1"/>
    <x v="1"/>
    <x v="23"/>
    <x v="6"/>
    <n v="468"/>
  </r>
  <r>
    <d v="2019-06-03T00:00:00"/>
    <x v="175"/>
    <d v="1899-12-30T16:15:00"/>
    <m/>
    <x v="1"/>
    <s v="JAR"/>
    <d v="2019-06-03T16:30:00"/>
    <n v="28288"/>
    <x v="13"/>
    <s v="Carga"/>
    <s v="NO"/>
    <n v="4"/>
    <n v="2"/>
    <x v="0"/>
    <x v="334"/>
    <x v="11"/>
    <s v="Portugal"/>
    <m/>
    <s v="62-UC-79 / GD-1104 "/>
    <m/>
    <m/>
    <n v="20"/>
    <s v="Juan Carlos"/>
    <x v="114"/>
    <d v="1899-12-30T19:00:00"/>
    <m/>
    <n v="0"/>
    <x v="0"/>
    <x v="0"/>
    <s v="SI"/>
    <x v="1"/>
    <x v="2"/>
    <x v="0"/>
    <n v="0"/>
    <x v="2"/>
    <x v="23"/>
    <x v="6"/>
    <n v="468"/>
  </r>
  <r>
    <d v="2019-06-03T00:00:00"/>
    <x v="82"/>
    <d v="1899-12-30T16:45:00"/>
    <m/>
    <x v="1"/>
    <s v="JAR"/>
    <d v="2019-06-03T17:00:00"/>
    <m/>
    <x v="19"/>
    <s v="Carga"/>
    <s v="NO"/>
    <n v="4"/>
    <n v="5"/>
    <x v="0"/>
    <x v="6"/>
    <x v="3"/>
    <s v="Varios"/>
    <m/>
    <m/>
    <m/>
    <m/>
    <n v="20"/>
    <s v="Juan Carlos"/>
    <x v="114"/>
    <d v="1899-12-30T16:45:00"/>
    <m/>
    <n v="0"/>
    <x v="0"/>
    <x v="0"/>
    <s v="SI"/>
    <x v="1"/>
    <x v="1"/>
    <x v="1"/>
    <n v="1"/>
    <x v="1"/>
    <x v="23"/>
    <x v="6"/>
    <n v="468"/>
  </r>
  <r>
    <d v="2019-06-03T00:00:00"/>
    <x v="56"/>
    <d v="1899-12-30T19:00:00"/>
    <m/>
    <x v="1"/>
    <s v="JAR"/>
    <d v="2019-06-03T19:00:00"/>
    <n v="6007162"/>
    <x v="79"/>
    <s v="Carga"/>
    <s v="SI"/>
    <n v="13.5"/>
    <n v="26"/>
    <x v="2"/>
    <x v="226"/>
    <x v="1"/>
    <s v="Murcia"/>
    <m/>
    <m/>
    <m/>
    <m/>
    <n v="45"/>
    <s v="Juan Carlos"/>
    <x v="114"/>
    <d v="1899-12-30T18:00:00"/>
    <m/>
    <n v="1"/>
    <x v="0"/>
    <x v="0"/>
    <s v="SI"/>
    <x v="1"/>
    <x v="3"/>
    <x v="1"/>
    <n v="1"/>
    <x v="1"/>
    <x v="23"/>
    <x v="6"/>
    <n v="468"/>
  </r>
  <r>
    <d v="2019-06-03T00:00:00"/>
    <x v="49"/>
    <d v="1899-12-30T20:00:00"/>
    <m/>
    <x v="1"/>
    <s v="JAR"/>
    <d v="2019-06-03T20:00:00"/>
    <n v="6007162"/>
    <x v="79"/>
    <s v="Carga"/>
    <s v="SI"/>
    <n v="13.5"/>
    <n v="26"/>
    <x v="2"/>
    <x v="226"/>
    <x v="1"/>
    <s v="Murcia"/>
    <m/>
    <m/>
    <m/>
    <m/>
    <n v="45"/>
    <s v="Juan Carlos"/>
    <x v="114"/>
    <d v="1899-12-30T19:30:00"/>
    <m/>
    <n v="1"/>
    <x v="0"/>
    <x v="0"/>
    <s v="SI"/>
    <x v="1"/>
    <x v="3"/>
    <x v="1"/>
    <n v="1"/>
    <x v="1"/>
    <x v="23"/>
    <x v="6"/>
    <n v="468"/>
  </r>
  <r>
    <d v="2019-06-03T00:00:00"/>
    <x v="117"/>
    <d v="1899-12-30T21:00:00"/>
    <m/>
    <x v="1"/>
    <s v="JAR"/>
    <d v="2019-06-03T21:00:00"/>
    <n v="6007162"/>
    <x v="79"/>
    <s v="Carga"/>
    <s v="SI"/>
    <n v="13.5"/>
    <n v="26"/>
    <x v="2"/>
    <x v="226"/>
    <x v="1"/>
    <s v="Murcia"/>
    <m/>
    <m/>
    <m/>
    <m/>
    <n v="45"/>
    <s v="Juan Carlos"/>
    <x v="114"/>
    <d v="1899-12-30T21:00:00"/>
    <m/>
    <n v="1"/>
    <x v="0"/>
    <x v="0"/>
    <s v="SI"/>
    <x v="1"/>
    <x v="1"/>
    <x v="1"/>
    <n v="1"/>
    <x v="1"/>
    <x v="23"/>
    <x v="6"/>
    <n v="468"/>
  </r>
  <r>
    <d v="2019-06-03T00:00:00"/>
    <x v="104"/>
    <d v="1899-12-30T21:30:00"/>
    <m/>
    <x v="1"/>
    <s v="JAR"/>
    <d v="2019-06-03T21:30:00"/>
    <m/>
    <x v="3"/>
    <s v="Carga"/>
    <s v="SI"/>
    <n v="13.5"/>
    <n v="26"/>
    <x v="0"/>
    <x v="23"/>
    <x v="1"/>
    <s v="Varios"/>
    <n v="3680396010"/>
    <m/>
    <m/>
    <m/>
    <n v="60"/>
    <s v="Miguel M."/>
    <x v="115"/>
    <d v="1899-12-30T11:30:00"/>
    <m/>
    <n v="1"/>
    <x v="0"/>
    <x v="0"/>
    <s v="SI"/>
    <x v="2"/>
    <x v="2"/>
    <x v="0"/>
    <n v="0"/>
    <x v="1"/>
    <x v="23"/>
    <x v="6"/>
    <n v="468"/>
  </r>
  <r>
    <d v="2019-06-04T00:00:00"/>
    <x v="17"/>
    <d v="1899-12-30T06:00:00"/>
    <m/>
    <x v="1"/>
    <s v="JAR"/>
    <d v="2019-06-04T06:00:00"/>
    <s v="silo 6 KM"/>
    <x v="3"/>
    <s v="Descarga"/>
    <s v="NO"/>
    <n v="1"/>
    <n v="1"/>
    <x v="0"/>
    <x v="256"/>
    <x v="2"/>
    <s v="PALAU"/>
    <s v="Descargar en Silo 6  KM  (A141801M04) "/>
    <m/>
    <m/>
    <m/>
    <m/>
    <s v="Sus medios"/>
    <x v="115"/>
    <d v="1899-12-30T11:00:00"/>
    <m/>
    <n v="0"/>
    <x v="0"/>
    <x v="0"/>
    <s v="SI"/>
    <x v="1"/>
    <x v="2"/>
    <x v="0"/>
    <n v="0"/>
    <x v="0"/>
    <x v="23"/>
    <x v="6"/>
    <n v="468"/>
  </r>
  <r>
    <d v="2019-06-04T00:00:00"/>
    <x v="155"/>
    <d v="1899-12-30T06:30:00"/>
    <m/>
    <x v="1"/>
    <s v="JAR"/>
    <d v="2019-06-04T06:30:00"/>
    <n v="6007162"/>
    <x v="79"/>
    <s v="Carga"/>
    <s v="SI"/>
    <n v="13.5"/>
    <n v="26"/>
    <x v="2"/>
    <x v="226"/>
    <x v="1"/>
    <s v="MURCIA"/>
    <m/>
    <m/>
    <m/>
    <m/>
    <n v="45"/>
    <s v="Jesús"/>
    <x v="115"/>
    <d v="1899-12-30T11:30:00"/>
    <m/>
    <n v="1"/>
    <x v="0"/>
    <x v="0"/>
    <s v="SI"/>
    <x v="1"/>
    <x v="2"/>
    <x v="0"/>
    <n v="0"/>
    <x v="1"/>
    <x v="23"/>
    <x v="6"/>
    <n v="468"/>
  </r>
  <r>
    <d v="2019-06-04T00:00:00"/>
    <x v="18"/>
    <d v="1899-12-30T07:30:00"/>
    <m/>
    <x v="1"/>
    <s v="JAR"/>
    <d v="2019-06-04T07:30:00"/>
    <m/>
    <x v="3"/>
    <s v="Descarga"/>
    <s v="NO"/>
    <n v="3"/>
    <n v="4"/>
    <x v="0"/>
    <x v="22"/>
    <x v="2"/>
    <s v="PALAU"/>
    <m/>
    <m/>
    <m/>
    <m/>
    <n v="30"/>
    <s v="Miguel M."/>
    <x v="115"/>
    <d v="1899-12-30T07:30:00"/>
    <m/>
    <n v="0"/>
    <x v="0"/>
    <x v="0"/>
    <s v="SI"/>
    <x v="1"/>
    <x v="1"/>
    <x v="1"/>
    <n v="1"/>
    <x v="0"/>
    <x v="23"/>
    <x v="6"/>
    <n v="468"/>
  </r>
  <r>
    <d v="2019-06-04T00:00:00"/>
    <x v="200"/>
    <d v="1899-12-30T07:45:00"/>
    <m/>
    <x v="1"/>
    <s v="JAR"/>
    <d v="2019-06-04T08:00:00"/>
    <n v="6007162"/>
    <x v="79"/>
    <s v="Carga"/>
    <s v="SI"/>
    <n v="13.5"/>
    <n v="26"/>
    <x v="2"/>
    <x v="226"/>
    <x v="1"/>
    <s v="MURCIA"/>
    <m/>
    <m/>
    <m/>
    <m/>
    <n v="45"/>
    <s v="Juan Carlos"/>
    <x v="115"/>
    <d v="1899-12-30T14:00:00"/>
    <m/>
    <n v="1"/>
    <x v="0"/>
    <x v="0"/>
    <s v="SI"/>
    <x v="1"/>
    <x v="2"/>
    <x v="0"/>
    <n v="0"/>
    <x v="1"/>
    <x v="23"/>
    <x v="6"/>
    <n v="468"/>
  </r>
  <r>
    <d v="2019-06-04T00:00:00"/>
    <x v="9"/>
    <d v="1899-12-30T08:00:00"/>
    <m/>
    <x v="1"/>
    <s v="JAR"/>
    <d v="2019-06-04T08:00:00"/>
    <m/>
    <x v="24"/>
    <s v="Descarga"/>
    <s v="SI"/>
    <n v="13.5"/>
    <n v="26"/>
    <x v="0"/>
    <x v="40"/>
    <x v="10"/>
    <s v="NURIEUX"/>
    <s v="CB-1272 "/>
    <m/>
    <m/>
    <m/>
    <n v="60"/>
    <s v="Miguel M."/>
    <x v="115"/>
    <d v="1899-12-30T08:00:00"/>
    <m/>
    <n v="1"/>
    <x v="0"/>
    <x v="0"/>
    <s v="SI"/>
    <x v="1"/>
    <x v="1"/>
    <x v="1"/>
    <n v="1"/>
    <x v="2"/>
    <x v="23"/>
    <x v="6"/>
    <n v="468"/>
  </r>
  <r>
    <d v="2019-06-04T00:00:00"/>
    <x v="90"/>
    <d v="1899-12-30T08:15:00"/>
    <m/>
    <x v="1"/>
    <s v="JAR"/>
    <d v="2019-06-04T08:30:00"/>
    <n v="27058"/>
    <x v="7"/>
    <s v="Carga"/>
    <s v="NO"/>
    <n v="4"/>
    <n v="10"/>
    <x v="0"/>
    <x v="291"/>
    <x v="11"/>
    <s v="Igualada"/>
    <m/>
    <m/>
    <m/>
    <m/>
    <n v="20"/>
    <s v="Jesús"/>
    <x v="115"/>
    <d v="1899-12-30T08:15:00"/>
    <m/>
    <n v="0"/>
    <x v="0"/>
    <x v="0"/>
    <s v="SI"/>
    <x v="1"/>
    <x v="1"/>
    <x v="1"/>
    <n v="1"/>
    <x v="2"/>
    <x v="23"/>
    <x v="6"/>
    <n v="468"/>
  </r>
  <r>
    <d v="2019-06-04T00:00:00"/>
    <x v="20"/>
    <d v="1899-12-30T08:30:00"/>
    <m/>
    <x v="1"/>
    <s v="JAR"/>
    <d v="2019-06-04T08:30:00"/>
    <n v="28193"/>
    <x v="3"/>
    <s v="Carga"/>
    <s v="NO"/>
    <n v="2"/>
    <n v="3"/>
    <x v="0"/>
    <x v="64"/>
    <x v="1"/>
    <s v="Madrid"/>
    <m/>
    <m/>
    <m/>
    <m/>
    <n v="20"/>
    <s v="Reyes"/>
    <x v="115"/>
    <d v="1899-12-30T08:30:00"/>
    <m/>
    <n v="0"/>
    <x v="0"/>
    <x v="0"/>
    <s v="SI"/>
    <x v="1"/>
    <x v="1"/>
    <x v="1"/>
    <n v="1"/>
    <x v="1"/>
    <x v="23"/>
    <x v="6"/>
    <n v="468"/>
  </r>
  <r>
    <d v="2019-06-04T00:00:00"/>
    <x v="22"/>
    <d v="1899-12-30T09:00:00"/>
    <m/>
    <x v="1"/>
    <s v="JAR"/>
    <d v="2019-06-04T09:00:00"/>
    <n v="28267"/>
    <x v="3"/>
    <s v="Carga"/>
    <s v="NO"/>
    <n v="2"/>
    <n v="4"/>
    <x v="0"/>
    <x v="4"/>
    <x v="1"/>
    <s v="Turqui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6-04T00:00:00"/>
    <x v="14"/>
    <d v="1899-12-30T10:00:00"/>
    <m/>
    <x v="1"/>
    <s v="JAR"/>
    <d v="2019-06-04T10:00:00"/>
    <n v="6007162"/>
    <x v="79"/>
    <s v="Carga"/>
    <s v="SI"/>
    <n v="13.5"/>
    <n v="26"/>
    <x v="2"/>
    <x v="226"/>
    <x v="1"/>
    <s v="MURC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6-04T00:00:00"/>
    <x v="2"/>
    <d v="1899-12-30T11:00:00"/>
    <m/>
    <x v="1"/>
    <s v="MR"/>
    <d v="2019-06-04T11:00:00"/>
    <s v="6007274 y 6007275"/>
    <x v="88"/>
    <s v="Carga"/>
    <s v="NO"/>
    <n v="1.5"/>
    <n v="3"/>
    <x v="0"/>
    <x v="10"/>
    <x v="4"/>
    <s v="uk"/>
    <m/>
    <m/>
    <m/>
    <m/>
    <n v="20"/>
    <s v="Miguel M."/>
    <x v="115"/>
    <d v="1899-12-30T11:00:00"/>
    <m/>
    <n v="0"/>
    <x v="0"/>
    <x v="0"/>
    <s v="SI"/>
    <x v="1"/>
    <x v="1"/>
    <x v="1"/>
    <n v="1"/>
    <x v="1"/>
    <x v="23"/>
    <x v="6"/>
    <n v="468"/>
  </r>
  <r>
    <d v="2019-06-04T00:00:00"/>
    <x v="73"/>
    <d v="1899-12-30T11:15:00"/>
    <m/>
    <x v="1"/>
    <s v="JAR"/>
    <d v="2019-06-04T11:30:00"/>
    <m/>
    <x v="7"/>
    <s v="Carga"/>
    <s v="NO"/>
    <n v="4"/>
    <n v="8"/>
    <x v="0"/>
    <x v="247"/>
    <x v="5"/>
    <s v="La Llagosta"/>
    <m/>
    <m/>
    <m/>
    <m/>
    <n v="20"/>
    <s v="Jesús"/>
    <x v="115"/>
    <d v="1899-12-30T11:15:00"/>
    <m/>
    <n v="0"/>
    <x v="0"/>
    <x v="0"/>
    <s v="SI"/>
    <x v="1"/>
    <x v="1"/>
    <x v="1"/>
    <n v="1"/>
    <x v="2"/>
    <x v="23"/>
    <x v="6"/>
    <n v="468"/>
  </r>
  <r>
    <d v="2019-06-04T00:00:00"/>
    <x v="3"/>
    <d v="1899-12-30T11:30:00"/>
    <m/>
    <x v="1"/>
    <s v="JAR"/>
    <d v="2019-06-04T11:30:00"/>
    <n v="6007162"/>
    <x v="79"/>
    <s v="Carga"/>
    <s v="SI"/>
    <n v="13.5"/>
    <n v="26"/>
    <x v="2"/>
    <x v="226"/>
    <x v="1"/>
    <s v="MURC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6-04T00:00:00"/>
    <x v="61"/>
    <d v="1899-12-30T11:45:00"/>
    <m/>
    <x v="1"/>
    <s v="JAR"/>
    <d v="2019-06-04T12:00:00"/>
    <m/>
    <x v="3"/>
    <s v="Carga"/>
    <s v="NO"/>
    <n v="2"/>
    <n v="2"/>
    <x v="0"/>
    <x v="6"/>
    <x v="3"/>
    <s v="Madrid"/>
    <m/>
    <m/>
    <m/>
    <m/>
    <n v="15"/>
    <s v="Juan Carlos"/>
    <x v="115"/>
    <d v="1899-12-30T15:45:00"/>
    <m/>
    <n v="0"/>
    <x v="0"/>
    <x v="0"/>
    <s v="SI"/>
    <x v="1"/>
    <x v="2"/>
    <x v="0"/>
    <n v="0"/>
    <x v="1"/>
    <x v="23"/>
    <x v="6"/>
    <n v="468"/>
  </r>
  <r>
    <d v="2019-06-04T00:00:00"/>
    <x v="5"/>
    <d v="1899-12-30T12:30:00"/>
    <m/>
    <x v="1"/>
    <s v="JAR"/>
    <d v="2019-06-04T12:30:00"/>
    <n v="6007162"/>
    <x v="79"/>
    <s v="Carga"/>
    <s v="SI"/>
    <n v="13.5"/>
    <n v="26"/>
    <x v="2"/>
    <x v="226"/>
    <x v="1"/>
    <s v="MURCIA"/>
    <m/>
    <m/>
    <m/>
    <m/>
    <n v="45"/>
    <s v="Juan Carlos"/>
    <x v="115"/>
    <d v="1899-12-30T14:30:00"/>
    <m/>
    <n v="1"/>
    <x v="0"/>
    <x v="0"/>
    <s v="SI"/>
    <x v="1"/>
    <x v="2"/>
    <x v="0"/>
    <n v="0"/>
    <x v="1"/>
    <x v="23"/>
    <x v="6"/>
    <n v="468"/>
  </r>
  <r>
    <d v="2019-06-04T00:00:00"/>
    <x v="58"/>
    <d v="1899-12-30T13:15:00"/>
    <m/>
    <x v="1"/>
    <s v="JAR"/>
    <d v="2019-06-04T13:30:00"/>
    <m/>
    <x v="28"/>
    <s v="Carga"/>
    <s v="NO"/>
    <n v="3"/>
    <n v="6"/>
    <x v="0"/>
    <x v="247"/>
    <x v="5"/>
    <s v="Tarragona"/>
    <s v="Palets PRS"/>
    <m/>
    <m/>
    <m/>
    <n v="20"/>
    <s v="Jesús"/>
    <x v="115"/>
    <d v="1899-12-30T13:15:00"/>
    <m/>
    <n v="0"/>
    <x v="0"/>
    <x v="0"/>
    <s v="SI"/>
    <x v="1"/>
    <x v="1"/>
    <x v="1"/>
    <n v="1"/>
    <x v="2"/>
    <x v="23"/>
    <x v="6"/>
    <n v="468"/>
  </r>
  <r>
    <d v="2019-06-04T00:00:00"/>
    <x v="6"/>
    <d v="1899-12-30T13:30:00"/>
    <m/>
    <x v="1"/>
    <s v="JAR"/>
    <d v="2019-06-04T13:30:00"/>
    <m/>
    <x v="3"/>
    <s v="Carga"/>
    <s v="SI"/>
    <n v="13.5"/>
    <n v="26"/>
    <x v="0"/>
    <x v="226"/>
    <x v="1"/>
    <s v="Varios"/>
    <s v="POLO"/>
    <s v="O306HBV  -- R9818BCK"/>
    <m/>
    <m/>
    <n v="45"/>
    <s v="Juan Carlos"/>
    <x v="115"/>
    <d v="1899-12-30T14:30:00"/>
    <m/>
    <n v="1"/>
    <x v="0"/>
    <x v="0"/>
    <s v="SI"/>
    <x v="1"/>
    <x v="2"/>
    <x v="0"/>
    <n v="0"/>
    <x v="1"/>
    <x v="23"/>
    <x v="6"/>
    <n v="468"/>
  </r>
  <r>
    <d v="2019-06-04T00:00:00"/>
    <x v="43"/>
    <d v="1899-12-30T14:00:00"/>
    <m/>
    <x v="1"/>
    <s v="JAR"/>
    <d v="2019-06-04T14:00:00"/>
    <n v="6007162"/>
    <x v="79"/>
    <s v="Carga"/>
    <s v="SI"/>
    <n v="13.5"/>
    <n v="26"/>
    <x v="2"/>
    <x v="226"/>
    <x v="1"/>
    <s v="MURCIA"/>
    <m/>
    <m/>
    <m/>
    <m/>
    <n v="45"/>
    <s v="Sandra"/>
    <x v="115"/>
    <d v="1899-12-30T17:00:00"/>
    <m/>
    <n v="1"/>
    <x v="0"/>
    <x v="0"/>
    <s v="SI"/>
    <x v="1"/>
    <x v="2"/>
    <x v="0"/>
    <n v="0"/>
    <x v="1"/>
    <x v="23"/>
    <x v="6"/>
    <n v="468"/>
  </r>
  <r>
    <d v="2019-06-04T00:00:00"/>
    <x v="12"/>
    <d v="1899-12-30T14:30:00"/>
    <m/>
    <x v="1"/>
    <s v="JAR"/>
    <d v="2019-06-04T14:30:00"/>
    <m/>
    <x v="25"/>
    <s v="Descarga"/>
    <s v="SI"/>
    <n v="13.5"/>
    <n v="26"/>
    <x v="0"/>
    <x v="42"/>
    <x v="10"/>
    <s v="GAILLON"/>
    <s v="tiene cita a las 13h y llaman para indicar que llegaran sobre las 14:30h"/>
    <m/>
    <m/>
    <m/>
    <n v="45"/>
    <s v="Miguel Ángel"/>
    <x v="115"/>
    <d v="1899-12-30T15:30:00"/>
    <m/>
    <n v="1"/>
    <x v="0"/>
    <x v="0"/>
    <s v="SI"/>
    <x v="1"/>
    <x v="2"/>
    <x v="0"/>
    <n v="0"/>
    <x v="2"/>
    <x v="23"/>
    <x v="6"/>
    <n v="468"/>
  </r>
  <r>
    <d v="2019-06-04T00:00:00"/>
    <x v="7"/>
    <d v="1899-12-30T15:30:00"/>
    <m/>
    <x v="1"/>
    <s v="JAR"/>
    <d v="2019-06-04T15:30:00"/>
    <n v="6007162"/>
    <x v="79"/>
    <s v="Carga"/>
    <s v="SI"/>
    <n v="13.5"/>
    <n v="26"/>
    <x v="2"/>
    <x v="226"/>
    <x v="1"/>
    <s v="MURCIA"/>
    <m/>
    <m/>
    <m/>
    <m/>
    <n v="45"/>
    <s v="Juan Carlos"/>
    <x v="115"/>
    <d v="1899-12-30T18:30:00"/>
    <m/>
    <n v="1"/>
    <x v="0"/>
    <x v="0"/>
    <s v="SI"/>
    <x v="1"/>
    <x v="2"/>
    <x v="0"/>
    <n v="0"/>
    <x v="1"/>
    <x v="23"/>
    <x v="6"/>
    <n v="468"/>
  </r>
  <r>
    <d v="2019-06-04T00:00:00"/>
    <x v="13"/>
    <d v="1899-12-30T16:00:00"/>
    <m/>
    <x v="1"/>
    <s v="JAR"/>
    <d v="2019-06-04T16:00:00"/>
    <m/>
    <x v="3"/>
    <s v="Carga"/>
    <s v="SI"/>
    <n v="13.5"/>
    <n v="26"/>
    <x v="2"/>
    <x v="226"/>
    <x v="1"/>
    <s v="varios"/>
    <s v="ALBICE"/>
    <m/>
    <m/>
    <m/>
    <n v="45"/>
    <s v="Juan Carlos"/>
    <x v="115"/>
    <d v="1899-12-30T20:00:00"/>
    <m/>
    <n v="1"/>
    <x v="0"/>
    <x v="0"/>
    <s v="SI"/>
    <x v="1"/>
    <x v="2"/>
    <x v="0"/>
    <n v="0"/>
    <x v="1"/>
    <x v="23"/>
    <x v="6"/>
    <n v="468"/>
  </r>
  <r>
    <d v="2019-06-04T00:00:00"/>
    <x v="8"/>
    <d v="1899-12-30T16:30:00"/>
    <m/>
    <x v="1"/>
    <s v="JAR"/>
    <d v="2019-06-04T16:30:00"/>
    <n v="6007162"/>
    <x v="79"/>
    <s v="Carga"/>
    <s v="SI"/>
    <n v="13.5"/>
    <n v="26"/>
    <x v="2"/>
    <x v="226"/>
    <x v="1"/>
    <s v="MURCIA"/>
    <m/>
    <m/>
    <m/>
    <m/>
    <n v="45"/>
    <s v="Juan Carlos"/>
    <x v="115"/>
    <d v="1899-12-30T18:45:00"/>
    <m/>
    <n v="1"/>
    <x v="0"/>
    <x v="0"/>
    <s v="SI"/>
    <x v="1"/>
    <x v="2"/>
    <x v="0"/>
    <n v="0"/>
    <x v="1"/>
    <x v="23"/>
    <x v="6"/>
    <n v="468"/>
  </r>
  <r>
    <d v="2019-06-04T00:00:00"/>
    <x v="82"/>
    <m/>
    <m/>
    <x v="0"/>
    <s v="JAR"/>
    <d v="2019-06-04T17:00:00"/>
    <n v="28160"/>
    <x v="3"/>
    <s v="Carga"/>
    <s v="NO"/>
    <n v="1"/>
    <n v="2"/>
    <x v="0"/>
    <x v="4"/>
    <x v="1"/>
    <s v="Caceres"/>
    <m/>
    <m/>
    <m/>
    <m/>
    <n v="15"/>
    <s v="Reyes"/>
    <x v="115"/>
    <d v="1899-12-30T16:45:00"/>
    <m/>
    <n v="0"/>
    <x v="0"/>
    <x v="0"/>
    <s v="No"/>
    <x v="0"/>
    <x v="0"/>
    <x v="0"/>
    <n v="0"/>
    <x v="1"/>
    <x v="23"/>
    <x v="6"/>
    <n v="468"/>
  </r>
  <r>
    <d v="2019-06-04T00:00:00"/>
    <x v="40"/>
    <d v="1899-12-30T17:00:00"/>
    <m/>
    <x v="1"/>
    <s v="JAR"/>
    <d v="2019-06-04T17:00:00"/>
    <n v="27376"/>
    <x v="13"/>
    <s v="Carga"/>
    <s v="NO"/>
    <n v="5"/>
    <n v="9"/>
    <x v="0"/>
    <x v="335"/>
    <x v="7"/>
    <s v="Portugal"/>
    <m/>
    <m/>
    <m/>
    <m/>
    <n v="30"/>
    <s v="Miguel Ángel"/>
    <x v="115"/>
    <d v="1899-12-30T17:00:00"/>
    <m/>
    <n v="0"/>
    <x v="0"/>
    <x v="0"/>
    <s v="SI"/>
    <x v="1"/>
    <x v="1"/>
    <x v="1"/>
    <n v="1"/>
    <x v="2"/>
    <x v="23"/>
    <x v="6"/>
    <n v="468"/>
  </r>
  <r>
    <d v="2019-06-04T00:00:00"/>
    <x v="89"/>
    <d v="1899-12-30T17:15:00"/>
    <m/>
    <x v="1"/>
    <s v="JAR"/>
    <d v="2019-06-04T17:30:00"/>
    <m/>
    <x v="83"/>
    <s v="Carga"/>
    <s v="NO"/>
    <n v="3"/>
    <n v="6"/>
    <x v="0"/>
    <x v="294"/>
    <x v="7"/>
    <s v="varios"/>
    <m/>
    <m/>
    <m/>
    <m/>
    <n v="30"/>
    <s v="Miguel Ángel"/>
    <x v="115"/>
    <d v="1899-12-30T17:15:00"/>
    <m/>
    <n v="0"/>
    <x v="0"/>
    <x v="0"/>
    <s v="SI"/>
    <x v="1"/>
    <x v="1"/>
    <x v="1"/>
    <n v="1"/>
    <x v="2"/>
    <x v="23"/>
    <x v="6"/>
    <n v="468"/>
  </r>
  <r>
    <d v="2019-06-04T00:00:00"/>
    <x v="55"/>
    <d v="1899-12-30T17:30:00"/>
    <m/>
    <x v="1"/>
    <s v="JAR"/>
    <d v="2019-06-04T17:30:00"/>
    <n v="6007162"/>
    <x v="79"/>
    <s v="Carga"/>
    <s v="SI"/>
    <n v="13.5"/>
    <n v="26"/>
    <x v="2"/>
    <x v="226"/>
    <x v="1"/>
    <s v="MURCIA"/>
    <m/>
    <m/>
    <m/>
    <m/>
    <n v="45"/>
    <s v="Juan Carlos"/>
    <x v="115"/>
    <d v="1899-12-30T17:30:00"/>
    <m/>
    <n v="1"/>
    <x v="0"/>
    <x v="0"/>
    <s v="SI"/>
    <x v="1"/>
    <x v="1"/>
    <x v="1"/>
    <n v="1"/>
    <x v="1"/>
    <x v="23"/>
    <x v="6"/>
    <n v="468"/>
  </r>
  <r>
    <d v="2019-06-04T00:00:00"/>
    <x v="56"/>
    <d v="1899-12-30T19:00:00"/>
    <m/>
    <x v="1"/>
    <s v="JAR"/>
    <d v="2019-06-04T19:00:00"/>
    <m/>
    <x v="3"/>
    <s v="Carga"/>
    <s v="SI"/>
    <n v="13.5"/>
    <n v="26"/>
    <x v="2"/>
    <x v="226"/>
    <x v="1"/>
    <s v="varios"/>
    <s v="ALBICE"/>
    <m/>
    <m/>
    <m/>
    <n v="45"/>
    <s v="Denia"/>
    <x v="115"/>
    <d v="1899-12-30T19:00:00"/>
    <m/>
    <n v="1"/>
    <x v="0"/>
    <x v="0"/>
    <s v="SI"/>
    <x v="1"/>
    <x v="1"/>
    <x v="1"/>
    <n v="1"/>
    <x v="1"/>
    <x v="23"/>
    <x v="6"/>
    <n v="468"/>
  </r>
  <r>
    <d v="2019-06-04T00:00:00"/>
    <x v="48"/>
    <d v="1899-12-30T19:30:00"/>
    <m/>
    <x v="1"/>
    <s v="JAR"/>
    <d v="2019-06-04T19:30:00"/>
    <n v="6007162"/>
    <x v="79"/>
    <s v="Carga"/>
    <s v="SI"/>
    <n v="13.5"/>
    <n v="26"/>
    <x v="2"/>
    <x v="226"/>
    <x v="1"/>
    <s v="Fincas de Tebas"/>
    <m/>
    <m/>
    <m/>
    <m/>
    <n v="45"/>
    <s v="Juan Carlos"/>
    <x v="115"/>
    <d v="1899-12-30T19:30:00"/>
    <m/>
    <n v="1"/>
    <x v="0"/>
    <x v="0"/>
    <s v="SI"/>
    <x v="1"/>
    <x v="1"/>
    <x v="1"/>
    <n v="1"/>
    <x v="1"/>
    <x v="23"/>
    <x v="6"/>
    <n v="468"/>
  </r>
  <r>
    <d v="2019-06-04T00:00:00"/>
    <x v="117"/>
    <d v="1899-12-30T21:00:00"/>
    <m/>
    <x v="1"/>
    <s v="JAR"/>
    <d v="2019-06-04T21:00:00"/>
    <n v="6003178"/>
    <x v="3"/>
    <s v="Carga"/>
    <s v="SI"/>
    <n v="13.5"/>
    <n v="26"/>
    <x v="0"/>
    <x v="51"/>
    <x v="4"/>
    <s v="Romania"/>
    <m/>
    <m/>
    <m/>
    <m/>
    <n v="40"/>
    <s v="Miguel Ángel"/>
    <x v="116"/>
    <d v="1899-12-30T20:00:00"/>
    <m/>
    <n v="1"/>
    <x v="0"/>
    <x v="0"/>
    <s v="SI"/>
    <x v="2"/>
    <x v="2"/>
    <x v="0"/>
    <n v="0"/>
    <x v="1"/>
    <x v="23"/>
    <x v="6"/>
    <n v="468"/>
  </r>
  <r>
    <d v="2019-06-05T00:00:00"/>
    <x v="17"/>
    <d v="1899-12-30T06:00:00"/>
    <m/>
    <x v="1"/>
    <s v="JAR"/>
    <d v="2019-06-05T06:00:00"/>
    <m/>
    <x v="22"/>
    <s v="Descarga"/>
    <s v="SI"/>
    <n v="13.5"/>
    <n v="26"/>
    <x v="0"/>
    <x v="319"/>
    <x v="8"/>
    <s v="PALAU"/>
    <m/>
    <m/>
    <m/>
    <m/>
    <n v="45"/>
    <s v="Jesús"/>
    <x v="116"/>
    <d v="1899-12-30T08:00:00"/>
    <m/>
    <n v="1"/>
    <x v="0"/>
    <x v="0"/>
    <s v="SI"/>
    <x v="1"/>
    <x v="2"/>
    <x v="0"/>
    <n v="0"/>
    <x v="2"/>
    <x v="23"/>
    <x v="6"/>
    <n v="468"/>
  </r>
  <r>
    <d v="2019-06-05T00:00:00"/>
    <x v="59"/>
    <d v="1899-12-30T07:00:00"/>
    <m/>
    <x v="1"/>
    <s v="JAR"/>
    <d v="2019-06-05T07:00:00"/>
    <m/>
    <x v="22"/>
    <s v="Carga"/>
    <s v="SI"/>
    <n v="13.5"/>
    <n v="26"/>
    <x v="0"/>
    <x v="319"/>
    <x v="8"/>
    <s v="LORQUI"/>
    <m/>
    <m/>
    <m/>
    <m/>
    <n v="60"/>
    <s v="Jesús"/>
    <x v="116"/>
    <d v="1899-12-30T07:00:00"/>
    <m/>
    <n v="1"/>
    <x v="0"/>
    <x v="0"/>
    <s v="SI"/>
    <x v="1"/>
    <x v="1"/>
    <x v="1"/>
    <n v="1"/>
    <x v="2"/>
    <x v="23"/>
    <x v="6"/>
    <n v="468"/>
  </r>
  <r>
    <d v="2019-06-05T00:00:00"/>
    <x v="18"/>
    <d v="1899-12-30T07:30:00"/>
    <m/>
    <x v="1"/>
    <s v="JAR"/>
    <d v="2019-06-05T07:30:00"/>
    <m/>
    <x v="26"/>
    <s v="Carga"/>
    <s v="NO"/>
    <n v="6"/>
    <n v="12"/>
    <x v="0"/>
    <x v="157"/>
    <x v="7"/>
    <s v="Varios"/>
    <m/>
    <m/>
    <m/>
    <m/>
    <n v="30"/>
    <s v="Miguel M."/>
    <x v="116"/>
    <d v="1899-12-30T07:30:00"/>
    <m/>
    <n v="0"/>
    <x v="0"/>
    <x v="0"/>
    <s v="SI"/>
    <x v="1"/>
    <x v="1"/>
    <x v="1"/>
    <n v="1"/>
    <x v="2"/>
    <x v="23"/>
    <x v="6"/>
    <n v="468"/>
  </r>
  <r>
    <d v="2019-06-05T00:00:00"/>
    <x v="200"/>
    <d v="1899-12-30T07:45:00"/>
    <m/>
    <x v="1"/>
    <s v="JAR"/>
    <d v="2019-06-05T08:00:00"/>
    <n v="27494"/>
    <x v="7"/>
    <s v="Carga"/>
    <s v="NO"/>
    <n v="4"/>
    <n v="4"/>
    <x v="0"/>
    <x v="141"/>
    <x v="7"/>
    <s v="Barcelona"/>
    <m/>
    <m/>
    <m/>
    <m/>
    <n v="20"/>
    <s v="Jesús"/>
    <x v="116"/>
    <d v="1899-12-30T07:45:00"/>
    <m/>
    <n v="0"/>
    <x v="0"/>
    <x v="0"/>
    <s v="SI"/>
    <x v="1"/>
    <x v="1"/>
    <x v="1"/>
    <n v="1"/>
    <x v="2"/>
    <x v="23"/>
    <x v="6"/>
    <n v="468"/>
  </r>
  <r>
    <d v="2019-06-05T00:00:00"/>
    <x v="9"/>
    <d v="1899-12-30T08:00:00"/>
    <m/>
    <x v="1"/>
    <s v="JAR"/>
    <d v="2019-06-05T08:00:00"/>
    <m/>
    <x v="3"/>
    <s v="Carga"/>
    <s v="SI"/>
    <n v="13.5"/>
    <n v="26"/>
    <x v="0"/>
    <x v="206"/>
    <x v="3"/>
    <s v="Borgonya"/>
    <m/>
    <m/>
    <m/>
    <m/>
    <n v="35"/>
    <s v="Jesús"/>
    <x v="116"/>
    <d v="1899-12-30T08:00:00"/>
    <m/>
    <n v="1"/>
    <x v="0"/>
    <x v="0"/>
    <s v="SI"/>
    <x v="1"/>
    <x v="1"/>
    <x v="1"/>
    <n v="1"/>
    <x v="1"/>
    <x v="23"/>
    <x v="6"/>
    <n v="468"/>
  </r>
  <r>
    <d v="2019-06-05T00:00:00"/>
    <x v="20"/>
    <m/>
    <m/>
    <x v="0"/>
    <s v="JAR"/>
    <d v="2019-06-05T08:30:00"/>
    <n v="27880"/>
    <x v="3"/>
    <s v="Carga"/>
    <s v="SI"/>
    <n v="13.5"/>
    <n v="26"/>
    <x v="2"/>
    <x v="322"/>
    <x v="1"/>
    <s v="Murcia"/>
    <m/>
    <m/>
    <m/>
    <m/>
    <n v="45"/>
    <s v="Miguel M."/>
    <x v="116"/>
    <d v="1899-12-30T08:30:00"/>
    <m/>
    <n v="1"/>
    <x v="0"/>
    <x v="0"/>
    <s v="No"/>
    <x v="0"/>
    <x v="0"/>
    <x v="0"/>
    <n v="0"/>
    <x v="1"/>
    <x v="23"/>
    <x v="6"/>
    <n v="468"/>
  </r>
  <r>
    <d v="2019-06-05T00:00:00"/>
    <x v="22"/>
    <d v="1899-12-30T09:00:00"/>
    <m/>
    <x v="1"/>
    <s v="JAR"/>
    <d v="2019-06-05T09:00:00"/>
    <n v="6007162"/>
    <x v="86"/>
    <s v="Carga"/>
    <s v="SI"/>
    <n v="13.5"/>
    <n v="26"/>
    <x v="2"/>
    <x v="226"/>
    <x v="1"/>
    <s v="MURCIA"/>
    <m/>
    <s v="2340-JWJ R-9639-BCL"/>
    <m/>
    <m/>
    <n v="45"/>
    <s v="Jesús"/>
    <x v="116"/>
    <d v="1899-12-30T11:00:00"/>
    <m/>
    <n v="1"/>
    <x v="0"/>
    <x v="0"/>
    <s v="SI"/>
    <x v="1"/>
    <x v="2"/>
    <x v="0"/>
    <n v="0"/>
    <x v="1"/>
    <x v="23"/>
    <x v="6"/>
    <n v="468"/>
  </r>
  <r>
    <d v="2019-06-05T00:00:00"/>
    <x v="1"/>
    <d v="1899-12-30T10:30:00"/>
    <m/>
    <x v="1"/>
    <s v="JAR"/>
    <d v="2019-06-05T10:30:00"/>
    <m/>
    <x v="22"/>
    <s v="Descarga"/>
    <s v="SI"/>
    <n v="13.5"/>
    <n v="26"/>
    <x v="0"/>
    <x v="319"/>
    <x v="8"/>
    <s v="PALAU"/>
    <m/>
    <m/>
    <m/>
    <m/>
    <n v="60"/>
    <s v="Jesús"/>
    <x v="116"/>
    <d v="1899-12-30T10:30:00"/>
    <m/>
    <n v="1"/>
    <x v="0"/>
    <x v="0"/>
    <s v="SI"/>
    <x v="1"/>
    <x v="1"/>
    <x v="1"/>
    <n v="1"/>
    <x v="2"/>
    <x v="23"/>
    <x v="6"/>
    <n v="468"/>
  </r>
  <r>
    <d v="2019-06-05T00:00:00"/>
    <x v="2"/>
    <d v="1899-12-30T11:00:00"/>
    <m/>
    <x v="1"/>
    <s v="JAR"/>
    <d v="2019-06-05T11:00:00"/>
    <m/>
    <x v="3"/>
    <s v="Descarga"/>
    <s v="SI"/>
    <n v="13.5"/>
    <n v="26"/>
    <x v="0"/>
    <x v="102"/>
    <x v="2"/>
    <s v="PALAU"/>
    <m/>
    <m/>
    <m/>
    <m/>
    <n v="60"/>
    <s v="Miguel M."/>
    <x v="116"/>
    <d v="1899-12-30T11:00:00"/>
    <m/>
    <n v="1"/>
    <x v="0"/>
    <x v="0"/>
    <s v="SI"/>
    <x v="1"/>
    <x v="1"/>
    <x v="1"/>
    <n v="1"/>
    <x v="0"/>
    <x v="23"/>
    <x v="6"/>
    <n v="468"/>
  </r>
  <r>
    <d v="2019-06-05T00:00:00"/>
    <x v="3"/>
    <d v="1899-12-30T11:30:00"/>
    <m/>
    <x v="1"/>
    <s v="JAR"/>
    <d v="2019-06-05T11:30:00"/>
    <n v="28148"/>
    <x v="70"/>
    <s v="Carga"/>
    <s v="NO"/>
    <n v="1"/>
    <n v="2"/>
    <x v="0"/>
    <x v="308"/>
    <x v="1"/>
    <s v="Ourense"/>
    <m/>
    <m/>
    <m/>
    <m/>
    <n v="15"/>
    <s v="Reyes"/>
    <x v="116"/>
    <d v="1899-12-30T11:30:00"/>
    <m/>
    <n v="0"/>
    <x v="0"/>
    <x v="0"/>
    <s v="SI"/>
    <x v="1"/>
    <x v="1"/>
    <x v="1"/>
    <n v="1"/>
    <x v="1"/>
    <x v="23"/>
    <x v="6"/>
    <n v="468"/>
  </r>
  <r>
    <d v="2019-06-05T00:00:00"/>
    <x v="61"/>
    <d v="1899-12-30T11:45:00"/>
    <m/>
    <x v="1"/>
    <s v="JAR"/>
    <d v="2019-06-05T12:00:00"/>
    <m/>
    <x v="7"/>
    <s v="Descarga"/>
    <s v="NO"/>
    <n v="1"/>
    <n v="2"/>
    <x v="0"/>
    <x v="316"/>
    <x v="0"/>
    <s v="PALAU"/>
    <m/>
    <m/>
    <m/>
    <m/>
    <n v="10"/>
    <s v="Reyes"/>
    <x v="116"/>
    <d v="1899-12-30T11:45:00"/>
    <m/>
    <n v="0"/>
    <x v="0"/>
    <x v="0"/>
    <s v="SI"/>
    <x v="1"/>
    <x v="1"/>
    <x v="1"/>
    <n v="1"/>
    <x v="0"/>
    <x v="23"/>
    <x v="6"/>
    <n v="468"/>
  </r>
  <r>
    <d v="2019-06-05T00:00:00"/>
    <x v="96"/>
    <d v="1899-12-30T11:50:00"/>
    <m/>
    <x v="1"/>
    <s v="JAR"/>
    <d v="2019-06-05T12:00:00"/>
    <m/>
    <x v="7"/>
    <s v="Carga"/>
    <s v="NO"/>
    <n v="4"/>
    <n v="4"/>
    <x v="0"/>
    <x v="141"/>
    <x v="7"/>
    <s v="Barcelona"/>
    <m/>
    <m/>
    <m/>
    <m/>
    <n v="20"/>
    <s v="Reyes"/>
    <x v="116"/>
    <d v="1899-12-30T11:50:00"/>
    <m/>
    <n v="0"/>
    <x v="0"/>
    <x v="0"/>
    <s v="SI"/>
    <x v="1"/>
    <x v="1"/>
    <x v="1"/>
    <n v="1"/>
    <x v="2"/>
    <x v="23"/>
    <x v="6"/>
    <n v="468"/>
  </r>
  <r>
    <d v="2019-06-05T00:00:00"/>
    <x v="4"/>
    <d v="1899-12-30T12:00:00"/>
    <m/>
    <x v="1"/>
    <s v="JAR"/>
    <d v="2019-06-05T12:00:00"/>
    <n v="6007162"/>
    <x v="86"/>
    <s v="Carga"/>
    <s v="SI"/>
    <n v="13.5"/>
    <n v="26"/>
    <x v="2"/>
    <x v="226"/>
    <x v="1"/>
    <s v="MURCIA"/>
    <m/>
    <s v="0694-KDL  R-5713-BBH"/>
    <m/>
    <m/>
    <n v="45"/>
    <s v="Jesús"/>
    <x v="116"/>
    <d v="1899-12-30T12:00:00"/>
    <m/>
    <n v="1"/>
    <x v="0"/>
    <x v="0"/>
    <s v="SI"/>
    <x v="1"/>
    <x v="1"/>
    <x v="1"/>
    <n v="1"/>
    <x v="1"/>
    <x v="23"/>
    <x v="6"/>
    <n v="468"/>
  </r>
  <r>
    <d v="2019-06-05T00:00:00"/>
    <x v="5"/>
    <d v="1899-12-30T12:30:00"/>
    <m/>
    <x v="1"/>
    <s v="JAR"/>
    <d v="2019-06-05T12:30:00"/>
    <n v="6007162"/>
    <x v="79"/>
    <s v="Carga"/>
    <s v="SI"/>
    <n v="13.5"/>
    <n v="26"/>
    <x v="2"/>
    <x v="226"/>
    <x v="1"/>
    <s v="Lorqui"/>
    <m/>
    <m/>
    <m/>
    <m/>
    <n v="45"/>
    <s v="Juan Carlos"/>
    <x v="116"/>
    <d v="1899-12-30T20:30:00"/>
    <m/>
    <n v="1"/>
    <x v="0"/>
    <x v="0"/>
    <s v="SI"/>
    <x v="1"/>
    <x v="2"/>
    <x v="0"/>
    <n v="0"/>
    <x v="1"/>
    <x v="23"/>
    <x v="6"/>
    <n v="468"/>
  </r>
  <r>
    <d v="2019-06-05T00:00:00"/>
    <x v="53"/>
    <d v="1899-12-30T12:45:00"/>
    <m/>
    <x v="1"/>
    <s v="MR"/>
    <d v="2019-06-05T13:00:00"/>
    <s v="28251, 28018"/>
    <x v="3"/>
    <s v="Carga"/>
    <s v="NO"/>
    <n v="1"/>
    <n v="2"/>
    <x v="0"/>
    <x v="336"/>
    <x v="1"/>
    <s v="MADRID"/>
    <m/>
    <m/>
    <m/>
    <m/>
    <n v="15"/>
    <s v="Reyes"/>
    <x v="116"/>
    <d v="1899-12-30T12:45:00"/>
    <m/>
    <n v="0"/>
    <x v="0"/>
    <x v="0"/>
    <s v="SI"/>
    <x v="1"/>
    <x v="1"/>
    <x v="1"/>
    <n v="1"/>
    <x v="1"/>
    <x v="23"/>
    <x v="6"/>
    <n v="468"/>
  </r>
  <r>
    <d v="2019-06-05T00:00:00"/>
    <x v="6"/>
    <d v="1899-12-30T13:30:00"/>
    <m/>
    <x v="1"/>
    <s v="JAR"/>
    <d v="2019-06-05T13:30:00"/>
    <n v="6007162"/>
    <x v="3"/>
    <s v="Carga"/>
    <s v="SI"/>
    <n v="13.5"/>
    <n v="26"/>
    <x v="2"/>
    <x v="226"/>
    <x v="1"/>
    <s v="HUESCA"/>
    <s v="POLO"/>
    <m/>
    <m/>
    <m/>
    <n v="45"/>
    <s v="Juan Carlos"/>
    <x v="116"/>
    <d v="1899-12-30T15:30:00"/>
    <m/>
    <n v="1"/>
    <x v="0"/>
    <x v="0"/>
    <s v="SI"/>
    <x v="1"/>
    <x v="2"/>
    <x v="0"/>
    <n v="0"/>
    <x v="1"/>
    <x v="23"/>
    <x v="6"/>
    <n v="468"/>
  </r>
  <r>
    <d v="2019-06-05T00:00:00"/>
    <x v="43"/>
    <d v="1899-12-30T14:00:00"/>
    <m/>
    <x v="1"/>
    <s v="JAR"/>
    <d v="2019-06-05T14:00:00"/>
    <n v="6007312"/>
    <x v="25"/>
    <s v="Carga"/>
    <s v="SI"/>
    <n v="13.5"/>
    <n v="26"/>
    <x v="0"/>
    <x v="7"/>
    <x v="9"/>
    <s v="FRANCIA"/>
    <m/>
    <m/>
    <m/>
    <m/>
    <n v="60"/>
    <s v="Miguel M."/>
    <x v="116"/>
    <d v="1899-12-30T10:30:00"/>
    <m/>
    <n v="1"/>
    <x v="0"/>
    <x v="0"/>
    <s v="SI"/>
    <x v="1"/>
    <x v="3"/>
    <x v="1"/>
    <n v="1"/>
    <x v="2"/>
    <x v="23"/>
    <x v="6"/>
    <n v="468"/>
  </r>
  <r>
    <d v="2019-06-05T00:00:00"/>
    <x v="203"/>
    <d v="1899-12-30T14:15:00"/>
    <m/>
    <x v="1"/>
    <s v="JAR"/>
    <d v="2019-06-05T14:30:00"/>
    <n v="6007162"/>
    <x v="86"/>
    <s v="Carga"/>
    <s v="SI"/>
    <n v="13.5"/>
    <n v="26"/>
    <x v="2"/>
    <x v="226"/>
    <x v="1"/>
    <s v="MURCIA"/>
    <m/>
    <s v="1055-JNS  R-1811-BCV"/>
    <m/>
    <m/>
    <n v="45"/>
    <s v="Juan Carlos"/>
    <x v="116"/>
    <d v="1899-12-30T14:15:00"/>
    <m/>
    <n v="1"/>
    <x v="0"/>
    <x v="0"/>
    <s v="SI"/>
    <x v="1"/>
    <x v="1"/>
    <x v="1"/>
    <n v="1"/>
    <x v="1"/>
    <x v="23"/>
    <x v="6"/>
    <n v="468"/>
  </r>
  <r>
    <d v="2019-06-05T00:00:00"/>
    <x v="12"/>
    <d v="1899-12-30T14:30:00"/>
    <m/>
    <x v="1"/>
    <s v="JAR"/>
    <d v="2019-06-05T14:30:00"/>
    <n v="6007162"/>
    <x v="3"/>
    <s v="Carga"/>
    <s v="SI"/>
    <n v="13.5"/>
    <n v="26"/>
    <x v="2"/>
    <x v="226"/>
    <x v="1"/>
    <s v="HUESCA"/>
    <s v="POLO"/>
    <m/>
    <m/>
    <m/>
    <n v="45"/>
    <s v="Juan Carlos"/>
    <x v="116"/>
    <d v="1899-12-30T14:30:00"/>
    <m/>
    <n v="1"/>
    <x v="0"/>
    <x v="0"/>
    <s v="SI"/>
    <x v="1"/>
    <x v="1"/>
    <x v="1"/>
    <n v="1"/>
    <x v="1"/>
    <x v="23"/>
    <x v="6"/>
    <n v="468"/>
  </r>
  <r>
    <d v="2019-06-05T00:00:00"/>
    <x v="38"/>
    <d v="1899-12-30T15:00:00"/>
    <m/>
    <x v="1"/>
    <s v="JAR"/>
    <d v="2019-06-05T15:00:00"/>
    <m/>
    <x v="3"/>
    <s v="Carga"/>
    <s v="SI"/>
    <n v="13.5"/>
    <n v="26"/>
    <x v="0"/>
    <x v="23"/>
    <x v="1"/>
    <s v="varios"/>
    <n v="3680399303"/>
    <m/>
    <m/>
    <m/>
    <n v="60"/>
    <s v="Miguel Ángel"/>
    <x v="116"/>
    <d v="1899-12-30T15:00:00"/>
    <m/>
    <n v="1"/>
    <x v="0"/>
    <x v="0"/>
    <s v="SI"/>
    <x v="1"/>
    <x v="1"/>
    <x v="1"/>
    <n v="1"/>
    <x v="1"/>
    <x v="23"/>
    <x v="6"/>
    <n v="468"/>
  </r>
  <r>
    <d v="2019-06-05T00:00:00"/>
    <x v="13"/>
    <d v="1899-12-30T16:00:00"/>
    <m/>
    <x v="1"/>
    <s v="JAR"/>
    <d v="2019-06-05T16:00:00"/>
    <n v="6006756"/>
    <x v="6"/>
    <s v="Carga"/>
    <s v="SI"/>
    <n v="13.5"/>
    <n v="26"/>
    <x v="0"/>
    <x v="7"/>
    <x v="4"/>
    <s v="France"/>
    <m/>
    <m/>
    <m/>
    <m/>
    <n v="30"/>
    <s v="Miguel Ángel"/>
    <x v="116"/>
    <d v="1899-12-30T16:00:00"/>
    <m/>
    <n v="1"/>
    <x v="0"/>
    <x v="0"/>
    <s v="SI"/>
    <x v="1"/>
    <x v="1"/>
    <x v="1"/>
    <n v="1"/>
    <x v="1"/>
    <x v="23"/>
    <x v="6"/>
    <n v="468"/>
  </r>
  <r>
    <d v="2019-06-05T00:00:00"/>
    <x v="8"/>
    <d v="1899-12-30T16:30:00"/>
    <m/>
    <x v="1"/>
    <s v="JAR"/>
    <d v="2019-06-05T16:30:00"/>
    <n v="6007162"/>
    <x v="86"/>
    <s v="Carga"/>
    <s v="SI"/>
    <n v="13.5"/>
    <n v="26"/>
    <x v="2"/>
    <x v="226"/>
    <x v="1"/>
    <s v="MURCIA"/>
    <m/>
    <s v="1602-HJS  R-9583-BBS"/>
    <m/>
    <m/>
    <n v="45"/>
    <s v="Miguel M."/>
    <x v="117"/>
    <d v="1899-12-30T08:15:00"/>
    <m/>
    <n v="1"/>
    <x v="0"/>
    <x v="0"/>
    <s v="SI"/>
    <x v="2"/>
    <x v="2"/>
    <x v="0"/>
    <n v="0"/>
    <x v="1"/>
    <x v="23"/>
    <x v="6"/>
    <n v="468"/>
  </r>
  <r>
    <d v="2019-06-05T00:00:00"/>
    <x v="40"/>
    <d v="1899-12-30T17:00:00"/>
    <m/>
    <x v="1"/>
    <s v="JAR"/>
    <d v="2019-06-05T17:00:00"/>
    <m/>
    <x v="83"/>
    <s v="Carga"/>
    <s v="NO"/>
    <n v="3"/>
    <n v="5"/>
    <x v="0"/>
    <x v="294"/>
    <x v="7"/>
    <s v="Varios"/>
    <m/>
    <m/>
    <m/>
    <m/>
    <n v="20"/>
    <s v="Miguel M."/>
    <x v="117"/>
    <d v="1899-12-30T09:30:00"/>
    <m/>
    <n v="0"/>
    <x v="0"/>
    <x v="0"/>
    <s v="SI"/>
    <x v="2"/>
    <x v="2"/>
    <x v="0"/>
    <n v="0"/>
    <x v="2"/>
    <x v="23"/>
    <x v="6"/>
    <n v="468"/>
  </r>
  <r>
    <d v="2019-06-05T00:00:00"/>
    <x v="46"/>
    <d v="1899-12-30T18:00:00"/>
    <m/>
    <x v="1"/>
    <s v="JAR"/>
    <d v="2019-06-05T18:00:00"/>
    <n v="6007162"/>
    <x v="3"/>
    <s v="Carga"/>
    <s v="SI"/>
    <n v="13.5"/>
    <n v="26"/>
    <x v="2"/>
    <x v="226"/>
    <x v="1"/>
    <s v="HUESCA"/>
    <s v="ALBICE"/>
    <m/>
    <m/>
    <m/>
    <n v="45"/>
    <s v="Juan Carlos"/>
    <x v="116"/>
    <d v="1899-12-30T16:30:00"/>
    <m/>
    <n v="1"/>
    <x v="0"/>
    <x v="0"/>
    <s v="SI"/>
    <x v="1"/>
    <x v="3"/>
    <x v="1"/>
    <n v="1"/>
    <x v="1"/>
    <x v="23"/>
    <x v="6"/>
    <n v="468"/>
  </r>
  <r>
    <d v="2019-06-05T00:00:00"/>
    <x v="47"/>
    <d v="1899-12-30T18:30:00"/>
    <m/>
    <x v="1"/>
    <s v="JAR"/>
    <d v="2019-06-05T18:30:00"/>
    <n v="6007162"/>
    <x v="86"/>
    <s v="Carga"/>
    <s v="SI"/>
    <n v="13.5"/>
    <n v="26"/>
    <x v="2"/>
    <x v="226"/>
    <x v="1"/>
    <s v="MURCIA"/>
    <m/>
    <s v="5347-HHY  R-7772-BBJ"/>
    <m/>
    <m/>
    <n v="45"/>
    <s v="Juan Carlos"/>
    <x v="116"/>
    <d v="1899-12-30T18:30:00"/>
    <m/>
    <n v="1"/>
    <x v="0"/>
    <x v="0"/>
    <s v="SI"/>
    <x v="1"/>
    <x v="1"/>
    <x v="1"/>
    <n v="1"/>
    <x v="1"/>
    <x v="23"/>
    <x v="6"/>
    <n v="468"/>
  </r>
  <r>
    <d v="2019-06-05T00:00:00"/>
    <x v="48"/>
    <d v="1899-12-30T19:30:00"/>
    <m/>
    <x v="1"/>
    <s v="JAR"/>
    <d v="2019-06-05T19:30:00"/>
    <n v="6007162"/>
    <x v="86"/>
    <s v="Carga"/>
    <s v="SI"/>
    <n v="13.5"/>
    <n v="26"/>
    <x v="2"/>
    <x v="226"/>
    <x v="1"/>
    <s v="MURCIA"/>
    <m/>
    <s v="0400-JWF  R-8529-BCS"/>
    <m/>
    <m/>
    <n v="45"/>
    <s v="Juan Carlos"/>
    <x v="116"/>
    <d v="1899-12-30T19:30:00"/>
    <m/>
    <n v="1"/>
    <x v="0"/>
    <x v="0"/>
    <s v="SI"/>
    <x v="1"/>
    <x v="1"/>
    <x v="1"/>
    <n v="1"/>
    <x v="1"/>
    <x v="23"/>
    <x v="6"/>
    <n v="468"/>
  </r>
  <r>
    <d v="2019-06-05T00:00:00"/>
    <x v="114"/>
    <d v="1899-12-30T20:30:00"/>
    <m/>
    <x v="1"/>
    <s v="JAR"/>
    <d v="2019-06-05T20:30:00"/>
    <n v="6007162"/>
    <x v="86"/>
    <s v="Carga"/>
    <s v="SI"/>
    <n v="13.5"/>
    <n v="26"/>
    <x v="2"/>
    <x v="226"/>
    <x v="1"/>
    <s v="MURCIA"/>
    <m/>
    <s v="9476-JTF  R-6386-BCL"/>
    <m/>
    <m/>
    <n v="45"/>
    <s v="Juan Carlos"/>
    <x v="116"/>
    <d v="1899-12-30T20:30:00"/>
    <m/>
    <n v="1"/>
    <x v="0"/>
    <x v="0"/>
    <s v="SI"/>
    <x v="1"/>
    <x v="1"/>
    <x v="1"/>
    <n v="1"/>
    <x v="1"/>
    <x v="23"/>
    <x v="6"/>
    <n v="468"/>
  </r>
  <r>
    <d v="2019-06-05T00:00:00"/>
    <x v="104"/>
    <d v="1899-12-30T21:30:00"/>
    <m/>
    <x v="1"/>
    <s v="JAR"/>
    <d v="2019-06-05T21:30:00"/>
    <m/>
    <x v="3"/>
    <s v="Carga"/>
    <s v="SI"/>
    <n v="13.5"/>
    <n v="26"/>
    <x v="0"/>
    <x v="23"/>
    <x v="1"/>
    <s v="Varios"/>
    <n v="3680396020"/>
    <m/>
    <m/>
    <m/>
    <n v="60"/>
    <s v="Miguel M."/>
    <x v="115"/>
    <d v="1899-12-30T12:30:00"/>
    <m/>
    <n v="1"/>
    <x v="0"/>
    <x v="0"/>
    <s v="SI"/>
    <x v="3"/>
    <x v="3"/>
    <x v="1"/>
    <n v="1"/>
    <x v="1"/>
    <x v="23"/>
    <x v="6"/>
    <n v="468"/>
  </r>
  <r>
    <d v="2019-06-06T00:00:00"/>
    <x v="17"/>
    <d v="1899-12-30T06:00:00"/>
    <m/>
    <x v="1"/>
    <s v="JAR"/>
    <d v="2019-06-06T06:00:00"/>
    <m/>
    <x v="3"/>
    <s v="Carga"/>
    <s v="SI"/>
    <n v="13.5"/>
    <n v="26"/>
    <x v="0"/>
    <x v="23"/>
    <x v="1"/>
    <s v="Varios"/>
    <n v="3680396013"/>
    <m/>
    <m/>
    <m/>
    <n v="60"/>
    <s v="Miguel M."/>
    <x v="117"/>
    <d v="1899-12-30T06:00:00"/>
    <m/>
    <n v="1"/>
    <x v="0"/>
    <x v="0"/>
    <s v="SI"/>
    <x v="1"/>
    <x v="1"/>
    <x v="1"/>
    <n v="1"/>
    <x v="1"/>
    <x v="23"/>
    <x v="6"/>
    <n v="468"/>
  </r>
  <r>
    <d v="2019-06-06T00:00:00"/>
    <x v="18"/>
    <d v="1899-12-30T07:30:00"/>
    <m/>
    <x v="1"/>
    <s v="JAR"/>
    <d v="2019-06-06T07:30:00"/>
    <m/>
    <x v="26"/>
    <s v="Carga"/>
    <s v="NO"/>
    <n v="5"/>
    <n v="9"/>
    <x v="0"/>
    <x v="157"/>
    <x v="7"/>
    <s v="varios"/>
    <m/>
    <m/>
    <m/>
    <m/>
    <n v="30"/>
    <s v="Miguel M."/>
    <x v="117"/>
    <d v="1899-12-30T07:30:00"/>
    <m/>
    <n v="0"/>
    <x v="0"/>
    <x v="0"/>
    <s v="SI"/>
    <x v="1"/>
    <x v="1"/>
    <x v="1"/>
    <n v="1"/>
    <x v="2"/>
    <x v="23"/>
    <x v="6"/>
    <n v="468"/>
  </r>
  <r>
    <d v="2019-06-06T00:00:00"/>
    <x v="20"/>
    <d v="1899-12-30T08:30:00"/>
    <m/>
    <x v="1"/>
    <s v="JAR"/>
    <d v="2019-06-06T08:30:00"/>
    <s v="28264-28090"/>
    <x v="87"/>
    <s v="Carga"/>
    <s v="NO"/>
    <n v="2"/>
    <n v="3"/>
    <x v="0"/>
    <x v="91"/>
    <x v="1"/>
    <s v="Barcelona"/>
    <m/>
    <m/>
    <m/>
    <m/>
    <n v="15"/>
    <s v="Reyes"/>
    <x v="117"/>
    <d v="1899-12-30T08:30:00"/>
    <m/>
    <n v="0"/>
    <x v="0"/>
    <x v="0"/>
    <s v="SI"/>
    <x v="1"/>
    <x v="1"/>
    <x v="1"/>
    <n v="1"/>
    <x v="1"/>
    <x v="23"/>
    <x v="6"/>
    <n v="468"/>
  </r>
  <r>
    <d v="2019-06-06T00:00:00"/>
    <x v="22"/>
    <d v="1899-12-30T09:00:00"/>
    <m/>
    <x v="1"/>
    <s v="JAR"/>
    <d v="2019-06-06T09:00:00"/>
    <m/>
    <x v="32"/>
    <s v="Descarga"/>
    <s v="NO"/>
    <n v="8"/>
    <n v="15"/>
    <x v="0"/>
    <x v="227"/>
    <x v="0"/>
    <s v="PALAU"/>
    <m/>
    <m/>
    <m/>
    <m/>
    <n v="40"/>
    <s v="Jesús"/>
    <x v="117"/>
    <d v="1899-12-30T09:00:00"/>
    <m/>
    <n v="0"/>
    <x v="0"/>
    <x v="0"/>
    <s v="SI"/>
    <x v="1"/>
    <x v="1"/>
    <x v="1"/>
    <n v="1"/>
    <x v="0"/>
    <x v="23"/>
    <x v="6"/>
    <n v="468"/>
  </r>
  <r>
    <d v="2019-06-06T00:00:00"/>
    <x v="14"/>
    <d v="1899-12-30T10:00:00"/>
    <m/>
    <x v="1"/>
    <s v="JAR"/>
    <d v="2019-06-06T10:00:00"/>
    <n v="6006870"/>
    <x v="3"/>
    <s v="Carga"/>
    <s v="SI"/>
    <n v="13.5"/>
    <n v="8"/>
    <x v="0"/>
    <x v="86"/>
    <x v="4"/>
    <s v="Italia"/>
    <m/>
    <m/>
    <m/>
    <m/>
    <n v="60"/>
    <s v="Jesús"/>
    <x v="117"/>
    <d v="1899-12-30T10:00:00"/>
    <m/>
    <n v="1"/>
    <x v="0"/>
    <x v="0"/>
    <s v="SI"/>
    <x v="1"/>
    <x v="1"/>
    <x v="1"/>
    <n v="1"/>
    <x v="1"/>
    <x v="23"/>
    <x v="6"/>
    <n v="468"/>
  </r>
  <r>
    <d v="2019-06-06T00:00:00"/>
    <x v="41"/>
    <d v="1899-12-30T10:15:00"/>
    <m/>
    <x v="1"/>
    <s v="JAR"/>
    <d v="2019-06-06T10:30:00"/>
    <n v="4001268"/>
    <x v="3"/>
    <s v="Carga"/>
    <s v="NO"/>
    <n v="1"/>
    <n v="1"/>
    <x v="0"/>
    <x v="23"/>
    <x v="1"/>
    <s v="Varios"/>
    <m/>
    <m/>
    <m/>
    <m/>
    <n v="10"/>
    <s v="Reyes"/>
    <x v="117"/>
    <d v="1899-12-30T10:15:00"/>
    <m/>
    <n v="0"/>
    <x v="0"/>
    <x v="0"/>
    <s v="SI"/>
    <x v="1"/>
    <x v="1"/>
    <x v="1"/>
    <n v="1"/>
    <x v="1"/>
    <x v="23"/>
    <x v="6"/>
    <n v="468"/>
  </r>
  <r>
    <d v="2019-06-06T00:00:00"/>
    <x v="1"/>
    <d v="1899-12-30T10:30:00"/>
    <m/>
    <x v="1"/>
    <s v="JAR"/>
    <d v="2019-06-06T10:30:00"/>
    <m/>
    <x v="25"/>
    <s v="Descarga"/>
    <s v="SI"/>
    <n v="13.5"/>
    <n v="26"/>
    <x v="0"/>
    <x v="55"/>
    <x v="8"/>
    <s v="PALAU"/>
    <s v="kaiman azul"/>
    <m/>
    <m/>
    <m/>
    <n v="45"/>
    <s v="Miguel M."/>
    <x v="117"/>
    <d v="1899-12-30T10:30:00"/>
    <m/>
    <n v="1"/>
    <x v="0"/>
    <x v="0"/>
    <s v="SI"/>
    <x v="1"/>
    <x v="1"/>
    <x v="1"/>
    <n v="1"/>
    <x v="2"/>
    <x v="23"/>
    <x v="6"/>
    <n v="468"/>
  </r>
  <r>
    <d v="2019-06-06T00:00:00"/>
    <x v="4"/>
    <d v="1899-12-30T12:00:00"/>
    <m/>
    <x v="1"/>
    <s v="JAR"/>
    <d v="2019-06-06T12:00:00"/>
    <n v="28257"/>
    <x v="86"/>
    <s v="Carga"/>
    <s v="SI"/>
    <n v="13.5"/>
    <n v="26"/>
    <x v="2"/>
    <x v="292"/>
    <x v="7"/>
    <s v="Badajoz"/>
    <m/>
    <s v="3812-HZT R-2501-BBJ "/>
    <m/>
    <m/>
    <n v="45"/>
    <s v="Juan Carlos"/>
    <x v="117"/>
    <d v="1899-12-30T14:30:00"/>
    <m/>
    <n v="1"/>
    <x v="0"/>
    <x v="0"/>
    <s v="SI"/>
    <x v="1"/>
    <x v="2"/>
    <x v="0"/>
    <n v="0"/>
    <x v="2"/>
    <x v="23"/>
    <x v="6"/>
    <n v="468"/>
  </r>
  <r>
    <d v="2019-06-06T00:00:00"/>
    <x v="5"/>
    <d v="1899-12-30T12:30:00"/>
    <m/>
    <x v="1"/>
    <s v="JAR"/>
    <d v="2019-06-06T12:30:00"/>
    <m/>
    <x v="26"/>
    <s v="Carga"/>
    <s v="NO"/>
    <n v="7"/>
    <n v="14"/>
    <x v="0"/>
    <x v="231"/>
    <x v="2"/>
    <s v="Hostalets de Balenya"/>
    <m/>
    <m/>
    <m/>
    <m/>
    <n v="30"/>
    <s v="Miguel M."/>
    <x v="117"/>
    <d v="1899-12-30T12:30:00"/>
    <m/>
    <n v="0"/>
    <x v="0"/>
    <x v="0"/>
    <s v="SI"/>
    <x v="1"/>
    <x v="1"/>
    <x v="1"/>
    <n v="1"/>
    <x v="0"/>
    <x v="23"/>
    <x v="6"/>
    <n v="468"/>
  </r>
  <r>
    <d v="2019-06-06T00:00:00"/>
    <x v="53"/>
    <d v="1899-12-30T12:45:00"/>
    <m/>
    <x v="1"/>
    <s v="JAR"/>
    <d v="2019-06-06T13:00:00"/>
    <m/>
    <x v="75"/>
    <s v="Carga"/>
    <s v="NO"/>
    <n v="1"/>
    <n v="1"/>
    <x v="0"/>
    <x v="313"/>
    <x v="7"/>
    <s v="varios"/>
    <m/>
    <m/>
    <m/>
    <m/>
    <n v="20"/>
    <s v="Miguel M."/>
    <x v="117"/>
    <d v="1899-12-30T12:45:00"/>
    <m/>
    <n v="0"/>
    <x v="0"/>
    <x v="0"/>
    <s v="SI"/>
    <x v="1"/>
    <x v="1"/>
    <x v="1"/>
    <n v="1"/>
    <x v="2"/>
    <x v="23"/>
    <x v="6"/>
    <n v="468"/>
  </r>
  <r>
    <d v="2019-06-06T00:00:00"/>
    <x v="36"/>
    <d v="1899-12-30T13:00:00"/>
    <m/>
    <x v="1"/>
    <s v="JAR"/>
    <d v="2019-06-06T13:00:00"/>
    <s v="28385-27824"/>
    <x v="13"/>
    <s v="Carga"/>
    <s v="NO"/>
    <n v="3"/>
    <n v="5"/>
    <x v="0"/>
    <x v="4"/>
    <x v="7"/>
    <s v="Portugal"/>
    <m/>
    <m/>
    <m/>
    <m/>
    <n v="30"/>
    <s v="Juan Carlos"/>
    <x v="117"/>
    <d v="1899-12-30T19:00:00"/>
    <m/>
    <n v="0"/>
    <x v="0"/>
    <x v="0"/>
    <s v="SI"/>
    <x v="1"/>
    <x v="2"/>
    <x v="0"/>
    <n v="0"/>
    <x v="2"/>
    <x v="23"/>
    <x v="6"/>
    <n v="468"/>
  </r>
  <r>
    <d v="2019-06-06T00:00:00"/>
    <x v="6"/>
    <m/>
    <m/>
    <x v="0"/>
    <s v="MR"/>
    <d v="2019-06-06T13:30:00"/>
    <n v="19250"/>
    <x v="18"/>
    <s v="Carga"/>
    <s v="NO"/>
    <n v="1"/>
    <n v="0.5"/>
    <x v="0"/>
    <x v="198"/>
    <x v="7"/>
    <s v="ITALIA"/>
    <m/>
    <m/>
    <m/>
    <m/>
    <m/>
    <s v="Miguel M."/>
    <x v="117"/>
    <d v="1899-12-30T13:30:00"/>
    <m/>
    <n v="0"/>
    <x v="0"/>
    <x v="0"/>
    <s v="No"/>
    <x v="0"/>
    <x v="0"/>
    <x v="0"/>
    <n v="0"/>
    <x v="2"/>
    <x v="23"/>
    <x v="6"/>
    <n v="468"/>
  </r>
  <r>
    <d v="2019-06-06T00:00:00"/>
    <x v="43"/>
    <d v="1899-12-30T14:00:00"/>
    <m/>
    <x v="1"/>
    <s v="JAR"/>
    <d v="2019-06-06T14:00:00"/>
    <n v="28257"/>
    <x v="86"/>
    <s v="Carga"/>
    <s v="SI"/>
    <n v="13.5"/>
    <n v="26"/>
    <x v="2"/>
    <x v="292"/>
    <x v="7"/>
    <s v="Badajoz"/>
    <m/>
    <m/>
    <m/>
    <m/>
    <n v="45"/>
    <s v="Miguel Ángel"/>
    <x v="117"/>
    <d v="1899-12-30T18:30:00"/>
    <m/>
    <n v="1"/>
    <x v="0"/>
    <x v="0"/>
    <s v="SI"/>
    <x v="1"/>
    <x v="2"/>
    <x v="0"/>
    <n v="0"/>
    <x v="2"/>
    <x v="23"/>
    <x v="6"/>
    <n v="468"/>
  </r>
  <r>
    <d v="2019-06-06T00:00:00"/>
    <x v="203"/>
    <d v="1899-12-30T14:15:00"/>
    <m/>
    <x v="1"/>
    <s v="JAR"/>
    <d v="2019-06-06T14:30:00"/>
    <s v="6006950-49-48"/>
    <x v="6"/>
    <s v="Carga"/>
    <s v="NO"/>
    <n v="4"/>
    <n v="6"/>
    <x v="0"/>
    <x v="7"/>
    <x v="4"/>
    <s v="France"/>
    <m/>
    <m/>
    <m/>
    <m/>
    <n v="30"/>
    <s v="Miguel Ángel"/>
    <x v="117"/>
    <d v="1899-12-30T17:15:00"/>
    <m/>
    <n v="0"/>
    <x v="0"/>
    <x v="0"/>
    <s v="SI"/>
    <x v="1"/>
    <x v="2"/>
    <x v="0"/>
    <n v="0"/>
    <x v="1"/>
    <x v="23"/>
    <x v="6"/>
    <n v="468"/>
  </r>
  <r>
    <d v="2019-06-06T00:00:00"/>
    <x v="12"/>
    <d v="1899-12-30T14:30:00"/>
    <m/>
    <x v="1"/>
    <s v="JAR"/>
    <d v="2019-06-06T14:30:00"/>
    <n v="6007216"/>
    <x v="6"/>
    <s v="Carga"/>
    <s v="NO"/>
    <n v="4"/>
    <n v="6"/>
    <x v="0"/>
    <x v="7"/>
    <x v="4"/>
    <s v="France"/>
    <m/>
    <m/>
    <m/>
    <m/>
    <n v="20"/>
    <s v="Miguel Ángel"/>
    <x v="117"/>
    <d v="1899-12-30T14:30:00"/>
    <m/>
    <n v="0"/>
    <x v="0"/>
    <x v="0"/>
    <s v="SI"/>
    <x v="1"/>
    <x v="1"/>
    <x v="1"/>
    <n v="1"/>
    <x v="1"/>
    <x v="23"/>
    <x v="6"/>
    <n v="468"/>
  </r>
  <r>
    <d v="2019-06-06T00:00:00"/>
    <x v="38"/>
    <d v="1899-12-30T15:00:00"/>
    <m/>
    <x v="1"/>
    <s v="JAR"/>
    <d v="2019-06-06T15:00:00"/>
    <n v="28257"/>
    <x v="86"/>
    <s v="Carga"/>
    <s v="SI"/>
    <n v="13.5"/>
    <n v="26"/>
    <x v="2"/>
    <x v="292"/>
    <x v="7"/>
    <s v="Badajoz"/>
    <m/>
    <s v="4951-KGZ R-9585-BCF "/>
    <m/>
    <m/>
    <n v="45"/>
    <s v="Juan Carlos"/>
    <x v="117"/>
    <d v="1899-12-30T18:00:00"/>
    <m/>
    <n v="1"/>
    <x v="0"/>
    <x v="0"/>
    <s v="SI"/>
    <x v="1"/>
    <x v="2"/>
    <x v="0"/>
    <n v="0"/>
    <x v="2"/>
    <x v="23"/>
    <x v="6"/>
    <n v="468"/>
  </r>
  <r>
    <d v="2019-06-06T00:00:00"/>
    <x v="13"/>
    <d v="1899-12-30T16:00:00"/>
    <m/>
    <x v="1"/>
    <s v="JAR"/>
    <d v="2019-06-06T16:00:00"/>
    <n v="28263"/>
    <x v="3"/>
    <s v="Carga"/>
    <s v="NO"/>
    <n v="2"/>
    <n v="4"/>
    <x v="0"/>
    <x v="337"/>
    <x v="1"/>
    <s v="Turqui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6-06T00:00:00"/>
    <x v="8"/>
    <d v="1899-12-30T16:30:00"/>
    <m/>
    <x v="1"/>
    <s v="JAR"/>
    <d v="2019-06-06T16:30:00"/>
    <n v="6007294"/>
    <x v="3"/>
    <s v="Carga"/>
    <s v="NO"/>
    <n v="1"/>
    <n v="1"/>
    <x v="0"/>
    <x v="12"/>
    <x v="4"/>
    <s v="Beringen"/>
    <m/>
    <m/>
    <m/>
    <m/>
    <n v="15"/>
    <s v="Sandra"/>
    <x v="117"/>
    <d v="1899-12-30T16:30:00"/>
    <m/>
    <n v="0"/>
    <x v="0"/>
    <x v="0"/>
    <s v="SI"/>
    <x v="1"/>
    <x v="1"/>
    <x v="1"/>
    <n v="1"/>
    <x v="1"/>
    <x v="23"/>
    <x v="6"/>
    <n v="468"/>
  </r>
  <r>
    <d v="2019-06-06T00:00:00"/>
    <x v="82"/>
    <d v="1899-12-30T16:45:00"/>
    <m/>
    <x v="1"/>
    <s v="JAR"/>
    <d v="2019-06-06T17:00:00"/>
    <m/>
    <x v="19"/>
    <s v="Carga"/>
    <s v="NO"/>
    <n v="6"/>
    <n v="6"/>
    <x v="0"/>
    <x v="6"/>
    <x v="3"/>
    <s v="varios"/>
    <m/>
    <m/>
    <m/>
    <m/>
    <n v="20"/>
    <s v="Juan Carlos"/>
    <x v="117"/>
    <d v="1899-12-30T16:45:00"/>
    <m/>
    <n v="0"/>
    <x v="0"/>
    <x v="0"/>
    <s v="SI"/>
    <x v="1"/>
    <x v="1"/>
    <x v="1"/>
    <n v="1"/>
    <x v="1"/>
    <x v="23"/>
    <x v="6"/>
    <n v="468"/>
  </r>
  <r>
    <d v="2019-06-06T00:00:00"/>
    <x v="40"/>
    <d v="1899-12-30T17:00:00"/>
    <m/>
    <x v="1"/>
    <s v="JAR"/>
    <d v="2019-06-06T17:00:00"/>
    <n v="28257"/>
    <x v="86"/>
    <s v="Carga"/>
    <s v="SI"/>
    <n v="13.5"/>
    <n v="26"/>
    <x v="2"/>
    <x v="292"/>
    <x v="7"/>
    <s v="Badajoz"/>
    <m/>
    <s v="0692-JCB R-4499-BCN "/>
    <m/>
    <m/>
    <n v="45"/>
    <s v="Juan Carlos"/>
    <x v="117"/>
    <d v="1899-12-30T17:00:00"/>
    <m/>
    <n v="1"/>
    <x v="0"/>
    <x v="0"/>
    <s v="SI"/>
    <x v="1"/>
    <x v="1"/>
    <x v="1"/>
    <n v="1"/>
    <x v="2"/>
    <x v="23"/>
    <x v="6"/>
    <n v="468"/>
  </r>
  <r>
    <d v="2019-06-06T00:00:00"/>
    <x v="46"/>
    <d v="1899-12-30T18:00:00"/>
    <m/>
    <x v="1"/>
    <s v="JAR"/>
    <d v="2019-06-06T18:00:00"/>
    <n v="6007192"/>
    <x v="86"/>
    <s v="Carga"/>
    <s v="SI"/>
    <n v="13.5"/>
    <n v="26"/>
    <x v="2"/>
    <x v="226"/>
    <x v="1"/>
    <s v="Sevilla"/>
    <m/>
    <s v="9058-HVZ//R-9010-BCD "/>
    <m/>
    <m/>
    <n v="45"/>
    <s v="Juan Carlos"/>
    <x v="117"/>
    <d v="1899-12-30T18:00:00"/>
    <m/>
    <n v="1"/>
    <x v="0"/>
    <x v="0"/>
    <s v="SI"/>
    <x v="1"/>
    <x v="1"/>
    <x v="1"/>
    <n v="1"/>
    <x v="1"/>
    <x v="23"/>
    <x v="6"/>
    <n v="468"/>
  </r>
  <r>
    <d v="2019-06-06T00:00:00"/>
    <x v="56"/>
    <d v="1899-12-30T19:00:00"/>
    <m/>
    <x v="1"/>
    <s v="JAR"/>
    <d v="2019-06-06T19:00:00"/>
    <n v="28257"/>
    <x v="86"/>
    <s v="Carga"/>
    <s v="SI"/>
    <n v="13.5"/>
    <n v="26"/>
    <x v="2"/>
    <x v="292"/>
    <x v="7"/>
    <s v="Badajoz"/>
    <m/>
    <s v="7041-KDR R-4603-BCL "/>
    <m/>
    <m/>
    <n v="45"/>
    <s v="Juan Carlos"/>
    <x v="117"/>
    <d v="1899-12-30T19:00:00"/>
    <m/>
    <n v="1"/>
    <x v="0"/>
    <x v="0"/>
    <s v="SI"/>
    <x v="1"/>
    <x v="1"/>
    <x v="1"/>
    <n v="1"/>
    <x v="2"/>
    <x v="23"/>
    <x v="6"/>
    <n v="468"/>
  </r>
  <r>
    <d v="2019-06-06T00:00:00"/>
    <x v="49"/>
    <d v="1899-12-30T20:00:00"/>
    <m/>
    <x v="1"/>
    <s v="JAR"/>
    <d v="2019-06-06T20:00:00"/>
    <n v="6007192"/>
    <x v="86"/>
    <s v="Carga"/>
    <s v="SI"/>
    <n v="13.5"/>
    <n v="26"/>
    <x v="2"/>
    <x v="226"/>
    <x v="1"/>
    <s v="Sevilla"/>
    <m/>
    <s v="4329-JT//R-0071-BCR   "/>
    <m/>
    <m/>
    <n v="45"/>
    <s v="Juan Carlos"/>
    <x v="117"/>
    <d v="1899-12-30T15:30:00"/>
    <m/>
    <n v="1"/>
    <x v="0"/>
    <x v="0"/>
    <s v="SI"/>
    <x v="1"/>
    <x v="3"/>
    <x v="1"/>
    <n v="1"/>
    <x v="1"/>
    <x v="23"/>
    <x v="6"/>
    <n v="468"/>
  </r>
  <r>
    <d v="2019-06-07T00:00:00"/>
    <x v="59"/>
    <d v="1899-12-30T07:00:00"/>
    <m/>
    <x v="1"/>
    <s v="JAR"/>
    <d v="2019-06-07T07:00:00"/>
    <m/>
    <x v="25"/>
    <s v="Descarga"/>
    <s v="SI"/>
    <n v="13.5"/>
    <n v="26"/>
    <x v="0"/>
    <x v="42"/>
    <x v="10"/>
    <s v="GAILLON"/>
    <s v="CB-1276"/>
    <m/>
    <m/>
    <m/>
    <n v="60"/>
    <s v="Miguel Ángel"/>
    <x v="117"/>
    <d v="1899-12-30T16:00:00"/>
    <m/>
    <n v="1"/>
    <x v="0"/>
    <x v="0"/>
    <s v="SI"/>
    <x v="3"/>
    <x v="3"/>
    <x v="1"/>
    <n v="1"/>
    <x v="2"/>
    <x v="23"/>
    <x v="6"/>
    <n v="468"/>
  </r>
  <r>
    <d v="2019-06-07T00:00:00"/>
    <x v="18"/>
    <d v="1899-12-30T07:30:00"/>
    <m/>
    <x v="1"/>
    <s v="JAR"/>
    <d v="2019-06-07T07:30:00"/>
    <m/>
    <x v="26"/>
    <s v="Carga"/>
    <s v="NO"/>
    <n v="5"/>
    <n v="9"/>
    <x v="0"/>
    <x v="157"/>
    <x v="7"/>
    <s v="varios"/>
    <m/>
    <m/>
    <m/>
    <m/>
    <n v="30"/>
    <s v="Miguel M."/>
    <x v="118"/>
    <d v="1899-12-30T07:30:00"/>
    <m/>
    <n v="0"/>
    <x v="0"/>
    <x v="0"/>
    <s v="SI"/>
    <x v="1"/>
    <x v="1"/>
    <x v="1"/>
    <n v="1"/>
    <x v="2"/>
    <x v="23"/>
    <x v="6"/>
    <n v="468"/>
  </r>
  <r>
    <d v="2019-06-07T00:00:00"/>
    <x v="20"/>
    <d v="1899-12-30T08:30:00"/>
    <m/>
    <x v="1"/>
    <s v="JAR"/>
    <d v="2019-06-07T08:30:00"/>
    <m/>
    <x v="22"/>
    <s v="Descarga"/>
    <s v="SI"/>
    <n v="13.5"/>
    <n v="26"/>
    <x v="0"/>
    <x v="319"/>
    <x v="8"/>
    <s v="PALAU"/>
    <m/>
    <m/>
    <m/>
    <m/>
    <n v="60"/>
    <s v="Miguel M."/>
    <x v="118"/>
    <d v="1899-12-30T08:30:00"/>
    <m/>
    <n v="1"/>
    <x v="0"/>
    <x v="0"/>
    <s v="SI"/>
    <x v="1"/>
    <x v="1"/>
    <x v="1"/>
    <n v="1"/>
    <x v="2"/>
    <x v="23"/>
    <x v="6"/>
    <n v="468"/>
  </r>
  <r>
    <d v="2019-06-07T00:00:00"/>
    <x v="22"/>
    <d v="1899-12-30T09:00:00"/>
    <m/>
    <x v="1"/>
    <s v="JAR"/>
    <d v="2019-06-07T09:00:00"/>
    <n v="6007162"/>
    <x v="79"/>
    <s v="Carga"/>
    <s v="SI"/>
    <n v="13.5"/>
    <n v="26"/>
    <x v="2"/>
    <x v="226"/>
    <x v="1"/>
    <s v="Fuente Alamo"/>
    <s v="Grupo CFM"/>
    <m/>
    <m/>
    <m/>
    <n v="45"/>
    <s v="Miguel M."/>
    <x v="118"/>
    <d v="1899-12-30T09:00:00"/>
    <m/>
    <n v="1"/>
    <x v="0"/>
    <x v="0"/>
    <s v="SI"/>
    <x v="1"/>
    <x v="1"/>
    <x v="1"/>
    <n v="1"/>
    <x v="1"/>
    <x v="23"/>
    <x v="6"/>
    <n v="468"/>
  </r>
  <r>
    <d v="2019-06-07T00:00:00"/>
    <x v="67"/>
    <d v="1899-12-30T09:15:00"/>
    <m/>
    <x v="1"/>
    <s v="JAR"/>
    <d v="2019-06-07T09:30:00"/>
    <m/>
    <x v="4"/>
    <s v="Descarga"/>
    <s v="NO"/>
    <n v="1"/>
    <n v="1"/>
    <x v="0"/>
    <x v="60"/>
    <x v="2"/>
    <s v="PALAU"/>
    <m/>
    <m/>
    <m/>
    <m/>
    <n v="10"/>
    <s v="Sandra"/>
    <x v="118"/>
    <d v="1899-12-30T09:15:00"/>
    <m/>
    <n v="0"/>
    <x v="0"/>
    <x v="0"/>
    <s v="SI"/>
    <x v="1"/>
    <x v="1"/>
    <x v="1"/>
    <n v="1"/>
    <x v="0"/>
    <x v="23"/>
    <x v="6"/>
    <n v="468"/>
  </r>
  <r>
    <d v="2019-06-07T00:00:00"/>
    <x v="14"/>
    <d v="1899-12-30T10:00:00"/>
    <m/>
    <x v="1"/>
    <s v="JAR"/>
    <d v="2019-06-07T10:00:00"/>
    <n v="27835"/>
    <x v="16"/>
    <s v="Carga"/>
    <s v="SI"/>
    <n v="13.5"/>
    <n v="24"/>
    <x v="0"/>
    <x v="224"/>
    <x v="1"/>
    <s v="Tanger"/>
    <m/>
    <m/>
    <m/>
    <m/>
    <n v="45"/>
    <s v="Miguel M."/>
    <x v="118"/>
    <d v="1899-12-30T10:00:00"/>
    <m/>
    <n v="1"/>
    <x v="0"/>
    <x v="0"/>
    <s v="SI"/>
    <x v="1"/>
    <x v="1"/>
    <x v="1"/>
    <n v="1"/>
    <x v="1"/>
    <x v="23"/>
    <x v="6"/>
    <n v="468"/>
  </r>
  <r>
    <d v="2019-06-07T00:00:00"/>
    <x v="1"/>
    <d v="1899-12-30T10:30:00"/>
    <m/>
    <x v="1"/>
    <s v="JAR"/>
    <d v="2019-06-07T10:30:00"/>
    <m/>
    <x v="22"/>
    <s v="Carga"/>
    <s v="SI"/>
    <n v="13.5"/>
    <n v="26"/>
    <x v="0"/>
    <x v="319"/>
    <x v="8"/>
    <s v="PALAU"/>
    <m/>
    <m/>
    <m/>
    <m/>
    <n v="40"/>
    <s v="Jesús"/>
    <x v="118"/>
    <d v="1899-12-30T10:30:00"/>
    <m/>
    <n v="1"/>
    <x v="0"/>
    <x v="0"/>
    <s v="SI"/>
    <x v="1"/>
    <x v="1"/>
    <x v="1"/>
    <n v="1"/>
    <x v="2"/>
    <x v="23"/>
    <x v="6"/>
    <n v="468"/>
  </r>
  <r>
    <d v="2019-06-07T00:00:00"/>
    <x v="2"/>
    <d v="1899-12-30T11:00:00"/>
    <m/>
    <x v="1"/>
    <s v="JAR"/>
    <d v="2019-06-07T11:00:00"/>
    <n v="6007162"/>
    <x v="79"/>
    <s v="Carga"/>
    <s v="SI"/>
    <n v="13.5"/>
    <n v="26"/>
    <x v="2"/>
    <x v="226"/>
    <x v="1"/>
    <s v="Fuente Alamo"/>
    <s v="Grupo CFM"/>
    <m/>
    <m/>
    <m/>
    <n v="45"/>
    <s v="Jesús"/>
    <x v="118"/>
    <d v="1899-12-30T13:00:00"/>
    <m/>
    <n v="1"/>
    <x v="0"/>
    <x v="0"/>
    <s v="SI"/>
    <x v="1"/>
    <x v="2"/>
    <x v="0"/>
    <n v="0"/>
    <x v="1"/>
    <x v="23"/>
    <x v="6"/>
    <n v="468"/>
  </r>
  <r>
    <d v="2019-06-07T00:00:00"/>
    <x v="3"/>
    <d v="1899-12-30T11:30:00"/>
    <m/>
    <x v="1"/>
    <s v="JAR"/>
    <d v="2019-06-07T11:30:00"/>
    <m/>
    <x v="7"/>
    <s v="Descarga"/>
    <s v="NO"/>
    <n v="4"/>
    <n v="3"/>
    <x v="0"/>
    <x v="231"/>
    <x v="2"/>
    <s v="PALAU"/>
    <m/>
    <m/>
    <m/>
    <m/>
    <n v="15"/>
    <s v="Reyes"/>
    <x v="118"/>
    <d v="1899-12-30T11:30:00"/>
    <m/>
    <n v="0"/>
    <x v="0"/>
    <x v="0"/>
    <s v="SI"/>
    <x v="1"/>
    <x v="1"/>
    <x v="1"/>
    <n v="1"/>
    <x v="0"/>
    <x v="23"/>
    <x v="6"/>
    <n v="468"/>
  </r>
  <r>
    <d v="2019-06-07T00:00:00"/>
    <x v="61"/>
    <d v="1899-12-30T11:45:00"/>
    <m/>
    <x v="1"/>
    <s v="JAR"/>
    <d v="2019-06-07T12:00:00"/>
    <m/>
    <x v="7"/>
    <s v="Carga"/>
    <s v="NO"/>
    <n v="4"/>
    <n v="6"/>
    <x v="0"/>
    <x v="247"/>
    <x v="5"/>
    <s v="La llagosta"/>
    <m/>
    <m/>
    <m/>
    <m/>
    <n v="20"/>
    <s v="Sandra"/>
    <x v="118"/>
    <d v="1899-12-30T11:45:00"/>
    <m/>
    <n v="0"/>
    <x v="0"/>
    <x v="0"/>
    <s v="SI"/>
    <x v="1"/>
    <x v="1"/>
    <x v="1"/>
    <n v="1"/>
    <x v="2"/>
    <x v="23"/>
    <x v="6"/>
    <n v="468"/>
  </r>
  <r>
    <d v="2019-06-07T00:00:00"/>
    <x v="4"/>
    <d v="1899-12-30T12:00:00"/>
    <m/>
    <x v="1"/>
    <s v="JAR"/>
    <d v="2019-06-07T12:00:00"/>
    <n v="6007162"/>
    <x v="79"/>
    <s v="Carga"/>
    <s v="SI"/>
    <n v="13.5"/>
    <n v="26"/>
    <x v="2"/>
    <x v="226"/>
    <x v="1"/>
    <s v="Fuente Alamo"/>
    <s v="Grupo CFM"/>
    <m/>
    <m/>
    <m/>
    <n v="45"/>
    <s v="Miguel Ángel"/>
    <x v="118"/>
    <d v="1899-12-30T15:00:00"/>
    <m/>
    <n v="1"/>
    <x v="0"/>
    <x v="0"/>
    <s v="SI"/>
    <x v="1"/>
    <x v="2"/>
    <x v="0"/>
    <n v="0"/>
    <x v="1"/>
    <x v="23"/>
    <x v="6"/>
    <n v="468"/>
  </r>
  <r>
    <d v="2019-06-07T00:00:00"/>
    <x v="5"/>
    <d v="1899-12-30T12:30:00"/>
    <m/>
    <x v="1"/>
    <s v="JAR"/>
    <d v="2019-06-07T12:30:00"/>
    <m/>
    <x v="55"/>
    <s v="Carga"/>
    <s v="SI"/>
    <n v="13.5"/>
    <n v="26"/>
    <x v="0"/>
    <x v="148"/>
    <x v="1"/>
    <s v="Jaén"/>
    <m/>
    <m/>
    <m/>
    <m/>
    <n v="60"/>
    <s v="Miguel M."/>
    <x v="118"/>
    <d v="1899-12-30T12:30:00"/>
    <m/>
    <n v="1"/>
    <x v="0"/>
    <x v="0"/>
    <s v="SI"/>
    <x v="1"/>
    <x v="1"/>
    <x v="1"/>
    <n v="1"/>
    <x v="1"/>
    <x v="23"/>
    <x v="6"/>
    <n v="468"/>
  </r>
  <r>
    <d v="2019-06-07T00:00:00"/>
    <x v="36"/>
    <d v="1899-12-30T13:00:00"/>
    <m/>
    <x v="1"/>
    <s v="JAR"/>
    <d v="2019-06-07T13:00:00"/>
    <n v="28249"/>
    <x v="3"/>
    <s v="Carga"/>
    <s v="NO"/>
    <n v="1"/>
    <n v="2"/>
    <x v="0"/>
    <x v="129"/>
    <x v="1"/>
    <s v="Portugal"/>
    <m/>
    <m/>
    <m/>
    <m/>
    <n v="20"/>
    <s v="Miguel M."/>
    <x v="118"/>
    <d v="1899-12-30T13:00:00"/>
    <m/>
    <n v="0"/>
    <x v="0"/>
    <x v="0"/>
    <s v="SI"/>
    <x v="1"/>
    <x v="1"/>
    <x v="1"/>
    <n v="1"/>
    <x v="1"/>
    <x v="23"/>
    <x v="6"/>
    <n v="468"/>
  </r>
  <r>
    <d v="2019-06-07T00:00:00"/>
    <x v="43"/>
    <d v="1899-12-30T14:00:00"/>
    <m/>
    <x v="1"/>
    <s v="JAR"/>
    <d v="2019-06-07T14:00:00"/>
    <m/>
    <x v="3"/>
    <s v="Carga"/>
    <s v="SI"/>
    <n v="13.5"/>
    <n v="10"/>
    <x v="0"/>
    <x v="6"/>
    <x v="3"/>
    <s v="Bernis"/>
    <m/>
    <m/>
    <m/>
    <m/>
    <n v="40"/>
    <s v="Juan Carlos"/>
    <x v="118"/>
    <d v="1899-12-30T17:00:00"/>
    <m/>
    <n v="1"/>
    <x v="0"/>
    <x v="0"/>
    <s v="SI"/>
    <x v="1"/>
    <x v="2"/>
    <x v="0"/>
    <n v="0"/>
    <x v="1"/>
    <x v="23"/>
    <x v="6"/>
    <n v="468"/>
  </r>
  <r>
    <d v="2019-06-07T00:00:00"/>
    <x v="12"/>
    <d v="1899-12-30T14:30:00"/>
    <m/>
    <x v="1"/>
    <s v="JAR"/>
    <d v="2019-06-07T14:30:00"/>
    <n v="27618"/>
    <x v="26"/>
    <s v="Carga"/>
    <s v="SI"/>
    <n v="13.5"/>
    <n v="24"/>
    <x v="0"/>
    <x v="274"/>
    <x v="11"/>
    <s v="Sevilla"/>
    <m/>
    <m/>
    <m/>
    <m/>
    <n v="45"/>
    <s v="Miguel Ángel"/>
    <x v="118"/>
    <d v="1899-12-30T14:30:00"/>
    <m/>
    <n v="1"/>
    <x v="0"/>
    <x v="0"/>
    <s v="SI"/>
    <x v="1"/>
    <x v="1"/>
    <x v="1"/>
    <n v="1"/>
    <x v="2"/>
    <x v="23"/>
    <x v="6"/>
    <n v="468"/>
  </r>
  <r>
    <d v="2019-06-07T00:00:00"/>
    <x v="38"/>
    <d v="1899-12-30T15:00:00"/>
    <m/>
    <x v="1"/>
    <s v="JAR"/>
    <d v="2019-06-07T15:00:00"/>
    <n v="6007162"/>
    <x v="79"/>
    <s v="Carga"/>
    <s v="SI"/>
    <n v="13.5"/>
    <n v="26"/>
    <x v="2"/>
    <x v="226"/>
    <x v="1"/>
    <s v="Fuente Alamo"/>
    <s v="Grupo CFM"/>
    <m/>
    <m/>
    <m/>
    <n v="45"/>
    <s v="Juan Carlos"/>
    <x v="118"/>
    <d v="1899-12-30T15:00:00"/>
    <m/>
    <n v="1"/>
    <x v="0"/>
    <x v="0"/>
    <s v="SI"/>
    <x v="1"/>
    <x v="1"/>
    <x v="1"/>
    <n v="1"/>
    <x v="1"/>
    <x v="23"/>
    <x v="6"/>
    <n v="468"/>
  </r>
  <r>
    <d v="2019-06-07T00:00:00"/>
    <x v="13"/>
    <d v="1899-12-30T16:00:00"/>
    <m/>
    <x v="1"/>
    <s v="JAR"/>
    <d v="2019-06-07T16:00:00"/>
    <n v="6007162"/>
    <x v="79"/>
    <s v="Carga"/>
    <s v="SI"/>
    <n v="13.5"/>
    <n v="26"/>
    <x v="2"/>
    <x v="226"/>
    <x v="1"/>
    <s v="Fuente Alamo"/>
    <s v="Grupo CFM"/>
    <m/>
    <m/>
    <m/>
    <n v="45"/>
    <s v="Juan Carlos"/>
    <x v="118"/>
    <d v="1899-12-30T16:00:00"/>
    <m/>
    <n v="1"/>
    <x v="0"/>
    <x v="0"/>
    <s v="SI"/>
    <x v="1"/>
    <x v="1"/>
    <x v="1"/>
    <n v="1"/>
    <x v="1"/>
    <x v="23"/>
    <x v="6"/>
    <n v="468"/>
  </r>
  <r>
    <d v="2019-06-07T00:00:00"/>
    <x v="82"/>
    <d v="1899-12-30T16:45:00"/>
    <m/>
    <x v="1"/>
    <s v="JAR"/>
    <d v="2019-06-07T17:00:00"/>
    <m/>
    <x v="83"/>
    <s v="Carga"/>
    <s v="NO"/>
    <n v="1"/>
    <n v="2"/>
    <x v="0"/>
    <x v="294"/>
    <x v="7"/>
    <s v="varios"/>
    <m/>
    <m/>
    <m/>
    <m/>
    <n v="20"/>
    <s v="Miguel Ángel"/>
    <x v="118"/>
    <d v="1899-12-30T16:45:00"/>
    <m/>
    <n v="0"/>
    <x v="0"/>
    <x v="0"/>
    <s v="SI"/>
    <x v="1"/>
    <x v="1"/>
    <x v="1"/>
    <n v="1"/>
    <x v="2"/>
    <x v="23"/>
    <x v="6"/>
    <n v="468"/>
  </r>
  <r>
    <d v="2019-06-07T00:00:00"/>
    <x v="55"/>
    <d v="1899-12-30T17:30:00"/>
    <m/>
    <x v="1"/>
    <s v="JAR"/>
    <d v="2019-06-07T17:30:00"/>
    <s v="28150-152"/>
    <x v="55"/>
    <s v="Carga"/>
    <s v="NO"/>
    <n v="5"/>
    <n v="10"/>
    <x v="0"/>
    <x v="148"/>
    <x v="1"/>
    <s v="Jaén"/>
    <m/>
    <m/>
    <m/>
    <m/>
    <n v="30"/>
    <s v="Juan Carlos"/>
    <x v="118"/>
    <d v="1899-12-30T21:30:00"/>
    <m/>
    <n v="0"/>
    <x v="0"/>
    <x v="0"/>
    <s v="SI"/>
    <x v="1"/>
    <x v="2"/>
    <x v="0"/>
    <n v="0"/>
    <x v="1"/>
    <x v="23"/>
    <x v="6"/>
    <n v="468"/>
  </r>
  <r>
    <d v="2019-06-07T00:00:00"/>
    <x v="46"/>
    <d v="1899-12-30T18:00:00"/>
    <m/>
    <x v="1"/>
    <s v="JAR"/>
    <d v="2019-06-07T18:00:00"/>
    <n v="6007162"/>
    <x v="79"/>
    <s v="Carga"/>
    <s v="SI"/>
    <n v="13.5"/>
    <n v="26"/>
    <x v="2"/>
    <x v="226"/>
    <x v="1"/>
    <s v="Fuente Alamo"/>
    <s v="Grupo CFM"/>
    <m/>
    <m/>
    <m/>
    <n v="45"/>
    <s v="Alfredo"/>
    <x v="118"/>
    <d v="1899-12-30T18:00:00"/>
    <m/>
    <n v="1"/>
    <x v="0"/>
    <x v="0"/>
    <s v="SI"/>
    <x v="1"/>
    <x v="1"/>
    <x v="1"/>
    <n v="1"/>
    <x v="1"/>
    <x v="23"/>
    <x v="6"/>
    <n v="468"/>
  </r>
  <r>
    <d v="2019-06-07T00:00:00"/>
    <x v="56"/>
    <d v="1899-12-30T19:00:00"/>
    <m/>
    <x v="1"/>
    <s v="JAR"/>
    <d v="2019-06-07T19:00:00"/>
    <n v="6007162"/>
    <x v="79"/>
    <s v="Carga"/>
    <s v="SI"/>
    <n v="13.5"/>
    <n v="26"/>
    <x v="2"/>
    <x v="226"/>
    <x v="1"/>
    <s v="Fuente Alamo"/>
    <s v="Grupo CFM"/>
    <m/>
    <m/>
    <m/>
    <n v="45"/>
    <s v="Miguel Ángel"/>
    <x v="118"/>
    <d v="1899-12-30T21:00:00"/>
    <m/>
    <n v="1"/>
    <x v="0"/>
    <x v="0"/>
    <s v="SI"/>
    <x v="1"/>
    <x v="2"/>
    <x v="0"/>
    <n v="0"/>
    <x v="1"/>
    <x v="23"/>
    <x v="6"/>
    <n v="468"/>
  </r>
  <r>
    <d v="2019-06-07T00:00:00"/>
    <x v="117"/>
    <d v="1899-12-30T21:00:00"/>
    <m/>
    <x v="1"/>
    <s v="JAR"/>
    <d v="2019-06-07T21:00:00"/>
    <m/>
    <x v="3"/>
    <s v="Carga"/>
    <s v="SI"/>
    <n v="13.5"/>
    <n v="26"/>
    <x v="0"/>
    <x v="23"/>
    <x v="1"/>
    <s v="Varios"/>
    <n v="3680399976"/>
    <m/>
    <m/>
    <m/>
    <n v="60"/>
    <s v="Jesús"/>
    <x v="118"/>
    <d v="1899-12-30T12:00:00"/>
    <m/>
    <n v="1"/>
    <x v="0"/>
    <x v="0"/>
    <s v="SI"/>
    <x v="1"/>
    <x v="3"/>
    <x v="1"/>
    <n v="1"/>
    <x v="1"/>
    <x v="23"/>
    <x v="6"/>
    <n v="468"/>
  </r>
  <r>
    <d v="2019-06-08T00:00:00"/>
    <x v="59"/>
    <d v="1899-12-30T07:00:00"/>
    <m/>
    <x v="1"/>
    <s v="JAR"/>
    <d v="2019-06-08T07:00:00"/>
    <n v="60077162"/>
    <x v="79"/>
    <s v="Carga"/>
    <s v="SI"/>
    <n v="13.5"/>
    <n v="26"/>
    <x v="2"/>
    <x v="226"/>
    <x v="1"/>
    <s v="Fuente Alamo"/>
    <m/>
    <m/>
    <m/>
    <m/>
    <n v="45"/>
    <s v="Jesús"/>
    <x v="119"/>
    <d v="1899-12-30T07:00:00"/>
    <m/>
    <n v="1"/>
    <x v="0"/>
    <x v="0"/>
    <s v="SI"/>
    <x v="1"/>
    <x v="1"/>
    <x v="1"/>
    <n v="1"/>
    <x v="1"/>
    <x v="23"/>
    <x v="6"/>
    <n v="468"/>
  </r>
  <r>
    <d v="2019-06-08T00:00:00"/>
    <x v="2"/>
    <d v="1899-12-30T11:00:00"/>
    <m/>
    <x v="1"/>
    <s v="JAR"/>
    <d v="2019-06-08T11:00:00"/>
    <n v="60077162"/>
    <x v="79"/>
    <s v="Carga"/>
    <s v="SI"/>
    <n v="13.5"/>
    <n v="26"/>
    <x v="2"/>
    <x v="226"/>
    <x v="1"/>
    <s v="Fuente Alamo"/>
    <m/>
    <m/>
    <m/>
    <m/>
    <n v="45"/>
    <s v="Jesús"/>
    <x v="119"/>
    <d v="1899-12-30T11:00:00"/>
    <m/>
    <n v="1"/>
    <x v="0"/>
    <x v="0"/>
    <s v="SI"/>
    <x v="1"/>
    <x v="1"/>
    <x v="1"/>
    <n v="1"/>
    <x v="1"/>
    <x v="23"/>
    <x v="6"/>
    <n v="468"/>
  </r>
  <r>
    <d v="2019-06-08T00:00:00"/>
    <x v="3"/>
    <d v="1899-12-30T11:30:00"/>
    <m/>
    <x v="1"/>
    <s v="JAR"/>
    <d v="2019-06-08T11:30:00"/>
    <n v="60077162"/>
    <x v="79"/>
    <s v="Carga"/>
    <s v="SI"/>
    <n v="13.5"/>
    <n v="26"/>
    <x v="2"/>
    <x v="226"/>
    <x v="1"/>
    <s v="Fuente Alamo"/>
    <m/>
    <m/>
    <m/>
    <m/>
    <n v="45"/>
    <s v="Jesús"/>
    <x v="119"/>
    <d v="1899-12-30T11:30:00"/>
    <m/>
    <n v="1"/>
    <x v="0"/>
    <x v="0"/>
    <s v="SI"/>
    <x v="1"/>
    <x v="1"/>
    <x v="1"/>
    <n v="1"/>
    <x v="1"/>
    <x v="23"/>
    <x v="6"/>
    <n v="468"/>
  </r>
  <r>
    <d v="2019-06-08T00:00:00"/>
    <x v="5"/>
    <d v="1899-12-30T12:30:00"/>
    <m/>
    <x v="1"/>
    <s v="JAR"/>
    <d v="2019-06-08T12:30:00"/>
    <n v="60077162"/>
    <x v="79"/>
    <s v="Carga"/>
    <s v="SI"/>
    <n v="13.5"/>
    <n v="26"/>
    <x v="2"/>
    <x v="226"/>
    <x v="1"/>
    <s v="Fuente Alamo"/>
    <m/>
    <m/>
    <m/>
    <m/>
    <n v="45"/>
    <s v="Jesús"/>
    <x v="119"/>
    <d v="1899-12-30T12:30:00"/>
    <m/>
    <n v="1"/>
    <x v="0"/>
    <x v="0"/>
    <s v="SI"/>
    <x v="1"/>
    <x v="1"/>
    <x v="1"/>
    <n v="1"/>
    <x v="1"/>
    <x v="23"/>
    <x v="6"/>
    <n v="468"/>
  </r>
  <r>
    <d v="2019-06-08T00:00:00"/>
    <x v="36"/>
    <d v="1899-12-30T13:00:00"/>
    <m/>
    <x v="1"/>
    <s v="JAR"/>
    <d v="2019-06-08T13:00:00"/>
    <n v="60077162"/>
    <x v="79"/>
    <s v="Carga"/>
    <s v="SI"/>
    <n v="13.5"/>
    <n v="26"/>
    <x v="2"/>
    <x v="226"/>
    <x v="1"/>
    <s v="Fuente Alamo"/>
    <m/>
    <m/>
    <m/>
    <m/>
    <n v="45"/>
    <s v="Sandra"/>
    <x v="119"/>
    <d v="1899-12-30T13:00:00"/>
    <m/>
    <n v="1"/>
    <x v="0"/>
    <x v="0"/>
    <s v="SI"/>
    <x v="1"/>
    <x v="1"/>
    <x v="1"/>
    <n v="1"/>
    <x v="1"/>
    <x v="23"/>
    <x v="6"/>
    <n v="468"/>
  </r>
  <r>
    <d v="2019-06-10T00:00:00"/>
    <x v="17"/>
    <d v="1899-12-30T06:00:00"/>
    <m/>
    <x v="1"/>
    <s v="JAR"/>
    <d v="2019-06-10T06:00:00"/>
    <m/>
    <x v="3"/>
    <s v="Descarga"/>
    <s v="SI"/>
    <n v="13.5"/>
    <n v="26"/>
    <x v="0"/>
    <x v="102"/>
    <x v="2"/>
    <s v="PALAU"/>
    <m/>
    <m/>
    <m/>
    <m/>
    <n v="60"/>
    <s v="Jesús"/>
    <x v="120"/>
    <d v="1899-12-30T06:00:00"/>
    <m/>
    <n v="1"/>
    <x v="0"/>
    <x v="0"/>
    <s v="SI"/>
    <x v="1"/>
    <x v="1"/>
    <x v="1"/>
    <n v="1"/>
    <x v="0"/>
    <x v="24"/>
    <x v="6"/>
    <n v="468"/>
  </r>
  <r>
    <d v="2019-06-10T00:00:00"/>
    <x v="59"/>
    <d v="1899-12-30T07:00:00"/>
    <m/>
    <x v="1"/>
    <s v="JAR"/>
    <d v="2019-06-10T07:00:00"/>
    <n v="6007162"/>
    <x v="79"/>
    <s v="Carga"/>
    <s v="SI"/>
    <n v="13.5"/>
    <n v="26"/>
    <x v="2"/>
    <x v="226"/>
    <x v="1"/>
    <s v="Fuente Alamo"/>
    <m/>
    <m/>
    <m/>
    <m/>
    <n v="45"/>
    <s v="Miguel M."/>
    <x v="120"/>
    <d v="1899-12-30T11:00:00"/>
    <m/>
    <n v="1"/>
    <x v="0"/>
    <x v="0"/>
    <s v="SI"/>
    <x v="1"/>
    <x v="2"/>
    <x v="0"/>
    <n v="0"/>
    <x v="1"/>
    <x v="24"/>
    <x v="6"/>
    <n v="468"/>
  </r>
  <r>
    <d v="2019-06-10T00:00:00"/>
    <x v="18"/>
    <d v="1899-12-30T07:30:00"/>
    <m/>
    <x v="1"/>
    <s v="JAR"/>
    <d v="2019-06-10T07:30:00"/>
    <m/>
    <x v="3"/>
    <s v="Descarga"/>
    <s v="NO"/>
    <n v="3"/>
    <n v="4"/>
    <x v="0"/>
    <x v="22"/>
    <x v="2"/>
    <s v="PALAU"/>
    <m/>
    <m/>
    <m/>
    <m/>
    <n v="30"/>
    <s v="Jesús"/>
    <x v="120"/>
    <d v="1899-12-30T07:30:00"/>
    <m/>
    <n v="0"/>
    <x v="0"/>
    <x v="0"/>
    <s v="SI"/>
    <x v="1"/>
    <x v="1"/>
    <x v="1"/>
    <n v="1"/>
    <x v="0"/>
    <x v="24"/>
    <x v="6"/>
    <n v="468"/>
  </r>
  <r>
    <d v="2019-06-10T00:00:00"/>
    <x v="9"/>
    <d v="1899-12-30T08:00:00"/>
    <m/>
    <x v="1"/>
    <s v="JAR"/>
    <d v="2019-06-10T08:00:00"/>
    <n v="6007162"/>
    <x v="79"/>
    <s v="Carga"/>
    <s v="SI"/>
    <n v="13.5"/>
    <n v="26"/>
    <x v="2"/>
    <x v="226"/>
    <x v="1"/>
    <s v="Fuente Alamo"/>
    <m/>
    <m/>
    <m/>
    <m/>
    <n v="45"/>
    <s v="Jesús"/>
    <x v="120"/>
    <d v="1899-12-30T13:00:00"/>
    <m/>
    <n v="1"/>
    <x v="0"/>
    <x v="0"/>
    <s v="SI"/>
    <x v="1"/>
    <x v="2"/>
    <x v="0"/>
    <n v="0"/>
    <x v="1"/>
    <x v="24"/>
    <x v="6"/>
    <n v="468"/>
  </r>
  <r>
    <d v="2019-06-10T00:00:00"/>
    <x v="20"/>
    <d v="1899-12-30T08:30:00"/>
    <m/>
    <x v="1"/>
    <s v="JAR"/>
    <d v="2019-06-10T08:30:00"/>
    <m/>
    <x v="7"/>
    <s v="Carga"/>
    <s v="NO"/>
    <n v="1"/>
    <n v="1"/>
    <x v="0"/>
    <x v="104"/>
    <x v="7"/>
    <s v="Lliça de Vall"/>
    <m/>
    <m/>
    <m/>
    <m/>
    <n v="10"/>
    <s v="Miguel M."/>
    <x v="120"/>
    <d v="1899-12-30T08:30:00"/>
    <m/>
    <n v="0"/>
    <x v="0"/>
    <x v="0"/>
    <s v="SI"/>
    <x v="1"/>
    <x v="1"/>
    <x v="1"/>
    <n v="1"/>
    <x v="2"/>
    <x v="24"/>
    <x v="6"/>
    <n v="468"/>
  </r>
  <r>
    <d v="2019-06-10T00:00:00"/>
    <x v="22"/>
    <d v="1899-12-30T09:00:00"/>
    <m/>
    <x v="1"/>
    <s v="JAR"/>
    <d v="2019-06-10T09:00:00"/>
    <m/>
    <x v="32"/>
    <s v="Descarga"/>
    <s v="SI"/>
    <n v="13.5"/>
    <n v="20"/>
    <x v="0"/>
    <x v="227"/>
    <x v="0"/>
    <s v="PALAU"/>
    <m/>
    <m/>
    <m/>
    <m/>
    <n v="45"/>
    <s v="Jesús"/>
    <x v="120"/>
    <d v="1899-12-30T09:00:00"/>
    <m/>
    <n v="1"/>
    <x v="0"/>
    <x v="0"/>
    <s v="SI"/>
    <x v="1"/>
    <x v="1"/>
    <x v="1"/>
    <n v="1"/>
    <x v="0"/>
    <x v="24"/>
    <x v="6"/>
    <n v="468"/>
  </r>
  <r>
    <d v="2019-06-10T00:00:00"/>
    <x v="0"/>
    <d v="1899-12-30T09:30:00"/>
    <m/>
    <x v="1"/>
    <s v="JAR"/>
    <d v="2019-06-10T09:30:00"/>
    <m/>
    <x v="22"/>
    <s v="Descarga"/>
    <s v="NO"/>
    <n v="6"/>
    <n v="10"/>
    <x v="0"/>
    <x v="319"/>
    <x v="8"/>
    <s v="PALAU"/>
    <m/>
    <m/>
    <m/>
    <m/>
    <n v="30"/>
    <s v="Miguel M."/>
    <x v="120"/>
    <d v="1899-12-30T11:30:00"/>
    <m/>
    <n v="0"/>
    <x v="0"/>
    <x v="0"/>
    <s v="SI"/>
    <x v="1"/>
    <x v="2"/>
    <x v="0"/>
    <n v="0"/>
    <x v="2"/>
    <x v="24"/>
    <x v="6"/>
    <n v="468"/>
  </r>
  <r>
    <d v="2019-06-10T00:00:00"/>
    <x v="14"/>
    <d v="1899-12-30T10:00:00"/>
    <m/>
    <x v="1"/>
    <s v="JAR"/>
    <d v="2019-06-10T10:00:00"/>
    <n v="6007162"/>
    <x v="79"/>
    <s v="Carga"/>
    <s v="SI"/>
    <n v="13.5"/>
    <n v="26"/>
    <x v="2"/>
    <x v="226"/>
    <x v="1"/>
    <s v="Fuente Alamo"/>
    <m/>
    <m/>
    <m/>
    <m/>
    <n v="45"/>
    <s v="Alfredo"/>
    <x v="120"/>
    <d v="1899-12-30T13:00:00"/>
    <m/>
    <n v="1"/>
    <x v="0"/>
    <x v="0"/>
    <s v="SI"/>
    <x v="1"/>
    <x v="2"/>
    <x v="0"/>
    <n v="0"/>
    <x v="1"/>
    <x v="24"/>
    <x v="6"/>
    <n v="468"/>
  </r>
  <r>
    <d v="2019-06-10T00:00:00"/>
    <x v="2"/>
    <d v="1899-12-30T11:00:00"/>
    <m/>
    <x v="1"/>
    <s v="JAR"/>
    <d v="2019-06-10T11:00:00"/>
    <n v="6007162"/>
    <x v="53"/>
    <s v="Carga"/>
    <s v="SI"/>
    <n v="13.5"/>
    <n v="26"/>
    <x v="2"/>
    <x v="226"/>
    <x v="7"/>
    <s v="Murcia"/>
    <m/>
    <m/>
    <m/>
    <m/>
    <n v="45"/>
    <s v="Miguel Ángel"/>
    <x v="120"/>
    <d v="1899-12-30T14:00:00"/>
    <m/>
    <n v="1"/>
    <x v="0"/>
    <x v="0"/>
    <s v="SI"/>
    <x v="1"/>
    <x v="2"/>
    <x v="0"/>
    <n v="0"/>
    <x v="2"/>
    <x v="24"/>
    <x v="6"/>
    <n v="468"/>
  </r>
  <r>
    <d v="2019-06-10T00:00:00"/>
    <x v="3"/>
    <d v="1899-12-30T11:30:00"/>
    <m/>
    <x v="1"/>
    <s v="JAR"/>
    <d v="2019-06-10T11:30:00"/>
    <m/>
    <x v="7"/>
    <s v="Carga"/>
    <s v="NO"/>
    <n v="4"/>
    <n v="6"/>
    <x v="0"/>
    <x v="247"/>
    <x v="5"/>
    <s v="La LLagosta"/>
    <m/>
    <m/>
    <m/>
    <m/>
    <n v="20"/>
    <s v="Jesús"/>
    <x v="120"/>
    <d v="1899-12-30T11:30:00"/>
    <m/>
    <n v="0"/>
    <x v="0"/>
    <x v="0"/>
    <s v="SI"/>
    <x v="1"/>
    <x v="1"/>
    <x v="1"/>
    <n v="1"/>
    <x v="2"/>
    <x v="24"/>
    <x v="6"/>
    <n v="468"/>
  </r>
  <r>
    <d v="2019-06-10T00:00:00"/>
    <x v="4"/>
    <d v="1899-12-30T12:00:00"/>
    <m/>
    <x v="1"/>
    <s v="JAR"/>
    <d v="2019-06-10T12:00:00"/>
    <n v="27982"/>
    <x v="31"/>
    <s v="Carga"/>
    <s v="SI"/>
    <n v="13.5"/>
    <n v="26"/>
    <x v="0"/>
    <x v="138"/>
    <x v="7"/>
    <s v="Valladolid"/>
    <m/>
    <m/>
    <m/>
    <m/>
    <n v="45"/>
    <s v="Jesús"/>
    <x v="120"/>
    <d v="1899-12-30T12:00:00"/>
    <m/>
    <n v="1"/>
    <x v="0"/>
    <x v="0"/>
    <s v="SI"/>
    <x v="1"/>
    <x v="1"/>
    <x v="1"/>
    <n v="1"/>
    <x v="2"/>
    <x v="24"/>
    <x v="6"/>
    <n v="468"/>
  </r>
  <r>
    <d v="2019-06-10T00:00:00"/>
    <x v="53"/>
    <m/>
    <m/>
    <x v="0"/>
    <s v="JAR"/>
    <d v="2019-06-10T13:00:00"/>
    <s v="28320-28284"/>
    <x v="3"/>
    <s v="Carga"/>
    <s v="NO"/>
    <n v="2"/>
    <n v="4"/>
    <x v="0"/>
    <x v="84"/>
    <x v="1"/>
    <s v="VIZCAYA"/>
    <m/>
    <m/>
    <m/>
    <m/>
    <n v="15"/>
    <s v="Reyes"/>
    <x v="120"/>
    <d v="1899-12-30T12:45:00"/>
    <m/>
    <n v="0"/>
    <x v="0"/>
    <x v="0"/>
    <s v="No"/>
    <x v="0"/>
    <x v="0"/>
    <x v="0"/>
    <n v="0"/>
    <x v="1"/>
    <x v="24"/>
    <x v="6"/>
    <n v="468"/>
  </r>
  <r>
    <d v="2019-06-10T00:00:00"/>
    <x v="36"/>
    <d v="1899-12-30T13:00:00"/>
    <m/>
    <x v="1"/>
    <s v="JAR"/>
    <d v="2019-06-10T13:00:00"/>
    <n v="6007162"/>
    <x v="79"/>
    <s v="Carga"/>
    <s v="SI"/>
    <n v="13.5"/>
    <n v="26"/>
    <x v="2"/>
    <x v="226"/>
    <x v="1"/>
    <s v="Fuente Alamo"/>
    <m/>
    <m/>
    <m/>
    <m/>
    <n v="45"/>
    <s v="Juan Carlos"/>
    <x v="120"/>
    <d v="1899-12-30T14:00:00"/>
    <m/>
    <n v="1"/>
    <x v="0"/>
    <x v="0"/>
    <s v="SI"/>
    <x v="1"/>
    <x v="2"/>
    <x v="0"/>
    <n v="0"/>
    <x v="1"/>
    <x v="24"/>
    <x v="6"/>
    <n v="468"/>
  </r>
  <r>
    <d v="2019-06-10T00:00:00"/>
    <x v="6"/>
    <d v="1899-12-30T13:30:00"/>
    <m/>
    <x v="1"/>
    <s v="JAR"/>
    <d v="2019-06-10T13:30:00"/>
    <m/>
    <x v="3"/>
    <s v="Carga"/>
    <s v="SI"/>
    <n v="13.5"/>
    <n v="26"/>
    <x v="0"/>
    <x v="23"/>
    <x v="1"/>
    <s v="Varios"/>
    <n v="3680399975"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6-10T00:00:00"/>
    <x v="43"/>
    <d v="1899-12-30T14:00:00"/>
    <m/>
    <x v="1"/>
    <s v="JAR"/>
    <d v="2019-06-10T14:00:00"/>
    <n v="6007162"/>
    <x v="79"/>
    <s v="Carga"/>
    <s v="SI"/>
    <n v="13.5"/>
    <n v="26"/>
    <x v="2"/>
    <x v="226"/>
    <x v="1"/>
    <s v="Fuente Alamo"/>
    <m/>
    <m/>
    <m/>
    <m/>
    <n v="45"/>
    <s v="Miguel Ángel"/>
    <x v="120"/>
    <d v="1899-12-30T15:30:00"/>
    <m/>
    <n v="1"/>
    <x v="0"/>
    <x v="0"/>
    <s v="SI"/>
    <x v="1"/>
    <x v="2"/>
    <x v="0"/>
    <n v="0"/>
    <x v="1"/>
    <x v="24"/>
    <x v="6"/>
    <n v="468"/>
  </r>
  <r>
    <d v="2019-06-10T00:00:00"/>
    <x v="38"/>
    <d v="1899-12-30T15:00:00"/>
    <m/>
    <x v="1"/>
    <s v="JAR"/>
    <d v="2019-06-10T15:00:00"/>
    <n v="6007196"/>
    <x v="6"/>
    <s v="Carga"/>
    <s v="SI"/>
    <n v="13.5"/>
    <n v="26"/>
    <x v="0"/>
    <x v="7"/>
    <x v="4"/>
    <s v="France"/>
    <m/>
    <m/>
    <m/>
    <m/>
    <n v="60"/>
    <s v="Juan Carlos"/>
    <x v="120"/>
    <d v="1899-12-30T15:00:00"/>
    <m/>
    <n v="1"/>
    <x v="0"/>
    <x v="0"/>
    <s v="SI"/>
    <x v="1"/>
    <x v="1"/>
    <x v="1"/>
    <n v="1"/>
    <x v="1"/>
    <x v="24"/>
    <x v="6"/>
    <n v="468"/>
  </r>
  <r>
    <d v="2019-06-10T00:00:00"/>
    <x v="13"/>
    <d v="1899-12-30T16:00:00"/>
    <m/>
    <x v="1"/>
    <s v="JAR"/>
    <d v="2019-06-10T16:00:00"/>
    <n v="6007162"/>
    <x v="79"/>
    <s v="Carga"/>
    <s v="SI"/>
    <n v="13.5"/>
    <n v="26"/>
    <x v="2"/>
    <x v="226"/>
    <x v="1"/>
    <s v="Fuente Alamo"/>
    <m/>
    <m/>
    <m/>
    <m/>
    <n v="45"/>
    <s v="Miguel Ángel"/>
    <x v="120"/>
    <d v="1899-12-30T16:00:00"/>
    <m/>
    <n v="1"/>
    <x v="0"/>
    <x v="0"/>
    <s v="SI"/>
    <x v="1"/>
    <x v="1"/>
    <x v="1"/>
    <n v="1"/>
    <x v="1"/>
    <x v="24"/>
    <x v="6"/>
    <n v="468"/>
  </r>
  <r>
    <d v="2019-06-10T00:00:00"/>
    <x v="82"/>
    <d v="1899-12-30T16:45:00"/>
    <m/>
    <x v="1"/>
    <s v="JAR"/>
    <d v="2019-06-10T17:00:00"/>
    <m/>
    <x v="83"/>
    <s v="Carga"/>
    <s v="NO"/>
    <n v="1"/>
    <n v="1"/>
    <x v="0"/>
    <x v="294"/>
    <x v="7"/>
    <s v="Varios"/>
    <m/>
    <m/>
    <m/>
    <m/>
    <n v="10"/>
    <s v="Miguel Ángel"/>
    <x v="120"/>
    <d v="1899-12-30T16:45:00"/>
    <m/>
    <n v="0"/>
    <x v="0"/>
    <x v="0"/>
    <s v="SI"/>
    <x v="1"/>
    <x v="1"/>
    <x v="1"/>
    <n v="1"/>
    <x v="2"/>
    <x v="24"/>
    <x v="6"/>
    <n v="468"/>
  </r>
  <r>
    <d v="2019-06-10T00:00:00"/>
    <x v="40"/>
    <d v="1899-12-30T17:00:00"/>
    <m/>
    <x v="1"/>
    <s v="JAR"/>
    <d v="2019-06-10T17:00:00"/>
    <n v="6007235"/>
    <x v="25"/>
    <s v="Carga"/>
    <s v="SI"/>
    <n v="13.5"/>
    <n v="26"/>
    <x v="0"/>
    <x v="7"/>
    <x v="9"/>
    <s v="France"/>
    <m/>
    <m/>
    <m/>
    <m/>
    <n v="40"/>
    <s v="Juan Carlos"/>
    <x v="120"/>
    <d v="1899-12-30T17:00:00"/>
    <m/>
    <n v="1"/>
    <x v="0"/>
    <x v="0"/>
    <s v="SI"/>
    <x v="1"/>
    <x v="1"/>
    <x v="1"/>
    <n v="1"/>
    <x v="2"/>
    <x v="24"/>
    <x v="6"/>
    <n v="468"/>
  </r>
  <r>
    <d v="2019-06-10T00:00:00"/>
    <x v="46"/>
    <d v="1899-12-30T18:00:00"/>
    <m/>
    <x v="1"/>
    <s v="JAR"/>
    <d v="2019-06-10T18:00:00"/>
    <n v="6007162"/>
    <x v="79"/>
    <s v="Carga"/>
    <s v="SI"/>
    <n v="13.5"/>
    <n v="26"/>
    <x v="2"/>
    <x v="226"/>
    <x v="1"/>
    <s v="Fuente Alamo"/>
    <m/>
    <m/>
    <m/>
    <m/>
    <n v="45"/>
    <s v="Juan Carlos"/>
    <x v="120"/>
    <d v="1899-12-30T18:00:00"/>
    <m/>
    <n v="1"/>
    <x v="0"/>
    <x v="0"/>
    <s v="SI"/>
    <x v="1"/>
    <x v="1"/>
    <x v="1"/>
    <n v="1"/>
    <x v="1"/>
    <x v="24"/>
    <x v="6"/>
    <n v="468"/>
  </r>
  <r>
    <d v="2019-06-11T00:00:00"/>
    <x v="18"/>
    <d v="1899-12-30T07:30:00"/>
    <m/>
    <x v="1"/>
    <s v="SJ"/>
    <d v="2019-06-11T07:30:00"/>
    <m/>
    <x v="26"/>
    <s v="Carga"/>
    <s v="NO"/>
    <n v="4"/>
    <n v="8"/>
    <x v="0"/>
    <x v="157"/>
    <x v="5"/>
    <s v="varios"/>
    <m/>
    <m/>
    <m/>
    <m/>
    <n v="30"/>
    <s v="Miguel M."/>
    <x v="121"/>
    <d v="1899-12-30T07:30:00"/>
    <m/>
    <n v="0"/>
    <x v="0"/>
    <x v="0"/>
    <s v="SI"/>
    <x v="1"/>
    <x v="1"/>
    <x v="1"/>
    <n v="1"/>
    <x v="2"/>
    <x v="24"/>
    <x v="6"/>
    <n v="468"/>
  </r>
  <r>
    <d v="2019-06-11T00:00:00"/>
    <x v="20"/>
    <d v="1899-12-30T08:30:00"/>
    <m/>
    <x v="1"/>
    <s v="JAR"/>
    <d v="2019-06-11T08:30:00"/>
    <m/>
    <x v="19"/>
    <s v="Carga"/>
    <s v="NO"/>
    <n v="8"/>
    <n v="8"/>
    <x v="0"/>
    <x v="6"/>
    <x v="3"/>
    <s v="&gt;Montmelo"/>
    <m/>
    <m/>
    <m/>
    <m/>
    <n v="30"/>
    <s v="Jesús"/>
    <x v="121"/>
    <d v="1899-12-30T10:00:00"/>
    <m/>
    <n v="0"/>
    <x v="0"/>
    <x v="0"/>
    <s v="SI"/>
    <x v="1"/>
    <x v="2"/>
    <x v="0"/>
    <n v="0"/>
    <x v="1"/>
    <x v="24"/>
    <x v="6"/>
    <n v="468"/>
  </r>
  <r>
    <d v="2019-06-11T00:00:00"/>
    <x v="0"/>
    <d v="1899-12-30T09:30:00"/>
    <m/>
    <x v="1"/>
    <s v="JAR"/>
    <d v="2019-06-11T09:30:00"/>
    <n v="28425"/>
    <x v="3"/>
    <s v="Carga"/>
    <s v="NO"/>
    <n v="1"/>
    <n v="2"/>
    <x v="0"/>
    <x v="338"/>
    <x v="3"/>
    <s v="Aviles"/>
    <m/>
    <m/>
    <m/>
    <m/>
    <n v="15"/>
    <s v="Sandra"/>
    <x v="121"/>
    <d v="1899-12-30T15:15:00"/>
    <m/>
    <n v="0"/>
    <x v="0"/>
    <x v="0"/>
    <s v="SI"/>
    <x v="1"/>
    <x v="2"/>
    <x v="0"/>
    <n v="0"/>
    <x v="1"/>
    <x v="24"/>
    <x v="6"/>
    <n v="468"/>
  </r>
  <r>
    <d v="2019-06-11T00:00:00"/>
    <x v="14"/>
    <d v="1899-12-30T10:00:00"/>
    <m/>
    <x v="1"/>
    <s v="JAR"/>
    <d v="2019-06-11T10:00:00"/>
    <s v="28439-28347"/>
    <x v="7"/>
    <s v="Carga"/>
    <s v="NO"/>
    <n v="4"/>
    <n v="4"/>
    <x v="0"/>
    <x v="298"/>
    <x v="11"/>
    <s v="Sta. &gt;Perpetua"/>
    <m/>
    <m/>
    <m/>
    <m/>
    <n v="20"/>
    <s v="Jesús"/>
    <x v="121"/>
    <d v="1899-12-30T10:00:00"/>
    <m/>
    <n v="0"/>
    <x v="0"/>
    <x v="0"/>
    <s v="SI"/>
    <x v="1"/>
    <x v="1"/>
    <x v="1"/>
    <n v="1"/>
    <x v="2"/>
    <x v="24"/>
    <x v="6"/>
    <n v="468"/>
  </r>
  <r>
    <d v="2019-06-11T00:00:00"/>
    <x v="1"/>
    <d v="1899-12-30T10:30:00"/>
    <m/>
    <x v="1"/>
    <s v="JAR"/>
    <d v="2019-06-11T10:30:00"/>
    <n v="27947"/>
    <x v="3"/>
    <s v="Carga"/>
    <s v="NO"/>
    <n v="6"/>
    <n v="12"/>
    <x v="0"/>
    <x v="293"/>
    <x v="1"/>
    <s v="Toledo"/>
    <m/>
    <m/>
    <m/>
    <m/>
    <n v="40"/>
    <s v="Miguel M."/>
    <x v="121"/>
    <d v="1899-12-30T10:30:00"/>
    <m/>
    <n v="0"/>
    <x v="0"/>
    <x v="0"/>
    <s v="SI"/>
    <x v="1"/>
    <x v="1"/>
    <x v="1"/>
    <n v="1"/>
    <x v="1"/>
    <x v="24"/>
    <x v="6"/>
    <n v="468"/>
  </r>
  <r>
    <d v="2019-06-11T00:00:00"/>
    <x v="2"/>
    <d v="1899-12-30T11:00:00"/>
    <m/>
    <x v="1"/>
    <s v="JAR"/>
    <d v="2019-06-11T11:00:00"/>
    <n v="6007162"/>
    <x v="79"/>
    <s v="Carga"/>
    <s v="SI"/>
    <n v="13.5"/>
    <n v="26"/>
    <x v="2"/>
    <x v="226"/>
    <x v="1"/>
    <s v="Fuente Alamo"/>
    <m/>
    <m/>
    <m/>
    <m/>
    <n v="45"/>
    <s v="Alfredo"/>
    <x v="121"/>
    <d v="1899-12-30T11:00:00"/>
    <m/>
    <n v="1"/>
    <x v="0"/>
    <x v="0"/>
    <s v="SI"/>
    <x v="1"/>
    <x v="1"/>
    <x v="1"/>
    <n v="1"/>
    <x v="1"/>
    <x v="24"/>
    <x v="6"/>
    <n v="468"/>
  </r>
  <r>
    <d v="2019-06-11T00:00:00"/>
    <x v="4"/>
    <d v="1899-12-30T12:00:00"/>
    <m/>
    <x v="1"/>
    <s v="JAR"/>
    <d v="2019-06-11T12:00:00"/>
    <n v="27982"/>
    <x v="31"/>
    <s v="Carga"/>
    <s v="SI"/>
    <n v="13.5"/>
    <n v="26"/>
    <x v="0"/>
    <x v="138"/>
    <x v="7"/>
    <s v="Valladolid"/>
    <m/>
    <m/>
    <m/>
    <m/>
    <n v="60"/>
    <s v="Juan Carlos"/>
    <x v="121"/>
    <d v="1899-12-30T14:00:00"/>
    <m/>
    <n v="1"/>
    <x v="0"/>
    <x v="0"/>
    <s v="SI"/>
    <x v="1"/>
    <x v="2"/>
    <x v="0"/>
    <n v="0"/>
    <x v="2"/>
    <x v="24"/>
    <x v="6"/>
    <n v="468"/>
  </r>
  <r>
    <d v="2019-06-11T00:00:00"/>
    <x v="5"/>
    <d v="1899-12-30T12:30:00"/>
    <m/>
    <x v="1"/>
    <s v="JAR"/>
    <d v="2019-06-11T12:30:00"/>
    <s v="6007285 + 6007289 + 6007299 + 6007319 + 6007324 "/>
    <x v="6"/>
    <s v="Carga"/>
    <s v="NO"/>
    <n v="9"/>
    <n v="18"/>
    <x v="0"/>
    <x v="7"/>
    <x v="4"/>
    <s v="France"/>
    <s v="6007285 + 6007289 + 6007299 + 6007319 + 6007324 "/>
    <m/>
    <m/>
    <m/>
    <n v="30"/>
    <s v="Miguel Ángel"/>
    <x v="121"/>
    <d v="1899-12-30T15:30:00"/>
    <m/>
    <n v="0"/>
    <x v="0"/>
    <x v="0"/>
    <s v="SI"/>
    <x v="1"/>
    <x v="2"/>
    <x v="0"/>
    <n v="0"/>
    <x v="1"/>
    <x v="24"/>
    <x v="6"/>
    <n v="468"/>
  </r>
  <r>
    <d v="2019-06-11T00:00:00"/>
    <x v="53"/>
    <d v="1899-12-30T12:45:00"/>
    <m/>
    <x v="1"/>
    <s v="SJ"/>
    <d v="2019-06-11T13:00:00"/>
    <n v="28327"/>
    <x v="75"/>
    <s v="Carga"/>
    <s v="NO"/>
    <n v="1"/>
    <n v="1"/>
    <x v="0"/>
    <x v="41"/>
    <x v="1"/>
    <s v="Portugal"/>
    <m/>
    <m/>
    <m/>
    <m/>
    <n v="10"/>
    <s v="Sandra"/>
    <x v="121"/>
    <d v="1899-12-30T12:45:00"/>
    <m/>
    <n v="0"/>
    <x v="0"/>
    <x v="0"/>
    <s v="SI"/>
    <x v="1"/>
    <x v="1"/>
    <x v="1"/>
    <n v="1"/>
    <x v="1"/>
    <x v="24"/>
    <x v="6"/>
    <n v="468"/>
  </r>
  <r>
    <d v="2019-06-11T00:00:00"/>
    <x v="36"/>
    <d v="1899-12-30T13:00:00"/>
    <m/>
    <x v="1"/>
    <s v="JAR"/>
    <d v="2019-06-11T13:00:00"/>
    <n v="6007162"/>
    <x v="79"/>
    <s v="Carga"/>
    <s v="SI"/>
    <n v="13.5"/>
    <n v="26"/>
    <x v="2"/>
    <x v="226"/>
    <x v="1"/>
    <s v="Lorqui"/>
    <m/>
    <m/>
    <m/>
    <m/>
    <n v="45"/>
    <s v="Jesús"/>
    <x v="121"/>
    <d v="1899-12-30T13:00:00"/>
    <m/>
    <n v="1"/>
    <x v="0"/>
    <x v="0"/>
    <s v="SI"/>
    <x v="1"/>
    <x v="1"/>
    <x v="1"/>
    <n v="1"/>
    <x v="1"/>
    <x v="24"/>
    <x v="6"/>
    <n v="468"/>
  </r>
  <r>
    <d v="2019-06-11T00:00:00"/>
    <x v="6"/>
    <d v="1899-12-30T13:30:00"/>
    <m/>
    <x v="1"/>
    <s v="JAR"/>
    <d v="2019-06-11T13:30:00"/>
    <n v="6007243"/>
    <x v="45"/>
    <s v="Carga"/>
    <s v="NO"/>
    <n v="1"/>
    <n v="1"/>
    <x v="0"/>
    <x v="86"/>
    <x v="4"/>
    <s v="Italia"/>
    <m/>
    <m/>
    <m/>
    <m/>
    <n v="15"/>
    <s v="Sandra"/>
    <x v="121"/>
    <d v="1899-12-30T13:30:00"/>
    <m/>
    <n v="0"/>
    <x v="0"/>
    <x v="0"/>
    <s v="SI"/>
    <x v="1"/>
    <x v="1"/>
    <x v="1"/>
    <n v="1"/>
    <x v="1"/>
    <x v="24"/>
    <x v="6"/>
    <n v="468"/>
  </r>
  <r>
    <d v="2019-06-11T00:00:00"/>
    <x v="43"/>
    <d v="1899-12-30T14:00:00"/>
    <m/>
    <x v="1"/>
    <s v="JAR"/>
    <d v="2019-06-11T14:00:00"/>
    <n v="6007162"/>
    <x v="79"/>
    <s v="Carga"/>
    <s v="SI"/>
    <n v="13.5"/>
    <n v="26"/>
    <x v="2"/>
    <x v="226"/>
    <x v="1"/>
    <s v="Fuente Alamo"/>
    <m/>
    <m/>
    <m/>
    <m/>
    <n v="45"/>
    <s v="Alfredo"/>
    <x v="121"/>
    <d v="1899-12-30T13:15:00"/>
    <m/>
    <n v="1"/>
    <x v="0"/>
    <x v="0"/>
    <s v="SI"/>
    <x v="1"/>
    <x v="3"/>
    <x v="1"/>
    <n v="1"/>
    <x v="1"/>
    <x v="24"/>
    <x v="6"/>
    <n v="468"/>
  </r>
  <r>
    <d v="2019-06-11T00:00:00"/>
    <x v="38"/>
    <d v="1899-12-30T15:00:00"/>
    <m/>
    <x v="1"/>
    <s v="JAR"/>
    <d v="2019-06-11T15:00:00"/>
    <n v="6007162"/>
    <x v="79"/>
    <s v="Carga"/>
    <s v="SI"/>
    <n v="13.5"/>
    <n v="26"/>
    <x v="2"/>
    <x v="226"/>
    <x v="1"/>
    <s v="Fuente Alamo"/>
    <m/>
    <m/>
    <m/>
    <m/>
    <n v="45"/>
    <s v="Denia"/>
    <x v="121"/>
    <d v="1899-12-30T15:00:00"/>
    <m/>
    <n v="1"/>
    <x v="0"/>
    <x v="0"/>
    <s v="SI"/>
    <x v="1"/>
    <x v="1"/>
    <x v="1"/>
    <n v="1"/>
    <x v="1"/>
    <x v="24"/>
    <x v="6"/>
    <n v="468"/>
  </r>
  <r>
    <d v="2019-06-11T00:00:00"/>
    <x v="7"/>
    <d v="1899-12-30T15:30:00"/>
    <m/>
    <x v="1"/>
    <s v="MR"/>
    <d v="2019-06-11T15:30:00"/>
    <m/>
    <x v="3"/>
    <s v="Descarga"/>
    <s v="SI"/>
    <n v="13.5"/>
    <n v="26"/>
    <x v="0"/>
    <x v="23"/>
    <x v="2"/>
    <s v="PALAU"/>
    <m/>
    <m/>
    <m/>
    <m/>
    <m/>
    <s v="Juan Carlos"/>
    <x v="121"/>
    <d v="1899-12-30T19:15:00"/>
    <m/>
    <n v="1"/>
    <x v="0"/>
    <x v="0"/>
    <s v="SI"/>
    <x v="1"/>
    <x v="2"/>
    <x v="0"/>
    <n v="0"/>
    <x v="0"/>
    <x v="24"/>
    <x v="6"/>
    <n v="468"/>
  </r>
  <r>
    <d v="2019-06-11T00:00:00"/>
    <x v="54"/>
    <d v="1899-12-30T15:45:00"/>
    <m/>
    <x v="1"/>
    <s v="JAR"/>
    <d v="2019-06-11T16:00:00"/>
    <n v="27319"/>
    <x v="33"/>
    <s v="Carga"/>
    <s v="NO"/>
    <n v="1"/>
    <n v="2"/>
    <x v="0"/>
    <x v="30"/>
    <x v="3"/>
    <s v="SAN SEBASTIAN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6-11T00:00:00"/>
    <x v="13"/>
    <d v="1899-12-30T16:00:00"/>
    <m/>
    <x v="1"/>
    <s v="JAR"/>
    <d v="2019-06-11T16:00:00"/>
    <n v="6007162"/>
    <x v="79"/>
    <s v="Carga"/>
    <s v="SI"/>
    <n v="13.5"/>
    <n v="26"/>
    <x v="2"/>
    <x v="226"/>
    <x v="1"/>
    <s v="Lorqui"/>
    <m/>
    <m/>
    <m/>
    <m/>
    <n v="45"/>
    <s v="Jesús"/>
    <x v="121"/>
    <d v="1899-12-30T13:00:00"/>
    <m/>
    <n v="1"/>
    <x v="0"/>
    <x v="0"/>
    <s v="SI"/>
    <x v="1"/>
    <x v="3"/>
    <x v="1"/>
    <n v="1"/>
    <x v="1"/>
    <x v="24"/>
    <x v="6"/>
    <n v="468"/>
  </r>
  <r>
    <d v="2019-06-11T00:00:00"/>
    <x v="8"/>
    <d v="1899-12-30T16:30:00"/>
    <m/>
    <x v="1"/>
    <s v="JAR"/>
    <d v="2019-06-11T16:30:00"/>
    <n v="28263"/>
    <x v="3"/>
    <s v="Carga"/>
    <s v="NO"/>
    <n v="2"/>
    <n v="4"/>
    <x v="0"/>
    <x v="337"/>
    <x v="1"/>
    <s v="Turquia"/>
    <m/>
    <m/>
    <m/>
    <m/>
    <n v="15"/>
    <s v="Miguel M."/>
    <x v="121"/>
    <d v="1899-12-30T12:15:00"/>
    <m/>
    <n v="0"/>
    <x v="0"/>
    <x v="0"/>
    <s v="SI"/>
    <x v="1"/>
    <x v="3"/>
    <x v="1"/>
    <n v="1"/>
    <x v="1"/>
    <x v="24"/>
    <x v="6"/>
    <n v="468"/>
  </r>
  <r>
    <d v="2019-06-11T00:00:00"/>
    <x v="82"/>
    <d v="1899-12-30T16:45:00"/>
    <m/>
    <x v="1"/>
    <s v="JAR"/>
    <d v="2019-06-11T17:00:00"/>
    <m/>
    <x v="19"/>
    <s v="Carga"/>
    <s v="NO"/>
    <n v="6"/>
    <n v="6"/>
    <x v="0"/>
    <x v="6"/>
    <x v="3"/>
    <s v="varios"/>
    <m/>
    <m/>
    <m/>
    <m/>
    <m/>
    <s v="Juan Carlos"/>
    <x v="121"/>
    <d v="1899-12-30T16:45:00"/>
    <m/>
    <n v="0"/>
    <x v="0"/>
    <x v="0"/>
    <s v="SI"/>
    <x v="1"/>
    <x v="1"/>
    <x v="1"/>
    <n v="1"/>
    <x v="1"/>
    <x v="24"/>
    <x v="6"/>
    <n v="468"/>
  </r>
  <r>
    <d v="2019-06-11T00:00:00"/>
    <x v="40"/>
    <d v="1899-12-30T17:00:00"/>
    <m/>
    <x v="1"/>
    <s v="JAR"/>
    <d v="2019-06-11T17:00:00"/>
    <s v="ALBICE"/>
    <x v="79"/>
    <s v="Carga"/>
    <s v="SI"/>
    <n v="13.5"/>
    <n v="26"/>
    <x v="2"/>
    <x v="226"/>
    <x v="1"/>
    <s v="HUESCA"/>
    <m/>
    <m/>
    <m/>
    <m/>
    <n v="45"/>
    <s v="Juan Carlos"/>
    <x v="121"/>
    <d v="1899-12-30T18:45:00"/>
    <m/>
    <n v="1"/>
    <x v="0"/>
    <x v="0"/>
    <s v="SI"/>
    <x v="1"/>
    <x v="2"/>
    <x v="0"/>
    <n v="0"/>
    <x v="1"/>
    <x v="24"/>
    <x v="6"/>
    <n v="468"/>
  </r>
  <r>
    <d v="2019-06-11T00:00:00"/>
    <x v="55"/>
    <d v="1899-12-30T17:30:00"/>
    <m/>
    <x v="1"/>
    <s v="JAR"/>
    <d v="2019-06-11T17:30:00"/>
    <m/>
    <x v="3"/>
    <s v="Carga"/>
    <s v="SI"/>
    <n v="13.5"/>
    <n v="26"/>
    <x v="0"/>
    <x v="23"/>
    <x v="1"/>
    <s v="varios"/>
    <n v="3680399975"/>
    <s v="Truck: PLE 08859"/>
    <m/>
    <m/>
    <n v="60"/>
    <s v="Miguel Ángel"/>
    <x v="121"/>
    <d v="1899-12-30T18:30:00"/>
    <m/>
    <n v="1"/>
    <x v="0"/>
    <x v="0"/>
    <s v="SI"/>
    <x v="1"/>
    <x v="2"/>
    <x v="0"/>
    <n v="0"/>
    <x v="1"/>
    <x v="24"/>
    <x v="6"/>
    <n v="468"/>
  </r>
  <r>
    <d v="2019-06-11T00:00:00"/>
    <x v="46"/>
    <d v="1899-12-30T18:00:00"/>
    <m/>
    <x v="1"/>
    <s v="JAR"/>
    <d v="2019-06-11T18:00:00"/>
    <n v="6007162"/>
    <x v="79"/>
    <s v="Carga"/>
    <s v="SI"/>
    <n v="13.5"/>
    <n v="26"/>
    <x v="2"/>
    <x v="226"/>
    <x v="1"/>
    <s v="Fuente Alamo"/>
    <m/>
    <m/>
    <m/>
    <m/>
    <n v="45"/>
    <s v="Juan Carlos"/>
    <x v="121"/>
    <d v="1899-12-30T18:00:00"/>
    <m/>
    <n v="1"/>
    <x v="0"/>
    <x v="0"/>
    <s v="SI"/>
    <x v="1"/>
    <x v="1"/>
    <x v="1"/>
    <n v="1"/>
    <x v="1"/>
    <x v="24"/>
    <x v="6"/>
    <n v="468"/>
  </r>
  <r>
    <d v="2019-06-11T00:00:00"/>
    <x v="47"/>
    <d v="1899-12-30T18:30:00"/>
    <m/>
    <x v="1"/>
    <s v="JAR"/>
    <d v="2019-06-11T18:30:00"/>
    <n v="28475"/>
    <x v="3"/>
    <s v="Carga"/>
    <s v="NO"/>
    <n v="1"/>
    <n v="1"/>
    <x v="0"/>
    <x v="6"/>
    <x v="3"/>
    <s v="Barcelona"/>
    <m/>
    <m/>
    <m/>
    <m/>
    <m/>
    <s v="Juan Carlos"/>
    <x v="121"/>
    <d v="1899-12-30T18:30:00"/>
    <m/>
    <n v="0"/>
    <x v="0"/>
    <x v="0"/>
    <s v="SI"/>
    <x v="1"/>
    <x v="1"/>
    <x v="1"/>
    <n v="1"/>
    <x v="1"/>
    <x v="24"/>
    <x v="6"/>
    <n v="468"/>
  </r>
  <r>
    <d v="2019-06-11T00:00:00"/>
    <x v="56"/>
    <d v="1899-12-30T19:00:00"/>
    <m/>
    <x v="1"/>
    <s v="JAR"/>
    <d v="2019-06-11T19:00:00"/>
    <n v="6007162"/>
    <x v="79"/>
    <s v="Carga"/>
    <s v="SI"/>
    <n v="13.5"/>
    <n v="26"/>
    <x v="2"/>
    <x v="226"/>
    <x v="1"/>
    <s v="Fuente Alamo"/>
    <m/>
    <m/>
    <m/>
    <m/>
    <n v="45"/>
    <s v="Denia"/>
    <x v="121"/>
    <d v="1899-12-30T19:00:00"/>
    <m/>
    <n v="1"/>
    <x v="0"/>
    <x v="0"/>
    <s v="SI"/>
    <x v="1"/>
    <x v="1"/>
    <x v="1"/>
    <n v="1"/>
    <x v="1"/>
    <x v="24"/>
    <x v="6"/>
    <n v="468"/>
  </r>
  <r>
    <d v="2019-06-11T00:00:00"/>
    <x v="48"/>
    <d v="1899-12-30T19:30:00"/>
    <m/>
    <x v="1"/>
    <s v="JAR"/>
    <d v="2019-06-11T19:30:00"/>
    <s v="ALBICE"/>
    <x v="79"/>
    <s v="Carga"/>
    <s v="SI"/>
    <n v="13.5"/>
    <n v="26"/>
    <x v="2"/>
    <x v="226"/>
    <x v="1"/>
    <s v="HUESCA"/>
    <m/>
    <m/>
    <m/>
    <m/>
    <n v="45"/>
    <s v="Denia"/>
    <x v="121"/>
    <d v="1899-12-30T19:30:00"/>
    <m/>
    <n v="1"/>
    <x v="0"/>
    <x v="0"/>
    <s v="SI"/>
    <x v="1"/>
    <x v="1"/>
    <x v="1"/>
    <n v="1"/>
    <x v="1"/>
    <x v="24"/>
    <x v="6"/>
    <n v="468"/>
  </r>
  <r>
    <d v="2019-06-11T00:00:00"/>
    <x v="49"/>
    <d v="1899-12-30T20:00:00"/>
    <m/>
    <x v="1"/>
    <s v="JAR"/>
    <d v="2019-06-11T20:00:00"/>
    <n v="6007162"/>
    <x v="79"/>
    <s v="Carga"/>
    <s v="SI"/>
    <n v="13.5"/>
    <n v="26"/>
    <x v="2"/>
    <x v="226"/>
    <x v="1"/>
    <s v="Fuente Alamo"/>
    <m/>
    <m/>
    <m/>
    <m/>
    <n v="45"/>
    <s v="Jesús"/>
    <x v="122"/>
    <d v="1899-12-30T09:00:00"/>
    <m/>
    <n v="1"/>
    <x v="0"/>
    <x v="0"/>
    <s v="SI"/>
    <x v="2"/>
    <x v="2"/>
    <x v="0"/>
    <n v="0"/>
    <x v="1"/>
    <x v="24"/>
    <x v="6"/>
    <n v="468"/>
  </r>
  <r>
    <d v="2019-06-11T00:00:00"/>
    <x v="117"/>
    <d v="1899-12-30T21:00:00"/>
    <m/>
    <x v="1"/>
    <s v="JAR"/>
    <d v="2019-06-11T21:00:00"/>
    <n v="6007162"/>
    <x v="79"/>
    <s v="Carga"/>
    <s v="SI"/>
    <n v="13.5"/>
    <n v="26"/>
    <x v="2"/>
    <x v="226"/>
    <x v="1"/>
    <s v="Lorqui"/>
    <m/>
    <m/>
    <m/>
    <m/>
    <n v="45"/>
    <s v="Denia"/>
    <x v="121"/>
    <d v="1899-12-30T15:00:00"/>
    <m/>
    <n v="1"/>
    <x v="0"/>
    <x v="0"/>
    <s v="SI"/>
    <x v="1"/>
    <x v="3"/>
    <x v="1"/>
    <n v="1"/>
    <x v="1"/>
    <x v="24"/>
    <x v="6"/>
    <n v="468"/>
  </r>
  <r>
    <d v="2019-06-11T00:00:00"/>
    <x v="104"/>
    <d v="1899-12-30T21:30:00"/>
    <m/>
    <x v="1"/>
    <s v="JAR"/>
    <d v="2019-06-11T21:30:00"/>
    <m/>
    <x v="3"/>
    <s v="Carga"/>
    <s v="SI"/>
    <n v="13.5"/>
    <n v="26"/>
    <x v="0"/>
    <x v="23"/>
    <x v="1"/>
    <s v="Varios"/>
    <n v="3680406765"/>
    <m/>
    <m/>
    <m/>
    <n v="60"/>
    <s v="Miguel M."/>
    <x v="121"/>
    <d v="1899-12-30T12:30:00"/>
    <m/>
    <n v="1"/>
    <x v="0"/>
    <x v="0"/>
    <s v="SI"/>
    <x v="1"/>
    <x v="3"/>
    <x v="1"/>
    <n v="1"/>
    <x v="1"/>
    <x v="24"/>
    <x v="6"/>
    <n v="468"/>
  </r>
  <r>
    <d v="2019-06-12T00:00:00"/>
    <x v="18"/>
    <d v="1899-12-30T07:30:00"/>
    <m/>
    <x v="1"/>
    <s v="SJ"/>
    <d v="2019-06-12T07:30:00"/>
    <m/>
    <x v="26"/>
    <s v="Carga"/>
    <s v="NO"/>
    <n v="4"/>
    <n v="8"/>
    <x v="0"/>
    <x v="157"/>
    <x v="5"/>
    <s v="varios"/>
    <m/>
    <m/>
    <m/>
    <m/>
    <n v="20"/>
    <s v="Miguel M."/>
    <x v="122"/>
    <d v="1899-12-30T07:30:00"/>
    <m/>
    <n v="0"/>
    <x v="0"/>
    <x v="0"/>
    <s v="SI"/>
    <x v="1"/>
    <x v="1"/>
    <x v="1"/>
    <n v="1"/>
    <x v="2"/>
    <x v="24"/>
    <x v="6"/>
    <n v="468"/>
  </r>
  <r>
    <d v="2019-06-12T00:00:00"/>
    <x v="9"/>
    <d v="1899-12-30T08:00:00"/>
    <m/>
    <x v="1"/>
    <s v="JAR"/>
    <d v="2019-06-12T08:00:00"/>
    <m/>
    <x v="31"/>
    <s v="Carga"/>
    <s v="SI"/>
    <n v="13.5"/>
    <n v="26"/>
    <x v="0"/>
    <x v="70"/>
    <x v="11"/>
    <s v="Maçanet de la Selva"/>
    <m/>
    <m/>
    <m/>
    <m/>
    <n v="60"/>
    <s v="Jesús"/>
    <x v="122"/>
    <d v="1899-12-30T08:00:00"/>
    <m/>
    <n v="1"/>
    <x v="0"/>
    <x v="0"/>
    <s v="SI"/>
    <x v="1"/>
    <x v="1"/>
    <x v="1"/>
    <n v="1"/>
    <x v="2"/>
    <x v="24"/>
    <x v="6"/>
    <n v="468"/>
  </r>
  <r>
    <d v="2019-06-12T00:00:00"/>
    <x v="22"/>
    <d v="1899-12-30T09:00:00"/>
    <m/>
    <x v="1"/>
    <s v="JAR"/>
    <d v="2019-06-12T09:00:00"/>
    <s v="6007300 + 6007270 "/>
    <x v="6"/>
    <s v="Carga"/>
    <s v="NO"/>
    <n v="4"/>
    <n v="8"/>
    <x v="0"/>
    <x v="7"/>
    <x v="4"/>
    <s v="France"/>
    <m/>
    <m/>
    <m/>
    <m/>
    <n v="30"/>
    <s v="Miguel M."/>
    <x v="122"/>
    <d v="1899-12-30T09:00:00"/>
    <m/>
    <n v="0"/>
    <x v="0"/>
    <x v="0"/>
    <s v="SI"/>
    <x v="1"/>
    <x v="1"/>
    <x v="1"/>
    <n v="1"/>
    <x v="1"/>
    <x v="24"/>
    <x v="6"/>
    <n v="468"/>
  </r>
  <r>
    <d v="2019-06-12T00:00:00"/>
    <x v="14"/>
    <d v="1899-12-30T10:00:00"/>
    <m/>
    <x v="1"/>
    <s v="JAR"/>
    <d v="2019-06-12T10:00:00"/>
    <n v="6007162"/>
    <x v="79"/>
    <s v="Carga"/>
    <s v="SI"/>
    <n v="13.5"/>
    <n v="26"/>
    <x v="2"/>
    <x v="226"/>
    <x v="1"/>
    <s v="Fuente Alamo"/>
    <m/>
    <m/>
    <m/>
    <m/>
    <n v="45"/>
    <s v="Jesús"/>
    <x v="122"/>
    <d v="1899-12-30T11:45:00"/>
    <m/>
    <n v="1"/>
    <x v="0"/>
    <x v="0"/>
    <s v="SI"/>
    <x v="1"/>
    <x v="2"/>
    <x v="0"/>
    <n v="0"/>
    <x v="1"/>
    <x v="24"/>
    <x v="6"/>
    <n v="468"/>
  </r>
  <r>
    <d v="2019-06-12T00:00:00"/>
    <x v="2"/>
    <d v="1899-12-30T11:00:00"/>
    <m/>
    <x v="1"/>
    <s v="JAR"/>
    <d v="2019-06-12T11:00:00"/>
    <n v="6007234"/>
    <x v="25"/>
    <s v="Carga"/>
    <s v="SI"/>
    <n v="13.5"/>
    <n v="26"/>
    <x v="0"/>
    <x v="7"/>
    <x v="9"/>
    <s v="France"/>
    <m/>
    <m/>
    <m/>
    <m/>
    <n v="45"/>
    <s v="Juan Carlos"/>
    <x v="122"/>
    <d v="1899-12-30T14:00:00"/>
    <m/>
    <n v="1"/>
    <x v="0"/>
    <x v="0"/>
    <s v="SI"/>
    <x v="1"/>
    <x v="2"/>
    <x v="0"/>
    <n v="0"/>
    <x v="2"/>
    <x v="24"/>
    <x v="6"/>
    <n v="468"/>
  </r>
  <r>
    <d v="2019-06-12T00:00:00"/>
    <x v="3"/>
    <d v="1899-12-30T11:30:00"/>
    <m/>
    <x v="1"/>
    <s v="JAR"/>
    <d v="2019-06-12T11:30:00"/>
    <n v="28389"/>
    <x v="3"/>
    <s v="Carga"/>
    <s v="NO"/>
    <n v="1"/>
    <n v="1"/>
    <x v="0"/>
    <x v="4"/>
    <x v="3"/>
    <s v="Polinya"/>
    <m/>
    <m/>
    <m/>
    <m/>
    <n v="10"/>
    <s v="Jesús"/>
    <x v="122"/>
    <d v="1899-12-30T11:30:00"/>
    <m/>
    <n v="0"/>
    <x v="0"/>
    <x v="0"/>
    <s v="SI"/>
    <x v="1"/>
    <x v="1"/>
    <x v="1"/>
    <n v="1"/>
    <x v="1"/>
    <x v="24"/>
    <x v="6"/>
    <n v="468"/>
  </r>
  <r>
    <d v="2019-06-12T00:00:00"/>
    <x v="4"/>
    <d v="1899-12-30T12:00:00"/>
    <m/>
    <x v="1"/>
    <s v="JAR"/>
    <d v="2019-06-12T12:00:00"/>
    <n v="27984"/>
    <x v="31"/>
    <s v="Carga"/>
    <s v="SI"/>
    <n v="13.5"/>
    <n v="26"/>
    <x v="0"/>
    <x v="138"/>
    <x v="7"/>
    <s v="Madrid"/>
    <m/>
    <m/>
    <m/>
    <m/>
    <n v="60"/>
    <s v="Miguel M."/>
    <x v="122"/>
    <d v="1899-12-30T12:00:00"/>
    <m/>
    <n v="1"/>
    <x v="0"/>
    <x v="0"/>
    <s v="SI"/>
    <x v="1"/>
    <x v="1"/>
    <x v="1"/>
    <n v="1"/>
    <x v="2"/>
    <x v="24"/>
    <x v="6"/>
    <n v="468"/>
  </r>
  <r>
    <d v="2019-06-12T00:00:00"/>
    <x v="5"/>
    <d v="1899-12-30T12:30:00"/>
    <m/>
    <x v="1"/>
    <s v="JAR"/>
    <d v="2019-06-12T12:30:00"/>
    <n v="6007162"/>
    <x v="79"/>
    <s v="Carga"/>
    <s v="SI"/>
    <n v="13.5"/>
    <n v="26"/>
    <x v="2"/>
    <x v="226"/>
    <x v="1"/>
    <s v="Fuente Alamo"/>
    <m/>
    <m/>
    <m/>
    <m/>
    <n v="45"/>
    <s v="Jesús"/>
    <x v="122"/>
    <d v="1899-12-30T12:30:00"/>
    <m/>
    <n v="1"/>
    <x v="0"/>
    <x v="0"/>
    <s v="SI"/>
    <x v="1"/>
    <x v="1"/>
    <x v="1"/>
    <n v="1"/>
    <x v="1"/>
    <x v="24"/>
    <x v="6"/>
    <n v="468"/>
  </r>
  <r>
    <d v="2019-06-12T00:00:00"/>
    <x v="36"/>
    <d v="1899-12-30T13:00:00"/>
    <m/>
    <x v="1"/>
    <s v="JAR"/>
    <d v="2019-06-12T13:00:00"/>
    <n v="6007312"/>
    <x v="25"/>
    <s v="Carga"/>
    <s v="SI"/>
    <n v="13.5"/>
    <n v="26"/>
    <x v="0"/>
    <x v="7"/>
    <x v="9"/>
    <s v="France"/>
    <m/>
    <m/>
    <m/>
    <m/>
    <n v="45"/>
    <s v="Juan Carlos"/>
    <x v="122"/>
    <d v="1899-12-30T18:00:00"/>
    <m/>
    <n v="1"/>
    <x v="0"/>
    <x v="0"/>
    <s v="SI"/>
    <x v="1"/>
    <x v="2"/>
    <x v="0"/>
    <n v="0"/>
    <x v="2"/>
    <x v="24"/>
    <x v="6"/>
    <n v="468"/>
  </r>
  <r>
    <d v="2019-06-12T00:00:00"/>
    <x v="43"/>
    <d v="1899-12-30T14:00:00"/>
    <m/>
    <x v="1"/>
    <s v="JAR"/>
    <d v="2019-06-12T14:00:00"/>
    <s v="Bernis"/>
    <x v="3"/>
    <s v="Carga"/>
    <s v="SI"/>
    <n v="13.5"/>
    <n v="10"/>
    <x v="0"/>
    <x v="6"/>
    <x v="3"/>
    <s v="Bernis"/>
    <m/>
    <m/>
    <m/>
    <m/>
    <n v="30"/>
    <s v="Jesús"/>
    <x v="122"/>
    <d v="1899-12-30T11:30:00"/>
    <m/>
    <n v="1"/>
    <x v="0"/>
    <x v="0"/>
    <s v="SI"/>
    <x v="1"/>
    <x v="3"/>
    <x v="1"/>
    <n v="1"/>
    <x v="1"/>
    <x v="24"/>
    <x v="6"/>
    <n v="468"/>
  </r>
  <r>
    <d v="2019-06-12T00:00:00"/>
    <x v="12"/>
    <d v="1899-12-30T14:30:00"/>
    <m/>
    <x v="1"/>
    <s v="JAR"/>
    <d v="2019-06-12T14:30:00"/>
    <n v="6007162"/>
    <x v="79"/>
    <s v="Carga"/>
    <s v="SI"/>
    <n v="13.5"/>
    <n v="26"/>
    <x v="2"/>
    <x v="226"/>
    <x v="1"/>
    <s v="Fuente Alamo"/>
    <m/>
    <m/>
    <m/>
    <m/>
    <n v="45"/>
    <s v="Alfredo"/>
    <x v="122"/>
    <d v="1899-12-30T13:00:00"/>
    <m/>
    <n v="1"/>
    <x v="0"/>
    <x v="0"/>
    <s v="SI"/>
    <x v="1"/>
    <x v="3"/>
    <x v="1"/>
    <n v="1"/>
    <x v="1"/>
    <x v="24"/>
    <x v="6"/>
    <n v="468"/>
  </r>
  <r>
    <d v="2019-06-12T00:00:00"/>
    <x v="7"/>
    <d v="1899-12-30T15:30:00"/>
    <m/>
    <x v="1"/>
    <s v="JAR"/>
    <d v="2019-06-12T15:30:00"/>
    <n v="6007162"/>
    <x v="79"/>
    <s v="Carga"/>
    <s v="SI"/>
    <n v="13.5"/>
    <n v="26"/>
    <x v="2"/>
    <x v="226"/>
    <x v="1"/>
    <s v="Fuente Alamo"/>
    <m/>
    <m/>
    <m/>
    <m/>
    <n v="45"/>
    <s v="Jesús"/>
    <x v="122"/>
    <d v="1899-12-30T13:15:00"/>
    <m/>
    <n v="1"/>
    <x v="0"/>
    <x v="0"/>
    <s v="SI"/>
    <x v="1"/>
    <x v="3"/>
    <x v="1"/>
    <n v="1"/>
    <x v="1"/>
    <x v="24"/>
    <x v="6"/>
    <n v="468"/>
  </r>
  <r>
    <d v="2019-06-12T00:00:00"/>
    <x v="8"/>
    <d v="1899-12-30T16:30:00"/>
    <m/>
    <x v="1"/>
    <s v="JAR"/>
    <d v="2019-06-12T16:30:00"/>
    <n v="6007162"/>
    <x v="79"/>
    <s v="Carga"/>
    <s v="SI"/>
    <n v="13.5"/>
    <n v="26"/>
    <x v="2"/>
    <x v="226"/>
    <x v="1"/>
    <s v="Fuente Alamo"/>
    <m/>
    <m/>
    <m/>
    <m/>
    <n v="45"/>
    <s v="Miguel Ángel"/>
    <x v="122"/>
    <d v="1899-12-30T16:30:00"/>
    <m/>
    <n v="1"/>
    <x v="0"/>
    <x v="0"/>
    <s v="SI"/>
    <x v="1"/>
    <x v="1"/>
    <x v="1"/>
    <n v="1"/>
    <x v="1"/>
    <x v="24"/>
    <x v="6"/>
    <n v="468"/>
  </r>
  <r>
    <d v="2019-06-12T00:00:00"/>
    <x v="82"/>
    <d v="1899-12-30T16:45:00"/>
    <m/>
    <x v="1"/>
    <s v="JAR"/>
    <d v="2019-06-12T17:00:00"/>
    <m/>
    <x v="19"/>
    <s v="Carga"/>
    <s v="NO"/>
    <n v="6"/>
    <n v="6"/>
    <x v="0"/>
    <x v="6"/>
    <x v="3"/>
    <s v="varios"/>
    <m/>
    <m/>
    <m/>
    <m/>
    <n v="15"/>
    <s v="Juan Carlos"/>
    <x v="122"/>
    <d v="1899-12-30T16:45:00"/>
    <m/>
    <n v="0"/>
    <x v="0"/>
    <x v="0"/>
    <s v="SI"/>
    <x v="1"/>
    <x v="1"/>
    <x v="1"/>
    <n v="1"/>
    <x v="1"/>
    <x v="24"/>
    <x v="6"/>
    <n v="468"/>
  </r>
  <r>
    <d v="2019-06-12T00:00:00"/>
    <x v="40"/>
    <d v="1899-12-30T17:00:00"/>
    <m/>
    <x v="1"/>
    <s v="JAR"/>
    <d v="2019-06-12T17:00:00"/>
    <m/>
    <x v="25"/>
    <s v="Descarga"/>
    <s v="SI"/>
    <n v="13.5"/>
    <n v="26"/>
    <x v="0"/>
    <x v="42"/>
    <x v="10"/>
    <s v="GAILLON"/>
    <m/>
    <m/>
    <m/>
    <m/>
    <n v="90"/>
    <s v="Miguel Ángel"/>
    <x v="122"/>
    <d v="1899-12-30T17:00:00"/>
    <m/>
    <n v="1"/>
    <x v="0"/>
    <x v="0"/>
    <s v="SI"/>
    <x v="1"/>
    <x v="1"/>
    <x v="1"/>
    <n v="1"/>
    <x v="2"/>
    <x v="24"/>
    <x v="6"/>
    <n v="468"/>
  </r>
  <r>
    <d v="2019-06-12T00:00:00"/>
    <x v="47"/>
    <d v="1899-12-30T18:30:00"/>
    <m/>
    <x v="1"/>
    <s v="JAR"/>
    <d v="2019-06-12T18:30:00"/>
    <n v="6007280"/>
    <x v="79"/>
    <s v="Carga"/>
    <s v="SI"/>
    <n v="13.5"/>
    <n v="26"/>
    <x v="2"/>
    <x v="226"/>
    <x v="1"/>
    <s v="FRUTAS RADA"/>
    <m/>
    <m/>
    <m/>
    <m/>
    <n v="45"/>
    <s v="Denia"/>
    <x v="122"/>
    <d v="1899-12-30T14:15:00"/>
    <m/>
    <n v="1"/>
    <x v="0"/>
    <x v="0"/>
    <s v="SI"/>
    <x v="1"/>
    <x v="3"/>
    <x v="1"/>
    <n v="1"/>
    <x v="1"/>
    <x v="24"/>
    <x v="6"/>
    <n v="468"/>
  </r>
  <r>
    <d v="2019-06-12T00:00:00"/>
    <x v="56"/>
    <d v="1899-12-30T19:00:00"/>
    <m/>
    <x v="1"/>
    <s v="JAR"/>
    <d v="2019-06-12T19:00:00"/>
    <n v="6007280"/>
    <x v="79"/>
    <s v="Carga"/>
    <s v="SI"/>
    <n v="13.5"/>
    <n v="26"/>
    <x v="2"/>
    <x v="226"/>
    <x v="1"/>
    <s v="FRUTAS RADA"/>
    <m/>
    <m/>
    <m/>
    <m/>
    <n v="45"/>
    <s v="Denia"/>
    <x v="122"/>
    <d v="1899-12-30T17:00:00"/>
    <m/>
    <n v="1"/>
    <x v="0"/>
    <x v="0"/>
    <s v="SI"/>
    <x v="1"/>
    <x v="3"/>
    <x v="1"/>
    <n v="1"/>
    <x v="1"/>
    <x v="24"/>
    <x v="6"/>
    <n v="468"/>
  </r>
  <r>
    <d v="2019-06-12T00:00:00"/>
    <x v="49"/>
    <d v="1899-12-30T20:00:00"/>
    <m/>
    <x v="1"/>
    <s v="JAR"/>
    <d v="2019-06-12T20:00:00"/>
    <n v="6007280"/>
    <x v="79"/>
    <s v="Carga"/>
    <s v="SI"/>
    <n v="13.5"/>
    <n v="26"/>
    <x v="2"/>
    <x v="226"/>
    <x v="1"/>
    <s v="FRUTAS RADA"/>
    <m/>
    <m/>
    <m/>
    <m/>
    <n v="45"/>
    <s v="Juan Carlos"/>
    <x v="122"/>
    <d v="1899-12-30T20:00:00"/>
    <m/>
    <n v="1"/>
    <x v="0"/>
    <x v="0"/>
    <s v="SI"/>
    <x v="1"/>
    <x v="1"/>
    <x v="1"/>
    <n v="1"/>
    <x v="1"/>
    <x v="24"/>
    <x v="6"/>
    <n v="468"/>
  </r>
  <r>
    <d v="2019-06-12T00:00:00"/>
    <x v="0"/>
    <d v="1899-12-30T09:30:00"/>
    <m/>
    <x v="1"/>
    <s v="JAR"/>
    <d v="2019-06-12T09:30:00"/>
    <m/>
    <x v="7"/>
    <s v="Carga"/>
    <s v="NO"/>
    <n v="1"/>
    <n v="1"/>
    <x v="0"/>
    <x v="4"/>
    <x v="2"/>
    <s v="Hospitalet"/>
    <s v="Sigma"/>
    <m/>
    <m/>
    <m/>
    <n v="5"/>
    <s v="Sus medios"/>
    <x v="122"/>
    <d v="1899-12-30T09:30:00"/>
    <m/>
    <n v="0"/>
    <x v="0"/>
    <x v="0"/>
    <s v="SI"/>
    <x v="1"/>
    <x v="1"/>
    <x v="1"/>
    <n v="1"/>
    <x v="0"/>
    <x v="24"/>
    <x v="6"/>
    <n v="468"/>
  </r>
  <r>
    <d v="2019-06-12T00:00:00"/>
    <x v="55"/>
    <d v="1899-12-30T17:30:00"/>
    <m/>
    <x v="1"/>
    <s v="JAR"/>
    <d v="2019-06-12T17:30:00"/>
    <m/>
    <x v="83"/>
    <s v="Carga"/>
    <s v="NO"/>
    <n v="1"/>
    <n v="1"/>
    <x v="0"/>
    <x v="294"/>
    <x v="7"/>
    <s v="Varios"/>
    <m/>
    <m/>
    <m/>
    <m/>
    <n v="15"/>
    <s v="Miguel Ángel"/>
    <x v="122"/>
    <d v="1899-12-30T17:30:00"/>
    <m/>
    <n v="0"/>
    <x v="0"/>
    <x v="0"/>
    <s v="SI"/>
    <x v="1"/>
    <x v="1"/>
    <x v="1"/>
    <n v="1"/>
    <x v="2"/>
    <x v="24"/>
    <x v="6"/>
    <n v="468"/>
  </r>
  <r>
    <d v="2019-06-12T00:00:00"/>
    <x v="13"/>
    <d v="1899-12-30T16:00:00"/>
    <m/>
    <x v="1"/>
    <s v="JAR"/>
    <d v="2019-06-12T16:00:00"/>
    <s v="ALBICE"/>
    <x v="79"/>
    <s v="Carga"/>
    <s v="SI"/>
    <n v="13.5"/>
    <n v="26"/>
    <x v="2"/>
    <x v="226"/>
    <x v="1"/>
    <s v="HUESCA"/>
    <m/>
    <m/>
    <m/>
    <m/>
    <n v="45"/>
    <s v="Miguel Ángel"/>
    <x v="122"/>
    <d v="1899-12-30T15:15:00"/>
    <m/>
    <n v="1"/>
    <x v="0"/>
    <x v="0"/>
    <s v="SI"/>
    <x v="1"/>
    <x v="3"/>
    <x v="1"/>
    <n v="1"/>
    <x v="1"/>
    <x v="24"/>
    <x v="6"/>
    <n v="468"/>
  </r>
  <r>
    <d v="2019-06-12T00:00:00"/>
    <x v="53"/>
    <d v="1899-12-30T12:45:00"/>
    <m/>
    <x v="1"/>
    <s v="JAR"/>
    <d v="2019-06-12T13:00:00"/>
    <m/>
    <x v="25"/>
    <s v="Descarga"/>
    <s v="SI"/>
    <n v="13.5"/>
    <n v="26"/>
    <x v="0"/>
    <x v="55"/>
    <x v="8"/>
    <s v="PALAU"/>
    <s v="Kaiman Azul"/>
    <m/>
    <m/>
    <m/>
    <n v="60"/>
    <s v="Miguel M."/>
    <x v="122"/>
    <d v="1899-12-30T12:45:00"/>
    <m/>
    <n v="1"/>
    <x v="0"/>
    <x v="0"/>
    <s v="SI"/>
    <x v="1"/>
    <x v="1"/>
    <x v="1"/>
    <n v="1"/>
    <x v="2"/>
    <x v="24"/>
    <x v="6"/>
    <n v="468"/>
  </r>
  <r>
    <d v="2019-06-12T00:00:00"/>
    <x v="1"/>
    <d v="1899-12-30T10:30:00"/>
    <m/>
    <x v="1"/>
    <s v="JAR"/>
    <d v="2019-06-12T10:30:00"/>
    <m/>
    <x v="7"/>
    <s v="Carga"/>
    <s v="NO"/>
    <n v="4"/>
    <n v="6"/>
    <x v="0"/>
    <x v="247"/>
    <x v="5"/>
    <s v="lA LLAGOSTA"/>
    <m/>
    <m/>
    <m/>
    <m/>
    <n v="20"/>
    <s v="Jesús"/>
    <x v="122"/>
    <d v="1899-12-30T10:30:00"/>
    <m/>
    <n v="0"/>
    <x v="0"/>
    <x v="0"/>
    <s v="SI"/>
    <x v="1"/>
    <x v="1"/>
    <x v="1"/>
    <n v="1"/>
    <x v="2"/>
    <x v="24"/>
    <x v="6"/>
    <n v="468"/>
  </r>
  <r>
    <d v="2019-06-12T00:00:00"/>
    <x v="6"/>
    <d v="1899-12-30T13:30:00"/>
    <m/>
    <x v="1"/>
    <s v="JAR"/>
    <d v="2019-06-12T13:30:00"/>
    <m/>
    <x v="7"/>
    <s v="Carga"/>
    <s v="NO"/>
    <n v="4"/>
    <n v="6"/>
    <x v="0"/>
    <x v="247"/>
    <x v="5"/>
    <s v="VARIOS"/>
    <s v="PALETS "/>
    <m/>
    <m/>
    <m/>
    <n v="25"/>
    <s v="Jesús"/>
    <x v="122"/>
    <d v="1899-12-30T13:30:00"/>
    <m/>
    <n v="0"/>
    <x v="0"/>
    <x v="0"/>
    <s v="SI"/>
    <x v="1"/>
    <x v="1"/>
    <x v="1"/>
    <n v="1"/>
    <x v="2"/>
    <x v="24"/>
    <x v="6"/>
    <n v="468"/>
  </r>
  <r>
    <d v="2019-06-12T00:00:00"/>
    <x v="38"/>
    <d v="1899-12-30T15:00:00"/>
    <m/>
    <x v="1"/>
    <s v="JAR"/>
    <d v="2019-06-12T15:00:00"/>
    <n v="27394"/>
    <x v="43"/>
    <s v="Carga"/>
    <s v="SI"/>
    <n v="13.5"/>
    <n v="7"/>
    <x v="0"/>
    <x v="70"/>
    <x v="11"/>
    <s v="Jaén"/>
    <m/>
    <m/>
    <m/>
    <m/>
    <n v="30"/>
    <s v="Juan Carlos"/>
    <x v="122"/>
    <d v="1899-12-30T15:00:00"/>
    <m/>
    <n v="1"/>
    <x v="0"/>
    <x v="0"/>
    <s v="SI"/>
    <x v="1"/>
    <x v="1"/>
    <x v="1"/>
    <n v="1"/>
    <x v="2"/>
    <x v="24"/>
    <x v="6"/>
    <n v="468"/>
  </r>
  <r>
    <d v="2019-06-12T00:00:00"/>
    <x v="35"/>
    <m/>
    <m/>
    <x v="0"/>
    <s v="JAR"/>
    <d v="2019-06-12T12:30:00"/>
    <n v="28162"/>
    <x v="3"/>
    <s v="Carga"/>
    <s v="NO"/>
    <n v="3"/>
    <n v="6"/>
    <x v="0"/>
    <x v="4"/>
    <x v="1"/>
    <s v="Toledo"/>
    <m/>
    <m/>
    <m/>
    <m/>
    <n v="20"/>
    <s v="Miguel M."/>
    <x v="122"/>
    <d v="1899-12-30T12:15:00"/>
    <m/>
    <n v="0"/>
    <x v="0"/>
    <x v="0"/>
    <s v="No"/>
    <x v="0"/>
    <x v="0"/>
    <x v="0"/>
    <n v="0"/>
    <x v="1"/>
    <x v="24"/>
    <x v="6"/>
    <n v="468"/>
  </r>
  <r>
    <d v="2019-06-12T00:00:00"/>
    <x v="126"/>
    <m/>
    <m/>
    <x v="0"/>
    <s v="JAR"/>
    <d v="2019-06-12T12:30:00"/>
    <n v="27894"/>
    <x v="3"/>
    <s v="Carga"/>
    <s v="NO"/>
    <n v="1"/>
    <n v="1"/>
    <x v="0"/>
    <x v="5"/>
    <x v="3"/>
    <s v="Mallorca"/>
    <m/>
    <m/>
    <m/>
    <m/>
    <n v="10"/>
    <s v="Miguel M."/>
    <x v="122"/>
    <d v="1899-12-30T12:40:00"/>
    <m/>
    <n v="0"/>
    <x v="0"/>
    <x v="0"/>
    <s v="No"/>
    <x v="0"/>
    <x v="0"/>
    <x v="0"/>
    <n v="0"/>
    <x v="1"/>
    <x v="24"/>
    <x v="6"/>
    <n v="468"/>
  </r>
  <r>
    <d v="2019-06-12T00:00:00"/>
    <x v="117"/>
    <d v="1899-12-30T21:00:00"/>
    <m/>
    <x v="1"/>
    <s v="JAR"/>
    <d v="2019-06-12T21:00:00"/>
    <m/>
    <x v="22"/>
    <s v="Descarga"/>
    <s v="SI"/>
    <n v="13.5"/>
    <n v="22"/>
    <x v="0"/>
    <x v="319"/>
    <x v="8"/>
    <s v="PALAU"/>
    <m/>
    <m/>
    <m/>
    <m/>
    <n v="45"/>
    <s v="Juan Carlos"/>
    <x v="122"/>
    <d v="1899-12-30T21:00:00"/>
    <m/>
    <n v="1"/>
    <x v="0"/>
    <x v="0"/>
    <s v="SI"/>
    <x v="1"/>
    <x v="1"/>
    <x v="1"/>
    <n v="1"/>
    <x v="2"/>
    <x v="24"/>
    <x v="6"/>
    <n v="468"/>
  </r>
  <r>
    <d v="2019-06-12T00:00:00"/>
    <x v="104"/>
    <d v="1899-12-30T21:30:00"/>
    <m/>
    <x v="1"/>
    <s v="JAR"/>
    <d v="2019-06-12T21:30:00"/>
    <m/>
    <x v="22"/>
    <s v="Carga"/>
    <s v="SI"/>
    <n v="13.5"/>
    <n v="26"/>
    <x v="0"/>
    <x v="319"/>
    <x v="8"/>
    <s v="MURCIA"/>
    <m/>
    <m/>
    <m/>
    <m/>
    <n v="40"/>
    <s v="Juan Carlos"/>
    <x v="122"/>
    <d v="1899-12-30T21:30:00"/>
    <m/>
    <n v="1"/>
    <x v="0"/>
    <x v="0"/>
    <s v="SI"/>
    <x v="1"/>
    <x v="1"/>
    <x v="1"/>
    <n v="1"/>
    <x v="2"/>
    <x v="24"/>
    <x v="6"/>
    <n v="468"/>
  </r>
  <r>
    <d v="2019-06-13T00:00:00"/>
    <x v="1"/>
    <d v="1899-12-30T10:30:00"/>
    <m/>
    <x v="1"/>
    <s v="JAR"/>
    <d v="2019-06-13T10:30:00"/>
    <n v="6007280"/>
    <x v="79"/>
    <s v="Carga"/>
    <s v="SI"/>
    <n v="13.5"/>
    <n v="26"/>
    <x v="2"/>
    <x v="226"/>
    <x v="1"/>
    <s v="Grupo CFM"/>
    <m/>
    <m/>
    <m/>
    <m/>
    <n v="45"/>
    <s v="Alfredo"/>
    <x v="123"/>
    <d v="1899-12-30T10:30:00"/>
    <m/>
    <n v="1"/>
    <x v="0"/>
    <x v="0"/>
    <s v="SI"/>
    <x v="1"/>
    <x v="1"/>
    <x v="1"/>
    <n v="1"/>
    <x v="1"/>
    <x v="24"/>
    <x v="6"/>
    <n v="468"/>
  </r>
  <r>
    <d v="2019-06-13T00:00:00"/>
    <x v="7"/>
    <d v="1899-12-30T15:30:00"/>
    <m/>
    <x v="1"/>
    <s v="JAR"/>
    <d v="2019-06-13T15:30:00"/>
    <n v="6007280"/>
    <x v="79"/>
    <s v="Carga"/>
    <s v="SI"/>
    <n v="13.5"/>
    <n v="26"/>
    <x v="2"/>
    <x v="226"/>
    <x v="1"/>
    <s v="Grupo CFM"/>
    <m/>
    <m/>
    <m/>
    <m/>
    <n v="45"/>
    <s v="Juan Carlos"/>
    <x v="123"/>
    <d v="1899-12-30T16:30:00"/>
    <m/>
    <n v="1"/>
    <x v="0"/>
    <x v="0"/>
    <s v="SI"/>
    <x v="1"/>
    <x v="2"/>
    <x v="0"/>
    <n v="0"/>
    <x v="1"/>
    <x v="24"/>
    <x v="6"/>
    <n v="468"/>
  </r>
  <r>
    <d v="2019-06-13T00:00:00"/>
    <x v="8"/>
    <d v="1899-12-30T16:30:00"/>
    <m/>
    <x v="1"/>
    <s v="JAR"/>
    <d v="2019-06-13T16:30:00"/>
    <n v="6007280"/>
    <x v="79"/>
    <s v="Carga"/>
    <s v="SI"/>
    <n v="13.5"/>
    <n v="26"/>
    <x v="2"/>
    <x v="226"/>
    <x v="1"/>
    <s v="Grupo CFM"/>
    <m/>
    <m/>
    <m/>
    <m/>
    <n v="45"/>
    <s v="Juan Carlos"/>
    <x v="123"/>
    <d v="1899-12-30T19:30:00"/>
    <m/>
    <n v="1"/>
    <x v="0"/>
    <x v="0"/>
    <s v="SI"/>
    <x v="1"/>
    <x v="2"/>
    <x v="0"/>
    <n v="0"/>
    <x v="1"/>
    <x v="24"/>
    <x v="6"/>
    <n v="468"/>
  </r>
  <r>
    <d v="2019-06-13T00:00:00"/>
    <x v="55"/>
    <d v="1899-12-30T17:30:00"/>
    <m/>
    <x v="1"/>
    <s v="JAR"/>
    <d v="2019-06-13T17:30:00"/>
    <n v="6007280"/>
    <x v="79"/>
    <s v="Carga"/>
    <s v="SI"/>
    <n v="13.5"/>
    <n v="26"/>
    <x v="2"/>
    <x v="226"/>
    <x v="1"/>
    <s v="Grupo CFM"/>
    <m/>
    <m/>
    <m/>
    <m/>
    <n v="45"/>
    <s v="Jesús"/>
    <x v="124"/>
    <d v="1899-12-30T08:30:00"/>
    <m/>
    <n v="1"/>
    <x v="0"/>
    <x v="0"/>
    <s v="SI"/>
    <x v="2"/>
    <x v="2"/>
    <x v="0"/>
    <n v="0"/>
    <x v="1"/>
    <x v="24"/>
    <x v="6"/>
    <n v="468"/>
  </r>
  <r>
    <d v="2019-06-13T00:00:00"/>
    <x v="46"/>
    <d v="1899-12-30T18:00:00"/>
    <m/>
    <x v="1"/>
    <s v="JAR"/>
    <d v="2019-06-13T18:00:00"/>
    <s v="27814-28261"/>
    <x v="55"/>
    <s v="Carga"/>
    <s v="NO"/>
    <n v="4"/>
    <n v="7"/>
    <x v="0"/>
    <x v="148"/>
    <x v="1"/>
    <s v="Jaén"/>
    <m/>
    <m/>
    <m/>
    <m/>
    <n v="30"/>
    <s v="Miguel Ángel"/>
    <x v="123"/>
    <d v="1899-12-30T19:00:00"/>
    <m/>
    <n v="0"/>
    <x v="0"/>
    <x v="0"/>
    <s v="SI"/>
    <x v="1"/>
    <x v="2"/>
    <x v="0"/>
    <n v="0"/>
    <x v="1"/>
    <x v="24"/>
    <x v="6"/>
    <n v="468"/>
  </r>
  <r>
    <d v="2019-06-13T00:00:00"/>
    <x v="89"/>
    <d v="1899-12-30T17:15:00"/>
    <m/>
    <x v="1"/>
    <s v="JAR"/>
    <d v="2019-06-13T17:30:00"/>
    <m/>
    <x v="83"/>
    <s v="Carga"/>
    <s v="NO"/>
    <n v="3"/>
    <n v="5"/>
    <x v="0"/>
    <x v="294"/>
    <x v="7"/>
    <s v="varios"/>
    <m/>
    <m/>
    <m/>
    <m/>
    <n v="15"/>
    <s v="Miguel Ángel"/>
    <x v="123"/>
    <d v="1899-12-30T17:15:00"/>
    <m/>
    <n v="0"/>
    <x v="0"/>
    <x v="0"/>
    <s v="SI"/>
    <x v="1"/>
    <x v="1"/>
    <x v="1"/>
    <n v="1"/>
    <x v="2"/>
    <x v="24"/>
    <x v="6"/>
    <n v="468"/>
  </r>
  <r>
    <d v="2019-06-13T00:00:00"/>
    <x v="9"/>
    <d v="1899-12-30T08:00:00"/>
    <m/>
    <x v="1"/>
    <s v="JAR"/>
    <d v="2019-06-13T08:00:00"/>
    <n v="6007269"/>
    <x v="3"/>
    <s v="Carga"/>
    <s v="SI"/>
    <n v="13.5"/>
    <n v="22"/>
    <x v="0"/>
    <x v="7"/>
    <x v="4"/>
    <s v="Reunión"/>
    <m/>
    <m/>
    <m/>
    <m/>
    <n v="60"/>
    <s v="Jesús"/>
    <x v="123"/>
    <d v="1899-12-30T08:00:00"/>
    <m/>
    <n v="1"/>
    <x v="0"/>
    <x v="0"/>
    <s v="SI"/>
    <x v="1"/>
    <x v="1"/>
    <x v="1"/>
    <n v="1"/>
    <x v="1"/>
    <x v="24"/>
    <x v="6"/>
    <n v="468"/>
  </r>
  <r>
    <d v="2019-06-13T00:00:00"/>
    <x v="22"/>
    <d v="1899-12-30T09:00:00"/>
    <m/>
    <x v="1"/>
    <s v="JAR"/>
    <d v="2019-06-13T09:00:00"/>
    <n v="6007269"/>
    <x v="3"/>
    <s v="Carga"/>
    <s v="SI"/>
    <n v="13.5"/>
    <n v="22"/>
    <x v="0"/>
    <x v="7"/>
    <x v="4"/>
    <s v="Reunión"/>
    <m/>
    <m/>
    <m/>
    <m/>
    <n v="45"/>
    <s v="Jesús"/>
    <x v="123"/>
    <d v="1899-12-30T09:00:00"/>
    <m/>
    <n v="1"/>
    <x v="0"/>
    <x v="0"/>
    <s v="SI"/>
    <x v="1"/>
    <x v="1"/>
    <x v="1"/>
    <n v="1"/>
    <x v="1"/>
    <x v="24"/>
    <x v="6"/>
    <n v="468"/>
  </r>
  <r>
    <d v="2019-06-13T00:00:00"/>
    <x v="14"/>
    <d v="1899-12-30T10:00:00"/>
    <m/>
    <x v="1"/>
    <s v="JAR"/>
    <d v="2019-06-13T10:00:00"/>
    <m/>
    <x v="32"/>
    <s v="Descarga"/>
    <s v="NO"/>
    <n v="6"/>
    <n v="9"/>
    <x v="0"/>
    <x v="227"/>
    <x v="0"/>
    <s v="PALAU"/>
    <m/>
    <m/>
    <m/>
    <m/>
    <n v="45"/>
    <s v="Jesús"/>
    <x v="123"/>
    <d v="1899-12-30T10:00:00"/>
    <m/>
    <n v="0"/>
    <x v="0"/>
    <x v="0"/>
    <s v="SI"/>
    <x v="1"/>
    <x v="1"/>
    <x v="1"/>
    <n v="1"/>
    <x v="0"/>
    <x v="24"/>
    <x v="6"/>
    <n v="468"/>
  </r>
  <r>
    <d v="2019-06-13T00:00:00"/>
    <x v="18"/>
    <d v="1899-12-30T07:30:00"/>
    <m/>
    <x v="1"/>
    <s v="SJ"/>
    <d v="2019-06-13T07:30:00"/>
    <m/>
    <x v="26"/>
    <s v="Carga"/>
    <s v="SI"/>
    <n v="13.5"/>
    <n v="26"/>
    <x v="0"/>
    <x v="157"/>
    <x v="5"/>
    <s v="varios"/>
    <m/>
    <m/>
    <m/>
    <m/>
    <n v="60"/>
    <s v="Miguel M."/>
    <x v="123"/>
    <d v="1899-12-30T07:30:00"/>
    <m/>
    <n v="1"/>
    <x v="0"/>
    <x v="0"/>
    <s v="SI"/>
    <x v="1"/>
    <x v="1"/>
    <x v="1"/>
    <n v="1"/>
    <x v="2"/>
    <x v="24"/>
    <x v="6"/>
    <n v="468"/>
  </r>
  <r>
    <d v="2019-06-13T00:00:00"/>
    <x v="2"/>
    <d v="1899-12-30T11:00:00"/>
    <m/>
    <x v="1"/>
    <s v="JAR"/>
    <d v="2019-06-13T11:00:00"/>
    <m/>
    <x v="26"/>
    <s v="Carga"/>
    <s v="NO"/>
    <n v="7"/>
    <n v="14"/>
    <x v="0"/>
    <x v="157"/>
    <x v="7"/>
    <s v="Varios"/>
    <m/>
    <m/>
    <m/>
    <m/>
    <n v="30"/>
    <s v="Miguel M."/>
    <x v="123"/>
    <d v="1899-12-30T11:00:00"/>
    <m/>
    <n v="0"/>
    <x v="0"/>
    <x v="0"/>
    <s v="SI"/>
    <x v="1"/>
    <x v="1"/>
    <x v="1"/>
    <n v="1"/>
    <x v="2"/>
    <x v="24"/>
    <x v="6"/>
    <n v="468"/>
  </r>
  <r>
    <d v="2019-06-13T00:00:00"/>
    <x v="3"/>
    <d v="1899-12-30T11:30:00"/>
    <m/>
    <x v="1"/>
    <s v="JAR"/>
    <d v="2019-06-13T11:30:00"/>
    <n v="28415"/>
    <x v="53"/>
    <s v="Carga"/>
    <s v="SI"/>
    <n v="13.5"/>
    <n v="12"/>
    <x v="0"/>
    <x v="70"/>
    <x v="11"/>
    <s v="Murcia"/>
    <m/>
    <m/>
    <m/>
    <m/>
    <n v="45"/>
    <s v="Juan Carlos"/>
    <x v="123"/>
    <d v="1899-12-30T15:00:00"/>
    <m/>
    <n v="1"/>
    <x v="0"/>
    <x v="0"/>
    <s v="SI"/>
    <x v="1"/>
    <x v="2"/>
    <x v="0"/>
    <n v="0"/>
    <x v="2"/>
    <x v="24"/>
    <x v="6"/>
    <n v="468"/>
  </r>
  <r>
    <d v="2019-06-13T00:00:00"/>
    <x v="4"/>
    <d v="1899-12-30T12:00:00"/>
    <m/>
    <x v="1"/>
    <s v="JAR"/>
    <d v="2019-06-13T12:00:00"/>
    <n v="28332"/>
    <x v="3"/>
    <s v="Carga"/>
    <s v="NO"/>
    <n v="7"/>
    <n v="15"/>
    <x v="0"/>
    <x v="91"/>
    <x v="1"/>
    <s v="Barcelona"/>
    <m/>
    <m/>
    <m/>
    <m/>
    <n v="30"/>
    <s v="Alfredo"/>
    <x v="123"/>
    <d v="1899-12-30T12:00:00"/>
    <m/>
    <n v="0"/>
    <x v="0"/>
    <x v="0"/>
    <s v="SI"/>
    <x v="1"/>
    <x v="1"/>
    <x v="1"/>
    <n v="1"/>
    <x v="1"/>
    <x v="24"/>
    <x v="6"/>
    <n v="468"/>
  </r>
  <r>
    <d v="2019-06-13T00:00:00"/>
    <x v="35"/>
    <d v="1899-12-30T12:15:00"/>
    <m/>
    <x v="1"/>
    <s v="JAR"/>
    <d v="2019-06-13T12:30:00"/>
    <n v="26972"/>
    <x v="3"/>
    <s v="Carga"/>
    <s v="NO"/>
    <n v="3"/>
    <n v="6"/>
    <x v="0"/>
    <x v="41"/>
    <x v="1"/>
    <s v="Portugal"/>
    <m/>
    <s v="AV-56935 "/>
    <m/>
    <m/>
    <n v="20"/>
    <s v="Miguel M."/>
    <x v="123"/>
    <d v="1899-12-30T12:15:00"/>
    <m/>
    <n v="0"/>
    <x v="0"/>
    <x v="0"/>
    <s v="SI"/>
    <x v="1"/>
    <x v="1"/>
    <x v="1"/>
    <n v="1"/>
    <x v="1"/>
    <x v="24"/>
    <x v="6"/>
    <n v="468"/>
  </r>
  <r>
    <d v="2019-06-13T00:00:00"/>
    <x v="5"/>
    <d v="1899-12-30T12:30:00"/>
    <m/>
    <x v="1"/>
    <s v="JAR"/>
    <d v="2019-06-13T12:30:00"/>
    <n v="6007280"/>
    <x v="79"/>
    <s v="Carga"/>
    <s v="SI"/>
    <n v="13.5"/>
    <n v="26"/>
    <x v="2"/>
    <x v="226"/>
    <x v="1"/>
    <s v="Grupo CFM"/>
    <m/>
    <m/>
    <m/>
    <m/>
    <n v="45"/>
    <s v="Jesús"/>
    <x v="123"/>
    <d v="1899-12-30T12:30:00"/>
    <m/>
    <n v="1"/>
    <x v="0"/>
    <x v="0"/>
    <s v="SI"/>
    <x v="1"/>
    <x v="1"/>
    <x v="1"/>
    <n v="1"/>
    <x v="1"/>
    <x v="24"/>
    <x v="6"/>
    <n v="468"/>
  </r>
  <r>
    <d v="2019-06-13T00:00:00"/>
    <x v="6"/>
    <d v="1899-12-30T13:30:00"/>
    <m/>
    <x v="1"/>
    <s v="JAR"/>
    <d v="2019-06-13T13:30:00"/>
    <n v="6007280"/>
    <x v="79"/>
    <s v="Carga"/>
    <s v="SI"/>
    <n v="13.5"/>
    <n v="26"/>
    <x v="2"/>
    <x v="226"/>
    <x v="1"/>
    <s v="Grupo CFM"/>
    <m/>
    <m/>
    <m/>
    <m/>
    <n v="45"/>
    <s v="Juan Carlos"/>
    <x v="123"/>
    <d v="1899-12-30T16:30:00"/>
    <m/>
    <n v="1"/>
    <x v="0"/>
    <x v="0"/>
    <s v="SI"/>
    <x v="1"/>
    <x v="2"/>
    <x v="0"/>
    <n v="0"/>
    <x v="1"/>
    <x v="24"/>
    <x v="6"/>
    <n v="468"/>
  </r>
  <r>
    <d v="2019-06-13T00:00:00"/>
    <x v="12"/>
    <d v="1899-12-30T14:30:00"/>
    <m/>
    <x v="1"/>
    <s v="JAR"/>
    <d v="2019-06-13T14:30:00"/>
    <n v="6007280"/>
    <x v="79"/>
    <s v="Carga"/>
    <s v="SI"/>
    <n v="13.5"/>
    <n v="26"/>
    <x v="2"/>
    <x v="226"/>
    <x v="1"/>
    <s v="Grupo CFM"/>
    <m/>
    <m/>
    <m/>
    <m/>
    <n v="45"/>
    <s v="Denia"/>
    <x v="123"/>
    <d v="1899-12-30T16:45:00"/>
    <m/>
    <n v="1"/>
    <x v="0"/>
    <x v="0"/>
    <s v="SI"/>
    <x v="1"/>
    <x v="2"/>
    <x v="0"/>
    <n v="0"/>
    <x v="1"/>
    <x v="24"/>
    <x v="6"/>
    <n v="468"/>
  </r>
  <r>
    <d v="2019-06-13T00:00:00"/>
    <x v="54"/>
    <d v="1899-12-30T15:45:00"/>
    <m/>
    <x v="1"/>
    <s v="JAR"/>
    <d v="2019-06-13T16:00:00"/>
    <n v="28440"/>
    <x v="3"/>
    <s v="Carga"/>
    <s v="NO"/>
    <n v="3"/>
    <n v="5"/>
    <x v="0"/>
    <x v="339"/>
    <x v="1"/>
    <s v="Pontevedra"/>
    <m/>
    <m/>
    <m/>
    <m/>
    <n v="15"/>
    <s v="Sandra"/>
    <x v="123"/>
    <d v="1899-12-30T15:45:00"/>
    <m/>
    <n v="0"/>
    <x v="0"/>
    <x v="0"/>
    <s v="SI"/>
    <x v="1"/>
    <x v="1"/>
    <x v="1"/>
    <n v="1"/>
    <x v="1"/>
    <x v="24"/>
    <x v="6"/>
    <n v="468"/>
  </r>
  <r>
    <d v="2019-06-13T00:00:00"/>
    <x v="59"/>
    <d v="1899-12-30T07:00:00"/>
    <m/>
    <x v="1"/>
    <s v="JAR"/>
    <d v="2019-06-13T07:00:00"/>
    <m/>
    <x v="3"/>
    <s v="Descarga"/>
    <s v="NO"/>
    <n v="5"/>
    <n v="10"/>
    <x v="0"/>
    <x v="22"/>
    <x v="2"/>
    <s v="PALAU"/>
    <m/>
    <m/>
    <m/>
    <m/>
    <n v="30"/>
    <s v="Jesús"/>
    <x v="123"/>
    <d v="1899-12-30T09:00:00"/>
    <m/>
    <n v="0"/>
    <x v="0"/>
    <x v="0"/>
    <s v="SI"/>
    <x v="1"/>
    <x v="2"/>
    <x v="0"/>
    <n v="0"/>
    <x v="0"/>
    <x v="24"/>
    <x v="6"/>
    <n v="468"/>
  </r>
  <r>
    <d v="2019-06-13T00:00:00"/>
    <x v="82"/>
    <d v="1899-12-30T16:45:00"/>
    <m/>
    <x v="1"/>
    <s v="JAR"/>
    <d v="2019-06-13T17:00:00"/>
    <m/>
    <x v="19"/>
    <s v="Carga"/>
    <s v="NO"/>
    <n v="6"/>
    <n v="6"/>
    <x v="0"/>
    <x v="6"/>
    <x v="3"/>
    <s v="varios"/>
    <m/>
    <m/>
    <m/>
    <m/>
    <n v="30"/>
    <s v="Juan Carlos"/>
    <x v="123"/>
    <d v="1899-12-30T16:45:00"/>
    <m/>
    <n v="0"/>
    <x v="0"/>
    <x v="0"/>
    <s v="SI"/>
    <x v="1"/>
    <x v="1"/>
    <x v="1"/>
    <n v="1"/>
    <x v="1"/>
    <x v="24"/>
    <x v="6"/>
    <n v="468"/>
  </r>
  <r>
    <d v="2019-06-13T00:00:00"/>
    <x v="53"/>
    <d v="1899-12-30T12:45:00"/>
    <m/>
    <x v="1"/>
    <s v="JAR"/>
    <d v="2019-06-13T13:00:00"/>
    <m/>
    <x v="75"/>
    <s v="Carga"/>
    <s v="NO"/>
    <n v="1"/>
    <n v="1"/>
    <x v="0"/>
    <x v="300"/>
    <x v="7"/>
    <s v="Varios"/>
    <m/>
    <m/>
    <m/>
    <m/>
    <n v="10"/>
    <s v="Miguel M."/>
    <x v="123"/>
    <d v="1899-12-30T12:45:00"/>
    <m/>
    <n v="0"/>
    <x v="0"/>
    <x v="0"/>
    <s v="SI"/>
    <x v="1"/>
    <x v="1"/>
    <x v="1"/>
    <n v="1"/>
    <x v="2"/>
    <x v="24"/>
    <x v="6"/>
    <n v="468"/>
  </r>
  <r>
    <d v="2019-06-13T00:00:00"/>
    <x v="36"/>
    <d v="1899-12-30T13:00:00"/>
    <m/>
    <x v="1"/>
    <s v="JAR"/>
    <d v="2019-06-13T13:00:00"/>
    <n v="28435"/>
    <x v="3"/>
    <s v="Carga"/>
    <s v="NO"/>
    <n v="1"/>
    <n v="1"/>
    <x v="1"/>
    <x v="100"/>
    <x v="1"/>
    <s v="Varios"/>
    <m/>
    <m/>
    <m/>
    <m/>
    <n v="10"/>
    <s v="Miguel M."/>
    <x v="123"/>
    <d v="1899-12-30T13:00:00"/>
    <m/>
    <n v="0"/>
    <x v="0"/>
    <x v="0"/>
    <s v="SI"/>
    <x v="1"/>
    <x v="1"/>
    <x v="1"/>
    <n v="1"/>
    <x v="1"/>
    <x v="24"/>
    <x v="6"/>
    <n v="468"/>
  </r>
  <r>
    <d v="2019-06-13T00:00:00"/>
    <x v="73"/>
    <d v="1899-12-30T11:15:00"/>
    <m/>
    <x v="1"/>
    <s v="JAR"/>
    <d v="2019-06-13T11:30:00"/>
    <m/>
    <x v="7"/>
    <s v="Carga"/>
    <s v="NO"/>
    <n v="4"/>
    <n v="7"/>
    <x v="0"/>
    <x v="4"/>
    <x v="2"/>
    <s v="Hospitalet"/>
    <s v="Sigma"/>
    <m/>
    <m/>
    <m/>
    <n v="30"/>
    <s v="Miguel M."/>
    <x v="123"/>
    <d v="1899-12-30T11:15:00"/>
    <m/>
    <n v="0"/>
    <x v="0"/>
    <x v="0"/>
    <s v="SI"/>
    <x v="1"/>
    <x v="1"/>
    <x v="1"/>
    <n v="1"/>
    <x v="0"/>
    <x v="24"/>
    <x v="6"/>
    <n v="468"/>
  </r>
  <r>
    <d v="2019-06-13T00:00:00"/>
    <x v="58"/>
    <d v="1899-12-30T13:15:00"/>
    <m/>
    <x v="1"/>
    <s v="JAR"/>
    <d v="2019-06-13T13:30:00"/>
    <m/>
    <x v="28"/>
    <s v="Carga"/>
    <s v="NO"/>
    <n v="4"/>
    <n v="6"/>
    <x v="0"/>
    <x v="247"/>
    <x v="5"/>
    <s v="Tarragona"/>
    <s v="Palets PRS"/>
    <m/>
    <m/>
    <m/>
    <n v="20"/>
    <s v="Alfredo"/>
    <x v="123"/>
    <d v="1899-12-30T13:15:00"/>
    <m/>
    <n v="0"/>
    <x v="0"/>
    <x v="0"/>
    <s v="SI"/>
    <x v="1"/>
    <x v="1"/>
    <x v="1"/>
    <n v="1"/>
    <x v="2"/>
    <x v="24"/>
    <x v="6"/>
    <n v="468"/>
  </r>
  <r>
    <d v="2019-06-13T00:00:00"/>
    <x v="13"/>
    <m/>
    <m/>
    <x v="0"/>
    <s v="JAR"/>
    <d v="2019-06-13T16:00:00"/>
    <n v="28359"/>
    <x v="3"/>
    <s v="Carga"/>
    <s v="NO"/>
    <n v="2"/>
    <n v="4"/>
    <x v="0"/>
    <x v="339"/>
    <x v="1"/>
    <s v="Pontevedra"/>
    <m/>
    <m/>
    <m/>
    <m/>
    <n v="20"/>
    <s v="Sandra"/>
    <x v="123"/>
    <d v="1899-12-30T16:00:00"/>
    <m/>
    <n v="0"/>
    <x v="0"/>
    <x v="0"/>
    <s v="No"/>
    <x v="0"/>
    <x v="0"/>
    <x v="0"/>
    <n v="0"/>
    <x v="1"/>
    <x v="24"/>
    <x v="6"/>
    <n v="468"/>
  </r>
  <r>
    <d v="2019-06-13T00:00:00"/>
    <x v="20"/>
    <d v="1899-12-30T08:30:00"/>
    <m/>
    <x v="1"/>
    <s v="JAR"/>
    <d v="2019-06-13T08:30:00"/>
    <m/>
    <x v="7"/>
    <s v="Carga"/>
    <s v="NO"/>
    <n v="1"/>
    <n v="1"/>
    <x v="0"/>
    <x v="340"/>
    <x v="2"/>
    <s v="Hospitalet"/>
    <s v="Sigma"/>
    <m/>
    <m/>
    <m/>
    <n v="10"/>
    <s v="Reyes"/>
    <x v="123"/>
    <d v="1899-12-30T08:30:00"/>
    <m/>
    <n v="0"/>
    <x v="0"/>
    <x v="0"/>
    <s v="SI"/>
    <x v="1"/>
    <x v="1"/>
    <x v="1"/>
    <n v="1"/>
    <x v="0"/>
    <x v="24"/>
    <x v="6"/>
    <n v="468"/>
  </r>
  <r>
    <d v="2019-06-14T00:00:00"/>
    <x v="18"/>
    <d v="1899-12-30T07:30:00"/>
    <m/>
    <x v="1"/>
    <s v="SJ"/>
    <d v="2019-06-14T07:30:00"/>
    <m/>
    <x v="26"/>
    <s v="Carga"/>
    <s v="NO"/>
    <n v="4"/>
    <n v="8"/>
    <x v="0"/>
    <x v="157"/>
    <x v="5"/>
    <s v="varios"/>
    <m/>
    <m/>
    <m/>
    <m/>
    <n v="30"/>
    <s v="Miguel M."/>
    <x v="124"/>
    <d v="1899-12-30T07:30:00"/>
    <m/>
    <n v="0"/>
    <x v="0"/>
    <x v="0"/>
    <s v="SI"/>
    <x v="1"/>
    <x v="1"/>
    <x v="1"/>
    <n v="1"/>
    <x v="2"/>
    <x v="24"/>
    <x v="6"/>
    <n v="468"/>
  </r>
  <r>
    <d v="2019-06-14T00:00:00"/>
    <x v="14"/>
    <d v="1899-12-30T10:00:00"/>
    <m/>
    <x v="1"/>
    <s v="JAR"/>
    <d v="2019-06-14T10:00:00"/>
    <m/>
    <x v="3"/>
    <s v="Descarga"/>
    <s v="SI"/>
    <n v="13.5"/>
    <n v="22"/>
    <x v="0"/>
    <x v="102"/>
    <x v="2"/>
    <s v="PALAU"/>
    <m/>
    <m/>
    <m/>
    <m/>
    <n v="60"/>
    <s v="Miguel M."/>
    <x v="124"/>
    <d v="1899-12-30T10:00:00"/>
    <m/>
    <n v="1"/>
    <x v="0"/>
    <x v="0"/>
    <s v="SI"/>
    <x v="1"/>
    <x v="1"/>
    <x v="1"/>
    <n v="1"/>
    <x v="0"/>
    <x v="24"/>
    <x v="6"/>
    <n v="468"/>
  </r>
  <r>
    <d v="2019-06-14T00:00:00"/>
    <x v="2"/>
    <d v="1899-12-30T11:00:00"/>
    <m/>
    <x v="1"/>
    <s v="JAR"/>
    <d v="2019-06-14T11:00:00"/>
    <n v="6007280"/>
    <x v="79"/>
    <s v="Carga"/>
    <s v="SI"/>
    <n v="13.5"/>
    <n v="26"/>
    <x v="2"/>
    <x v="226"/>
    <x v="1"/>
    <s v="CFM"/>
    <m/>
    <m/>
    <m/>
    <m/>
    <n v="45"/>
    <s v="Miguel M."/>
    <x v="124"/>
    <d v="1899-12-30T11:00:00"/>
    <m/>
    <n v="1"/>
    <x v="0"/>
    <x v="0"/>
    <s v="SI"/>
    <x v="1"/>
    <x v="1"/>
    <x v="1"/>
    <n v="1"/>
    <x v="1"/>
    <x v="24"/>
    <x v="6"/>
    <n v="468"/>
  </r>
  <r>
    <d v="2019-06-14T00:00:00"/>
    <x v="4"/>
    <d v="1899-12-30T12:00:00"/>
    <m/>
    <x v="1"/>
    <s v="JAR"/>
    <d v="2019-06-14T12:00:00"/>
    <n v="6007280"/>
    <x v="79"/>
    <s v="Carga"/>
    <s v="SI"/>
    <n v="13.5"/>
    <n v="26"/>
    <x v="2"/>
    <x v="226"/>
    <x v="1"/>
    <s v="CFM"/>
    <m/>
    <m/>
    <m/>
    <m/>
    <n v="45"/>
    <s v="Jesús"/>
    <x v="124"/>
    <d v="1899-12-30T12:00:00"/>
    <m/>
    <n v="1"/>
    <x v="0"/>
    <x v="0"/>
    <s v="SI"/>
    <x v="1"/>
    <x v="1"/>
    <x v="1"/>
    <n v="1"/>
    <x v="1"/>
    <x v="24"/>
    <x v="6"/>
    <n v="468"/>
  </r>
  <r>
    <d v="2019-06-14T00:00:00"/>
    <x v="82"/>
    <d v="1899-12-30T16:45:00"/>
    <m/>
    <x v="1"/>
    <s v="JAR"/>
    <d v="2019-06-14T17:00:00"/>
    <m/>
    <x v="19"/>
    <s v="Carga"/>
    <s v="NO"/>
    <n v="6"/>
    <n v="6"/>
    <x v="0"/>
    <x v="6"/>
    <x v="3"/>
    <s v="varios"/>
    <m/>
    <m/>
    <m/>
    <m/>
    <n v="10"/>
    <s v="Juan Carlos"/>
    <x v="124"/>
    <d v="1899-12-30T16:45:00"/>
    <m/>
    <n v="0"/>
    <x v="0"/>
    <x v="0"/>
    <s v="SI"/>
    <x v="1"/>
    <x v="1"/>
    <x v="1"/>
    <n v="1"/>
    <x v="1"/>
    <x v="24"/>
    <x v="6"/>
    <n v="468"/>
  </r>
  <r>
    <d v="2019-06-14T00:00:00"/>
    <x v="36"/>
    <d v="1899-12-30T13:00:00"/>
    <m/>
    <x v="1"/>
    <s v="JAR"/>
    <d v="2019-06-14T13:00:00"/>
    <n v="6007280"/>
    <x v="79"/>
    <s v="Carga"/>
    <s v="SI"/>
    <n v="13.5"/>
    <n v="26"/>
    <x v="2"/>
    <x v="226"/>
    <x v="1"/>
    <s v="CFM"/>
    <m/>
    <m/>
    <m/>
    <m/>
    <n v="45"/>
    <s v="Denia"/>
    <x v="124"/>
    <d v="1899-12-30T14:00:00"/>
    <m/>
    <n v="1"/>
    <x v="0"/>
    <x v="0"/>
    <s v="SI"/>
    <x v="1"/>
    <x v="2"/>
    <x v="0"/>
    <n v="0"/>
    <x v="1"/>
    <x v="24"/>
    <x v="6"/>
    <n v="468"/>
  </r>
  <r>
    <d v="2019-06-14T00:00:00"/>
    <x v="38"/>
    <d v="1899-12-30T15:00:00"/>
    <m/>
    <x v="1"/>
    <s v="JAR"/>
    <d v="2019-06-14T15:00:00"/>
    <n v="6007280"/>
    <x v="79"/>
    <s v="Carga"/>
    <s v="SI"/>
    <n v="13.5"/>
    <n v="26"/>
    <x v="2"/>
    <x v="226"/>
    <x v="1"/>
    <s v="CFM"/>
    <m/>
    <m/>
    <m/>
    <m/>
    <n v="45"/>
    <s v="Denia"/>
    <x v="124"/>
    <d v="1899-12-30T16:00:00"/>
    <m/>
    <n v="1"/>
    <x v="0"/>
    <x v="0"/>
    <s v="SI"/>
    <x v="1"/>
    <x v="2"/>
    <x v="0"/>
    <n v="0"/>
    <x v="1"/>
    <x v="24"/>
    <x v="6"/>
    <n v="468"/>
  </r>
  <r>
    <d v="2019-06-14T00:00:00"/>
    <x v="40"/>
    <d v="1899-12-30T17:00:00"/>
    <m/>
    <x v="1"/>
    <s v="JAR"/>
    <d v="2019-06-14T17:00:00"/>
    <n v="6007280"/>
    <x v="79"/>
    <s v="Carga"/>
    <s v="SI"/>
    <n v="13.5"/>
    <n v="26"/>
    <x v="2"/>
    <x v="226"/>
    <x v="1"/>
    <s v="EL JIMENADO"/>
    <m/>
    <m/>
    <m/>
    <m/>
    <n v="45"/>
    <s v="Denia"/>
    <x v="124"/>
    <d v="1899-12-30T17:00:00"/>
    <m/>
    <n v="1"/>
    <x v="0"/>
    <x v="0"/>
    <s v="SI"/>
    <x v="1"/>
    <x v="1"/>
    <x v="1"/>
    <n v="1"/>
    <x v="1"/>
    <x v="24"/>
    <x v="6"/>
    <n v="468"/>
  </r>
  <r>
    <d v="2019-06-14T00:00:00"/>
    <x v="46"/>
    <d v="1899-12-30T18:00:00"/>
    <m/>
    <x v="1"/>
    <s v="JAR"/>
    <d v="2019-06-14T18:00:00"/>
    <n v="6007280"/>
    <x v="79"/>
    <s v="Carga"/>
    <s v="SI"/>
    <n v="13.5"/>
    <n v="26"/>
    <x v="2"/>
    <x v="226"/>
    <x v="1"/>
    <s v="EL JIMENADO"/>
    <m/>
    <m/>
    <m/>
    <m/>
    <n v="45"/>
    <s v="Juan Carlos"/>
    <x v="124"/>
    <d v="1899-12-30T18:00:00"/>
    <m/>
    <n v="1"/>
    <x v="0"/>
    <x v="0"/>
    <s v="SI"/>
    <x v="1"/>
    <x v="1"/>
    <x v="1"/>
    <n v="1"/>
    <x v="1"/>
    <x v="24"/>
    <x v="6"/>
    <n v="468"/>
  </r>
  <r>
    <d v="2019-06-14T00:00:00"/>
    <x v="22"/>
    <d v="1899-12-30T09:00:00"/>
    <m/>
    <x v="1"/>
    <s v="JAR"/>
    <d v="2019-06-14T09:00:00"/>
    <m/>
    <x v="31"/>
    <s v="Carga"/>
    <s v="SI"/>
    <n v="13.5"/>
    <n v="26"/>
    <x v="0"/>
    <x v="70"/>
    <x v="11"/>
    <s v="Maçanet de la Selva"/>
    <m/>
    <m/>
    <m/>
    <m/>
    <n v="60"/>
    <s v="Jesús"/>
    <x v="124"/>
    <d v="1899-12-30T09:00:00"/>
    <m/>
    <n v="1"/>
    <x v="0"/>
    <x v="0"/>
    <s v="SI"/>
    <x v="1"/>
    <x v="1"/>
    <x v="1"/>
    <n v="1"/>
    <x v="2"/>
    <x v="24"/>
    <x v="6"/>
    <n v="468"/>
  </r>
  <r>
    <d v="2019-06-14T00:00:00"/>
    <x v="20"/>
    <d v="1899-12-30T08:30:00"/>
    <m/>
    <x v="1"/>
    <s v="JAR"/>
    <d v="2019-06-14T08:30:00"/>
    <m/>
    <x v="3"/>
    <s v="Descarga"/>
    <s v="NO"/>
    <n v="2"/>
    <n v="4"/>
    <x v="0"/>
    <x v="17"/>
    <x v="2"/>
    <s v="PALAU"/>
    <m/>
    <m/>
    <m/>
    <m/>
    <n v="15"/>
    <s v="Reyes"/>
    <x v="124"/>
    <d v="1899-12-30T10:00:00"/>
    <m/>
    <n v="0"/>
    <x v="0"/>
    <x v="0"/>
    <s v="SI"/>
    <x v="1"/>
    <x v="2"/>
    <x v="0"/>
    <n v="0"/>
    <x v="0"/>
    <x v="24"/>
    <x v="6"/>
    <n v="468"/>
  </r>
  <r>
    <d v="2019-06-14T00:00:00"/>
    <x v="5"/>
    <d v="1899-12-30T12:30:00"/>
    <m/>
    <x v="1"/>
    <s v="JAR"/>
    <d v="2019-06-14T12:30:00"/>
    <n v="27762"/>
    <x v="43"/>
    <s v="Carga"/>
    <s v="NO"/>
    <n v="2"/>
    <n v="3"/>
    <x v="0"/>
    <x v="216"/>
    <x v="7"/>
    <s v="Menorca"/>
    <m/>
    <m/>
    <m/>
    <m/>
    <n v="15"/>
    <s v="Miguel M."/>
    <x v="124"/>
    <d v="1899-12-30T12:30:00"/>
    <m/>
    <n v="0"/>
    <x v="0"/>
    <x v="0"/>
    <s v="SI"/>
    <x v="1"/>
    <x v="1"/>
    <x v="1"/>
    <n v="1"/>
    <x v="2"/>
    <x v="24"/>
    <x v="6"/>
    <n v="468"/>
  </r>
  <r>
    <d v="2019-06-14T00:00:00"/>
    <x v="56"/>
    <d v="1899-12-30T19:00:00"/>
    <m/>
    <x v="1"/>
    <s v="JAR"/>
    <d v="2019-06-14T19:00:00"/>
    <n v="6007280"/>
    <x v="79"/>
    <s v="Carga"/>
    <s v="SI"/>
    <n v="13.5"/>
    <n v="26"/>
    <x v="2"/>
    <x v="226"/>
    <x v="1"/>
    <s v="EL JIMENADO"/>
    <m/>
    <m/>
    <m/>
    <m/>
    <n v="45"/>
    <s v="Juan Carlos"/>
    <x v="124"/>
    <d v="1899-12-30T19:00:00"/>
    <m/>
    <n v="1"/>
    <x v="0"/>
    <x v="0"/>
    <s v="SI"/>
    <x v="1"/>
    <x v="1"/>
    <x v="1"/>
    <n v="1"/>
    <x v="1"/>
    <x v="24"/>
    <x v="6"/>
    <n v="468"/>
  </r>
  <r>
    <d v="2019-06-14T00:00:00"/>
    <x v="6"/>
    <d v="1899-12-30T13:30:00"/>
    <m/>
    <x v="1"/>
    <s v="JAR"/>
    <d v="2019-06-14T13:30:00"/>
    <n v="28427"/>
    <x v="26"/>
    <s v="Carga"/>
    <s v="SI"/>
    <n v="13.5"/>
    <n v="7"/>
    <x v="0"/>
    <x v="70"/>
    <x v="11"/>
    <s v="Cordoba"/>
    <m/>
    <m/>
    <m/>
    <m/>
    <n v="30"/>
    <s v="Juan Carlos"/>
    <x v="124"/>
    <d v="1899-12-30T14:00:00"/>
    <m/>
    <n v="1"/>
    <x v="0"/>
    <x v="0"/>
    <s v="SI"/>
    <x v="1"/>
    <x v="2"/>
    <x v="0"/>
    <n v="0"/>
    <x v="2"/>
    <x v="24"/>
    <x v="6"/>
    <n v="468"/>
  </r>
  <r>
    <d v="2019-06-14T00:00:00"/>
    <x v="49"/>
    <d v="1899-12-30T20:00:00"/>
    <m/>
    <x v="1"/>
    <s v="JAR"/>
    <d v="2019-06-14T20:00:00"/>
    <m/>
    <x v="3"/>
    <s v="Descarga"/>
    <s v="NO"/>
    <n v="4"/>
    <n v="6"/>
    <x v="0"/>
    <x v="96"/>
    <x v="2"/>
    <s v="PALAU"/>
    <s v="urgentes para producción."/>
    <m/>
    <m/>
    <m/>
    <n v="20"/>
    <s v="Miguel M."/>
    <x v="125"/>
    <d v="1899-12-30T08:00:00"/>
    <m/>
    <n v="0"/>
    <x v="0"/>
    <x v="0"/>
    <s v="SI"/>
    <x v="2"/>
    <x v="2"/>
    <x v="0"/>
    <n v="0"/>
    <x v="0"/>
    <x v="25"/>
    <x v="6"/>
    <n v="468"/>
  </r>
  <r>
    <d v="2019-06-14T00:00:00"/>
    <x v="9"/>
    <d v="1899-12-30T08:00:00"/>
    <m/>
    <x v="1"/>
    <s v="JAR"/>
    <d v="2019-06-14T08:00:00"/>
    <m/>
    <x v="7"/>
    <s v="Carga"/>
    <s v="NO"/>
    <n v="4"/>
    <n v="6"/>
    <x v="0"/>
    <x v="340"/>
    <x v="2"/>
    <s v="HOSPITALET"/>
    <m/>
    <m/>
    <m/>
    <m/>
    <n v="30"/>
    <s v="Miguel M."/>
    <x v="124"/>
    <d v="1899-12-30T08:00:00"/>
    <m/>
    <n v="0"/>
    <x v="0"/>
    <x v="0"/>
    <s v="SI"/>
    <x v="1"/>
    <x v="1"/>
    <x v="1"/>
    <n v="1"/>
    <x v="0"/>
    <x v="24"/>
    <x v="6"/>
    <n v="468"/>
  </r>
  <r>
    <d v="2019-06-14T00:00:00"/>
    <x v="3"/>
    <d v="1899-12-30T11:30:00"/>
    <m/>
    <x v="1"/>
    <s v="JAR"/>
    <d v="2019-06-14T11:30:00"/>
    <m/>
    <x v="22"/>
    <s v="Descarga"/>
    <s v="SI"/>
    <n v="13.5"/>
    <n v="22"/>
    <x v="0"/>
    <x v="319"/>
    <x v="8"/>
    <s v="PALAU"/>
    <m/>
    <m/>
    <m/>
    <m/>
    <n v="60"/>
    <s v="Jesús"/>
    <x v="124"/>
    <d v="1899-12-30T11:30:00"/>
    <m/>
    <n v="1"/>
    <x v="0"/>
    <x v="0"/>
    <s v="SI"/>
    <x v="1"/>
    <x v="1"/>
    <x v="1"/>
    <n v="1"/>
    <x v="2"/>
    <x v="24"/>
    <x v="6"/>
    <n v="468"/>
  </r>
  <r>
    <d v="2019-06-14T00:00:00"/>
    <x v="35"/>
    <d v="1899-12-30T12:15:00"/>
    <m/>
    <x v="1"/>
    <s v="JAR"/>
    <d v="2019-06-14T12:30:00"/>
    <n v="28307"/>
    <x v="31"/>
    <s v="Carga"/>
    <s v="SI"/>
    <n v="13.5"/>
    <n v="33"/>
    <x v="0"/>
    <x v="230"/>
    <x v="7"/>
    <s v="CADIZ"/>
    <m/>
    <s v="4700-GDR"/>
    <m/>
    <m/>
    <n v="45"/>
    <s v="Miguel M."/>
    <x v="124"/>
    <d v="1899-12-30T13:00:00"/>
    <m/>
    <n v="1"/>
    <x v="0"/>
    <x v="0"/>
    <s v="SI"/>
    <x v="1"/>
    <x v="2"/>
    <x v="0"/>
    <n v="0"/>
    <x v="2"/>
    <x v="24"/>
    <x v="6"/>
    <n v="468"/>
  </r>
  <r>
    <d v="2019-06-14T00:00:00"/>
    <x v="58"/>
    <d v="1899-12-30T13:15:00"/>
    <m/>
    <x v="1"/>
    <s v="JAR"/>
    <d v="2019-06-14T13:30:00"/>
    <m/>
    <x v="7"/>
    <s v="Descarga"/>
    <s v="NO"/>
    <n v="4"/>
    <n v="5"/>
    <x v="0"/>
    <x v="340"/>
    <x v="2"/>
    <s v="PALAU"/>
    <m/>
    <m/>
    <m/>
    <m/>
    <n v="15"/>
    <s v="Miguel M."/>
    <x v="124"/>
    <d v="1899-12-30T13:15:00"/>
    <m/>
    <n v="0"/>
    <x v="0"/>
    <x v="0"/>
    <s v="SI"/>
    <x v="1"/>
    <x v="1"/>
    <x v="1"/>
    <n v="1"/>
    <x v="0"/>
    <x v="24"/>
    <x v="6"/>
    <n v="468"/>
  </r>
  <r>
    <d v="2019-06-14T00:00:00"/>
    <x v="1"/>
    <d v="1899-12-30T10:30:00"/>
    <m/>
    <x v="1"/>
    <s v="JAR"/>
    <d v="2019-06-14T10:30:00"/>
    <m/>
    <x v="7"/>
    <s v="Descarga"/>
    <s v="NO"/>
    <n v="4"/>
    <n v="6"/>
    <x v="0"/>
    <x v="340"/>
    <x v="2"/>
    <s v="PALAU"/>
    <m/>
    <m/>
    <m/>
    <m/>
    <n v="15"/>
    <s v="Reyes"/>
    <x v="124"/>
    <d v="1899-12-30T10:30:00"/>
    <m/>
    <n v="0"/>
    <x v="0"/>
    <x v="0"/>
    <s v="SI"/>
    <x v="1"/>
    <x v="1"/>
    <x v="1"/>
    <n v="1"/>
    <x v="0"/>
    <x v="24"/>
    <x v="6"/>
    <n v="468"/>
  </r>
  <r>
    <d v="2019-06-14T00:00:00"/>
    <x v="55"/>
    <m/>
    <m/>
    <x v="0"/>
    <s v="JAR"/>
    <d v="2019-06-14T17:30:00"/>
    <n v="28231"/>
    <x v="55"/>
    <s v="Carga"/>
    <s v="SI"/>
    <n v="13.5"/>
    <n v="21"/>
    <x v="0"/>
    <x v="148"/>
    <x v="1"/>
    <s v="JAEN"/>
    <m/>
    <m/>
    <m/>
    <m/>
    <n v="60"/>
    <s v="Miguel Ángel"/>
    <x v="124"/>
    <d v="1899-12-30T17:30:00"/>
    <m/>
    <n v="1"/>
    <x v="0"/>
    <x v="0"/>
    <s v="No"/>
    <x v="0"/>
    <x v="0"/>
    <x v="0"/>
    <n v="0"/>
    <x v="1"/>
    <x v="24"/>
    <x v="6"/>
    <n v="468"/>
  </r>
  <r>
    <d v="2019-06-14T00:00:00"/>
    <x v="8"/>
    <d v="1899-12-30T16:30:00"/>
    <m/>
    <x v="1"/>
    <s v="JAR"/>
    <d v="2019-06-14T16:30:00"/>
    <m/>
    <x v="83"/>
    <s v="Carga"/>
    <s v="NO"/>
    <n v="3"/>
    <n v="5"/>
    <x v="0"/>
    <x v="294"/>
    <x v="7"/>
    <s v="VARIOS"/>
    <m/>
    <m/>
    <m/>
    <m/>
    <n v="20"/>
    <s v="Miguel Ángel"/>
    <x v="124"/>
    <d v="1899-12-30T16:30:00"/>
    <m/>
    <n v="0"/>
    <x v="0"/>
    <x v="0"/>
    <s v="SI"/>
    <x v="1"/>
    <x v="1"/>
    <x v="1"/>
    <n v="1"/>
    <x v="2"/>
    <x v="24"/>
    <x v="6"/>
    <n v="468"/>
  </r>
  <r>
    <d v="2019-06-17T00:00:00"/>
    <x v="14"/>
    <d v="1899-12-30T10:00:00"/>
    <m/>
    <x v="1"/>
    <s v="JAR"/>
    <d v="2019-06-17T10:00:00"/>
    <m/>
    <x v="25"/>
    <s v="Descarga"/>
    <s v="SI"/>
    <n v="13.5"/>
    <n v="26"/>
    <x v="0"/>
    <x v="42"/>
    <x v="10"/>
    <s v="GAILLON"/>
    <s v="CB-1288"/>
    <m/>
    <m/>
    <m/>
    <n v="45"/>
    <s v="Miguel M."/>
    <x v="125"/>
    <d v="1899-12-30T10:00:00"/>
    <m/>
    <n v="1"/>
    <x v="0"/>
    <x v="0"/>
    <s v="SI"/>
    <x v="1"/>
    <x v="1"/>
    <x v="1"/>
    <n v="1"/>
    <x v="2"/>
    <x v="25"/>
    <x v="6"/>
    <n v="468"/>
  </r>
  <r>
    <d v="2019-06-17T00:00:00"/>
    <x v="22"/>
    <d v="1899-12-30T09:00:00"/>
    <m/>
    <x v="1"/>
    <s v="JAR"/>
    <d v="2019-06-17T09:00:00"/>
    <m/>
    <x v="32"/>
    <s v="Descarga"/>
    <s v="NO"/>
    <n v="9"/>
    <n v="17"/>
    <x v="0"/>
    <x v="227"/>
    <x v="2"/>
    <s v="PALAU"/>
    <m/>
    <m/>
    <m/>
    <m/>
    <n v="40"/>
    <s v="Jesús"/>
    <x v="125"/>
    <d v="1899-12-30T09:00:00"/>
    <m/>
    <n v="0"/>
    <x v="0"/>
    <x v="0"/>
    <s v="SI"/>
    <x v="1"/>
    <x v="1"/>
    <x v="1"/>
    <n v="1"/>
    <x v="0"/>
    <x v="25"/>
    <x v="6"/>
    <n v="468"/>
  </r>
  <r>
    <d v="2019-06-17T00:00:00"/>
    <x v="73"/>
    <d v="1899-12-30T11:15:00"/>
    <m/>
    <x v="1"/>
    <s v="JAR"/>
    <d v="2019-06-17T11:30:00"/>
    <n v="6007256"/>
    <x v="6"/>
    <s v="Carga"/>
    <s v="NO"/>
    <n v="1"/>
    <n v="1"/>
    <x v="0"/>
    <x v="7"/>
    <x v="4"/>
    <s v="France"/>
    <m/>
    <m/>
    <m/>
    <m/>
    <n v="15"/>
    <s v="Jesús"/>
    <x v="125"/>
    <d v="1899-12-30T10:15:00"/>
    <m/>
    <n v="0"/>
    <x v="0"/>
    <x v="0"/>
    <s v="SI"/>
    <x v="1"/>
    <x v="3"/>
    <x v="1"/>
    <n v="1"/>
    <x v="1"/>
    <x v="25"/>
    <x v="6"/>
    <n v="468"/>
  </r>
  <r>
    <d v="2019-06-17T00:00:00"/>
    <x v="40"/>
    <d v="1899-12-30T17:00:00"/>
    <m/>
    <x v="1"/>
    <s v="JAR"/>
    <d v="2019-06-17T17:00:00"/>
    <n v="6007280"/>
    <x v="79"/>
    <s v="Carga"/>
    <s v="SI"/>
    <n v="13.5"/>
    <n v="26"/>
    <x v="2"/>
    <x v="226"/>
    <x v="1"/>
    <s v="EL JIMENADO"/>
    <m/>
    <m/>
    <m/>
    <m/>
    <n v="45"/>
    <s v="Juan Carlos"/>
    <x v="125"/>
    <d v="1899-12-30T17:00:00"/>
    <m/>
    <n v="1"/>
    <x v="0"/>
    <x v="0"/>
    <s v="SI"/>
    <x v="1"/>
    <x v="1"/>
    <x v="1"/>
    <n v="1"/>
    <x v="1"/>
    <x v="25"/>
    <x v="6"/>
    <n v="468"/>
  </r>
  <r>
    <d v="2019-06-17T00:00:00"/>
    <x v="46"/>
    <d v="1899-12-30T18:00:00"/>
    <m/>
    <x v="1"/>
    <s v="JAR"/>
    <d v="2019-06-17T18:00:00"/>
    <n v="6007280"/>
    <x v="79"/>
    <s v="Carga"/>
    <s v="SI"/>
    <n v="13.5"/>
    <n v="26"/>
    <x v="2"/>
    <x v="226"/>
    <x v="1"/>
    <s v="EL JIMENADO"/>
    <m/>
    <m/>
    <m/>
    <m/>
    <n v="45"/>
    <s v="Denia"/>
    <x v="125"/>
    <d v="1899-12-30T18:00:00"/>
    <m/>
    <n v="1"/>
    <x v="0"/>
    <x v="0"/>
    <s v="SI"/>
    <x v="1"/>
    <x v="1"/>
    <x v="1"/>
    <n v="1"/>
    <x v="1"/>
    <x v="25"/>
    <x v="6"/>
    <n v="468"/>
  </r>
  <r>
    <d v="2019-06-17T00:00:00"/>
    <x v="2"/>
    <d v="1899-12-30T11:00:00"/>
    <m/>
    <x v="1"/>
    <s v="JAR"/>
    <d v="2019-06-17T11:00:00"/>
    <m/>
    <x v="25"/>
    <s v="Carga"/>
    <s v="SI"/>
    <n v="13.5"/>
    <n v="26"/>
    <x v="0"/>
    <x v="7"/>
    <x v="9"/>
    <s v="PALAU"/>
    <s v="MOLDE + PEDIDOS "/>
    <m/>
    <m/>
    <m/>
    <n v="40"/>
    <s v="Miguel M."/>
    <x v="125"/>
    <d v="1899-12-30T11:00:00"/>
    <m/>
    <n v="1"/>
    <x v="0"/>
    <x v="0"/>
    <s v="SI"/>
    <x v="1"/>
    <x v="1"/>
    <x v="1"/>
    <n v="1"/>
    <x v="2"/>
    <x v="25"/>
    <x v="6"/>
    <n v="468"/>
  </r>
  <r>
    <d v="2019-06-17T00:00:00"/>
    <x v="4"/>
    <d v="1899-12-30T12:00:00"/>
    <m/>
    <x v="1"/>
    <s v="JAR"/>
    <d v="2019-06-17T12:00:00"/>
    <n v="28307"/>
    <x v="31"/>
    <s v="Carga"/>
    <s v="SI"/>
    <n v="13.5"/>
    <n v="33"/>
    <x v="0"/>
    <x v="230"/>
    <x v="7"/>
    <s v="CADIZ"/>
    <m/>
    <m/>
    <m/>
    <m/>
    <n v="45"/>
    <s v="Miguel M."/>
    <x v="125"/>
    <d v="1899-12-30T12:00:00"/>
    <m/>
    <n v="1"/>
    <x v="0"/>
    <x v="0"/>
    <s v="SI"/>
    <x v="1"/>
    <x v="1"/>
    <x v="1"/>
    <n v="1"/>
    <x v="2"/>
    <x v="25"/>
    <x v="6"/>
    <n v="468"/>
  </r>
  <r>
    <d v="2019-06-17T00:00:00"/>
    <x v="82"/>
    <d v="1899-12-30T16:45:00"/>
    <m/>
    <x v="1"/>
    <s v="JAR"/>
    <d v="2019-06-17T17:00:00"/>
    <m/>
    <x v="19"/>
    <s v="Carga"/>
    <s v="NO"/>
    <n v="6"/>
    <n v="6"/>
    <x v="0"/>
    <x v="6"/>
    <x v="3"/>
    <s v="varios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6-17T00:00:00"/>
    <x v="0"/>
    <d v="1899-12-30T09:30:00"/>
    <m/>
    <x v="1"/>
    <s v="JAR"/>
    <d v="2019-06-17T09:30:00"/>
    <n v="28314"/>
    <x v="39"/>
    <s v="Carga"/>
    <s v="SI"/>
    <n v="13.5"/>
    <n v="26"/>
    <x v="0"/>
    <x v="307"/>
    <x v="7"/>
    <s v="Poland"/>
    <m/>
    <m/>
    <m/>
    <m/>
    <n v="45"/>
    <s v="Jesús"/>
    <x v="125"/>
    <d v="1899-12-30T09:30:00"/>
    <m/>
    <n v="1"/>
    <x v="0"/>
    <x v="0"/>
    <s v="SI"/>
    <x v="1"/>
    <x v="1"/>
    <x v="1"/>
    <n v="1"/>
    <x v="2"/>
    <x v="25"/>
    <x v="6"/>
    <n v="468"/>
  </r>
  <r>
    <d v="2019-06-17T00:00:00"/>
    <x v="5"/>
    <d v="1899-12-30T12:30:00"/>
    <m/>
    <x v="1"/>
    <s v="JAR"/>
    <d v="2019-06-17T12:30:00"/>
    <s v="6007280-LORQUI"/>
    <x v="79"/>
    <s v="Carga"/>
    <s v="SI"/>
    <n v="13.5"/>
    <n v="26"/>
    <x v="2"/>
    <x v="226"/>
    <x v="1"/>
    <s v="LORQUI"/>
    <m/>
    <m/>
    <m/>
    <m/>
    <n v="45"/>
    <s v="Alfredo"/>
    <x v="125"/>
    <d v="1899-12-30T12:30:00"/>
    <m/>
    <n v="1"/>
    <x v="0"/>
    <x v="0"/>
    <s v="SI"/>
    <x v="1"/>
    <x v="1"/>
    <x v="1"/>
    <n v="1"/>
    <x v="1"/>
    <x v="25"/>
    <x v="6"/>
    <n v="468"/>
  </r>
  <r>
    <d v="2019-06-17T00:00:00"/>
    <x v="43"/>
    <d v="1899-12-30T14:00:00"/>
    <m/>
    <x v="1"/>
    <s v="JAR"/>
    <d v="2019-06-17T14:00:00"/>
    <s v="6007280-LORQUI"/>
    <x v="79"/>
    <s v="Carga"/>
    <s v="SI"/>
    <n v="13.5"/>
    <n v="26"/>
    <x v="2"/>
    <x v="226"/>
    <x v="1"/>
    <s v="LORQUI"/>
    <m/>
    <m/>
    <m/>
    <m/>
    <n v="45"/>
    <s v="Juan Carlos"/>
    <x v="125"/>
    <d v="1899-12-30T14:00:00"/>
    <m/>
    <n v="1"/>
    <x v="0"/>
    <x v="0"/>
    <s v="SI"/>
    <x v="1"/>
    <x v="1"/>
    <x v="1"/>
    <n v="1"/>
    <x v="1"/>
    <x v="25"/>
    <x v="6"/>
    <n v="468"/>
  </r>
  <r>
    <d v="2019-06-17T00:00:00"/>
    <x v="38"/>
    <d v="1899-12-30T15:00:00"/>
    <m/>
    <x v="1"/>
    <s v="JAR"/>
    <d v="2019-06-17T15:00:00"/>
    <s v="6007280-LORQUI"/>
    <x v="79"/>
    <s v="Carga"/>
    <s v="SI"/>
    <n v="13.5"/>
    <n v="26"/>
    <x v="2"/>
    <x v="226"/>
    <x v="1"/>
    <s v="LORQUI"/>
    <m/>
    <m/>
    <m/>
    <m/>
    <n v="45"/>
    <s v="Denia"/>
    <x v="125"/>
    <d v="1899-12-30T15:00:00"/>
    <m/>
    <n v="1"/>
    <x v="0"/>
    <x v="0"/>
    <s v="SI"/>
    <x v="1"/>
    <x v="1"/>
    <x v="1"/>
    <n v="1"/>
    <x v="1"/>
    <x v="25"/>
    <x v="6"/>
    <n v="468"/>
  </r>
  <r>
    <d v="2019-06-17T00:00:00"/>
    <x v="56"/>
    <d v="1899-12-30T19:00:00"/>
    <m/>
    <x v="1"/>
    <s v="JAR"/>
    <d v="2019-06-17T19:00:00"/>
    <s v="6007280-LORQUI"/>
    <x v="79"/>
    <s v="Carga"/>
    <s v="SI"/>
    <n v="13.5"/>
    <n v="26"/>
    <x v="2"/>
    <x v="226"/>
    <x v="1"/>
    <s v="LORQUI"/>
    <m/>
    <m/>
    <m/>
    <m/>
    <n v="45"/>
    <s v="Denia"/>
    <x v="125"/>
    <d v="1899-12-30T17:30:00"/>
    <m/>
    <n v="1"/>
    <x v="0"/>
    <x v="0"/>
    <s v="SI"/>
    <x v="1"/>
    <x v="3"/>
    <x v="1"/>
    <n v="1"/>
    <x v="1"/>
    <x v="25"/>
    <x v="6"/>
    <n v="468"/>
  </r>
  <r>
    <d v="2019-06-17T00:00:00"/>
    <x v="49"/>
    <d v="1899-12-30T20:00:00"/>
    <m/>
    <x v="1"/>
    <s v="JAR"/>
    <d v="2019-06-17T20:00:00"/>
    <s v="6007280-LORQUI"/>
    <x v="79"/>
    <s v="Carga"/>
    <s v="SI"/>
    <n v="13.5"/>
    <n v="26"/>
    <x v="2"/>
    <x v="226"/>
    <x v="1"/>
    <s v="LORQUI"/>
    <m/>
    <m/>
    <m/>
    <m/>
    <n v="45"/>
    <s v="Juan Carlos"/>
    <x v="125"/>
    <d v="1899-12-30T20:00:00"/>
    <m/>
    <n v="1"/>
    <x v="0"/>
    <x v="0"/>
    <s v="SI"/>
    <x v="1"/>
    <x v="1"/>
    <x v="1"/>
    <n v="1"/>
    <x v="1"/>
    <x v="25"/>
    <x v="6"/>
    <n v="468"/>
  </r>
  <r>
    <d v="2019-06-17T00:00:00"/>
    <x v="55"/>
    <d v="1899-12-30T17:30:00"/>
    <m/>
    <x v="1"/>
    <s v="JAR"/>
    <d v="2019-06-17T17:30:00"/>
    <n v="6007266"/>
    <x v="6"/>
    <s v="Carga"/>
    <s v="SI"/>
    <n v="13.5"/>
    <n v="33"/>
    <x v="0"/>
    <x v="7"/>
    <x v="4"/>
    <s v="France"/>
    <m/>
    <m/>
    <m/>
    <m/>
    <n v="60"/>
    <s v="Miguel Ángel"/>
    <x v="125"/>
    <d v="1899-12-30T17:30:00"/>
    <m/>
    <n v="1"/>
    <x v="0"/>
    <x v="0"/>
    <s v="SI"/>
    <x v="1"/>
    <x v="1"/>
    <x v="1"/>
    <n v="1"/>
    <x v="1"/>
    <x v="25"/>
    <x v="6"/>
    <n v="468"/>
  </r>
  <r>
    <d v="2019-06-17T00:00:00"/>
    <x v="8"/>
    <d v="1899-12-30T16:30:00"/>
    <m/>
    <x v="1"/>
    <s v="JAR"/>
    <d v="2019-06-17T16:30:00"/>
    <m/>
    <x v="83"/>
    <s v="Carga"/>
    <s v="NO"/>
    <n v="1"/>
    <n v="1"/>
    <x v="0"/>
    <x v="294"/>
    <x v="7"/>
    <s v="varios"/>
    <m/>
    <m/>
    <m/>
    <m/>
    <n v="10"/>
    <s v="Miguel Ángel"/>
    <x v="125"/>
    <d v="1899-12-30T16:30:00"/>
    <m/>
    <n v="0"/>
    <x v="0"/>
    <x v="0"/>
    <s v="SI"/>
    <x v="1"/>
    <x v="1"/>
    <x v="1"/>
    <n v="1"/>
    <x v="2"/>
    <x v="25"/>
    <x v="6"/>
    <n v="468"/>
  </r>
  <r>
    <d v="2019-06-17T00:00:00"/>
    <x v="13"/>
    <d v="1899-12-30T16:00:00"/>
    <m/>
    <x v="1"/>
    <s v="JAR"/>
    <d v="2019-06-17T16:00:00"/>
    <n v="6007236"/>
    <x v="25"/>
    <s v="Carga"/>
    <s v="SI"/>
    <n v="13.5"/>
    <n v="26"/>
    <x v="0"/>
    <x v="7"/>
    <x v="9"/>
    <s v="France"/>
    <m/>
    <m/>
    <m/>
    <m/>
    <n v="45"/>
    <s v="Juan Carlos"/>
    <x v="125"/>
    <d v="1899-12-30T16:00:00"/>
    <m/>
    <n v="1"/>
    <x v="0"/>
    <x v="0"/>
    <s v="SI"/>
    <x v="1"/>
    <x v="1"/>
    <x v="1"/>
    <n v="1"/>
    <x v="2"/>
    <x v="25"/>
    <x v="6"/>
    <n v="468"/>
  </r>
  <r>
    <d v="2019-06-17T00:00:00"/>
    <x v="3"/>
    <d v="1899-12-30T11:30:00"/>
    <m/>
    <x v="1"/>
    <s v="JAR"/>
    <d v="2019-06-17T11:30:00"/>
    <n v="28314"/>
    <x v="39"/>
    <s v="Carga"/>
    <s v="SI"/>
    <n v="13.5"/>
    <n v="26"/>
    <x v="0"/>
    <x v="307"/>
    <x v="7"/>
    <s v="Poland"/>
    <m/>
    <m/>
    <m/>
    <m/>
    <n v="60"/>
    <s v="Miguel M."/>
    <x v="125"/>
    <d v="1899-12-30T11:30:00"/>
    <m/>
    <n v="1"/>
    <x v="0"/>
    <x v="0"/>
    <s v="SI"/>
    <x v="1"/>
    <x v="1"/>
    <x v="1"/>
    <n v="1"/>
    <x v="2"/>
    <x v="25"/>
    <x v="6"/>
    <n v="468"/>
  </r>
  <r>
    <d v="2019-06-17T00:00:00"/>
    <x v="91"/>
    <d v="1899-12-30T10:10:00"/>
    <m/>
    <x v="1"/>
    <s v="JAR"/>
    <d v="2019-06-17T10:00:00"/>
    <m/>
    <x v="7"/>
    <s v="Descarga"/>
    <s v="NO"/>
    <n v="4"/>
    <n v="5"/>
    <x v="0"/>
    <x v="231"/>
    <x v="2"/>
    <s v="PALAU"/>
    <m/>
    <m/>
    <m/>
    <m/>
    <n v="15"/>
    <s v="Sus medios"/>
    <x v="125"/>
    <d v="1899-12-30T10:10:00"/>
    <m/>
    <n v="0"/>
    <x v="0"/>
    <x v="0"/>
    <s v="SI"/>
    <x v="1"/>
    <x v="1"/>
    <x v="1"/>
    <n v="1"/>
    <x v="0"/>
    <x v="25"/>
    <x v="6"/>
    <n v="468"/>
  </r>
  <r>
    <d v="2019-06-17T00:00:00"/>
    <x v="31"/>
    <d v="1899-12-30T10:45:00"/>
    <m/>
    <x v="1"/>
    <s v="JAR"/>
    <d v="2019-06-17T11:00:00"/>
    <n v="28328"/>
    <x v="7"/>
    <s v="Carga"/>
    <s v="NO"/>
    <n v="4"/>
    <n v="6"/>
    <x v="0"/>
    <x v="341"/>
    <x v="7"/>
    <s v="Parets"/>
    <m/>
    <m/>
    <m/>
    <m/>
    <n v="20"/>
    <s v="Reyes"/>
    <x v="125"/>
    <d v="1899-12-30T10:45:00"/>
    <m/>
    <n v="0"/>
    <x v="0"/>
    <x v="0"/>
    <s v="SI"/>
    <x v="1"/>
    <x v="1"/>
    <x v="1"/>
    <n v="1"/>
    <x v="2"/>
    <x v="25"/>
    <x v="6"/>
    <n v="468"/>
  </r>
  <r>
    <d v="2019-06-17T00:00:00"/>
    <x v="61"/>
    <d v="1899-12-30T11:45:00"/>
    <m/>
    <x v="1"/>
    <s v="JAR"/>
    <d v="2019-06-17T12:00:00"/>
    <m/>
    <x v="7"/>
    <s v="Carga"/>
    <s v="NO"/>
    <n v="2"/>
    <n v="2"/>
    <x v="0"/>
    <x v="298"/>
    <x v="11"/>
    <s v="Sta. Perpetua"/>
    <m/>
    <m/>
    <m/>
    <m/>
    <n v="15"/>
    <s v="Reyes"/>
    <x v="125"/>
    <d v="1899-12-30T11:45:00"/>
    <m/>
    <n v="0"/>
    <x v="0"/>
    <x v="0"/>
    <s v="SI"/>
    <x v="1"/>
    <x v="1"/>
    <x v="1"/>
    <n v="1"/>
    <x v="2"/>
    <x v="25"/>
    <x v="6"/>
    <n v="468"/>
  </r>
  <r>
    <d v="2019-06-17T00:00:00"/>
    <x v="35"/>
    <d v="1899-12-30T12:15:00"/>
    <m/>
    <x v="1"/>
    <s v="JAR"/>
    <d v="2019-06-17T12:30:00"/>
    <m/>
    <x v="26"/>
    <s v="Descarga"/>
    <s v="NO"/>
    <n v="9"/>
    <n v="18"/>
    <x v="0"/>
    <x v="340"/>
    <x v="2"/>
    <s v="PALAU"/>
    <m/>
    <m/>
    <m/>
    <m/>
    <n v="40"/>
    <s v="Jesús"/>
    <x v="125"/>
    <d v="1899-12-30T13:15:00"/>
    <m/>
    <n v="0"/>
    <x v="0"/>
    <x v="0"/>
    <s v="SI"/>
    <x v="1"/>
    <x v="2"/>
    <x v="0"/>
    <n v="0"/>
    <x v="0"/>
    <x v="25"/>
    <x v="6"/>
    <n v="468"/>
  </r>
  <r>
    <d v="2019-06-17T00:00:00"/>
    <x v="12"/>
    <d v="1899-12-30T14:30:00"/>
    <m/>
    <x v="1"/>
    <s v="JAR"/>
    <d v="2019-06-17T14:30:00"/>
    <m/>
    <x v="26"/>
    <s v="Carga"/>
    <s v="NO"/>
    <n v="8"/>
    <n v="16"/>
    <x v="0"/>
    <x v="157"/>
    <x v="7"/>
    <s v="LLeida"/>
    <m/>
    <m/>
    <m/>
    <m/>
    <n v="40"/>
    <s v="Miguel Ángel"/>
    <x v="125"/>
    <d v="1899-12-30T14:30:00"/>
    <m/>
    <n v="0"/>
    <x v="0"/>
    <x v="0"/>
    <s v="SI"/>
    <x v="1"/>
    <x v="1"/>
    <x v="1"/>
    <n v="1"/>
    <x v="2"/>
    <x v="25"/>
    <x v="6"/>
    <n v="468"/>
  </r>
  <r>
    <d v="2019-06-17T00:00:00"/>
    <x v="7"/>
    <d v="1899-12-30T15:30:00"/>
    <m/>
    <x v="1"/>
    <s v="JAR"/>
    <d v="2019-06-17T15:30:00"/>
    <m/>
    <x v="3"/>
    <s v="Descarga"/>
    <s v="NO"/>
    <n v="6"/>
    <n v="12"/>
    <x v="0"/>
    <x v="182"/>
    <x v="2"/>
    <s v="PALAU"/>
    <m/>
    <m/>
    <m/>
    <m/>
    <n v="20"/>
    <s v="Miguel Ángel"/>
    <x v="125"/>
    <d v="1899-12-30T15:30:00"/>
    <m/>
    <n v="0"/>
    <x v="0"/>
    <x v="0"/>
    <s v="SI"/>
    <x v="1"/>
    <x v="1"/>
    <x v="1"/>
    <n v="1"/>
    <x v="0"/>
    <x v="25"/>
    <x v="6"/>
    <n v="468"/>
  </r>
  <r>
    <d v="2019-06-18T00:00:00"/>
    <x v="59"/>
    <d v="1899-12-30T07:00:00"/>
    <m/>
    <x v="1"/>
    <s v="JAR"/>
    <d v="2019-06-18T07:00:00"/>
    <m/>
    <x v="3"/>
    <s v="Descarga"/>
    <s v="NO"/>
    <n v="8"/>
    <n v="16"/>
    <x v="0"/>
    <x v="22"/>
    <x v="2"/>
    <s v="PALAU"/>
    <m/>
    <m/>
    <m/>
    <m/>
    <n v="30"/>
    <s v="Alfredo"/>
    <x v="126"/>
    <d v="1899-12-30T07:00:00"/>
    <m/>
    <n v="0"/>
    <x v="0"/>
    <x v="0"/>
    <s v="SI"/>
    <x v="1"/>
    <x v="1"/>
    <x v="1"/>
    <n v="1"/>
    <x v="0"/>
    <x v="25"/>
    <x v="6"/>
    <n v="468"/>
  </r>
  <r>
    <d v="2019-06-18T00:00:00"/>
    <x v="18"/>
    <d v="1899-12-30T07:30:00"/>
    <m/>
    <x v="1"/>
    <s v="SJ"/>
    <d v="2019-06-18T07:30:00"/>
    <m/>
    <x v="26"/>
    <s v="Carga"/>
    <s v="SI"/>
    <n v="13.5"/>
    <n v="26"/>
    <x v="0"/>
    <x v="157"/>
    <x v="5"/>
    <s v="varios"/>
    <m/>
    <m/>
    <m/>
    <m/>
    <n v="30"/>
    <s v="Miguel M."/>
    <x v="126"/>
    <d v="1899-12-30T07:30:00"/>
    <m/>
    <n v="1"/>
    <x v="0"/>
    <x v="0"/>
    <s v="SI"/>
    <x v="1"/>
    <x v="1"/>
    <x v="1"/>
    <n v="1"/>
    <x v="2"/>
    <x v="25"/>
    <x v="6"/>
    <n v="468"/>
  </r>
  <r>
    <d v="2019-06-18T00:00:00"/>
    <x v="14"/>
    <d v="1899-12-30T10:00:00"/>
    <m/>
    <x v="1"/>
    <s v="JAR"/>
    <d v="2019-06-18T10:00:00"/>
    <n v="6007326"/>
    <x v="6"/>
    <s v="Carga"/>
    <s v="SI"/>
    <n v="13.5"/>
    <n v="26"/>
    <x v="0"/>
    <x v="7"/>
    <x v="4"/>
    <s v="France"/>
    <m/>
    <m/>
    <m/>
    <m/>
    <n v="60"/>
    <s v="Miguel M."/>
    <x v="126"/>
    <d v="1899-12-30T10:00:00"/>
    <m/>
    <n v="1"/>
    <x v="0"/>
    <x v="0"/>
    <s v="SI"/>
    <x v="1"/>
    <x v="1"/>
    <x v="1"/>
    <n v="1"/>
    <x v="1"/>
    <x v="25"/>
    <x v="6"/>
    <n v="468"/>
  </r>
  <r>
    <d v="2019-06-18T00:00:00"/>
    <x v="1"/>
    <d v="1899-12-30T10:30:00"/>
    <m/>
    <x v="1"/>
    <s v="JAR"/>
    <d v="2019-06-18T10:30:00"/>
    <n v="28314"/>
    <x v="39"/>
    <s v="Carga"/>
    <s v="SI"/>
    <n v="13.5"/>
    <n v="26"/>
    <x v="0"/>
    <x v="307"/>
    <x v="7"/>
    <s v="Poland"/>
    <m/>
    <s v="PZ365PV - WGM4TY4"/>
    <m/>
    <m/>
    <n v="45"/>
    <s v="Miguel M."/>
    <x v="126"/>
    <d v="1899-12-30T10:30:00"/>
    <m/>
    <n v="1"/>
    <x v="0"/>
    <x v="0"/>
    <s v="SI"/>
    <x v="1"/>
    <x v="1"/>
    <x v="1"/>
    <n v="1"/>
    <x v="2"/>
    <x v="25"/>
    <x v="6"/>
    <n v="468"/>
  </r>
  <r>
    <d v="2019-06-18T00:00:00"/>
    <x v="2"/>
    <d v="1899-12-30T11:00:00"/>
    <m/>
    <x v="1"/>
    <s v="JAR"/>
    <d v="2019-06-18T11:00:00"/>
    <n v="6007236"/>
    <x v="25"/>
    <s v="Carga"/>
    <s v="SI"/>
    <n v="13.5"/>
    <n v="26"/>
    <x v="0"/>
    <x v="7"/>
    <x v="9"/>
    <s v="France"/>
    <m/>
    <m/>
    <m/>
    <m/>
    <n v="45"/>
    <s v="Jesús"/>
    <x v="126"/>
    <d v="1899-12-30T10:00:00"/>
    <m/>
    <n v="1"/>
    <x v="0"/>
    <x v="0"/>
    <s v="SI"/>
    <x v="1"/>
    <x v="3"/>
    <x v="1"/>
    <n v="1"/>
    <x v="2"/>
    <x v="25"/>
    <x v="6"/>
    <n v="468"/>
  </r>
  <r>
    <d v="2019-06-18T00:00:00"/>
    <x v="73"/>
    <d v="1899-12-30T11:15:00"/>
    <m/>
    <x v="1"/>
    <s v="JAR"/>
    <d v="2019-06-18T11:30:00"/>
    <n v="28473"/>
    <x v="70"/>
    <s v="Carga"/>
    <s v="NO"/>
    <n v="1"/>
    <n v="2"/>
    <x v="0"/>
    <x v="308"/>
    <x v="1"/>
    <s v="Ourense"/>
    <m/>
    <m/>
    <m/>
    <m/>
    <n v="10"/>
    <s v="Miguel M."/>
    <x v="126"/>
    <d v="1899-12-30T12:15:00"/>
    <m/>
    <n v="0"/>
    <x v="0"/>
    <x v="0"/>
    <s v="SI"/>
    <x v="1"/>
    <x v="2"/>
    <x v="0"/>
    <n v="0"/>
    <x v="1"/>
    <x v="25"/>
    <x v="6"/>
    <n v="468"/>
  </r>
  <r>
    <d v="2019-06-18T00:00:00"/>
    <x v="3"/>
    <d v="1899-12-30T11:30:00"/>
    <m/>
    <x v="1"/>
    <s v="JAR"/>
    <d v="2019-06-18T11:30:00"/>
    <n v="28341"/>
    <x v="55"/>
    <s v="Carga"/>
    <s v="NO"/>
    <n v="2"/>
    <n v="3"/>
    <x v="0"/>
    <x v="342"/>
    <x v="1"/>
    <s v="Zaragoza"/>
    <m/>
    <s v="4164JFV // R4804BCT     "/>
    <m/>
    <m/>
    <n v="10"/>
    <s v="Miguel M."/>
    <x v="126"/>
    <d v="1899-12-30T11:30:00"/>
    <m/>
    <n v="0"/>
    <x v="0"/>
    <x v="0"/>
    <s v="SI"/>
    <x v="1"/>
    <x v="1"/>
    <x v="1"/>
    <n v="1"/>
    <x v="1"/>
    <x v="25"/>
    <x v="6"/>
    <n v="468"/>
  </r>
  <r>
    <d v="2019-06-18T00:00:00"/>
    <x v="4"/>
    <d v="1899-12-30T12:00:00"/>
    <m/>
    <x v="1"/>
    <s v="JAR"/>
    <d v="2019-06-18T12:00:00"/>
    <n v="6007280"/>
    <x v="79"/>
    <s v="Carga"/>
    <s v="SI"/>
    <n v="13.5"/>
    <n v="26"/>
    <x v="2"/>
    <x v="226"/>
    <x v="1"/>
    <s v="Grupo CFM."/>
    <m/>
    <m/>
    <m/>
    <m/>
    <n v="45"/>
    <s v="Alfredo"/>
    <x v="126"/>
    <d v="1899-12-30T10:30:00"/>
    <m/>
    <n v="1"/>
    <x v="0"/>
    <x v="0"/>
    <s v="SI"/>
    <x v="1"/>
    <x v="3"/>
    <x v="1"/>
    <n v="1"/>
    <x v="1"/>
    <x v="25"/>
    <x v="6"/>
    <n v="468"/>
  </r>
  <r>
    <d v="2019-06-18T00:00:00"/>
    <x v="5"/>
    <d v="1899-12-30T12:30:00"/>
    <m/>
    <x v="1"/>
    <s v="JAR"/>
    <d v="2019-06-18T12:30:00"/>
    <n v="6007328"/>
    <x v="6"/>
    <s v="Carga"/>
    <s v="NO"/>
    <n v="3"/>
    <n v="5"/>
    <x v="0"/>
    <x v="7"/>
    <x v="4"/>
    <s v="NURIEUX"/>
    <m/>
    <m/>
    <m/>
    <m/>
    <n v="30"/>
    <s v="Jesús"/>
    <x v="126"/>
    <d v="1899-12-30T12:30:00"/>
    <m/>
    <n v="0"/>
    <x v="0"/>
    <x v="0"/>
    <s v="SI"/>
    <x v="1"/>
    <x v="1"/>
    <x v="1"/>
    <n v="1"/>
    <x v="1"/>
    <x v="25"/>
    <x v="6"/>
    <n v="468"/>
  </r>
  <r>
    <d v="2019-06-18T00:00:00"/>
    <x v="36"/>
    <d v="1899-12-30T13:00:00"/>
    <m/>
    <x v="1"/>
    <s v="JAR"/>
    <d v="2019-06-18T13:00:00"/>
    <n v="6007280"/>
    <x v="79"/>
    <s v="Carga"/>
    <s v="SI"/>
    <n v="13.5"/>
    <n v="26"/>
    <x v="2"/>
    <x v="226"/>
    <x v="1"/>
    <s v="Grupo CFM."/>
    <m/>
    <m/>
    <m/>
    <m/>
    <n v="45"/>
    <s v="Alfredo"/>
    <x v="126"/>
    <d v="1899-12-30T13:00:00"/>
    <m/>
    <n v="1"/>
    <x v="0"/>
    <x v="0"/>
    <s v="SI"/>
    <x v="1"/>
    <x v="1"/>
    <x v="1"/>
    <n v="1"/>
    <x v="1"/>
    <x v="25"/>
    <x v="6"/>
    <n v="468"/>
  </r>
  <r>
    <d v="2019-06-18T00:00:00"/>
    <x v="43"/>
    <d v="1899-12-30T14:00:00"/>
    <m/>
    <x v="1"/>
    <s v="JAR"/>
    <d v="2019-06-18T14:00:00"/>
    <n v="6007280"/>
    <x v="79"/>
    <s v="Carga"/>
    <s v="SI"/>
    <n v="13.5"/>
    <n v="26"/>
    <x v="2"/>
    <x v="226"/>
    <x v="1"/>
    <s v="Grupo CFM."/>
    <m/>
    <m/>
    <m/>
    <m/>
    <n v="45"/>
    <s v="Denia"/>
    <x v="126"/>
    <d v="1899-12-30T14:00:00"/>
    <m/>
    <n v="1"/>
    <x v="0"/>
    <x v="0"/>
    <s v="SI"/>
    <x v="1"/>
    <x v="1"/>
    <x v="1"/>
    <n v="1"/>
    <x v="1"/>
    <x v="25"/>
    <x v="6"/>
    <n v="468"/>
  </r>
  <r>
    <d v="2019-06-18T00:00:00"/>
    <x v="38"/>
    <d v="1899-12-30T15:00:00"/>
    <m/>
    <x v="1"/>
    <s v="JAR"/>
    <d v="2019-06-18T15:00:00"/>
    <s v="6007345-43-7293-65-54-24-18"/>
    <x v="3"/>
    <s v="Carga"/>
    <s v="SI"/>
    <n v="13.5"/>
    <n v="26"/>
    <x v="0"/>
    <x v="86"/>
    <x v="4"/>
    <s v="italy"/>
    <m/>
    <m/>
    <m/>
    <m/>
    <n v="90"/>
    <s v="Juan Carlos"/>
    <x v="126"/>
    <d v="1899-12-30T15:00:00"/>
    <m/>
    <n v="1"/>
    <x v="0"/>
    <x v="0"/>
    <s v="SI"/>
    <x v="1"/>
    <x v="1"/>
    <x v="1"/>
    <n v="1"/>
    <x v="1"/>
    <x v="25"/>
    <x v="6"/>
    <n v="468"/>
  </r>
  <r>
    <d v="2019-06-18T00:00:00"/>
    <x v="13"/>
    <d v="1899-12-30T16:00:00"/>
    <m/>
    <x v="1"/>
    <s v="JAR"/>
    <d v="2019-06-18T16:00:00"/>
    <n v="6007280"/>
    <x v="79"/>
    <s v="Carga"/>
    <s v="SI"/>
    <n v="13.5"/>
    <n v="26"/>
    <x v="2"/>
    <x v="226"/>
    <x v="1"/>
    <s v="Grupo CFM."/>
    <m/>
    <m/>
    <m/>
    <m/>
    <n v="45"/>
    <s v="Denia"/>
    <x v="126"/>
    <d v="1899-12-30T16:00:00"/>
    <m/>
    <n v="1"/>
    <x v="0"/>
    <x v="0"/>
    <s v="SI"/>
    <x v="1"/>
    <x v="1"/>
    <x v="1"/>
    <n v="1"/>
    <x v="1"/>
    <x v="25"/>
    <x v="6"/>
    <n v="468"/>
  </r>
  <r>
    <d v="2019-06-18T00:00:00"/>
    <x v="82"/>
    <d v="1899-12-30T16:45:00"/>
    <m/>
    <x v="1"/>
    <s v="JAR"/>
    <d v="2019-06-18T17:00:00"/>
    <m/>
    <x v="19"/>
    <s v="Carga"/>
    <s v="NO"/>
    <n v="6"/>
    <n v="6"/>
    <x v="0"/>
    <x v="6"/>
    <x v="3"/>
    <s v="varios"/>
    <m/>
    <m/>
    <m/>
    <m/>
    <n v="30"/>
    <s v="Juan Carlos"/>
    <x v="126"/>
    <d v="1899-12-30T16:45:00"/>
    <m/>
    <n v="0"/>
    <x v="0"/>
    <x v="0"/>
    <s v="SI"/>
    <x v="1"/>
    <x v="1"/>
    <x v="1"/>
    <n v="1"/>
    <x v="1"/>
    <x v="25"/>
    <x v="6"/>
    <n v="468"/>
  </r>
  <r>
    <d v="2019-06-18T00:00:00"/>
    <x v="56"/>
    <d v="1899-12-30T19:00:00"/>
    <m/>
    <x v="1"/>
    <s v="JAR"/>
    <d v="2019-06-18T19:00:00"/>
    <n v="6007280"/>
    <x v="79"/>
    <s v="Carga"/>
    <s v="SI"/>
    <n v="13.5"/>
    <n v="26"/>
    <x v="2"/>
    <x v="226"/>
    <x v="1"/>
    <s v="Grupo CFM."/>
    <m/>
    <m/>
    <m/>
    <m/>
    <n v="45"/>
    <s v="Denia"/>
    <x v="126"/>
    <d v="1899-12-30T19:00:00"/>
    <m/>
    <n v="1"/>
    <x v="0"/>
    <x v="0"/>
    <s v="SI"/>
    <x v="1"/>
    <x v="1"/>
    <x v="1"/>
    <n v="1"/>
    <x v="1"/>
    <x v="25"/>
    <x v="6"/>
    <n v="468"/>
  </r>
  <r>
    <d v="2019-06-18T00:00:00"/>
    <x v="49"/>
    <d v="1899-12-30T20:00:00"/>
    <m/>
    <x v="1"/>
    <s v="JAR"/>
    <d v="2019-06-18T20:00:00"/>
    <n v="6007280"/>
    <x v="79"/>
    <s v="Carga"/>
    <s v="SI"/>
    <n v="13.5"/>
    <n v="26"/>
    <x v="2"/>
    <x v="226"/>
    <x v="1"/>
    <s v="Grupo CFM."/>
    <m/>
    <m/>
    <m/>
    <m/>
    <n v="45"/>
    <s v="Denia"/>
    <x v="126"/>
    <d v="1899-12-30T20:00:00"/>
    <m/>
    <n v="1"/>
    <x v="0"/>
    <x v="0"/>
    <s v="SI"/>
    <x v="1"/>
    <x v="1"/>
    <x v="1"/>
    <n v="1"/>
    <x v="1"/>
    <x v="25"/>
    <x v="6"/>
    <n v="468"/>
  </r>
  <r>
    <d v="2019-06-18T00:00:00"/>
    <x v="89"/>
    <d v="1899-12-30T17:15:00"/>
    <m/>
    <x v="1"/>
    <s v="JAR"/>
    <d v="2019-06-18T17:30:00"/>
    <m/>
    <x v="83"/>
    <s v="Carga"/>
    <s v="NO"/>
    <n v="3"/>
    <n v="5"/>
    <x v="0"/>
    <x v="294"/>
    <x v="5"/>
    <s v="varios"/>
    <m/>
    <m/>
    <m/>
    <m/>
    <n v="30"/>
    <s v="Juan Carlos"/>
    <x v="126"/>
    <d v="1899-12-30T17:15:00"/>
    <m/>
    <n v="0"/>
    <x v="0"/>
    <x v="0"/>
    <s v="SI"/>
    <x v="1"/>
    <x v="1"/>
    <x v="1"/>
    <n v="1"/>
    <x v="2"/>
    <x v="25"/>
    <x v="6"/>
    <n v="468"/>
  </r>
  <r>
    <d v="2019-06-18T00:00:00"/>
    <x v="46"/>
    <d v="1899-12-30T18:00:00"/>
    <m/>
    <x v="1"/>
    <s v="JAR"/>
    <d v="2019-06-18T18:00:00"/>
    <n v="6007280"/>
    <x v="79"/>
    <s v="Carga"/>
    <s v="SI"/>
    <n v="13.5"/>
    <n v="26"/>
    <x v="2"/>
    <x v="226"/>
    <x v="1"/>
    <s v="Grupo CFM."/>
    <m/>
    <m/>
    <m/>
    <m/>
    <n v="45"/>
    <s v="Miguel Ángel"/>
    <x v="126"/>
    <d v="1899-12-30T16:00:00"/>
    <m/>
    <n v="1"/>
    <x v="0"/>
    <x v="0"/>
    <s v="SI"/>
    <x v="1"/>
    <x v="3"/>
    <x v="1"/>
    <n v="1"/>
    <x v="1"/>
    <x v="25"/>
    <x v="6"/>
    <n v="468"/>
  </r>
  <r>
    <d v="2019-06-18T00:00:00"/>
    <x v="20"/>
    <d v="1899-12-30T08:30:00"/>
    <m/>
    <x v="1"/>
    <s v="SJ"/>
    <d v="2019-06-18T08:30:00"/>
    <m/>
    <x v="26"/>
    <s v="Carga"/>
    <s v="NO"/>
    <n v="8"/>
    <n v="14"/>
    <x v="0"/>
    <x v="157"/>
    <x v="5"/>
    <s v="varios"/>
    <m/>
    <m/>
    <m/>
    <m/>
    <n v="25"/>
    <s v="Miguel M."/>
    <x v="126"/>
    <d v="1899-12-30T08:30:00"/>
    <m/>
    <n v="0"/>
    <x v="0"/>
    <x v="0"/>
    <s v="SI"/>
    <x v="1"/>
    <x v="1"/>
    <x v="1"/>
    <n v="1"/>
    <x v="2"/>
    <x v="25"/>
    <x v="6"/>
    <n v="468"/>
  </r>
  <r>
    <d v="2019-06-18T00:00:00"/>
    <x v="0"/>
    <d v="1899-12-30T09:30:00"/>
    <m/>
    <x v="1"/>
    <s v="SJ"/>
    <d v="2019-06-18T09:30:00"/>
    <m/>
    <x v="26"/>
    <s v="Carga"/>
    <s v="NO"/>
    <n v="5"/>
    <n v="6"/>
    <x v="0"/>
    <x v="157"/>
    <x v="5"/>
    <s v="varios"/>
    <s v="Sigma"/>
    <m/>
    <m/>
    <m/>
    <n v="25"/>
    <s v="Jesús"/>
    <x v="126"/>
    <d v="1899-12-30T09:30:00"/>
    <m/>
    <n v="0"/>
    <x v="0"/>
    <x v="0"/>
    <s v="SI"/>
    <x v="1"/>
    <x v="1"/>
    <x v="1"/>
    <n v="1"/>
    <x v="2"/>
    <x v="25"/>
    <x v="6"/>
    <n v="468"/>
  </r>
  <r>
    <d v="2019-06-18T00:00:00"/>
    <x v="9"/>
    <d v="1899-12-30T08:00:00"/>
    <m/>
    <x v="1"/>
    <s v="JAR"/>
    <d v="2019-06-18T08:00:00"/>
    <m/>
    <x v="7"/>
    <s v="Carga"/>
    <s v="NO"/>
    <n v="4"/>
    <n v="6"/>
    <x v="0"/>
    <x v="4"/>
    <x v="7"/>
    <s v="varios"/>
    <m/>
    <m/>
    <m/>
    <m/>
    <n v="20"/>
    <s v="Jesús"/>
    <x v="126"/>
    <d v="1899-12-30T08:00:00"/>
    <m/>
    <n v="0"/>
    <x v="0"/>
    <x v="0"/>
    <s v="SI"/>
    <x v="1"/>
    <x v="1"/>
    <x v="1"/>
    <n v="1"/>
    <x v="2"/>
    <x v="25"/>
    <x v="6"/>
    <n v="468"/>
  </r>
  <r>
    <d v="2019-06-18T00:00:00"/>
    <x v="6"/>
    <d v="1899-12-30T13:30:00"/>
    <m/>
    <x v="1"/>
    <s v="JAR"/>
    <d v="2019-06-18T13:30:00"/>
    <m/>
    <x v="22"/>
    <s v="Descarga"/>
    <s v="SI"/>
    <n v="13.5"/>
    <n v="26"/>
    <x v="0"/>
    <x v="319"/>
    <x v="8"/>
    <s v="PALAU"/>
    <m/>
    <m/>
    <m/>
    <m/>
    <m/>
    <s v="Sus medios"/>
    <x v="126"/>
    <d v="1899-12-30T13:30:00"/>
    <m/>
    <n v="1"/>
    <x v="0"/>
    <x v="0"/>
    <s v="SI"/>
    <x v="1"/>
    <x v="1"/>
    <x v="1"/>
    <n v="1"/>
    <x v="2"/>
    <x v="25"/>
    <x v="6"/>
    <n v="468"/>
  </r>
  <r>
    <d v="2019-06-18T00:00:00"/>
    <x v="7"/>
    <d v="1899-12-30T15:30:00"/>
    <m/>
    <x v="1"/>
    <s v="JAR"/>
    <d v="2019-06-18T15:30:00"/>
    <n v="28507"/>
    <x v="33"/>
    <s v="Carga"/>
    <s v="NO"/>
    <n v="1"/>
    <n v="1"/>
    <x v="0"/>
    <x v="343"/>
    <x v="3"/>
    <s v="Cadíz"/>
    <m/>
    <m/>
    <m/>
    <m/>
    <n v="15"/>
    <s v="Sandra"/>
    <x v="126"/>
    <d v="1899-12-30T15:30:00"/>
    <m/>
    <n v="0"/>
    <x v="0"/>
    <x v="0"/>
    <s v="SI"/>
    <x v="1"/>
    <x v="1"/>
    <x v="1"/>
    <n v="1"/>
    <x v="1"/>
    <x v="25"/>
    <x v="6"/>
    <n v="468"/>
  </r>
  <r>
    <d v="2019-06-18T00:00:00"/>
    <x v="35"/>
    <d v="1899-12-30T12:15:00"/>
    <m/>
    <x v="1"/>
    <s v="JAR"/>
    <d v="2019-06-18T12:30:00"/>
    <m/>
    <x v="3"/>
    <s v="Carga"/>
    <s v="NO"/>
    <n v="4"/>
    <n v="4"/>
    <x v="0"/>
    <x v="6"/>
    <x v="3"/>
    <s v="Valencia"/>
    <m/>
    <m/>
    <m/>
    <m/>
    <n v="20"/>
    <s v="Jesús"/>
    <x v="126"/>
    <d v="1899-12-30T12:15:00"/>
    <m/>
    <n v="0"/>
    <x v="0"/>
    <x v="0"/>
    <s v="SI"/>
    <x v="1"/>
    <x v="1"/>
    <x v="1"/>
    <n v="1"/>
    <x v="1"/>
    <x v="25"/>
    <x v="6"/>
    <n v="468"/>
  </r>
  <r>
    <d v="2019-06-18T00:00:00"/>
    <x v="116"/>
    <m/>
    <m/>
    <x v="0"/>
    <s v="JAR"/>
    <d v="2019-06-18T15:30:00"/>
    <n v="28493"/>
    <x v="27"/>
    <s v="Carga"/>
    <s v="NO"/>
    <n v="1"/>
    <n v="1"/>
    <x v="0"/>
    <x v="147"/>
    <x v="1"/>
    <s v="Madrid"/>
    <m/>
    <m/>
    <m/>
    <m/>
    <n v="10"/>
    <s v="Sandra"/>
    <x v="126"/>
    <d v="1899-12-30T15:15:00"/>
    <m/>
    <n v="0"/>
    <x v="0"/>
    <x v="0"/>
    <s v="No"/>
    <x v="0"/>
    <x v="0"/>
    <x v="0"/>
    <n v="0"/>
    <x v="1"/>
    <x v="25"/>
    <x v="6"/>
    <n v="468"/>
  </r>
  <r>
    <d v="2019-06-19T00:00:00"/>
    <x v="82"/>
    <d v="1899-12-30T16:45:00"/>
    <m/>
    <x v="1"/>
    <s v="JAR"/>
    <d v="2019-06-19T17:00:00"/>
    <m/>
    <x v="19"/>
    <s v="Carga"/>
    <s v="NO"/>
    <n v="6"/>
    <n v="6"/>
    <x v="0"/>
    <x v="6"/>
    <x v="3"/>
    <s v="varios"/>
    <m/>
    <m/>
    <m/>
    <m/>
    <n v="15"/>
    <s v="Juan Carlos"/>
    <x v="127"/>
    <d v="1899-12-30T16:45:00"/>
    <m/>
    <n v="0"/>
    <x v="0"/>
    <x v="0"/>
    <s v="SI"/>
    <x v="1"/>
    <x v="1"/>
    <x v="1"/>
    <n v="1"/>
    <x v="1"/>
    <x v="25"/>
    <x v="6"/>
    <n v="468"/>
  </r>
  <r>
    <d v="2019-06-19T00:00:00"/>
    <x v="2"/>
    <d v="1899-12-30T11:00:00"/>
    <m/>
    <x v="1"/>
    <s v="JAR"/>
    <d v="2019-06-19T11:00:00"/>
    <m/>
    <x v="3"/>
    <s v="Descarga"/>
    <s v="SI"/>
    <n v="13.5"/>
    <n v="26"/>
    <x v="0"/>
    <x v="23"/>
    <x v="2"/>
    <s v="PALAU"/>
    <n v="3680360687"/>
    <m/>
    <m/>
    <m/>
    <n v="60"/>
    <s v="Alfredo"/>
    <x v="127"/>
    <d v="1899-12-30T12:00:00"/>
    <m/>
    <n v="1"/>
    <x v="0"/>
    <x v="0"/>
    <s v="SI"/>
    <x v="1"/>
    <x v="2"/>
    <x v="0"/>
    <n v="0"/>
    <x v="0"/>
    <x v="25"/>
    <x v="6"/>
    <n v="468"/>
  </r>
  <r>
    <d v="2019-06-19T00:00:00"/>
    <x v="9"/>
    <d v="1899-12-30T08:00:00"/>
    <m/>
    <x v="1"/>
    <s v="JAR"/>
    <d v="2019-06-19T08:00:00"/>
    <m/>
    <x v="3"/>
    <s v="Descarga"/>
    <s v="SI"/>
    <n v="13.5"/>
    <n v="22"/>
    <x v="0"/>
    <x v="102"/>
    <x v="2"/>
    <s v="PALAU"/>
    <m/>
    <m/>
    <m/>
    <m/>
    <n v="30"/>
    <s v="Miguel Ángel"/>
    <x v="127"/>
    <d v="1899-12-30T15:00:00"/>
    <m/>
    <n v="1"/>
    <x v="0"/>
    <x v="0"/>
    <s v="SI"/>
    <x v="1"/>
    <x v="2"/>
    <x v="0"/>
    <n v="0"/>
    <x v="0"/>
    <x v="25"/>
    <x v="6"/>
    <n v="468"/>
  </r>
  <r>
    <d v="2019-06-19T00:00:00"/>
    <x v="3"/>
    <d v="1899-12-30T11:30:00"/>
    <m/>
    <x v="1"/>
    <s v="JAR"/>
    <d v="2019-06-19T11:30:00"/>
    <n v="6007280"/>
    <x v="79"/>
    <s v="Carga"/>
    <s v="SI"/>
    <n v="13.5"/>
    <n v="26"/>
    <x v="2"/>
    <x v="226"/>
    <x v="1"/>
    <s v=" CFM"/>
    <m/>
    <m/>
    <m/>
    <m/>
    <n v="45"/>
    <s v="Miguel M."/>
    <x v="127"/>
    <d v="1899-12-30T12:30:00"/>
    <m/>
    <n v="1"/>
    <x v="0"/>
    <x v="0"/>
    <s v="SI"/>
    <x v="1"/>
    <x v="2"/>
    <x v="0"/>
    <n v="0"/>
    <x v="1"/>
    <x v="25"/>
    <x v="6"/>
    <n v="468"/>
  </r>
  <r>
    <d v="2019-06-19T00:00:00"/>
    <x v="5"/>
    <d v="1899-12-30T12:30:00"/>
    <m/>
    <x v="1"/>
    <s v="JAR"/>
    <d v="2019-06-19T12:30:00"/>
    <n v="6007280"/>
    <x v="79"/>
    <s v="Carga"/>
    <s v="SI"/>
    <n v="13.5"/>
    <n v="26"/>
    <x v="2"/>
    <x v="226"/>
    <x v="1"/>
    <s v=" CFM"/>
    <m/>
    <m/>
    <m/>
    <m/>
    <n v="45"/>
    <s v="Denia"/>
    <x v="127"/>
    <d v="1899-12-30T14:30:00"/>
    <m/>
    <n v="1"/>
    <x v="0"/>
    <x v="0"/>
    <s v="SI"/>
    <x v="1"/>
    <x v="2"/>
    <x v="0"/>
    <n v="0"/>
    <x v="1"/>
    <x v="25"/>
    <x v="6"/>
    <n v="468"/>
  </r>
  <r>
    <d v="2019-06-19T00:00:00"/>
    <x v="7"/>
    <d v="1899-12-30T15:30:00"/>
    <m/>
    <x v="1"/>
    <s v="JAR"/>
    <d v="2019-06-19T15:30:00"/>
    <n v="6007280"/>
    <x v="79"/>
    <s v="Carga"/>
    <s v="SI"/>
    <n v="13.5"/>
    <n v="26"/>
    <x v="2"/>
    <x v="226"/>
    <x v="1"/>
    <s v=" CFM"/>
    <m/>
    <m/>
    <m/>
    <m/>
    <n v="45"/>
    <s v="Denia"/>
    <x v="127"/>
    <d v="1899-12-30T15:30:00"/>
    <m/>
    <n v="1"/>
    <x v="0"/>
    <x v="0"/>
    <s v="SI"/>
    <x v="1"/>
    <x v="1"/>
    <x v="1"/>
    <n v="1"/>
    <x v="1"/>
    <x v="25"/>
    <x v="6"/>
    <n v="468"/>
  </r>
  <r>
    <d v="2019-06-19T00:00:00"/>
    <x v="47"/>
    <d v="1899-12-30T18:30:00"/>
    <m/>
    <x v="1"/>
    <s v="JAR"/>
    <d v="2019-06-19T18:30:00"/>
    <n v="6007280"/>
    <x v="79"/>
    <s v="Carga"/>
    <s v="SI"/>
    <n v="13.5"/>
    <n v="26"/>
    <x v="2"/>
    <x v="226"/>
    <x v="1"/>
    <s v=" CFM"/>
    <m/>
    <m/>
    <m/>
    <m/>
    <n v="45"/>
    <s v="Juan Carlos"/>
    <x v="127"/>
    <d v="1899-12-30T17:30:00"/>
    <m/>
    <n v="1"/>
    <x v="0"/>
    <x v="0"/>
    <s v="SI"/>
    <x v="1"/>
    <x v="3"/>
    <x v="1"/>
    <n v="1"/>
    <x v="1"/>
    <x v="25"/>
    <x v="6"/>
    <n v="468"/>
  </r>
  <r>
    <d v="2019-06-19T00:00:00"/>
    <x v="48"/>
    <d v="1899-12-30T19:30:00"/>
    <m/>
    <x v="1"/>
    <s v="JAR"/>
    <d v="2019-06-19T19:30:00"/>
    <n v="6007280"/>
    <x v="79"/>
    <s v="Carga"/>
    <s v="SI"/>
    <n v="13.5"/>
    <n v="26"/>
    <x v="2"/>
    <x v="226"/>
    <x v="1"/>
    <s v=" CFM"/>
    <m/>
    <m/>
    <m/>
    <m/>
    <n v="45"/>
    <s v="Denia"/>
    <x v="127"/>
    <d v="1899-12-30T18:30:00"/>
    <m/>
    <n v="1"/>
    <x v="0"/>
    <x v="0"/>
    <s v="SI"/>
    <x v="1"/>
    <x v="3"/>
    <x v="1"/>
    <n v="1"/>
    <x v="1"/>
    <x v="25"/>
    <x v="6"/>
    <n v="468"/>
  </r>
  <r>
    <d v="2019-06-19T00:00:00"/>
    <x v="59"/>
    <d v="1899-12-30T07:00:00"/>
    <m/>
    <x v="1"/>
    <s v="JAR"/>
    <d v="2019-06-19T07:00:00"/>
    <m/>
    <x v="3"/>
    <s v="Descarga"/>
    <s v="NO"/>
    <n v="8"/>
    <n v="16"/>
    <x v="0"/>
    <x v="22"/>
    <x v="2"/>
    <s v="PALAU"/>
    <m/>
    <m/>
    <m/>
    <m/>
    <n v="30"/>
    <s v="Jesús"/>
    <x v="127"/>
    <d v="1899-12-30T07:00:00"/>
    <m/>
    <n v="0"/>
    <x v="0"/>
    <x v="0"/>
    <s v="SI"/>
    <x v="1"/>
    <x v="1"/>
    <x v="1"/>
    <n v="1"/>
    <x v="0"/>
    <x v="25"/>
    <x v="6"/>
    <n v="468"/>
  </r>
  <r>
    <d v="2019-06-19T00:00:00"/>
    <x v="4"/>
    <d v="1899-12-30T12:00:00"/>
    <m/>
    <x v="1"/>
    <s v="JAR"/>
    <d v="2019-06-19T12:00:00"/>
    <m/>
    <x v="32"/>
    <s v="Descarga"/>
    <s v="NO"/>
    <n v="5"/>
    <n v="8"/>
    <x v="0"/>
    <x v="227"/>
    <x v="0"/>
    <s v="PALAU"/>
    <m/>
    <m/>
    <m/>
    <m/>
    <n v="40"/>
    <s v="Jesús"/>
    <x v="127"/>
    <d v="1899-12-30T12:45:00"/>
    <m/>
    <n v="0"/>
    <x v="0"/>
    <x v="0"/>
    <s v="SI"/>
    <x v="1"/>
    <x v="2"/>
    <x v="0"/>
    <n v="0"/>
    <x v="0"/>
    <x v="25"/>
    <x v="6"/>
    <n v="468"/>
  </r>
  <r>
    <d v="2019-06-19T00:00:00"/>
    <x v="14"/>
    <d v="1899-12-30T10:00:00"/>
    <m/>
    <x v="1"/>
    <s v="JAR"/>
    <d v="2019-06-19T10:00:00"/>
    <n v="28207"/>
    <x v="31"/>
    <s v="Carga"/>
    <s v="SI"/>
    <n v="13.5"/>
    <n v="26"/>
    <x v="2"/>
    <x v="344"/>
    <x v="7"/>
    <s v="CANTABRIA"/>
    <m/>
    <m/>
    <m/>
    <m/>
    <n v="45"/>
    <s v="Miguel M."/>
    <x v="127"/>
    <d v="1899-12-30T11:30:00"/>
    <m/>
    <n v="1"/>
    <x v="0"/>
    <x v="0"/>
    <s v="SI"/>
    <x v="1"/>
    <x v="2"/>
    <x v="0"/>
    <n v="0"/>
    <x v="2"/>
    <x v="25"/>
    <x v="6"/>
    <n v="468"/>
  </r>
  <r>
    <d v="2019-06-19T00:00:00"/>
    <x v="43"/>
    <d v="1899-12-30T14:00:00"/>
    <m/>
    <x v="1"/>
    <s v="JAR"/>
    <d v="2019-06-19T14:00:00"/>
    <n v="28207"/>
    <x v="31"/>
    <s v="Carga"/>
    <s v="SI"/>
    <n v="13.5"/>
    <n v="26"/>
    <x v="2"/>
    <x v="344"/>
    <x v="7"/>
    <s v="CANTABRIA"/>
    <m/>
    <m/>
    <m/>
    <m/>
    <n v="45"/>
    <s v="Denia"/>
    <x v="127"/>
    <d v="1899-12-30T14:00:00"/>
    <m/>
    <n v="1"/>
    <x v="0"/>
    <x v="0"/>
    <s v="SI"/>
    <x v="1"/>
    <x v="1"/>
    <x v="1"/>
    <n v="1"/>
    <x v="2"/>
    <x v="25"/>
    <x v="6"/>
    <n v="468"/>
  </r>
  <r>
    <d v="2019-06-19T00:00:00"/>
    <x v="73"/>
    <d v="1899-12-30T11:15:00"/>
    <m/>
    <x v="1"/>
    <s v="JAR"/>
    <d v="2019-06-19T11:30:00"/>
    <m/>
    <x v="70"/>
    <s v="Descarga"/>
    <s v="NO"/>
    <n v="1"/>
    <n v="1"/>
    <x v="0"/>
    <x v="17"/>
    <x v="2"/>
    <s v="PALAU"/>
    <m/>
    <m/>
    <m/>
    <m/>
    <n v="10"/>
    <s v="Sandra"/>
    <x v="127"/>
    <d v="1899-12-30T11:15:00"/>
    <m/>
    <n v="0"/>
    <x v="0"/>
    <x v="0"/>
    <s v="SI"/>
    <x v="1"/>
    <x v="1"/>
    <x v="1"/>
    <n v="1"/>
    <x v="0"/>
    <x v="25"/>
    <x v="6"/>
    <n v="468"/>
  </r>
  <r>
    <d v="2019-06-19T00:00:00"/>
    <x v="18"/>
    <d v="1899-12-30T07:30:00"/>
    <m/>
    <x v="1"/>
    <s v="SJ"/>
    <d v="2019-06-19T07:30:00"/>
    <m/>
    <x v="26"/>
    <s v="Carga"/>
    <s v="SI"/>
    <n v="13.5"/>
    <n v="26"/>
    <x v="0"/>
    <x v="157"/>
    <x v="5"/>
    <s v="varios"/>
    <m/>
    <m/>
    <m/>
    <m/>
    <n v="30"/>
    <s v="Miguel M."/>
    <x v="127"/>
    <d v="1899-12-30T07:30:00"/>
    <m/>
    <n v="1"/>
    <x v="0"/>
    <x v="0"/>
    <s v="SI"/>
    <x v="1"/>
    <x v="1"/>
    <x v="1"/>
    <n v="1"/>
    <x v="2"/>
    <x v="25"/>
    <x v="6"/>
    <n v="468"/>
  </r>
  <r>
    <d v="2019-06-19T00:00:00"/>
    <x v="22"/>
    <d v="1899-12-30T09:00:00"/>
    <m/>
    <x v="1"/>
    <s v="JAR"/>
    <d v="2019-06-19T09:00:00"/>
    <n v="6007240"/>
    <x v="6"/>
    <s v="Carga"/>
    <s v="SI"/>
    <n v="13.5"/>
    <n v="26"/>
    <x v="0"/>
    <x v="7"/>
    <x v="4"/>
    <s v="France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6-19T00:00:00"/>
    <x v="155"/>
    <m/>
    <m/>
    <x v="0"/>
    <s v="JAR"/>
    <d v="2019-06-19T06:30:00"/>
    <n v="6007282"/>
    <x v="6"/>
    <s v="Carga"/>
    <s v="NO"/>
    <n v="5"/>
    <n v="10"/>
    <x v="0"/>
    <x v="7"/>
    <x v="4"/>
    <s v="France"/>
    <m/>
    <m/>
    <m/>
    <m/>
    <n v="30"/>
    <s v="Miguel M."/>
    <x v="127"/>
    <d v="1899-12-30T06:30:00"/>
    <m/>
    <n v="0"/>
    <x v="0"/>
    <x v="0"/>
    <s v="No"/>
    <x v="0"/>
    <x v="0"/>
    <x v="0"/>
    <n v="0"/>
    <x v="1"/>
    <x v="25"/>
    <x v="6"/>
    <n v="468"/>
  </r>
  <r>
    <d v="2019-06-19T00:00:00"/>
    <x v="20"/>
    <d v="1899-12-30T08:30:00"/>
    <m/>
    <x v="1"/>
    <s v="JAR"/>
    <d v="2019-06-19T08:30:00"/>
    <m/>
    <x v="7"/>
    <s v="Carga"/>
    <s v="NO"/>
    <n v="4"/>
    <n v="1"/>
    <x v="0"/>
    <x v="278"/>
    <x v="11"/>
    <s v="Barcelona"/>
    <m/>
    <m/>
    <m/>
    <m/>
    <n v="20"/>
    <s v="Jesús"/>
    <x v="127"/>
    <d v="1899-12-30T08:30:00"/>
    <m/>
    <n v="0"/>
    <x v="0"/>
    <x v="0"/>
    <s v="SI"/>
    <x v="1"/>
    <x v="1"/>
    <x v="1"/>
    <n v="1"/>
    <x v="2"/>
    <x v="25"/>
    <x v="6"/>
    <n v="468"/>
  </r>
  <r>
    <d v="2019-06-19T00:00:00"/>
    <x v="35"/>
    <d v="1899-12-30T12:15:00"/>
    <m/>
    <x v="1"/>
    <s v="JAR"/>
    <d v="2019-06-19T12:30:00"/>
    <m/>
    <x v="7"/>
    <s v="Carga"/>
    <s v="NO"/>
    <n v="4"/>
    <n v="1"/>
    <x v="0"/>
    <x v="278"/>
    <x v="11"/>
    <s v="Barcelona"/>
    <m/>
    <m/>
    <m/>
    <m/>
    <n v="20"/>
    <s v="Jesús"/>
    <x v="127"/>
    <d v="1899-12-30T12:15:00"/>
    <m/>
    <n v="0"/>
    <x v="0"/>
    <x v="0"/>
    <s v="SI"/>
    <x v="1"/>
    <x v="1"/>
    <x v="1"/>
    <n v="1"/>
    <x v="2"/>
    <x v="25"/>
    <x v="6"/>
    <n v="468"/>
  </r>
  <r>
    <d v="2019-06-19T00:00:00"/>
    <x v="36"/>
    <d v="1899-12-30T13:00:00"/>
    <m/>
    <x v="1"/>
    <s v="JAR"/>
    <d v="2019-06-19T13:00:00"/>
    <n v="28313"/>
    <x v="26"/>
    <s v="Carga"/>
    <s v="SI"/>
    <n v="13.5"/>
    <n v="26"/>
    <x v="0"/>
    <x v="307"/>
    <x v="7"/>
    <s v="Zaragoza"/>
    <m/>
    <m/>
    <m/>
    <m/>
    <n v="45"/>
    <s v="Alfredo"/>
    <x v="127"/>
    <d v="1899-12-30T13:00:00"/>
    <m/>
    <n v="1"/>
    <x v="0"/>
    <x v="0"/>
    <s v="SI"/>
    <x v="1"/>
    <x v="1"/>
    <x v="1"/>
    <n v="1"/>
    <x v="2"/>
    <x v="25"/>
    <x v="6"/>
    <n v="468"/>
  </r>
  <r>
    <d v="2019-06-19T00:00:00"/>
    <x v="46"/>
    <d v="1899-12-30T18:00:00"/>
    <m/>
    <x v="1"/>
    <s v="JAR"/>
    <d v="2019-06-19T18:00:00"/>
    <n v="27814"/>
    <x v="55"/>
    <s v="Carga"/>
    <s v="NO"/>
    <n v="5"/>
    <n v="9"/>
    <x v="0"/>
    <x v="148"/>
    <x v="1"/>
    <s v="Jaén"/>
    <m/>
    <s v="0486KCL  -  R9458BCS"/>
    <m/>
    <m/>
    <n v="45"/>
    <s v="Denia"/>
    <x v="127"/>
    <d v="1899-12-30T18:00:00"/>
    <m/>
    <n v="0"/>
    <x v="0"/>
    <x v="0"/>
    <s v="SI"/>
    <x v="1"/>
    <x v="1"/>
    <x v="1"/>
    <n v="1"/>
    <x v="1"/>
    <x v="25"/>
    <x v="6"/>
    <n v="468"/>
  </r>
  <r>
    <d v="2019-06-19T00:00:00"/>
    <x v="40"/>
    <d v="1899-12-30T17:00:00"/>
    <m/>
    <x v="1"/>
    <s v="MR"/>
    <d v="2019-06-19T17:00:00"/>
    <n v="28314"/>
    <x v="26"/>
    <s v="Carga"/>
    <s v="SI"/>
    <n v="13.5"/>
    <n v="26"/>
    <x v="0"/>
    <x v="307"/>
    <x v="7"/>
    <s v="POLONIA"/>
    <m/>
    <m/>
    <m/>
    <m/>
    <n v="30"/>
    <s v="Miguel Ángel"/>
    <x v="127"/>
    <d v="1899-12-30T17:00:00"/>
    <m/>
    <n v="1"/>
    <x v="0"/>
    <x v="0"/>
    <s v="SI"/>
    <x v="1"/>
    <x v="1"/>
    <x v="1"/>
    <n v="1"/>
    <x v="2"/>
    <x v="25"/>
    <x v="6"/>
    <n v="468"/>
  </r>
  <r>
    <d v="2019-06-19T00:00:00"/>
    <x v="203"/>
    <d v="1899-12-30T14:15:00"/>
    <m/>
    <x v="1"/>
    <s v="JAR"/>
    <d v="2019-06-19T14:30:00"/>
    <m/>
    <x v="19"/>
    <s v="Carga"/>
    <s v="NO"/>
    <n v="4"/>
    <n v="3"/>
    <x v="0"/>
    <x v="6"/>
    <x v="3"/>
    <s v="VALENCIA"/>
    <m/>
    <m/>
    <m/>
    <m/>
    <n v="15"/>
    <s v="Juan Carlos"/>
    <x v="127"/>
    <d v="1899-12-30T14:15:00"/>
    <m/>
    <n v="0"/>
    <x v="0"/>
    <x v="0"/>
    <s v="SI"/>
    <x v="1"/>
    <x v="1"/>
    <x v="1"/>
    <n v="1"/>
    <x v="1"/>
    <x v="25"/>
    <x v="6"/>
    <n v="468"/>
  </r>
  <r>
    <d v="2019-06-19T00:00:00"/>
    <x v="8"/>
    <m/>
    <m/>
    <x v="0"/>
    <s v="SJ"/>
    <d v="2019-06-19T16:30:00"/>
    <m/>
    <x v="3"/>
    <s v="Descarga"/>
    <s v="NO"/>
    <n v="7"/>
    <n v="13"/>
    <x v="0"/>
    <x v="23"/>
    <x v="2"/>
    <s v="PALAU"/>
    <m/>
    <m/>
    <m/>
    <m/>
    <n v="30"/>
    <s v="Juan Carlos"/>
    <x v="127"/>
    <d v="1899-12-30T16:30:00"/>
    <m/>
    <n v="0"/>
    <x v="0"/>
    <x v="0"/>
    <s v="No"/>
    <x v="0"/>
    <x v="0"/>
    <x v="0"/>
    <n v="0"/>
    <x v="0"/>
    <x v="25"/>
    <x v="6"/>
    <n v="468"/>
  </r>
  <r>
    <d v="2019-06-19T00:00:00"/>
    <x v="55"/>
    <m/>
    <m/>
    <x v="0"/>
    <s v="JAR"/>
    <d v="2019-06-19T17:30:00"/>
    <n v="6007347"/>
    <x v="6"/>
    <s v="Carga"/>
    <s v="NO"/>
    <n v="9"/>
    <n v="17"/>
    <x v="0"/>
    <x v="7"/>
    <x v="4"/>
    <s v="France"/>
    <m/>
    <m/>
    <m/>
    <m/>
    <n v="60"/>
    <s v="Miguel Ángel"/>
    <x v="127"/>
    <d v="1899-12-30T17:30:00"/>
    <m/>
    <n v="0"/>
    <x v="0"/>
    <x v="0"/>
    <s v="No"/>
    <x v="0"/>
    <x v="0"/>
    <x v="0"/>
    <n v="0"/>
    <x v="1"/>
    <x v="25"/>
    <x v="6"/>
    <n v="468"/>
  </r>
  <r>
    <d v="2019-06-19T00:00:00"/>
    <x v="116"/>
    <d v="1899-12-30T15:15:00"/>
    <m/>
    <x v="1"/>
    <s v="JAR"/>
    <d v="2019-06-19T15:30:00"/>
    <m/>
    <x v="7"/>
    <s v="Carga"/>
    <s v="NO"/>
    <n v="4"/>
    <n v="6"/>
    <x v="0"/>
    <x v="247"/>
    <x v="5"/>
    <s v="La llagosta"/>
    <m/>
    <m/>
    <m/>
    <m/>
    <n v="20"/>
    <s v="Juan Carlos"/>
    <x v="127"/>
    <d v="1899-12-30T15:15:00"/>
    <m/>
    <n v="0"/>
    <x v="0"/>
    <x v="0"/>
    <s v="SI"/>
    <x v="1"/>
    <x v="1"/>
    <x v="1"/>
    <n v="1"/>
    <x v="2"/>
    <x v="25"/>
    <x v="6"/>
    <n v="468"/>
  </r>
  <r>
    <d v="2019-06-20T00:00:00"/>
    <x v="82"/>
    <d v="1899-12-30T16:45:00"/>
    <m/>
    <x v="1"/>
    <s v="JAR"/>
    <d v="2019-06-20T17:00:00"/>
    <m/>
    <x v="19"/>
    <s v="Carga"/>
    <s v="NO"/>
    <n v="6"/>
    <n v="6"/>
    <x v="0"/>
    <x v="6"/>
    <x v="3"/>
    <s v="varios"/>
    <m/>
    <m/>
    <m/>
    <m/>
    <n v="15"/>
    <s v="Juan Carlos"/>
    <x v="128"/>
    <d v="1899-12-30T16:45:00"/>
    <m/>
    <n v="0"/>
    <x v="0"/>
    <x v="0"/>
    <s v="SI"/>
    <x v="1"/>
    <x v="1"/>
    <x v="1"/>
    <n v="1"/>
    <x v="1"/>
    <x v="25"/>
    <x v="6"/>
    <n v="468"/>
  </r>
  <r>
    <d v="2019-06-20T00:00:00"/>
    <x v="22"/>
    <d v="1899-12-30T09:00:00"/>
    <m/>
    <x v="1"/>
    <s v="JAR"/>
    <d v="2019-06-20T09:00:00"/>
    <m/>
    <x v="31"/>
    <s v="Carga"/>
    <s v="SI"/>
    <n v="13.5"/>
    <n v="26"/>
    <x v="0"/>
    <x v="70"/>
    <x v="11"/>
    <s v="Maçanet"/>
    <m/>
    <m/>
    <m/>
    <m/>
    <n v="60"/>
    <s v="Jesús"/>
    <x v="128"/>
    <d v="1899-12-30T09:00:00"/>
    <m/>
    <n v="1"/>
    <x v="0"/>
    <x v="0"/>
    <s v="SI"/>
    <x v="1"/>
    <x v="1"/>
    <x v="1"/>
    <n v="1"/>
    <x v="2"/>
    <x v="25"/>
    <x v="6"/>
    <n v="468"/>
  </r>
  <r>
    <d v="2019-06-20T00:00:00"/>
    <x v="5"/>
    <d v="1899-12-30T12:30:00"/>
    <m/>
    <x v="1"/>
    <s v="JAR"/>
    <d v="2019-06-20T12:30:00"/>
    <m/>
    <x v="25"/>
    <s v="Descarga"/>
    <s v="SI"/>
    <n v="13.5"/>
    <n v="26"/>
    <x v="0"/>
    <x v="42"/>
    <x v="10"/>
    <s v="GAILLON"/>
    <s v="CB-1289"/>
    <m/>
    <m/>
    <m/>
    <n v="60"/>
    <s v="Jesús"/>
    <x v="128"/>
    <d v="1899-12-30T12:30:00"/>
    <m/>
    <n v="1"/>
    <x v="0"/>
    <x v="0"/>
    <s v="SI"/>
    <x v="1"/>
    <x v="1"/>
    <x v="1"/>
    <n v="1"/>
    <x v="2"/>
    <x v="25"/>
    <x v="6"/>
    <n v="468"/>
  </r>
  <r>
    <d v="2019-06-20T00:00:00"/>
    <x v="46"/>
    <d v="1899-12-30T18:00:00"/>
    <m/>
    <x v="1"/>
    <s v="JAR"/>
    <d v="2019-06-20T18:00:00"/>
    <m/>
    <x v="43"/>
    <s v="Carga"/>
    <s v="SI"/>
    <n v="13.5"/>
    <n v="14"/>
    <x v="0"/>
    <x v="314"/>
    <x v="7"/>
    <s v="LLeida"/>
    <m/>
    <m/>
    <m/>
    <m/>
    <n v="30"/>
    <s v="Juan Carlos"/>
    <x v="128"/>
    <d v="1899-12-30T18:00:00"/>
    <m/>
    <n v="1"/>
    <x v="0"/>
    <x v="0"/>
    <s v="SI"/>
    <x v="1"/>
    <x v="1"/>
    <x v="1"/>
    <n v="1"/>
    <x v="2"/>
    <x v="25"/>
    <x v="6"/>
    <n v="468"/>
  </r>
  <r>
    <d v="2019-06-20T00:00:00"/>
    <x v="43"/>
    <d v="1899-12-30T14:00:00"/>
    <m/>
    <x v="1"/>
    <s v="JAR"/>
    <d v="2019-06-20T14:00:00"/>
    <n v="6007242"/>
    <x v="25"/>
    <s v="Carga"/>
    <s v="SI"/>
    <n v="13.5"/>
    <n v="24"/>
    <x v="0"/>
    <x v="7"/>
    <x v="9"/>
    <s v="francia"/>
    <m/>
    <m/>
    <m/>
    <m/>
    <n v="45"/>
    <s v="Juan Carlos"/>
    <x v="128"/>
    <d v="1899-12-30T14:00:00"/>
    <m/>
    <n v="1"/>
    <x v="0"/>
    <x v="0"/>
    <s v="SI"/>
    <x v="1"/>
    <x v="1"/>
    <x v="1"/>
    <n v="1"/>
    <x v="2"/>
    <x v="25"/>
    <x v="6"/>
    <n v="468"/>
  </r>
  <r>
    <d v="2019-06-20T00:00:00"/>
    <x v="56"/>
    <d v="1899-12-30T19:00:00"/>
    <m/>
    <x v="1"/>
    <s v="JAR"/>
    <d v="2019-06-20T19:00:00"/>
    <n v="6007204"/>
    <x v="6"/>
    <s v="Carga"/>
    <s v="NO"/>
    <n v="7"/>
    <n v="13"/>
    <x v="0"/>
    <x v="7"/>
    <x v="4"/>
    <s v="NURIEUX"/>
    <m/>
    <m/>
    <m/>
    <m/>
    <n v="30"/>
    <s v="Juan Carlos"/>
    <x v="128"/>
    <d v="1899-12-30T19:00:00"/>
    <m/>
    <n v="0"/>
    <x v="0"/>
    <x v="0"/>
    <s v="SI"/>
    <x v="1"/>
    <x v="1"/>
    <x v="1"/>
    <n v="1"/>
    <x v="1"/>
    <x v="25"/>
    <x v="6"/>
    <n v="468"/>
  </r>
  <r>
    <d v="2019-06-20T00:00:00"/>
    <x v="35"/>
    <d v="1899-12-30T12:15:00"/>
    <m/>
    <x v="1"/>
    <s v="JAR"/>
    <d v="2019-06-20T12:30:00"/>
    <n v="28536"/>
    <x v="3"/>
    <s v="Carga"/>
    <s v="NO"/>
    <n v="1"/>
    <n v="1"/>
    <x v="0"/>
    <x v="275"/>
    <x v="3"/>
    <s v="Barcelona"/>
    <m/>
    <m/>
    <m/>
    <m/>
    <n v="10"/>
    <s v="Reyes"/>
    <x v="128"/>
    <d v="1899-12-30T12:15:00"/>
    <m/>
    <n v="0"/>
    <x v="0"/>
    <x v="0"/>
    <s v="SI"/>
    <x v="1"/>
    <x v="1"/>
    <x v="1"/>
    <n v="1"/>
    <x v="1"/>
    <x v="25"/>
    <x v="6"/>
    <n v="468"/>
  </r>
  <r>
    <d v="2019-06-20T00:00:00"/>
    <x v="2"/>
    <d v="1899-12-30T11:00:00"/>
    <m/>
    <x v="1"/>
    <s v="JAR"/>
    <d v="2019-06-20T11:00:00"/>
    <n v="28049"/>
    <x v="26"/>
    <s v="Carga"/>
    <s v="SI"/>
    <n v="13.5"/>
    <n v="26"/>
    <x v="0"/>
    <x v="345"/>
    <x v="7"/>
    <s v="Madrid"/>
    <m/>
    <m/>
    <m/>
    <m/>
    <n v="45"/>
    <s v="Miguel M."/>
    <x v="128"/>
    <d v="1899-12-30T11:00:00"/>
    <m/>
    <n v="1"/>
    <x v="0"/>
    <x v="0"/>
    <s v="SI"/>
    <x v="1"/>
    <x v="1"/>
    <x v="1"/>
    <n v="1"/>
    <x v="2"/>
    <x v="25"/>
    <x v="6"/>
    <n v="468"/>
  </r>
  <r>
    <d v="2019-06-20T00:00:00"/>
    <x v="3"/>
    <d v="1899-12-30T11:30:00"/>
    <m/>
    <x v="1"/>
    <s v="JAR"/>
    <d v="2019-06-20T11:30:00"/>
    <m/>
    <x v="25"/>
    <s v="Descarga"/>
    <s v="SI"/>
    <n v="13.5"/>
    <n v="26"/>
    <x v="0"/>
    <x v="40"/>
    <x v="10"/>
    <s v="NURIEUX"/>
    <m/>
    <m/>
    <m/>
    <m/>
    <n v="45"/>
    <s v="Miguel M."/>
    <x v="128"/>
    <d v="1899-12-30T11:30:00"/>
    <m/>
    <n v="1"/>
    <x v="0"/>
    <x v="0"/>
    <s v="SI"/>
    <x v="1"/>
    <x v="1"/>
    <x v="1"/>
    <n v="1"/>
    <x v="2"/>
    <x v="25"/>
    <x v="6"/>
    <n v="468"/>
  </r>
  <r>
    <d v="2019-06-20T00:00:00"/>
    <x v="59"/>
    <d v="1899-12-30T07:00:00"/>
    <m/>
    <x v="1"/>
    <s v="JAR"/>
    <d v="2019-06-20T07:00:00"/>
    <m/>
    <x v="22"/>
    <s v="Descarga"/>
    <s v="SI"/>
    <n v="13.5"/>
    <n v="26"/>
    <x v="0"/>
    <x v="319"/>
    <x v="8"/>
    <s v="PALAU"/>
    <m/>
    <m/>
    <m/>
    <m/>
    <n v="60"/>
    <s v="Jesús"/>
    <x v="128"/>
    <d v="1899-12-30T07:00:00"/>
    <m/>
    <n v="1"/>
    <x v="0"/>
    <x v="0"/>
    <s v="SI"/>
    <x v="1"/>
    <x v="1"/>
    <x v="1"/>
    <n v="1"/>
    <x v="2"/>
    <x v="25"/>
    <x v="6"/>
    <n v="468"/>
  </r>
  <r>
    <d v="2019-06-20T00:00:00"/>
    <x v="38"/>
    <d v="1899-12-30T15:00:00"/>
    <m/>
    <x v="1"/>
    <s v="SJ"/>
    <d v="2019-06-20T15:00:00"/>
    <m/>
    <x v="26"/>
    <s v="Carga"/>
    <s v="NO"/>
    <n v="9"/>
    <n v="17"/>
    <x v="0"/>
    <x v="157"/>
    <x v="5"/>
    <s v="varios"/>
    <m/>
    <m/>
    <m/>
    <m/>
    <n v="40"/>
    <s v="Miguel M."/>
    <x v="128"/>
    <d v="1899-12-30T12:30:00"/>
    <m/>
    <n v="0"/>
    <x v="0"/>
    <x v="0"/>
    <s v="SI"/>
    <x v="1"/>
    <x v="3"/>
    <x v="1"/>
    <n v="1"/>
    <x v="2"/>
    <x v="25"/>
    <x v="6"/>
    <n v="468"/>
  </r>
  <r>
    <d v="2019-06-20T00:00:00"/>
    <x v="20"/>
    <d v="1899-12-30T08:30:00"/>
    <m/>
    <x v="1"/>
    <s v="JAR"/>
    <d v="2019-06-20T08:30:00"/>
    <n v="28456"/>
    <x v="7"/>
    <s v="Carga"/>
    <s v="NO"/>
    <n v="1"/>
    <n v="1"/>
    <x v="0"/>
    <x v="9"/>
    <x v="7"/>
    <s v="CARDEDEU"/>
    <m/>
    <m/>
    <m/>
    <m/>
    <n v="10"/>
    <s v="Reyes"/>
    <x v="128"/>
    <d v="1899-12-30T08:30:00"/>
    <m/>
    <n v="0"/>
    <x v="0"/>
    <x v="0"/>
    <s v="SI"/>
    <x v="1"/>
    <x v="1"/>
    <x v="1"/>
    <n v="1"/>
    <x v="2"/>
    <x v="25"/>
    <x v="6"/>
    <n v="468"/>
  </r>
  <r>
    <d v="2019-06-20T00:00:00"/>
    <x v="14"/>
    <d v="1899-12-30T10:00:00"/>
    <m/>
    <x v="1"/>
    <s v="JAR"/>
    <d v="2019-06-20T10:00:00"/>
    <s v="Maydisa"/>
    <x v="71"/>
    <s v="Carga"/>
    <s v="SI"/>
    <n v="13.5"/>
    <n v="15"/>
    <x v="0"/>
    <x v="6"/>
    <x v="3"/>
    <s v="Maydisa"/>
    <m/>
    <m/>
    <m/>
    <m/>
    <n v="40"/>
    <s v="Jesús"/>
    <x v="128"/>
    <d v="1899-12-30T10:00:00"/>
    <m/>
    <n v="1"/>
    <x v="0"/>
    <x v="0"/>
    <s v="SI"/>
    <x v="1"/>
    <x v="1"/>
    <x v="1"/>
    <n v="1"/>
    <x v="1"/>
    <x v="25"/>
    <x v="6"/>
    <n v="468"/>
  </r>
  <r>
    <d v="2019-06-20T00:00:00"/>
    <x v="13"/>
    <d v="1899-12-30T16:00:00"/>
    <m/>
    <x v="1"/>
    <s v="JAR"/>
    <d v="2019-06-20T16:00:00"/>
    <n v="28313"/>
    <x v="26"/>
    <s v="Carga"/>
    <s v="SI"/>
    <n v="13.5"/>
    <n v="26"/>
    <x v="0"/>
    <x v="307"/>
    <x v="7"/>
    <s v="Zaragoza"/>
    <m/>
    <m/>
    <m/>
    <m/>
    <n v="60"/>
    <s v="Sandra"/>
    <x v="128"/>
    <d v="1899-12-30T12:00:00"/>
    <m/>
    <n v="1"/>
    <x v="0"/>
    <x v="0"/>
    <s v="SI"/>
    <x v="1"/>
    <x v="3"/>
    <x v="1"/>
    <n v="1"/>
    <x v="2"/>
    <x v="25"/>
    <x v="6"/>
    <n v="468"/>
  </r>
  <r>
    <d v="2019-06-20T00:00:00"/>
    <x v="40"/>
    <d v="1899-12-30T17:00:00"/>
    <m/>
    <x v="1"/>
    <s v="JAR"/>
    <d v="2019-06-20T17:00:00"/>
    <m/>
    <x v="26"/>
    <s v="Carga"/>
    <s v="SI"/>
    <n v="13.5"/>
    <n v="25"/>
    <x v="0"/>
    <x v="157"/>
    <x v="5"/>
    <s v="varios"/>
    <m/>
    <m/>
    <m/>
    <m/>
    <n v="45"/>
    <s v="Miguel Ángel"/>
    <x v="128"/>
    <d v="1899-12-30T17:00:00"/>
    <m/>
    <n v="1"/>
    <x v="0"/>
    <x v="0"/>
    <s v="SI"/>
    <x v="1"/>
    <x v="1"/>
    <x v="1"/>
    <n v="1"/>
    <x v="2"/>
    <x v="25"/>
    <x v="6"/>
    <n v="468"/>
  </r>
  <r>
    <d v="2019-06-20T00:00:00"/>
    <x v="49"/>
    <d v="1899-12-30T20:00:00"/>
    <m/>
    <x v="1"/>
    <s v="JAR"/>
    <d v="2019-06-20T20:00:00"/>
    <n v="6007240"/>
    <x v="6"/>
    <s v="Carga"/>
    <s v="SI"/>
    <n v="13.5"/>
    <n v="22"/>
    <x v="0"/>
    <x v="7"/>
    <x v="4"/>
    <s v="France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6-20T00:00:00"/>
    <x v="73"/>
    <d v="1899-12-30T11:15:00"/>
    <m/>
    <x v="1"/>
    <s v="JAR"/>
    <d v="2019-06-20T11:30:00"/>
    <n v="28576"/>
    <x v="7"/>
    <s v="Carga"/>
    <s v="NO"/>
    <n v="4"/>
    <n v="4"/>
    <x v="0"/>
    <x v="4"/>
    <x v="7"/>
    <s v="Martorell"/>
    <m/>
    <m/>
    <m/>
    <m/>
    <n v="20"/>
    <s v="Miguel M."/>
    <x v="128"/>
    <d v="1899-12-30T11:15:00"/>
    <m/>
    <n v="0"/>
    <x v="0"/>
    <x v="0"/>
    <s v="SI"/>
    <x v="1"/>
    <x v="1"/>
    <x v="1"/>
    <n v="1"/>
    <x v="2"/>
    <x v="25"/>
    <x v="6"/>
    <n v="468"/>
  </r>
  <r>
    <d v="2019-06-20T00:00:00"/>
    <x v="90"/>
    <d v="1899-12-30T08:15:00"/>
    <m/>
    <x v="1"/>
    <s v="JAR"/>
    <d v="2019-06-20T08:30:00"/>
    <n v="28576"/>
    <x v="7"/>
    <s v="Carga"/>
    <s v="NO"/>
    <n v="4"/>
    <n v="4"/>
    <x v="0"/>
    <x v="4"/>
    <x v="7"/>
    <s v="Martorell"/>
    <m/>
    <m/>
    <m/>
    <m/>
    <n v="20"/>
    <s v="Jesús"/>
    <x v="128"/>
    <d v="1899-12-30T08:15:00"/>
    <m/>
    <n v="0"/>
    <x v="0"/>
    <x v="0"/>
    <s v="SI"/>
    <x v="1"/>
    <x v="1"/>
    <x v="1"/>
    <n v="1"/>
    <x v="2"/>
    <x v="25"/>
    <x v="6"/>
    <n v="468"/>
  </r>
  <r>
    <d v="2019-06-21T00:00:00"/>
    <x v="82"/>
    <d v="1899-12-30T16:45:00"/>
    <m/>
    <x v="1"/>
    <s v="JAR"/>
    <d v="2019-06-21T17:00:00"/>
    <m/>
    <x v="19"/>
    <s v="Carga"/>
    <s v="NO"/>
    <n v="6"/>
    <n v="6"/>
    <x v="0"/>
    <x v="6"/>
    <x v="3"/>
    <s v="varios"/>
    <m/>
    <m/>
    <m/>
    <m/>
    <n v="15"/>
    <s v="Juan Carlos"/>
    <x v="129"/>
    <d v="1899-12-30T16:45:00"/>
    <m/>
    <n v="0"/>
    <x v="0"/>
    <x v="0"/>
    <s v="SI"/>
    <x v="1"/>
    <x v="1"/>
    <x v="1"/>
    <n v="1"/>
    <x v="1"/>
    <x v="25"/>
    <x v="6"/>
    <n v="468"/>
  </r>
  <r>
    <d v="2019-06-21T00:00:00"/>
    <x v="14"/>
    <d v="1899-12-30T10:00:00"/>
    <m/>
    <x v="1"/>
    <s v="JAR"/>
    <d v="2019-06-21T10:00:00"/>
    <s v="28431-28383"/>
    <x v="63"/>
    <s v="Carga"/>
    <s v="NO"/>
    <n v="3"/>
    <n v="5"/>
    <x v="0"/>
    <x v="91"/>
    <x v="1"/>
    <s v="Barcelona"/>
    <m/>
    <m/>
    <m/>
    <m/>
    <n v="20"/>
    <s v="Jesús"/>
    <x v="129"/>
    <d v="1899-12-30T10:00:00"/>
    <m/>
    <n v="0"/>
    <x v="0"/>
    <x v="0"/>
    <s v="SI"/>
    <x v="1"/>
    <x v="1"/>
    <x v="1"/>
    <n v="1"/>
    <x v="1"/>
    <x v="25"/>
    <x v="6"/>
    <n v="468"/>
  </r>
  <r>
    <d v="2019-06-21T00:00:00"/>
    <x v="22"/>
    <d v="1899-12-30T09:00:00"/>
    <m/>
    <x v="1"/>
    <s v="JAR"/>
    <d v="2019-06-21T09:00:00"/>
    <n v="28490"/>
    <x v="70"/>
    <s v="Carga"/>
    <s v="NO"/>
    <n v="2"/>
    <n v="4"/>
    <x v="0"/>
    <x v="192"/>
    <x v="1"/>
    <s v="Granada"/>
    <m/>
    <m/>
    <m/>
    <m/>
    <n v="20"/>
    <s v="Juan Carlos"/>
    <x v="129"/>
    <d v="1899-12-30T16:00:00"/>
    <m/>
    <n v="0"/>
    <x v="0"/>
    <x v="0"/>
    <s v="SI"/>
    <x v="1"/>
    <x v="2"/>
    <x v="0"/>
    <n v="0"/>
    <x v="1"/>
    <x v="25"/>
    <x v="6"/>
    <n v="468"/>
  </r>
  <r>
    <d v="2019-06-21T00:00:00"/>
    <x v="38"/>
    <d v="1899-12-30T15:00:00"/>
    <m/>
    <x v="1"/>
    <s v="JAR"/>
    <d v="2019-06-21T15:00:00"/>
    <m/>
    <x v="26"/>
    <s v="Descarga"/>
    <s v="SI"/>
    <n v="13.5"/>
    <n v="26"/>
    <x v="0"/>
    <x v="340"/>
    <x v="2"/>
    <s v="PALAU"/>
    <m/>
    <m/>
    <m/>
    <m/>
    <n v="40"/>
    <s v="Miguel M."/>
    <x v="129"/>
    <d v="1899-12-30T13:00:00"/>
    <m/>
    <n v="1"/>
    <x v="0"/>
    <x v="0"/>
    <s v="SI"/>
    <x v="1"/>
    <x v="3"/>
    <x v="1"/>
    <n v="1"/>
    <x v="0"/>
    <x v="25"/>
    <x v="6"/>
    <n v="468"/>
  </r>
  <r>
    <d v="2019-06-21T00:00:00"/>
    <x v="0"/>
    <d v="1899-12-30T09:30:00"/>
    <m/>
    <x v="1"/>
    <s v="JAR"/>
    <d v="2019-06-21T09:30:00"/>
    <m/>
    <x v="32"/>
    <s v="Descarga"/>
    <s v="NO"/>
    <n v="8"/>
    <n v="9"/>
    <x v="0"/>
    <x v="227"/>
    <x v="0"/>
    <s v="PALAU"/>
    <m/>
    <m/>
    <m/>
    <m/>
    <n v="45"/>
    <s v="Jesús"/>
    <x v="129"/>
    <d v="1899-12-30T09:30:00"/>
    <m/>
    <n v="0"/>
    <x v="0"/>
    <x v="0"/>
    <s v="SI"/>
    <x v="1"/>
    <x v="1"/>
    <x v="1"/>
    <n v="1"/>
    <x v="0"/>
    <x v="25"/>
    <x v="6"/>
    <n v="468"/>
  </r>
  <r>
    <d v="2019-06-21T00:00:00"/>
    <x v="89"/>
    <d v="1899-12-30T17:15:00"/>
    <m/>
    <x v="1"/>
    <s v="JAR"/>
    <d v="2019-06-21T17:30:00"/>
    <m/>
    <x v="83"/>
    <s v="Carga"/>
    <s v="NO"/>
    <n v="4"/>
    <n v="6"/>
    <x v="0"/>
    <x v="294"/>
    <x v="7"/>
    <s v="varios"/>
    <m/>
    <m/>
    <m/>
    <m/>
    <n v="30"/>
    <s v="Miguel Ángel"/>
    <x v="129"/>
    <d v="1899-12-30T17:15:00"/>
    <m/>
    <n v="0"/>
    <x v="0"/>
    <x v="0"/>
    <s v="SI"/>
    <x v="1"/>
    <x v="1"/>
    <x v="1"/>
    <n v="1"/>
    <x v="2"/>
    <x v="25"/>
    <x v="6"/>
    <n v="468"/>
  </r>
  <r>
    <d v="2019-06-21T00:00:00"/>
    <x v="12"/>
    <d v="1899-12-30T14:30:00"/>
    <m/>
    <x v="1"/>
    <s v="JAR"/>
    <d v="2019-06-21T14:30:00"/>
    <m/>
    <x v="25"/>
    <s v="Descarga"/>
    <s v="NO"/>
    <n v="7"/>
    <n v="14"/>
    <x v="0"/>
    <x v="67"/>
    <x v="10"/>
    <s v="PALAU"/>
    <m/>
    <m/>
    <m/>
    <m/>
    <n v="60"/>
    <s v="Miguel Ángel"/>
    <x v="129"/>
    <d v="1899-12-30T14:30:00"/>
    <m/>
    <n v="0"/>
    <x v="0"/>
    <x v="0"/>
    <s v="SI"/>
    <x v="1"/>
    <x v="1"/>
    <x v="1"/>
    <n v="1"/>
    <x v="2"/>
    <x v="25"/>
    <x v="6"/>
    <n v="468"/>
  </r>
  <r>
    <d v="2019-06-21T00:00:00"/>
    <x v="46"/>
    <d v="1899-12-30T18:00:00"/>
    <m/>
    <x v="1"/>
    <s v="JAR"/>
    <d v="2019-06-21T18:00:00"/>
    <n v="27921"/>
    <x v="53"/>
    <s v="Carga"/>
    <s v="SI"/>
    <n v="13.5"/>
    <n v="26"/>
    <x v="2"/>
    <x v="269"/>
    <x v="7"/>
    <s v="Murcia"/>
    <m/>
    <m/>
    <m/>
    <m/>
    <n v="45"/>
    <s v="Juan Carlos"/>
    <x v="129"/>
    <d v="1899-12-30T18:00:00"/>
    <m/>
    <n v="1"/>
    <x v="0"/>
    <x v="0"/>
    <s v="SI"/>
    <x v="1"/>
    <x v="1"/>
    <x v="1"/>
    <n v="1"/>
    <x v="2"/>
    <x v="25"/>
    <x v="6"/>
    <n v="468"/>
  </r>
  <r>
    <d v="2019-06-21T00:00:00"/>
    <x v="13"/>
    <d v="1899-12-30T16:00:00"/>
    <m/>
    <x v="1"/>
    <s v="JAR"/>
    <d v="2019-06-21T16:00:00"/>
    <n v="28313"/>
    <x v="26"/>
    <s v="Carga"/>
    <s v="SI"/>
    <n v="13.5"/>
    <n v="26"/>
    <x v="0"/>
    <x v="307"/>
    <x v="7"/>
    <s v="ZARAGOZA"/>
    <m/>
    <m/>
    <m/>
    <m/>
    <n v="60"/>
    <s v="Juan Carlos"/>
    <x v="129"/>
    <d v="1899-12-30T16:00:00"/>
    <m/>
    <n v="1"/>
    <x v="0"/>
    <x v="0"/>
    <s v="SI"/>
    <x v="1"/>
    <x v="1"/>
    <x v="1"/>
    <n v="1"/>
    <x v="2"/>
    <x v="25"/>
    <x v="6"/>
    <n v="468"/>
  </r>
  <r>
    <d v="2019-06-21T00:00:00"/>
    <x v="56"/>
    <d v="1899-12-30T19:00:00"/>
    <m/>
    <x v="1"/>
    <s v="JAR"/>
    <d v="2019-06-21T19:00:00"/>
    <m/>
    <x v="26"/>
    <s v="Carga"/>
    <s v="NO"/>
    <n v="4"/>
    <n v="8"/>
    <x v="0"/>
    <x v="157"/>
    <x v="7"/>
    <s v="varios"/>
    <m/>
    <m/>
    <m/>
    <m/>
    <n v="30"/>
    <s v="Miguel Ángel"/>
    <x v="129"/>
    <d v="1899-12-30T19:00:00"/>
    <m/>
    <n v="0"/>
    <x v="0"/>
    <x v="0"/>
    <s v="SI"/>
    <x v="1"/>
    <x v="1"/>
    <x v="1"/>
    <n v="1"/>
    <x v="2"/>
    <x v="25"/>
    <x v="6"/>
    <n v="468"/>
  </r>
  <r>
    <d v="2019-06-21T00:00:00"/>
    <x v="3"/>
    <d v="1899-12-30T11:30:00"/>
    <m/>
    <x v="1"/>
    <s v="JAR"/>
    <d v="2019-06-21T11:30:00"/>
    <n v="28398"/>
    <x v="72"/>
    <s v="Carga"/>
    <s v="NO"/>
    <n v="2"/>
    <n v="2"/>
    <x v="0"/>
    <x v="338"/>
    <x v="3"/>
    <s v="Asturias"/>
    <m/>
    <m/>
    <m/>
    <m/>
    <n v="15"/>
    <s v="Miguel M."/>
    <x v="129"/>
    <d v="1899-12-30T11:30:00"/>
    <m/>
    <n v="0"/>
    <x v="0"/>
    <x v="0"/>
    <s v="SI"/>
    <x v="1"/>
    <x v="1"/>
    <x v="1"/>
    <n v="1"/>
    <x v="1"/>
    <x v="25"/>
    <x v="6"/>
    <n v="468"/>
  </r>
  <r>
    <d v="2019-06-21T00:00:00"/>
    <x v="40"/>
    <m/>
    <m/>
    <x v="0"/>
    <s v="JAR"/>
    <d v="2019-06-21T17:00:00"/>
    <n v="6007240"/>
    <x v="6"/>
    <s v="Carga"/>
    <s v="SI"/>
    <n v="13.5"/>
    <n v="22"/>
    <x v="0"/>
    <x v="7"/>
    <x v="4"/>
    <s v="France"/>
    <m/>
    <m/>
    <m/>
    <m/>
    <n v="45"/>
    <s v="Juan Carlos"/>
    <x v="129"/>
    <d v="1899-12-30T17:00:00"/>
    <m/>
    <n v="1"/>
    <x v="0"/>
    <x v="0"/>
    <s v="No"/>
    <x v="0"/>
    <x v="0"/>
    <x v="0"/>
    <n v="0"/>
    <x v="1"/>
    <x v="25"/>
    <x v="6"/>
    <n v="468"/>
  </r>
  <r>
    <d v="2019-06-24T00:00:00"/>
    <x v="9"/>
    <d v="1899-12-30T08:00:00"/>
    <m/>
    <x v="1"/>
    <s v="JAR"/>
    <d v="2019-06-24T08:00:00"/>
    <m/>
    <x v="79"/>
    <s v="Carga"/>
    <s v="SI"/>
    <n v="13.5"/>
    <n v="26"/>
    <x v="2"/>
    <x v="226"/>
    <x v="1"/>
    <s v="Torre Pacheco"/>
    <m/>
    <m/>
    <m/>
    <m/>
    <n v="45"/>
    <s v="Jesús"/>
    <x v="130"/>
    <d v="1899-12-30T06:30:00"/>
    <m/>
    <n v="1"/>
    <x v="0"/>
    <x v="0"/>
    <s v="SI"/>
    <x v="2"/>
    <x v="2"/>
    <x v="0"/>
    <n v="0"/>
    <x v="1"/>
    <x v="26"/>
    <x v="6"/>
    <n v="468"/>
  </r>
  <r>
    <d v="2019-06-24T00:00:00"/>
    <x v="22"/>
    <d v="1899-12-30T09:00:00"/>
    <m/>
    <x v="1"/>
    <s v="JAR"/>
    <d v="2019-06-24T09:00:00"/>
    <m/>
    <x v="79"/>
    <s v="Carga"/>
    <s v="SI"/>
    <n v="13.5"/>
    <n v="26"/>
    <x v="2"/>
    <x v="226"/>
    <x v="1"/>
    <s v="Torre Pacheco"/>
    <m/>
    <m/>
    <m/>
    <m/>
    <n v="45"/>
    <s v="Miguel M."/>
    <x v="130"/>
    <d v="1899-12-30T07:00:00"/>
    <m/>
    <n v="1"/>
    <x v="0"/>
    <x v="0"/>
    <s v="SI"/>
    <x v="2"/>
    <x v="2"/>
    <x v="0"/>
    <n v="0"/>
    <x v="1"/>
    <x v="26"/>
    <x v="6"/>
    <n v="468"/>
  </r>
  <r>
    <d v="2019-06-24T00:00:00"/>
    <x v="14"/>
    <d v="1899-12-30T10:00:00"/>
    <m/>
    <x v="1"/>
    <s v="JAR"/>
    <d v="2019-06-24T10:00:00"/>
    <m/>
    <x v="79"/>
    <s v="Carga"/>
    <s v="SI"/>
    <n v="13.5"/>
    <n v="26"/>
    <x v="2"/>
    <x v="226"/>
    <x v="1"/>
    <s v="Torre Pacheco"/>
    <m/>
    <m/>
    <m/>
    <m/>
    <n v="45"/>
    <s v="Alfredo"/>
    <x v="130"/>
    <d v="1899-12-30T10:30:00"/>
    <m/>
    <n v="1"/>
    <x v="0"/>
    <x v="0"/>
    <s v="SI"/>
    <x v="2"/>
    <x v="2"/>
    <x v="0"/>
    <n v="0"/>
    <x v="1"/>
    <x v="26"/>
    <x v="6"/>
    <n v="468"/>
  </r>
  <r>
    <d v="2019-06-24T00:00:00"/>
    <x v="2"/>
    <d v="1899-12-30T11:00:00"/>
    <m/>
    <x v="1"/>
    <s v="JAR"/>
    <d v="2019-06-24T11:00:00"/>
    <m/>
    <x v="79"/>
    <s v="Carga"/>
    <s v="SI"/>
    <n v="13.5"/>
    <n v="26"/>
    <x v="2"/>
    <x v="226"/>
    <x v="1"/>
    <s v="Torre Pacheco"/>
    <m/>
    <m/>
    <m/>
    <m/>
    <n v="45"/>
    <s v="Jesús"/>
    <x v="130"/>
    <d v="1899-12-30T12:30:00"/>
    <m/>
    <n v="1"/>
    <x v="0"/>
    <x v="0"/>
    <s v="SI"/>
    <x v="2"/>
    <x v="2"/>
    <x v="0"/>
    <n v="0"/>
    <x v="1"/>
    <x v="26"/>
    <x v="6"/>
    <n v="468"/>
  </r>
  <r>
    <d v="2019-06-24T00:00:00"/>
    <x v="4"/>
    <d v="1899-12-30T12:00:00"/>
    <m/>
    <x v="1"/>
    <s v="JAR"/>
    <d v="2019-06-24T12:00:00"/>
    <m/>
    <x v="79"/>
    <s v="Carga"/>
    <s v="SI"/>
    <n v="13.5"/>
    <n v="26"/>
    <x v="2"/>
    <x v="226"/>
    <x v="1"/>
    <s v="LORQUI"/>
    <m/>
    <m/>
    <m/>
    <m/>
    <n v="45"/>
    <s v="Jesús"/>
    <x v="131"/>
    <d v="1899-12-30T12:00:00"/>
    <m/>
    <n v="1"/>
    <x v="0"/>
    <x v="0"/>
    <s v="SI"/>
    <x v="1"/>
    <x v="1"/>
    <x v="1"/>
    <n v="1"/>
    <x v="1"/>
    <x v="26"/>
    <x v="6"/>
    <n v="468"/>
  </r>
  <r>
    <d v="2019-06-24T00:00:00"/>
    <x v="36"/>
    <d v="1899-12-30T13:00:00"/>
    <m/>
    <x v="1"/>
    <s v="JAR"/>
    <d v="2019-06-24T13:00:00"/>
    <m/>
    <x v="79"/>
    <s v="Carga"/>
    <s v="SI"/>
    <n v="13.5"/>
    <n v="26"/>
    <x v="2"/>
    <x v="226"/>
    <x v="1"/>
    <s v="LORQUI"/>
    <m/>
    <m/>
    <m/>
    <m/>
    <n v="45"/>
    <s v="Jesús"/>
    <x v="131"/>
    <d v="1899-12-30T13:00:00"/>
    <m/>
    <n v="1"/>
    <x v="0"/>
    <x v="0"/>
    <s v="SI"/>
    <x v="1"/>
    <x v="1"/>
    <x v="1"/>
    <n v="1"/>
    <x v="1"/>
    <x v="26"/>
    <x v="6"/>
    <n v="468"/>
  </r>
  <r>
    <d v="2019-06-24T00:00:00"/>
    <x v="43"/>
    <d v="1899-12-30T14:00:00"/>
    <m/>
    <x v="1"/>
    <s v="JAR"/>
    <d v="2019-06-24T14:00:00"/>
    <m/>
    <x v="79"/>
    <s v="Carga"/>
    <s v="SI"/>
    <n v="13.5"/>
    <n v="26"/>
    <x v="2"/>
    <x v="226"/>
    <x v="1"/>
    <s v="LORQUI"/>
    <m/>
    <m/>
    <m/>
    <m/>
    <n v="45"/>
    <s v="Jesús"/>
    <x v="131"/>
    <d v="1899-12-30T14:00:00"/>
    <m/>
    <n v="1"/>
    <x v="0"/>
    <x v="0"/>
    <s v="SI"/>
    <x v="1"/>
    <x v="1"/>
    <x v="1"/>
    <n v="1"/>
    <x v="1"/>
    <x v="26"/>
    <x v="6"/>
    <n v="468"/>
  </r>
  <r>
    <d v="2019-06-24T00:00:00"/>
    <x v="38"/>
    <d v="1899-12-30T15:00:00"/>
    <m/>
    <x v="1"/>
    <s v="JAR"/>
    <d v="2019-06-24T15:00:00"/>
    <n v="28602"/>
    <x v="24"/>
    <s v="Carga"/>
    <s v="SI"/>
    <n v="13.5"/>
    <n v="26"/>
    <x v="2"/>
    <x v="4"/>
    <x v="7"/>
    <s v="Portugal"/>
    <m/>
    <m/>
    <m/>
    <m/>
    <n v="45"/>
    <s v="Jesús"/>
    <x v="131"/>
    <d v="1899-12-30T08:30:00"/>
    <m/>
    <n v="1"/>
    <x v="0"/>
    <x v="0"/>
    <s v="SI"/>
    <x v="1"/>
    <x v="3"/>
    <x v="1"/>
    <n v="1"/>
    <x v="2"/>
    <x v="26"/>
    <x v="6"/>
    <n v="468"/>
  </r>
  <r>
    <d v="2019-06-25T00:00:00"/>
    <x v="82"/>
    <d v="1899-12-30T16:45:00"/>
    <m/>
    <x v="1"/>
    <s v="JAR"/>
    <d v="2019-06-25T17:00:00"/>
    <m/>
    <x v="19"/>
    <s v="Carga"/>
    <s v="NO"/>
    <n v="6"/>
    <n v="6"/>
    <x v="0"/>
    <x v="6"/>
    <x v="3"/>
    <s v="varios"/>
    <m/>
    <m/>
    <m/>
    <m/>
    <n v="15"/>
    <s v="Juan Carlos"/>
    <x v="130"/>
    <d v="1899-12-30T16:45:00"/>
    <m/>
    <n v="0"/>
    <x v="0"/>
    <x v="0"/>
    <s v="SI"/>
    <x v="1"/>
    <x v="1"/>
    <x v="1"/>
    <n v="1"/>
    <x v="1"/>
    <x v="26"/>
    <x v="6"/>
    <n v="468"/>
  </r>
  <r>
    <d v="2019-06-25T00:00:00"/>
    <x v="2"/>
    <d v="1899-12-30T11:00:00"/>
    <m/>
    <x v="1"/>
    <s v="JAR"/>
    <d v="2019-06-25T11:00:00"/>
    <n v="28313"/>
    <x v="26"/>
    <s v="Carga"/>
    <s v="SI"/>
    <n v="13.5"/>
    <n v="26"/>
    <x v="0"/>
    <x v="307"/>
    <x v="7"/>
    <s v="ZARAGOZA"/>
    <m/>
    <m/>
    <m/>
    <m/>
    <n v="60"/>
    <s v="Jesús"/>
    <x v="130"/>
    <d v="1899-12-30T11:00:00"/>
    <m/>
    <n v="1"/>
    <x v="0"/>
    <x v="0"/>
    <s v="SI"/>
    <x v="1"/>
    <x v="1"/>
    <x v="1"/>
    <n v="1"/>
    <x v="2"/>
    <x v="26"/>
    <x v="6"/>
    <n v="468"/>
  </r>
  <r>
    <d v="2019-06-25T00:00:00"/>
    <x v="22"/>
    <d v="1899-12-30T09:00:00"/>
    <m/>
    <x v="1"/>
    <s v="JAR"/>
    <d v="2019-06-25T09:00:00"/>
    <n v="28090"/>
    <x v="3"/>
    <s v="Carga"/>
    <s v="NO"/>
    <n v="4"/>
    <n v="8"/>
    <x v="0"/>
    <x v="91"/>
    <x v="1"/>
    <s v="Barcelona"/>
    <m/>
    <m/>
    <m/>
    <m/>
    <n v="20"/>
    <s v="Miguel M."/>
    <x v="130"/>
    <d v="1899-12-30T09:00:00"/>
    <m/>
    <n v="0"/>
    <x v="0"/>
    <x v="0"/>
    <s v="SI"/>
    <x v="1"/>
    <x v="1"/>
    <x v="1"/>
    <n v="1"/>
    <x v="1"/>
    <x v="26"/>
    <x v="6"/>
    <n v="468"/>
  </r>
  <r>
    <d v="2019-06-25T00:00:00"/>
    <x v="59"/>
    <d v="1899-12-30T07:00:00"/>
    <m/>
    <x v="1"/>
    <s v="JAR"/>
    <d v="2019-06-25T07:00:00"/>
    <n v="28504"/>
    <x v="26"/>
    <s v="Carga"/>
    <s v="SI"/>
    <n v="13.5"/>
    <n v="26"/>
    <x v="2"/>
    <x v="346"/>
    <x v="7"/>
    <s v="Girona"/>
    <m/>
    <m/>
    <m/>
    <m/>
    <n v="45"/>
    <s v="Jesús"/>
    <x v="130"/>
    <d v="1899-12-30T07:00:00"/>
    <m/>
    <n v="1"/>
    <x v="0"/>
    <x v="0"/>
    <s v="SI"/>
    <x v="1"/>
    <x v="1"/>
    <x v="1"/>
    <n v="1"/>
    <x v="2"/>
    <x v="26"/>
    <x v="6"/>
    <n v="468"/>
  </r>
  <r>
    <d v="2019-06-25T00:00:00"/>
    <x v="0"/>
    <d v="1899-12-30T09:30:00"/>
    <m/>
    <x v="1"/>
    <s v="JAR"/>
    <d v="2019-06-25T09:30:00"/>
    <m/>
    <x v="89"/>
    <s v="Descarga"/>
    <s v="SI"/>
    <n v="13.5"/>
    <n v="22"/>
    <x v="0"/>
    <x v="102"/>
    <x v="2"/>
    <s v="PALAU"/>
    <m/>
    <m/>
    <m/>
    <m/>
    <n v="60"/>
    <s v="Jesús"/>
    <x v="130"/>
    <d v="1899-12-30T10:30:00"/>
    <m/>
    <n v="1"/>
    <x v="0"/>
    <x v="0"/>
    <s v="SI"/>
    <x v="1"/>
    <x v="2"/>
    <x v="0"/>
    <n v="0"/>
    <x v="0"/>
    <x v="26"/>
    <x v="6"/>
    <n v="468"/>
  </r>
  <r>
    <d v="2019-06-25T00:00:00"/>
    <x v="1"/>
    <d v="1899-12-30T10:30:00"/>
    <m/>
    <x v="1"/>
    <s v="JAR"/>
    <d v="2019-06-25T10:30:00"/>
    <n v="6007280"/>
    <x v="79"/>
    <s v="Carga"/>
    <s v="SI"/>
    <n v="13.5"/>
    <n v="26"/>
    <x v="2"/>
    <x v="226"/>
    <x v="1"/>
    <s v="Torre Pacheco"/>
    <m/>
    <m/>
    <m/>
    <m/>
    <n v="45"/>
    <s v="Jesús"/>
    <x v="130"/>
    <d v="1899-12-30T12:00:00"/>
    <m/>
    <n v="1"/>
    <x v="0"/>
    <x v="0"/>
    <s v="SI"/>
    <x v="1"/>
    <x v="2"/>
    <x v="0"/>
    <n v="0"/>
    <x v="1"/>
    <x v="26"/>
    <x v="6"/>
    <n v="468"/>
  </r>
  <r>
    <d v="2019-06-25T00:00:00"/>
    <x v="3"/>
    <d v="1899-12-30T11:30:00"/>
    <m/>
    <x v="1"/>
    <s v="JAR"/>
    <d v="2019-06-25T11:30:00"/>
    <n v="6007280"/>
    <x v="79"/>
    <s v="Carga"/>
    <s v="SI"/>
    <n v="13.5"/>
    <n v="26"/>
    <x v="2"/>
    <x v="226"/>
    <x v="1"/>
    <s v="Torre Pacheco"/>
    <m/>
    <m/>
    <m/>
    <m/>
    <n v="45"/>
    <s v="Alfredo"/>
    <x v="130"/>
    <d v="1899-12-30T13:30:00"/>
    <m/>
    <n v="1"/>
    <x v="0"/>
    <x v="0"/>
    <s v="SI"/>
    <x v="1"/>
    <x v="2"/>
    <x v="0"/>
    <n v="0"/>
    <x v="1"/>
    <x v="26"/>
    <x v="6"/>
    <n v="468"/>
  </r>
  <r>
    <d v="2019-06-25T00:00:00"/>
    <x v="4"/>
    <d v="1899-12-30T12:00:00"/>
    <m/>
    <x v="1"/>
    <s v="JAR"/>
    <d v="2019-06-25T12:00:00"/>
    <n v="6007280"/>
    <x v="79"/>
    <s v="Carga"/>
    <s v="SI"/>
    <n v="13.5"/>
    <n v="26"/>
    <x v="2"/>
    <x v="226"/>
    <x v="1"/>
    <s v="Torre Pacheco"/>
    <m/>
    <m/>
    <m/>
    <m/>
    <n v="45"/>
    <s v="Juan Carlos"/>
    <x v="130"/>
    <d v="1899-12-30T14:00:00"/>
    <m/>
    <n v="1"/>
    <x v="0"/>
    <x v="0"/>
    <s v="SI"/>
    <x v="1"/>
    <x v="2"/>
    <x v="0"/>
    <n v="0"/>
    <x v="1"/>
    <x v="26"/>
    <x v="6"/>
    <n v="468"/>
  </r>
  <r>
    <d v="2019-06-25T00:00:00"/>
    <x v="36"/>
    <d v="1899-12-30T13:00:00"/>
    <m/>
    <x v="1"/>
    <s v="JAR"/>
    <d v="2019-06-25T13:00:00"/>
    <n v="6007280"/>
    <x v="79"/>
    <s v="Carga"/>
    <s v="SI"/>
    <n v="13.5"/>
    <n v="26"/>
    <x v="2"/>
    <x v="226"/>
    <x v="1"/>
    <s v="Torre Pacheco"/>
    <m/>
    <m/>
    <m/>
    <m/>
    <n v="45"/>
    <s v="Sandra"/>
    <x v="130"/>
    <d v="1899-12-30T15:30:00"/>
    <m/>
    <n v="1"/>
    <x v="0"/>
    <x v="0"/>
    <s v="SI"/>
    <x v="1"/>
    <x v="2"/>
    <x v="0"/>
    <n v="0"/>
    <x v="1"/>
    <x v="26"/>
    <x v="6"/>
    <n v="468"/>
  </r>
  <r>
    <d v="2019-06-25T00:00:00"/>
    <x v="43"/>
    <d v="1899-12-30T14:00:00"/>
    <m/>
    <x v="1"/>
    <s v="JAR"/>
    <d v="2019-06-25T14:00:00"/>
    <n v="6007280"/>
    <x v="79"/>
    <s v="Carga"/>
    <s v="SI"/>
    <n v="13.5"/>
    <n v="26"/>
    <x v="2"/>
    <x v="226"/>
    <x v="1"/>
    <s v="LORQUI"/>
    <m/>
    <m/>
    <m/>
    <m/>
    <n v="45"/>
    <s v="Miguel Ángel"/>
    <x v="130"/>
    <d v="1899-12-30T16:00:00"/>
    <m/>
    <n v="1"/>
    <x v="0"/>
    <x v="0"/>
    <s v="SI"/>
    <x v="1"/>
    <x v="2"/>
    <x v="0"/>
    <n v="0"/>
    <x v="1"/>
    <x v="26"/>
    <x v="6"/>
    <n v="468"/>
  </r>
  <r>
    <d v="2019-06-25T00:00:00"/>
    <x v="38"/>
    <d v="1899-12-30T15:00:00"/>
    <m/>
    <x v="1"/>
    <s v="JAR"/>
    <d v="2019-06-25T15:00:00"/>
    <n v="6007280"/>
    <x v="79"/>
    <s v="Carga"/>
    <s v="SI"/>
    <n v="13.5"/>
    <n v="26"/>
    <x v="2"/>
    <x v="226"/>
    <x v="1"/>
    <s v="LORQUI"/>
    <m/>
    <m/>
    <m/>
    <m/>
    <n v="45"/>
    <s v="Sandra"/>
    <x v="130"/>
    <d v="1899-12-30T15:00:00"/>
    <m/>
    <n v="1"/>
    <x v="0"/>
    <x v="0"/>
    <s v="SI"/>
    <x v="1"/>
    <x v="1"/>
    <x v="1"/>
    <n v="1"/>
    <x v="1"/>
    <x v="26"/>
    <x v="6"/>
    <n v="468"/>
  </r>
  <r>
    <d v="2019-06-25T00:00:00"/>
    <x v="13"/>
    <d v="1899-12-30T16:00:00"/>
    <m/>
    <x v="1"/>
    <s v="JAR"/>
    <d v="2019-06-25T16:00:00"/>
    <n v="6007280"/>
    <x v="79"/>
    <s v="Carga"/>
    <s v="SI"/>
    <n v="13.5"/>
    <n v="26"/>
    <x v="2"/>
    <x v="226"/>
    <x v="1"/>
    <s v="LORQUI"/>
    <m/>
    <m/>
    <m/>
    <m/>
    <n v="45"/>
    <s v="Sandra"/>
    <x v="130"/>
    <d v="1899-12-30T16:00:00"/>
    <m/>
    <n v="1"/>
    <x v="0"/>
    <x v="0"/>
    <s v="SI"/>
    <x v="1"/>
    <x v="1"/>
    <x v="1"/>
    <n v="1"/>
    <x v="1"/>
    <x v="26"/>
    <x v="6"/>
    <n v="468"/>
  </r>
  <r>
    <d v="2019-06-25T00:00:00"/>
    <x v="40"/>
    <d v="1899-12-30T17:00:00"/>
    <m/>
    <x v="1"/>
    <s v="JAR"/>
    <d v="2019-06-25T17:00:00"/>
    <n v="6007280"/>
    <x v="79"/>
    <s v="Carga"/>
    <s v="SI"/>
    <n v="13.5"/>
    <n v="26"/>
    <x v="2"/>
    <x v="226"/>
    <x v="1"/>
    <s v="LORQUI"/>
    <m/>
    <m/>
    <m/>
    <m/>
    <n v="45"/>
    <s v="Juan Carlos"/>
    <x v="130"/>
    <d v="1899-12-30T17:00:00"/>
    <m/>
    <n v="1"/>
    <x v="0"/>
    <x v="0"/>
    <s v="SI"/>
    <x v="1"/>
    <x v="1"/>
    <x v="1"/>
    <n v="1"/>
    <x v="1"/>
    <x v="26"/>
    <x v="6"/>
    <n v="468"/>
  </r>
  <r>
    <d v="2019-06-25T00:00:00"/>
    <x v="46"/>
    <d v="1899-12-30T18:00:00"/>
    <m/>
    <x v="1"/>
    <s v="JAR"/>
    <d v="2019-06-25T18:00:00"/>
    <n v="6007280"/>
    <x v="79"/>
    <s v="Carga"/>
    <s v="SI"/>
    <n v="13.5"/>
    <n v="26"/>
    <x v="2"/>
    <x v="226"/>
    <x v="1"/>
    <s v="pdte"/>
    <m/>
    <m/>
    <m/>
    <m/>
    <n v="45"/>
    <s v="Miguel Ángel"/>
    <x v="130"/>
    <d v="1899-12-30T18:00:00"/>
    <m/>
    <n v="1"/>
    <x v="0"/>
    <x v="0"/>
    <s v="SI"/>
    <x v="1"/>
    <x v="1"/>
    <x v="1"/>
    <n v="1"/>
    <x v="1"/>
    <x v="26"/>
    <x v="6"/>
    <n v="468"/>
  </r>
  <r>
    <d v="2019-06-25T00:00:00"/>
    <x v="56"/>
    <d v="1899-12-30T19:00:00"/>
    <m/>
    <x v="1"/>
    <s v="JAR"/>
    <d v="2019-06-25T19:00:00"/>
    <n v="6007280"/>
    <x v="79"/>
    <s v="Carga"/>
    <s v="SI"/>
    <n v="13.5"/>
    <n v="26"/>
    <x v="2"/>
    <x v="226"/>
    <x v="1"/>
    <s v="pdte"/>
    <m/>
    <m/>
    <m/>
    <m/>
    <n v="45"/>
    <s v="Juan Carlos"/>
    <x v="130"/>
    <d v="1899-12-30T19:00:00"/>
    <m/>
    <n v="1"/>
    <x v="0"/>
    <x v="0"/>
    <s v="SI"/>
    <x v="1"/>
    <x v="1"/>
    <x v="1"/>
    <n v="1"/>
    <x v="1"/>
    <x v="26"/>
    <x v="6"/>
    <n v="468"/>
  </r>
  <r>
    <d v="2019-06-25T00:00:00"/>
    <x v="49"/>
    <d v="1899-12-30T20:00:00"/>
    <m/>
    <x v="1"/>
    <s v="JAR"/>
    <d v="2019-06-25T20:00:00"/>
    <n v="6007280"/>
    <x v="79"/>
    <s v="Carga"/>
    <s v="SI"/>
    <n v="13.5"/>
    <n v="26"/>
    <x v="2"/>
    <x v="226"/>
    <x v="1"/>
    <s v="pdte"/>
    <m/>
    <m/>
    <m/>
    <m/>
    <n v="45"/>
    <s v="Juan Carlos"/>
    <x v="130"/>
    <d v="1899-12-30T20:00:00"/>
    <m/>
    <n v="1"/>
    <x v="0"/>
    <x v="0"/>
    <s v="SI"/>
    <x v="1"/>
    <x v="1"/>
    <x v="1"/>
    <n v="1"/>
    <x v="1"/>
    <x v="26"/>
    <x v="6"/>
    <n v="468"/>
  </r>
  <r>
    <d v="2019-06-25T00:00:00"/>
    <x v="117"/>
    <d v="1899-12-30T21:00:00"/>
    <m/>
    <x v="1"/>
    <s v="JAR"/>
    <d v="2019-06-25T21:00:00"/>
    <n v="6007280"/>
    <x v="79"/>
    <s v="Carga"/>
    <s v="SI"/>
    <n v="13.5"/>
    <n v="26"/>
    <x v="2"/>
    <x v="226"/>
    <x v="1"/>
    <s v="pdte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6-25T00:00:00"/>
    <x v="9"/>
    <d v="1899-12-30T08:00:00"/>
    <m/>
    <x v="1"/>
    <s v="JAR"/>
    <d v="2019-06-25T08:00:00"/>
    <n v="25755"/>
    <x v="7"/>
    <s v="Carga"/>
    <s v="NO"/>
    <n v="4"/>
    <n v="6"/>
    <x v="0"/>
    <x v="231"/>
    <x v="7"/>
    <s v="Hostalets"/>
    <m/>
    <m/>
    <m/>
    <m/>
    <n v="25"/>
    <s v="Miguel M."/>
    <x v="130"/>
    <d v="1899-12-30T08:00:00"/>
    <m/>
    <n v="0"/>
    <x v="0"/>
    <x v="0"/>
    <s v="SI"/>
    <x v="1"/>
    <x v="1"/>
    <x v="1"/>
    <n v="1"/>
    <x v="2"/>
    <x v="26"/>
    <x v="6"/>
    <n v="468"/>
  </r>
  <r>
    <d v="2019-06-25T00:00:00"/>
    <x v="89"/>
    <d v="1899-12-30T17:15:00"/>
    <m/>
    <x v="1"/>
    <s v="JAR"/>
    <d v="2019-06-25T17:30:00"/>
    <m/>
    <x v="83"/>
    <s v="Carga"/>
    <s v="NO"/>
    <n v="3"/>
    <n v="5"/>
    <x v="0"/>
    <x v="294"/>
    <x v="7"/>
    <s v="varios"/>
    <m/>
    <m/>
    <m/>
    <m/>
    <n v="30"/>
    <s v="Miguel Ángel"/>
    <x v="130"/>
    <d v="1899-12-30T17:15:00"/>
    <m/>
    <n v="0"/>
    <x v="0"/>
    <x v="0"/>
    <s v="SI"/>
    <x v="1"/>
    <x v="1"/>
    <x v="1"/>
    <n v="1"/>
    <x v="2"/>
    <x v="26"/>
    <x v="6"/>
    <n v="468"/>
  </r>
  <r>
    <d v="2019-06-25T00:00:00"/>
    <x v="47"/>
    <d v="1899-12-30T18:30:00"/>
    <m/>
    <x v="1"/>
    <s v="JAR"/>
    <d v="2019-06-25T18:30:00"/>
    <n v="6007240"/>
    <x v="6"/>
    <s v="Carga"/>
    <s v="SI"/>
    <n v="13.5"/>
    <n v="22"/>
    <x v="0"/>
    <x v="7"/>
    <x v="4"/>
    <s v="France"/>
    <m/>
    <m/>
    <m/>
    <m/>
    <n v="60"/>
    <s v="Juan Carlos"/>
    <x v="130"/>
    <d v="1899-12-30T18:30:00"/>
    <m/>
    <n v="1"/>
    <x v="0"/>
    <x v="0"/>
    <s v="SI"/>
    <x v="1"/>
    <x v="1"/>
    <x v="1"/>
    <n v="1"/>
    <x v="1"/>
    <x v="26"/>
    <x v="6"/>
    <n v="468"/>
  </r>
  <r>
    <d v="2019-06-25T00:00:00"/>
    <x v="12"/>
    <d v="1899-12-30T14:30:00"/>
    <m/>
    <x v="1"/>
    <s v="JAR"/>
    <d v="2019-06-25T14:30:00"/>
    <s v="6007331-61"/>
    <x v="6"/>
    <s v="Carga"/>
    <s v="SI"/>
    <n v="13.5"/>
    <n v="26"/>
    <x v="0"/>
    <x v="7"/>
    <x v="4"/>
    <s v="France"/>
    <m/>
    <m/>
    <m/>
    <m/>
    <n v="45"/>
    <s v="Miguel M."/>
    <x v="130"/>
    <d v="1899-12-30T12:30:00"/>
    <m/>
    <n v="1"/>
    <x v="0"/>
    <x v="0"/>
    <s v="SI"/>
    <x v="1"/>
    <x v="3"/>
    <x v="1"/>
    <n v="1"/>
    <x v="1"/>
    <x v="26"/>
    <x v="6"/>
    <n v="468"/>
  </r>
  <r>
    <d v="2019-06-25T00:00:00"/>
    <x v="14"/>
    <d v="1899-12-30T10:00:00"/>
    <m/>
    <x v="1"/>
    <s v="JAR"/>
    <d v="2019-06-25T10:00:00"/>
    <m/>
    <x v="22"/>
    <s v="Descarga"/>
    <s v="SI"/>
    <n v="13.5"/>
    <n v="22"/>
    <x v="0"/>
    <x v="319"/>
    <x v="8"/>
    <s v="PALAU"/>
    <m/>
    <m/>
    <m/>
    <m/>
    <n v="60"/>
    <s v="Miguel M."/>
    <x v="130"/>
    <d v="1899-12-30T10:00:00"/>
    <m/>
    <n v="1"/>
    <x v="0"/>
    <x v="0"/>
    <s v="SI"/>
    <x v="1"/>
    <x v="1"/>
    <x v="1"/>
    <n v="1"/>
    <x v="2"/>
    <x v="26"/>
    <x v="6"/>
    <n v="468"/>
  </r>
  <r>
    <d v="2019-06-25T00:00:00"/>
    <x v="73"/>
    <d v="1899-12-30T11:15:00"/>
    <m/>
    <x v="1"/>
    <s v="JAR"/>
    <d v="2019-06-25T11:30:00"/>
    <m/>
    <x v="22"/>
    <s v="Carga"/>
    <s v="SI"/>
    <n v="13.5"/>
    <n v="26"/>
    <x v="0"/>
    <x v="319"/>
    <x v="8"/>
    <s v="Lorqui"/>
    <m/>
    <m/>
    <m/>
    <m/>
    <n v="60"/>
    <s v="Miguel M."/>
    <x v="130"/>
    <d v="1899-12-30T11:15:00"/>
    <m/>
    <n v="1"/>
    <x v="0"/>
    <x v="0"/>
    <s v="SI"/>
    <x v="1"/>
    <x v="1"/>
    <x v="1"/>
    <n v="1"/>
    <x v="2"/>
    <x v="26"/>
    <x v="6"/>
    <n v="468"/>
  </r>
  <r>
    <d v="2019-06-25T00:00:00"/>
    <x v="5"/>
    <d v="1899-12-30T12:30:00"/>
    <m/>
    <x v="1"/>
    <s v="JAR"/>
    <d v="2019-06-25T12:30:00"/>
    <n v="6007227"/>
    <x v="3"/>
    <s v="Carga"/>
    <s v="SI"/>
    <n v="13.5"/>
    <n v="26"/>
    <x v="2"/>
    <x v="12"/>
    <x v="4"/>
    <s v="Belgica"/>
    <m/>
    <m/>
    <m/>
    <m/>
    <n v="45"/>
    <s v="Miguel Ángel"/>
    <x v="130"/>
    <d v="1899-12-30T15:30:00"/>
    <m/>
    <n v="1"/>
    <x v="0"/>
    <x v="0"/>
    <s v="SI"/>
    <x v="1"/>
    <x v="2"/>
    <x v="0"/>
    <n v="0"/>
    <x v="1"/>
    <x v="26"/>
    <x v="6"/>
    <n v="468"/>
  </r>
  <r>
    <d v="2019-06-25T00:00:00"/>
    <x v="48"/>
    <d v="1899-12-30T19:30:00"/>
    <m/>
    <x v="1"/>
    <s v="JAR"/>
    <d v="2019-06-25T19:30:00"/>
    <n v="28207"/>
    <x v="31"/>
    <s v="Carga"/>
    <s v="SI"/>
    <n v="13.5"/>
    <n v="26"/>
    <x v="2"/>
    <x v="344"/>
    <x v="7"/>
    <s v="Cantabria"/>
    <m/>
    <m/>
    <m/>
    <m/>
    <n v="45"/>
    <s v="Miguel Ángel"/>
    <x v="130"/>
    <d v="1899-12-30T19:30:00"/>
    <m/>
    <n v="1"/>
    <x v="0"/>
    <x v="0"/>
    <s v="SI"/>
    <x v="1"/>
    <x v="1"/>
    <x v="1"/>
    <n v="1"/>
    <x v="2"/>
    <x v="26"/>
    <x v="6"/>
    <n v="468"/>
  </r>
  <r>
    <d v="2019-06-25T00:00:00"/>
    <x v="35"/>
    <m/>
    <m/>
    <x v="0"/>
    <s v="JAR"/>
    <d v="2019-06-25T12:30:00"/>
    <m/>
    <x v="3"/>
    <s v="Descarga"/>
    <s v="NO"/>
    <n v="6"/>
    <n v="17"/>
    <x v="0"/>
    <x v="134"/>
    <x v="6"/>
    <s v="PALAU"/>
    <m/>
    <m/>
    <m/>
    <m/>
    <n v="30"/>
    <s v="Alfredo"/>
    <x v="130"/>
    <d v="1899-12-30T12:15:00"/>
    <m/>
    <n v="0"/>
    <x v="0"/>
    <x v="0"/>
    <s v="No"/>
    <x v="0"/>
    <x v="0"/>
    <x v="0"/>
    <n v="0"/>
    <x v="0"/>
    <x v="26"/>
    <x v="6"/>
    <n v="468"/>
  </r>
  <r>
    <d v="2019-06-25T00:00:00"/>
    <x v="61"/>
    <d v="1899-12-30T11:45:00"/>
    <m/>
    <x v="1"/>
    <s v="JAR"/>
    <d v="2019-06-25T12:00:00"/>
    <n v="28671"/>
    <x v="3"/>
    <s v="Carga"/>
    <s v="NO"/>
    <n v="1"/>
    <n v="1"/>
    <x v="0"/>
    <x v="258"/>
    <x v="3"/>
    <s v="Piera"/>
    <m/>
    <m/>
    <m/>
    <m/>
    <n v="10"/>
    <s v="Sandra"/>
    <x v="130"/>
    <d v="1899-12-30T11:45:00"/>
    <m/>
    <n v="0"/>
    <x v="0"/>
    <x v="0"/>
    <s v="SI"/>
    <x v="1"/>
    <x v="1"/>
    <x v="1"/>
    <n v="1"/>
    <x v="1"/>
    <x v="26"/>
    <x v="6"/>
    <n v="468"/>
  </r>
  <r>
    <d v="2019-06-25T00:00:00"/>
    <x v="7"/>
    <d v="1899-12-30T15:30:00"/>
    <m/>
    <x v="1"/>
    <s v="JAR"/>
    <d v="2019-06-25T15:30:00"/>
    <n v="6007264"/>
    <x v="6"/>
    <s v="Carga"/>
    <s v="SI"/>
    <n v="13.5"/>
    <n v="33"/>
    <x v="0"/>
    <x v="7"/>
    <x v="4"/>
    <s v="France"/>
    <m/>
    <m/>
    <m/>
    <m/>
    <n v="60"/>
    <s v="Juan Carlos"/>
    <x v="130"/>
    <d v="1899-12-30T15:30:00"/>
    <m/>
    <n v="1"/>
    <x v="0"/>
    <x v="0"/>
    <s v="SI"/>
    <x v="1"/>
    <x v="1"/>
    <x v="1"/>
    <n v="1"/>
    <x v="1"/>
    <x v="26"/>
    <x v="6"/>
    <n v="468"/>
  </r>
  <r>
    <d v="2019-06-25T00:00:00"/>
    <x v="203"/>
    <d v="1899-12-30T14:15:00"/>
    <m/>
    <x v="1"/>
    <s v="JAR"/>
    <d v="2019-06-25T14:30:00"/>
    <m/>
    <x v="26"/>
    <s v="Descarga"/>
    <s v="SI"/>
    <n v="13.5"/>
    <n v="26"/>
    <x v="0"/>
    <x v="340"/>
    <x v="2"/>
    <s v="PALAU"/>
    <m/>
    <m/>
    <m/>
    <m/>
    <n v="60"/>
    <s v="Miguel Ángel"/>
    <x v="130"/>
    <d v="1899-12-30T14:15:00"/>
    <m/>
    <n v="1"/>
    <x v="0"/>
    <x v="0"/>
    <s v="SI"/>
    <x v="1"/>
    <x v="1"/>
    <x v="1"/>
    <n v="1"/>
    <x v="0"/>
    <x v="26"/>
    <x v="6"/>
    <n v="468"/>
  </r>
  <r>
    <d v="2019-06-25T00:00:00"/>
    <x v="116"/>
    <d v="1899-12-30T15:15:00"/>
    <m/>
    <x v="1"/>
    <s v="JAR"/>
    <d v="2019-06-25T15:30:00"/>
    <m/>
    <x v="7"/>
    <s v="Carga"/>
    <s v="NO"/>
    <n v="4"/>
    <n v="4"/>
    <x v="0"/>
    <x v="9"/>
    <x v="7"/>
    <s v="varios"/>
    <m/>
    <m/>
    <m/>
    <m/>
    <n v="20"/>
    <s v="Reyes"/>
    <x v="130"/>
    <d v="1899-12-30T15:15:00"/>
    <m/>
    <n v="0"/>
    <x v="0"/>
    <x v="0"/>
    <s v="SI"/>
    <x v="1"/>
    <x v="1"/>
    <x v="1"/>
    <n v="1"/>
    <x v="2"/>
    <x v="26"/>
    <x v="6"/>
    <n v="468"/>
  </r>
  <r>
    <d v="2019-06-25T00:00:00"/>
    <x v="54"/>
    <m/>
    <m/>
    <x v="0"/>
    <s v="JAR"/>
    <d v="2019-06-25T16:00:00"/>
    <n v="28352"/>
    <x v="3"/>
    <s v="Carga"/>
    <s v="NO"/>
    <n v="4"/>
    <n v="8"/>
    <x v="0"/>
    <x v="4"/>
    <x v="1"/>
    <s v="Pontevedra"/>
    <m/>
    <m/>
    <m/>
    <m/>
    <n v="20"/>
    <s v="Miguel Ángel"/>
    <x v="130"/>
    <d v="1899-12-30T15:45:00"/>
    <m/>
    <n v="0"/>
    <x v="0"/>
    <x v="0"/>
    <s v="No"/>
    <x v="0"/>
    <x v="0"/>
    <x v="0"/>
    <n v="0"/>
    <x v="1"/>
    <x v="26"/>
    <x v="6"/>
    <n v="468"/>
  </r>
  <r>
    <d v="2019-06-25T00:00:00"/>
    <x v="58"/>
    <d v="1899-12-30T13:15:00"/>
    <m/>
    <x v="1"/>
    <s v="JAR"/>
    <d v="2019-06-25T13:30:00"/>
    <m/>
    <x v="7"/>
    <s v="Carga"/>
    <s v="NO"/>
    <n v="4"/>
    <n v="6"/>
    <x v="0"/>
    <x v="247"/>
    <x v="5"/>
    <s v="la llagosta"/>
    <m/>
    <m/>
    <m/>
    <m/>
    <n v="20"/>
    <s v="Jesús"/>
    <x v="130"/>
    <d v="1899-12-30T13:15:00"/>
    <m/>
    <n v="0"/>
    <x v="0"/>
    <x v="0"/>
    <s v="SI"/>
    <x v="1"/>
    <x v="1"/>
    <x v="1"/>
    <n v="1"/>
    <x v="2"/>
    <x v="26"/>
    <x v="6"/>
    <n v="468"/>
  </r>
  <r>
    <d v="2019-06-26T00:00:00"/>
    <x v="17"/>
    <d v="1899-12-30T06:00:00"/>
    <m/>
    <x v="1"/>
    <s v="JAR"/>
    <d v="2019-06-26T06:00:00"/>
    <n v="28207"/>
    <x v="31"/>
    <s v="Carga"/>
    <s v="SI"/>
    <n v="13.5"/>
    <n v="26"/>
    <x v="2"/>
    <x v="344"/>
    <x v="7"/>
    <s v="Cantabria"/>
    <m/>
    <m/>
    <m/>
    <m/>
    <n v="45"/>
    <s v="Jesús"/>
    <x v="132"/>
    <d v="1899-12-30T06:00:00"/>
    <m/>
    <n v="1"/>
    <x v="0"/>
    <x v="0"/>
    <s v="SI"/>
    <x v="1"/>
    <x v="1"/>
    <x v="1"/>
    <n v="1"/>
    <x v="2"/>
    <x v="26"/>
    <x v="6"/>
    <n v="468"/>
  </r>
  <r>
    <d v="2019-06-26T00:00:00"/>
    <x v="59"/>
    <d v="1899-12-30T07:00:00"/>
    <m/>
    <x v="1"/>
    <s v="JAR"/>
    <d v="2019-06-26T07:00:00"/>
    <m/>
    <x v="3"/>
    <s v="Descarga"/>
    <s v="NO"/>
    <n v="6"/>
    <n v="12"/>
    <x v="0"/>
    <x v="22"/>
    <x v="2"/>
    <s v="PALAU"/>
    <m/>
    <m/>
    <m/>
    <m/>
    <n v="30"/>
    <s v="Alfredo"/>
    <x v="132"/>
    <d v="1899-12-30T07:00:00"/>
    <m/>
    <n v="0"/>
    <x v="0"/>
    <x v="0"/>
    <s v="SI"/>
    <x v="1"/>
    <x v="1"/>
    <x v="1"/>
    <n v="1"/>
    <x v="0"/>
    <x v="26"/>
    <x v="6"/>
    <n v="468"/>
  </r>
  <r>
    <d v="2019-06-26T00:00:00"/>
    <x v="18"/>
    <d v="1899-12-30T07:30:00"/>
    <m/>
    <x v="1"/>
    <s v="SJ"/>
    <d v="2019-06-26T07:30:00"/>
    <m/>
    <x v="26"/>
    <s v="Carga"/>
    <s v="SI"/>
    <n v="13.5"/>
    <n v="21"/>
    <x v="0"/>
    <x v="157"/>
    <x v="5"/>
    <s v="varios"/>
    <m/>
    <m/>
    <m/>
    <m/>
    <n v="40"/>
    <s v="Miguel M."/>
    <x v="132"/>
    <d v="1899-12-30T07:30:00"/>
    <m/>
    <n v="1"/>
    <x v="0"/>
    <x v="0"/>
    <s v="SI"/>
    <x v="1"/>
    <x v="1"/>
    <x v="1"/>
    <n v="1"/>
    <x v="2"/>
    <x v="26"/>
    <x v="6"/>
    <n v="468"/>
  </r>
  <r>
    <d v="2019-06-26T00:00:00"/>
    <x v="9"/>
    <d v="1899-12-30T08:00:00"/>
    <m/>
    <x v="1"/>
    <s v="JAR"/>
    <d v="2019-06-26T08:00:00"/>
    <n v="6007341"/>
    <x v="3"/>
    <s v="Carga"/>
    <s v="NO"/>
    <n v="6"/>
    <n v="3"/>
    <x v="0"/>
    <x v="86"/>
    <x v="4"/>
    <s v="Italy"/>
    <m/>
    <s v="5030 HTC / XA 646 FN"/>
    <m/>
    <m/>
    <n v="30"/>
    <s v="Miguel M."/>
    <x v="132"/>
    <d v="1899-12-30T08:00:00"/>
    <m/>
    <n v="0"/>
    <x v="0"/>
    <x v="0"/>
    <s v="SI"/>
    <x v="1"/>
    <x v="1"/>
    <x v="1"/>
    <n v="1"/>
    <x v="1"/>
    <x v="26"/>
    <x v="6"/>
    <n v="468"/>
  </r>
  <r>
    <d v="2019-06-26T00:00:00"/>
    <x v="0"/>
    <d v="1899-12-30T09:30:00"/>
    <m/>
    <x v="1"/>
    <s v="JAR"/>
    <d v="2019-06-26T09:30:00"/>
    <s v="CB-1299"/>
    <x v="25"/>
    <s v="Descarga"/>
    <s v="NO"/>
    <n v="4"/>
    <n v="8"/>
    <x v="0"/>
    <x v="10"/>
    <x v="10"/>
    <s v="PALAU"/>
    <s v="CB-1299"/>
    <m/>
    <m/>
    <m/>
    <n v="30"/>
    <s v="Miguel M."/>
    <x v="132"/>
    <d v="1899-12-30T09:30:00"/>
    <m/>
    <n v="0"/>
    <x v="0"/>
    <x v="0"/>
    <s v="SI"/>
    <x v="1"/>
    <x v="1"/>
    <x v="1"/>
    <n v="1"/>
    <x v="2"/>
    <x v="26"/>
    <x v="6"/>
    <n v="468"/>
  </r>
  <r>
    <d v="2019-06-26T00:00:00"/>
    <x v="14"/>
    <d v="1899-12-30T10:00:00"/>
    <m/>
    <x v="1"/>
    <s v="JAR"/>
    <d v="2019-06-26T10:00:00"/>
    <n v="6007280"/>
    <x v="79"/>
    <s v="Carga"/>
    <s v="SI"/>
    <n v="13.5"/>
    <n v="26"/>
    <x v="2"/>
    <x v="226"/>
    <x v="1"/>
    <s v="CFM"/>
    <m/>
    <m/>
    <m/>
    <m/>
    <n v="45"/>
    <s v="Jesús"/>
    <x v="132"/>
    <d v="1899-12-30T10:00:00"/>
    <m/>
    <n v="1"/>
    <x v="0"/>
    <x v="0"/>
    <s v="SI"/>
    <x v="1"/>
    <x v="1"/>
    <x v="1"/>
    <n v="1"/>
    <x v="1"/>
    <x v="26"/>
    <x v="6"/>
    <n v="468"/>
  </r>
  <r>
    <d v="2019-06-26T00:00:00"/>
    <x v="41"/>
    <d v="1899-12-30T10:15:00"/>
    <m/>
    <x v="1"/>
    <s v="JAR"/>
    <d v="2019-06-26T10:30:00"/>
    <m/>
    <x v="7"/>
    <s v="Carga"/>
    <s v="NO"/>
    <n v="4"/>
    <n v="4"/>
    <x v="0"/>
    <x v="340"/>
    <x v="2"/>
    <s v="HOSPITALET"/>
    <m/>
    <m/>
    <m/>
    <m/>
    <n v="15"/>
    <s v="Jesús"/>
    <x v="132"/>
    <d v="1899-12-30T10:15:00"/>
    <m/>
    <n v="0"/>
    <x v="0"/>
    <x v="0"/>
    <s v="SI"/>
    <x v="1"/>
    <x v="1"/>
    <x v="1"/>
    <n v="1"/>
    <x v="0"/>
    <x v="26"/>
    <x v="6"/>
    <n v="468"/>
  </r>
  <r>
    <d v="2019-06-26T00:00:00"/>
    <x v="1"/>
    <d v="1899-12-30T10:30:00"/>
    <m/>
    <x v="1"/>
    <s v="JAR"/>
    <d v="2019-06-26T10:30:00"/>
    <m/>
    <x v="25"/>
    <s v="Descarga"/>
    <s v="SI"/>
    <n v="13.5"/>
    <n v="26"/>
    <x v="0"/>
    <x v="55"/>
    <x v="8"/>
    <s v="PALAU"/>
    <s v="Kaiman azul"/>
    <m/>
    <m/>
    <m/>
    <n v="60"/>
    <s v="Juan Carlos"/>
    <x v="132"/>
    <d v="1899-12-30T19:00:00"/>
    <m/>
    <n v="1"/>
    <x v="0"/>
    <x v="0"/>
    <s v="SI"/>
    <x v="1"/>
    <x v="2"/>
    <x v="0"/>
    <n v="0"/>
    <x v="2"/>
    <x v="26"/>
    <x v="6"/>
    <n v="468"/>
  </r>
  <r>
    <d v="2019-06-26T00:00:00"/>
    <x v="2"/>
    <d v="1899-12-30T11:00:00"/>
    <m/>
    <x v="1"/>
    <s v="JAR"/>
    <d v="2019-06-26T11:00:00"/>
    <n v="6007280"/>
    <x v="79"/>
    <s v="Carga"/>
    <s v="SI"/>
    <n v="13.5"/>
    <n v="26"/>
    <x v="2"/>
    <x v="226"/>
    <x v="1"/>
    <s v="CFM"/>
    <m/>
    <m/>
    <m/>
    <m/>
    <n v="45"/>
    <s v="Jesús"/>
    <x v="132"/>
    <d v="1899-12-30T11:00:00"/>
    <m/>
    <n v="1"/>
    <x v="0"/>
    <x v="0"/>
    <s v="SI"/>
    <x v="1"/>
    <x v="1"/>
    <x v="1"/>
    <n v="1"/>
    <x v="1"/>
    <x v="26"/>
    <x v="6"/>
    <n v="468"/>
  </r>
  <r>
    <d v="2019-06-26T00:00:00"/>
    <x v="73"/>
    <d v="1899-12-30T11:15:00"/>
    <m/>
    <x v="1"/>
    <s v="JAR"/>
    <d v="2019-06-26T11:30:00"/>
    <m/>
    <x v="26"/>
    <s v="Descarga"/>
    <s v="SI"/>
    <n v="13.5"/>
    <n v="22"/>
    <x v="0"/>
    <x v="340"/>
    <x v="2"/>
    <s v="PALAU"/>
    <m/>
    <m/>
    <m/>
    <m/>
    <n v="60"/>
    <s v="Miguel M."/>
    <x v="132"/>
    <d v="1899-12-30T11:15:00"/>
    <m/>
    <n v="1"/>
    <x v="0"/>
    <x v="0"/>
    <s v="SI"/>
    <x v="1"/>
    <x v="1"/>
    <x v="1"/>
    <n v="1"/>
    <x v="0"/>
    <x v="26"/>
    <x v="6"/>
    <n v="468"/>
  </r>
  <r>
    <d v="2019-06-26T00:00:00"/>
    <x v="3"/>
    <d v="1899-12-30T11:30:00"/>
    <m/>
    <x v="1"/>
    <s v="JAR"/>
    <d v="2019-06-26T11:30:00"/>
    <n v="28207"/>
    <x v="31"/>
    <s v="Carga"/>
    <s v="SI"/>
    <n v="13.5"/>
    <n v="26"/>
    <x v="2"/>
    <x v="344"/>
    <x v="7"/>
    <s v="Cantabria"/>
    <m/>
    <m/>
    <m/>
    <m/>
    <n v="45"/>
    <s v="Alfredo"/>
    <x v="132"/>
    <d v="1899-12-30T11:30:00"/>
    <m/>
    <n v="1"/>
    <x v="0"/>
    <x v="0"/>
    <s v="SI"/>
    <x v="1"/>
    <x v="1"/>
    <x v="1"/>
    <n v="1"/>
    <x v="2"/>
    <x v="26"/>
    <x v="6"/>
    <n v="468"/>
  </r>
  <r>
    <d v="2019-06-26T00:00:00"/>
    <x v="61"/>
    <d v="1899-12-30T11:45:00"/>
    <m/>
    <x v="1"/>
    <s v="JAR"/>
    <d v="2019-06-26T12:00:00"/>
    <m/>
    <x v="26"/>
    <s v="Carga"/>
    <s v="SI"/>
    <n v="13.5"/>
    <n v="26"/>
    <x v="0"/>
    <x v="157"/>
    <x v="5"/>
    <s v="varios"/>
    <m/>
    <m/>
    <m/>
    <m/>
    <n v="45"/>
    <s v="Miguel M."/>
    <x v="132"/>
    <d v="1899-12-30T11:45:00"/>
    <m/>
    <n v="1"/>
    <x v="0"/>
    <x v="0"/>
    <s v="SI"/>
    <x v="1"/>
    <x v="1"/>
    <x v="1"/>
    <n v="1"/>
    <x v="2"/>
    <x v="26"/>
    <x v="6"/>
    <n v="468"/>
  </r>
  <r>
    <d v="2019-06-26T00:00:00"/>
    <x v="4"/>
    <d v="1899-12-30T12:00:00"/>
    <m/>
    <x v="1"/>
    <s v="JAR"/>
    <d v="2019-06-26T12:00:00"/>
    <n v="6007280"/>
    <x v="79"/>
    <s v="Carga"/>
    <s v="SI"/>
    <n v="13.5"/>
    <n v="26"/>
    <x v="2"/>
    <x v="226"/>
    <x v="1"/>
    <s v="CAMPOS DE JUMILLA"/>
    <m/>
    <m/>
    <m/>
    <m/>
    <n v="45"/>
    <s v="Jesús"/>
    <x v="132"/>
    <d v="1899-12-30T12:00:00"/>
    <m/>
    <n v="1"/>
    <x v="0"/>
    <x v="0"/>
    <s v="SI"/>
    <x v="1"/>
    <x v="1"/>
    <x v="1"/>
    <n v="1"/>
    <x v="1"/>
    <x v="26"/>
    <x v="6"/>
    <n v="468"/>
  </r>
  <r>
    <d v="2019-06-26T00:00:00"/>
    <x v="35"/>
    <d v="1899-12-30T12:15:00"/>
    <m/>
    <x v="1"/>
    <s v="JAR"/>
    <d v="2019-06-26T12:30:00"/>
    <m/>
    <x v="32"/>
    <s v="Descarga"/>
    <s v="NO"/>
    <n v="1"/>
    <n v="1"/>
    <x v="0"/>
    <x v="227"/>
    <x v="0"/>
    <s v="PALAU"/>
    <m/>
    <m/>
    <m/>
    <m/>
    <n v="15"/>
    <s v="Jesús"/>
    <x v="132"/>
    <d v="1899-12-30T12:15:00"/>
    <m/>
    <n v="0"/>
    <x v="0"/>
    <x v="0"/>
    <s v="SI"/>
    <x v="1"/>
    <x v="1"/>
    <x v="1"/>
    <n v="1"/>
    <x v="0"/>
    <x v="26"/>
    <x v="6"/>
    <n v="468"/>
  </r>
  <r>
    <d v="2019-06-26T00:00:00"/>
    <x v="5"/>
    <d v="1899-12-30T12:30:00"/>
    <m/>
    <x v="1"/>
    <s v="JAR"/>
    <d v="2019-06-26T12:30:00"/>
    <n v="28207"/>
    <x v="31"/>
    <s v="Carga"/>
    <s v="SI"/>
    <n v="13.5"/>
    <n v="26"/>
    <x v="2"/>
    <x v="344"/>
    <x v="7"/>
    <s v="Cantabria"/>
    <m/>
    <m/>
    <m/>
    <m/>
    <n v="45"/>
    <s v="Jesús"/>
    <x v="132"/>
    <d v="1899-12-30T13:00:00"/>
    <m/>
    <n v="1"/>
    <x v="0"/>
    <x v="0"/>
    <s v="SI"/>
    <x v="1"/>
    <x v="2"/>
    <x v="0"/>
    <n v="0"/>
    <x v="2"/>
    <x v="26"/>
    <x v="6"/>
    <n v="468"/>
  </r>
  <r>
    <d v="2019-06-26T00:00:00"/>
    <x v="100"/>
    <d v="1899-12-30T12:35:00"/>
    <m/>
    <x v="1"/>
    <s v="JAR"/>
    <d v="2019-06-26T12:30:00"/>
    <m/>
    <x v="7"/>
    <s v="Carga"/>
    <s v="NO"/>
    <n v="4"/>
    <n v="6"/>
    <x v="0"/>
    <x v="247"/>
    <x v="5"/>
    <s v="la llagosta"/>
    <m/>
    <m/>
    <m/>
    <m/>
    <n v="20"/>
    <s v="Jesús"/>
    <x v="132"/>
    <d v="1899-12-30T12:35:00"/>
    <m/>
    <n v="0"/>
    <x v="0"/>
    <x v="0"/>
    <s v="SI"/>
    <x v="1"/>
    <x v="1"/>
    <x v="1"/>
    <n v="1"/>
    <x v="2"/>
    <x v="26"/>
    <x v="6"/>
    <n v="468"/>
  </r>
  <r>
    <d v="2019-06-26T00:00:00"/>
    <x v="53"/>
    <d v="1899-12-30T12:45:00"/>
    <m/>
    <x v="1"/>
    <s v="JAR"/>
    <d v="2019-06-26T13:00:00"/>
    <n v="28268"/>
    <x v="75"/>
    <s v="Carga"/>
    <s v="NO"/>
    <n v="1"/>
    <n v="1"/>
    <x v="0"/>
    <x v="41"/>
    <x v="1"/>
    <s v="portugal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6-26T00:00:00"/>
    <x v="36"/>
    <d v="1899-12-30T13:00:00"/>
    <m/>
    <x v="1"/>
    <s v="JAR"/>
    <d v="2019-06-26T13:00:00"/>
    <s v="27697-28461"/>
    <x v="62"/>
    <s v="Carga"/>
    <s v="NO"/>
    <n v="3"/>
    <n v="5"/>
    <x v="0"/>
    <x v="129"/>
    <x v="1"/>
    <s v="PORTUGAL"/>
    <m/>
    <m/>
    <m/>
    <m/>
    <n v="20"/>
    <s v="Jesús"/>
    <x v="132"/>
    <d v="1899-12-30T11:00:00"/>
    <m/>
    <n v="0"/>
    <x v="0"/>
    <x v="0"/>
    <s v="SI"/>
    <x v="1"/>
    <x v="3"/>
    <x v="1"/>
    <n v="1"/>
    <x v="1"/>
    <x v="26"/>
    <x v="6"/>
    <n v="468"/>
  </r>
  <r>
    <d v="2019-06-26T00:00:00"/>
    <x v="58"/>
    <d v="1899-12-30T13:15:00"/>
    <m/>
    <x v="1"/>
    <s v="JAR"/>
    <d v="2019-06-26T13:30:00"/>
    <m/>
    <x v="7"/>
    <s v="Carga"/>
    <s v="NO"/>
    <n v="4"/>
    <n v="6"/>
    <x v="0"/>
    <x v="247"/>
    <x v="5"/>
    <s v="la llagosta"/>
    <m/>
    <m/>
    <m/>
    <m/>
    <n v="20"/>
    <s v="Jesús"/>
    <x v="132"/>
    <d v="1899-12-30T13:15:00"/>
    <m/>
    <n v="0"/>
    <x v="0"/>
    <x v="0"/>
    <s v="SI"/>
    <x v="1"/>
    <x v="1"/>
    <x v="1"/>
    <n v="1"/>
    <x v="2"/>
    <x v="26"/>
    <x v="6"/>
    <n v="468"/>
  </r>
  <r>
    <d v="2019-06-26T00:00:00"/>
    <x v="43"/>
    <d v="1899-12-30T14:00:00"/>
    <m/>
    <x v="1"/>
    <s v="JAR"/>
    <d v="2019-06-26T14:00:00"/>
    <n v="6007280"/>
    <x v="79"/>
    <s v="Carga"/>
    <s v="SI"/>
    <n v="13.5"/>
    <n v="26"/>
    <x v="2"/>
    <x v="226"/>
    <x v="1"/>
    <s v="CAMPOS DE JUMILLA"/>
    <m/>
    <m/>
    <m/>
    <m/>
    <n v="45"/>
    <s v="Alfredo"/>
    <x v="132"/>
    <d v="1899-12-30T13:00:00"/>
    <m/>
    <n v="1"/>
    <x v="0"/>
    <x v="0"/>
    <s v="SI"/>
    <x v="1"/>
    <x v="3"/>
    <x v="1"/>
    <n v="1"/>
    <x v="1"/>
    <x v="26"/>
    <x v="6"/>
    <n v="468"/>
  </r>
  <r>
    <d v="2019-06-26T00:00:00"/>
    <x v="12"/>
    <d v="1899-12-30T14:30:00"/>
    <m/>
    <x v="1"/>
    <s v="JAR"/>
    <d v="2019-06-26T14:30:00"/>
    <m/>
    <x v="7"/>
    <s v="Carga"/>
    <s v="NO"/>
    <n v="4"/>
    <n v="6"/>
    <x v="0"/>
    <x v="247"/>
    <x v="5"/>
    <s v="la llagosta"/>
    <m/>
    <m/>
    <m/>
    <m/>
    <n v="20"/>
    <s v="Juan Carlos"/>
    <x v="132"/>
    <d v="1899-12-30T14:30:00"/>
    <m/>
    <n v="0"/>
    <x v="0"/>
    <x v="0"/>
    <s v="SI"/>
    <x v="1"/>
    <x v="1"/>
    <x v="1"/>
    <n v="1"/>
    <x v="2"/>
    <x v="26"/>
    <x v="6"/>
    <n v="468"/>
  </r>
  <r>
    <d v="2019-06-26T00:00:00"/>
    <x v="38"/>
    <d v="1899-12-30T15:00:00"/>
    <m/>
    <x v="1"/>
    <s v="JAR"/>
    <d v="2019-06-26T15:00:00"/>
    <n v="6007280"/>
    <x v="79"/>
    <s v="Carga"/>
    <s v="SI"/>
    <n v="13.5"/>
    <n v="26"/>
    <x v="2"/>
    <x v="226"/>
    <x v="1"/>
    <s v="CAMPOS DE JUMILLA"/>
    <m/>
    <m/>
    <m/>
    <m/>
    <n v="45"/>
    <s v="Miguel Ángel"/>
    <x v="132"/>
    <d v="1899-12-30T15:00:00"/>
    <m/>
    <n v="1"/>
    <x v="0"/>
    <x v="0"/>
    <s v="SI"/>
    <x v="1"/>
    <x v="1"/>
    <x v="1"/>
    <n v="1"/>
    <x v="1"/>
    <x v="26"/>
    <x v="6"/>
    <n v="468"/>
  </r>
  <r>
    <d v="2019-06-26T00:00:00"/>
    <x v="7"/>
    <d v="1899-12-30T15:30:00"/>
    <m/>
    <x v="1"/>
    <s v="JAR"/>
    <d v="2019-06-26T15:30:00"/>
    <m/>
    <x v="43"/>
    <s v="Carga"/>
    <s v="NO"/>
    <n v="8"/>
    <n v="16"/>
    <x v="0"/>
    <x v="150"/>
    <x v="0"/>
    <s v="zaragoza"/>
    <m/>
    <m/>
    <m/>
    <m/>
    <n v="30"/>
    <s v="Miguel M."/>
    <x v="132"/>
    <d v="1899-12-30T13:15:00"/>
    <m/>
    <n v="0"/>
    <x v="0"/>
    <x v="0"/>
    <s v="SI"/>
    <x v="1"/>
    <x v="3"/>
    <x v="1"/>
    <n v="1"/>
    <x v="0"/>
    <x v="26"/>
    <x v="6"/>
    <n v="468"/>
  </r>
  <r>
    <d v="2019-06-26T00:00:00"/>
    <x v="13"/>
    <d v="1899-12-30T16:00:00"/>
    <m/>
    <x v="1"/>
    <s v="JAR"/>
    <d v="2019-06-26T16:00:00"/>
    <n v="6007338"/>
    <x v="6"/>
    <s v="Carga"/>
    <s v="SI"/>
    <n v="13.5"/>
    <n v="26"/>
    <x v="2"/>
    <x v="7"/>
    <x v="4"/>
    <s v="france"/>
    <m/>
    <m/>
    <m/>
    <m/>
    <n v="45"/>
    <s v="Juan Carlos"/>
    <x v="132"/>
    <d v="1899-12-30T15:00:00"/>
    <m/>
    <n v="1"/>
    <x v="0"/>
    <x v="0"/>
    <s v="SI"/>
    <x v="1"/>
    <x v="3"/>
    <x v="1"/>
    <n v="1"/>
    <x v="1"/>
    <x v="26"/>
    <x v="6"/>
    <n v="468"/>
  </r>
  <r>
    <d v="2019-06-26T00:00:00"/>
    <x v="82"/>
    <d v="1899-12-30T16:45:00"/>
    <m/>
    <x v="1"/>
    <s v="JAR"/>
    <d v="2019-06-26T17:00:00"/>
    <m/>
    <x v="19"/>
    <s v="Carga"/>
    <s v="NO"/>
    <n v="6"/>
    <n v="6"/>
    <x v="0"/>
    <x v="6"/>
    <x v="3"/>
    <s v="varios"/>
    <m/>
    <m/>
    <m/>
    <m/>
    <n v="20"/>
    <s v="Juan Carlos"/>
    <x v="132"/>
    <d v="1899-12-30T16:45:00"/>
    <m/>
    <n v="0"/>
    <x v="0"/>
    <x v="0"/>
    <s v="SI"/>
    <x v="1"/>
    <x v="1"/>
    <x v="1"/>
    <n v="1"/>
    <x v="1"/>
    <x v="26"/>
    <x v="6"/>
    <n v="468"/>
  </r>
  <r>
    <d v="2019-06-26T00:00:00"/>
    <x v="40"/>
    <d v="1899-12-30T17:00:00"/>
    <m/>
    <x v="1"/>
    <s v="JAR"/>
    <d v="2019-06-26T17:00:00"/>
    <m/>
    <x v="26"/>
    <s v="Carga"/>
    <s v="NO"/>
    <n v="8"/>
    <n v="16"/>
    <x v="0"/>
    <x v="157"/>
    <x v="7"/>
    <s v="VARIOS"/>
    <m/>
    <m/>
    <m/>
    <m/>
    <n v="30"/>
    <s v="Miguel Ángel"/>
    <x v="132"/>
    <d v="1899-12-30T17:00:00"/>
    <m/>
    <n v="0"/>
    <x v="0"/>
    <x v="0"/>
    <s v="SI"/>
    <x v="1"/>
    <x v="1"/>
    <x v="1"/>
    <n v="1"/>
    <x v="2"/>
    <x v="26"/>
    <x v="6"/>
    <n v="468"/>
  </r>
  <r>
    <d v="2019-06-26T00:00:00"/>
    <x v="89"/>
    <d v="1899-12-30T17:15:00"/>
    <m/>
    <x v="1"/>
    <s v="JAR"/>
    <d v="2019-06-26T17:30:00"/>
    <m/>
    <x v="83"/>
    <s v="Carga"/>
    <s v="NO"/>
    <n v="1"/>
    <n v="2"/>
    <x v="0"/>
    <x v="294"/>
    <x v="7"/>
    <s v="varios"/>
    <m/>
    <m/>
    <m/>
    <m/>
    <n v="15"/>
    <s v="Sandra"/>
    <x v="132"/>
    <d v="1899-12-30T17:15:00"/>
    <m/>
    <n v="0"/>
    <x v="0"/>
    <x v="0"/>
    <s v="SI"/>
    <x v="1"/>
    <x v="1"/>
    <x v="1"/>
    <n v="1"/>
    <x v="2"/>
    <x v="26"/>
    <x v="6"/>
    <n v="468"/>
  </r>
  <r>
    <d v="2019-06-26T00:00:00"/>
    <x v="46"/>
    <d v="1899-12-30T18:00:00"/>
    <m/>
    <x v="1"/>
    <s v="JAR"/>
    <d v="2019-06-26T18:00:00"/>
    <n v="28573"/>
    <x v="55"/>
    <s v="Carga"/>
    <s v="NO"/>
    <n v="5"/>
    <n v="10"/>
    <x v="0"/>
    <x v="148"/>
    <x v="1"/>
    <s v="Jaén"/>
    <m/>
    <m/>
    <m/>
    <m/>
    <n v="30"/>
    <s v="Juan Carlos"/>
    <x v="132"/>
    <d v="1899-12-30T18:00:00"/>
    <m/>
    <n v="0"/>
    <x v="0"/>
    <x v="0"/>
    <s v="SI"/>
    <x v="1"/>
    <x v="1"/>
    <x v="1"/>
    <n v="1"/>
    <x v="1"/>
    <x v="26"/>
    <x v="6"/>
    <n v="468"/>
  </r>
  <r>
    <d v="2019-06-26T00:00:00"/>
    <x v="56"/>
    <d v="1899-12-30T19:00:00"/>
    <m/>
    <x v="1"/>
    <s v="JAR"/>
    <d v="2019-06-26T19:00:00"/>
    <n v="6007280"/>
    <x v="79"/>
    <s v="Carga"/>
    <s v="SI"/>
    <n v="13.5"/>
    <n v="26"/>
    <x v="2"/>
    <x v="226"/>
    <x v="1"/>
    <s v="CAMPOS DE JUMILLA"/>
    <m/>
    <m/>
    <m/>
    <m/>
    <n v="45"/>
    <s v="Juan Carlos"/>
    <x v="132"/>
    <d v="1899-12-30T16:30:00"/>
    <m/>
    <n v="1"/>
    <x v="0"/>
    <x v="0"/>
    <s v="SI"/>
    <x v="1"/>
    <x v="3"/>
    <x v="1"/>
    <n v="1"/>
    <x v="1"/>
    <x v="26"/>
    <x v="6"/>
    <n v="468"/>
  </r>
  <r>
    <d v="2019-06-26T00:00:00"/>
    <x v="49"/>
    <d v="1899-12-30T20:00:00"/>
    <m/>
    <x v="1"/>
    <s v="JAR"/>
    <d v="2019-06-26T20:00:00"/>
    <n v="6007280"/>
    <x v="79"/>
    <s v="Carga"/>
    <s v="SI"/>
    <n v="13.5"/>
    <n v="26"/>
    <x v="2"/>
    <x v="226"/>
    <x v="1"/>
    <s v="CAMPOS DE JUMILLA"/>
    <m/>
    <m/>
    <m/>
    <m/>
    <n v="45"/>
    <s v="Juan Carlos"/>
    <x v="132"/>
    <d v="1899-12-30T18:00:00"/>
    <m/>
    <n v="1"/>
    <x v="0"/>
    <x v="0"/>
    <s v="SI"/>
    <x v="1"/>
    <x v="3"/>
    <x v="1"/>
    <n v="1"/>
    <x v="1"/>
    <x v="26"/>
    <x v="6"/>
    <n v="468"/>
  </r>
  <r>
    <d v="2019-06-26T00:00:00"/>
    <x v="48"/>
    <d v="1899-12-30T19:30:00"/>
    <m/>
    <x v="1"/>
    <s v="JAR"/>
    <d v="2019-06-26T19:30:00"/>
    <m/>
    <x v="26"/>
    <s v="Carga"/>
    <s v="NO"/>
    <n v="8"/>
    <n v="16"/>
    <x v="0"/>
    <x v="157"/>
    <x v="7"/>
    <s v="VARIOS"/>
    <m/>
    <m/>
    <m/>
    <m/>
    <n v="30"/>
    <s v="Miguel Ángel"/>
    <x v="132"/>
    <d v="1899-12-30T19:30:00"/>
    <m/>
    <n v="0"/>
    <x v="0"/>
    <x v="0"/>
    <s v="SI"/>
    <x v="1"/>
    <x v="1"/>
    <x v="1"/>
    <n v="1"/>
    <x v="2"/>
    <x v="26"/>
    <x v="6"/>
    <n v="468"/>
  </r>
  <r>
    <d v="2019-06-27T00:00:00"/>
    <x v="18"/>
    <d v="1899-12-30T07:30:00"/>
    <m/>
    <x v="1"/>
    <s v="SJ"/>
    <d v="2019-06-27T07:30:00"/>
    <m/>
    <x v="26"/>
    <s v="Carga"/>
    <s v="NO"/>
    <n v="4"/>
    <n v="8"/>
    <x v="0"/>
    <x v="157"/>
    <x v="5"/>
    <s v="varios"/>
    <m/>
    <m/>
    <m/>
    <m/>
    <n v="30"/>
    <s v="Miguel M."/>
    <x v="133"/>
    <d v="1899-12-30T07:30:00"/>
    <m/>
    <n v="0"/>
    <x v="0"/>
    <x v="0"/>
    <s v="SI"/>
    <x v="1"/>
    <x v="1"/>
    <x v="1"/>
    <n v="1"/>
    <x v="2"/>
    <x v="26"/>
    <x v="6"/>
    <n v="468"/>
  </r>
  <r>
    <d v="2019-06-27T00:00:00"/>
    <x v="20"/>
    <d v="1899-12-30T08:30:00"/>
    <m/>
    <x v="1"/>
    <s v="JAR"/>
    <d v="2019-06-27T08:30:00"/>
    <n v="28228"/>
    <x v="7"/>
    <s v="Carga"/>
    <s v="NO"/>
    <n v="4"/>
    <n v="7"/>
    <x v="0"/>
    <x v="100"/>
    <x v="7"/>
    <s v="san esteve sesrovires"/>
    <m/>
    <m/>
    <m/>
    <m/>
    <n v="30"/>
    <s v="Jesús"/>
    <x v="133"/>
    <d v="1899-12-30T08:30:00"/>
    <m/>
    <n v="0"/>
    <x v="0"/>
    <x v="0"/>
    <s v="SI"/>
    <x v="1"/>
    <x v="1"/>
    <x v="1"/>
    <n v="1"/>
    <x v="2"/>
    <x v="26"/>
    <x v="6"/>
    <n v="468"/>
  </r>
  <r>
    <d v="2019-06-27T00:00:00"/>
    <x v="14"/>
    <d v="1899-12-30T10:00:00"/>
    <m/>
    <x v="1"/>
    <s v="JAR"/>
    <d v="2019-06-27T10:00:00"/>
    <n v="6007280"/>
    <x v="79"/>
    <s v="Carga"/>
    <s v="SI"/>
    <n v="13.5"/>
    <n v="26"/>
    <x v="2"/>
    <x v="226"/>
    <x v="1"/>
    <s v="Campos de JUMILLA"/>
    <m/>
    <m/>
    <m/>
    <m/>
    <n v="45"/>
    <s v="Jesús"/>
    <x v="133"/>
    <d v="1899-12-30T10:00:00"/>
    <m/>
    <n v="1"/>
    <x v="0"/>
    <x v="0"/>
    <s v="SI"/>
    <x v="1"/>
    <x v="1"/>
    <x v="1"/>
    <n v="1"/>
    <x v="1"/>
    <x v="26"/>
    <x v="6"/>
    <n v="468"/>
  </r>
  <r>
    <d v="2019-06-27T00:00:00"/>
    <x v="2"/>
    <d v="1899-12-30T11:00:00"/>
    <m/>
    <x v="1"/>
    <s v="JAR"/>
    <d v="2019-06-27T11:00:00"/>
    <n v="6007280"/>
    <x v="79"/>
    <s v="Carga"/>
    <s v="SI"/>
    <n v="13.5"/>
    <n v="26"/>
    <x v="2"/>
    <x v="226"/>
    <x v="1"/>
    <s v="Campos de JUMILLA"/>
    <m/>
    <m/>
    <m/>
    <m/>
    <n v="45"/>
    <s v="Jesús"/>
    <x v="133"/>
    <d v="1899-12-30T11:00:00"/>
    <m/>
    <n v="1"/>
    <x v="0"/>
    <x v="0"/>
    <s v="SI"/>
    <x v="1"/>
    <x v="1"/>
    <x v="1"/>
    <n v="1"/>
    <x v="1"/>
    <x v="26"/>
    <x v="6"/>
    <n v="468"/>
  </r>
  <r>
    <d v="2019-06-27T00:00:00"/>
    <x v="73"/>
    <d v="1899-12-30T11:15:00"/>
    <m/>
    <x v="1"/>
    <s v="JAR"/>
    <d v="2019-06-27T11:30:00"/>
    <n v="28406"/>
    <x v="26"/>
    <s v="Carga"/>
    <s v="SI"/>
    <n v="13.5"/>
    <n v="17"/>
    <x v="0"/>
    <x v="347"/>
    <x v="11"/>
    <s v="Granada"/>
    <m/>
    <m/>
    <m/>
    <m/>
    <n v="35"/>
    <s v="Miguel M."/>
    <x v="133"/>
    <d v="1899-12-30T09:15:00"/>
    <m/>
    <n v="1"/>
    <x v="0"/>
    <x v="0"/>
    <s v="SI"/>
    <x v="1"/>
    <x v="3"/>
    <x v="1"/>
    <n v="1"/>
    <x v="2"/>
    <x v="26"/>
    <x v="6"/>
    <n v="468"/>
  </r>
  <r>
    <d v="2019-06-27T00:00:00"/>
    <x v="3"/>
    <d v="1899-12-30T11:30:00"/>
    <m/>
    <x v="1"/>
    <s v="JAR"/>
    <d v="2019-06-27T11:30:00"/>
    <m/>
    <x v="32"/>
    <s v="Descarga"/>
    <s v="NO"/>
    <n v="3"/>
    <n v="5"/>
    <x v="0"/>
    <x v="227"/>
    <x v="0"/>
    <s v="PALAU"/>
    <m/>
    <m/>
    <m/>
    <m/>
    <n v="30"/>
    <s v="Jesús"/>
    <x v="133"/>
    <d v="1899-12-30T11:30:00"/>
    <m/>
    <n v="0"/>
    <x v="0"/>
    <x v="0"/>
    <s v="SI"/>
    <x v="1"/>
    <x v="1"/>
    <x v="1"/>
    <n v="1"/>
    <x v="0"/>
    <x v="26"/>
    <x v="6"/>
    <n v="468"/>
  </r>
  <r>
    <d v="2019-06-27T00:00:00"/>
    <x v="4"/>
    <d v="1899-12-30T12:00:00"/>
    <m/>
    <x v="1"/>
    <s v="JAR"/>
    <d v="2019-06-27T12:00:00"/>
    <m/>
    <x v="31"/>
    <s v="Carga"/>
    <s v="SI"/>
    <n v="13.5"/>
    <n v="26"/>
    <x v="0"/>
    <x v="70"/>
    <x v="11"/>
    <s v="Maçanet"/>
    <m/>
    <m/>
    <m/>
    <m/>
    <n v="30"/>
    <s v="Jesús"/>
    <x v="133"/>
    <d v="1899-12-30T12:00:00"/>
    <m/>
    <n v="1"/>
    <x v="0"/>
    <x v="0"/>
    <s v="SI"/>
    <x v="1"/>
    <x v="1"/>
    <x v="1"/>
    <n v="1"/>
    <x v="2"/>
    <x v="26"/>
    <x v="6"/>
    <n v="468"/>
  </r>
  <r>
    <d v="2019-06-27T00:00:00"/>
    <x v="5"/>
    <d v="1899-12-30T12:30:00"/>
    <m/>
    <x v="1"/>
    <s v="JAR"/>
    <d v="2019-06-27T12:30:00"/>
    <s v="CB-1312 + CB-1313"/>
    <x v="25"/>
    <s v="Descarga"/>
    <s v="SI"/>
    <n v="13.5"/>
    <n v="26"/>
    <x v="0"/>
    <x v="42"/>
    <x v="10"/>
    <s v="GAILLON"/>
    <s v="CB-1312 + CB-1313"/>
    <m/>
    <m/>
    <m/>
    <n v="60"/>
    <s v="Miguel M."/>
    <x v="133"/>
    <d v="1899-12-30T12:30:00"/>
    <m/>
    <n v="1"/>
    <x v="0"/>
    <x v="0"/>
    <s v="SI"/>
    <x v="1"/>
    <x v="1"/>
    <x v="1"/>
    <n v="1"/>
    <x v="2"/>
    <x v="26"/>
    <x v="6"/>
    <n v="468"/>
  </r>
  <r>
    <d v="2019-06-27T00:00:00"/>
    <x v="53"/>
    <d v="1899-12-30T12:45:00"/>
    <m/>
    <x v="1"/>
    <s v="JAR"/>
    <d v="2019-06-27T13:00:00"/>
    <m/>
    <x v="28"/>
    <s v="Descarga"/>
    <s v="NO"/>
    <n v="3"/>
    <n v="5"/>
    <x v="0"/>
    <x v="49"/>
    <x v="0"/>
    <s v="PALAU"/>
    <m/>
    <m/>
    <m/>
    <m/>
    <n v="30"/>
    <s v="Jesús"/>
    <x v="133"/>
    <d v="1899-12-30T12:45:00"/>
    <m/>
    <n v="0"/>
    <x v="0"/>
    <x v="0"/>
    <s v="SI"/>
    <x v="1"/>
    <x v="1"/>
    <x v="1"/>
    <n v="1"/>
    <x v="0"/>
    <x v="26"/>
    <x v="6"/>
    <n v="468"/>
  </r>
  <r>
    <d v="2019-06-27T00:00:00"/>
    <x v="36"/>
    <d v="1899-12-30T13:00:00"/>
    <m/>
    <x v="1"/>
    <s v="JAR"/>
    <d v="2019-06-27T13:00:00"/>
    <m/>
    <x v="3"/>
    <s v="Carga"/>
    <s v="NO"/>
    <n v="6"/>
    <n v="6"/>
    <x v="0"/>
    <x v="6"/>
    <x v="3"/>
    <s v="varios"/>
    <s v="COLSOLTRANS"/>
    <m/>
    <m/>
    <m/>
    <n v="20"/>
    <s v="Jesús"/>
    <x v="133"/>
    <d v="1899-12-30T13:00:00"/>
    <m/>
    <n v="0"/>
    <x v="0"/>
    <x v="0"/>
    <s v="SI"/>
    <x v="1"/>
    <x v="1"/>
    <x v="1"/>
    <n v="1"/>
    <x v="1"/>
    <x v="26"/>
    <x v="6"/>
    <n v="468"/>
  </r>
  <r>
    <d v="2019-06-27T00:00:00"/>
    <x v="43"/>
    <d v="1899-12-30T14:00:00"/>
    <m/>
    <x v="1"/>
    <s v="JAR"/>
    <d v="2019-06-27T14:00:00"/>
    <n v="6007280"/>
    <x v="79"/>
    <s v="Carga"/>
    <s v="SI"/>
    <n v="13.5"/>
    <n v="26"/>
    <x v="2"/>
    <x v="226"/>
    <x v="1"/>
    <s v="Campos de JUMILLA"/>
    <m/>
    <m/>
    <m/>
    <m/>
    <n v="45"/>
    <s v="Miguel Ángel"/>
    <x v="133"/>
    <d v="1899-12-30T14:00:00"/>
    <m/>
    <n v="1"/>
    <x v="0"/>
    <x v="0"/>
    <s v="SI"/>
    <x v="1"/>
    <x v="1"/>
    <x v="1"/>
    <n v="1"/>
    <x v="1"/>
    <x v="26"/>
    <x v="6"/>
    <n v="468"/>
  </r>
  <r>
    <d v="2019-06-27T00:00:00"/>
    <x v="38"/>
    <d v="1899-12-30T15:00:00"/>
    <m/>
    <x v="1"/>
    <s v="JAR"/>
    <d v="2019-06-27T15:00:00"/>
    <n v="6007280"/>
    <x v="79"/>
    <s v="Carga"/>
    <s v="SI"/>
    <n v="13.5"/>
    <n v="26"/>
    <x v="2"/>
    <x v="226"/>
    <x v="1"/>
    <s v="Campos de JUMILLA"/>
    <m/>
    <m/>
    <m/>
    <m/>
    <n v="45"/>
    <s v="Juan Carlos"/>
    <x v="133"/>
    <d v="1899-12-30T16:30:00"/>
    <m/>
    <n v="1"/>
    <x v="0"/>
    <x v="0"/>
    <s v="SI"/>
    <x v="1"/>
    <x v="2"/>
    <x v="0"/>
    <n v="0"/>
    <x v="1"/>
    <x v="26"/>
    <x v="6"/>
    <n v="468"/>
  </r>
  <r>
    <d v="2019-06-27T00:00:00"/>
    <x v="7"/>
    <d v="1899-12-30T15:30:00"/>
    <m/>
    <x v="1"/>
    <s v="JAR"/>
    <d v="2019-06-27T15:30:00"/>
    <n v="28024"/>
    <x v="3"/>
    <s v="Carga"/>
    <s v="NO"/>
    <n v="1"/>
    <n v="2"/>
    <x v="0"/>
    <x v="4"/>
    <x v="1"/>
    <s v="Alava"/>
    <m/>
    <m/>
    <m/>
    <m/>
    <n v="15"/>
    <s v="Reyes"/>
    <x v="133"/>
    <d v="1899-12-30T15:30:00"/>
    <m/>
    <n v="0"/>
    <x v="0"/>
    <x v="0"/>
    <s v="SI"/>
    <x v="1"/>
    <x v="1"/>
    <x v="1"/>
    <n v="1"/>
    <x v="1"/>
    <x v="26"/>
    <x v="6"/>
    <n v="468"/>
  </r>
  <r>
    <d v="2019-06-27T00:00:00"/>
    <x v="13"/>
    <d v="1899-12-30T16:00:00"/>
    <m/>
    <x v="1"/>
    <s v="JAR"/>
    <d v="2019-06-27T16:00:00"/>
    <n v="6007280"/>
    <x v="79"/>
    <s v="Carga"/>
    <s v="SI"/>
    <n v="13.5"/>
    <n v="26"/>
    <x v="2"/>
    <x v="226"/>
    <x v="1"/>
    <s v="Campos de JUMILLA"/>
    <m/>
    <m/>
    <m/>
    <m/>
    <n v="45"/>
    <s v="Juan Carlos"/>
    <x v="133"/>
    <d v="1899-12-30T17:00:00"/>
    <m/>
    <n v="1"/>
    <x v="0"/>
    <x v="0"/>
    <s v="SI"/>
    <x v="1"/>
    <x v="2"/>
    <x v="0"/>
    <n v="0"/>
    <x v="1"/>
    <x v="26"/>
    <x v="6"/>
    <n v="468"/>
  </r>
  <r>
    <d v="2019-06-27T00:00:00"/>
    <x v="82"/>
    <d v="1899-12-30T16:45:00"/>
    <m/>
    <x v="1"/>
    <s v="JAR"/>
    <d v="2019-06-27T17:00:00"/>
    <m/>
    <x v="19"/>
    <s v="Carga"/>
    <s v="NO"/>
    <n v="6"/>
    <n v="6"/>
    <x v="0"/>
    <x v="6"/>
    <x v="3"/>
    <s v="varios"/>
    <m/>
    <m/>
    <m/>
    <m/>
    <n v="10"/>
    <s v="Juan Carlos"/>
    <x v="133"/>
    <d v="1899-12-30T16:45:00"/>
    <m/>
    <n v="0"/>
    <x v="0"/>
    <x v="0"/>
    <s v="SI"/>
    <x v="1"/>
    <x v="1"/>
    <x v="1"/>
    <n v="1"/>
    <x v="1"/>
    <x v="26"/>
    <x v="6"/>
    <n v="468"/>
  </r>
  <r>
    <d v="2019-06-27T00:00:00"/>
    <x v="56"/>
    <d v="1899-12-30T19:00:00"/>
    <m/>
    <x v="1"/>
    <s v="JAR"/>
    <d v="2019-06-27T19:00:00"/>
    <n v="6007280"/>
    <x v="79"/>
    <s v="Carga"/>
    <s v="SI"/>
    <n v="13.5"/>
    <n v="26"/>
    <x v="2"/>
    <x v="226"/>
    <x v="1"/>
    <s v="Campos de JUMILLA"/>
    <m/>
    <m/>
    <m/>
    <m/>
    <n v="45"/>
    <s v="Juan Carlos"/>
    <x v="133"/>
    <d v="1899-12-30T19:00:00"/>
    <m/>
    <n v="1"/>
    <x v="0"/>
    <x v="0"/>
    <s v="SI"/>
    <x v="1"/>
    <x v="1"/>
    <x v="1"/>
    <n v="1"/>
    <x v="1"/>
    <x v="26"/>
    <x v="6"/>
    <n v="468"/>
  </r>
  <r>
    <d v="2019-06-27T00:00:00"/>
    <x v="48"/>
    <d v="1899-12-30T19:30:00"/>
    <m/>
    <x v="1"/>
    <s v="JAR"/>
    <d v="2019-06-27T19:30:00"/>
    <n v="6007227"/>
    <x v="3"/>
    <s v="Carga"/>
    <s v="SI"/>
    <n v="13.5"/>
    <n v="26"/>
    <x v="2"/>
    <x v="12"/>
    <x v="4"/>
    <s v="Belgica"/>
    <m/>
    <m/>
    <m/>
    <m/>
    <n v="45"/>
    <s v="Jesús"/>
    <x v="133"/>
    <d v="1899-12-30T13:15:00"/>
    <m/>
    <n v="1"/>
    <x v="0"/>
    <x v="0"/>
    <s v="SI"/>
    <x v="1"/>
    <x v="3"/>
    <x v="1"/>
    <n v="1"/>
    <x v="1"/>
    <x v="26"/>
    <x v="6"/>
    <n v="468"/>
  </r>
  <r>
    <d v="2019-06-27T00:00:00"/>
    <x v="49"/>
    <d v="1899-12-30T20:00:00"/>
    <m/>
    <x v="1"/>
    <s v="JAR"/>
    <d v="2019-06-27T20:00:00"/>
    <n v="6007280"/>
    <x v="79"/>
    <s v="Carga"/>
    <s v="SI"/>
    <n v="13.5"/>
    <n v="26"/>
    <x v="2"/>
    <x v="226"/>
    <x v="1"/>
    <s v="Campos de JUMILLA"/>
    <m/>
    <m/>
    <m/>
    <m/>
    <n v="45"/>
    <s v="Juan Carlos"/>
    <x v="133"/>
    <d v="1899-12-30T20:00:00"/>
    <m/>
    <n v="1"/>
    <x v="0"/>
    <x v="0"/>
    <s v="SI"/>
    <x v="1"/>
    <x v="1"/>
    <x v="1"/>
    <n v="1"/>
    <x v="1"/>
    <x v="26"/>
    <x v="6"/>
    <n v="468"/>
  </r>
  <r>
    <d v="2019-06-27T00:00:00"/>
    <x v="46"/>
    <d v="1899-12-30T18:00:00"/>
    <m/>
    <x v="1"/>
    <s v="JAR"/>
    <d v="2019-06-27T18:00:00"/>
    <n v="27703"/>
    <x v="55"/>
    <s v="Carga"/>
    <s v="SI"/>
    <n v="13.5"/>
    <n v="26"/>
    <x v="0"/>
    <x v="148"/>
    <x v="1"/>
    <s v="MARRUECOS"/>
    <m/>
    <m/>
    <m/>
    <m/>
    <n v="60"/>
    <s v="Juan Carlos"/>
    <x v="133"/>
    <d v="1899-12-30T15:00:00"/>
    <m/>
    <n v="1"/>
    <x v="0"/>
    <x v="0"/>
    <s v="SI"/>
    <x v="1"/>
    <x v="3"/>
    <x v="1"/>
    <n v="1"/>
    <x v="1"/>
    <x v="26"/>
    <x v="6"/>
    <n v="468"/>
  </r>
  <r>
    <d v="2019-06-27T00:00:00"/>
    <x v="54"/>
    <d v="1899-12-30T15:45:00"/>
    <m/>
    <x v="1"/>
    <s v="JAR"/>
    <d v="2019-06-27T16:00:00"/>
    <m/>
    <x v="26"/>
    <s v="Descarga"/>
    <s v="SI"/>
    <n v="13.5"/>
    <n v="26"/>
    <x v="0"/>
    <x v="340"/>
    <x v="2"/>
    <s v="PALAU"/>
    <m/>
    <m/>
    <m/>
    <m/>
    <n v="60"/>
    <s v="Miguel Ángel"/>
    <x v="133"/>
    <d v="1899-12-30T15:45:00"/>
    <m/>
    <n v="1"/>
    <x v="0"/>
    <x v="0"/>
    <s v="SI"/>
    <x v="1"/>
    <x v="1"/>
    <x v="1"/>
    <n v="1"/>
    <x v="0"/>
    <x v="26"/>
    <x v="6"/>
    <n v="468"/>
  </r>
  <r>
    <d v="2019-06-27T00:00:00"/>
    <x v="52"/>
    <d v="1899-12-30T09:45:00"/>
    <m/>
    <x v="1"/>
    <s v="JAR"/>
    <d v="2019-06-27T10:00:00"/>
    <m/>
    <x v="25"/>
    <s v="Descarga"/>
    <s v="SI"/>
    <n v="13.5"/>
    <n v="26"/>
    <x v="0"/>
    <x v="55"/>
    <x v="8"/>
    <s v="PALAU"/>
    <s v="Kaiman azul"/>
    <m/>
    <m/>
    <m/>
    <n v="60"/>
    <s v="Alfredo"/>
    <x v="133"/>
    <d v="1899-12-30T09:45:00"/>
    <m/>
    <n v="1"/>
    <x v="0"/>
    <x v="0"/>
    <s v="SI"/>
    <x v="1"/>
    <x v="1"/>
    <x v="1"/>
    <n v="1"/>
    <x v="2"/>
    <x v="26"/>
    <x v="6"/>
    <n v="468"/>
  </r>
  <r>
    <d v="2019-06-27T00:00:00"/>
    <x v="89"/>
    <d v="1899-12-30T17:15:00"/>
    <m/>
    <x v="1"/>
    <s v="JAR"/>
    <d v="2019-06-27T17:30:00"/>
    <m/>
    <x v="83"/>
    <s v="Carga"/>
    <s v="NO"/>
    <n v="7"/>
    <n v="13"/>
    <x v="0"/>
    <x v="294"/>
    <x v="7"/>
    <s v="varios"/>
    <m/>
    <m/>
    <m/>
    <m/>
    <n v="30"/>
    <s v="Miguel Ángel"/>
    <x v="133"/>
    <d v="1899-12-30T17:15:00"/>
    <m/>
    <n v="0"/>
    <x v="0"/>
    <x v="0"/>
    <s v="SI"/>
    <x v="1"/>
    <x v="1"/>
    <x v="1"/>
    <n v="1"/>
    <x v="2"/>
    <x v="26"/>
    <x v="6"/>
    <n v="468"/>
  </r>
  <r>
    <d v="2019-06-27T00:00:00"/>
    <x v="61"/>
    <m/>
    <m/>
    <x v="0"/>
    <s v="JAR"/>
    <d v="2019-06-27T12:00:00"/>
    <s v="28245-589"/>
    <x v="3"/>
    <s v="Carga"/>
    <s v="NO"/>
    <n v="1"/>
    <n v="2"/>
    <x v="0"/>
    <x v="323"/>
    <x v="3"/>
    <s v="GIRONA"/>
    <m/>
    <m/>
    <m/>
    <m/>
    <n v="15"/>
    <s v="Miguel M."/>
    <x v="133"/>
    <d v="1899-12-30T11:45:00"/>
    <m/>
    <n v="0"/>
    <x v="0"/>
    <x v="0"/>
    <s v="No"/>
    <x v="0"/>
    <x v="0"/>
    <x v="0"/>
    <n v="0"/>
    <x v="1"/>
    <x v="26"/>
    <x v="6"/>
    <n v="468"/>
  </r>
  <r>
    <d v="2019-06-27T00:00:00"/>
    <x v="40"/>
    <d v="1899-12-30T17:00:00"/>
    <m/>
    <x v="1"/>
    <s v="JAR"/>
    <d v="2019-06-27T17:00:00"/>
    <m/>
    <x v="26"/>
    <s v="Carga"/>
    <s v="SI"/>
    <n v="13.5"/>
    <n v="21"/>
    <x v="0"/>
    <x v="157"/>
    <x v="7"/>
    <s v="varios"/>
    <m/>
    <m/>
    <m/>
    <m/>
    <n v="35"/>
    <s v="Miguel Ángel"/>
    <x v="133"/>
    <d v="1899-12-30T17:00:00"/>
    <m/>
    <n v="1"/>
    <x v="0"/>
    <x v="0"/>
    <s v="SI"/>
    <x v="1"/>
    <x v="1"/>
    <x v="1"/>
    <n v="1"/>
    <x v="2"/>
    <x v="26"/>
    <x v="6"/>
    <n v="468"/>
  </r>
  <r>
    <d v="2019-06-27T00:00:00"/>
    <x v="116"/>
    <d v="1899-12-30T15:15:00"/>
    <m/>
    <x v="1"/>
    <s v="JAR"/>
    <d v="2019-06-27T15:30:00"/>
    <n v="6007381"/>
    <x v="3"/>
    <s v="Carga"/>
    <s v="NO"/>
    <n v="3"/>
    <n v="6"/>
    <x v="0"/>
    <x v="348"/>
    <x v="4"/>
    <s v="R.Checa"/>
    <m/>
    <m/>
    <m/>
    <m/>
    <n v="25"/>
    <s v="Miguel M."/>
    <x v="134"/>
    <d v="1899-12-30T09:30:00"/>
    <m/>
    <n v="0"/>
    <x v="0"/>
    <x v="0"/>
    <s v="SI"/>
    <x v="2"/>
    <x v="2"/>
    <x v="0"/>
    <n v="0"/>
    <x v="1"/>
    <x v="26"/>
    <x v="6"/>
    <n v="468"/>
  </r>
  <r>
    <d v="2019-06-27T00:00:00"/>
    <x v="58"/>
    <d v="1899-12-30T13:15:00"/>
    <m/>
    <x v="1"/>
    <s v="JAR"/>
    <d v="2019-06-27T13:30:00"/>
    <n v="28326"/>
    <x v="7"/>
    <s v="Carga"/>
    <s v="NO"/>
    <n v="2"/>
    <n v="4"/>
    <x v="0"/>
    <x v="280"/>
    <x v="7"/>
    <s v="sta. perpetua"/>
    <m/>
    <m/>
    <m/>
    <m/>
    <n v="20"/>
    <s v="Miguel M."/>
    <x v="133"/>
    <d v="1899-12-30T13:15:00"/>
    <m/>
    <n v="0"/>
    <x v="0"/>
    <x v="0"/>
    <s v="SI"/>
    <x v="1"/>
    <x v="1"/>
    <x v="1"/>
    <n v="1"/>
    <x v="2"/>
    <x v="26"/>
    <x v="6"/>
    <n v="468"/>
  </r>
  <r>
    <d v="2019-06-27T00:00:00"/>
    <x v="81"/>
    <d v="1899-12-30T12:20:00"/>
    <m/>
    <x v="1"/>
    <s v="JAR"/>
    <d v="2019-06-27T12:30:00"/>
    <m/>
    <x v="7"/>
    <s v="Carga"/>
    <s v="NO"/>
    <n v="3"/>
    <n v="4"/>
    <x v="0"/>
    <x v="298"/>
    <x v="11"/>
    <s v="sta. perpetua"/>
    <m/>
    <m/>
    <m/>
    <m/>
    <n v="20"/>
    <s v="Alfredo"/>
    <x v="133"/>
    <d v="1899-12-30T12:20:00"/>
    <m/>
    <n v="0"/>
    <x v="0"/>
    <x v="0"/>
    <s v="SI"/>
    <x v="1"/>
    <x v="1"/>
    <x v="1"/>
    <n v="1"/>
    <x v="2"/>
    <x v="26"/>
    <x v="6"/>
    <n v="468"/>
  </r>
  <r>
    <d v="2019-06-27T00:00:00"/>
    <x v="35"/>
    <m/>
    <m/>
    <x v="0"/>
    <s v="JAR"/>
    <d v="2019-06-27T12:30:00"/>
    <n v="28141"/>
    <x v="3"/>
    <s v="Carga"/>
    <s v="SI"/>
    <n v="13.5"/>
    <n v="10"/>
    <x v="0"/>
    <x v="180"/>
    <x v="3"/>
    <s v="vielha"/>
    <m/>
    <m/>
    <m/>
    <m/>
    <n v="40"/>
    <s v="Miguel M."/>
    <x v="133"/>
    <d v="1899-12-30T12:15:00"/>
    <m/>
    <n v="1"/>
    <x v="0"/>
    <x v="0"/>
    <s v="No"/>
    <x v="0"/>
    <x v="0"/>
    <x v="0"/>
    <n v="0"/>
    <x v="1"/>
    <x v="26"/>
    <x v="6"/>
    <n v="468"/>
  </r>
  <r>
    <d v="2019-06-27T00:00:00"/>
    <x v="12"/>
    <d v="1899-12-30T14:30:00"/>
    <m/>
    <x v="1"/>
    <s v="JAR"/>
    <d v="2019-06-27T14:30:00"/>
    <m/>
    <x v="43"/>
    <s v="Descarga"/>
    <s v="NO"/>
    <n v="7"/>
    <n v="12"/>
    <x v="0"/>
    <x v="150"/>
    <x v="0"/>
    <s v="PALAU"/>
    <m/>
    <m/>
    <m/>
    <m/>
    <n v="35"/>
    <s v="Miguel Ángel"/>
    <x v="133"/>
    <d v="1899-12-30T14:30:00"/>
    <m/>
    <n v="0"/>
    <x v="0"/>
    <x v="0"/>
    <s v="SI"/>
    <x v="1"/>
    <x v="1"/>
    <x v="1"/>
    <n v="1"/>
    <x v="0"/>
    <x v="26"/>
    <x v="6"/>
    <n v="468"/>
  </r>
  <r>
    <d v="2019-06-28T00:00:00"/>
    <x v="18"/>
    <d v="1899-12-30T07:30:00"/>
    <m/>
    <x v="1"/>
    <s v="SJ"/>
    <d v="2019-06-28T07:30:00"/>
    <m/>
    <x v="26"/>
    <s v="Carga"/>
    <s v="NO"/>
    <n v="4"/>
    <n v="8"/>
    <x v="0"/>
    <x v="157"/>
    <x v="5"/>
    <s v="varios"/>
    <m/>
    <m/>
    <m/>
    <m/>
    <n v="30"/>
    <s v="Miguel M."/>
    <x v="134"/>
    <d v="1899-12-30T07:30:00"/>
    <m/>
    <n v="0"/>
    <x v="0"/>
    <x v="0"/>
    <s v="SI"/>
    <x v="1"/>
    <x v="1"/>
    <x v="1"/>
    <n v="1"/>
    <x v="2"/>
    <x v="26"/>
    <x v="6"/>
    <n v="468"/>
  </r>
  <r>
    <d v="2019-06-28T00:00:00"/>
    <x v="82"/>
    <d v="1899-12-30T16:45:00"/>
    <m/>
    <x v="1"/>
    <s v="JAR"/>
    <d v="2019-06-28T17:00:00"/>
    <m/>
    <x v="19"/>
    <s v="Carga"/>
    <s v="NO"/>
    <n v="6"/>
    <n v="6"/>
    <x v="0"/>
    <x v="6"/>
    <x v="3"/>
    <s v="varios"/>
    <m/>
    <m/>
    <m/>
    <m/>
    <n v="20"/>
    <s v="Juan Carlos"/>
    <x v="134"/>
    <d v="1899-12-30T16:45:00"/>
    <m/>
    <n v="0"/>
    <x v="0"/>
    <x v="0"/>
    <s v="SI"/>
    <x v="1"/>
    <x v="1"/>
    <x v="1"/>
    <n v="1"/>
    <x v="1"/>
    <x v="26"/>
    <x v="6"/>
    <n v="468"/>
  </r>
  <r>
    <d v="2019-06-28T00:00:00"/>
    <x v="14"/>
    <d v="1899-12-30T10:00:00"/>
    <m/>
    <x v="1"/>
    <s v="JAR"/>
    <d v="2019-06-28T10:00:00"/>
    <n v="6007280"/>
    <x v="79"/>
    <s v="Carga"/>
    <s v="SI"/>
    <n v="13.5"/>
    <n v="26"/>
    <x v="2"/>
    <x v="226"/>
    <x v="1"/>
    <s v="FRAGA"/>
    <m/>
    <m/>
    <m/>
    <m/>
    <n v="45"/>
    <s v="Juan Carlos"/>
    <x v="134"/>
    <d v="1899-12-30T14:00:00"/>
    <m/>
    <n v="1"/>
    <x v="0"/>
    <x v="0"/>
    <s v="SI"/>
    <x v="1"/>
    <x v="2"/>
    <x v="0"/>
    <n v="0"/>
    <x v="1"/>
    <x v="26"/>
    <x v="6"/>
    <n v="468"/>
  </r>
  <r>
    <d v="2019-06-28T00:00:00"/>
    <x v="4"/>
    <d v="1899-12-30T12:00:00"/>
    <m/>
    <x v="1"/>
    <s v="JAR"/>
    <d v="2019-06-28T12:00:00"/>
    <m/>
    <x v="3"/>
    <s v="Descarga"/>
    <s v="SI"/>
    <n v="13.5"/>
    <n v="22"/>
    <x v="0"/>
    <x v="102"/>
    <x v="2"/>
    <s v="PALAU"/>
    <m/>
    <m/>
    <m/>
    <m/>
    <n v="45"/>
    <s v="Jesús"/>
    <x v="134"/>
    <d v="1899-12-30T12:00:00"/>
    <m/>
    <n v="1"/>
    <x v="0"/>
    <x v="0"/>
    <s v="SI"/>
    <x v="1"/>
    <x v="1"/>
    <x v="1"/>
    <n v="1"/>
    <x v="0"/>
    <x v="26"/>
    <x v="6"/>
    <n v="468"/>
  </r>
  <r>
    <d v="2019-06-28T00:00:00"/>
    <x v="35"/>
    <m/>
    <m/>
    <x v="0"/>
    <s v="JAR"/>
    <d v="2019-06-28T12:30:00"/>
    <n v="28141"/>
    <x v="3"/>
    <s v="Carga"/>
    <s v="SI"/>
    <n v="13.5"/>
    <n v="10"/>
    <x v="0"/>
    <x v="180"/>
    <x v="3"/>
    <s v="vielha"/>
    <m/>
    <m/>
    <m/>
    <m/>
    <n v="35"/>
    <s v="Alfredo"/>
    <x v="134"/>
    <d v="1899-12-30T12:15:00"/>
    <m/>
    <n v="1"/>
    <x v="0"/>
    <x v="0"/>
    <s v="No"/>
    <x v="0"/>
    <x v="0"/>
    <x v="0"/>
    <n v="0"/>
    <x v="1"/>
    <x v="26"/>
    <x v="6"/>
    <n v="468"/>
  </r>
  <r>
    <d v="2019-06-28T00:00:00"/>
    <x v="43"/>
    <d v="1899-12-30T14:00:00"/>
    <m/>
    <x v="1"/>
    <s v="JAR"/>
    <d v="2019-06-28T14:00:00"/>
    <n v="6007280"/>
    <x v="79"/>
    <s v="Carga"/>
    <s v="SI"/>
    <n v="13.5"/>
    <n v="26"/>
    <x v="2"/>
    <x v="226"/>
    <x v="1"/>
    <s v="FRAGA"/>
    <m/>
    <m/>
    <m/>
    <m/>
    <n v="45"/>
    <s v="Juan Carlos"/>
    <x v="134"/>
    <d v="1899-12-30T14:00:00"/>
    <m/>
    <n v="1"/>
    <x v="0"/>
    <x v="0"/>
    <s v="SI"/>
    <x v="1"/>
    <x v="1"/>
    <x v="1"/>
    <n v="1"/>
    <x v="1"/>
    <x v="26"/>
    <x v="6"/>
    <n v="468"/>
  </r>
  <r>
    <d v="2019-06-28T00:00:00"/>
    <x v="22"/>
    <d v="1899-12-30T09:00:00"/>
    <m/>
    <x v="1"/>
    <s v="JAR"/>
    <d v="2019-06-28T09:00:00"/>
    <n v="6007280"/>
    <x v="79"/>
    <s v="Carga"/>
    <s v="SI"/>
    <n v="13.5"/>
    <n v="26"/>
    <x v="2"/>
    <x v="226"/>
    <x v="1"/>
    <s v="LORQUI"/>
    <m/>
    <m/>
    <m/>
    <m/>
    <n v="45"/>
    <s v="Miguel M."/>
    <x v="134"/>
    <d v="1899-12-30T10:30:00"/>
    <m/>
    <n v="1"/>
    <x v="0"/>
    <x v="0"/>
    <s v="SI"/>
    <x v="1"/>
    <x v="2"/>
    <x v="0"/>
    <n v="0"/>
    <x v="1"/>
    <x v="26"/>
    <x v="6"/>
    <n v="468"/>
  </r>
  <r>
    <d v="2019-06-28T00:00:00"/>
    <x v="38"/>
    <d v="1899-12-30T15:00:00"/>
    <m/>
    <x v="1"/>
    <s v="JAR"/>
    <d v="2019-06-28T15:00:00"/>
    <n v="6007280"/>
    <x v="79"/>
    <s v="Carga"/>
    <s v="SI"/>
    <n v="13.5"/>
    <n v="26"/>
    <x v="2"/>
    <x v="226"/>
    <x v="1"/>
    <s v="FRAGA"/>
    <m/>
    <m/>
    <m/>
    <m/>
    <n v="45"/>
    <s v="Juan Carlos"/>
    <x v="134"/>
    <d v="1899-12-30T15:00:00"/>
    <m/>
    <n v="1"/>
    <x v="0"/>
    <x v="0"/>
    <s v="SI"/>
    <x v="1"/>
    <x v="1"/>
    <x v="1"/>
    <n v="1"/>
    <x v="1"/>
    <x v="26"/>
    <x v="6"/>
    <n v="468"/>
  </r>
  <r>
    <d v="2019-06-28T00:00:00"/>
    <x v="1"/>
    <d v="1899-12-30T10:30:00"/>
    <m/>
    <x v="1"/>
    <s v="JAR"/>
    <d v="2019-06-28T10:30:00"/>
    <n v="6007281"/>
    <x v="16"/>
    <s v="Carga"/>
    <s v="NO"/>
    <n v="1"/>
    <n v="2"/>
    <x v="0"/>
    <x v="31"/>
    <x v="4"/>
    <s v="Alemania"/>
    <m/>
    <m/>
    <m/>
    <m/>
    <n v="15"/>
    <s v="Juan Carlos"/>
    <x v="134"/>
    <d v="1899-12-30T15:30:00"/>
    <m/>
    <n v="0"/>
    <x v="0"/>
    <x v="0"/>
    <s v="SI"/>
    <x v="1"/>
    <x v="2"/>
    <x v="0"/>
    <n v="0"/>
    <x v="1"/>
    <x v="26"/>
    <x v="6"/>
    <n v="468"/>
  </r>
  <r>
    <d v="2019-06-28T00:00:00"/>
    <x v="13"/>
    <d v="1899-12-30T16:00:00"/>
    <m/>
    <x v="1"/>
    <s v="JAR"/>
    <d v="2019-06-28T16:00:00"/>
    <n v="28156"/>
    <x v="62"/>
    <s v="Carga"/>
    <s v="SI"/>
    <n v="13.5"/>
    <n v="28"/>
    <x v="0"/>
    <x v="257"/>
    <x v="1"/>
    <s v="PORTUGAL"/>
    <m/>
    <m/>
    <m/>
    <m/>
    <n v="45"/>
    <s v="Miguel Ángel"/>
    <x v="134"/>
    <d v="1899-12-30T16:00:00"/>
    <m/>
    <n v="1"/>
    <x v="0"/>
    <x v="0"/>
    <s v="SI"/>
    <x v="1"/>
    <x v="1"/>
    <x v="1"/>
    <n v="1"/>
    <x v="1"/>
    <x v="26"/>
    <x v="6"/>
    <n v="468"/>
  </r>
  <r>
    <d v="2019-06-28T00:00:00"/>
    <x v="55"/>
    <d v="1899-12-30T17:30:00"/>
    <m/>
    <x v="1"/>
    <s v="JAR"/>
    <d v="2019-06-28T17:30:00"/>
    <m/>
    <x v="25"/>
    <s v="Descarga"/>
    <s v="SI"/>
    <n v="13.5"/>
    <n v="26"/>
    <x v="0"/>
    <x v="55"/>
    <x v="8"/>
    <s v="PALAU"/>
    <s v="kaiman azul"/>
    <m/>
    <m/>
    <m/>
    <n v="60"/>
    <s v="Juan Carlos"/>
    <x v="134"/>
    <d v="1899-12-30T17:30:00"/>
    <m/>
    <n v="1"/>
    <x v="0"/>
    <x v="0"/>
    <s v="SI"/>
    <x v="1"/>
    <x v="1"/>
    <x v="1"/>
    <n v="1"/>
    <x v="2"/>
    <x v="26"/>
    <x v="6"/>
    <n v="468"/>
  </r>
  <r>
    <d v="2019-06-28T00:00:00"/>
    <x v="0"/>
    <d v="1899-12-30T09:30:00"/>
    <m/>
    <x v="1"/>
    <s v="JAR"/>
    <d v="2019-06-28T09:30:00"/>
    <n v="28344"/>
    <x v="3"/>
    <s v="Carga"/>
    <s v="NO"/>
    <n v="1"/>
    <n v="1"/>
    <x v="0"/>
    <x v="4"/>
    <x v="1"/>
    <s v="Murcia"/>
    <m/>
    <m/>
    <m/>
    <m/>
    <n v="15"/>
    <s v="Sandra"/>
    <x v="134"/>
    <d v="1899-12-30T11:30:00"/>
    <m/>
    <n v="0"/>
    <x v="0"/>
    <x v="0"/>
    <s v="SI"/>
    <x v="1"/>
    <x v="2"/>
    <x v="0"/>
    <n v="0"/>
    <x v="1"/>
    <x v="26"/>
    <x v="6"/>
    <n v="468"/>
  </r>
  <r>
    <d v="2019-06-28T00:00:00"/>
    <x v="56"/>
    <d v="1899-12-30T19:00:00"/>
    <m/>
    <x v="1"/>
    <s v="JAR"/>
    <d v="2019-06-28T19:00:00"/>
    <n v="27712"/>
    <x v="55"/>
    <s v="Carga"/>
    <s v="SI"/>
    <n v="13.5"/>
    <n v="22"/>
    <x v="0"/>
    <x v="259"/>
    <x v="1"/>
    <s v="Marruecos"/>
    <m/>
    <m/>
    <m/>
    <m/>
    <n v="45"/>
    <s v="Juan Carlos"/>
    <x v="134"/>
    <d v="1899-12-30T19:00:00"/>
    <m/>
    <n v="1"/>
    <x v="0"/>
    <x v="0"/>
    <s v="SI"/>
    <x v="1"/>
    <x v="1"/>
    <x v="1"/>
    <n v="1"/>
    <x v="1"/>
    <x v="26"/>
    <x v="6"/>
    <n v="468"/>
  </r>
  <r>
    <d v="2019-06-28T00:00:00"/>
    <x v="89"/>
    <d v="1899-12-30T17:15:00"/>
    <m/>
    <x v="1"/>
    <s v="JAR"/>
    <d v="2019-06-28T17:30:00"/>
    <m/>
    <x v="83"/>
    <s v="Carga"/>
    <s v="NO"/>
    <n v="2"/>
    <n v="4"/>
    <x v="0"/>
    <x v="294"/>
    <x v="7"/>
    <s v="varios"/>
    <m/>
    <m/>
    <m/>
    <m/>
    <n v="30"/>
    <s v="Miguel Ángel"/>
    <x v="134"/>
    <d v="1899-12-30T17:15:00"/>
    <m/>
    <n v="0"/>
    <x v="0"/>
    <x v="0"/>
    <s v="SI"/>
    <x v="1"/>
    <x v="1"/>
    <x v="1"/>
    <n v="1"/>
    <x v="2"/>
    <x v="26"/>
    <x v="6"/>
    <n v="468"/>
  </r>
  <r>
    <d v="2019-06-28T00:00:00"/>
    <x v="47"/>
    <d v="1899-12-30T18:30:00"/>
    <m/>
    <x v="1"/>
    <s v="JAR"/>
    <d v="2019-06-28T18:30:00"/>
    <s v="27470-27814"/>
    <x v="55"/>
    <s v="Carga"/>
    <s v="NO"/>
    <n v="4"/>
    <n v="8"/>
    <x v="0"/>
    <x v="148"/>
    <x v="1"/>
    <s v="jaen"/>
    <m/>
    <m/>
    <m/>
    <m/>
    <n v="30"/>
    <s v="Miguel Ángel"/>
    <x v="134"/>
    <d v="1899-12-30T18:30:00"/>
    <m/>
    <n v="0"/>
    <x v="0"/>
    <x v="0"/>
    <s v="SI"/>
    <x v="1"/>
    <x v="1"/>
    <x v="1"/>
    <n v="1"/>
    <x v="1"/>
    <x v="26"/>
    <x v="6"/>
    <n v="468"/>
  </r>
  <r>
    <d v="2019-06-28T00:00:00"/>
    <x v="114"/>
    <d v="1899-12-30T20:30:00"/>
    <m/>
    <x v="1"/>
    <s v="JAR"/>
    <d v="2019-06-28T20:30:00"/>
    <n v="28617"/>
    <x v="26"/>
    <s v="Carga"/>
    <s v="SI"/>
    <n v="13.5"/>
    <n v="26"/>
    <x v="0"/>
    <x v="349"/>
    <x v="7"/>
    <s v="Madrid"/>
    <m/>
    <m/>
    <m/>
    <m/>
    <n v="45"/>
    <s v="Juan Carlos"/>
    <x v="134"/>
    <d v="1899-12-30T18:30:00"/>
    <m/>
    <n v="1"/>
    <x v="0"/>
    <x v="0"/>
    <s v="SI"/>
    <x v="1"/>
    <x v="3"/>
    <x v="1"/>
    <n v="1"/>
    <x v="2"/>
    <x v="26"/>
    <x v="6"/>
    <n v="468"/>
  </r>
  <r>
    <d v="2019-06-28T00:00:00"/>
    <x v="40"/>
    <d v="1899-12-30T17:00:00"/>
    <m/>
    <x v="1"/>
    <s v="JAR"/>
    <d v="2019-06-28T17:00:00"/>
    <n v="6007332"/>
    <x v="6"/>
    <s v="Carga"/>
    <s v="SI"/>
    <n v="13.5"/>
    <n v="22"/>
    <x v="0"/>
    <x v="7"/>
    <x v="4"/>
    <s v="France"/>
    <m/>
    <m/>
    <m/>
    <m/>
    <n v="45"/>
    <s v="Jesús"/>
    <x v="134"/>
    <d v="1899-12-30T13:00:00"/>
    <m/>
    <n v="1"/>
    <x v="0"/>
    <x v="0"/>
    <s v="SI"/>
    <x v="1"/>
    <x v="3"/>
    <x v="1"/>
    <n v="1"/>
    <x v="1"/>
    <x v="26"/>
    <x v="6"/>
    <n v="468"/>
  </r>
  <r>
    <d v="2019-06-28T00:00:00"/>
    <x v="3"/>
    <d v="1899-12-30T11:30:00"/>
    <m/>
    <x v="1"/>
    <s v="JAR"/>
    <d v="2019-06-28T11:30:00"/>
    <m/>
    <x v="22"/>
    <s v="Descarga"/>
    <s v="SI"/>
    <n v="13.5"/>
    <n v="22"/>
    <x v="0"/>
    <x v="319"/>
    <x v="8"/>
    <s v="PALAU"/>
    <m/>
    <m/>
    <m/>
    <m/>
    <n v="40"/>
    <s v="Jesús"/>
    <x v="134"/>
    <d v="1899-12-30T11:30:00"/>
    <m/>
    <n v="1"/>
    <x v="0"/>
    <x v="0"/>
    <s v="SI"/>
    <x v="1"/>
    <x v="1"/>
    <x v="1"/>
    <n v="1"/>
    <x v="2"/>
    <x v="26"/>
    <x v="6"/>
    <n v="468"/>
  </r>
  <r>
    <d v="2019-06-28T00:00:00"/>
    <x v="54"/>
    <d v="1899-12-30T15:45:00"/>
    <m/>
    <x v="1"/>
    <s v="JAR"/>
    <d v="2019-06-28T16:00:00"/>
    <m/>
    <x v="49"/>
    <s v="Carga"/>
    <s v="NO"/>
    <n v="4"/>
    <n v="9"/>
    <x v="0"/>
    <x v="266"/>
    <x v="7"/>
    <s v="canarias"/>
    <m/>
    <m/>
    <m/>
    <m/>
    <n v="25"/>
    <s v="Juan Carlos"/>
    <x v="134"/>
    <d v="1899-12-30T15:45:00"/>
    <m/>
    <n v="0"/>
    <x v="0"/>
    <x v="0"/>
    <s v="SI"/>
    <x v="1"/>
    <x v="1"/>
    <x v="1"/>
    <n v="1"/>
    <x v="2"/>
    <x v="26"/>
    <x v="6"/>
    <n v="468"/>
  </r>
  <r>
    <d v="2019-06-28T00:00:00"/>
    <x v="12"/>
    <d v="1899-12-30T14:30:00"/>
    <m/>
    <x v="1"/>
    <s v="JAR"/>
    <d v="2019-06-28T14:30:00"/>
    <m/>
    <x v="24"/>
    <s v="Descarga"/>
    <s v="NO"/>
    <n v="10"/>
    <n v="20"/>
    <x v="0"/>
    <x v="40"/>
    <x v="10"/>
    <s v="NURIEUX"/>
    <m/>
    <m/>
    <m/>
    <m/>
    <n v="60"/>
    <s v="Miguel Ángel"/>
    <x v="134"/>
    <d v="1899-12-30T14:30:00"/>
    <m/>
    <n v="0"/>
    <x v="0"/>
    <x v="0"/>
    <s v="SI"/>
    <x v="1"/>
    <x v="1"/>
    <x v="1"/>
    <n v="1"/>
    <x v="2"/>
    <x v="26"/>
    <x v="6"/>
    <n v="468"/>
  </r>
  <r>
    <d v="2019-06-28T00:00:00"/>
    <x v="36"/>
    <d v="1899-12-30T13:00:00"/>
    <m/>
    <x v="1"/>
    <s v="JAR"/>
    <d v="2019-06-28T13:00:00"/>
    <m/>
    <x v="28"/>
    <s v="Descarga"/>
    <s v="NO"/>
    <n v="2"/>
    <n v="3"/>
    <x v="0"/>
    <x v="49"/>
    <x v="0"/>
    <s v="PALAU"/>
    <m/>
    <m/>
    <m/>
    <m/>
    <n v="20"/>
    <s v="Alfredo"/>
    <x v="134"/>
    <d v="1899-12-30T13:00:00"/>
    <m/>
    <n v="0"/>
    <x v="0"/>
    <x v="0"/>
    <s v="SI"/>
    <x v="1"/>
    <x v="1"/>
    <x v="1"/>
    <n v="1"/>
    <x v="0"/>
    <x v="26"/>
    <x v="6"/>
    <n v="468"/>
  </r>
  <r>
    <d v="2019-06-28T00:00:00"/>
    <x v="9"/>
    <d v="1899-12-30T08:00:00"/>
    <m/>
    <x v="1"/>
    <s v="JAR"/>
    <d v="2019-06-28T08:00:00"/>
    <m/>
    <x v="7"/>
    <s v="Carga"/>
    <s v="NO"/>
    <n v="4"/>
    <n v="12"/>
    <x v="0"/>
    <x v="247"/>
    <x v="5"/>
    <s v="LA LLAGOSTA"/>
    <m/>
    <m/>
    <m/>
    <m/>
    <n v="20"/>
    <s v="Jesús"/>
    <x v="134"/>
    <d v="1899-12-30T08:00:00"/>
    <m/>
    <n v="0"/>
    <x v="0"/>
    <x v="0"/>
    <s v="SI"/>
    <x v="1"/>
    <x v="1"/>
    <x v="1"/>
    <n v="1"/>
    <x v="2"/>
    <x v="26"/>
    <x v="6"/>
    <n v="468"/>
  </r>
  <r>
    <d v="2019-06-28T00:00:00"/>
    <x v="73"/>
    <d v="1899-12-30T11:15:00"/>
    <m/>
    <x v="1"/>
    <s v="JAR"/>
    <d v="2019-06-28T11:30:00"/>
    <m/>
    <x v="25"/>
    <s v="Descarga"/>
    <s v="SI"/>
    <n v="13.5"/>
    <n v="26"/>
    <x v="0"/>
    <x v="55"/>
    <x v="8"/>
    <s v="PALAU"/>
    <s v="kaiman azul"/>
    <m/>
    <m/>
    <m/>
    <n v="45"/>
    <s v="Miguel M."/>
    <x v="134"/>
    <d v="1899-12-30T11:15:00"/>
    <m/>
    <n v="1"/>
    <x v="0"/>
    <x v="0"/>
    <s v="SI"/>
    <x v="1"/>
    <x v="1"/>
    <x v="1"/>
    <n v="1"/>
    <x v="2"/>
    <x v="26"/>
    <x v="6"/>
    <n v="468"/>
  </r>
  <r>
    <d v="2019-06-28T00:00:00"/>
    <x v="61"/>
    <d v="1899-12-30T11:45:00"/>
    <m/>
    <x v="1"/>
    <s v="JAR"/>
    <d v="2019-06-28T12:00:00"/>
    <m/>
    <x v="22"/>
    <s v="Carga"/>
    <s v="SI"/>
    <n v="13.5"/>
    <n v="22"/>
    <x v="0"/>
    <x v="319"/>
    <x v="8"/>
    <s v="PALAU"/>
    <m/>
    <m/>
    <m/>
    <m/>
    <n v="30"/>
    <s v="Jesús"/>
    <x v="134"/>
    <d v="1899-12-30T11:45:00"/>
    <m/>
    <n v="1"/>
    <x v="0"/>
    <x v="0"/>
    <s v="SI"/>
    <x v="1"/>
    <x v="1"/>
    <x v="1"/>
    <n v="1"/>
    <x v="2"/>
    <x v="26"/>
    <x v="6"/>
    <n v="468"/>
  </r>
  <r>
    <d v="2019-06-28T00:00:00"/>
    <x v="49"/>
    <d v="1899-12-30T20:00:00"/>
    <m/>
    <x v="1"/>
    <s v="JAR"/>
    <d v="2019-06-28T20:00:00"/>
    <n v="6007280"/>
    <x v="79"/>
    <s v="Carga"/>
    <s v="SI"/>
    <n v="13.5"/>
    <n v="26"/>
    <x v="2"/>
    <x v="226"/>
    <x v="1"/>
    <s v="lorqui"/>
    <m/>
    <m/>
    <m/>
    <m/>
    <n v="45"/>
    <s v="Juan Carlos"/>
    <x v="134"/>
    <d v="1899-12-30T21:00:00"/>
    <m/>
    <n v="1"/>
    <x v="0"/>
    <x v="0"/>
    <s v="SI"/>
    <x v="1"/>
    <x v="2"/>
    <x v="0"/>
    <n v="0"/>
    <x v="1"/>
    <x v="26"/>
    <x v="6"/>
    <n v="468"/>
  </r>
  <r>
    <d v="2019-06-28T00:00:00"/>
    <x v="46"/>
    <d v="1899-12-30T18:00:00"/>
    <m/>
    <x v="1"/>
    <s v="JAR"/>
    <d v="2019-06-28T18:00:00"/>
    <n v="6007280"/>
    <x v="79"/>
    <s v="Carga"/>
    <s v="SI"/>
    <n v="13.5"/>
    <n v="26"/>
    <x v="2"/>
    <x v="226"/>
    <x v="1"/>
    <s v="lorqui"/>
    <m/>
    <m/>
    <m/>
    <m/>
    <n v="45"/>
    <s v="Miguel Ángel"/>
    <x v="134"/>
    <d v="1899-12-30T18:00:00"/>
    <m/>
    <n v="1"/>
    <x v="0"/>
    <x v="0"/>
    <s v="SI"/>
    <x v="1"/>
    <x v="1"/>
    <x v="1"/>
    <n v="1"/>
    <x v="1"/>
    <x v="26"/>
    <x v="6"/>
    <n v="468"/>
  </r>
  <r>
    <d v="2019-06-28T00:00:00"/>
    <x v="8"/>
    <d v="1899-12-30T16:30:00"/>
    <m/>
    <x v="1"/>
    <s v="JAR"/>
    <d v="2019-06-28T16:30:00"/>
    <m/>
    <x v="26"/>
    <s v="Carga"/>
    <s v="SI"/>
    <n v="13.5"/>
    <n v="22"/>
    <x v="0"/>
    <x v="157"/>
    <x v="7"/>
    <s v="varios"/>
    <m/>
    <m/>
    <m/>
    <m/>
    <n v="45"/>
    <s v="Miguel Ángel"/>
    <x v="134"/>
    <d v="1899-12-30T16:30:00"/>
    <m/>
    <n v="1"/>
    <x v="0"/>
    <x v="0"/>
    <s v="SI"/>
    <x v="1"/>
    <x v="1"/>
    <x v="1"/>
    <n v="1"/>
    <x v="2"/>
    <x v="26"/>
    <x v="6"/>
    <n v="468"/>
  </r>
  <r>
    <d v="2019-06-28T00:00:00"/>
    <x v="116"/>
    <d v="1899-12-30T15:15:00"/>
    <m/>
    <x v="1"/>
    <s v="JAR"/>
    <d v="2019-06-28T15:30:00"/>
    <n v="6007296"/>
    <x v="6"/>
    <s v="Carga"/>
    <s v="NO"/>
    <n v="2"/>
    <n v="3"/>
    <x v="0"/>
    <x v="7"/>
    <x v="4"/>
    <s v="France"/>
    <m/>
    <m/>
    <m/>
    <m/>
    <n v="20"/>
    <s v="Miguel Ángel"/>
    <x v="134"/>
    <d v="1899-12-30T15:15:00"/>
    <m/>
    <n v="0"/>
    <x v="0"/>
    <x v="0"/>
    <s v="SI"/>
    <x v="1"/>
    <x v="1"/>
    <x v="1"/>
    <n v="1"/>
    <x v="1"/>
    <x v="26"/>
    <x v="6"/>
    <n v="468"/>
  </r>
  <r>
    <d v="2019-06-28T00:00:00"/>
    <x v="208"/>
    <d v="1899-12-30T19:40:00"/>
    <m/>
    <x v="1"/>
    <s v="JAR"/>
    <d v="2019-06-28T19:30:00"/>
    <n v="6007351"/>
    <x v="6"/>
    <s v="Carga"/>
    <s v="NO"/>
    <n v="8"/>
    <n v="16"/>
    <x v="0"/>
    <x v="7"/>
    <x v="4"/>
    <s v="france"/>
    <m/>
    <m/>
    <m/>
    <m/>
    <n v="40"/>
    <s v="Juan Carlos"/>
    <x v="134"/>
    <d v="1899-12-30T19:40:00"/>
    <m/>
    <n v="0"/>
    <x v="0"/>
    <x v="0"/>
    <s v="SI"/>
    <x v="1"/>
    <x v="1"/>
    <x v="1"/>
    <n v="1"/>
    <x v="1"/>
    <x v="26"/>
    <x v="6"/>
    <n v="468"/>
  </r>
  <r>
    <d v="2019-06-29T00:00:00"/>
    <x v="59"/>
    <d v="1899-12-30T07:00:00"/>
    <m/>
    <x v="1"/>
    <s v="JAR"/>
    <d v="2019-06-29T07:00:00"/>
    <n v="6007280"/>
    <x v="26"/>
    <s v="Carga"/>
    <s v="SI"/>
    <n v="13.5"/>
    <n v="26"/>
    <x v="2"/>
    <x v="226"/>
    <x v="1"/>
    <s v="Huesca"/>
    <s v="Asofrube"/>
    <m/>
    <m/>
    <m/>
    <n v="45"/>
    <s v="Sandra"/>
    <x v="135"/>
    <d v="1899-12-30T07:00:00"/>
    <m/>
    <n v="1"/>
    <x v="0"/>
    <x v="0"/>
    <s v="SI"/>
    <x v="1"/>
    <x v="1"/>
    <x v="1"/>
    <n v="1"/>
    <x v="1"/>
    <x v="26"/>
    <x v="6"/>
    <n v="468"/>
  </r>
  <r>
    <d v="2019-06-29T00:00:00"/>
    <x v="9"/>
    <d v="1899-12-30T08:00:00"/>
    <m/>
    <x v="1"/>
    <s v="JAR"/>
    <d v="2019-06-29T08:00:00"/>
    <n v="6007280"/>
    <x v="26"/>
    <s v="Carga"/>
    <s v="SI"/>
    <n v="13.5"/>
    <n v="26"/>
    <x v="2"/>
    <x v="226"/>
    <x v="1"/>
    <s v="Huesca"/>
    <s v="Asofrube"/>
    <m/>
    <m/>
    <m/>
    <n v="45"/>
    <s v="Sandra"/>
    <x v="135"/>
    <d v="1899-12-30T08:00:00"/>
    <m/>
    <n v="1"/>
    <x v="0"/>
    <x v="0"/>
    <s v="SI"/>
    <x v="1"/>
    <x v="1"/>
    <x v="1"/>
    <n v="1"/>
    <x v="1"/>
    <x v="26"/>
    <x v="6"/>
    <n v="468"/>
  </r>
  <r>
    <d v="2019-06-29T00:00:00"/>
    <x v="14"/>
    <d v="1899-12-30T10:00:00"/>
    <m/>
    <x v="1"/>
    <s v="JAR"/>
    <d v="2019-06-29T10:00:00"/>
    <n v="6007280"/>
    <x v="26"/>
    <s v="Carga"/>
    <s v="SI"/>
    <n v="13.5"/>
    <n v="26"/>
    <x v="2"/>
    <x v="226"/>
    <x v="1"/>
    <s v="Huesca"/>
    <s v="Asofrube"/>
    <m/>
    <m/>
    <m/>
    <n v="45"/>
    <s v="Alfredo"/>
    <x v="135"/>
    <d v="1899-12-30T10:00:00"/>
    <m/>
    <n v="1"/>
    <x v="0"/>
    <x v="0"/>
    <s v="SI"/>
    <x v="1"/>
    <x v="1"/>
    <x v="1"/>
    <n v="1"/>
    <x v="1"/>
    <x v="26"/>
    <x v="6"/>
    <n v="468"/>
  </r>
  <r>
    <d v="2019-06-29T00:00:00"/>
    <x v="2"/>
    <d v="1899-12-30T11:00:00"/>
    <m/>
    <x v="1"/>
    <s v="JAR"/>
    <d v="2019-06-29T11:00:00"/>
    <n v="6007280"/>
    <x v="26"/>
    <s v="Carga"/>
    <s v="SI"/>
    <n v="13.5"/>
    <n v="26"/>
    <x v="2"/>
    <x v="226"/>
    <x v="1"/>
    <s v="Huesca"/>
    <s v="Asofrube"/>
    <m/>
    <m/>
    <m/>
    <n v="45"/>
    <s v="Alfredo"/>
    <x v="135"/>
    <d v="1899-12-30T11:00:00"/>
    <m/>
    <n v="1"/>
    <x v="0"/>
    <x v="0"/>
    <s v="SI"/>
    <x v="1"/>
    <x v="1"/>
    <x v="1"/>
    <n v="1"/>
    <x v="1"/>
    <x v="26"/>
    <x v="6"/>
    <n v="468"/>
  </r>
  <r>
    <d v="2019-06-29T00:00:00"/>
    <x v="4"/>
    <d v="1899-12-30T12:00:00"/>
    <m/>
    <x v="1"/>
    <s v="JAR"/>
    <d v="2019-06-29T12:00:00"/>
    <n v="6007280"/>
    <x v="26"/>
    <s v="Carga"/>
    <s v="SI"/>
    <n v="13.5"/>
    <n v="26"/>
    <x v="2"/>
    <x v="226"/>
    <x v="1"/>
    <s v="Huesca"/>
    <s v="Asofrube"/>
    <m/>
    <m/>
    <m/>
    <n v="45"/>
    <s v="Alfredo"/>
    <x v="135"/>
    <d v="1899-12-30T12:00:00"/>
    <m/>
    <n v="1"/>
    <x v="0"/>
    <x v="0"/>
    <s v="SI"/>
    <x v="1"/>
    <x v="1"/>
    <x v="1"/>
    <n v="1"/>
    <x v="1"/>
    <x v="26"/>
    <x v="6"/>
    <n v="468"/>
  </r>
  <r>
    <d v="2019-06-29T00:00:00"/>
    <x v="38"/>
    <d v="1899-12-30T15:00:00"/>
    <m/>
    <x v="1"/>
    <s v="JAR"/>
    <d v="2019-06-29T15:00:00"/>
    <n v="6007280"/>
    <x v="26"/>
    <s v="Carga"/>
    <s v="SI"/>
    <n v="13.5"/>
    <n v="26"/>
    <x v="2"/>
    <x v="226"/>
    <x v="1"/>
    <s v="Huesca"/>
    <s v="Asofrube"/>
    <m/>
    <m/>
    <m/>
    <n v="45"/>
    <s v="Alfredo"/>
    <x v="135"/>
    <d v="1899-12-30T15:00:00"/>
    <m/>
    <n v="1"/>
    <x v="0"/>
    <x v="0"/>
    <s v="SI"/>
    <x v="1"/>
    <x v="1"/>
    <x v="1"/>
    <n v="1"/>
    <x v="1"/>
    <x v="26"/>
    <x v="6"/>
    <n v="468"/>
  </r>
  <r>
    <d v="2019-06-29T00:00:00"/>
    <x v="43"/>
    <d v="1899-12-30T14:00:00"/>
    <m/>
    <x v="1"/>
    <s v="JAR"/>
    <d v="2019-06-29T14:00:00"/>
    <n v="28644"/>
    <x v="26"/>
    <s v="Carga"/>
    <s v="SI"/>
    <n v="13.5"/>
    <n v="26"/>
    <x v="0"/>
    <x v="349"/>
    <x v="7"/>
    <s v="Madrid"/>
    <m/>
    <m/>
    <m/>
    <m/>
    <n v="60"/>
    <s v="Sandra"/>
    <x v="135"/>
    <d v="1899-12-30T14:00:00"/>
    <m/>
    <n v="1"/>
    <x v="0"/>
    <x v="0"/>
    <s v="SI"/>
    <x v="1"/>
    <x v="1"/>
    <x v="1"/>
    <n v="1"/>
    <x v="2"/>
    <x v="26"/>
    <x v="6"/>
    <n v="468"/>
  </r>
  <r>
    <d v="2019-06-29T00:00:00"/>
    <x v="36"/>
    <d v="1899-12-30T13:00:00"/>
    <m/>
    <x v="1"/>
    <s v="JAR"/>
    <d v="2019-06-29T13:00:00"/>
    <n v="28618"/>
    <x v="26"/>
    <s v="Carga"/>
    <s v="SI"/>
    <n v="13.5"/>
    <n v="26"/>
    <x v="0"/>
    <x v="349"/>
    <x v="7"/>
    <s v="Alicante"/>
    <m/>
    <m/>
    <m/>
    <m/>
    <n v="45"/>
    <s v="Sandra"/>
    <x v="135"/>
    <d v="1899-12-30T13:00:00"/>
    <m/>
    <n v="1"/>
    <x v="0"/>
    <x v="0"/>
    <s v="SI"/>
    <x v="1"/>
    <x v="1"/>
    <x v="1"/>
    <n v="1"/>
    <x v="2"/>
    <x v="26"/>
    <x v="6"/>
    <n v="468"/>
  </r>
  <r>
    <d v="2019-06-29T00:00:00"/>
    <x v="3"/>
    <d v="1899-12-30T11:30:00"/>
    <m/>
    <x v="1"/>
    <s v="JAR"/>
    <d v="2019-06-29T11:30:00"/>
    <n v="6007280"/>
    <x v="79"/>
    <s v="Carga"/>
    <s v="SI"/>
    <n v="13.5"/>
    <n v="26"/>
    <x v="2"/>
    <x v="226"/>
    <x v="1"/>
    <s v="FRAGA"/>
    <m/>
    <m/>
    <m/>
    <m/>
    <n v="45"/>
    <s v="Alfredo"/>
    <x v="135"/>
    <d v="1899-12-30T11:30:00"/>
    <m/>
    <n v="1"/>
    <x v="0"/>
    <x v="0"/>
    <s v="SI"/>
    <x v="1"/>
    <x v="1"/>
    <x v="1"/>
    <n v="1"/>
    <x v="1"/>
    <x v="26"/>
    <x v="6"/>
    <n v="468"/>
  </r>
  <r>
    <d v="2019-06-29T00:00:00"/>
    <x v="22"/>
    <d v="1899-12-30T09:00:00"/>
    <m/>
    <x v="1"/>
    <s v="JAR"/>
    <d v="2019-06-29T09:00:00"/>
    <n v="6007280"/>
    <x v="26"/>
    <s v="Carga"/>
    <s v="SI"/>
    <n v="13.5"/>
    <n v="26"/>
    <x v="2"/>
    <x v="226"/>
    <x v="1"/>
    <s v="Huesca"/>
    <s v="Asofrube"/>
    <m/>
    <m/>
    <m/>
    <n v="45"/>
    <s v="Alfredo"/>
    <x v="135"/>
    <d v="1899-12-30T09:00:00"/>
    <m/>
    <n v="1"/>
    <x v="0"/>
    <x v="0"/>
    <s v="SI"/>
    <x v="1"/>
    <x v="1"/>
    <x v="1"/>
    <n v="1"/>
    <x v="1"/>
    <x v="26"/>
    <x v="6"/>
    <n v="468"/>
  </r>
  <r>
    <d v="2019-07-01T00:00:00"/>
    <x v="5"/>
    <d v="1899-12-30T12:30:00"/>
    <m/>
    <x v="1"/>
    <s v="JAR"/>
    <d v="2019-07-01T12:30:00"/>
    <m/>
    <x v="72"/>
    <s v="Descarga"/>
    <s v="NO"/>
    <n v="5"/>
    <n v="9"/>
    <x v="0"/>
    <x v="242"/>
    <x v="2"/>
    <s v="PALAU"/>
    <m/>
    <m/>
    <m/>
    <m/>
    <n v="30"/>
    <s v="Sandra"/>
    <x v="136"/>
    <d v="1899-12-30T12:30:00"/>
    <m/>
    <n v="0"/>
    <x v="0"/>
    <x v="0"/>
    <s v="SI"/>
    <x v="1"/>
    <x v="1"/>
    <x v="1"/>
    <n v="1"/>
    <x v="0"/>
    <x v="27"/>
    <x v="7"/>
    <n v="468"/>
  </r>
  <r>
    <d v="2019-07-01T00:00:00"/>
    <x v="0"/>
    <d v="1899-12-30T09:30:00"/>
    <m/>
    <x v="1"/>
    <s v="MR"/>
    <d v="2019-07-01T09:30:00"/>
    <m/>
    <x v="3"/>
    <s v="Descarga"/>
    <s v="SI"/>
    <n v="13.5"/>
    <n v="26"/>
    <x v="0"/>
    <x v="23"/>
    <x v="2"/>
    <s v="PALAU"/>
    <m/>
    <m/>
    <m/>
    <m/>
    <n v="45"/>
    <s v="Juan Carlos"/>
    <x v="136"/>
    <d v="1899-12-30T09:30:00"/>
    <m/>
    <n v="1"/>
    <x v="0"/>
    <x v="0"/>
    <s v="SI"/>
    <x v="1"/>
    <x v="1"/>
    <x v="1"/>
    <n v="1"/>
    <x v="0"/>
    <x v="27"/>
    <x v="7"/>
    <n v="468"/>
  </r>
  <r>
    <d v="2019-07-01T00:00:00"/>
    <x v="22"/>
    <d v="1899-12-30T09:00:00"/>
    <m/>
    <x v="1"/>
    <s v="JAR"/>
    <d v="2019-07-01T09:00:00"/>
    <m/>
    <x v="3"/>
    <s v="Descarga"/>
    <s v="NO"/>
    <n v="2"/>
    <n v="3"/>
    <x v="0"/>
    <x v="118"/>
    <x v="2"/>
    <s v="PALAU"/>
    <m/>
    <m/>
    <m/>
    <m/>
    <n v="20"/>
    <s v="Juan Carlos"/>
    <x v="136"/>
    <d v="1899-12-30T09:00:00"/>
    <m/>
    <n v="0"/>
    <x v="0"/>
    <x v="0"/>
    <s v="SI"/>
    <x v="1"/>
    <x v="1"/>
    <x v="1"/>
    <n v="1"/>
    <x v="0"/>
    <x v="27"/>
    <x v="7"/>
    <n v="468"/>
  </r>
  <r>
    <d v="2019-07-01T00:00:00"/>
    <x v="117"/>
    <d v="1899-12-30T21:00:00"/>
    <m/>
    <x v="1"/>
    <s v="JAR"/>
    <d v="2019-07-01T21:00:00"/>
    <n v="3680434445"/>
    <x v="3"/>
    <s v="Carga"/>
    <s v="SI"/>
    <n v="13.5"/>
    <n v="26"/>
    <x v="0"/>
    <x v="23"/>
    <x v="1"/>
    <s v="varios"/>
    <n v="3680434445"/>
    <m/>
    <m/>
    <m/>
    <n v="60"/>
    <s v="Jesús"/>
    <x v="136"/>
    <d v="1899-12-30T12:00:00"/>
    <m/>
    <n v="1"/>
    <x v="0"/>
    <x v="0"/>
    <s v="SI"/>
    <x v="1"/>
    <x v="3"/>
    <x v="1"/>
    <n v="1"/>
    <x v="1"/>
    <x v="27"/>
    <x v="7"/>
    <n v="468"/>
  </r>
  <r>
    <d v="2019-07-01T00:00:00"/>
    <x v="53"/>
    <d v="1899-12-30T12:45:00"/>
    <m/>
    <x v="1"/>
    <s v="JAR"/>
    <d v="2019-07-01T13:00:00"/>
    <n v="28702"/>
    <x v="3"/>
    <s v="Carga"/>
    <s v="NO"/>
    <n v="1"/>
    <n v="1"/>
    <x v="0"/>
    <x v="275"/>
    <x v="3"/>
    <s v="Cornella"/>
    <m/>
    <m/>
    <m/>
    <m/>
    <n v="10"/>
    <s v="Reyes"/>
    <x v="136"/>
    <d v="1899-12-30T12:45:00"/>
    <m/>
    <n v="0"/>
    <x v="0"/>
    <x v="0"/>
    <s v="SI"/>
    <x v="1"/>
    <x v="1"/>
    <x v="1"/>
    <n v="1"/>
    <x v="1"/>
    <x v="27"/>
    <x v="7"/>
    <n v="468"/>
  </r>
  <r>
    <d v="2019-07-01T00:00:00"/>
    <x v="14"/>
    <d v="1899-12-30T10:00:00"/>
    <m/>
    <x v="1"/>
    <s v="JAR"/>
    <d v="2019-07-01T10:00:00"/>
    <m/>
    <x v="32"/>
    <s v="Descarga"/>
    <s v="SI"/>
    <n v="13.5"/>
    <n v="22"/>
    <x v="0"/>
    <x v="227"/>
    <x v="0"/>
    <s v="PALAU"/>
    <m/>
    <m/>
    <m/>
    <m/>
    <n v="60"/>
    <s v="Juan Carlos"/>
    <x v="136"/>
    <d v="1899-12-30T10:00:00"/>
    <m/>
    <n v="1"/>
    <x v="0"/>
    <x v="0"/>
    <s v="SI"/>
    <x v="1"/>
    <x v="1"/>
    <x v="1"/>
    <n v="1"/>
    <x v="0"/>
    <x v="27"/>
    <x v="7"/>
    <n v="468"/>
  </r>
  <r>
    <d v="2019-07-01T00:00:00"/>
    <x v="7"/>
    <d v="1899-12-30T15:30:00"/>
    <m/>
    <x v="1"/>
    <s v="JAR"/>
    <d v="2019-07-01T15:30:00"/>
    <n v="6007356"/>
    <x v="18"/>
    <s v="Carga"/>
    <s v="NO"/>
    <n v="1"/>
    <n v="2"/>
    <x v="0"/>
    <x v="31"/>
    <x v="9"/>
    <s v="alemania"/>
    <m/>
    <m/>
    <m/>
    <m/>
    <m/>
    <s v="FALLO"/>
    <x v="23"/>
    <m/>
    <m/>
    <n v="0"/>
    <x v="1"/>
    <x v="1"/>
    <s v="N/A"/>
    <x v="4"/>
    <x v="4"/>
    <x v="0"/>
    <n v="0"/>
    <x v="2"/>
    <x v="5"/>
    <x v="2"/>
    <n v="468"/>
  </r>
  <r>
    <d v="2019-07-01T00:00:00"/>
    <x v="18"/>
    <d v="1899-12-30T07:30:00"/>
    <m/>
    <x v="1"/>
    <s v="JAR"/>
    <d v="2019-07-01T07:30:00"/>
    <n v="28242"/>
    <x v="3"/>
    <s v="Carga"/>
    <s v="NO"/>
    <n v="1"/>
    <n v="2"/>
    <x v="0"/>
    <x v="64"/>
    <x v="1"/>
    <s v="Madrid"/>
    <m/>
    <m/>
    <m/>
    <m/>
    <n v="20"/>
    <s v="Juan Carlos"/>
    <x v="136"/>
    <d v="1899-12-30T07:30:00"/>
    <m/>
    <n v="0"/>
    <x v="0"/>
    <x v="0"/>
    <s v="SI"/>
    <x v="1"/>
    <x v="1"/>
    <x v="1"/>
    <n v="1"/>
    <x v="1"/>
    <x v="27"/>
    <x v="7"/>
    <n v="468"/>
  </r>
  <r>
    <d v="2019-07-01T00:00:00"/>
    <x v="9"/>
    <d v="1899-12-30T08:00:00"/>
    <m/>
    <x v="1"/>
    <s v="JAR"/>
    <d v="2019-07-01T08:00:00"/>
    <m/>
    <x v="25"/>
    <s v="Descarga"/>
    <s v="SI"/>
    <n v="13.5"/>
    <n v="26"/>
    <x v="0"/>
    <x v="42"/>
    <x v="10"/>
    <s v="GAILLON"/>
    <s v="cb1313"/>
    <m/>
    <m/>
    <m/>
    <n v="60"/>
    <s v="Miguel Ángel"/>
    <x v="136"/>
    <d v="1899-12-30T08:00:00"/>
    <m/>
    <n v="1"/>
    <x v="0"/>
    <x v="0"/>
    <s v="SI"/>
    <x v="1"/>
    <x v="1"/>
    <x v="1"/>
    <n v="1"/>
    <x v="2"/>
    <x v="27"/>
    <x v="7"/>
    <n v="468"/>
  </r>
  <r>
    <d v="2019-07-01T00:00:00"/>
    <x v="2"/>
    <d v="1899-12-30T11:00:00"/>
    <m/>
    <x v="1"/>
    <s v="JAR"/>
    <d v="2019-07-01T11:00:00"/>
    <n v="6007280"/>
    <x v="26"/>
    <s v="Carga"/>
    <s v="SI"/>
    <n v="13.5"/>
    <n v="26"/>
    <x v="2"/>
    <x v="226"/>
    <x v="1"/>
    <s v="Fraga"/>
    <m/>
    <m/>
    <m/>
    <m/>
    <n v="45"/>
    <s v="Jesús"/>
    <x v="136"/>
    <d v="1899-12-30T11:00:00"/>
    <m/>
    <n v="1"/>
    <x v="0"/>
    <x v="0"/>
    <s v="SI"/>
    <x v="1"/>
    <x v="1"/>
    <x v="1"/>
    <n v="1"/>
    <x v="1"/>
    <x v="27"/>
    <x v="7"/>
    <n v="468"/>
  </r>
  <r>
    <d v="2019-07-01T00:00:00"/>
    <x v="1"/>
    <d v="1899-12-30T10:30:00"/>
    <m/>
    <x v="1"/>
    <s v="JAR"/>
    <d v="2019-07-01T10:30:00"/>
    <n v="6007280"/>
    <x v="26"/>
    <s v="Carga"/>
    <s v="SI"/>
    <n v="13.5"/>
    <n v="26"/>
    <x v="2"/>
    <x v="226"/>
    <x v="1"/>
    <s v="Fraga"/>
    <m/>
    <m/>
    <m/>
    <m/>
    <n v="45"/>
    <s v="Jesús"/>
    <x v="136"/>
    <d v="1899-12-30T10:30:00"/>
    <m/>
    <n v="1"/>
    <x v="0"/>
    <x v="0"/>
    <s v="SI"/>
    <x v="1"/>
    <x v="1"/>
    <x v="1"/>
    <n v="1"/>
    <x v="1"/>
    <x v="27"/>
    <x v="7"/>
    <n v="468"/>
  </r>
  <r>
    <d v="2019-07-01T00:00:00"/>
    <x v="4"/>
    <d v="1899-12-30T12:00:00"/>
    <m/>
    <x v="1"/>
    <s v="JAR"/>
    <d v="2019-07-01T12:00:00"/>
    <n v="6007280"/>
    <x v="26"/>
    <s v="Carga"/>
    <s v="SI"/>
    <n v="13.5"/>
    <n v="26"/>
    <x v="2"/>
    <x v="226"/>
    <x v="1"/>
    <s v="Fraga"/>
    <m/>
    <m/>
    <m/>
    <m/>
    <n v="60"/>
    <s v="Jesús"/>
    <x v="136"/>
    <d v="1899-12-30T12:00:00"/>
    <m/>
    <n v="1"/>
    <x v="0"/>
    <x v="0"/>
    <s v="SI"/>
    <x v="1"/>
    <x v="1"/>
    <x v="1"/>
    <n v="1"/>
    <x v="1"/>
    <x v="27"/>
    <x v="7"/>
    <n v="468"/>
  </r>
  <r>
    <d v="2019-07-01T00:00:00"/>
    <x v="6"/>
    <d v="1899-12-30T13:30:00"/>
    <m/>
    <x v="1"/>
    <s v="JAR"/>
    <d v="2019-07-01T13:30:00"/>
    <n v="6007280"/>
    <x v="26"/>
    <s v="Carga"/>
    <s v="SI"/>
    <n v="13.5"/>
    <n v="26"/>
    <x v="2"/>
    <x v="226"/>
    <x v="1"/>
    <s v="Fraga"/>
    <m/>
    <m/>
    <m/>
    <m/>
    <n v="45"/>
    <s v="Miguel Ángel"/>
    <x v="136"/>
    <d v="1899-12-30T13:30:00"/>
    <m/>
    <n v="1"/>
    <x v="0"/>
    <x v="0"/>
    <s v="SI"/>
    <x v="1"/>
    <x v="1"/>
    <x v="1"/>
    <n v="1"/>
    <x v="1"/>
    <x v="27"/>
    <x v="7"/>
    <n v="468"/>
  </r>
  <r>
    <d v="2019-07-01T00:00:00"/>
    <x v="13"/>
    <d v="1899-12-30T16:00:00"/>
    <m/>
    <x v="1"/>
    <s v="JAR"/>
    <d v="2019-07-01T16:00:00"/>
    <n v="6007280"/>
    <x v="26"/>
    <s v="Carga"/>
    <s v="SI"/>
    <n v="13.5"/>
    <n v="26"/>
    <x v="2"/>
    <x v="226"/>
    <x v="1"/>
    <s v="Fraga"/>
    <m/>
    <m/>
    <m/>
    <m/>
    <n v="45"/>
    <s v="Juan Carlos"/>
    <x v="136"/>
    <d v="1899-12-30T13:15:00"/>
    <m/>
    <n v="1"/>
    <x v="0"/>
    <x v="0"/>
    <s v="SI"/>
    <x v="1"/>
    <x v="3"/>
    <x v="1"/>
    <n v="1"/>
    <x v="1"/>
    <x v="27"/>
    <x v="7"/>
    <n v="468"/>
  </r>
  <r>
    <d v="2019-07-01T00:00:00"/>
    <x v="46"/>
    <d v="1899-12-30T18:00:00"/>
    <m/>
    <x v="1"/>
    <s v="JAR"/>
    <d v="2019-07-01T18:00:00"/>
    <n v="6007280"/>
    <x v="26"/>
    <s v="Carga"/>
    <s v="SI"/>
    <n v="13.5"/>
    <n v="26"/>
    <x v="2"/>
    <x v="226"/>
    <x v="1"/>
    <s v="Fraga"/>
    <m/>
    <m/>
    <m/>
    <m/>
    <n v="45"/>
    <s v="Alfredo"/>
    <x v="136"/>
    <d v="1899-12-30T14:00:00"/>
    <m/>
    <n v="1"/>
    <x v="0"/>
    <x v="0"/>
    <s v="SI"/>
    <x v="1"/>
    <x v="3"/>
    <x v="1"/>
    <n v="1"/>
    <x v="1"/>
    <x v="27"/>
    <x v="7"/>
    <n v="468"/>
  </r>
  <r>
    <d v="2019-07-01T00:00:00"/>
    <x v="49"/>
    <d v="1899-12-30T20:00:00"/>
    <m/>
    <x v="1"/>
    <s v="JAR"/>
    <d v="2019-07-01T20:00:00"/>
    <n v="6007280"/>
    <x v="26"/>
    <s v="Carga"/>
    <s v="SI"/>
    <n v="13.5"/>
    <n v="26"/>
    <x v="2"/>
    <x v="226"/>
    <x v="1"/>
    <s v="Fraga"/>
    <m/>
    <m/>
    <m/>
    <m/>
    <n v="45"/>
    <s v="Alfredo"/>
    <x v="136"/>
    <d v="1899-12-30T18:00:00"/>
    <m/>
    <n v="1"/>
    <x v="0"/>
    <x v="0"/>
    <s v="SI"/>
    <x v="1"/>
    <x v="3"/>
    <x v="1"/>
    <n v="1"/>
    <x v="1"/>
    <x v="27"/>
    <x v="7"/>
    <n v="468"/>
  </r>
  <r>
    <d v="2019-07-01T00:00:00"/>
    <x v="40"/>
    <d v="1899-12-30T17:00:00"/>
    <m/>
    <x v="1"/>
    <s v="JAR"/>
    <d v="2019-07-01T17:00:00"/>
    <n v="28611"/>
    <x v="26"/>
    <s v="Carga"/>
    <s v="SI"/>
    <n v="13.5"/>
    <n v="26"/>
    <x v="0"/>
    <x v="349"/>
    <x v="7"/>
    <s v="Zaragoza"/>
    <m/>
    <m/>
    <m/>
    <m/>
    <n v="45"/>
    <s v="Alfredo"/>
    <x v="136"/>
    <d v="1899-12-30T17:00:00"/>
    <m/>
    <n v="1"/>
    <x v="0"/>
    <x v="0"/>
    <s v="SI"/>
    <x v="1"/>
    <x v="1"/>
    <x v="1"/>
    <n v="1"/>
    <x v="2"/>
    <x v="27"/>
    <x v="7"/>
    <n v="468"/>
  </r>
  <r>
    <d v="2019-07-01T00:00:00"/>
    <x v="3"/>
    <d v="1899-12-30T11:30:00"/>
    <m/>
    <x v="1"/>
    <s v="JAR"/>
    <d v="2019-07-01T11:30:00"/>
    <m/>
    <x v="22"/>
    <s v="Descarga"/>
    <s v="SI"/>
    <n v="13.5"/>
    <n v="22"/>
    <x v="0"/>
    <x v="319"/>
    <x v="8"/>
    <s v="PALAU"/>
    <m/>
    <m/>
    <m/>
    <m/>
    <n v="60"/>
    <s v="Miguel Ángel"/>
    <x v="136"/>
    <d v="1899-12-30T11:30:00"/>
    <m/>
    <n v="1"/>
    <x v="0"/>
    <x v="0"/>
    <s v="SI"/>
    <x v="1"/>
    <x v="1"/>
    <x v="1"/>
    <n v="1"/>
    <x v="2"/>
    <x v="27"/>
    <x v="7"/>
    <n v="468"/>
  </r>
  <r>
    <d v="2019-07-01T00:00:00"/>
    <x v="56"/>
    <d v="1899-12-30T19:00:00"/>
    <m/>
    <x v="1"/>
    <s v="JAR"/>
    <d v="2019-07-01T19:00:00"/>
    <n v="27712"/>
    <x v="55"/>
    <s v="Carga"/>
    <s v="SI"/>
    <n v="13.5"/>
    <n v="26"/>
    <x v="0"/>
    <x v="259"/>
    <x v="1"/>
    <s v="marruecos"/>
    <m/>
    <s v="R1811BCX"/>
    <m/>
    <m/>
    <n v="60"/>
    <s v="Miguel M."/>
    <x v="136"/>
    <d v="1899-12-30T16:00:00"/>
    <m/>
    <n v="1"/>
    <x v="0"/>
    <x v="0"/>
    <s v="SI"/>
    <x v="1"/>
    <x v="3"/>
    <x v="1"/>
    <n v="1"/>
    <x v="1"/>
    <x v="27"/>
    <x v="7"/>
    <n v="468"/>
  </r>
  <r>
    <d v="2019-07-01T00:00:00"/>
    <x v="82"/>
    <d v="1899-12-30T16:45:00"/>
    <m/>
    <x v="1"/>
    <s v="JAR"/>
    <d v="2019-07-01T17:00:00"/>
    <m/>
    <x v="19"/>
    <s v="Carga"/>
    <s v="NO"/>
    <n v="6"/>
    <n v="6"/>
    <x v="0"/>
    <x v="6"/>
    <x v="3"/>
    <s v="varios"/>
    <m/>
    <m/>
    <m/>
    <m/>
    <n v="15"/>
    <s v="Jesús"/>
    <x v="136"/>
    <d v="1899-12-30T16:45:00"/>
    <m/>
    <n v="0"/>
    <x v="0"/>
    <x v="0"/>
    <s v="SI"/>
    <x v="1"/>
    <x v="1"/>
    <x v="1"/>
    <n v="1"/>
    <x v="1"/>
    <x v="27"/>
    <x v="7"/>
    <n v="468"/>
  </r>
  <r>
    <d v="2019-07-01T00:00:00"/>
    <x v="89"/>
    <d v="1899-12-30T17:15:00"/>
    <m/>
    <x v="1"/>
    <s v="JAR"/>
    <d v="2019-07-01T17:30:00"/>
    <n v="28364"/>
    <x v="83"/>
    <s v="Carga"/>
    <s v="NO"/>
    <n v="2"/>
    <n v="4"/>
    <x v="0"/>
    <x v="294"/>
    <x v="7"/>
    <s v="varios"/>
    <n v="28364"/>
    <m/>
    <m/>
    <m/>
    <n v="30"/>
    <s v="Miguel M."/>
    <x v="136"/>
    <d v="1899-12-30T17:15:00"/>
    <m/>
    <n v="0"/>
    <x v="0"/>
    <x v="0"/>
    <s v="SI"/>
    <x v="1"/>
    <x v="1"/>
    <x v="1"/>
    <n v="1"/>
    <x v="2"/>
    <x v="27"/>
    <x v="7"/>
    <n v="468"/>
  </r>
  <r>
    <d v="2019-07-01T00:00:00"/>
    <x v="20"/>
    <d v="1899-12-30T08:30:00"/>
    <m/>
    <x v="1"/>
    <s v="JAR"/>
    <d v="2019-07-01T08:30:00"/>
    <m/>
    <x v="7"/>
    <s v="Carga"/>
    <s v="NO"/>
    <n v="4"/>
    <n v="2"/>
    <x v="0"/>
    <x v="6"/>
    <x v="3"/>
    <s v="Pineda de Mar"/>
    <m/>
    <m/>
    <m/>
    <m/>
    <n v="15"/>
    <s v="Jesús"/>
    <x v="136"/>
    <d v="1899-12-30T08:30:00"/>
    <m/>
    <n v="0"/>
    <x v="0"/>
    <x v="0"/>
    <s v="SI"/>
    <x v="1"/>
    <x v="1"/>
    <x v="1"/>
    <n v="1"/>
    <x v="1"/>
    <x v="27"/>
    <x v="7"/>
    <n v="468"/>
  </r>
  <r>
    <d v="2019-07-01T00:00:00"/>
    <x v="73"/>
    <d v="1899-12-30T11:15:00"/>
    <m/>
    <x v="1"/>
    <s v="JAR"/>
    <d v="2019-07-01T11:30:00"/>
    <m/>
    <x v="7"/>
    <s v="Carga"/>
    <s v="NO"/>
    <n v="4"/>
    <n v="6"/>
    <x v="0"/>
    <x v="247"/>
    <x v="5"/>
    <s v="la llagosta"/>
    <m/>
    <m/>
    <m/>
    <m/>
    <n v="20"/>
    <s v="Juan Carlos"/>
    <x v="136"/>
    <d v="1899-12-30T11:15:00"/>
    <m/>
    <n v="0"/>
    <x v="0"/>
    <x v="0"/>
    <s v="SI"/>
    <x v="1"/>
    <x v="1"/>
    <x v="1"/>
    <n v="1"/>
    <x v="2"/>
    <x v="27"/>
    <x v="7"/>
    <n v="468"/>
  </r>
  <r>
    <d v="2019-07-01T00:00:00"/>
    <x v="114"/>
    <d v="1899-12-30T20:30:00"/>
    <m/>
    <x v="1"/>
    <s v="JAR"/>
    <d v="2019-07-01T20:30:00"/>
    <m/>
    <x v="25"/>
    <s v="Descarga"/>
    <s v="SI"/>
    <n v="13.5"/>
    <n v="26"/>
    <x v="0"/>
    <x v="55"/>
    <x v="8"/>
    <s v="PALAU"/>
    <s v="Kaiman Azul"/>
    <m/>
    <m/>
    <m/>
    <n v="60"/>
    <s v="Alfredo"/>
    <x v="136"/>
    <d v="1899-12-30T20:30:00"/>
    <m/>
    <n v="1"/>
    <x v="0"/>
    <x v="0"/>
    <s v="SI"/>
    <x v="1"/>
    <x v="1"/>
    <x v="1"/>
    <n v="1"/>
    <x v="2"/>
    <x v="27"/>
    <x v="7"/>
    <n v="468"/>
  </r>
  <r>
    <d v="2019-07-01T00:00:00"/>
    <x v="55"/>
    <d v="1899-12-30T17:30:00"/>
    <m/>
    <x v="1"/>
    <s v="JAR"/>
    <d v="2019-07-01T17:30:00"/>
    <n v="28076"/>
    <x v="26"/>
    <s v="Carga"/>
    <s v="NO"/>
    <n v="6"/>
    <n v="12"/>
    <x v="0"/>
    <x v="100"/>
    <x v="7"/>
    <s v="sant esteve Sesrovires"/>
    <m/>
    <m/>
    <m/>
    <m/>
    <n v="30"/>
    <s v="Miguel M."/>
    <x v="136"/>
    <d v="1899-12-30T17:30:00"/>
    <m/>
    <n v="0"/>
    <x v="0"/>
    <x v="0"/>
    <s v="SI"/>
    <x v="1"/>
    <x v="1"/>
    <x v="1"/>
    <n v="1"/>
    <x v="2"/>
    <x v="27"/>
    <x v="7"/>
    <n v="468"/>
  </r>
  <r>
    <d v="2019-07-01T00:00:00"/>
    <x v="58"/>
    <d v="1899-12-30T13:15:00"/>
    <m/>
    <x v="1"/>
    <s v="JAR"/>
    <d v="2019-07-01T13:30:00"/>
    <m/>
    <x v="7"/>
    <s v="Carga"/>
    <s v="NO"/>
    <n v="4"/>
    <n v="6"/>
    <x v="0"/>
    <x v="247"/>
    <x v="5"/>
    <s v="la llagosta"/>
    <m/>
    <m/>
    <m/>
    <m/>
    <n v="20"/>
    <s v="Sandra"/>
    <x v="136"/>
    <d v="1899-12-30T13:15:00"/>
    <m/>
    <n v="0"/>
    <x v="0"/>
    <x v="0"/>
    <s v="SI"/>
    <x v="1"/>
    <x v="1"/>
    <x v="1"/>
    <n v="1"/>
    <x v="2"/>
    <x v="27"/>
    <x v="7"/>
    <n v="468"/>
  </r>
  <r>
    <d v="2019-07-02T00:00:00"/>
    <x v="36"/>
    <m/>
    <m/>
    <x v="0"/>
    <s v="JAR"/>
    <d v="2019-07-02T13:00:00"/>
    <m/>
    <x v="3"/>
    <s v="Descarga"/>
    <s v="NO"/>
    <n v="5"/>
    <n v="10"/>
    <x v="0"/>
    <x v="6"/>
    <x v="0"/>
    <s v="PALAU"/>
    <m/>
    <m/>
    <m/>
    <m/>
    <n v="25"/>
    <s v="Juan Carlos"/>
    <x v="137"/>
    <d v="1899-12-30T13:00:00"/>
    <m/>
    <n v="0"/>
    <x v="0"/>
    <x v="0"/>
    <s v="No"/>
    <x v="0"/>
    <x v="0"/>
    <x v="0"/>
    <n v="0"/>
    <x v="0"/>
    <x v="27"/>
    <x v="7"/>
    <n v="468"/>
  </r>
  <r>
    <d v="2019-07-02T00:00:00"/>
    <x v="0"/>
    <d v="1899-12-30T09:30:00"/>
    <m/>
    <x v="1"/>
    <s v="JAR"/>
    <d v="2019-07-02T09:30:00"/>
    <m/>
    <x v="3"/>
    <s v="Descarga"/>
    <s v="NO"/>
    <n v="2"/>
    <n v="4"/>
    <x v="0"/>
    <x v="128"/>
    <x v="2"/>
    <s v="PALAU"/>
    <m/>
    <m/>
    <m/>
    <m/>
    <n v="20"/>
    <s v="Juan Carlos"/>
    <x v="137"/>
    <d v="1899-12-30T11:00:00"/>
    <m/>
    <n v="0"/>
    <x v="0"/>
    <x v="0"/>
    <s v="SI"/>
    <x v="1"/>
    <x v="2"/>
    <x v="0"/>
    <n v="0"/>
    <x v="0"/>
    <x v="27"/>
    <x v="7"/>
    <n v="468"/>
  </r>
  <r>
    <d v="2019-07-02T00:00:00"/>
    <x v="4"/>
    <d v="1899-12-30T12:00:00"/>
    <m/>
    <x v="1"/>
    <s v="JAR"/>
    <d v="2019-07-02T12:00:00"/>
    <n v="27713"/>
    <x v="55"/>
    <s v="Carga"/>
    <s v="SI"/>
    <n v="13.5"/>
    <n v="22"/>
    <x v="0"/>
    <x v="259"/>
    <x v="1"/>
    <s v="Marrocco"/>
    <m/>
    <s v="R9353BCC"/>
    <m/>
    <m/>
    <n v="60"/>
    <s v="Miguel Ángel"/>
    <x v="137"/>
    <d v="1899-12-30T12:00:00"/>
    <m/>
    <n v="1"/>
    <x v="0"/>
    <x v="0"/>
    <s v="SI"/>
    <x v="1"/>
    <x v="1"/>
    <x v="1"/>
    <n v="1"/>
    <x v="1"/>
    <x v="27"/>
    <x v="7"/>
    <n v="468"/>
  </r>
  <r>
    <d v="2019-07-02T00:00:00"/>
    <x v="2"/>
    <d v="1899-12-30T11:00:00"/>
    <m/>
    <x v="1"/>
    <s v="JAR"/>
    <d v="2019-07-02T11:00:00"/>
    <s v="6007279-7388"/>
    <x v="3"/>
    <s v="Carga"/>
    <s v="NO"/>
    <n v="2"/>
    <n v="4"/>
    <x v="0"/>
    <x v="10"/>
    <x v="4"/>
    <s v="UK"/>
    <m/>
    <m/>
    <m/>
    <m/>
    <n v="30"/>
    <s v="Juan Carlos"/>
    <x v="137"/>
    <d v="1899-12-30T08:00:00"/>
    <m/>
    <n v="0"/>
    <x v="0"/>
    <x v="0"/>
    <s v="SI"/>
    <x v="1"/>
    <x v="3"/>
    <x v="1"/>
    <n v="1"/>
    <x v="1"/>
    <x v="27"/>
    <x v="7"/>
    <n v="468"/>
  </r>
  <r>
    <d v="2019-07-02T00:00:00"/>
    <x v="89"/>
    <d v="1899-12-30T17:15:00"/>
    <m/>
    <x v="1"/>
    <s v="JAR"/>
    <d v="2019-07-02T17:30:00"/>
    <m/>
    <x v="83"/>
    <s v="Carga"/>
    <s v="NO"/>
    <n v="2"/>
    <n v="4"/>
    <x v="0"/>
    <x v="294"/>
    <x v="7"/>
    <s v="varios"/>
    <m/>
    <m/>
    <m/>
    <m/>
    <n v="20"/>
    <s v="Miguel M."/>
    <x v="137"/>
    <d v="1899-12-30T17:15:00"/>
    <m/>
    <n v="0"/>
    <x v="0"/>
    <x v="0"/>
    <s v="SI"/>
    <x v="1"/>
    <x v="1"/>
    <x v="1"/>
    <n v="1"/>
    <x v="2"/>
    <x v="27"/>
    <x v="7"/>
    <n v="468"/>
  </r>
  <r>
    <d v="2019-07-02T00:00:00"/>
    <x v="82"/>
    <d v="1899-12-30T16:45:00"/>
    <m/>
    <x v="1"/>
    <s v="JAR"/>
    <d v="2019-07-02T17:00:00"/>
    <m/>
    <x v="19"/>
    <s v="Carga"/>
    <s v="NO"/>
    <n v="6"/>
    <n v="6"/>
    <x v="0"/>
    <x v="6"/>
    <x v="3"/>
    <s v="varios"/>
    <m/>
    <m/>
    <m/>
    <m/>
    <n v="30"/>
    <s v="Alfredo"/>
    <x v="137"/>
    <d v="1899-12-30T16:45:00"/>
    <m/>
    <n v="0"/>
    <x v="0"/>
    <x v="0"/>
    <s v="SI"/>
    <x v="1"/>
    <x v="1"/>
    <x v="1"/>
    <n v="1"/>
    <x v="1"/>
    <x v="27"/>
    <x v="7"/>
    <n v="468"/>
  </r>
  <r>
    <d v="2019-07-02T00:00:00"/>
    <x v="73"/>
    <d v="1899-12-30T11:15:00"/>
    <m/>
    <x v="1"/>
    <s v="JAR"/>
    <d v="2019-07-02T11:30:00"/>
    <n v="28832"/>
    <x v="16"/>
    <s v="Carga"/>
    <s v="NO"/>
    <n v="1"/>
    <n v="1"/>
    <x v="0"/>
    <x v="4"/>
    <x v="3"/>
    <s v="Valladolid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7-02T00:00:00"/>
    <x v="9"/>
    <d v="1899-12-30T08:00:00"/>
    <m/>
    <x v="1"/>
    <s v="JAR"/>
    <d v="2019-07-02T08:00:00"/>
    <n v="6007280"/>
    <x v="26"/>
    <s v="Carga"/>
    <s v="SI"/>
    <n v="13.5"/>
    <n v="26"/>
    <x v="2"/>
    <x v="226"/>
    <x v="1"/>
    <s v="Fraga"/>
    <s v="asofrube"/>
    <m/>
    <m/>
    <m/>
    <n v="45"/>
    <s v="Juan Carlos"/>
    <x v="137"/>
    <d v="1899-12-30T10:00:00"/>
    <m/>
    <n v="1"/>
    <x v="0"/>
    <x v="0"/>
    <s v="SI"/>
    <x v="1"/>
    <x v="2"/>
    <x v="0"/>
    <n v="0"/>
    <x v="1"/>
    <x v="27"/>
    <x v="7"/>
    <n v="468"/>
  </r>
  <r>
    <d v="2019-07-02T00:00:00"/>
    <x v="14"/>
    <d v="1899-12-30T10:00:00"/>
    <m/>
    <x v="1"/>
    <s v="JAR"/>
    <d v="2019-07-02T10:00:00"/>
    <n v="6007280"/>
    <x v="26"/>
    <s v="Carga"/>
    <s v="SI"/>
    <n v="13.5"/>
    <n v="26"/>
    <x v="2"/>
    <x v="226"/>
    <x v="1"/>
    <s v="Fraga"/>
    <s v="asofrube"/>
    <m/>
    <m/>
    <m/>
    <n v="45"/>
    <s v="Miguel Ángel"/>
    <x v="137"/>
    <d v="1899-12-30T10:00:00"/>
    <m/>
    <n v="1"/>
    <x v="0"/>
    <x v="0"/>
    <s v="SI"/>
    <x v="1"/>
    <x v="1"/>
    <x v="1"/>
    <n v="1"/>
    <x v="1"/>
    <x v="27"/>
    <x v="7"/>
    <n v="468"/>
  </r>
  <r>
    <d v="2019-07-02T00:00:00"/>
    <x v="3"/>
    <d v="1899-12-30T11:30:00"/>
    <m/>
    <x v="1"/>
    <s v="JAR"/>
    <d v="2019-07-02T11:30:00"/>
    <n v="6007280"/>
    <x v="26"/>
    <s v="Carga"/>
    <s v="SI"/>
    <n v="13.5"/>
    <n v="26"/>
    <x v="2"/>
    <x v="226"/>
    <x v="1"/>
    <s v="Fraga"/>
    <s v="asofrube"/>
    <m/>
    <m/>
    <m/>
    <n v="45"/>
    <s v="Jesús"/>
    <x v="137"/>
    <d v="1899-12-30T11:30:00"/>
    <m/>
    <n v="1"/>
    <x v="0"/>
    <x v="0"/>
    <s v="SI"/>
    <x v="1"/>
    <x v="1"/>
    <x v="1"/>
    <n v="1"/>
    <x v="1"/>
    <x v="27"/>
    <x v="7"/>
    <n v="468"/>
  </r>
  <r>
    <d v="2019-07-02T00:00:00"/>
    <x v="5"/>
    <d v="1899-12-30T12:30:00"/>
    <m/>
    <x v="1"/>
    <s v="JAR"/>
    <d v="2019-07-02T12:30:00"/>
    <n v="6007280"/>
    <x v="26"/>
    <s v="Carga"/>
    <s v="SI"/>
    <n v="13.5"/>
    <n v="26"/>
    <x v="2"/>
    <x v="226"/>
    <x v="1"/>
    <s v="Huesca"/>
    <s v="Sweet"/>
    <m/>
    <m/>
    <m/>
    <n v="45"/>
    <s v="Juan Carlos"/>
    <x v="137"/>
    <d v="1899-12-30T12:30:00"/>
    <m/>
    <n v="1"/>
    <x v="0"/>
    <x v="0"/>
    <s v="SI"/>
    <x v="1"/>
    <x v="1"/>
    <x v="1"/>
    <n v="1"/>
    <x v="1"/>
    <x v="27"/>
    <x v="7"/>
    <n v="468"/>
  </r>
  <r>
    <d v="2019-07-02T00:00:00"/>
    <x v="38"/>
    <d v="1899-12-30T15:00:00"/>
    <m/>
    <x v="1"/>
    <s v="JAR"/>
    <d v="2019-07-02T15:00:00"/>
    <n v="6007280"/>
    <x v="26"/>
    <s v="Carga"/>
    <s v="SI"/>
    <n v="13.5"/>
    <n v="26"/>
    <x v="2"/>
    <x v="226"/>
    <x v="1"/>
    <s v="Huesca"/>
    <s v="Sweet"/>
    <m/>
    <m/>
    <m/>
    <n v="45"/>
    <s v="Juan Carlos"/>
    <x v="137"/>
    <d v="1899-12-30T13:00:00"/>
    <m/>
    <n v="1"/>
    <x v="0"/>
    <x v="0"/>
    <s v="SI"/>
    <x v="1"/>
    <x v="3"/>
    <x v="1"/>
    <n v="1"/>
    <x v="1"/>
    <x v="27"/>
    <x v="7"/>
    <n v="468"/>
  </r>
  <r>
    <d v="2019-07-02T00:00:00"/>
    <x v="13"/>
    <d v="1899-12-30T16:00:00"/>
    <m/>
    <x v="1"/>
    <s v="JAR"/>
    <d v="2019-07-02T16:00:00"/>
    <n v="6007280"/>
    <x v="26"/>
    <s v="Carga"/>
    <s v="SI"/>
    <n v="13.5"/>
    <n v="26"/>
    <x v="2"/>
    <x v="226"/>
    <x v="1"/>
    <s v="Huesca"/>
    <s v="Sweet"/>
    <m/>
    <m/>
    <m/>
    <n v="45"/>
    <s v="Miguel M."/>
    <x v="137"/>
    <d v="1899-12-30T18:00:00"/>
    <m/>
    <n v="1"/>
    <x v="0"/>
    <x v="0"/>
    <s v="SI"/>
    <x v="1"/>
    <x v="2"/>
    <x v="0"/>
    <n v="0"/>
    <x v="1"/>
    <x v="27"/>
    <x v="7"/>
    <n v="468"/>
  </r>
  <r>
    <d v="2019-07-02T00:00:00"/>
    <x v="35"/>
    <d v="1899-12-30T12:15:00"/>
    <m/>
    <x v="1"/>
    <s v="JAR"/>
    <d v="2019-07-02T12:30:00"/>
    <m/>
    <x v="3"/>
    <s v="Descarga"/>
    <s v="NO"/>
    <n v="1"/>
    <n v="2"/>
    <x v="0"/>
    <x v="117"/>
    <x v="0"/>
    <s v="PALAU"/>
    <m/>
    <m/>
    <m/>
    <m/>
    <n v="15"/>
    <s v="Juan Carlos"/>
    <x v="137"/>
    <d v="1899-12-30T10:15:00"/>
    <m/>
    <n v="0"/>
    <x v="0"/>
    <x v="0"/>
    <s v="SI"/>
    <x v="1"/>
    <x v="3"/>
    <x v="1"/>
    <n v="1"/>
    <x v="0"/>
    <x v="27"/>
    <x v="7"/>
    <n v="468"/>
  </r>
  <r>
    <d v="2019-07-02T00:00:00"/>
    <x v="53"/>
    <d v="1899-12-30T12:45:00"/>
    <m/>
    <x v="1"/>
    <s v="JAR"/>
    <d v="2019-07-02T13:00:00"/>
    <n v="28664"/>
    <x v="16"/>
    <s v="Carga"/>
    <s v="NO"/>
    <n v="1"/>
    <n v="1"/>
    <x v="0"/>
    <x v="4"/>
    <x v="3"/>
    <s v="Santander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7-02T00:00:00"/>
    <x v="46"/>
    <d v="1899-12-30T18:00:00"/>
    <m/>
    <x v="1"/>
    <s v="JAR"/>
    <d v="2019-07-02T18:00:00"/>
    <n v="28400"/>
    <x v="90"/>
    <s v="Carga"/>
    <s v="NO"/>
    <n v="5"/>
    <n v="9"/>
    <x v="0"/>
    <x v="32"/>
    <x v="3"/>
    <s v="UK"/>
    <m/>
    <m/>
    <m/>
    <m/>
    <n v="30"/>
    <s v="Alfredo"/>
    <x v="137"/>
    <d v="1899-12-30T18:00:00"/>
    <m/>
    <n v="0"/>
    <x v="0"/>
    <x v="0"/>
    <s v="SI"/>
    <x v="1"/>
    <x v="1"/>
    <x v="1"/>
    <n v="1"/>
    <x v="1"/>
    <x v="27"/>
    <x v="7"/>
    <n v="468"/>
  </r>
  <r>
    <d v="2019-07-02T00:00:00"/>
    <x v="7"/>
    <d v="1899-12-30T15:30:00"/>
    <m/>
    <x v="1"/>
    <s v="JAR"/>
    <d v="2019-07-02T15:30:00"/>
    <m/>
    <x v="25"/>
    <s v="Descarga"/>
    <s v="SI"/>
    <n v="13.5"/>
    <n v="26"/>
    <x v="0"/>
    <x v="55"/>
    <x v="8"/>
    <s v="PALAU"/>
    <s v="Kaiman Azul"/>
    <m/>
    <m/>
    <m/>
    <n v="45"/>
    <s v="Alfredo"/>
    <x v="137"/>
    <d v="1899-12-30T14:30:00"/>
    <m/>
    <n v="1"/>
    <x v="0"/>
    <x v="0"/>
    <s v="SI"/>
    <x v="1"/>
    <x v="3"/>
    <x v="1"/>
    <n v="1"/>
    <x v="2"/>
    <x v="27"/>
    <x v="7"/>
    <n v="468"/>
  </r>
  <r>
    <d v="2019-07-02T00:00:00"/>
    <x v="1"/>
    <d v="1899-12-30T10:30:00"/>
    <m/>
    <x v="1"/>
    <s v="MR"/>
    <d v="2019-07-02T10:30:00"/>
    <n v="28583"/>
    <x v="3"/>
    <s v="Carga"/>
    <s v="NO"/>
    <n v="4"/>
    <n v="8"/>
    <x v="0"/>
    <x v="214"/>
    <x v="1"/>
    <s v="RUBI"/>
    <m/>
    <m/>
    <m/>
    <m/>
    <n v="30"/>
    <s v="Jesús"/>
    <x v="137"/>
    <d v="1899-12-30T10:30:00"/>
    <m/>
    <n v="0"/>
    <x v="0"/>
    <x v="0"/>
    <s v="SI"/>
    <x v="1"/>
    <x v="1"/>
    <x v="1"/>
    <n v="1"/>
    <x v="1"/>
    <x v="27"/>
    <x v="7"/>
    <n v="468"/>
  </r>
  <r>
    <d v="2019-07-02T00:00:00"/>
    <x v="20"/>
    <d v="1899-12-30T08:30:00"/>
    <m/>
    <x v="1"/>
    <s v="JAR"/>
    <d v="2019-07-02T08:30:00"/>
    <s v="28456-9000417"/>
    <x v="7"/>
    <s v="Carga"/>
    <s v="NO"/>
    <n v="4"/>
    <n v="3"/>
    <x v="0"/>
    <x v="4"/>
    <x v="7"/>
    <s v="VARIOS"/>
    <s v="SAN LLOREN DE SAVALL Y CARDEDEU"/>
    <m/>
    <m/>
    <m/>
    <n v="20"/>
    <s v="Jesús"/>
    <x v="137"/>
    <d v="1899-12-30T08:30:00"/>
    <m/>
    <n v="0"/>
    <x v="0"/>
    <x v="0"/>
    <s v="SI"/>
    <x v="1"/>
    <x v="1"/>
    <x v="1"/>
    <n v="1"/>
    <x v="2"/>
    <x v="27"/>
    <x v="7"/>
    <n v="468"/>
  </r>
  <r>
    <d v="2019-07-02T00:00:00"/>
    <x v="43"/>
    <d v="1899-12-30T14:00:00"/>
    <m/>
    <x v="1"/>
    <s v="JAR"/>
    <d v="2019-07-02T14:00:00"/>
    <m/>
    <x v="6"/>
    <s v="Carga"/>
    <s v="NO"/>
    <n v="9"/>
    <n v="18"/>
    <x v="0"/>
    <x v="7"/>
    <x v="4"/>
    <s v="france"/>
    <s v="6007370 + 6007395 + 6007403 +  6007369 + 6007193 + 6007366 "/>
    <m/>
    <m/>
    <m/>
    <n v="45"/>
    <s v="Jesús"/>
    <x v="137"/>
    <d v="1899-12-30T13:00:00"/>
    <m/>
    <n v="0"/>
    <x v="0"/>
    <x v="0"/>
    <s v="SI"/>
    <x v="1"/>
    <x v="3"/>
    <x v="1"/>
    <n v="1"/>
    <x v="1"/>
    <x v="27"/>
    <x v="7"/>
    <n v="468"/>
  </r>
  <r>
    <d v="2019-07-02T00:00:00"/>
    <x v="55"/>
    <d v="1899-12-30T17:30:00"/>
    <m/>
    <x v="1"/>
    <s v="JAR"/>
    <d v="2019-07-02T17:30:00"/>
    <m/>
    <x v="32"/>
    <s v="Descarga"/>
    <s v="NO"/>
    <n v="4"/>
    <n v="7"/>
    <x v="0"/>
    <x v="227"/>
    <x v="0"/>
    <s v="PALAU"/>
    <m/>
    <m/>
    <m/>
    <m/>
    <n v="40"/>
    <s v="Alfredo"/>
    <x v="137"/>
    <d v="1899-12-30T17:30:00"/>
    <m/>
    <n v="0"/>
    <x v="0"/>
    <x v="0"/>
    <s v="SI"/>
    <x v="1"/>
    <x v="1"/>
    <x v="1"/>
    <n v="1"/>
    <x v="0"/>
    <x v="27"/>
    <x v="7"/>
    <n v="468"/>
  </r>
  <r>
    <d v="2019-07-02T00:00:00"/>
    <x v="47"/>
    <d v="1899-12-30T18:30:00"/>
    <m/>
    <x v="1"/>
    <s v="JAR"/>
    <d v="2019-07-02T18:30:00"/>
    <n v="6007340"/>
    <x v="6"/>
    <s v="Carga"/>
    <s v="NO"/>
    <n v="2"/>
    <n v="3"/>
    <x v="0"/>
    <x v="7"/>
    <x v="4"/>
    <s v="Nurieux"/>
    <m/>
    <m/>
    <m/>
    <m/>
    <n v="20"/>
    <s v="Miguel M."/>
    <x v="137"/>
    <d v="1899-12-30T18:30:00"/>
    <m/>
    <n v="0"/>
    <x v="0"/>
    <x v="0"/>
    <s v="SI"/>
    <x v="1"/>
    <x v="1"/>
    <x v="1"/>
    <n v="1"/>
    <x v="1"/>
    <x v="27"/>
    <x v="7"/>
    <n v="468"/>
  </r>
  <r>
    <d v="2019-07-02T00:00:00"/>
    <x v="6"/>
    <d v="1899-12-30T13:30:00"/>
    <m/>
    <x v="1"/>
    <s v="JAR"/>
    <d v="2019-07-02T13:30:00"/>
    <m/>
    <x v="75"/>
    <s v="Carga"/>
    <s v="NO"/>
    <n v="1"/>
    <n v="1"/>
    <x v="0"/>
    <x v="41"/>
    <x v="1"/>
    <s v="Portugal"/>
    <s v="23711 +  27446 + 28778."/>
    <m/>
    <m/>
    <m/>
    <n v="15"/>
    <s v="Jesús"/>
    <x v="137"/>
    <d v="1899-12-30T13:30:00"/>
    <m/>
    <n v="0"/>
    <x v="0"/>
    <x v="0"/>
    <s v="SI"/>
    <x v="1"/>
    <x v="1"/>
    <x v="1"/>
    <n v="1"/>
    <x v="1"/>
    <x v="27"/>
    <x v="7"/>
    <n v="468"/>
  </r>
  <r>
    <d v="2019-07-02T00:00:00"/>
    <x v="58"/>
    <d v="1899-12-30T13:15:00"/>
    <m/>
    <x v="1"/>
    <s v="JAR"/>
    <d v="2019-07-02T13:30:00"/>
    <m/>
    <x v="7"/>
    <s v="Carga"/>
    <s v="NO"/>
    <n v="4"/>
    <n v="6"/>
    <x v="0"/>
    <x v="247"/>
    <x v="5"/>
    <s v="la llagosta"/>
    <m/>
    <m/>
    <m/>
    <m/>
    <n v="20"/>
    <s v="Juan Carlos"/>
    <x v="137"/>
    <d v="1899-12-30T13:15:00"/>
    <m/>
    <n v="0"/>
    <x v="0"/>
    <x v="0"/>
    <s v="SI"/>
    <x v="1"/>
    <x v="1"/>
    <x v="1"/>
    <n v="1"/>
    <x v="2"/>
    <x v="27"/>
    <x v="7"/>
    <n v="468"/>
  </r>
  <r>
    <d v="2019-07-03T00:00:00"/>
    <x v="117"/>
    <d v="1899-12-30T21:00:00"/>
    <m/>
    <x v="1"/>
    <s v="JAR"/>
    <d v="2019-07-03T21:00:00"/>
    <n v="3680434447"/>
    <x v="3"/>
    <s v="Carga"/>
    <s v="SI"/>
    <n v="13.5"/>
    <n v="26"/>
    <x v="0"/>
    <x v="23"/>
    <x v="1"/>
    <s v="varios"/>
    <n v="3680434447"/>
    <m/>
    <m/>
    <m/>
    <n v="60"/>
    <s v="Miguel Ángel"/>
    <x v="138"/>
    <d v="1899-12-30T09:00:00"/>
    <m/>
    <n v="1"/>
    <x v="0"/>
    <x v="0"/>
    <s v="SI"/>
    <x v="1"/>
    <x v="3"/>
    <x v="1"/>
    <n v="1"/>
    <x v="1"/>
    <x v="27"/>
    <x v="7"/>
    <n v="468"/>
  </r>
  <r>
    <d v="2019-07-03T00:00:00"/>
    <x v="2"/>
    <d v="1899-12-30T11:00:00"/>
    <m/>
    <x v="1"/>
    <s v="JAR"/>
    <d v="2019-07-03T11:00:00"/>
    <n v="6007279"/>
    <x v="3"/>
    <s v="Carga"/>
    <s v="SI"/>
    <n v="13.5"/>
    <n v="33"/>
    <x v="0"/>
    <x v="10"/>
    <x v="4"/>
    <s v="UK"/>
    <m/>
    <m/>
    <m/>
    <m/>
    <n v="60"/>
    <s v="Jesús"/>
    <x v="138"/>
    <d v="1899-12-30T16:00:00"/>
    <m/>
    <n v="1"/>
    <x v="0"/>
    <x v="0"/>
    <s v="SI"/>
    <x v="1"/>
    <x v="2"/>
    <x v="0"/>
    <n v="0"/>
    <x v="1"/>
    <x v="27"/>
    <x v="7"/>
    <n v="468"/>
  </r>
  <r>
    <d v="2019-07-03T00:00:00"/>
    <x v="89"/>
    <d v="1899-12-30T17:15:00"/>
    <m/>
    <x v="1"/>
    <s v="JAR"/>
    <d v="2019-07-03T17:30:00"/>
    <m/>
    <x v="83"/>
    <s v="Carga"/>
    <s v="NO"/>
    <n v="2"/>
    <n v="4"/>
    <x v="0"/>
    <x v="294"/>
    <x v="7"/>
    <s v="varios"/>
    <m/>
    <m/>
    <m/>
    <m/>
    <n v="10"/>
    <s v="Miguel M."/>
    <x v="138"/>
    <d v="1899-12-30T17:15:00"/>
    <m/>
    <n v="0"/>
    <x v="0"/>
    <x v="0"/>
    <s v="SI"/>
    <x v="1"/>
    <x v="1"/>
    <x v="1"/>
    <n v="1"/>
    <x v="2"/>
    <x v="27"/>
    <x v="7"/>
    <n v="468"/>
  </r>
  <r>
    <d v="2019-07-03T00:00:00"/>
    <x v="82"/>
    <d v="1899-12-30T16:45:00"/>
    <m/>
    <x v="1"/>
    <s v="JAR"/>
    <d v="2019-07-03T17:00:00"/>
    <m/>
    <x v="19"/>
    <s v="Carga"/>
    <s v="NO"/>
    <n v="6"/>
    <n v="6"/>
    <x v="0"/>
    <x v="6"/>
    <x v="3"/>
    <s v="varios"/>
    <m/>
    <m/>
    <m/>
    <m/>
    <n v="20"/>
    <s v="Alfredo"/>
    <x v="138"/>
    <d v="1899-12-30T16:45:00"/>
    <m/>
    <n v="0"/>
    <x v="0"/>
    <x v="0"/>
    <s v="SI"/>
    <x v="1"/>
    <x v="1"/>
    <x v="1"/>
    <n v="1"/>
    <x v="1"/>
    <x v="27"/>
    <x v="7"/>
    <n v="468"/>
  </r>
  <r>
    <d v="2019-07-03T00:00:00"/>
    <x v="104"/>
    <d v="1899-12-30T21:30:00"/>
    <m/>
    <x v="1"/>
    <s v="JAR"/>
    <d v="2019-07-03T21:30:00"/>
    <n v="3680436867"/>
    <x v="3"/>
    <s v="Carga"/>
    <s v="SI"/>
    <n v="13.5"/>
    <n v="26"/>
    <x v="0"/>
    <x v="23"/>
    <x v="1"/>
    <s v="varios"/>
    <m/>
    <m/>
    <m/>
    <m/>
    <n v="60"/>
    <s v="Jesús"/>
    <x v="138"/>
    <d v="1899-12-30T13:00:00"/>
    <m/>
    <n v="1"/>
    <x v="0"/>
    <x v="0"/>
    <s v="SI"/>
    <x v="1"/>
    <x v="3"/>
    <x v="1"/>
    <n v="1"/>
    <x v="1"/>
    <x v="27"/>
    <x v="7"/>
    <n v="468"/>
  </r>
  <r>
    <d v="2019-07-03T00:00:00"/>
    <x v="59"/>
    <d v="1899-12-30T07:00:00"/>
    <m/>
    <x v="1"/>
    <s v="JAR"/>
    <d v="2019-07-03T07:00:00"/>
    <n v="28645"/>
    <x v="26"/>
    <s v="Carga"/>
    <s v="SI"/>
    <n v="13.5"/>
    <n v="26"/>
    <x v="0"/>
    <x v="349"/>
    <x v="7"/>
    <s v="Terrassa"/>
    <m/>
    <m/>
    <m/>
    <m/>
    <n v="45"/>
    <s v="Miguel Ángel"/>
    <x v="138"/>
    <d v="1899-12-30T07:00:00"/>
    <m/>
    <n v="1"/>
    <x v="0"/>
    <x v="0"/>
    <s v="SI"/>
    <x v="1"/>
    <x v="1"/>
    <x v="1"/>
    <n v="1"/>
    <x v="2"/>
    <x v="27"/>
    <x v="7"/>
    <n v="468"/>
  </r>
  <r>
    <d v="2019-07-03T00:00:00"/>
    <x v="46"/>
    <d v="1899-12-30T18:00:00"/>
    <m/>
    <x v="1"/>
    <s v="JAR"/>
    <d v="2019-07-03T18:00:00"/>
    <m/>
    <x v="55"/>
    <s v="Carga"/>
    <s v="SI"/>
    <n v="13.5"/>
    <n v="26"/>
    <x v="0"/>
    <x v="259"/>
    <x v="1"/>
    <s v="Marruecos"/>
    <m/>
    <m/>
    <m/>
    <m/>
    <n v="45"/>
    <s v="Jesús"/>
    <x v="138"/>
    <d v="1899-12-30T09:00:00"/>
    <m/>
    <n v="1"/>
    <x v="0"/>
    <x v="0"/>
    <s v="SI"/>
    <x v="1"/>
    <x v="3"/>
    <x v="1"/>
    <n v="1"/>
    <x v="1"/>
    <x v="27"/>
    <x v="7"/>
    <n v="468"/>
  </r>
  <r>
    <d v="2019-07-03T00:00:00"/>
    <x v="4"/>
    <d v="1899-12-30T12:00:00"/>
    <m/>
    <x v="1"/>
    <s v="JAR"/>
    <d v="2019-07-03T12:00:00"/>
    <s v="6007348-7298"/>
    <x v="6"/>
    <s v="Carga"/>
    <s v="NO"/>
    <n v="3"/>
    <n v="4"/>
    <x v="0"/>
    <x v="7"/>
    <x v="4"/>
    <s v="france"/>
    <m/>
    <m/>
    <m/>
    <m/>
    <n v="20"/>
    <s v="Miguel Ángel"/>
    <x v="138"/>
    <d v="1899-12-30T10:30:00"/>
    <m/>
    <n v="0"/>
    <x v="0"/>
    <x v="0"/>
    <s v="SI"/>
    <x v="1"/>
    <x v="3"/>
    <x v="1"/>
    <n v="1"/>
    <x v="1"/>
    <x v="27"/>
    <x v="7"/>
    <n v="468"/>
  </r>
  <r>
    <d v="2019-07-03T00:00:00"/>
    <x v="14"/>
    <d v="1899-12-30T10:00:00"/>
    <m/>
    <x v="1"/>
    <s v="JAR"/>
    <d v="2019-07-03T10:00:00"/>
    <m/>
    <x v="26"/>
    <s v="Descarga"/>
    <s v="SI"/>
    <n v="13.5"/>
    <n v="26"/>
    <x v="0"/>
    <x v="340"/>
    <x v="2"/>
    <s v="PALAU"/>
    <m/>
    <m/>
    <m/>
    <m/>
    <n v="60"/>
    <s v="Juan Carlos"/>
    <x v="138"/>
    <d v="1899-12-30T11:00:00"/>
    <m/>
    <n v="1"/>
    <x v="0"/>
    <x v="0"/>
    <s v="SI"/>
    <x v="1"/>
    <x v="2"/>
    <x v="0"/>
    <n v="0"/>
    <x v="0"/>
    <x v="27"/>
    <x v="7"/>
    <n v="468"/>
  </r>
  <r>
    <d v="2019-07-03T00:00:00"/>
    <x v="18"/>
    <d v="1899-12-30T07:30:00"/>
    <m/>
    <x v="1"/>
    <s v="JAR"/>
    <d v="2019-07-03T07:30:00"/>
    <m/>
    <x v="26"/>
    <s v="Carga"/>
    <s v="NO"/>
    <n v="7"/>
    <n v="15"/>
    <x v="0"/>
    <x v="157"/>
    <x v="7"/>
    <s v="varios"/>
    <m/>
    <m/>
    <m/>
    <m/>
    <n v="30"/>
    <s v="Juan Carlos"/>
    <x v="138"/>
    <d v="1899-12-30T07:30:00"/>
    <m/>
    <n v="0"/>
    <x v="0"/>
    <x v="0"/>
    <s v="SI"/>
    <x v="1"/>
    <x v="1"/>
    <x v="1"/>
    <n v="1"/>
    <x v="2"/>
    <x v="27"/>
    <x v="7"/>
    <n v="468"/>
  </r>
  <r>
    <d v="2019-07-03T00:00:00"/>
    <x v="56"/>
    <d v="1899-12-30T19:00:00"/>
    <m/>
    <x v="1"/>
    <s v="JAR"/>
    <d v="2019-07-03T19:00:00"/>
    <n v="6007280"/>
    <x v="79"/>
    <s v="Carga"/>
    <s v="SI"/>
    <n v="13.5"/>
    <n v="26"/>
    <x v="2"/>
    <x v="226"/>
    <x v="1"/>
    <s v="Lorqui"/>
    <m/>
    <m/>
    <m/>
    <m/>
    <n v="45"/>
    <s v="Juan Carlos"/>
    <x v="138"/>
    <d v="1899-12-30T11:00:00"/>
    <m/>
    <n v="1"/>
    <x v="0"/>
    <x v="0"/>
    <s v="SI"/>
    <x v="1"/>
    <x v="3"/>
    <x v="1"/>
    <n v="1"/>
    <x v="1"/>
    <x v="27"/>
    <x v="7"/>
    <n v="468"/>
  </r>
  <r>
    <d v="2019-07-03T00:00:00"/>
    <x v="49"/>
    <d v="1899-12-30T20:00:00"/>
    <m/>
    <x v="1"/>
    <s v="JAR"/>
    <d v="2019-07-03T20:00:00"/>
    <n v="6007280"/>
    <x v="79"/>
    <s v="Carga"/>
    <s v="SI"/>
    <n v="13.5"/>
    <n v="26"/>
    <x v="2"/>
    <x v="226"/>
    <x v="1"/>
    <s v="Lorqui"/>
    <m/>
    <m/>
    <m/>
    <m/>
    <n v="45"/>
    <s v="Alfredo"/>
    <x v="138"/>
    <d v="1899-12-30T20:00:00"/>
    <m/>
    <n v="1"/>
    <x v="0"/>
    <x v="0"/>
    <s v="SI"/>
    <x v="1"/>
    <x v="1"/>
    <x v="1"/>
    <n v="1"/>
    <x v="1"/>
    <x v="27"/>
    <x v="7"/>
    <n v="468"/>
  </r>
  <r>
    <d v="2019-07-03T00:00:00"/>
    <x v="20"/>
    <d v="1899-12-30T08:30:00"/>
    <m/>
    <x v="1"/>
    <s v="JAR"/>
    <d v="2019-07-03T08:30:00"/>
    <s v="28735-28279"/>
    <x v="7"/>
    <s v="Carga"/>
    <s v="NO"/>
    <n v="4"/>
    <n v="3"/>
    <x v="0"/>
    <x v="4"/>
    <x v="7"/>
    <s v="varios"/>
    <m/>
    <m/>
    <m/>
    <m/>
    <n v="15"/>
    <s v="Jesús"/>
    <x v="138"/>
    <d v="1899-12-30T08:30:00"/>
    <m/>
    <n v="0"/>
    <x v="0"/>
    <x v="0"/>
    <s v="SI"/>
    <x v="1"/>
    <x v="1"/>
    <x v="1"/>
    <n v="1"/>
    <x v="2"/>
    <x v="27"/>
    <x v="7"/>
    <n v="468"/>
  </r>
  <r>
    <d v="2019-07-03T00:00:00"/>
    <x v="0"/>
    <m/>
    <m/>
    <x v="0"/>
    <s v="JAR"/>
    <d v="2019-07-03T09:30:00"/>
    <m/>
    <x v="3"/>
    <s v="Carga"/>
    <s v="SI"/>
    <n v="13.5"/>
    <n v="12"/>
    <x v="0"/>
    <x v="6"/>
    <x v="3"/>
    <s v="VALENCIA"/>
    <m/>
    <m/>
    <m/>
    <m/>
    <n v="40"/>
    <s v="Juan Carlos"/>
    <x v="138"/>
    <d v="1899-12-30T09:30:00"/>
    <m/>
    <n v="1"/>
    <x v="0"/>
    <x v="0"/>
    <s v="No"/>
    <x v="0"/>
    <x v="0"/>
    <x v="0"/>
    <n v="0"/>
    <x v="1"/>
    <x v="27"/>
    <x v="7"/>
    <n v="468"/>
  </r>
  <r>
    <d v="2019-07-03T00:00:00"/>
    <x v="6"/>
    <m/>
    <m/>
    <x v="0"/>
    <s v="JAR"/>
    <d v="2019-07-03T13:30:00"/>
    <n v="28365"/>
    <x v="3"/>
    <s v="Carga"/>
    <s v="SI"/>
    <n v="13.5"/>
    <n v="26"/>
    <x v="0"/>
    <x v="350"/>
    <x v="1"/>
    <s v="Burgos"/>
    <m/>
    <m/>
    <m/>
    <m/>
    <n v="60"/>
    <s v="Miguel Ángel"/>
    <x v="138"/>
    <d v="1899-12-30T13:30:00"/>
    <m/>
    <n v="1"/>
    <x v="0"/>
    <x v="0"/>
    <s v="No"/>
    <x v="0"/>
    <x v="0"/>
    <x v="0"/>
    <n v="0"/>
    <x v="1"/>
    <x v="27"/>
    <x v="7"/>
    <n v="468"/>
  </r>
  <r>
    <d v="2019-07-03T00:00:00"/>
    <x v="38"/>
    <m/>
    <m/>
    <x v="0"/>
    <s v="JAR"/>
    <d v="2019-07-03T15:00:00"/>
    <n v="28365"/>
    <x v="3"/>
    <s v="Carga"/>
    <s v="SI"/>
    <n v="13.5"/>
    <n v="26"/>
    <x v="0"/>
    <x v="350"/>
    <x v="1"/>
    <s v="Burgos"/>
    <m/>
    <m/>
    <m/>
    <m/>
    <n v="60"/>
    <s v="Miguel M."/>
    <x v="138"/>
    <d v="1899-12-30T15:00:00"/>
    <m/>
    <n v="1"/>
    <x v="0"/>
    <x v="0"/>
    <s v="No"/>
    <x v="0"/>
    <x v="0"/>
    <x v="0"/>
    <n v="0"/>
    <x v="1"/>
    <x v="27"/>
    <x v="7"/>
    <n v="468"/>
  </r>
  <r>
    <d v="2019-07-03T00:00:00"/>
    <x v="73"/>
    <d v="1899-12-30T11:15:00"/>
    <m/>
    <x v="1"/>
    <s v="JAR"/>
    <d v="2019-07-03T11:30:00"/>
    <m/>
    <x v="7"/>
    <s v="Carga"/>
    <s v="NO"/>
    <n v="4"/>
    <n v="6"/>
    <x v="0"/>
    <x v="247"/>
    <x v="5"/>
    <s v="LA LLAGOSTA"/>
    <m/>
    <m/>
    <m/>
    <m/>
    <n v="20"/>
    <s v="Jesús"/>
    <x v="138"/>
    <d v="1899-12-30T11:15:00"/>
    <m/>
    <n v="0"/>
    <x v="0"/>
    <x v="0"/>
    <s v="SI"/>
    <x v="1"/>
    <x v="1"/>
    <x v="1"/>
    <n v="1"/>
    <x v="2"/>
    <x v="27"/>
    <x v="7"/>
    <n v="468"/>
  </r>
  <r>
    <d v="2019-07-03T00:00:00"/>
    <x v="13"/>
    <d v="1899-12-30T16:00:00"/>
    <m/>
    <x v="1"/>
    <s v="JAR"/>
    <d v="2019-07-03T16:00:00"/>
    <m/>
    <x v="7"/>
    <s v="Carga"/>
    <s v="NO"/>
    <n v="4"/>
    <n v="6"/>
    <x v="0"/>
    <x v="247"/>
    <x v="5"/>
    <s v="LA LLAGOSTA"/>
    <m/>
    <m/>
    <m/>
    <m/>
    <n v="20"/>
    <s v="Alfredo"/>
    <x v="138"/>
    <d v="1899-12-30T16:00:00"/>
    <m/>
    <n v="0"/>
    <x v="0"/>
    <x v="0"/>
    <s v="SI"/>
    <x v="1"/>
    <x v="1"/>
    <x v="1"/>
    <n v="1"/>
    <x v="2"/>
    <x v="27"/>
    <x v="7"/>
    <n v="468"/>
  </r>
  <r>
    <d v="2019-07-04T00:00:00"/>
    <x v="82"/>
    <d v="1899-12-30T16:45:00"/>
    <m/>
    <x v="1"/>
    <s v="JAR"/>
    <d v="2019-07-04T17:00:00"/>
    <m/>
    <x v="19"/>
    <s v="Carga"/>
    <s v="NO"/>
    <n v="6"/>
    <n v="6"/>
    <x v="0"/>
    <x v="6"/>
    <x v="3"/>
    <s v="varios"/>
    <m/>
    <m/>
    <m/>
    <m/>
    <n v="20"/>
    <s v="Sandra"/>
    <x v="139"/>
    <d v="1899-12-30T16:45:00"/>
    <m/>
    <n v="0"/>
    <x v="0"/>
    <x v="0"/>
    <s v="SI"/>
    <x v="1"/>
    <x v="1"/>
    <x v="1"/>
    <n v="1"/>
    <x v="1"/>
    <x v="27"/>
    <x v="7"/>
    <n v="468"/>
  </r>
  <r>
    <d v="2019-07-04T00:00:00"/>
    <x v="117"/>
    <d v="1899-12-30T21:00:00"/>
    <m/>
    <x v="1"/>
    <s v="JAR"/>
    <d v="2019-07-04T21:00:00"/>
    <n v="3680436870"/>
    <x v="3"/>
    <s v="Carga"/>
    <s v="SI"/>
    <n v="13.5"/>
    <n v="26"/>
    <x v="0"/>
    <x v="23"/>
    <x v="1"/>
    <s v="varios"/>
    <m/>
    <m/>
    <m/>
    <m/>
    <n v="80"/>
    <s v="Jesús"/>
    <x v="139"/>
    <d v="1899-12-30T13:00:00"/>
    <m/>
    <n v="1"/>
    <x v="0"/>
    <x v="0"/>
    <s v="SI"/>
    <x v="1"/>
    <x v="3"/>
    <x v="1"/>
    <n v="1"/>
    <x v="1"/>
    <x v="27"/>
    <x v="7"/>
    <n v="468"/>
  </r>
  <r>
    <d v="2019-07-04T00:00:00"/>
    <x v="59"/>
    <d v="1899-12-30T07:00:00"/>
    <m/>
    <x v="1"/>
    <s v="JAR"/>
    <d v="2019-07-04T07:00:00"/>
    <s v="CB-1331"/>
    <x v="24"/>
    <s v="Descarga"/>
    <s v="SI"/>
    <n v="13.5"/>
    <n v="26"/>
    <x v="0"/>
    <x v="40"/>
    <x v="10"/>
    <s v="NURIEUX"/>
    <m/>
    <m/>
    <m/>
    <m/>
    <n v="60"/>
    <s v="Miguel Ángel"/>
    <x v="139"/>
    <d v="1899-12-30T07:00:00"/>
    <m/>
    <n v="1"/>
    <x v="0"/>
    <x v="0"/>
    <s v="SI"/>
    <x v="1"/>
    <x v="1"/>
    <x v="1"/>
    <n v="1"/>
    <x v="2"/>
    <x v="27"/>
    <x v="7"/>
    <n v="468"/>
  </r>
  <r>
    <d v="2019-07-04T00:00:00"/>
    <x v="7"/>
    <d v="1899-12-30T15:30:00"/>
    <m/>
    <x v="1"/>
    <s v="JAR"/>
    <d v="2019-07-04T15:30:00"/>
    <m/>
    <x v="25"/>
    <s v="Descarga"/>
    <s v="SI"/>
    <n v="13.5"/>
    <n v="26"/>
    <x v="0"/>
    <x v="55"/>
    <x v="8"/>
    <s v="PALAU"/>
    <s v="Kaiman Azul"/>
    <m/>
    <m/>
    <m/>
    <n v="60"/>
    <s v="Sandra"/>
    <x v="139"/>
    <d v="1899-12-30T15:30:00"/>
    <m/>
    <n v="1"/>
    <x v="0"/>
    <x v="0"/>
    <s v="SI"/>
    <x v="1"/>
    <x v="1"/>
    <x v="1"/>
    <n v="1"/>
    <x v="2"/>
    <x v="27"/>
    <x v="7"/>
    <n v="468"/>
  </r>
  <r>
    <d v="2019-07-04T00:00:00"/>
    <x v="9"/>
    <d v="1899-12-30T08:00:00"/>
    <m/>
    <x v="1"/>
    <s v="JAR"/>
    <d v="2019-07-04T08:00:00"/>
    <m/>
    <x v="63"/>
    <s v="Carga"/>
    <s v="NO"/>
    <n v="7"/>
    <n v="13"/>
    <x v="0"/>
    <x v="91"/>
    <x v="1"/>
    <s v="barcelona"/>
    <m/>
    <m/>
    <m/>
    <m/>
    <n v="30"/>
    <s v="Jesús"/>
    <x v="139"/>
    <d v="1899-12-30T08:00:00"/>
    <m/>
    <n v="0"/>
    <x v="0"/>
    <x v="0"/>
    <s v="SI"/>
    <x v="1"/>
    <x v="1"/>
    <x v="1"/>
    <n v="1"/>
    <x v="1"/>
    <x v="27"/>
    <x v="7"/>
    <n v="468"/>
  </r>
  <r>
    <d v="2019-07-04T00:00:00"/>
    <x v="13"/>
    <d v="1899-12-30T16:00:00"/>
    <m/>
    <x v="1"/>
    <s v="JAR"/>
    <d v="2019-07-04T16:00:00"/>
    <s v="6007336-6007397"/>
    <x v="3"/>
    <s v="Carga"/>
    <s v="NO"/>
    <n v="4"/>
    <n v="7"/>
    <x v="0"/>
    <x v="51"/>
    <x v="4"/>
    <s v="Romania"/>
    <m/>
    <m/>
    <m/>
    <m/>
    <n v="30"/>
    <s v="Jesús"/>
    <x v="139"/>
    <d v="1899-12-30T16:00:00"/>
    <m/>
    <n v="0"/>
    <x v="0"/>
    <x v="0"/>
    <s v="SI"/>
    <x v="1"/>
    <x v="1"/>
    <x v="1"/>
    <n v="1"/>
    <x v="1"/>
    <x v="27"/>
    <x v="7"/>
    <n v="468"/>
  </r>
  <r>
    <d v="2019-07-04T00:00:00"/>
    <x v="38"/>
    <d v="1899-12-30T15:00:00"/>
    <m/>
    <x v="1"/>
    <s v="JAR"/>
    <d v="2019-07-04T15:00:00"/>
    <n v="6007245"/>
    <x v="18"/>
    <s v="Carga"/>
    <s v="NO"/>
    <n v="1"/>
    <n v="1"/>
    <x v="0"/>
    <x v="31"/>
    <x v="9"/>
    <s v="France"/>
    <m/>
    <m/>
    <m/>
    <m/>
    <n v="10"/>
    <s v="Miguel M."/>
    <x v="139"/>
    <d v="1899-12-30T15:00:00"/>
    <m/>
    <n v="0"/>
    <x v="0"/>
    <x v="0"/>
    <s v="SI"/>
    <x v="1"/>
    <x v="1"/>
    <x v="1"/>
    <n v="1"/>
    <x v="2"/>
    <x v="27"/>
    <x v="7"/>
    <n v="468"/>
  </r>
  <r>
    <d v="2019-07-04T00:00:00"/>
    <x v="3"/>
    <d v="1899-12-30T11:30:00"/>
    <m/>
    <x v="1"/>
    <s v="JAR"/>
    <d v="2019-07-04T11:30:00"/>
    <n v="28365"/>
    <x v="3"/>
    <s v="Carga"/>
    <s v="NO"/>
    <n v="2"/>
    <n v="3"/>
    <x v="0"/>
    <x v="350"/>
    <x v="1"/>
    <s v="Burgos"/>
    <m/>
    <m/>
    <m/>
    <m/>
    <n v="20"/>
    <s v="Miguel Ángel"/>
    <x v="139"/>
    <d v="1899-12-30T11:30:00"/>
    <m/>
    <n v="0"/>
    <x v="0"/>
    <x v="0"/>
    <s v="SI"/>
    <x v="1"/>
    <x v="1"/>
    <x v="1"/>
    <n v="1"/>
    <x v="1"/>
    <x v="27"/>
    <x v="7"/>
    <n v="468"/>
  </r>
  <r>
    <d v="2019-07-04T00:00:00"/>
    <x v="20"/>
    <d v="1899-12-30T08:30:00"/>
    <m/>
    <x v="1"/>
    <s v="JAR"/>
    <d v="2019-07-04T08:30:00"/>
    <m/>
    <x v="7"/>
    <s v="Carga"/>
    <s v="NO"/>
    <n v="4"/>
    <n v="6"/>
    <x v="0"/>
    <x v="4"/>
    <x v="7"/>
    <s v="El PRAT"/>
    <s v="SIGMA- VARIOS."/>
    <m/>
    <m/>
    <m/>
    <n v="20"/>
    <s v="Jesús"/>
    <x v="139"/>
    <d v="1899-12-30T08:30:00"/>
    <m/>
    <n v="0"/>
    <x v="0"/>
    <x v="0"/>
    <s v="SI"/>
    <x v="1"/>
    <x v="1"/>
    <x v="1"/>
    <n v="1"/>
    <x v="2"/>
    <x v="27"/>
    <x v="7"/>
    <n v="468"/>
  </r>
  <r>
    <d v="2019-07-04T00:00:00"/>
    <x v="4"/>
    <d v="1899-12-30T12:00:00"/>
    <m/>
    <x v="1"/>
    <s v="JAR"/>
    <d v="2019-07-04T12:00:00"/>
    <m/>
    <x v="22"/>
    <s v="Descarga"/>
    <s v="SI"/>
    <n v="13.5"/>
    <n v="24"/>
    <x v="0"/>
    <x v="319"/>
    <x v="8"/>
    <s v="PALAU"/>
    <m/>
    <m/>
    <m/>
    <m/>
    <n v="45"/>
    <s v="Miguel Ángel"/>
    <x v="139"/>
    <d v="1899-12-30T13:00:00"/>
    <m/>
    <n v="1"/>
    <x v="0"/>
    <x v="0"/>
    <s v="SI"/>
    <x v="1"/>
    <x v="2"/>
    <x v="0"/>
    <n v="0"/>
    <x v="2"/>
    <x v="27"/>
    <x v="7"/>
    <n v="468"/>
  </r>
  <r>
    <d v="2019-07-04T00:00:00"/>
    <x v="12"/>
    <d v="1899-12-30T14:30:00"/>
    <m/>
    <x v="1"/>
    <s v="JAR"/>
    <d v="2019-07-04T14:30:00"/>
    <n v="28469"/>
    <x v="3"/>
    <s v="Carga"/>
    <s v="NO"/>
    <n v="2"/>
    <n v="4"/>
    <x v="0"/>
    <x v="351"/>
    <x v="1"/>
    <s v="Menorca"/>
    <m/>
    <m/>
    <m/>
    <m/>
    <n v="20"/>
    <s v="Miguel M."/>
    <x v="139"/>
    <d v="1899-12-30T15:30:00"/>
    <m/>
    <n v="0"/>
    <x v="0"/>
    <x v="0"/>
    <s v="SI"/>
    <x v="1"/>
    <x v="2"/>
    <x v="0"/>
    <n v="0"/>
    <x v="1"/>
    <x v="27"/>
    <x v="7"/>
    <n v="468"/>
  </r>
  <r>
    <d v="2019-07-04T00:00:00"/>
    <x v="5"/>
    <d v="1899-12-30T12:30:00"/>
    <m/>
    <x v="1"/>
    <s v="JAR"/>
    <d v="2019-07-04T12:30:00"/>
    <m/>
    <x v="22"/>
    <s v="Carga"/>
    <s v="SI"/>
    <n v="13.5"/>
    <n v="24"/>
    <x v="0"/>
    <x v="319"/>
    <x v="8"/>
    <s v="Lorqui"/>
    <m/>
    <m/>
    <m/>
    <m/>
    <n v="45"/>
    <s v="Alfredo"/>
    <x v="139"/>
    <d v="1899-12-30T14:30:00"/>
    <m/>
    <n v="1"/>
    <x v="0"/>
    <x v="0"/>
    <s v="SI"/>
    <x v="1"/>
    <x v="2"/>
    <x v="0"/>
    <n v="0"/>
    <x v="2"/>
    <x v="27"/>
    <x v="7"/>
    <n v="468"/>
  </r>
  <r>
    <d v="2019-07-04T00:00:00"/>
    <x v="6"/>
    <d v="1899-12-30T13:30:00"/>
    <m/>
    <x v="1"/>
    <s v="JAR"/>
    <d v="2019-07-04T13:30:00"/>
    <n v="27818"/>
    <x v="3"/>
    <s v="Carga"/>
    <s v="NO"/>
    <s v="13..5"/>
    <n v="33"/>
    <x v="0"/>
    <x v="352"/>
    <x v="1"/>
    <s v="Zamora"/>
    <m/>
    <m/>
    <m/>
    <m/>
    <n v="60"/>
    <s v="Alfredo"/>
    <x v="139"/>
    <d v="1899-12-30T15:00:00"/>
    <m/>
    <n v="0"/>
    <x v="0"/>
    <x v="0"/>
    <s v="SI"/>
    <x v="1"/>
    <x v="2"/>
    <x v="0"/>
    <n v="0"/>
    <x v="1"/>
    <x v="27"/>
    <x v="7"/>
    <n v="468"/>
  </r>
  <r>
    <d v="2019-07-04T00:00:00"/>
    <x v="36"/>
    <d v="1899-12-30T13:00:00"/>
    <m/>
    <x v="1"/>
    <s v="JAR"/>
    <d v="2019-07-04T13:00:00"/>
    <m/>
    <x v="26"/>
    <s v="Descarga"/>
    <s v="NO"/>
    <n v="8"/>
    <n v="16"/>
    <x v="0"/>
    <x v="157"/>
    <x v="8"/>
    <s v="PALAU"/>
    <s v="Kaiman Azul"/>
    <m/>
    <m/>
    <m/>
    <n v="40"/>
    <s v="Jesús"/>
    <x v="139"/>
    <d v="1899-12-30T13:00:00"/>
    <m/>
    <n v="0"/>
    <x v="0"/>
    <x v="0"/>
    <s v="SI"/>
    <x v="1"/>
    <x v="1"/>
    <x v="1"/>
    <n v="1"/>
    <x v="2"/>
    <x v="27"/>
    <x v="7"/>
    <n v="468"/>
  </r>
  <r>
    <d v="2019-07-04T00:00:00"/>
    <x v="116"/>
    <d v="1899-12-30T15:15:00"/>
    <m/>
    <x v="1"/>
    <s v="JAR"/>
    <d v="2019-07-04T15:30:00"/>
    <n v="28762"/>
    <x v="26"/>
    <s v="Carga"/>
    <s v="SI"/>
    <n v="13.5"/>
    <n v="10"/>
    <x v="0"/>
    <x v="70"/>
    <x v="11"/>
    <s v="almeria"/>
    <m/>
    <m/>
    <m/>
    <m/>
    <n v="35"/>
    <s v="Alfredo"/>
    <x v="139"/>
    <d v="1899-12-30T21:00:00"/>
    <m/>
    <n v="1"/>
    <x v="0"/>
    <x v="0"/>
    <s v="SI"/>
    <x v="1"/>
    <x v="2"/>
    <x v="0"/>
    <n v="0"/>
    <x v="2"/>
    <x v="27"/>
    <x v="7"/>
    <n v="468"/>
  </r>
  <r>
    <d v="2019-07-04T00:00:00"/>
    <x v="47"/>
    <d v="1899-12-30T18:30:00"/>
    <m/>
    <x v="1"/>
    <s v="JAR"/>
    <d v="2019-07-04T18:30:00"/>
    <n v="27643"/>
    <x v="33"/>
    <s v="Carga"/>
    <s v="NO"/>
    <n v="1"/>
    <n v="2"/>
    <x v="0"/>
    <x v="30"/>
    <x v="3"/>
    <s v="Guipuzcoa"/>
    <m/>
    <m/>
    <m/>
    <m/>
    <n v="20"/>
    <s v="Sandra"/>
    <x v="139"/>
    <d v="1899-12-30T18:30:00"/>
    <m/>
    <n v="0"/>
    <x v="0"/>
    <x v="0"/>
    <s v="SI"/>
    <x v="1"/>
    <x v="1"/>
    <x v="1"/>
    <n v="1"/>
    <x v="1"/>
    <x v="27"/>
    <x v="7"/>
    <n v="468"/>
  </r>
  <r>
    <d v="2019-07-04T00:00:00"/>
    <x v="58"/>
    <d v="1899-12-30T13:15:00"/>
    <m/>
    <x v="1"/>
    <s v="JAR"/>
    <d v="2019-07-04T13:30:00"/>
    <n v="6007351"/>
    <x v="6"/>
    <s v="Carga"/>
    <s v="NO"/>
    <n v="6"/>
    <n v="11"/>
    <x v="0"/>
    <x v="7"/>
    <x v="4"/>
    <s v="France"/>
    <m/>
    <m/>
    <m/>
    <m/>
    <n v="35"/>
    <s v="Juan Carlos"/>
    <x v="139"/>
    <d v="1899-12-30T13:15:00"/>
    <m/>
    <n v="0"/>
    <x v="0"/>
    <x v="0"/>
    <s v="SI"/>
    <x v="1"/>
    <x v="1"/>
    <x v="1"/>
    <n v="1"/>
    <x v="1"/>
    <x v="27"/>
    <x v="7"/>
    <n v="468"/>
  </r>
  <r>
    <d v="2019-07-04T00:00:00"/>
    <x v="73"/>
    <m/>
    <m/>
    <x v="0"/>
    <s v="JAR"/>
    <d v="2019-07-04T11:30:00"/>
    <n v="28590"/>
    <x v="91"/>
    <s v="Carga"/>
    <s v="NO"/>
    <n v="3"/>
    <n v="6"/>
    <x v="0"/>
    <x v="4"/>
    <x v="1"/>
    <s v="sevilla"/>
    <m/>
    <m/>
    <m/>
    <m/>
    <n v="20"/>
    <s v="Juan Carlos"/>
    <x v="139"/>
    <d v="1899-12-30T11:15:00"/>
    <m/>
    <n v="0"/>
    <x v="0"/>
    <x v="0"/>
    <s v="No"/>
    <x v="0"/>
    <x v="0"/>
    <x v="0"/>
    <n v="0"/>
    <x v="1"/>
    <x v="27"/>
    <x v="7"/>
    <n v="468"/>
  </r>
  <r>
    <d v="2019-07-04T00:00:00"/>
    <x v="61"/>
    <m/>
    <m/>
    <x v="0"/>
    <s v="JAR"/>
    <d v="2019-07-04T12:00:00"/>
    <n v="28642"/>
    <x v="3"/>
    <s v="Carga"/>
    <s v="NO"/>
    <n v="1"/>
    <n v="1"/>
    <x v="0"/>
    <x v="84"/>
    <x v="1"/>
    <s v="VIZCAYA"/>
    <m/>
    <m/>
    <m/>
    <m/>
    <n v="10"/>
    <s v="Juan Carlos"/>
    <x v="139"/>
    <d v="1899-12-30T11:45:00"/>
    <m/>
    <n v="0"/>
    <x v="0"/>
    <x v="0"/>
    <s v="No"/>
    <x v="0"/>
    <x v="0"/>
    <x v="0"/>
    <n v="0"/>
    <x v="1"/>
    <x v="27"/>
    <x v="7"/>
    <n v="468"/>
  </r>
  <r>
    <d v="2019-07-04T00:00:00"/>
    <x v="35"/>
    <d v="1899-12-30T12:15:00"/>
    <m/>
    <x v="1"/>
    <s v="JAR"/>
    <d v="2019-07-04T12:30:00"/>
    <n v="28641"/>
    <x v="26"/>
    <s v="Carga"/>
    <s v="SI"/>
    <n v="13.5"/>
    <n v="26"/>
    <x v="0"/>
    <x v="349"/>
    <x v="7"/>
    <s v="ALICANTE"/>
    <m/>
    <m/>
    <m/>
    <m/>
    <n v="45"/>
    <s v="Miguel Ángel"/>
    <x v="139"/>
    <d v="1899-12-30T12:15:00"/>
    <m/>
    <n v="1"/>
    <x v="0"/>
    <x v="0"/>
    <s v="SI"/>
    <x v="1"/>
    <x v="1"/>
    <x v="1"/>
    <n v="1"/>
    <x v="2"/>
    <x v="27"/>
    <x v="7"/>
    <n v="468"/>
  </r>
  <r>
    <d v="2019-07-04T00:00:00"/>
    <x v="40"/>
    <d v="1899-12-30T17:00:00"/>
    <m/>
    <x v="1"/>
    <s v="JAR"/>
    <d v="2019-07-04T17:00:00"/>
    <n v="28643"/>
    <x v="26"/>
    <s v="Carga"/>
    <s v="SI"/>
    <n v="13.5"/>
    <n v="26"/>
    <x v="0"/>
    <x v="349"/>
    <x v="7"/>
    <s v="ELCHE"/>
    <m/>
    <m/>
    <m/>
    <m/>
    <n v="60"/>
    <s v="Miguel M."/>
    <x v="139"/>
    <d v="1899-12-30T17:00:00"/>
    <m/>
    <n v="1"/>
    <x v="0"/>
    <x v="0"/>
    <s v="SI"/>
    <x v="1"/>
    <x v="1"/>
    <x v="1"/>
    <n v="1"/>
    <x v="2"/>
    <x v="27"/>
    <x v="7"/>
    <n v="468"/>
  </r>
  <r>
    <d v="2019-07-04T00:00:00"/>
    <x v="56"/>
    <d v="1899-12-30T19:00:00"/>
    <m/>
    <x v="1"/>
    <s v="JAR"/>
    <d v="2019-07-04T19:00:00"/>
    <n v="28682"/>
    <x v="26"/>
    <s v="Carga"/>
    <s v="SI"/>
    <n v="13.5"/>
    <n v="26"/>
    <x v="0"/>
    <x v="349"/>
    <x v="7"/>
    <s v="ALICANTE"/>
    <m/>
    <m/>
    <m/>
    <m/>
    <n v="60"/>
    <s v="Miguel M."/>
    <x v="139"/>
    <d v="1899-12-30T17:30:00"/>
    <m/>
    <n v="1"/>
    <x v="0"/>
    <x v="0"/>
    <s v="SI"/>
    <x v="1"/>
    <x v="3"/>
    <x v="1"/>
    <n v="1"/>
    <x v="2"/>
    <x v="27"/>
    <x v="7"/>
    <n v="468"/>
  </r>
  <r>
    <d v="2019-07-04T00:00:00"/>
    <x v="43"/>
    <d v="1899-12-30T14:00:00"/>
    <m/>
    <x v="1"/>
    <s v="JAR"/>
    <d v="2019-07-04T14:00:00"/>
    <n v="28640"/>
    <x v="26"/>
    <s v="Carga"/>
    <s v="NO"/>
    <n v="6"/>
    <n v="12"/>
    <x v="0"/>
    <x v="349"/>
    <x v="7"/>
    <s v="VALENCIA"/>
    <m/>
    <m/>
    <m/>
    <m/>
    <n v="30"/>
    <s v="Miguel Ángel"/>
    <x v="139"/>
    <d v="1899-12-30T13:00:00"/>
    <m/>
    <n v="0"/>
    <x v="0"/>
    <x v="0"/>
    <s v="SI"/>
    <x v="1"/>
    <x v="3"/>
    <x v="1"/>
    <n v="1"/>
    <x v="2"/>
    <x v="27"/>
    <x v="7"/>
    <n v="468"/>
  </r>
  <r>
    <d v="2019-07-04T00:00:00"/>
    <x v="53"/>
    <d v="1899-12-30T12:45:00"/>
    <m/>
    <x v="1"/>
    <s v="JAR"/>
    <d v="2019-07-04T13:00:00"/>
    <n v="28865"/>
    <x v="7"/>
    <s v="Carga"/>
    <s v="NO"/>
    <n v="1"/>
    <n v="1"/>
    <x v="0"/>
    <x v="298"/>
    <x v="11"/>
    <s v="sTA. PERPETUA"/>
    <m/>
    <m/>
    <m/>
    <m/>
    <n v="10"/>
    <s v="Sandra"/>
    <x v="139"/>
    <d v="1899-12-30T12:45:00"/>
    <m/>
    <n v="0"/>
    <x v="0"/>
    <x v="0"/>
    <s v="SI"/>
    <x v="1"/>
    <x v="1"/>
    <x v="1"/>
    <n v="1"/>
    <x v="2"/>
    <x v="27"/>
    <x v="7"/>
    <n v="468"/>
  </r>
  <r>
    <d v="2019-07-04T00:00:00"/>
    <x v="89"/>
    <d v="1899-12-30T17:15:00"/>
    <m/>
    <x v="1"/>
    <s v="JAR"/>
    <d v="2019-07-04T17:30:00"/>
    <m/>
    <x v="83"/>
    <s v="Carga"/>
    <s v="NO"/>
    <n v="1"/>
    <n v="2"/>
    <x v="0"/>
    <x v="294"/>
    <x v="7"/>
    <s v="varios"/>
    <m/>
    <m/>
    <m/>
    <m/>
    <n v="15"/>
    <s v="Miguel M."/>
    <x v="139"/>
    <d v="1899-12-30T17:15:00"/>
    <m/>
    <n v="0"/>
    <x v="0"/>
    <x v="0"/>
    <s v="SI"/>
    <x v="1"/>
    <x v="1"/>
    <x v="1"/>
    <n v="1"/>
    <x v="2"/>
    <x v="27"/>
    <x v="7"/>
    <n v="468"/>
  </r>
  <r>
    <d v="2019-07-04T00:00:00"/>
    <x v="203"/>
    <d v="1899-12-30T14:15:00"/>
    <m/>
    <x v="1"/>
    <s v="JAR"/>
    <d v="2019-07-04T14:30:00"/>
    <m/>
    <x v="41"/>
    <s v="Descarga"/>
    <s v="SI"/>
    <n v="13.5"/>
    <n v="22"/>
    <x v="0"/>
    <x v="102"/>
    <x v="2"/>
    <s v="PALAU"/>
    <m/>
    <m/>
    <m/>
    <m/>
    <n v="60"/>
    <s v="Alfredo"/>
    <x v="139"/>
    <d v="1899-12-30T14:15:00"/>
    <m/>
    <n v="1"/>
    <x v="0"/>
    <x v="0"/>
    <s v="SI"/>
    <x v="1"/>
    <x v="1"/>
    <x v="1"/>
    <n v="1"/>
    <x v="0"/>
    <x v="27"/>
    <x v="7"/>
    <n v="468"/>
  </r>
  <r>
    <d v="2019-07-04T00:00:00"/>
    <x v="54"/>
    <d v="1899-12-30T15:45:00"/>
    <m/>
    <x v="1"/>
    <s v="JAR"/>
    <d v="2019-07-04T16:00:00"/>
    <n v="28825"/>
    <x v="43"/>
    <s v="Carga"/>
    <s v="NO"/>
    <n v="7"/>
    <n v="14"/>
    <x v="0"/>
    <x v="70"/>
    <x v="11"/>
    <s v="Granada"/>
    <m/>
    <m/>
    <m/>
    <m/>
    <n v="30"/>
    <s v="Jesús"/>
    <x v="139"/>
    <d v="1899-12-30T15:45:00"/>
    <m/>
    <n v="0"/>
    <x v="0"/>
    <x v="0"/>
    <s v="SI"/>
    <x v="1"/>
    <x v="1"/>
    <x v="1"/>
    <n v="1"/>
    <x v="2"/>
    <x v="27"/>
    <x v="7"/>
    <n v="468"/>
  </r>
  <r>
    <d v="2019-07-04T00:00:00"/>
    <x v="204"/>
    <d v="1899-12-30T15:20:00"/>
    <m/>
    <x v="1"/>
    <s v="JAR"/>
    <d v="2019-07-04T15:30:00"/>
    <m/>
    <x v="7"/>
    <s v="Carga"/>
    <s v="NO"/>
    <n v="4"/>
    <n v="6"/>
    <x v="0"/>
    <x v="247"/>
    <x v="5"/>
    <s v="la llagosta"/>
    <m/>
    <m/>
    <m/>
    <m/>
    <n v="20"/>
    <s v="Jesús"/>
    <x v="139"/>
    <d v="1899-12-30T15:20:00"/>
    <m/>
    <n v="0"/>
    <x v="0"/>
    <x v="0"/>
    <s v="SI"/>
    <x v="1"/>
    <x v="1"/>
    <x v="1"/>
    <n v="1"/>
    <x v="2"/>
    <x v="27"/>
    <x v="7"/>
    <n v="468"/>
  </r>
  <r>
    <d v="2019-07-04T00:00:00"/>
    <x v="55"/>
    <m/>
    <m/>
    <x v="0"/>
    <s v="JAR"/>
    <d v="2019-07-04T17:30:00"/>
    <m/>
    <x v="13"/>
    <s v="Carga"/>
    <s v="NO"/>
    <n v="3"/>
    <n v="5"/>
    <x v="0"/>
    <x v="4"/>
    <x v="7"/>
    <s v="portugal"/>
    <m/>
    <m/>
    <m/>
    <m/>
    <n v="20"/>
    <s v="Miguel M."/>
    <x v="139"/>
    <d v="1899-12-30T17:30:00"/>
    <m/>
    <n v="0"/>
    <x v="0"/>
    <x v="0"/>
    <s v="No"/>
    <x v="0"/>
    <x v="0"/>
    <x v="0"/>
    <n v="0"/>
    <x v="2"/>
    <x v="27"/>
    <x v="7"/>
    <n v="468"/>
  </r>
  <r>
    <d v="2019-07-05T00:00:00"/>
    <x v="82"/>
    <d v="1899-12-30T16:45:00"/>
    <m/>
    <x v="1"/>
    <s v="JAR"/>
    <d v="2019-07-05T17:00:00"/>
    <m/>
    <x v="19"/>
    <s v="Carga"/>
    <s v="NO"/>
    <n v="6"/>
    <n v="6"/>
    <x v="0"/>
    <x v="6"/>
    <x v="3"/>
    <s v="varios"/>
    <m/>
    <m/>
    <m/>
    <m/>
    <n v="10"/>
    <s v="Sandra"/>
    <x v="140"/>
    <d v="1899-12-30T16:45:00"/>
    <m/>
    <n v="0"/>
    <x v="0"/>
    <x v="0"/>
    <s v="SI"/>
    <x v="1"/>
    <x v="1"/>
    <x v="1"/>
    <n v="1"/>
    <x v="1"/>
    <x v="27"/>
    <x v="7"/>
    <n v="468"/>
  </r>
  <r>
    <d v="2019-07-05T00:00:00"/>
    <x v="38"/>
    <d v="1899-12-30T15:00:00"/>
    <m/>
    <x v="1"/>
    <s v="JAR"/>
    <d v="2019-07-05T15:00:00"/>
    <n v="6007244"/>
    <x v="25"/>
    <s v="Carga"/>
    <s v="NO"/>
    <n v="5"/>
    <n v="10"/>
    <x v="0"/>
    <x v="31"/>
    <x v="9"/>
    <s v="alemania"/>
    <m/>
    <m/>
    <m/>
    <m/>
    <n v="30"/>
    <s v="Miguel M."/>
    <x v="140"/>
    <d v="1899-12-30T18:00:00"/>
    <m/>
    <n v="0"/>
    <x v="0"/>
    <x v="0"/>
    <s v="SI"/>
    <x v="1"/>
    <x v="2"/>
    <x v="0"/>
    <n v="0"/>
    <x v="2"/>
    <x v="27"/>
    <x v="7"/>
    <n v="468"/>
  </r>
  <r>
    <d v="2019-07-05T00:00:00"/>
    <x v="4"/>
    <d v="1899-12-30T12:00:00"/>
    <m/>
    <x v="1"/>
    <s v="JAR"/>
    <d v="2019-07-05T12:00:00"/>
    <n v="28804"/>
    <x v="79"/>
    <s v="Carga"/>
    <s v="SI"/>
    <n v="13.5"/>
    <n v="26"/>
    <x v="2"/>
    <x v="353"/>
    <x v="7"/>
    <s v="Badajoz"/>
    <m/>
    <m/>
    <m/>
    <m/>
    <n v="45"/>
    <s v="Alfredo"/>
    <x v="140"/>
    <d v="1899-12-30T18:00:00"/>
    <m/>
    <n v="1"/>
    <x v="0"/>
    <x v="0"/>
    <s v="SI"/>
    <x v="1"/>
    <x v="2"/>
    <x v="0"/>
    <n v="0"/>
    <x v="2"/>
    <x v="27"/>
    <x v="7"/>
    <n v="468"/>
  </r>
  <r>
    <d v="2019-07-05T00:00:00"/>
    <x v="36"/>
    <d v="1899-12-30T13:00:00"/>
    <m/>
    <x v="1"/>
    <s v="JAR"/>
    <d v="2019-07-05T13:00:00"/>
    <n v="28804"/>
    <x v="79"/>
    <s v="Carga"/>
    <s v="SI"/>
    <n v="13.5"/>
    <n v="26"/>
    <x v="2"/>
    <x v="353"/>
    <x v="7"/>
    <s v="Badajoz"/>
    <m/>
    <m/>
    <m/>
    <m/>
    <n v="45"/>
    <s v="Alfredo"/>
    <x v="140"/>
    <d v="1899-12-30T17:00:00"/>
    <m/>
    <n v="1"/>
    <x v="0"/>
    <x v="0"/>
    <s v="SI"/>
    <x v="1"/>
    <x v="2"/>
    <x v="0"/>
    <n v="0"/>
    <x v="2"/>
    <x v="27"/>
    <x v="7"/>
    <n v="468"/>
  </r>
  <r>
    <d v="2019-07-05T00:00:00"/>
    <x v="43"/>
    <d v="1899-12-30T14:00:00"/>
    <m/>
    <x v="1"/>
    <s v="JAR"/>
    <d v="2019-07-05T14:00:00"/>
    <n v="28804"/>
    <x v="79"/>
    <s v="Carga"/>
    <s v="SI"/>
    <n v="13.5"/>
    <n v="26"/>
    <x v="2"/>
    <x v="353"/>
    <x v="7"/>
    <s v="Badajoz"/>
    <m/>
    <m/>
    <m/>
    <m/>
    <n v="45"/>
    <s v="Alfredo"/>
    <x v="140"/>
    <d v="1899-12-30T16:00:00"/>
    <m/>
    <n v="1"/>
    <x v="0"/>
    <x v="0"/>
    <s v="SI"/>
    <x v="1"/>
    <x v="2"/>
    <x v="0"/>
    <n v="0"/>
    <x v="2"/>
    <x v="27"/>
    <x v="7"/>
    <n v="468"/>
  </r>
  <r>
    <d v="2019-07-05T00:00:00"/>
    <x v="7"/>
    <d v="1899-12-30T15:30:00"/>
    <m/>
    <x v="1"/>
    <s v="JAR"/>
    <d v="2019-07-05T15:30:00"/>
    <n v="28804"/>
    <x v="79"/>
    <s v="Carga"/>
    <s v="SI"/>
    <n v="13.5"/>
    <n v="26"/>
    <x v="2"/>
    <x v="353"/>
    <x v="7"/>
    <s v="Badajoz"/>
    <m/>
    <m/>
    <m/>
    <m/>
    <n v="45"/>
    <s v="Alfredo"/>
    <x v="140"/>
    <d v="1899-12-30T19:30:00"/>
    <m/>
    <n v="1"/>
    <x v="0"/>
    <x v="0"/>
    <s v="SI"/>
    <x v="1"/>
    <x v="2"/>
    <x v="0"/>
    <n v="0"/>
    <x v="2"/>
    <x v="27"/>
    <x v="7"/>
    <n v="468"/>
  </r>
  <r>
    <d v="2019-07-05T00:00:00"/>
    <x v="56"/>
    <d v="1899-12-30T19:00:00"/>
    <m/>
    <x v="1"/>
    <s v="JAR"/>
    <d v="2019-07-05T19:00:00"/>
    <n v="28804"/>
    <x v="86"/>
    <s v="Carga"/>
    <s v="SI"/>
    <n v="13.5"/>
    <n v="26"/>
    <x v="2"/>
    <x v="353"/>
    <x v="7"/>
    <s v="Badajoz"/>
    <m/>
    <s v="7758-JVS // R-3442-BCR"/>
    <m/>
    <m/>
    <n v="45"/>
    <s v="Miguel M."/>
    <x v="140"/>
    <d v="1899-12-30T21:00:00"/>
    <m/>
    <n v="1"/>
    <x v="0"/>
    <x v="0"/>
    <s v="SI"/>
    <x v="1"/>
    <x v="2"/>
    <x v="0"/>
    <n v="0"/>
    <x v="2"/>
    <x v="27"/>
    <x v="7"/>
    <n v="468"/>
  </r>
  <r>
    <d v="2019-07-05T00:00:00"/>
    <x v="59"/>
    <d v="1899-12-30T07:00:00"/>
    <m/>
    <x v="1"/>
    <s v="JAR"/>
    <d v="2019-07-05T07:00:00"/>
    <m/>
    <x v="26"/>
    <s v="Descarga"/>
    <s v="NO"/>
    <n v="8"/>
    <n v="16"/>
    <x v="0"/>
    <x v="157"/>
    <x v="8"/>
    <s v="PALAU"/>
    <s v="kaiman azul"/>
    <m/>
    <m/>
    <m/>
    <n v="40"/>
    <s v="Miguel Ángel"/>
    <x v="140"/>
    <d v="1899-12-30T07:00:00"/>
    <m/>
    <n v="0"/>
    <x v="0"/>
    <x v="0"/>
    <s v="SI"/>
    <x v="1"/>
    <x v="1"/>
    <x v="1"/>
    <n v="1"/>
    <x v="2"/>
    <x v="27"/>
    <x v="7"/>
    <n v="468"/>
  </r>
  <r>
    <d v="2019-07-05T00:00:00"/>
    <x v="13"/>
    <d v="1899-12-30T16:00:00"/>
    <m/>
    <x v="1"/>
    <s v="JAR"/>
    <d v="2019-07-05T16:00:00"/>
    <s v="28582-28616"/>
    <x v="55"/>
    <s v="Carga"/>
    <s v="SI"/>
    <n v="13.5"/>
    <n v="26"/>
    <x v="0"/>
    <x v="148"/>
    <x v="1"/>
    <s v="jaen"/>
    <m/>
    <m/>
    <m/>
    <m/>
    <n v="45"/>
    <s v="Miguel M."/>
    <x v="140"/>
    <d v="1899-12-30T19:00:00"/>
    <m/>
    <n v="1"/>
    <x v="0"/>
    <x v="0"/>
    <s v="SI"/>
    <x v="1"/>
    <x v="2"/>
    <x v="0"/>
    <n v="0"/>
    <x v="1"/>
    <x v="27"/>
    <x v="7"/>
    <n v="468"/>
  </r>
  <r>
    <d v="2019-07-05T00:00:00"/>
    <x v="58"/>
    <d v="1899-12-30T13:15:00"/>
    <m/>
    <x v="1"/>
    <s v="JAR"/>
    <d v="2019-07-05T13:30:00"/>
    <n v="28664"/>
    <x v="16"/>
    <s v="Carga"/>
    <s v="NO"/>
    <n v="1"/>
    <n v="1"/>
    <x v="0"/>
    <x v="354"/>
    <x v="3"/>
    <s v="SANTANDER"/>
    <m/>
    <m/>
    <m/>
    <m/>
    <n v="10"/>
    <s v="Miguel M."/>
    <x v="140"/>
    <d v="1899-12-30T15:30:00"/>
    <m/>
    <n v="0"/>
    <x v="0"/>
    <x v="0"/>
    <s v="SI"/>
    <x v="1"/>
    <x v="2"/>
    <x v="0"/>
    <n v="0"/>
    <x v="1"/>
    <x v="27"/>
    <x v="7"/>
    <n v="468"/>
  </r>
  <r>
    <d v="2019-07-05T00:00:00"/>
    <x v="89"/>
    <d v="1899-12-30T17:15:00"/>
    <m/>
    <x v="1"/>
    <s v="JAR"/>
    <d v="2019-07-05T17:30:00"/>
    <m/>
    <x v="83"/>
    <s v="Carga"/>
    <s v="NO"/>
    <n v="1"/>
    <n v="1"/>
    <x v="0"/>
    <x v="294"/>
    <x v="7"/>
    <s v="varios"/>
    <m/>
    <m/>
    <m/>
    <m/>
    <n v="20"/>
    <s v="Sandra"/>
    <x v="140"/>
    <d v="1899-12-30T17:15:00"/>
    <m/>
    <n v="0"/>
    <x v="0"/>
    <x v="0"/>
    <s v="SI"/>
    <x v="1"/>
    <x v="1"/>
    <x v="1"/>
    <n v="1"/>
    <x v="2"/>
    <x v="27"/>
    <x v="7"/>
    <n v="468"/>
  </r>
  <r>
    <d v="2019-07-05T00:00:00"/>
    <x v="8"/>
    <d v="1899-12-30T16:30:00"/>
    <m/>
    <x v="1"/>
    <s v="JAR"/>
    <d v="2019-07-05T16:30:00"/>
    <n v="6007280"/>
    <x v="22"/>
    <s v="Carga"/>
    <s v="SI"/>
    <n v="13.5"/>
    <n v="26"/>
    <x v="2"/>
    <x v="226"/>
    <x v="1"/>
    <s v="Lorqui"/>
    <m/>
    <m/>
    <m/>
    <m/>
    <n v="45"/>
    <s v="Jesús"/>
    <x v="140"/>
    <d v="1899-12-30T16:30:00"/>
    <m/>
    <n v="1"/>
    <x v="0"/>
    <x v="0"/>
    <s v="SI"/>
    <x v="1"/>
    <x v="1"/>
    <x v="1"/>
    <n v="1"/>
    <x v="1"/>
    <x v="27"/>
    <x v="7"/>
    <n v="468"/>
  </r>
  <r>
    <d v="2019-07-05T00:00:00"/>
    <x v="6"/>
    <d v="1899-12-30T13:30:00"/>
    <m/>
    <x v="1"/>
    <s v="JAR"/>
    <d v="2019-07-05T13:30:00"/>
    <m/>
    <x v="25"/>
    <s v="Descarga"/>
    <s v="SI"/>
    <n v="13.5"/>
    <n v="26"/>
    <x v="0"/>
    <x v="55"/>
    <x v="8"/>
    <s v="PALAU"/>
    <s v="Kaiman Azul"/>
    <m/>
    <m/>
    <m/>
    <n v="60"/>
    <s v="Miguel M."/>
    <x v="140"/>
    <d v="1899-12-30T14:30:00"/>
    <m/>
    <n v="1"/>
    <x v="0"/>
    <x v="0"/>
    <s v="SI"/>
    <x v="1"/>
    <x v="2"/>
    <x v="0"/>
    <n v="0"/>
    <x v="2"/>
    <x v="27"/>
    <x v="7"/>
    <n v="468"/>
  </r>
  <r>
    <d v="2019-07-05T00:00:00"/>
    <x v="40"/>
    <d v="1899-12-30T17:00:00"/>
    <m/>
    <x v="1"/>
    <s v="JAR"/>
    <d v="2019-07-05T17:00:00"/>
    <n v="6007241"/>
    <x v="25"/>
    <s v="Carga"/>
    <s v="SI"/>
    <n v="13.5"/>
    <n v="22"/>
    <x v="0"/>
    <x v="7"/>
    <x v="9"/>
    <s v="france"/>
    <m/>
    <m/>
    <m/>
    <m/>
    <n v="45"/>
    <s v="Alfredo"/>
    <x v="140"/>
    <d v="1899-12-30T15:00:00"/>
    <m/>
    <n v="1"/>
    <x v="0"/>
    <x v="0"/>
    <s v="SI"/>
    <x v="1"/>
    <x v="3"/>
    <x v="1"/>
    <n v="1"/>
    <x v="2"/>
    <x v="27"/>
    <x v="7"/>
    <n v="468"/>
  </r>
  <r>
    <d v="2019-07-05T00:00:00"/>
    <x v="49"/>
    <d v="1899-12-30T20:00:00"/>
    <m/>
    <x v="1"/>
    <s v="JAR"/>
    <d v="2019-07-05T20:00:00"/>
    <m/>
    <x v="3"/>
    <s v="Carga"/>
    <s v="SI"/>
    <n v="13.5"/>
    <n v="20"/>
    <x v="0"/>
    <x v="86"/>
    <x v="4"/>
    <s v="Italia"/>
    <m/>
    <m/>
    <m/>
    <m/>
    <n v="60"/>
    <s v="Miguel M."/>
    <x v="140"/>
    <d v="1899-12-30T17:00:00"/>
    <m/>
    <n v="1"/>
    <x v="0"/>
    <x v="0"/>
    <s v="SI"/>
    <x v="1"/>
    <x v="3"/>
    <x v="1"/>
    <n v="1"/>
    <x v="1"/>
    <x v="27"/>
    <x v="7"/>
    <n v="468"/>
  </r>
  <r>
    <d v="2019-07-05T00:00:00"/>
    <x v="3"/>
    <d v="1899-12-30T11:30:00"/>
    <m/>
    <x v="1"/>
    <s v="JAR"/>
    <d v="2019-07-05T11:30:00"/>
    <n v="6007355"/>
    <x v="3"/>
    <s v="Carga"/>
    <s v="NO"/>
    <n v="2"/>
    <n v="4"/>
    <x v="0"/>
    <x v="146"/>
    <x v="4"/>
    <s v="Hungria"/>
    <m/>
    <m/>
    <m/>
    <m/>
    <n v="15"/>
    <s v="Sandra"/>
    <x v="140"/>
    <d v="1899-12-30T10:00:00"/>
    <m/>
    <n v="0"/>
    <x v="0"/>
    <x v="0"/>
    <s v="SI"/>
    <x v="1"/>
    <x v="3"/>
    <x v="1"/>
    <n v="1"/>
    <x v="1"/>
    <x v="27"/>
    <x v="7"/>
    <n v="468"/>
  </r>
  <r>
    <d v="2019-07-05T00:00:00"/>
    <x v="0"/>
    <d v="1899-12-30T09:30:00"/>
    <m/>
    <x v="1"/>
    <s v="JAR"/>
    <d v="2019-07-05T09:30:00"/>
    <m/>
    <x v="32"/>
    <s v="Descarga"/>
    <s v="NO"/>
    <n v="2"/>
    <n v="2"/>
    <x v="0"/>
    <x v="227"/>
    <x v="0"/>
    <s v="PALAU"/>
    <m/>
    <m/>
    <m/>
    <m/>
    <n v="20"/>
    <s v="Juan Carlos"/>
    <x v="140"/>
    <d v="1899-12-30T10:15:00"/>
    <m/>
    <n v="0"/>
    <x v="0"/>
    <x v="0"/>
    <s v="SI"/>
    <x v="1"/>
    <x v="2"/>
    <x v="0"/>
    <n v="0"/>
    <x v="0"/>
    <x v="27"/>
    <x v="7"/>
    <n v="468"/>
  </r>
  <r>
    <d v="2019-07-05T00:00:00"/>
    <x v="18"/>
    <d v="1899-12-30T07:30:00"/>
    <m/>
    <x v="1"/>
    <s v="JAR"/>
    <d v="2019-07-05T07:30:00"/>
    <n v="28468"/>
    <x v="26"/>
    <s v="Carga"/>
    <s v="NO"/>
    <n v="6"/>
    <n v="12"/>
    <x v="0"/>
    <x v="157"/>
    <x v="7"/>
    <s v="valldoreix"/>
    <m/>
    <m/>
    <m/>
    <m/>
    <n v="30"/>
    <s v="Miguel Ángel"/>
    <x v="140"/>
    <d v="1899-12-30T07:30:00"/>
    <m/>
    <n v="0"/>
    <x v="0"/>
    <x v="0"/>
    <s v="SI"/>
    <x v="1"/>
    <x v="1"/>
    <x v="1"/>
    <n v="1"/>
    <x v="2"/>
    <x v="27"/>
    <x v="7"/>
    <n v="468"/>
  </r>
  <r>
    <d v="2019-07-05T00:00:00"/>
    <x v="200"/>
    <d v="1899-12-30T07:45:00"/>
    <m/>
    <x v="1"/>
    <s v="JAR"/>
    <d v="2019-07-05T08:00:00"/>
    <m/>
    <x v="3"/>
    <s v="Descarga"/>
    <s v="NO"/>
    <n v="3"/>
    <n v="6"/>
    <x v="0"/>
    <x v="22"/>
    <x v="2"/>
    <s v="PALAU"/>
    <m/>
    <m/>
    <m/>
    <m/>
    <n v="20"/>
    <s v="Juan Carlos"/>
    <x v="140"/>
    <d v="1899-12-30T07:45:00"/>
    <m/>
    <n v="0"/>
    <x v="0"/>
    <x v="0"/>
    <s v="SI"/>
    <x v="1"/>
    <x v="1"/>
    <x v="1"/>
    <n v="1"/>
    <x v="0"/>
    <x v="27"/>
    <x v="7"/>
    <n v="468"/>
  </r>
  <r>
    <d v="2019-07-05T00:00:00"/>
    <x v="9"/>
    <d v="1899-12-30T08:00:00"/>
    <m/>
    <x v="1"/>
    <s v="JAR"/>
    <d v="2019-07-05T08:00:00"/>
    <n v="28512"/>
    <x v="7"/>
    <s v="Carga"/>
    <s v="NO"/>
    <n v="4"/>
    <n v="5"/>
    <x v="0"/>
    <x v="306"/>
    <x v="7"/>
    <s v="sant Fruitos del Bages"/>
    <m/>
    <m/>
    <m/>
    <m/>
    <n v="20"/>
    <s v="Jesús"/>
    <x v="140"/>
    <d v="1899-12-30T08:00:00"/>
    <m/>
    <n v="0"/>
    <x v="0"/>
    <x v="0"/>
    <s v="SI"/>
    <x v="1"/>
    <x v="1"/>
    <x v="1"/>
    <n v="1"/>
    <x v="2"/>
    <x v="27"/>
    <x v="7"/>
    <n v="468"/>
  </r>
  <r>
    <d v="2019-07-05T00:00:00"/>
    <x v="20"/>
    <m/>
    <m/>
    <x v="0"/>
    <s v="JAR"/>
    <d v="2019-07-05T08:30:00"/>
    <n v="113006776"/>
    <x v="3"/>
    <s v="Descarga"/>
    <s v="NO"/>
    <n v="5"/>
    <n v="9"/>
    <x v="0"/>
    <x v="96"/>
    <x v="2"/>
    <s v="PALAU"/>
    <m/>
    <m/>
    <m/>
    <m/>
    <n v="30"/>
    <s v="Juan Carlos"/>
    <x v="140"/>
    <d v="1899-12-30T08:30:00"/>
    <m/>
    <n v="0"/>
    <x v="0"/>
    <x v="0"/>
    <s v="No"/>
    <x v="0"/>
    <x v="0"/>
    <x v="0"/>
    <n v="0"/>
    <x v="0"/>
    <x v="27"/>
    <x v="7"/>
    <n v="468"/>
  </r>
  <r>
    <d v="2019-07-05T00:00:00"/>
    <x v="5"/>
    <d v="1899-12-30T12:30:00"/>
    <m/>
    <x v="1"/>
    <s v="JAR"/>
    <d v="2019-07-05T12:30:00"/>
    <n v="3680436875"/>
    <x v="3"/>
    <s v="Carga"/>
    <s v="SI"/>
    <n v="13.5"/>
    <n v="26"/>
    <x v="0"/>
    <x v="23"/>
    <x v="1"/>
    <s v="vari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7-05T00:00:00"/>
    <x v="61"/>
    <d v="1899-12-30T11:45:00"/>
    <m/>
    <x v="1"/>
    <s v="JAR"/>
    <d v="2019-07-05T12:00:00"/>
    <m/>
    <x v="7"/>
    <s v="Carga"/>
    <s v="NO"/>
    <n v="4"/>
    <n v="4"/>
    <x v="0"/>
    <x v="4"/>
    <x v="11"/>
    <s v="varios"/>
    <s v="lliça, Mollet."/>
    <m/>
    <m/>
    <m/>
    <n v="20"/>
    <s v="Juan Carlos"/>
    <x v="140"/>
    <d v="1899-12-30T11:45:00"/>
    <m/>
    <n v="0"/>
    <x v="0"/>
    <x v="0"/>
    <s v="SI"/>
    <x v="1"/>
    <x v="1"/>
    <x v="1"/>
    <n v="1"/>
    <x v="2"/>
    <x v="27"/>
    <x v="7"/>
    <n v="468"/>
  </r>
  <r>
    <d v="2019-07-05T00:00:00"/>
    <x v="35"/>
    <d v="1899-12-30T12:15:00"/>
    <m/>
    <x v="1"/>
    <s v="JAR"/>
    <d v="2019-07-05T12:30:00"/>
    <m/>
    <x v="75"/>
    <s v="Carga"/>
    <s v="NO"/>
    <n v="2"/>
    <n v="3"/>
    <x v="0"/>
    <x v="300"/>
    <x v="7"/>
    <s v="VARIOS"/>
    <m/>
    <m/>
    <m/>
    <m/>
    <n v="20"/>
    <s v="Miguel Ángel"/>
    <x v="140"/>
    <d v="1899-12-30T12:15:00"/>
    <m/>
    <n v="0"/>
    <x v="0"/>
    <x v="0"/>
    <s v="SI"/>
    <x v="1"/>
    <x v="1"/>
    <x v="1"/>
    <n v="1"/>
    <x v="2"/>
    <x v="27"/>
    <x v="7"/>
    <n v="468"/>
  </r>
  <r>
    <d v="2019-07-05T00:00:00"/>
    <x v="53"/>
    <d v="1899-12-30T12:45:00"/>
    <m/>
    <x v="1"/>
    <s v="JAR"/>
    <d v="2019-07-05T13:00:00"/>
    <n v="28644"/>
    <x v="26"/>
    <s v="Carga"/>
    <s v="NO"/>
    <n v="6"/>
    <n v="12"/>
    <x v="0"/>
    <x v="349"/>
    <x v="7"/>
    <s v="Madrid"/>
    <m/>
    <m/>
    <m/>
    <m/>
    <n v="30"/>
    <s v="Miguel Ángel"/>
    <x v="140"/>
    <d v="1899-12-30T12:45:00"/>
    <m/>
    <n v="0"/>
    <x v="0"/>
    <x v="0"/>
    <s v="SI"/>
    <x v="1"/>
    <x v="1"/>
    <x v="1"/>
    <n v="1"/>
    <x v="2"/>
    <x v="27"/>
    <x v="7"/>
    <n v="468"/>
  </r>
  <r>
    <d v="2019-07-05T00:00:00"/>
    <x v="12"/>
    <d v="1899-12-30T14:30:00"/>
    <m/>
    <x v="1"/>
    <s v="JAR"/>
    <d v="2019-07-05T14:30:00"/>
    <m/>
    <x v="7"/>
    <s v="Carga"/>
    <s v="NO"/>
    <n v="4"/>
    <n v="6"/>
    <x v="0"/>
    <x v="247"/>
    <x v="5"/>
    <s v="La llagosta"/>
    <s v="Maquila"/>
    <m/>
    <m/>
    <m/>
    <n v="20"/>
    <s v="Jesús"/>
    <x v="140"/>
    <d v="1899-12-30T14:30:00"/>
    <m/>
    <n v="0"/>
    <x v="0"/>
    <x v="0"/>
    <s v="SI"/>
    <x v="1"/>
    <x v="1"/>
    <x v="1"/>
    <n v="1"/>
    <x v="2"/>
    <x v="27"/>
    <x v="7"/>
    <n v="468"/>
  </r>
  <r>
    <d v="2019-07-08T00:00:00"/>
    <x v="2"/>
    <d v="1899-12-30T11:00:00"/>
    <m/>
    <x v="1"/>
    <s v="JAR"/>
    <d v="2019-07-08T11:00:00"/>
    <s v="CB-1337"/>
    <x v="25"/>
    <s v="Descarga"/>
    <s v="SI"/>
    <n v="13.5"/>
    <n v="26"/>
    <x v="0"/>
    <x v="42"/>
    <x v="10"/>
    <s v="GAILLON"/>
    <m/>
    <m/>
    <m/>
    <m/>
    <n v="60"/>
    <s v="Miguel Ángel"/>
    <x v="141"/>
    <d v="1899-12-30T10:00:00"/>
    <m/>
    <n v="1"/>
    <x v="0"/>
    <x v="0"/>
    <s v="SI"/>
    <x v="1"/>
    <x v="3"/>
    <x v="1"/>
    <n v="1"/>
    <x v="2"/>
    <x v="28"/>
    <x v="7"/>
    <n v="468"/>
  </r>
  <r>
    <d v="2019-07-08T00:00:00"/>
    <x v="38"/>
    <d v="1899-12-30T15:00:00"/>
    <m/>
    <x v="1"/>
    <s v="JAR"/>
    <d v="2019-07-08T15:00:00"/>
    <n v="6007333"/>
    <x v="6"/>
    <s v="Carga"/>
    <s v="SI"/>
    <n v="13.5"/>
    <n v="22"/>
    <x v="0"/>
    <x v="7"/>
    <x v="4"/>
    <s v="FRANCE"/>
    <m/>
    <m/>
    <m/>
    <m/>
    <n v="45"/>
    <s v="Jesús"/>
    <x v="141"/>
    <d v="1899-12-30T16:00:00"/>
    <m/>
    <n v="1"/>
    <x v="0"/>
    <x v="0"/>
    <s v="SI"/>
    <x v="1"/>
    <x v="2"/>
    <x v="0"/>
    <n v="0"/>
    <x v="1"/>
    <x v="28"/>
    <x v="7"/>
    <n v="468"/>
  </r>
  <r>
    <d v="2019-07-08T00:00:00"/>
    <x v="3"/>
    <d v="1899-12-30T11:30:00"/>
    <m/>
    <x v="1"/>
    <s v="JAR"/>
    <d v="2019-07-08T11:30:00"/>
    <n v="6007237"/>
    <x v="25"/>
    <s v="Carga"/>
    <s v="SI"/>
    <n v="13.5"/>
    <n v="26"/>
    <x v="0"/>
    <x v="31"/>
    <x v="9"/>
    <s v="Alemania"/>
    <m/>
    <m/>
    <m/>
    <m/>
    <n v="60"/>
    <s v="Denia"/>
    <x v="141"/>
    <d v="1899-12-30T11:30:00"/>
    <m/>
    <n v="1"/>
    <x v="0"/>
    <x v="0"/>
    <s v="SI"/>
    <x v="1"/>
    <x v="1"/>
    <x v="1"/>
    <n v="1"/>
    <x v="2"/>
    <x v="28"/>
    <x v="7"/>
    <n v="468"/>
  </r>
  <r>
    <d v="2019-07-08T00:00:00"/>
    <x v="52"/>
    <d v="1899-12-30T09:45:00"/>
    <m/>
    <x v="1"/>
    <s v="JAR"/>
    <d v="2019-07-08T10:00:00"/>
    <m/>
    <x v="3"/>
    <s v="Descarga"/>
    <s v="NO"/>
    <n v="1"/>
    <n v="1"/>
    <x v="0"/>
    <x v="118"/>
    <x v="2"/>
    <s v="PALAU"/>
    <m/>
    <m/>
    <m/>
    <m/>
    <n v="20"/>
    <s v="Miguel Ángel"/>
    <x v="141"/>
    <d v="1899-12-30T09:45:00"/>
    <m/>
    <n v="0"/>
    <x v="0"/>
    <x v="0"/>
    <s v="SI"/>
    <x v="1"/>
    <x v="1"/>
    <x v="1"/>
    <n v="1"/>
    <x v="0"/>
    <x v="28"/>
    <x v="7"/>
    <n v="468"/>
  </r>
  <r>
    <d v="2019-07-08T00:00:00"/>
    <x v="14"/>
    <d v="1899-12-30T10:00:00"/>
    <m/>
    <x v="1"/>
    <s v="JAR"/>
    <d v="2019-07-08T10:00:00"/>
    <n v="28804"/>
    <x v="86"/>
    <s v="Carga"/>
    <s v="SI"/>
    <n v="13.5"/>
    <n v="26"/>
    <x v="2"/>
    <x v="353"/>
    <x v="7"/>
    <s v="Badajoz"/>
    <m/>
    <s v="6929 KJC / R 6245 BCV"/>
    <m/>
    <m/>
    <n v="45"/>
    <s v="Juan Carlos"/>
    <x v="141"/>
    <d v="1899-12-30T13:00:00"/>
    <m/>
    <n v="1"/>
    <x v="0"/>
    <x v="0"/>
    <s v="SI"/>
    <x v="1"/>
    <x v="2"/>
    <x v="0"/>
    <n v="0"/>
    <x v="2"/>
    <x v="28"/>
    <x v="7"/>
    <n v="468"/>
  </r>
  <r>
    <d v="2019-07-08T00:00:00"/>
    <x v="36"/>
    <d v="1899-12-30T13:00:00"/>
    <m/>
    <x v="1"/>
    <s v="JAR"/>
    <d v="2019-07-08T13:00:00"/>
    <n v="28804"/>
    <x v="86"/>
    <s v="Carga"/>
    <s v="SI"/>
    <n v="13.5"/>
    <n v="26"/>
    <x v="2"/>
    <x v="353"/>
    <x v="7"/>
    <s v="Badajoz"/>
    <m/>
    <s v="3970 JBB / R 9873 BCV"/>
    <m/>
    <m/>
    <n v="45"/>
    <s v="Alfredo"/>
    <x v="141"/>
    <d v="1899-12-30T14:00:00"/>
    <m/>
    <n v="1"/>
    <x v="0"/>
    <x v="0"/>
    <s v="SI"/>
    <x v="1"/>
    <x v="2"/>
    <x v="0"/>
    <n v="0"/>
    <x v="2"/>
    <x v="28"/>
    <x v="7"/>
    <n v="468"/>
  </r>
  <r>
    <d v="2019-07-08T00:00:00"/>
    <x v="13"/>
    <d v="1899-12-30T16:00:00"/>
    <m/>
    <x v="1"/>
    <s v="JAR"/>
    <d v="2019-07-08T16:00:00"/>
    <s v="6007237-7417"/>
    <x v="3"/>
    <s v="Carga"/>
    <s v="SI"/>
    <n v="13.5"/>
    <n v="22"/>
    <x v="0"/>
    <x v="31"/>
    <x v="4"/>
    <s v="Alemania"/>
    <m/>
    <m/>
    <m/>
    <m/>
    <n v="45"/>
    <s v="Jesús"/>
    <x v="141"/>
    <d v="1899-12-30T16:00:00"/>
    <m/>
    <n v="1"/>
    <x v="0"/>
    <x v="0"/>
    <s v="SI"/>
    <x v="1"/>
    <x v="1"/>
    <x v="1"/>
    <n v="1"/>
    <x v="1"/>
    <x v="28"/>
    <x v="7"/>
    <n v="468"/>
  </r>
  <r>
    <d v="2019-07-08T00:00:00"/>
    <x v="89"/>
    <d v="1899-12-30T17:15:00"/>
    <m/>
    <x v="1"/>
    <s v="JAR"/>
    <d v="2019-07-08T17:30:00"/>
    <m/>
    <x v="83"/>
    <s v="Carga"/>
    <s v="NO"/>
    <n v="1"/>
    <n v="1"/>
    <x v="0"/>
    <x v="294"/>
    <x v="7"/>
    <s v="varios"/>
    <m/>
    <m/>
    <m/>
    <m/>
    <n v="10"/>
    <s v="Jesús"/>
    <x v="141"/>
    <d v="1899-12-30T17:15:00"/>
    <m/>
    <n v="0"/>
    <x v="0"/>
    <x v="0"/>
    <s v="SI"/>
    <x v="1"/>
    <x v="1"/>
    <x v="1"/>
    <n v="1"/>
    <x v="2"/>
    <x v="28"/>
    <x v="7"/>
    <n v="468"/>
  </r>
  <r>
    <d v="2019-07-08T00:00:00"/>
    <x v="5"/>
    <d v="1899-12-30T12:30:00"/>
    <m/>
    <x v="1"/>
    <s v="JAR"/>
    <d v="2019-07-08T12:30:00"/>
    <m/>
    <x v="25"/>
    <s v="Descarga"/>
    <s v="NO"/>
    <n v="6"/>
    <n v="11"/>
    <x v="0"/>
    <x v="67"/>
    <x v="10"/>
    <s v="PALAU"/>
    <m/>
    <m/>
    <m/>
    <m/>
    <n v="30"/>
    <s v="Miguel M."/>
    <x v="141"/>
    <d v="1899-12-30T14:30:00"/>
    <m/>
    <n v="0"/>
    <x v="0"/>
    <x v="0"/>
    <s v="SI"/>
    <x v="1"/>
    <x v="2"/>
    <x v="0"/>
    <n v="0"/>
    <x v="2"/>
    <x v="28"/>
    <x v="7"/>
    <n v="468"/>
  </r>
  <r>
    <d v="2019-07-08T00:00:00"/>
    <x v="59"/>
    <d v="1899-12-30T07:00:00"/>
    <m/>
    <x v="1"/>
    <s v="JAR"/>
    <d v="2019-07-08T07:00:00"/>
    <m/>
    <x v="26"/>
    <s v="Carga"/>
    <s v="NO"/>
    <n v="7"/>
    <n v="13"/>
    <x v="0"/>
    <x v="157"/>
    <x v="5"/>
    <s v="varios"/>
    <m/>
    <m/>
    <m/>
    <m/>
    <n v="30"/>
    <s v="Miguel Ángel"/>
    <x v="141"/>
    <d v="1899-12-30T07:00:00"/>
    <m/>
    <n v="0"/>
    <x v="0"/>
    <x v="0"/>
    <s v="SI"/>
    <x v="1"/>
    <x v="1"/>
    <x v="1"/>
    <n v="1"/>
    <x v="2"/>
    <x v="28"/>
    <x v="7"/>
    <n v="468"/>
  </r>
  <r>
    <d v="2019-07-08T00:00:00"/>
    <x v="9"/>
    <d v="1899-12-30T08:00:00"/>
    <m/>
    <x v="1"/>
    <s v="JAR"/>
    <d v="2019-07-08T08:00:00"/>
    <n v="28645"/>
    <x v="26"/>
    <s v="Carga"/>
    <s v="NO"/>
    <n v="6"/>
    <n v="12"/>
    <x v="0"/>
    <x v="349"/>
    <x v="7"/>
    <s v="Terrassa"/>
    <m/>
    <m/>
    <m/>
    <m/>
    <n v="30"/>
    <s v="Miguel M."/>
    <x v="141"/>
    <d v="1899-12-30T19:00:00"/>
    <m/>
    <n v="0"/>
    <x v="0"/>
    <x v="0"/>
    <s v="SI"/>
    <x v="1"/>
    <x v="2"/>
    <x v="0"/>
    <n v="0"/>
    <x v="2"/>
    <x v="28"/>
    <x v="7"/>
    <n v="468"/>
  </r>
  <r>
    <d v="2019-07-08T00:00:00"/>
    <x v="12"/>
    <d v="1899-12-30T14:30:00"/>
    <m/>
    <x v="1"/>
    <s v="JAR"/>
    <d v="2019-07-08T14:30:00"/>
    <n v="28617"/>
    <x v="26"/>
    <s v="Carga"/>
    <s v="NO"/>
    <n v="6"/>
    <n v="12"/>
    <x v="0"/>
    <x v="349"/>
    <x v="7"/>
    <s v="Malaga"/>
    <m/>
    <m/>
    <m/>
    <m/>
    <n v="30"/>
    <s v="Miguel Ángel"/>
    <x v="141"/>
    <d v="1899-12-30T13:15:00"/>
    <m/>
    <n v="0"/>
    <x v="0"/>
    <x v="0"/>
    <s v="SI"/>
    <x v="1"/>
    <x v="3"/>
    <x v="1"/>
    <n v="1"/>
    <x v="2"/>
    <x v="28"/>
    <x v="7"/>
    <n v="468"/>
  </r>
  <r>
    <d v="2019-07-08T00:00:00"/>
    <x v="73"/>
    <d v="1899-12-30T11:15:00"/>
    <m/>
    <x v="1"/>
    <s v="JAR"/>
    <d v="2019-07-08T11:30:00"/>
    <n v="28240"/>
    <x v="70"/>
    <s v="Carga"/>
    <s v="NO"/>
    <n v="1"/>
    <n v="1"/>
    <x v="0"/>
    <x v="192"/>
    <x v="1"/>
    <s v="Granada"/>
    <m/>
    <m/>
    <m/>
    <m/>
    <n v="10"/>
    <s v="Juan Carlos"/>
    <x v="142"/>
    <d v="1899-12-30T13:30:00"/>
    <m/>
    <n v="0"/>
    <x v="0"/>
    <x v="0"/>
    <s v="SI"/>
    <x v="2"/>
    <x v="2"/>
    <x v="0"/>
    <n v="0"/>
    <x v="1"/>
    <x v="28"/>
    <x v="7"/>
    <n v="468"/>
  </r>
  <r>
    <d v="2019-07-08T00:00:00"/>
    <x v="20"/>
    <d v="1899-12-30T08:30:00"/>
    <m/>
    <x v="1"/>
    <s v="JAR"/>
    <d v="2019-07-08T08:30:00"/>
    <m/>
    <x v="7"/>
    <s v="Carga"/>
    <s v="NO"/>
    <n v="4"/>
    <n v="2"/>
    <x v="0"/>
    <x v="6"/>
    <x v="3"/>
    <s v="El Brull"/>
    <m/>
    <m/>
    <m/>
    <m/>
    <n v="20"/>
    <s v="Juan Carlos"/>
    <x v="141"/>
    <d v="1899-12-30T08:30:00"/>
    <m/>
    <n v="0"/>
    <x v="0"/>
    <x v="0"/>
    <s v="SI"/>
    <x v="1"/>
    <x v="1"/>
    <x v="1"/>
    <n v="1"/>
    <x v="1"/>
    <x v="28"/>
    <x v="7"/>
    <n v="468"/>
  </r>
  <r>
    <d v="2019-07-08T00:00:00"/>
    <x v="8"/>
    <d v="1899-12-30T16:30:00"/>
    <m/>
    <x v="1"/>
    <s v="JAR"/>
    <d v="2019-07-08T16:30:00"/>
    <m/>
    <x v="32"/>
    <s v="Descarga"/>
    <s v="NO"/>
    <n v="6"/>
    <n v="11"/>
    <x v="0"/>
    <x v="227"/>
    <x v="0"/>
    <s v="PALAU"/>
    <m/>
    <m/>
    <m/>
    <m/>
    <n v="40"/>
    <s v="Alfredo"/>
    <x v="141"/>
    <d v="1899-12-30T16:30:00"/>
    <m/>
    <n v="0"/>
    <x v="0"/>
    <x v="0"/>
    <s v="SI"/>
    <x v="1"/>
    <x v="1"/>
    <x v="1"/>
    <n v="1"/>
    <x v="0"/>
    <x v="28"/>
    <x v="7"/>
    <n v="468"/>
  </r>
  <r>
    <d v="2019-07-08T00:00:00"/>
    <x v="6"/>
    <d v="1899-12-30T13:30:00"/>
    <m/>
    <x v="1"/>
    <s v="JAR"/>
    <d v="2019-07-08T13:30:00"/>
    <n v="28832"/>
    <x v="16"/>
    <s v="Carga"/>
    <s v="NO"/>
    <n v="1"/>
    <n v="1"/>
    <x v="0"/>
    <x v="4"/>
    <x v="3"/>
    <s v="Valladolid"/>
    <m/>
    <m/>
    <m/>
    <m/>
    <n v="10"/>
    <s v="Jesús"/>
    <x v="141"/>
    <d v="1899-12-30T13:30:00"/>
    <m/>
    <n v="0"/>
    <x v="0"/>
    <x v="0"/>
    <s v="SI"/>
    <x v="1"/>
    <x v="1"/>
    <x v="1"/>
    <n v="1"/>
    <x v="1"/>
    <x v="28"/>
    <x v="7"/>
    <n v="468"/>
  </r>
  <r>
    <d v="2019-07-08T00:00:00"/>
    <x v="0"/>
    <d v="1899-12-30T09:30:00"/>
    <m/>
    <x v="1"/>
    <s v="JAR"/>
    <d v="2019-07-08T09:30:00"/>
    <n v="28677"/>
    <x v="26"/>
    <s v="Carga"/>
    <s v="NO"/>
    <n v="6"/>
    <n v="4"/>
    <x v="0"/>
    <x v="157"/>
    <x v="5"/>
    <s v="varios"/>
    <m/>
    <m/>
    <m/>
    <m/>
    <n v="20"/>
    <s v="Miguel Ángel"/>
    <x v="141"/>
    <d v="1899-12-30T09:30:00"/>
    <m/>
    <n v="0"/>
    <x v="0"/>
    <x v="0"/>
    <s v="SI"/>
    <x v="1"/>
    <x v="1"/>
    <x v="1"/>
    <n v="1"/>
    <x v="2"/>
    <x v="28"/>
    <x v="7"/>
    <n v="468"/>
  </r>
  <r>
    <d v="2019-07-08T00:00:00"/>
    <x v="61"/>
    <d v="1899-12-30T11:45:00"/>
    <m/>
    <x v="1"/>
    <s v="JAR"/>
    <d v="2019-07-08T12:00:00"/>
    <n v="28639"/>
    <x v="7"/>
    <s v="Carga"/>
    <s v="NO"/>
    <n v="4"/>
    <n v="6"/>
    <x v="0"/>
    <x v="9"/>
    <x v="7"/>
    <s v="barcelona"/>
    <m/>
    <m/>
    <m/>
    <m/>
    <n v="15"/>
    <s v="Miguel Ángel"/>
    <x v="141"/>
    <d v="1899-12-30T11:45:00"/>
    <m/>
    <n v="0"/>
    <x v="0"/>
    <x v="0"/>
    <s v="SI"/>
    <x v="1"/>
    <x v="1"/>
    <x v="1"/>
    <n v="1"/>
    <x v="2"/>
    <x v="28"/>
    <x v="7"/>
    <n v="468"/>
  </r>
  <r>
    <d v="2019-07-08T00:00:00"/>
    <x v="7"/>
    <m/>
    <m/>
    <x v="0"/>
    <s v="JAR"/>
    <d v="2019-07-08T15:30:00"/>
    <n v="28770"/>
    <x v="3"/>
    <s v="Carga"/>
    <s v="SI"/>
    <n v="13.5"/>
    <n v="44"/>
    <x v="0"/>
    <x v="6"/>
    <x v="3"/>
    <s v="Bernis"/>
    <m/>
    <m/>
    <m/>
    <m/>
    <n v="60"/>
    <s v="Alfredo"/>
    <x v="141"/>
    <d v="1899-12-30T15:30:00"/>
    <m/>
    <n v="1"/>
    <x v="0"/>
    <x v="0"/>
    <s v="No"/>
    <x v="0"/>
    <x v="0"/>
    <x v="0"/>
    <n v="0"/>
    <x v="1"/>
    <x v="28"/>
    <x v="7"/>
    <n v="468"/>
  </r>
  <r>
    <d v="2019-07-08T00:00:00"/>
    <x v="55"/>
    <d v="1899-12-30T17:30:00"/>
    <m/>
    <x v="1"/>
    <s v="JAR"/>
    <d v="2019-07-08T17:30:00"/>
    <m/>
    <x v="25"/>
    <s v="Carga"/>
    <s v="SI"/>
    <n v="13.5"/>
    <n v="26"/>
    <x v="0"/>
    <x v="7"/>
    <x v="9"/>
    <s v="France"/>
    <s v="varios pedidos de Gaillon"/>
    <s v="4443 KCY / R 1707 BCY"/>
    <m/>
    <m/>
    <n v="40"/>
    <s v="Jesús"/>
    <x v="141"/>
    <d v="1899-12-30T17:30:00"/>
    <m/>
    <n v="1"/>
    <x v="0"/>
    <x v="0"/>
    <s v="SI"/>
    <x v="1"/>
    <x v="1"/>
    <x v="1"/>
    <n v="1"/>
    <x v="2"/>
    <x v="28"/>
    <x v="7"/>
    <n v="468"/>
  </r>
  <r>
    <d v="2019-07-08T00:00:00"/>
    <x v="47"/>
    <d v="1899-12-30T18:30:00"/>
    <m/>
    <x v="1"/>
    <s v="JAR"/>
    <d v="2019-07-08T18:30:00"/>
    <n v="27748"/>
    <x v="62"/>
    <s v="Carga"/>
    <s v="NO"/>
    <n v="3"/>
    <n v="5"/>
    <x v="0"/>
    <x v="129"/>
    <x v="1"/>
    <s v="Portugal"/>
    <m/>
    <m/>
    <m/>
    <m/>
    <n v="20"/>
    <s v="Miguel M."/>
    <x v="141"/>
    <d v="1899-12-30T18:30:00"/>
    <m/>
    <n v="0"/>
    <x v="0"/>
    <x v="0"/>
    <s v="SI"/>
    <x v="1"/>
    <x v="1"/>
    <x v="1"/>
    <n v="1"/>
    <x v="1"/>
    <x v="28"/>
    <x v="7"/>
    <n v="468"/>
  </r>
  <r>
    <d v="2019-07-08T00:00:00"/>
    <x v="49"/>
    <d v="1899-12-30T20:00:00"/>
    <m/>
    <x v="1"/>
    <s v="JAR"/>
    <d v="2019-07-08T20:00:00"/>
    <m/>
    <x v="26"/>
    <s v="Descarga"/>
    <s v="SI"/>
    <n v="13.5"/>
    <n v="26"/>
    <x v="0"/>
    <x v="340"/>
    <x v="2"/>
    <s v="PALAU"/>
    <m/>
    <m/>
    <m/>
    <m/>
    <n v="60"/>
    <s v="Alfredo"/>
    <x v="141"/>
    <d v="1899-12-30T20:00:00"/>
    <m/>
    <n v="1"/>
    <x v="0"/>
    <x v="0"/>
    <s v="SI"/>
    <x v="1"/>
    <x v="1"/>
    <x v="1"/>
    <n v="1"/>
    <x v="0"/>
    <x v="28"/>
    <x v="7"/>
    <n v="468"/>
  </r>
  <r>
    <d v="2019-07-09T00:00:00"/>
    <x v="59"/>
    <d v="1899-12-30T07:00:00"/>
    <m/>
    <x v="1"/>
    <s v="JAR"/>
    <d v="2019-07-09T07:00:00"/>
    <m/>
    <x v="22"/>
    <s v="Descarga"/>
    <s v="SI"/>
    <n v="13.5"/>
    <n v="20"/>
    <x v="0"/>
    <x v="319"/>
    <x v="8"/>
    <s v="PALAU"/>
    <m/>
    <m/>
    <m/>
    <m/>
    <n v="60"/>
    <s v="Juan Carlos"/>
    <x v="142"/>
    <d v="1899-12-30T07:00:00"/>
    <m/>
    <n v="1"/>
    <x v="0"/>
    <x v="0"/>
    <s v="SI"/>
    <x v="1"/>
    <x v="1"/>
    <x v="1"/>
    <n v="1"/>
    <x v="2"/>
    <x v="28"/>
    <x v="7"/>
    <n v="468"/>
  </r>
  <r>
    <d v="2019-07-09T00:00:00"/>
    <x v="20"/>
    <d v="1899-12-30T08:30:00"/>
    <m/>
    <x v="1"/>
    <s v="JAR"/>
    <d v="2019-07-09T08:30:00"/>
    <m/>
    <x v="7"/>
    <s v="Carga"/>
    <s v="NO"/>
    <n v="4"/>
    <n v="6"/>
    <x v="0"/>
    <x v="247"/>
    <x v="5"/>
    <s v="La llagosta"/>
    <m/>
    <m/>
    <m/>
    <m/>
    <n v="20"/>
    <s v="Juan Carlos"/>
    <x v="142"/>
    <d v="1899-12-30T08:30:00"/>
    <m/>
    <n v="0"/>
    <x v="0"/>
    <x v="0"/>
    <s v="SI"/>
    <x v="1"/>
    <x v="1"/>
    <x v="1"/>
    <n v="1"/>
    <x v="2"/>
    <x v="28"/>
    <x v="7"/>
    <n v="468"/>
  </r>
  <r>
    <d v="2019-07-09T00:00:00"/>
    <x v="52"/>
    <d v="1899-12-30T09:45:00"/>
    <m/>
    <x v="1"/>
    <s v="JAR"/>
    <d v="2019-07-09T10:00:00"/>
    <m/>
    <x v="7"/>
    <s v="Carga"/>
    <s v="NO"/>
    <n v="4"/>
    <n v="2"/>
    <x v="0"/>
    <x v="6"/>
    <x v="11"/>
    <s v="Montmelo"/>
    <m/>
    <m/>
    <m/>
    <m/>
    <n v="15"/>
    <s v="Juan Carlos"/>
    <x v="142"/>
    <d v="1899-12-30T09:45:00"/>
    <m/>
    <n v="0"/>
    <x v="0"/>
    <x v="0"/>
    <s v="SI"/>
    <x v="1"/>
    <x v="1"/>
    <x v="1"/>
    <n v="1"/>
    <x v="2"/>
    <x v="28"/>
    <x v="7"/>
    <n v="468"/>
  </r>
  <r>
    <d v="2019-07-09T00:00:00"/>
    <x v="3"/>
    <d v="1899-12-30T11:30:00"/>
    <m/>
    <x v="1"/>
    <s v="JAR"/>
    <d v="2019-07-09T11:30:00"/>
    <n v="28241"/>
    <x v="62"/>
    <s v="Carga"/>
    <s v="NO"/>
    <n v="8"/>
    <n v="15"/>
    <x v="0"/>
    <x v="4"/>
    <x v="7"/>
    <s v="Portugal"/>
    <m/>
    <m/>
    <m/>
    <m/>
    <n v="30"/>
    <s v="Jesús"/>
    <x v="142"/>
    <d v="1899-12-30T16:00:00"/>
    <m/>
    <n v="0"/>
    <x v="0"/>
    <x v="0"/>
    <s v="SI"/>
    <x v="1"/>
    <x v="2"/>
    <x v="0"/>
    <n v="0"/>
    <x v="2"/>
    <x v="28"/>
    <x v="7"/>
    <n v="468"/>
  </r>
  <r>
    <d v="2019-07-09T00:00:00"/>
    <x v="4"/>
    <d v="1899-12-30T12:00:00"/>
    <m/>
    <x v="1"/>
    <s v="MR"/>
    <d v="2019-07-09T12:00:00"/>
    <n v="28132"/>
    <x v="3"/>
    <s v="Carga"/>
    <s v="NO"/>
    <n v="26"/>
    <n v="13.5"/>
    <x v="0"/>
    <x v="355"/>
    <x v="1"/>
    <s v="ZARAGOZA"/>
    <m/>
    <m/>
    <m/>
    <m/>
    <n v="60"/>
    <s v="Juan Carlos"/>
    <x v="142"/>
    <d v="1899-12-30T12:00:00"/>
    <m/>
    <n v="0"/>
    <x v="0"/>
    <x v="0"/>
    <s v="SI"/>
    <x v="1"/>
    <x v="1"/>
    <x v="1"/>
    <n v="1"/>
    <x v="1"/>
    <x v="28"/>
    <x v="7"/>
    <n v="468"/>
  </r>
  <r>
    <d v="2019-07-09T00:00:00"/>
    <x v="5"/>
    <d v="1899-12-30T12:30:00"/>
    <m/>
    <x v="1"/>
    <s v="JAR"/>
    <d v="2019-07-09T12:30:00"/>
    <s v="28397-28846"/>
    <x v="3"/>
    <s v="Carga"/>
    <s v="NO"/>
    <n v="4"/>
    <n v="8"/>
    <x v="0"/>
    <x v="109"/>
    <x v="1"/>
    <s v="Murcia"/>
    <m/>
    <s v="4495 JTD R2352BBM"/>
    <m/>
    <m/>
    <n v="20"/>
    <s v="Miguel M."/>
    <x v="142"/>
    <d v="1899-12-30T16:30:00"/>
    <m/>
    <n v="0"/>
    <x v="0"/>
    <x v="0"/>
    <s v="SI"/>
    <x v="1"/>
    <x v="2"/>
    <x v="0"/>
    <n v="0"/>
    <x v="1"/>
    <x v="28"/>
    <x v="7"/>
    <n v="468"/>
  </r>
  <r>
    <d v="2019-07-09T00:00:00"/>
    <x v="53"/>
    <d v="1899-12-30T12:45:00"/>
    <m/>
    <x v="1"/>
    <s v="JAR"/>
    <d v="2019-07-09T13:00:00"/>
    <n v="6007380"/>
    <x v="3"/>
    <s v="Carga"/>
    <s v="NO"/>
    <n v="3"/>
    <n v="5"/>
    <x v="0"/>
    <x v="82"/>
    <x v="4"/>
    <s v="Austria"/>
    <m/>
    <m/>
    <m/>
    <m/>
    <n v="25"/>
    <s v="Miguel Ángel"/>
    <x v="142"/>
    <d v="1899-12-30T12:45:00"/>
    <m/>
    <n v="0"/>
    <x v="0"/>
    <x v="0"/>
    <s v="SI"/>
    <x v="1"/>
    <x v="1"/>
    <x v="1"/>
    <n v="1"/>
    <x v="1"/>
    <x v="28"/>
    <x v="7"/>
    <n v="468"/>
  </r>
  <r>
    <d v="2019-07-09T00:00:00"/>
    <x v="58"/>
    <d v="1899-12-30T13:15:00"/>
    <m/>
    <x v="1"/>
    <s v="JAR"/>
    <d v="2019-07-09T13:30:00"/>
    <m/>
    <x v="24"/>
    <s v="Descarga"/>
    <s v="NO"/>
    <n v="8"/>
    <n v="15"/>
    <x v="0"/>
    <x v="134"/>
    <x v="10"/>
    <s v="PALAU"/>
    <s v="Junto con dos moldes."/>
    <m/>
    <m/>
    <m/>
    <n v="30"/>
    <s v="Juan Carlos"/>
    <x v="142"/>
    <d v="1899-12-30T13:15:00"/>
    <m/>
    <n v="0"/>
    <x v="0"/>
    <x v="0"/>
    <s v="SI"/>
    <x v="1"/>
    <x v="1"/>
    <x v="1"/>
    <n v="1"/>
    <x v="2"/>
    <x v="28"/>
    <x v="7"/>
    <n v="468"/>
  </r>
  <r>
    <d v="2019-07-09T00:00:00"/>
    <x v="43"/>
    <d v="1899-12-30T14:00:00"/>
    <m/>
    <x v="1"/>
    <s v="JAR"/>
    <d v="2019-07-09T14:00:00"/>
    <n v="28804"/>
    <x v="86"/>
    <s v="Carga"/>
    <s v="SI"/>
    <n v="13.5"/>
    <n v="26"/>
    <x v="2"/>
    <x v="353"/>
    <x v="7"/>
    <s v="Badajoz"/>
    <m/>
    <s v="5233-GYW // R-7027-BDB"/>
    <m/>
    <m/>
    <n v="45"/>
    <s v="Denia"/>
    <x v="142"/>
    <d v="1899-12-30T19:00:00"/>
    <m/>
    <n v="1"/>
    <x v="0"/>
    <x v="0"/>
    <s v="SI"/>
    <x v="1"/>
    <x v="2"/>
    <x v="0"/>
    <n v="0"/>
    <x v="2"/>
    <x v="28"/>
    <x v="7"/>
    <n v="468"/>
  </r>
  <r>
    <d v="2019-07-09T00:00:00"/>
    <x v="116"/>
    <d v="1899-12-30T15:15:00"/>
    <m/>
    <x v="1"/>
    <s v="JAR"/>
    <d v="2019-07-09T15:30:00"/>
    <n v="6007404"/>
    <x v="18"/>
    <s v="Carga"/>
    <s v="NO"/>
    <n v="1"/>
    <n v="1"/>
    <x v="0"/>
    <x v="348"/>
    <x v="9"/>
    <s v="R.Checa"/>
    <m/>
    <m/>
    <m/>
    <m/>
    <n v="5"/>
    <s v="Miguel M."/>
    <x v="142"/>
    <d v="1899-12-30T15:15:00"/>
    <m/>
    <n v="0"/>
    <x v="0"/>
    <x v="0"/>
    <s v="SI"/>
    <x v="1"/>
    <x v="1"/>
    <x v="1"/>
    <n v="1"/>
    <x v="2"/>
    <x v="28"/>
    <x v="7"/>
    <n v="468"/>
  </r>
  <r>
    <d v="2019-07-09T00:00:00"/>
    <x v="82"/>
    <d v="1899-12-30T16:45:00"/>
    <m/>
    <x v="1"/>
    <s v="JAR"/>
    <d v="2019-07-09T17:00:00"/>
    <m/>
    <x v="19"/>
    <s v="Carga"/>
    <s v="NO"/>
    <n v="6"/>
    <n v="6"/>
    <x v="0"/>
    <x v="6"/>
    <x v="3"/>
    <s v="varios"/>
    <m/>
    <m/>
    <m/>
    <m/>
    <n v="20"/>
    <s v="Juan Carlos"/>
    <x v="142"/>
    <d v="1899-12-30T13:30:00"/>
    <m/>
    <n v="0"/>
    <x v="0"/>
    <x v="0"/>
    <s v="SI"/>
    <x v="1"/>
    <x v="3"/>
    <x v="1"/>
    <n v="1"/>
    <x v="1"/>
    <x v="28"/>
    <x v="7"/>
    <n v="468"/>
  </r>
  <r>
    <d v="2019-07-09T00:00:00"/>
    <x v="89"/>
    <d v="1899-12-30T17:15:00"/>
    <m/>
    <x v="1"/>
    <s v="JAR"/>
    <d v="2019-07-09T17:30:00"/>
    <m/>
    <x v="83"/>
    <s v="Carga"/>
    <s v="NO"/>
    <n v="2"/>
    <n v="3"/>
    <x v="0"/>
    <x v="294"/>
    <x v="7"/>
    <s v="varios"/>
    <m/>
    <m/>
    <m/>
    <m/>
    <n v="20"/>
    <s v="Jesús"/>
    <x v="142"/>
    <d v="1899-12-30T17:15:00"/>
    <m/>
    <n v="0"/>
    <x v="0"/>
    <x v="0"/>
    <s v="SI"/>
    <x v="1"/>
    <x v="1"/>
    <x v="1"/>
    <n v="1"/>
    <x v="2"/>
    <x v="28"/>
    <x v="7"/>
    <n v="468"/>
  </r>
  <r>
    <d v="2019-07-09T00:00:00"/>
    <x v="47"/>
    <d v="1899-12-30T18:30:00"/>
    <m/>
    <x v="1"/>
    <s v="JAR"/>
    <d v="2019-07-09T18:30:00"/>
    <n v="28804"/>
    <x v="79"/>
    <s v="Carga"/>
    <s v="SI"/>
    <n v="13.5"/>
    <n v="26"/>
    <x v="2"/>
    <x v="353"/>
    <x v="7"/>
    <s v="Badajoz"/>
    <m/>
    <m/>
    <m/>
    <m/>
    <n v="45"/>
    <s v="Jesús"/>
    <x v="142"/>
    <d v="1899-12-30T17:30:00"/>
    <m/>
    <n v="1"/>
    <x v="0"/>
    <x v="0"/>
    <s v="SI"/>
    <x v="1"/>
    <x v="3"/>
    <x v="1"/>
    <n v="1"/>
    <x v="2"/>
    <x v="28"/>
    <x v="7"/>
    <n v="468"/>
  </r>
  <r>
    <d v="2019-07-09T00:00:00"/>
    <x v="48"/>
    <d v="1899-12-30T19:30:00"/>
    <m/>
    <x v="1"/>
    <s v="JAR"/>
    <d v="2019-07-09T19:30:00"/>
    <n v="28804"/>
    <x v="79"/>
    <s v="Carga"/>
    <s v="SI"/>
    <n v="13.5"/>
    <n v="26"/>
    <x v="2"/>
    <x v="353"/>
    <x v="7"/>
    <s v="Badajoz"/>
    <m/>
    <m/>
    <m/>
    <m/>
    <n v="45"/>
    <s v="Jesús"/>
    <x v="142"/>
    <d v="1899-12-30T19:30:00"/>
    <m/>
    <n v="1"/>
    <x v="0"/>
    <x v="0"/>
    <s v="SI"/>
    <x v="1"/>
    <x v="1"/>
    <x v="1"/>
    <n v="1"/>
    <x v="2"/>
    <x v="28"/>
    <x v="7"/>
    <n v="468"/>
  </r>
  <r>
    <d v="2019-07-09T00:00:00"/>
    <x v="46"/>
    <d v="1899-12-30T18:00:00"/>
    <m/>
    <x v="1"/>
    <s v="JAR"/>
    <d v="2019-07-09T18:00:00"/>
    <m/>
    <x v="26"/>
    <s v="Carga"/>
    <s v="NO"/>
    <n v="26"/>
    <n v="13.5"/>
    <x v="0"/>
    <x v="157"/>
    <x v="5"/>
    <s v="varios"/>
    <m/>
    <m/>
    <m/>
    <m/>
    <m/>
    <s v="FALLO"/>
    <x v="23"/>
    <m/>
    <m/>
    <n v="0"/>
    <x v="1"/>
    <x v="1"/>
    <s v="N/A"/>
    <x v="4"/>
    <x v="4"/>
    <x v="0"/>
    <n v="0"/>
    <x v="2"/>
    <x v="5"/>
    <x v="2"/>
    <n v="468"/>
  </r>
  <r>
    <d v="2019-07-09T00:00:00"/>
    <x v="6"/>
    <m/>
    <m/>
    <x v="0"/>
    <s v="JAR"/>
    <d v="2019-07-09T13:30:00"/>
    <n v="28621"/>
    <x v="79"/>
    <s v="Carga"/>
    <s v="SI"/>
    <n v="13.5"/>
    <n v="26"/>
    <x v="2"/>
    <x v="356"/>
    <x v="1"/>
    <s v="Murcia"/>
    <m/>
    <m/>
    <m/>
    <m/>
    <n v="45"/>
    <s v="Miguel Ángel"/>
    <x v="142"/>
    <d v="1899-12-30T13:30:00"/>
    <m/>
    <n v="1"/>
    <x v="0"/>
    <x v="0"/>
    <s v="No"/>
    <x v="0"/>
    <x v="0"/>
    <x v="0"/>
    <n v="0"/>
    <x v="1"/>
    <x v="28"/>
    <x v="7"/>
    <n v="468"/>
  </r>
  <r>
    <d v="2019-07-09T00:00:00"/>
    <x v="38"/>
    <d v="1899-12-30T15:00:00"/>
    <m/>
    <x v="1"/>
    <s v="JAR"/>
    <d v="2019-07-09T15:00:00"/>
    <n v="6007413"/>
    <x v="6"/>
    <s v="Carga"/>
    <s v="NO"/>
    <n v="7"/>
    <n v="13"/>
    <x v="0"/>
    <x v="7"/>
    <x v="4"/>
    <s v="Nurieux"/>
    <m/>
    <m/>
    <m/>
    <m/>
    <n v="35"/>
    <s v="Jesús"/>
    <x v="142"/>
    <d v="1899-12-30T15:00:00"/>
    <m/>
    <n v="0"/>
    <x v="0"/>
    <x v="0"/>
    <s v="SI"/>
    <x v="1"/>
    <x v="1"/>
    <x v="1"/>
    <n v="1"/>
    <x v="1"/>
    <x v="28"/>
    <x v="7"/>
    <n v="468"/>
  </r>
  <r>
    <d v="2019-07-09T00:00:00"/>
    <x v="13"/>
    <d v="1899-12-30T16:00:00"/>
    <m/>
    <x v="1"/>
    <s v="JAR"/>
    <d v="2019-07-09T16:00:00"/>
    <n v="28887"/>
    <x v="79"/>
    <s v="Carga"/>
    <s v="SI"/>
    <n v="13.5"/>
    <n v="20"/>
    <x v="0"/>
    <x v="70"/>
    <x v="11"/>
    <s v="Murcia"/>
    <m/>
    <s v="9728KDR_x0009_R8960BCN"/>
    <m/>
    <m/>
    <n v="60"/>
    <s v="Alfredo"/>
    <x v="142"/>
    <d v="1899-12-30T16:00:00"/>
    <m/>
    <n v="1"/>
    <x v="0"/>
    <x v="0"/>
    <s v="SI"/>
    <x v="1"/>
    <x v="1"/>
    <x v="1"/>
    <n v="1"/>
    <x v="2"/>
    <x v="28"/>
    <x v="7"/>
    <n v="468"/>
  </r>
  <r>
    <d v="2019-07-09T00:00:00"/>
    <x v="203"/>
    <m/>
    <m/>
    <x v="0"/>
    <s v="JAR"/>
    <d v="2019-07-09T14:30:00"/>
    <n v="28614"/>
    <x v="72"/>
    <s v="Carga"/>
    <s v="NO"/>
    <n v="1"/>
    <n v="1"/>
    <x v="0"/>
    <x v="338"/>
    <x v="1"/>
    <s v="Asturias"/>
    <m/>
    <m/>
    <m/>
    <m/>
    <n v="10"/>
    <s v="Reyes"/>
    <x v="142"/>
    <d v="1899-12-30T14:15:00"/>
    <m/>
    <n v="0"/>
    <x v="0"/>
    <x v="0"/>
    <s v="No"/>
    <x v="0"/>
    <x v="0"/>
    <x v="0"/>
    <n v="0"/>
    <x v="1"/>
    <x v="28"/>
    <x v="7"/>
    <n v="468"/>
  </r>
  <r>
    <d v="2019-07-09T00:00:00"/>
    <x v="40"/>
    <d v="1899-12-30T17:00:00"/>
    <m/>
    <x v="1"/>
    <s v="JAR"/>
    <d v="2019-07-09T17:00:00"/>
    <m/>
    <x v="3"/>
    <s v="Descarga"/>
    <s v="NO"/>
    <n v="3"/>
    <n v="6"/>
    <x v="0"/>
    <x v="90"/>
    <x v="0"/>
    <s v="PALAU"/>
    <m/>
    <m/>
    <m/>
    <m/>
    <n v="30"/>
    <s v="Alfredo"/>
    <x v="142"/>
    <d v="1899-12-30T17:00:00"/>
    <m/>
    <n v="0"/>
    <x v="0"/>
    <x v="0"/>
    <s v="SI"/>
    <x v="1"/>
    <x v="1"/>
    <x v="1"/>
    <n v="1"/>
    <x v="0"/>
    <x v="28"/>
    <x v="7"/>
    <n v="468"/>
  </r>
  <r>
    <d v="2019-07-09T00:00:00"/>
    <x v="56"/>
    <d v="1899-12-30T19:00:00"/>
    <m/>
    <x v="1"/>
    <s v="JAR"/>
    <d v="2019-07-09T19:00:00"/>
    <n v="28964"/>
    <x v="79"/>
    <s v="Carga"/>
    <s v="SI"/>
    <n v="13.5"/>
    <n v="26"/>
    <x v="0"/>
    <x v="91"/>
    <x v="1"/>
    <s v="MURCIA"/>
    <m/>
    <m/>
    <m/>
    <m/>
    <n v="45"/>
    <s v="Jesús"/>
    <x v="142"/>
    <d v="1899-12-30T19:00:00"/>
    <m/>
    <n v="1"/>
    <x v="0"/>
    <x v="0"/>
    <s v="SI"/>
    <x v="1"/>
    <x v="1"/>
    <x v="1"/>
    <n v="1"/>
    <x v="1"/>
    <x v="28"/>
    <x v="7"/>
    <n v="468"/>
  </r>
  <r>
    <d v="2019-07-10T00:00:00"/>
    <x v="82"/>
    <d v="1899-12-30T16:45:00"/>
    <m/>
    <x v="1"/>
    <s v="JAR"/>
    <d v="2019-07-10T17:00:00"/>
    <m/>
    <x v="19"/>
    <s v="Carga"/>
    <s v="NO"/>
    <n v="6"/>
    <n v="6"/>
    <x v="0"/>
    <x v="6"/>
    <x v="3"/>
    <s v="varios"/>
    <m/>
    <m/>
    <m/>
    <m/>
    <n v="20"/>
    <s v="Alfredo"/>
    <x v="143"/>
    <d v="1899-12-30T16:45:00"/>
    <m/>
    <n v="0"/>
    <x v="0"/>
    <x v="0"/>
    <s v="SI"/>
    <x v="1"/>
    <x v="1"/>
    <x v="1"/>
    <n v="1"/>
    <x v="1"/>
    <x v="28"/>
    <x v="7"/>
    <n v="468"/>
  </r>
  <r>
    <d v="2019-07-10T00:00:00"/>
    <x v="59"/>
    <d v="1899-12-30T07:00:00"/>
    <m/>
    <x v="1"/>
    <s v="JAR"/>
    <d v="2019-07-10T07:00:00"/>
    <m/>
    <x v="26"/>
    <s v="Carga"/>
    <s v="NO"/>
    <n v="8"/>
    <n v="16"/>
    <x v="0"/>
    <x v="157"/>
    <x v="5"/>
    <s v="varios"/>
    <m/>
    <m/>
    <m/>
    <m/>
    <n v="30"/>
    <s v="Miguel Ángel"/>
    <x v="143"/>
    <d v="1899-12-30T07:00:00"/>
    <m/>
    <n v="0"/>
    <x v="0"/>
    <x v="0"/>
    <s v="SI"/>
    <x v="1"/>
    <x v="1"/>
    <x v="1"/>
    <n v="1"/>
    <x v="2"/>
    <x v="28"/>
    <x v="7"/>
    <n v="468"/>
  </r>
  <r>
    <d v="2019-07-10T00:00:00"/>
    <x v="38"/>
    <d v="1899-12-30T15:00:00"/>
    <m/>
    <x v="1"/>
    <s v="JAR"/>
    <d v="2019-07-10T15:00:00"/>
    <n v="28748"/>
    <x v="3"/>
    <s v="Carga"/>
    <s v="NO"/>
    <n v="4"/>
    <n v="6"/>
    <x v="0"/>
    <x v="135"/>
    <x v="3"/>
    <s v="Igualada"/>
    <m/>
    <m/>
    <m/>
    <m/>
    <n v="30"/>
    <s v="Juan Carlos"/>
    <x v="143"/>
    <d v="1899-12-30T13:15:00"/>
    <m/>
    <n v="0"/>
    <x v="0"/>
    <x v="0"/>
    <s v="SI"/>
    <x v="1"/>
    <x v="3"/>
    <x v="1"/>
    <n v="1"/>
    <x v="1"/>
    <x v="28"/>
    <x v="7"/>
    <n v="468"/>
  </r>
  <r>
    <d v="2019-07-10T00:00:00"/>
    <x v="20"/>
    <d v="1899-12-30T08:30:00"/>
    <m/>
    <x v="1"/>
    <s v="JAR"/>
    <d v="2019-07-10T08:30:00"/>
    <m/>
    <x v="31"/>
    <s v="Carga"/>
    <s v="SI"/>
    <n v="13.5"/>
    <n v="22"/>
    <x v="0"/>
    <x v="70"/>
    <x v="11"/>
    <s v="Maçanet de la Selva"/>
    <m/>
    <m/>
    <m/>
    <m/>
    <n v="60"/>
    <s v="Juan Carlos"/>
    <x v="143"/>
    <d v="1899-12-30T08:30:00"/>
    <m/>
    <n v="1"/>
    <x v="0"/>
    <x v="0"/>
    <s v="SI"/>
    <x v="1"/>
    <x v="1"/>
    <x v="1"/>
    <n v="1"/>
    <x v="2"/>
    <x v="28"/>
    <x v="7"/>
    <n v="468"/>
  </r>
  <r>
    <d v="2019-07-10T00:00:00"/>
    <x v="35"/>
    <d v="1899-12-30T12:15:00"/>
    <m/>
    <x v="1"/>
    <s v="JAR"/>
    <d v="2019-07-10T12:30:00"/>
    <m/>
    <x v="3"/>
    <s v="Descarga"/>
    <s v="NO"/>
    <n v="1"/>
    <n v="2"/>
    <x v="0"/>
    <x v="17"/>
    <x v="2"/>
    <s v="PALAU"/>
    <m/>
    <m/>
    <m/>
    <m/>
    <n v="10"/>
    <s v="Denia"/>
    <x v="143"/>
    <d v="1899-12-30T11:15:00"/>
    <m/>
    <n v="0"/>
    <x v="0"/>
    <x v="0"/>
    <s v="SI"/>
    <x v="1"/>
    <x v="3"/>
    <x v="1"/>
    <n v="1"/>
    <x v="0"/>
    <x v="28"/>
    <x v="7"/>
    <n v="468"/>
  </r>
  <r>
    <d v="2019-07-10T00:00:00"/>
    <x v="1"/>
    <d v="1899-12-30T10:30:00"/>
    <m/>
    <x v="1"/>
    <s v="JAR"/>
    <d v="2019-07-10T10:30:00"/>
    <n v="28543"/>
    <x v="3"/>
    <s v="Carga"/>
    <s v="NO"/>
    <n v="2"/>
    <n v="4"/>
    <x v="0"/>
    <x v="357"/>
    <x v="1"/>
    <s v="Mallorca"/>
    <m/>
    <m/>
    <m/>
    <m/>
    <n v="10"/>
    <s v="Miguel Ángel"/>
    <x v="143"/>
    <d v="1899-12-30T10:30:00"/>
    <m/>
    <n v="0"/>
    <x v="0"/>
    <x v="0"/>
    <s v="SI"/>
    <x v="1"/>
    <x v="1"/>
    <x v="1"/>
    <n v="1"/>
    <x v="1"/>
    <x v="28"/>
    <x v="7"/>
    <n v="468"/>
  </r>
  <r>
    <d v="2019-07-10T00:00:00"/>
    <x v="2"/>
    <d v="1899-12-30T11:00:00"/>
    <m/>
    <x v="1"/>
    <s v="JAR"/>
    <d v="2019-07-10T11:00:00"/>
    <n v="28982"/>
    <x v="49"/>
    <s v="Carga"/>
    <s v="NO"/>
    <n v="1"/>
    <n v="1"/>
    <x v="0"/>
    <x v="4"/>
    <x v="7"/>
    <s v="Las Palmas"/>
    <m/>
    <m/>
    <m/>
    <m/>
    <n v="10"/>
    <s v="Miguel Ángel"/>
    <x v="143"/>
    <d v="1899-12-30T11:00:00"/>
    <m/>
    <n v="0"/>
    <x v="0"/>
    <x v="0"/>
    <s v="SI"/>
    <x v="1"/>
    <x v="1"/>
    <x v="1"/>
    <n v="1"/>
    <x v="2"/>
    <x v="28"/>
    <x v="7"/>
    <n v="468"/>
  </r>
  <r>
    <d v="2019-07-10T00:00:00"/>
    <x v="3"/>
    <d v="1899-12-30T11:30:00"/>
    <m/>
    <x v="1"/>
    <s v="JAR"/>
    <d v="2019-07-10T11:30:00"/>
    <n v="28840"/>
    <x v="48"/>
    <s v="Carga"/>
    <s v="NO"/>
    <n v="2"/>
    <n v="4"/>
    <x v="0"/>
    <x v="41"/>
    <x v="1"/>
    <s v="Portugal"/>
    <m/>
    <m/>
    <m/>
    <m/>
    <n v="15"/>
    <s v="Miguel Ángel"/>
    <x v="143"/>
    <d v="1899-12-30T10:30:00"/>
    <m/>
    <n v="0"/>
    <x v="0"/>
    <x v="0"/>
    <s v="SI"/>
    <x v="1"/>
    <x v="3"/>
    <x v="1"/>
    <n v="1"/>
    <x v="1"/>
    <x v="28"/>
    <x v="7"/>
    <n v="468"/>
  </r>
  <r>
    <d v="2019-07-10T00:00:00"/>
    <x v="73"/>
    <d v="1899-12-30T11:15:00"/>
    <m/>
    <x v="1"/>
    <s v="JAR"/>
    <d v="2019-07-10T11:30:00"/>
    <m/>
    <x v="32"/>
    <s v="Descarga"/>
    <s v="NO"/>
    <n v="6"/>
    <n v="11"/>
    <x v="0"/>
    <x v="227"/>
    <x v="0"/>
    <s v="PALAU"/>
    <m/>
    <m/>
    <m/>
    <m/>
    <n v="60"/>
    <s v="Juan Carlos"/>
    <x v="143"/>
    <d v="1899-12-30T11:15:00"/>
    <m/>
    <n v="0"/>
    <x v="0"/>
    <x v="0"/>
    <s v="SI"/>
    <x v="1"/>
    <x v="1"/>
    <x v="1"/>
    <n v="1"/>
    <x v="0"/>
    <x v="28"/>
    <x v="7"/>
    <n v="468"/>
  </r>
  <r>
    <d v="2019-07-10T00:00:00"/>
    <x v="31"/>
    <d v="1899-12-30T10:45:00"/>
    <m/>
    <x v="1"/>
    <s v="JAR"/>
    <d v="2019-07-10T11:00:00"/>
    <n v="28780"/>
    <x v="3"/>
    <s v="Carga"/>
    <s v="NO"/>
    <n v="1"/>
    <n v="1"/>
    <x v="0"/>
    <x v="4"/>
    <x v="3"/>
    <s v="barcelona"/>
    <m/>
    <m/>
    <m/>
    <m/>
    <n v="10"/>
    <s v="Miguel Ángel"/>
    <x v="143"/>
    <d v="1899-12-30T10:45:00"/>
    <m/>
    <n v="0"/>
    <x v="0"/>
    <x v="0"/>
    <s v="SI"/>
    <x v="1"/>
    <x v="1"/>
    <x v="1"/>
    <n v="1"/>
    <x v="1"/>
    <x v="28"/>
    <x v="7"/>
    <n v="468"/>
  </r>
  <r>
    <d v="2019-07-10T00:00:00"/>
    <x v="61"/>
    <d v="1899-12-30T11:45:00"/>
    <m/>
    <x v="1"/>
    <s v="JAR"/>
    <d v="2019-07-10T12:00:00"/>
    <n v="28615"/>
    <x v="3"/>
    <s v="Carga"/>
    <s v="NO"/>
    <n v="1"/>
    <n v="1"/>
    <x v="0"/>
    <x v="358"/>
    <x v="1"/>
    <s v="Lleida"/>
    <m/>
    <m/>
    <m/>
    <m/>
    <n v="10"/>
    <s v="Miguel Ángel"/>
    <x v="143"/>
    <d v="1899-12-30T11:45:00"/>
    <m/>
    <n v="0"/>
    <x v="0"/>
    <x v="0"/>
    <s v="SI"/>
    <x v="1"/>
    <x v="1"/>
    <x v="1"/>
    <n v="1"/>
    <x v="1"/>
    <x v="28"/>
    <x v="7"/>
    <n v="468"/>
  </r>
  <r>
    <d v="2019-07-10T00:00:00"/>
    <x v="0"/>
    <d v="1899-12-30T09:30:00"/>
    <m/>
    <x v="1"/>
    <s v="JAR"/>
    <d v="2019-07-10T09:30:00"/>
    <m/>
    <x v="3"/>
    <s v="Descarga"/>
    <s v="NO"/>
    <n v="2"/>
    <n v="4"/>
    <x v="0"/>
    <x v="89"/>
    <x v="0"/>
    <s v="PALAU"/>
    <m/>
    <m/>
    <m/>
    <m/>
    <n v="15"/>
    <s v="Denia"/>
    <x v="143"/>
    <d v="1899-12-30T09:30:00"/>
    <m/>
    <n v="0"/>
    <x v="0"/>
    <x v="0"/>
    <s v="SI"/>
    <x v="1"/>
    <x v="1"/>
    <x v="1"/>
    <n v="1"/>
    <x v="0"/>
    <x v="28"/>
    <x v="7"/>
    <n v="468"/>
  </r>
  <r>
    <d v="2019-07-10T00:00:00"/>
    <x v="200"/>
    <d v="1899-12-30T07:45:00"/>
    <m/>
    <x v="1"/>
    <s v="JAR"/>
    <d v="2019-07-10T08:00:00"/>
    <n v="28871"/>
    <x v="7"/>
    <s v="Carga"/>
    <s v="NO"/>
    <n v="4"/>
    <n v="4"/>
    <x v="0"/>
    <x v="141"/>
    <x v="7"/>
    <s v="BARDELONA"/>
    <m/>
    <m/>
    <m/>
    <m/>
    <n v="15"/>
    <s v="Miguel Ángel"/>
    <x v="143"/>
    <d v="1899-12-30T07:45:00"/>
    <m/>
    <n v="0"/>
    <x v="0"/>
    <x v="0"/>
    <s v="SI"/>
    <x v="1"/>
    <x v="1"/>
    <x v="1"/>
    <n v="1"/>
    <x v="2"/>
    <x v="28"/>
    <x v="7"/>
    <n v="468"/>
  </r>
  <r>
    <d v="2019-07-10T00:00:00"/>
    <x v="41"/>
    <d v="1899-12-30T10:15:00"/>
    <m/>
    <x v="1"/>
    <s v="JAR"/>
    <d v="2019-07-10T10:30:00"/>
    <n v="28871"/>
    <x v="7"/>
    <s v="Carga"/>
    <s v="NO"/>
    <n v="4"/>
    <n v="4"/>
    <x v="0"/>
    <x v="141"/>
    <x v="7"/>
    <s v="BARDELONA"/>
    <m/>
    <m/>
    <m/>
    <m/>
    <n v="15"/>
    <s v="Denia"/>
    <x v="143"/>
    <d v="1899-12-30T10:15:00"/>
    <m/>
    <n v="0"/>
    <x v="0"/>
    <x v="0"/>
    <s v="SI"/>
    <x v="1"/>
    <x v="1"/>
    <x v="1"/>
    <n v="1"/>
    <x v="2"/>
    <x v="28"/>
    <x v="7"/>
    <n v="468"/>
  </r>
  <r>
    <d v="2019-07-10T00:00:00"/>
    <x v="9"/>
    <d v="1899-12-30T08:00:00"/>
    <m/>
    <x v="1"/>
    <s v="JAR"/>
    <d v="2019-07-10T08:00:00"/>
    <m/>
    <x v="26"/>
    <s v="Carga"/>
    <s v="SI"/>
    <n v="13.5"/>
    <n v="26"/>
    <x v="0"/>
    <x v="157"/>
    <x v="5"/>
    <s v="varios"/>
    <m/>
    <m/>
    <m/>
    <m/>
    <n v="45"/>
    <s v="Miguel Ángel"/>
    <x v="143"/>
    <d v="1899-12-30T08:00:00"/>
    <m/>
    <n v="1"/>
    <x v="0"/>
    <x v="0"/>
    <s v="SI"/>
    <x v="1"/>
    <x v="1"/>
    <x v="1"/>
    <n v="1"/>
    <x v="2"/>
    <x v="28"/>
    <x v="7"/>
    <n v="468"/>
  </r>
  <r>
    <d v="2019-07-10T00:00:00"/>
    <x v="89"/>
    <d v="1899-12-30T17:15:00"/>
    <m/>
    <x v="1"/>
    <s v="JAR"/>
    <d v="2019-07-10T17:30:00"/>
    <m/>
    <x v="83"/>
    <s v="Carga"/>
    <s v="NO"/>
    <n v="5"/>
    <n v="9"/>
    <x v="0"/>
    <x v="294"/>
    <x v="7"/>
    <s v="varios"/>
    <m/>
    <m/>
    <m/>
    <m/>
    <n v="30"/>
    <s v="Miguel M."/>
    <x v="143"/>
    <d v="1899-12-30T17:15:00"/>
    <m/>
    <n v="0"/>
    <x v="0"/>
    <x v="0"/>
    <s v="SI"/>
    <x v="1"/>
    <x v="1"/>
    <x v="1"/>
    <n v="1"/>
    <x v="2"/>
    <x v="28"/>
    <x v="7"/>
    <n v="468"/>
  </r>
  <r>
    <d v="2019-07-10T00:00:00"/>
    <x v="36"/>
    <d v="1899-12-30T13:00:00"/>
    <m/>
    <x v="1"/>
    <s v="JAR"/>
    <d v="2019-07-10T13:00:00"/>
    <s v="28156-28243"/>
    <x v="62"/>
    <s v="Carga"/>
    <s v="NO"/>
    <n v="7"/>
    <n v="14"/>
    <x v="0"/>
    <x v="359"/>
    <x v="1"/>
    <s v="Portugal"/>
    <m/>
    <m/>
    <m/>
    <m/>
    <n v="30"/>
    <s v="Miguel M."/>
    <x v="143"/>
    <d v="1899-12-30T14:00:00"/>
    <m/>
    <n v="0"/>
    <x v="0"/>
    <x v="0"/>
    <s v="SI"/>
    <x v="1"/>
    <x v="2"/>
    <x v="0"/>
    <n v="0"/>
    <x v="1"/>
    <x v="28"/>
    <x v="7"/>
    <n v="468"/>
  </r>
  <r>
    <d v="2019-07-10T00:00:00"/>
    <x v="13"/>
    <d v="1899-12-30T16:00:00"/>
    <m/>
    <x v="1"/>
    <s v="JAR"/>
    <d v="2019-07-10T16:00:00"/>
    <n v="28746"/>
    <x v="3"/>
    <s v="Carga"/>
    <s v="NO"/>
    <n v="1"/>
    <n v="2"/>
    <x v="0"/>
    <x v="52"/>
    <x v="1"/>
    <s v="Madrid"/>
    <m/>
    <m/>
    <m/>
    <m/>
    <n v="15"/>
    <s v="Miguel M."/>
    <x v="143"/>
    <d v="1899-12-30T16:00:00"/>
    <m/>
    <n v="0"/>
    <x v="0"/>
    <x v="0"/>
    <s v="SI"/>
    <x v="1"/>
    <x v="1"/>
    <x v="1"/>
    <n v="1"/>
    <x v="1"/>
    <x v="28"/>
    <x v="7"/>
    <n v="468"/>
  </r>
  <r>
    <d v="2019-07-10T00:00:00"/>
    <x v="116"/>
    <d v="1899-12-30T15:15:00"/>
    <m/>
    <x v="1"/>
    <s v="JAR"/>
    <d v="2019-07-10T15:30:00"/>
    <n v="28743"/>
    <x v="3"/>
    <s v="Carga"/>
    <s v="NO"/>
    <n v="2"/>
    <n v="3"/>
    <x v="0"/>
    <x v="360"/>
    <x v="1"/>
    <s v="Murcia"/>
    <m/>
    <m/>
    <m/>
    <m/>
    <n v="15"/>
    <s v="Miguel M."/>
    <x v="143"/>
    <d v="1899-12-30T15:15:00"/>
    <m/>
    <n v="0"/>
    <x v="0"/>
    <x v="0"/>
    <s v="SI"/>
    <x v="1"/>
    <x v="1"/>
    <x v="1"/>
    <n v="1"/>
    <x v="1"/>
    <x v="28"/>
    <x v="7"/>
    <n v="468"/>
  </r>
  <r>
    <d v="2019-07-10T00:00:00"/>
    <x v="7"/>
    <d v="1899-12-30T15:30:00"/>
    <m/>
    <x v="1"/>
    <s v="JAR"/>
    <d v="2019-07-10T15:30:00"/>
    <n v="28769"/>
    <x v="3"/>
    <s v="Carga"/>
    <s v="SI"/>
    <n v="13.5"/>
    <n v="10"/>
    <x v="0"/>
    <x v="6"/>
    <x v="3"/>
    <s v="Bernis"/>
    <m/>
    <m/>
    <m/>
    <m/>
    <n v="30"/>
    <s v="Jesús"/>
    <x v="143"/>
    <d v="1899-12-30T15:30:00"/>
    <m/>
    <n v="1"/>
    <x v="0"/>
    <x v="0"/>
    <s v="SI"/>
    <x v="1"/>
    <x v="1"/>
    <x v="1"/>
    <n v="1"/>
    <x v="1"/>
    <x v="28"/>
    <x v="7"/>
    <n v="468"/>
  </r>
  <r>
    <d v="2019-07-10T00:00:00"/>
    <x v="54"/>
    <m/>
    <m/>
    <x v="0"/>
    <s v="JAR"/>
    <d v="2019-07-10T16:00:00"/>
    <n v="28848"/>
    <x v="3"/>
    <s v="Carga"/>
    <s v="NO"/>
    <n v="2"/>
    <n v="1"/>
    <x v="0"/>
    <x v="361"/>
    <x v="3"/>
    <s v="Sevilla"/>
    <m/>
    <m/>
    <m/>
    <m/>
    <n v="10"/>
    <s v="Miguel M."/>
    <x v="143"/>
    <d v="1899-12-30T15:45:00"/>
    <m/>
    <n v="0"/>
    <x v="0"/>
    <x v="0"/>
    <s v="No"/>
    <x v="0"/>
    <x v="0"/>
    <x v="0"/>
    <n v="0"/>
    <x v="1"/>
    <x v="28"/>
    <x v="7"/>
    <n v="468"/>
  </r>
  <r>
    <d v="2019-07-11T00:00:00"/>
    <x v="89"/>
    <d v="1899-12-30T17:15:00"/>
    <m/>
    <x v="1"/>
    <s v="JAR"/>
    <d v="2019-07-11T17:30:00"/>
    <m/>
    <x v="83"/>
    <s v="Carga"/>
    <s v="NO"/>
    <n v="1"/>
    <n v="1"/>
    <x v="0"/>
    <x v="294"/>
    <x v="7"/>
    <s v="varios"/>
    <m/>
    <m/>
    <m/>
    <m/>
    <n v="15"/>
    <s v="Miguel M."/>
    <x v="144"/>
    <d v="1899-12-30T17:15:00"/>
    <m/>
    <n v="0"/>
    <x v="0"/>
    <x v="0"/>
    <s v="SI"/>
    <x v="1"/>
    <x v="1"/>
    <x v="1"/>
    <n v="1"/>
    <x v="2"/>
    <x v="28"/>
    <x v="7"/>
    <n v="468"/>
  </r>
  <r>
    <d v="2019-07-11T00:00:00"/>
    <x v="82"/>
    <d v="1899-12-30T16:45:00"/>
    <m/>
    <x v="1"/>
    <s v="JAR"/>
    <d v="2019-07-11T17:00:00"/>
    <m/>
    <x v="19"/>
    <s v="Carga"/>
    <s v="NO"/>
    <n v="6"/>
    <n v="6"/>
    <x v="0"/>
    <x v="6"/>
    <x v="3"/>
    <s v="varios"/>
    <m/>
    <m/>
    <m/>
    <m/>
    <n v="15"/>
    <s v="Jesús"/>
    <x v="144"/>
    <d v="1899-12-30T16:45:00"/>
    <m/>
    <n v="0"/>
    <x v="0"/>
    <x v="0"/>
    <s v="SI"/>
    <x v="1"/>
    <x v="1"/>
    <x v="1"/>
    <n v="1"/>
    <x v="1"/>
    <x v="28"/>
    <x v="7"/>
    <n v="468"/>
  </r>
  <r>
    <d v="2019-07-11T00:00:00"/>
    <x v="9"/>
    <d v="1899-12-30T08:00:00"/>
    <m/>
    <x v="1"/>
    <s v="JAR"/>
    <d v="2019-07-11T08:00:00"/>
    <m/>
    <x v="22"/>
    <s v="Descarga"/>
    <s v="SI"/>
    <n v="13.5"/>
    <n v="20"/>
    <x v="0"/>
    <x v="319"/>
    <x v="8"/>
    <s v="PALAU"/>
    <m/>
    <m/>
    <m/>
    <m/>
    <n v="60"/>
    <s v="Miguel Ángel"/>
    <x v="144"/>
    <d v="1899-12-30T08:00:00"/>
    <m/>
    <n v="1"/>
    <x v="0"/>
    <x v="0"/>
    <s v="SI"/>
    <x v="1"/>
    <x v="1"/>
    <x v="1"/>
    <n v="1"/>
    <x v="2"/>
    <x v="28"/>
    <x v="7"/>
    <n v="468"/>
  </r>
  <r>
    <d v="2019-07-11T00:00:00"/>
    <x v="4"/>
    <d v="1899-12-30T12:00:00"/>
    <m/>
    <x v="1"/>
    <s v="JAR"/>
    <d v="2019-07-11T12:00:00"/>
    <n v="3680360689"/>
    <x v="3"/>
    <s v="Descarga"/>
    <s v="SI"/>
    <n v="13.5"/>
    <n v="26"/>
    <x v="0"/>
    <x v="23"/>
    <x v="2"/>
    <s v="PALAU"/>
    <m/>
    <m/>
    <m/>
    <m/>
    <n v="60"/>
    <s v="Juan Carlos"/>
    <x v="144"/>
    <d v="1899-12-30T12:00:00"/>
    <m/>
    <n v="1"/>
    <x v="0"/>
    <x v="0"/>
    <s v="SI"/>
    <x v="1"/>
    <x v="1"/>
    <x v="1"/>
    <n v="1"/>
    <x v="0"/>
    <x v="28"/>
    <x v="7"/>
    <n v="468"/>
  </r>
  <r>
    <d v="2019-07-11T00:00:00"/>
    <x v="35"/>
    <d v="1899-12-30T12:15:00"/>
    <m/>
    <x v="1"/>
    <s v="JAR"/>
    <d v="2019-07-11T12:30:00"/>
    <m/>
    <x v="3"/>
    <s v="Descarga"/>
    <s v="NO"/>
    <n v="1"/>
    <n v="2"/>
    <x v="0"/>
    <x v="17"/>
    <x v="2"/>
    <s v="PALAU"/>
    <m/>
    <m/>
    <m/>
    <m/>
    <n v="10"/>
    <s v="Juan Carlos"/>
    <x v="144"/>
    <d v="1899-12-30T12:15:00"/>
    <m/>
    <n v="0"/>
    <x v="0"/>
    <x v="0"/>
    <s v="SI"/>
    <x v="1"/>
    <x v="1"/>
    <x v="1"/>
    <n v="1"/>
    <x v="0"/>
    <x v="28"/>
    <x v="7"/>
    <n v="468"/>
  </r>
  <r>
    <d v="2019-07-11T00:00:00"/>
    <x v="36"/>
    <d v="1899-12-30T13:00:00"/>
    <m/>
    <x v="1"/>
    <s v="JAR"/>
    <d v="2019-07-11T13:00:00"/>
    <s v="CB-1340"/>
    <x v="25"/>
    <s v="Descarga"/>
    <s v="NO"/>
    <n v="7"/>
    <n v="11"/>
    <x v="0"/>
    <x v="40"/>
    <x v="10"/>
    <s v="NURIEUX"/>
    <m/>
    <m/>
    <m/>
    <m/>
    <n v="35"/>
    <s v="Miguel Ángel"/>
    <x v="144"/>
    <d v="1899-12-30T13:00:00"/>
    <m/>
    <n v="0"/>
    <x v="0"/>
    <x v="0"/>
    <s v="SI"/>
    <x v="1"/>
    <x v="1"/>
    <x v="1"/>
    <n v="1"/>
    <x v="2"/>
    <x v="28"/>
    <x v="7"/>
    <n v="468"/>
  </r>
  <r>
    <d v="2019-07-11T00:00:00"/>
    <x v="20"/>
    <d v="1899-12-30T08:30:00"/>
    <m/>
    <x v="1"/>
    <s v="JAR"/>
    <d v="2019-07-11T08:30:00"/>
    <s v="28826-28734"/>
    <x v="63"/>
    <s v="Carga"/>
    <s v="NO"/>
    <n v="3"/>
    <n v="5"/>
    <x v="0"/>
    <x v="91"/>
    <x v="1"/>
    <s v="Barcelona"/>
    <m/>
    <m/>
    <m/>
    <m/>
    <n v="15"/>
    <s v="Miguel Ángel"/>
    <x v="144"/>
    <d v="1899-12-30T08:30:00"/>
    <m/>
    <n v="0"/>
    <x v="0"/>
    <x v="0"/>
    <s v="SI"/>
    <x v="1"/>
    <x v="1"/>
    <x v="1"/>
    <n v="1"/>
    <x v="1"/>
    <x v="28"/>
    <x v="7"/>
    <n v="468"/>
  </r>
  <r>
    <d v="2019-07-11T00:00:00"/>
    <x v="18"/>
    <d v="1899-12-30T07:30:00"/>
    <m/>
    <x v="1"/>
    <s v="JAR"/>
    <d v="2019-07-11T07:30:00"/>
    <m/>
    <x v="3"/>
    <s v="Descarga"/>
    <s v="NO"/>
    <n v="3"/>
    <n v="6"/>
    <x v="0"/>
    <x v="22"/>
    <x v="2"/>
    <s v="PALAU"/>
    <m/>
    <m/>
    <m/>
    <m/>
    <n v="30"/>
    <s v="Miguel Ángel"/>
    <x v="144"/>
    <d v="1899-12-30T07:30:00"/>
    <m/>
    <n v="0"/>
    <x v="0"/>
    <x v="0"/>
    <s v="SI"/>
    <x v="1"/>
    <x v="1"/>
    <x v="1"/>
    <n v="1"/>
    <x v="0"/>
    <x v="28"/>
    <x v="7"/>
    <n v="468"/>
  </r>
  <r>
    <d v="2019-07-11T00:00:00"/>
    <x v="22"/>
    <d v="1899-12-30T09:00:00"/>
    <m/>
    <x v="1"/>
    <s v="JAR"/>
    <d v="2019-07-11T09:00:00"/>
    <m/>
    <x v="31"/>
    <s v="Carga"/>
    <s v="SI"/>
    <n v="13.5"/>
    <n v="22"/>
    <x v="0"/>
    <x v="70"/>
    <x v="11"/>
    <s v="Maçanet de la Selva"/>
    <m/>
    <m/>
    <m/>
    <m/>
    <n v="60"/>
    <s v="Juan Carlos"/>
    <x v="144"/>
    <d v="1899-12-30T09:00:00"/>
    <m/>
    <n v="1"/>
    <x v="0"/>
    <x v="0"/>
    <s v="SI"/>
    <x v="1"/>
    <x v="1"/>
    <x v="1"/>
    <n v="1"/>
    <x v="2"/>
    <x v="28"/>
    <x v="7"/>
    <n v="468"/>
  </r>
  <r>
    <d v="2019-07-11T00:00:00"/>
    <x v="0"/>
    <d v="1899-12-30T09:30:00"/>
    <m/>
    <x v="1"/>
    <s v="JAR"/>
    <d v="2019-07-11T09:30:00"/>
    <n v="213004731"/>
    <x v="3"/>
    <s v="Descarga"/>
    <s v="NO"/>
    <n v="2"/>
    <n v="4"/>
    <x v="0"/>
    <x v="28"/>
    <x v="0"/>
    <s v="PALAU"/>
    <m/>
    <m/>
    <m/>
    <m/>
    <n v="10"/>
    <s v="Juan Carlos"/>
    <x v="144"/>
    <d v="1899-12-30T09:30:00"/>
    <m/>
    <n v="0"/>
    <x v="0"/>
    <x v="0"/>
    <s v="SI"/>
    <x v="1"/>
    <x v="1"/>
    <x v="1"/>
    <n v="1"/>
    <x v="0"/>
    <x v="28"/>
    <x v="7"/>
    <n v="468"/>
  </r>
  <r>
    <d v="2019-07-11T00:00:00"/>
    <x v="3"/>
    <d v="1899-12-30T11:30:00"/>
    <m/>
    <x v="1"/>
    <s v="JAR"/>
    <d v="2019-07-11T11:30:00"/>
    <n v="28860"/>
    <x v="3"/>
    <s v="Carga"/>
    <s v="NO"/>
    <n v="1"/>
    <n v="1"/>
    <x v="0"/>
    <x v="98"/>
    <x v="3"/>
    <s v="Huelva"/>
    <m/>
    <m/>
    <m/>
    <m/>
    <n v="5"/>
    <s v="Miguel Ángel"/>
    <x v="144"/>
    <d v="1899-12-30T13:30:00"/>
    <m/>
    <n v="0"/>
    <x v="0"/>
    <x v="0"/>
    <s v="SI"/>
    <x v="1"/>
    <x v="2"/>
    <x v="0"/>
    <n v="0"/>
    <x v="1"/>
    <x v="28"/>
    <x v="7"/>
    <n v="468"/>
  </r>
  <r>
    <d v="2019-07-11T00:00:00"/>
    <x v="73"/>
    <d v="1899-12-30T11:15:00"/>
    <m/>
    <x v="1"/>
    <s v="JAR"/>
    <d v="2019-07-11T11:30:00"/>
    <n v="29027"/>
    <x v="3"/>
    <s v="Carga"/>
    <s v="NO"/>
    <n v="1"/>
    <n v="1"/>
    <x v="0"/>
    <x v="161"/>
    <x v="1"/>
    <s v="Marruecos"/>
    <m/>
    <m/>
    <m/>
    <m/>
    <n v="15"/>
    <s v="Juan Carlos"/>
    <x v="144"/>
    <d v="1899-12-30T11:15:00"/>
    <m/>
    <n v="0"/>
    <x v="0"/>
    <x v="0"/>
    <s v="SI"/>
    <x v="1"/>
    <x v="1"/>
    <x v="1"/>
    <n v="1"/>
    <x v="1"/>
    <x v="28"/>
    <x v="7"/>
    <n v="468"/>
  </r>
  <r>
    <d v="2019-07-11T00:00:00"/>
    <x v="1"/>
    <d v="1899-12-30T10:30:00"/>
    <m/>
    <x v="1"/>
    <s v="JAR"/>
    <d v="2019-07-11T10:30:00"/>
    <n v="6007376"/>
    <x v="6"/>
    <s v="Carga"/>
    <s v="SI"/>
    <n v="13.5"/>
    <n v="32"/>
    <x v="0"/>
    <x v="7"/>
    <x v="4"/>
    <s v="France"/>
    <m/>
    <m/>
    <m/>
    <m/>
    <n v="60"/>
    <s v="Juan Carlos"/>
    <x v="144"/>
    <d v="1899-12-30T10:30:00"/>
    <m/>
    <n v="1"/>
    <x v="0"/>
    <x v="0"/>
    <s v="SI"/>
    <x v="1"/>
    <x v="1"/>
    <x v="1"/>
    <n v="1"/>
    <x v="1"/>
    <x v="28"/>
    <x v="7"/>
    <n v="468"/>
  </r>
  <r>
    <d v="2019-07-11T00:00:00"/>
    <x v="17"/>
    <d v="1899-12-30T06:00:00"/>
    <m/>
    <x v="1"/>
    <s v="JAR"/>
    <d v="2019-07-11T06:00:00"/>
    <m/>
    <x v="22"/>
    <s v="Descarga"/>
    <s v="SI"/>
    <n v="13.5"/>
    <n v="20"/>
    <x v="0"/>
    <x v="319"/>
    <x v="8"/>
    <s v="PALAU"/>
    <m/>
    <m/>
    <m/>
    <m/>
    <n v="60"/>
    <s v="Juan Carlos"/>
    <x v="144"/>
    <d v="1899-12-30T06:00:00"/>
    <m/>
    <n v="1"/>
    <x v="0"/>
    <x v="0"/>
    <s v="SI"/>
    <x v="1"/>
    <x v="1"/>
    <x v="1"/>
    <n v="1"/>
    <x v="2"/>
    <x v="28"/>
    <x v="7"/>
    <n v="468"/>
  </r>
  <r>
    <d v="2019-07-11T00:00:00"/>
    <x v="59"/>
    <d v="1899-12-30T07:00:00"/>
    <m/>
    <x v="1"/>
    <s v="JAR"/>
    <d v="2019-07-11T07:00:00"/>
    <m/>
    <x v="26"/>
    <s v="Carga"/>
    <s v="NO"/>
    <n v="2"/>
    <n v="3"/>
    <x v="0"/>
    <x v="157"/>
    <x v="5"/>
    <s v="varios"/>
    <m/>
    <m/>
    <m/>
    <m/>
    <n v="15"/>
    <s v="Miguel Ángel"/>
    <x v="144"/>
    <d v="1899-12-30T07:00:00"/>
    <m/>
    <n v="0"/>
    <x v="0"/>
    <x v="0"/>
    <s v="SI"/>
    <x v="1"/>
    <x v="1"/>
    <x v="1"/>
    <n v="1"/>
    <x v="2"/>
    <x v="28"/>
    <x v="7"/>
    <n v="468"/>
  </r>
  <r>
    <d v="2019-07-11T00:00:00"/>
    <x v="14"/>
    <d v="1899-12-30T10:00:00"/>
    <m/>
    <x v="1"/>
    <s v="JAR"/>
    <d v="2019-07-11T10:00:00"/>
    <m/>
    <x v="22"/>
    <s v="Carga"/>
    <s v="SI"/>
    <n v="13.5"/>
    <n v="20"/>
    <x v="0"/>
    <x v="319"/>
    <x v="8"/>
    <s v="Lorqui"/>
    <m/>
    <m/>
    <m/>
    <m/>
    <n v="60"/>
    <s v="Miguel Ángel"/>
    <x v="144"/>
    <d v="1899-12-30T10:00:00"/>
    <m/>
    <n v="1"/>
    <x v="0"/>
    <x v="0"/>
    <s v="SI"/>
    <x v="1"/>
    <x v="1"/>
    <x v="1"/>
    <n v="1"/>
    <x v="2"/>
    <x v="28"/>
    <x v="7"/>
    <n v="468"/>
  </r>
  <r>
    <d v="2019-07-11T00:00:00"/>
    <x v="38"/>
    <d v="1899-12-30T15:00:00"/>
    <m/>
    <x v="1"/>
    <s v="JAR"/>
    <d v="2019-07-11T15:00:00"/>
    <m/>
    <x v="26"/>
    <s v="Descarga"/>
    <s v="SI"/>
    <n v="13.5"/>
    <n v="21"/>
    <x v="0"/>
    <x v="340"/>
    <x v="2"/>
    <s v="PALAU"/>
    <m/>
    <m/>
    <m/>
    <m/>
    <n v="40"/>
    <s v="Jesús"/>
    <x v="144"/>
    <d v="1899-12-30T15:00:00"/>
    <m/>
    <n v="1"/>
    <x v="0"/>
    <x v="0"/>
    <s v="SI"/>
    <x v="1"/>
    <x v="1"/>
    <x v="1"/>
    <n v="1"/>
    <x v="0"/>
    <x v="28"/>
    <x v="7"/>
    <n v="468"/>
  </r>
  <r>
    <d v="2019-07-11T00:00:00"/>
    <x v="2"/>
    <d v="1899-12-30T11:00:00"/>
    <m/>
    <x v="1"/>
    <s v="JAR"/>
    <d v="2019-07-11T11:00:00"/>
    <n v="28525"/>
    <x v="7"/>
    <s v="Carga"/>
    <s v="NO"/>
    <n v="4"/>
    <n v="5"/>
    <x v="0"/>
    <x v="9"/>
    <x v="7"/>
    <s v="Martorelles"/>
    <m/>
    <m/>
    <m/>
    <m/>
    <n v="20"/>
    <s v="Miguel Ángel"/>
    <x v="144"/>
    <d v="1899-12-30T11:00:00"/>
    <m/>
    <n v="0"/>
    <x v="0"/>
    <x v="0"/>
    <s v="SI"/>
    <x v="1"/>
    <x v="1"/>
    <x v="1"/>
    <n v="1"/>
    <x v="2"/>
    <x v="28"/>
    <x v="7"/>
    <n v="468"/>
  </r>
  <r>
    <d v="2019-07-11T00:00:00"/>
    <x v="5"/>
    <d v="1899-12-30T12:30:00"/>
    <m/>
    <x v="1"/>
    <s v="JAR"/>
    <d v="2019-07-11T12:30:00"/>
    <m/>
    <x v="3"/>
    <s v="Carga"/>
    <s v="NO"/>
    <n v="8"/>
    <n v="15"/>
    <x v="0"/>
    <x v="86"/>
    <x v="4"/>
    <s v="Italia"/>
    <m/>
    <m/>
    <m/>
    <m/>
    <n v="60"/>
    <s v="Miguel Ángel"/>
    <x v="144"/>
    <d v="1899-12-30T12:30:00"/>
    <m/>
    <n v="0"/>
    <x v="0"/>
    <x v="0"/>
    <s v="SI"/>
    <x v="1"/>
    <x v="1"/>
    <x v="1"/>
    <n v="1"/>
    <x v="1"/>
    <x v="28"/>
    <x v="7"/>
    <n v="468"/>
  </r>
  <r>
    <d v="2019-07-11T00:00:00"/>
    <x v="61"/>
    <d v="1899-12-30T11:45:00"/>
    <m/>
    <x v="1"/>
    <s v="JAR"/>
    <d v="2019-07-11T12:00:00"/>
    <m/>
    <x v="7"/>
    <s v="Carga"/>
    <s v="NO"/>
    <n v="4"/>
    <n v="6"/>
    <x v="0"/>
    <x v="247"/>
    <x v="5"/>
    <s v="La llagosta"/>
    <m/>
    <m/>
    <m/>
    <m/>
    <n v="25"/>
    <s v="Juan Carlos"/>
    <x v="144"/>
    <d v="1899-12-30T11:45:00"/>
    <m/>
    <n v="0"/>
    <x v="0"/>
    <x v="0"/>
    <s v="SI"/>
    <x v="1"/>
    <x v="1"/>
    <x v="1"/>
    <n v="1"/>
    <x v="2"/>
    <x v="28"/>
    <x v="7"/>
    <n v="468"/>
  </r>
  <r>
    <d v="2019-07-11T00:00:00"/>
    <x v="53"/>
    <d v="1899-12-30T12:45:00"/>
    <m/>
    <x v="1"/>
    <s v="MR"/>
    <d v="2019-07-11T13:00:00"/>
    <m/>
    <x v="3"/>
    <s v="Descarga"/>
    <s v="SI"/>
    <n v="13.5"/>
    <n v="26"/>
    <x v="0"/>
    <x v="23"/>
    <x v="2"/>
    <s v="PALAU"/>
    <m/>
    <m/>
    <m/>
    <m/>
    <n v="60"/>
    <s v="Juan Carlos"/>
    <x v="144"/>
    <d v="1899-12-30T12:45:00"/>
    <m/>
    <n v="1"/>
    <x v="0"/>
    <x v="0"/>
    <s v="SI"/>
    <x v="1"/>
    <x v="1"/>
    <x v="1"/>
    <n v="1"/>
    <x v="0"/>
    <x v="28"/>
    <x v="7"/>
    <n v="468"/>
  </r>
  <r>
    <d v="2019-07-11T00:00:00"/>
    <x v="13"/>
    <d v="1899-12-30T16:00:00"/>
    <m/>
    <x v="1"/>
    <s v="JAR"/>
    <d v="2019-07-11T16:00:00"/>
    <m/>
    <x v="26"/>
    <s v="Carga"/>
    <s v="NO"/>
    <n v="9"/>
    <n v="18"/>
    <x v="0"/>
    <x v="157"/>
    <x v="7"/>
    <s v="varios"/>
    <m/>
    <m/>
    <m/>
    <m/>
    <n v="40"/>
    <s v="Jesús"/>
    <x v="144"/>
    <d v="1899-12-30T16:00:00"/>
    <m/>
    <n v="0"/>
    <x v="0"/>
    <x v="0"/>
    <s v="SI"/>
    <x v="1"/>
    <x v="1"/>
    <x v="1"/>
    <n v="1"/>
    <x v="2"/>
    <x v="28"/>
    <x v="7"/>
    <n v="468"/>
  </r>
  <r>
    <d v="2019-07-11T00:00:00"/>
    <x v="8"/>
    <m/>
    <m/>
    <x v="0"/>
    <s v="JAR"/>
    <d v="2019-07-11T16:30:00"/>
    <n v="28774"/>
    <x v="3"/>
    <s v="Carga"/>
    <s v="NO"/>
    <n v="1"/>
    <n v="1"/>
    <x v="0"/>
    <x v="362"/>
    <x v="1"/>
    <s v="Alava"/>
    <m/>
    <m/>
    <m/>
    <m/>
    <n v="10"/>
    <s v="Miguel M."/>
    <x v="144"/>
    <d v="1899-12-30T16:30:00"/>
    <m/>
    <n v="0"/>
    <x v="0"/>
    <x v="0"/>
    <s v="No"/>
    <x v="0"/>
    <x v="0"/>
    <x v="0"/>
    <n v="0"/>
    <x v="1"/>
    <x v="28"/>
    <x v="7"/>
    <n v="468"/>
  </r>
  <r>
    <d v="2019-07-11T00:00:00"/>
    <x v="46"/>
    <m/>
    <m/>
    <x v="0"/>
    <s v="JAR"/>
    <d v="2019-07-11T18:00:00"/>
    <m/>
    <x v="6"/>
    <s v="Descarga"/>
    <s v="NO"/>
    <n v="2"/>
    <n v="3"/>
    <x v="0"/>
    <x v="7"/>
    <x v="6"/>
    <s v="PALAU"/>
    <s v="Devolución de material"/>
    <m/>
    <m/>
    <m/>
    <n v="10"/>
    <s v="Alfredo"/>
    <x v="144"/>
    <d v="1899-12-30T18:00:00"/>
    <m/>
    <n v="0"/>
    <x v="0"/>
    <x v="0"/>
    <s v="No"/>
    <x v="0"/>
    <x v="0"/>
    <x v="0"/>
    <n v="0"/>
    <x v="0"/>
    <x v="28"/>
    <x v="7"/>
    <n v="468"/>
  </r>
  <r>
    <d v="2019-07-12T00:00:00"/>
    <x v="59"/>
    <d v="1899-12-30T07:00:00"/>
    <m/>
    <x v="1"/>
    <s v="JAR"/>
    <d v="2019-07-12T07:00:00"/>
    <m/>
    <x v="26"/>
    <s v="Carga"/>
    <s v="NO"/>
    <n v="8"/>
    <n v="16"/>
    <x v="0"/>
    <x v="157"/>
    <x v="5"/>
    <s v="varios"/>
    <m/>
    <m/>
    <m/>
    <m/>
    <n v="30"/>
    <s v="Miguel Ángel"/>
    <x v="145"/>
    <d v="1899-12-30T07:00:00"/>
    <m/>
    <n v="0"/>
    <x v="0"/>
    <x v="0"/>
    <s v="SI"/>
    <x v="1"/>
    <x v="1"/>
    <x v="1"/>
    <n v="1"/>
    <x v="2"/>
    <x v="28"/>
    <x v="7"/>
    <n v="468"/>
  </r>
  <r>
    <d v="2019-07-12T00:00:00"/>
    <x v="9"/>
    <d v="1899-12-30T08:00:00"/>
    <m/>
    <x v="1"/>
    <s v="JAR"/>
    <d v="2019-07-12T08:00:00"/>
    <m/>
    <x v="22"/>
    <s v="Descarga"/>
    <s v="SI"/>
    <n v="13.5"/>
    <n v="20"/>
    <x v="0"/>
    <x v="319"/>
    <x v="8"/>
    <s v="PALAU"/>
    <m/>
    <m/>
    <m/>
    <m/>
    <n v="60"/>
    <s v="Juan Carlos"/>
    <x v="145"/>
    <d v="1899-12-30T08:00:00"/>
    <m/>
    <n v="1"/>
    <x v="0"/>
    <x v="0"/>
    <s v="SI"/>
    <x v="1"/>
    <x v="1"/>
    <x v="1"/>
    <n v="1"/>
    <x v="2"/>
    <x v="28"/>
    <x v="7"/>
    <n v="468"/>
  </r>
  <r>
    <d v="2019-07-12T00:00:00"/>
    <x v="46"/>
    <d v="1899-12-30T18:00:00"/>
    <m/>
    <x v="1"/>
    <s v="JAR"/>
    <d v="2019-07-12T18:00:00"/>
    <n v="28846"/>
    <x v="3"/>
    <s v="Carga"/>
    <s v="NO"/>
    <n v="2"/>
    <n v="4"/>
    <x v="0"/>
    <x v="109"/>
    <x v="1"/>
    <s v="Murci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7-12T00:00:00"/>
    <x v="20"/>
    <d v="1899-12-30T08:30:00"/>
    <m/>
    <x v="1"/>
    <s v="JAR"/>
    <d v="2019-07-12T08:30:00"/>
    <s v="CB-1339"/>
    <x v="25"/>
    <s v="Descarga"/>
    <s v="SI"/>
    <n v="13.5"/>
    <n v="26"/>
    <x v="0"/>
    <x v="42"/>
    <x v="10"/>
    <s v="GAILLON"/>
    <m/>
    <m/>
    <m/>
    <m/>
    <n v="60"/>
    <s v="Miguel Ángel"/>
    <x v="145"/>
    <d v="1899-12-30T08:30:00"/>
    <m/>
    <n v="1"/>
    <x v="0"/>
    <x v="0"/>
    <s v="SI"/>
    <x v="1"/>
    <x v="1"/>
    <x v="1"/>
    <n v="1"/>
    <x v="2"/>
    <x v="28"/>
    <x v="7"/>
    <n v="468"/>
  </r>
  <r>
    <d v="2019-07-12T00:00:00"/>
    <x v="49"/>
    <d v="1899-12-30T20:00:00"/>
    <m/>
    <x v="1"/>
    <s v="JAR"/>
    <d v="2019-07-12T20:00:00"/>
    <n v="3680452818"/>
    <x v="3"/>
    <s v="Carga"/>
    <s v="SI"/>
    <n v="13.5"/>
    <n v="26"/>
    <x v="0"/>
    <x v="23"/>
    <x v="1"/>
    <s v="Varios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7-12T00:00:00"/>
    <x v="73"/>
    <d v="1899-12-30T11:15:00"/>
    <m/>
    <x v="1"/>
    <s v="JAR"/>
    <d v="2019-07-12T11:30:00"/>
    <n v="28598"/>
    <x v="70"/>
    <s v="Carga"/>
    <s v="NO"/>
    <n v="1"/>
    <n v="1"/>
    <x v="0"/>
    <x v="192"/>
    <x v="1"/>
    <s v="Granad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7-12T00:00:00"/>
    <x v="89"/>
    <d v="1899-12-30T17:15:00"/>
    <m/>
    <x v="1"/>
    <s v="JAR"/>
    <d v="2019-07-12T17:30:00"/>
    <m/>
    <x v="83"/>
    <s v="Carga"/>
    <s v="NO"/>
    <n v="2"/>
    <n v="3"/>
    <x v="0"/>
    <x v="294"/>
    <x v="7"/>
    <s v="varios"/>
    <m/>
    <m/>
    <m/>
    <m/>
    <n v="15"/>
    <s v="Miguel M."/>
    <x v="145"/>
    <d v="1899-12-30T17:15:00"/>
    <m/>
    <n v="0"/>
    <x v="0"/>
    <x v="0"/>
    <s v="SI"/>
    <x v="1"/>
    <x v="1"/>
    <x v="1"/>
    <n v="1"/>
    <x v="2"/>
    <x v="28"/>
    <x v="7"/>
    <n v="468"/>
  </r>
  <r>
    <d v="2019-07-12T00:00:00"/>
    <x v="53"/>
    <d v="1899-12-30T12:45:00"/>
    <m/>
    <x v="1"/>
    <s v="JAR"/>
    <d v="2019-07-12T13:00:00"/>
    <m/>
    <x v="32"/>
    <s v="Descarga"/>
    <s v="SI"/>
    <n v="13.5"/>
    <n v="20"/>
    <x v="0"/>
    <x v="227"/>
    <x v="0"/>
    <s v="PALAU"/>
    <m/>
    <m/>
    <m/>
    <m/>
    <n v="60"/>
    <s v="Alfredo"/>
    <x v="145"/>
    <d v="1899-12-30T14:00:00"/>
    <m/>
    <n v="1"/>
    <x v="0"/>
    <x v="0"/>
    <s v="SI"/>
    <x v="1"/>
    <x v="2"/>
    <x v="0"/>
    <n v="0"/>
    <x v="0"/>
    <x v="28"/>
    <x v="7"/>
    <n v="468"/>
  </r>
  <r>
    <d v="2019-07-12T00:00:00"/>
    <x v="13"/>
    <d v="1899-12-30T16:00:00"/>
    <m/>
    <x v="1"/>
    <s v="JAR"/>
    <d v="2019-07-12T16:00:00"/>
    <n v="28630"/>
    <x v="26"/>
    <s v="Carga"/>
    <s v="NO"/>
    <n v="6"/>
    <n v="12"/>
    <x v="0"/>
    <x v="349"/>
    <x v="7"/>
    <s v="Alicante"/>
    <m/>
    <m/>
    <m/>
    <m/>
    <n v="40"/>
    <s v="Miguel Ángel"/>
    <x v="145"/>
    <d v="1899-12-30T13:00:00"/>
    <m/>
    <n v="0"/>
    <x v="0"/>
    <x v="0"/>
    <s v="SI"/>
    <x v="1"/>
    <x v="3"/>
    <x v="1"/>
    <n v="1"/>
    <x v="2"/>
    <x v="28"/>
    <x v="7"/>
    <n v="468"/>
  </r>
  <r>
    <d v="2019-07-12T00:00:00"/>
    <x v="18"/>
    <d v="1899-12-30T07:30:00"/>
    <m/>
    <x v="1"/>
    <s v="JAR"/>
    <d v="2019-07-12T07:30:00"/>
    <n v="28767"/>
    <x v="3"/>
    <s v="Carga"/>
    <s v="SI"/>
    <n v="13.5"/>
    <n v="10"/>
    <x v="0"/>
    <x v="6"/>
    <x v="3"/>
    <s v="Bernis"/>
    <m/>
    <m/>
    <m/>
    <m/>
    <n v="30"/>
    <s v="Juan Carlos"/>
    <x v="145"/>
    <d v="1899-12-30T07:30:00"/>
    <m/>
    <n v="1"/>
    <x v="0"/>
    <x v="0"/>
    <s v="SI"/>
    <x v="1"/>
    <x v="1"/>
    <x v="1"/>
    <n v="1"/>
    <x v="1"/>
    <x v="28"/>
    <x v="7"/>
    <n v="468"/>
  </r>
  <r>
    <d v="2019-07-12T00:00:00"/>
    <x v="1"/>
    <d v="1899-12-30T10:30:00"/>
    <m/>
    <x v="1"/>
    <s v="JAR"/>
    <d v="2019-07-12T10:30:00"/>
    <n v="28920"/>
    <x v="3"/>
    <s v="Carga"/>
    <s v="SI"/>
    <n v="13.5"/>
    <n v="26"/>
    <x v="2"/>
    <x v="363"/>
    <x v="1"/>
    <s v="Valladolid"/>
    <m/>
    <m/>
    <m/>
    <m/>
    <n v="45"/>
    <s v="Wassim"/>
    <x v="145"/>
    <d v="1899-12-30T10:30:00"/>
    <m/>
    <n v="1"/>
    <x v="0"/>
    <x v="0"/>
    <s v="SI"/>
    <x v="1"/>
    <x v="1"/>
    <x v="1"/>
    <n v="1"/>
    <x v="1"/>
    <x v="28"/>
    <x v="7"/>
    <n v="468"/>
  </r>
  <r>
    <d v="2019-07-12T00:00:00"/>
    <x v="48"/>
    <d v="1899-12-30T19:30:00"/>
    <m/>
    <x v="1"/>
    <s v="JAR"/>
    <d v="2019-07-12T19:30:00"/>
    <n v="28713"/>
    <x v="26"/>
    <s v="Carga"/>
    <s v="NO"/>
    <n v="6"/>
    <n v="12"/>
    <x v="0"/>
    <x v="349"/>
    <x v="7"/>
    <s v="Vizcaya"/>
    <m/>
    <m/>
    <m/>
    <m/>
    <n v="40"/>
    <s v="Miguel M."/>
    <x v="145"/>
    <d v="1899-12-30T14:30:00"/>
    <m/>
    <n v="0"/>
    <x v="0"/>
    <x v="0"/>
    <s v="SI"/>
    <x v="1"/>
    <x v="3"/>
    <x v="1"/>
    <n v="1"/>
    <x v="2"/>
    <x v="28"/>
    <x v="7"/>
    <n v="468"/>
  </r>
  <r>
    <d v="2019-07-12T00:00:00"/>
    <x v="40"/>
    <d v="1899-12-30T17:00:00"/>
    <m/>
    <x v="1"/>
    <s v="JAR"/>
    <d v="2019-07-12T17:00:00"/>
    <n v="28611"/>
    <x v="26"/>
    <s v="Carga"/>
    <s v="NO"/>
    <n v="6"/>
    <n v="12"/>
    <x v="0"/>
    <x v="349"/>
    <x v="7"/>
    <s v="Zaragoza"/>
    <m/>
    <m/>
    <m/>
    <m/>
    <n v="30"/>
    <s v="Denia"/>
    <x v="146"/>
    <d v="1899-12-30T11:30:00"/>
    <m/>
    <n v="0"/>
    <x v="0"/>
    <x v="0"/>
    <s v="SI"/>
    <x v="2"/>
    <x v="2"/>
    <x v="0"/>
    <n v="0"/>
    <x v="2"/>
    <x v="29"/>
    <x v="7"/>
    <n v="468"/>
  </r>
  <r>
    <d v="2019-07-12T00:00:00"/>
    <x v="7"/>
    <d v="1899-12-30T15:30:00"/>
    <m/>
    <x v="1"/>
    <s v="JAR"/>
    <d v="2019-07-12T15:30:00"/>
    <n v="28824"/>
    <x v="26"/>
    <s v="Carga"/>
    <s v="SI"/>
    <n v="13.5"/>
    <n v="26"/>
    <x v="2"/>
    <x v="364"/>
    <x v="7"/>
    <s v="Fraga"/>
    <m/>
    <m/>
    <m/>
    <m/>
    <n v="45"/>
    <s v="Alfredo"/>
    <x v="145"/>
    <d v="1899-12-30T15:30:00"/>
    <m/>
    <n v="1"/>
    <x v="0"/>
    <x v="0"/>
    <s v="SI"/>
    <x v="1"/>
    <x v="1"/>
    <x v="1"/>
    <n v="1"/>
    <x v="2"/>
    <x v="28"/>
    <x v="7"/>
    <n v="468"/>
  </r>
  <r>
    <d v="2019-07-12T00:00:00"/>
    <x v="22"/>
    <d v="1899-12-30T09:00:00"/>
    <m/>
    <x v="1"/>
    <s v="JAR"/>
    <d v="2019-07-12T09:00:00"/>
    <m/>
    <x v="7"/>
    <s v="Carga"/>
    <s v="NO"/>
    <n v="4"/>
    <n v="6"/>
    <x v="0"/>
    <x v="247"/>
    <x v="5"/>
    <s v="La llagosta"/>
    <s v="Recogida en Barbera"/>
    <m/>
    <m/>
    <m/>
    <n v="20"/>
    <s v="Juan Carlos"/>
    <x v="145"/>
    <d v="1899-12-30T09:00:00"/>
    <m/>
    <n v="0"/>
    <x v="0"/>
    <x v="0"/>
    <s v="SI"/>
    <x v="1"/>
    <x v="1"/>
    <x v="1"/>
    <n v="1"/>
    <x v="2"/>
    <x v="28"/>
    <x v="7"/>
    <n v="468"/>
  </r>
  <r>
    <d v="2019-07-12T00:00:00"/>
    <x v="14"/>
    <d v="1899-12-30T10:00:00"/>
    <m/>
    <x v="1"/>
    <s v="JAR"/>
    <d v="2019-07-12T10:00:00"/>
    <n v="28755"/>
    <x v="7"/>
    <s v="Carga"/>
    <s v="NO"/>
    <n v="1"/>
    <n v="1"/>
    <x v="0"/>
    <x v="231"/>
    <x v="7"/>
    <s v="BARCELONA"/>
    <s v="URGENTE"/>
    <m/>
    <m/>
    <m/>
    <n v="10"/>
    <s v="Wassim"/>
    <x v="145"/>
    <d v="1899-12-30T10:00:00"/>
    <m/>
    <n v="0"/>
    <x v="0"/>
    <x v="0"/>
    <s v="SI"/>
    <x v="1"/>
    <x v="1"/>
    <x v="1"/>
    <n v="1"/>
    <x v="2"/>
    <x v="28"/>
    <x v="7"/>
    <n v="468"/>
  </r>
  <r>
    <d v="2019-07-12T00:00:00"/>
    <x v="43"/>
    <d v="1899-12-30T14:00:00"/>
    <m/>
    <x v="1"/>
    <s v="JAR"/>
    <d v="2019-07-12T14:00:00"/>
    <n v="6007264"/>
    <x v="6"/>
    <s v="Carga"/>
    <s v="NO"/>
    <n v="10"/>
    <n v="19"/>
    <x v="0"/>
    <x v="7"/>
    <x v="4"/>
    <s v="France"/>
    <m/>
    <m/>
    <m/>
    <m/>
    <n v="35"/>
    <s v="Wassim"/>
    <x v="145"/>
    <d v="1899-12-30T12:00:00"/>
    <m/>
    <n v="0"/>
    <x v="0"/>
    <x v="0"/>
    <s v="SI"/>
    <x v="1"/>
    <x v="3"/>
    <x v="1"/>
    <n v="1"/>
    <x v="1"/>
    <x v="28"/>
    <x v="7"/>
    <n v="468"/>
  </r>
  <r>
    <d v="2019-07-12T00:00:00"/>
    <x v="38"/>
    <d v="1899-12-30T15:00:00"/>
    <m/>
    <x v="1"/>
    <s v="JAR"/>
    <d v="2019-07-12T15:00:00"/>
    <n v="28618"/>
    <x v="26"/>
    <s v="Carga"/>
    <s v="NO"/>
    <n v="6"/>
    <n v="12"/>
    <x v="0"/>
    <x v="349"/>
    <x v="7"/>
    <s v="Alicante"/>
    <m/>
    <m/>
    <m/>
    <m/>
    <n v="40"/>
    <s v="Miguel Ángel"/>
    <x v="145"/>
    <d v="1899-12-30T13:00:00"/>
    <m/>
    <n v="0"/>
    <x v="0"/>
    <x v="0"/>
    <s v="SI"/>
    <x v="1"/>
    <x v="3"/>
    <x v="1"/>
    <n v="1"/>
    <x v="2"/>
    <x v="28"/>
    <x v="7"/>
    <n v="468"/>
  </r>
  <r>
    <d v="2019-07-12T00:00:00"/>
    <x v="47"/>
    <d v="1899-12-30T18:30:00"/>
    <m/>
    <x v="1"/>
    <s v="JAR"/>
    <d v="2019-07-12T18:30:00"/>
    <n v="28824"/>
    <x v="26"/>
    <s v="Carga"/>
    <s v="SI"/>
    <n v="13.5"/>
    <n v="26"/>
    <x v="0"/>
    <x v="364"/>
    <x v="7"/>
    <s v="Fraga"/>
    <m/>
    <m/>
    <m/>
    <m/>
    <n v="45"/>
    <s v="Wassim"/>
    <x v="145"/>
    <d v="1899-12-30T13:15:00"/>
    <m/>
    <n v="1"/>
    <x v="0"/>
    <x v="0"/>
    <s v="SI"/>
    <x v="1"/>
    <x v="3"/>
    <x v="1"/>
    <n v="1"/>
    <x v="2"/>
    <x v="28"/>
    <x v="7"/>
    <n v="468"/>
  </r>
  <r>
    <d v="2019-07-12T00:00:00"/>
    <x v="4"/>
    <d v="1899-12-30T12:00:00"/>
    <m/>
    <x v="1"/>
    <s v="JAR"/>
    <d v="2019-07-12T12:00:00"/>
    <s v="28879-28947"/>
    <x v="7"/>
    <s v="Carga"/>
    <s v="NO"/>
    <n v="4"/>
    <n v="4"/>
    <x v="0"/>
    <x v="298"/>
    <x v="11"/>
    <s v="Sta. perpetua"/>
    <m/>
    <m/>
    <m/>
    <m/>
    <n v="15"/>
    <s v="Juan Carlos"/>
    <x v="145"/>
    <d v="1899-12-30T12:00:00"/>
    <m/>
    <n v="0"/>
    <x v="0"/>
    <x v="0"/>
    <s v="SI"/>
    <x v="1"/>
    <x v="1"/>
    <x v="1"/>
    <n v="1"/>
    <x v="2"/>
    <x v="28"/>
    <x v="7"/>
    <n v="468"/>
  </r>
  <r>
    <d v="2019-07-15T00:00:00"/>
    <x v="9"/>
    <d v="1899-12-30T08:00:00"/>
    <m/>
    <x v="1"/>
    <s v="JAR"/>
    <d v="2019-07-15T08:00:00"/>
    <m/>
    <x v="22"/>
    <s v="Descarga"/>
    <s v="SI"/>
    <n v="13.5"/>
    <n v="20"/>
    <x v="0"/>
    <x v="319"/>
    <x v="8"/>
    <s v="PALAU"/>
    <m/>
    <m/>
    <m/>
    <m/>
    <n v="60"/>
    <s v="Miguel Ángel"/>
    <x v="146"/>
    <d v="1899-12-30T08:00:00"/>
    <m/>
    <n v="1"/>
    <x v="0"/>
    <x v="0"/>
    <s v="SI"/>
    <x v="1"/>
    <x v="1"/>
    <x v="1"/>
    <n v="1"/>
    <x v="2"/>
    <x v="29"/>
    <x v="7"/>
    <n v="468"/>
  </r>
  <r>
    <d v="2019-07-15T00:00:00"/>
    <x v="14"/>
    <d v="1899-12-30T10:00:00"/>
    <m/>
    <x v="1"/>
    <s v="JAR"/>
    <d v="2019-07-15T10:00:00"/>
    <s v="CB-1338"/>
    <x v="25"/>
    <s v="Descarga"/>
    <s v="NO"/>
    <n v="10"/>
    <n v="17"/>
    <x v="0"/>
    <x v="10"/>
    <x v="10"/>
    <s v="PALAU"/>
    <m/>
    <m/>
    <m/>
    <m/>
    <n v="45"/>
    <s v="Miguel Ángel"/>
    <x v="147"/>
    <d v="1899-12-30T11:00:00"/>
    <m/>
    <n v="0"/>
    <x v="0"/>
    <x v="0"/>
    <s v="SI"/>
    <x v="2"/>
    <x v="2"/>
    <x v="0"/>
    <n v="0"/>
    <x v="2"/>
    <x v="29"/>
    <x v="7"/>
    <n v="468"/>
  </r>
  <r>
    <d v="2019-07-15T00:00:00"/>
    <x v="4"/>
    <d v="1899-12-30T12:00:00"/>
    <m/>
    <x v="1"/>
    <s v="JAR"/>
    <d v="2019-07-15T12:00:00"/>
    <s v="CB-1343"/>
    <x v="25"/>
    <s v="Descarga"/>
    <s v="SI"/>
    <n v="13.5"/>
    <n v="26"/>
    <x v="0"/>
    <x v="42"/>
    <x v="10"/>
    <s v="GAILLON"/>
    <m/>
    <m/>
    <m/>
    <m/>
    <n v="60"/>
    <s v="Miguel Ángel"/>
    <x v="146"/>
    <d v="1899-12-30T11:00:00"/>
    <m/>
    <n v="1"/>
    <x v="0"/>
    <x v="0"/>
    <s v="SI"/>
    <x v="1"/>
    <x v="3"/>
    <x v="1"/>
    <n v="1"/>
    <x v="2"/>
    <x v="29"/>
    <x v="7"/>
    <n v="468"/>
  </r>
  <r>
    <d v="2019-07-15T00:00:00"/>
    <x v="5"/>
    <d v="1899-12-30T12:30:00"/>
    <m/>
    <x v="1"/>
    <s v="JAR"/>
    <d v="2019-07-15T12:30:00"/>
    <m/>
    <x v="41"/>
    <s v="Descarga"/>
    <s v="SI"/>
    <n v="13.5"/>
    <n v="22"/>
    <x v="0"/>
    <x v="102"/>
    <x v="2"/>
    <s v="PALAU"/>
    <m/>
    <m/>
    <m/>
    <m/>
    <n v="60"/>
    <s v="Juan Carlos"/>
    <x v="146"/>
    <d v="1899-12-30T11:30:00"/>
    <m/>
    <n v="1"/>
    <x v="0"/>
    <x v="0"/>
    <s v="SI"/>
    <x v="1"/>
    <x v="3"/>
    <x v="1"/>
    <n v="1"/>
    <x v="0"/>
    <x v="29"/>
    <x v="7"/>
    <n v="468"/>
  </r>
  <r>
    <d v="2019-07-15T00:00:00"/>
    <x v="82"/>
    <d v="1899-12-30T16:45:00"/>
    <m/>
    <x v="1"/>
    <s v="JAR"/>
    <d v="2019-07-15T17:00:00"/>
    <m/>
    <x v="19"/>
    <s v="Carga"/>
    <s v="NO"/>
    <n v="6"/>
    <n v="6"/>
    <x v="0"/>
    <x v="6"/>
    <x v="3"/>
    <s v="varios"/>
    <m/>
    <m/>
    <m/>
    <m/>
    <n v="10"/>
    <s v="Alfredo"/>
    <x v="146"/>
    <d v="1899-12-30T16:45:00"/>
    <m/>
    <n v="0"/>
    <x v="0"/>
    <x v="0"/>
    <s v="SI"/>
    <x v="1"/>
    <x v="1"/>
    <x v="1"/>
    <n v="1"/>
    <x v="1"/>
    <x v="29"/>
    <x v="7"/>
    <n v="468"/>
  </r>
  <r>
    <d v="2019-07-15T00:00:00"/>
    <x v="20"/>
    <d v="1899-12-30T08:30:00"/>
    <m/>
    <x v="1"/>
    <s v="JAR"/>
    <d v="2019-07-15T08:30:00"/>
    <m/>
    <x v="3"/>
    <s v="Descarga"/>
    <s v="NO"/>
    <n v="6"/>
    <n v="12"/>
    <x v="0"/>
    <x v="22"/>
    <x v="2"/>
    <s v="PALAU"/>
    <m/>
    <m/>
    <m/>
    <m/>
    <n v="30"/>
    <s v="Denia"/>
    <x v="146"/>
    <d v="1899-12-30T08:30:00"/>
    <m/>
    <n v="0"/>
    <x v="0"/>
    <x v="0"/>
    <s v="SI"/>
    <x v="1"/>
    <x v="1"/>
    <x v="1"/>
    <n v="1"/>
    <x v="0"/>
    <x v="29"/>
    <x v="7"/>
    <n v="468"/>
  </r>
  <r>
    <d v="2019-07-15T00:00:00"/>
    <x v="18"/>
    <d v="1899-12-30T07:30:00"/>
    <m/>
    <x v="1"/>
    <s v="JAR"/>
    <d v="2019-07-15T07:30:00"/>
    <n v="28824"/>
    <x v="26"/>
    <s v="Carga"/>
    <s v="SI"/>
    <n v="13.5"/>
    <n v="26"/>
    <x v="2"/>
    <x v="364"/>
    <x v="7"/>
    <s v="Fraga"/>
    <m/>
    <m/>
    <m/>
    <m/>
    <n v="45"/>
    <s v="Denia"/>
    <x v="146"/>
    <d v="1899-12-30T10:00:00"/>
    <m/>
    <n v="1"/>
    <x v="0"/>
    <x v="0"/>
    <s v="SI"/>
    <x v="1"/>
    <x v="2"/>
    <x v="0"/>
    <n v="0"/>
    <x v="2"/>
    <x v="29"/>
    <x v="7"/>
    <n v="468"/>
  </r>
  <r>
    <d v="2019-07-15T00:00:00"/>
    <x v="0"/>
    <d v="1899-12-30T09:30:00"/>
    <m/>
    <x v="1"/>
    <s v="JAR"/>
    <d v="2019-07-15T09:30:00"/>
    <n v="28824"/>
    <x v="26"/>
    <s v="Carga"/>
    <s v="SI"/>
    <n v="13.5"/>
    <n v="26"/>
    <x v="2"/>
    <x v="364"/>
    <x v="7"/>
    <s v="Fraga"/>
    <m/>
    <m/>
    <m/>
    <m/>
    <n v="45"/>
    <s v="Denia"/>
    <x v="146"/>
    <d v="1899-12-30T12:30:00"/>
    <m/>
    <n v="1"/>
    <x v="0"/>
    <x v="0"/>
    <s v="SI"/>
    <x v="1"/>
    <x v="2"/>
    <x v="0"/>
    <n v="0"/>
    <x v="2"/>
    <x v="29"/>
    <x v="7"/>
    <n v="468"/>
  </r>
  <r>
    <d v="2019-07-15T00:00:00"/>
    <x v="1"/>
    <d v="1899-12-30T10:30:00"/>
    <m/>
    <x v="1"/>
    <s v="JAR"/>
    <d v="2019-07-15T10:30:00"/>
    <n v="28824"/>
    <x v="26"/>
    <s v="Carga"/>
    <s v="SI"/>
    <n v="13.5"/>
    <n v="26"/>
    <x v="2"/>
    <x v="364"/>
    <x v="7"/>
    <s v="Fraga"/>
    <m/>
    <m/>
    <m/>
    <m/>
    <n v="45"/>
    <s v="Denia"/>
    <x v="146"/>
    <d v="1899-12-30T13:15:00"/>
    <m/>
    <n v="1"/>
    <x v="0"/>
    <x v="0"/>
    <s v="SI"/>
    <x v="1"/>
    <x v="2"/>
    <x v="0"/>
    <n v="0"/>
    <x v="2"/>
    <x v="29"/>
    <x v="7"/>
    <n v="468"/>
  </r>
  <r>
    <d v="2019-07-15T00:00:00"/>
    <x v="59"/>
    <d v="1899-12-30T07:00:00"/>
    <m/>
    <x v="1"/>
    <s v="JAR"/>
    <d v="2019-07-15T07:00:00"/>
    <m/>
    <x v="3"/>
    <s v="Descarga"/>
    <s v="NO"/>
    <n v="5"/>
    <n v="10"/>
    <x v="0"/>
    <x v="96"/>
    <x v="2"/>
    <s v="PALAU"/>
    <m/>
    <s v="CA-1774-BT / C-9161-EM"/>
    <m/>
    <m/>
    <n v="40"/>
    <s v="Juan Carlos"/>
    <x v="146"/>
    <d v="1899-12-30T09:30:00"/>
    <m/>
    <n v="0"/>
    <x v="0"/>
    <x v="0"/>
    <s v="SI"/>
    <x v="1"/>
    <x v="2"/>
    <x v="0"/>
    <n v="0"/>
    <x v="0"/>
    <x v="29"/>
    <x v="7"/>
    <n v="468"/>
  </r>
  <r>
    <d v="2019-07-15T00:00:00"/>
    <x v="2"/>
    <d v="1899-12-30T11:00:00"/>
    <m/>
    <x v="1"/>
    <s v="JAR"/>
    <d v="2019-07-15T11:00:00"/>
    <n v="28632"/>
    <x v="26"/>
    <s v="Carga"/>
    <s v="NO"/>
    <n v="6"/>
    <n v="12"/>
    <x v="0"/>
    <x v="349"/>
    <x v="7"/>
    <s v="Madrid"/>
    <m/>
    <m/>
    <m/>
    <m/>
    <n v="30"/>
    <s v="Miguel Ángel"/>
    <x v="146"/>
    <d v="1899-12-30T11:00:00"/>
    <m/>
    <n v="0"/>
    <x v="0"/>
    <x v="0"/>
    <s v="SI"/>
    <x v="1"/>
    <x v="1"/>
    <x v="1"/>
    <n v="1"/>
    <x v="2"/>
    <x v="29"/>
    <x v="7"/>
    <n v="468"/>
  </r>
  <r>
    <d v="2019-07-15T00:00:00"/>
    <x v="35"/>
    <d v="1899-12-30T12:15:00"/>
    <m/>
    <x v="1"/>
    <s v="JAR"/>
    <d v="2019-07-15T12:30:00"/>
    <n v="28598"/>
    <x v="70"/>
    <s v="Carga"/>
    <s v="NO"/>
    <n v="1"/>
    <n v="1"/>
    <x v="0"/>
    <x v="192"/>
    <x v="1"/>
    <s v="Granada"/>
    <m/>
    <m/>
    <m/>
    <m/>
    <n v="10"/>
    <s v="Miguel Ángel"/>
    <x v="148"/>
    <d v="1899-12-30T11:15:00"/>
    <m/>
    <n v="0"/>
    <x v="0"/>
    <x v="0"/>
    <s v="SI"/>
    <x v="2"/>
    <x v="2"/>
    <x v="0"/>
    <n v="0"/>
    <x v="1"/>
    <x v="29"/>
    <x v="7"/>
    <n v="468"/>
  </r>
  <r>
    <d v="2019-07-15T00:00:00"/>
    <x v="200"/>
    <d v="1899-12-30T07:45:00"/>
    <m/>
    <x v="1"/>
    <s v="JAR"/>
    <d v="2019-07-15T08:00:00"/>
    <m/>
    <x v="7"/>
    <s v="Carga"/>
    <s v="NO"/>
    <n v="4"/>
    <n v="3"/>
    <x v="0"/>
    <x v="6"/>
    <x v="3"/>
    <s v="Granollers"/>
    <m/>
    <m/>
    <m/>
    <m/>
    <n v="15"/>
    <s v="Juan Carlos"/>
    <x v="146"/>
    <d v="1899-12-30T07:45:00"/>
    <m/>
    <n v="0"/>
    <x v="0"/>
    <x v="0"/>
    <s v="SI"/>
    <x v="1"/>
    <x v="1"/>
    <x v="1"/>
    <n v="1"/>
    <x v="1"/>
    <x v="29"/>
    <x v="7"/>
    <n v="468"/>
  </r>
  <r>
    <d v="2019-07-15T00:00:00"/>
    <x v="7"/>
    <d v="1899-12-30T15:30:00"/>
    <m/>
    <x v="1"/>
    <s v="JAR"/>
    <d v="2019-07-15T15:30:00"/>
    <n v="29008"/>
    <x v="33"/>
    <s v="Carga"/>
    <s v="NO"/>
    <n v="2"/>
    <n v="3"/>
    <x v="0"/>
    <x v="365"/>
    <x v="1"/>
    <s v="Pontevedra"/>
    <m/>
    <m/>
    <m/>
    <m/>
    <n v="15"/>
    <s v="Wassim"/>
    <x v="146"/>
    <d v="1899-12-30T16:30:00"/>
    <m/>
    <n v="0"/>
    <x v="0"/>
    <x v="0"/>
    <s v="SI"/>
    <x v="1"/>
    <x v="2"/>
    <x v="0"/>
    <n v="0"/>
    <x v="1"/>
    <x v="29"/>
    <x v="7"/>
    <n v="468"/>
  </r>
  <r>
    <d v="2019-07-15T00:00:00"/>
    <x v="89"/>
    <d v="1899-12-30T17:15:00"/>
    <m/>
    <x v="1"/>
    <s v="JAR"/>
    <d v="2019-07-15T17:30:00"/>
    <m/>
    <x v="83"/>
    <s v="Carga"/>
    <s v="NO"/>
    <n v="4"/>
    <n v="8"/>
    <x v="0"/>
    <x v="294"/>
    <x v="7"/>
    <s v="varios"/>
    <m/>
    <m/>
    <m/>
    <m/>
    <n v="20"/>
    <s v="Miguel M."/>
    <x v="146"/>
    <d v="1899-12-30T17:15:00"/>
    <m/>
    <n v="0"/>
    <x v="0"/>
    <x v="0"/>
    <s v="SI"/>
    <x v="1"/>
    <x v="1"/>
    <x v="1"/>
    <n v="1"/>
    <x v="2"/>
    <x v="29"/>
    <x v="7"/>
    <n v="468"/>
  </r>
  <r>
    <d v="2019-07-15T00:00:00"/>
    <x v="38"/>
    <d v="1899-12-30T15:00:00"/>
    <m/>
    <x v="1"/>
    <s v="JAR"/>
    <d v="2019-07-15T15:00:00"/>
    <n v="28675"/>
    <x v="26"/>
    <s v="Carga"/>
    <s v="NO"/>
    <n v="10"/>
    <n v="20"/>
    <x v="0"/>
    <x v="349"/>
    <x v="7"/>
    <s v="Cadiz"/>
    <m/>
    <m/>
    <m/>
    <m/>
    <n v="40"/>
    <s v="Wassim"/>
    <x v="146"/>
    <d v="1899-12-30T18:00:00"/>
    <m/>
    <n v="0"/>
    <x v="0"/>
    <x v="0"/>
    <s v="SI"/>
    <x v="1"/>
    <x v="2"/>
    <x v="0"/>
    <n v="0"/>
    <x v="2"/>
    <x v="29"/>
    <x v="7"/>
    <n v="468"/>
  </r>
  <r>
    <d v="2019-07-15T00:00:00"/>
    <x v="49"/>
    <d v="1899-12-30T20:00:00"/>
    <m/>
    <x v="1"/>
    <s v="JAR"/>
    <d v="2019-07-15T20:00:00"/>
    <n v="28661"/>
    <x v="26"/>
    <s v="Carga"/>
    <s v="NO"/>
    <n v="10"/>
    <n v="20"/>
    <x v="0"/>
    <x v="349"/>
    <x v="7"/>
    <s v="Almeria"/>
    <m/>
    <m/>
    <m/>
    <m/>
    <n v="40"/>
    <s v="Miguel M."/>
    <x v="146"/>
    <d v="1899-12-30T20:00:00"/>
    <m/>
    <n v="0"/>
    <x v="0"/>
    <x v="0"/>
    <s v="SI"/>
    <x v="1"/>
    <x v="1"/>
    <x v="1"/>
    <n v="1"/>
    <x v="2"/>
    <x v="29"/>
    <x v="7"/>
    <n v="468"/>
  </r>
  <r>
    <d v="2019-07-15T00:00:00"/>
    <x v="13"/>
    <d v="1899-12-30T16:00:00"/>
    <m/>
    <x v="1"/>
    <s v="JAR"/>
    <d v="2019-07-15T16:00:00"/>
    <n v="29005"/>
    <x v="43"/>
    <s v="Carga"/>
    <s v="NO"/>
    <n v="3"/>
    <n v="5"/>
    <x v="0"/>
    <x v="349"/>
    <x v="7"/>
    <s v="Baleares"/>
    <m/>
    <m/>
    <m/>
    <m/>
    <n v="20"/>
    <s v="Miguel M."/>
    <x v="146"/>
    <d v="1899-12-30T15:00:00"/>
    <m/>
    <n v="0"/>
    <x v="0"/>
    <x v="0"/>
    <s v="SI"/>
    <x v="1"/>
    <x v="3"/>
    <x v="1"/>
    <n v="1"/>
    <x v="2"/>
    <x v="29"/>
    <x v="7"/>
    <n v="468"/>
  </r>
  <r>
    <d v="2019-07-15T00:00:00"/>
    <x v="58"/>
    <d v="1899-12-30T13:15:00"/>
    <m/>
    <x v="1"/>
    <s v="JAR"/>
    <d v="2019-07-15T13:30:00"/>
    <s v="29062-29023"/>
    <x v="7"/>
    <s v="Carga"/>
    <s v="NO"/>
    <n v="4"/>
    <n v="4"/>
    <x v="0"/>
    <x v="298"/>
    <x v="11"/>
    <s v="Sta. Perpetua"/>
    <m/>
    <m/>
    <m/>
    <m/>
    <n v="15"/>
    <s v="Juan Carlos"/>
    <x v="146"/>
    <d v="1899-12-30T13:15:00"/>
    <m/>
    <n v="0"/>
    <x v="0"/>
    <x v="0"/>
    <s v="SI"/>
    <x v="1"/>
    <x v="1"/>
    <x v="1"/>
    <n v="1"/>
    <x v="2"/>
    <x v="29"/>
    <x v="7"/>
    <n v="468"/>
  </r>
  <r>
    <d v="2019-07-15T00:00:00"/>
    <x v="46"/>
    <d v="1899-12-30T18:00:00"/>
    <m/>
    <x v="1"/>
    <s v="JAR"/>
    <d v="2019-07-15T18:00:00"/>
    <m/>
    <x v="26"/>
    <s v="Carga"/>
    <s v="SI"/>
    <n v="13.5"/>
    <n v="26"/>
    <x v="0"/>
    <x v="157"/>
    <x v="5"/>
    <s v="varios"/>
    <m/>
    <m/>
    <m/>
    <m/>
    <n v="60"/>
    <s v="Miguel M."/>
    <x v="146"/>
    <d v="1899-12-30T18:00:00"/>
    <m/>
    <n v="1"/>
    <x v="0"/>
    <x v="0"/>
    <s v="SI"/>
    <x v="1"/>
    <x v="1"/>
    <x v="1"/>
    <n v="1"/>
    <x v="2"/>
    <x v="29"/>
    <x v="7"/>
    <n v="468"/>
  </r>
  <r>
    <d v="2019-07-15T00:00:00"/>
    <x v="8"/>
    <m/>
    <m/>
    <x v="0"/>
    <s v="JAR"/>
    <d v="2019-07-15T16:30:00"/>
    <n v="6007469"/>
    <x v="18"/>
    <s v="Carga"/>
    <s v="NO"/>
    <n v="1"/>
    <n v="1"/>
    <x v="1"/>
    <x v="31"/>
    <x v="9"/>
    <s v="Alemania"/>
    <m/>
    <m/>
    <m/>
    <m/>
    <n v="10"/>
    <s v="Reyes"/>
    <x v="146"/>
    <d v="1899-12-30T16:30:00"/>
    <m/>
    <n v="0"/>
    <x v="0"/>
    <x v="0"/>
    <s v="No"/>
    <x v="0"/>
    <x v="0"/>
    <x v="0"/>
    <n v="0"/>
    <x v="2"/>
    <x v="29"/>
    <x v="7"/>
    <n v="468"/>
  </r>
  <r>
    <d v="2019-07-16T00:00:00"/>
    <x v="82"/>
    <d v="1899-12-30T16:45:00"/>
    <m/>
    <x v="1"/>
    <s v="JAR"/>
    <d v="2019-07-16T17:00:00"/>
    <m/>
    <x v="19"/>
    <s v="Carga"/>
    <s v="NO"/>
    <n v="6"/>
    <n v="6"/>
    <x v="0"/>
    <x v="6"/>
    <x v="3"/>
    <s v="varios"/>
    <m/>
    <m/>
    <m/>
    <m/>
    <n v="10"/>
    <s v="Wassim"/>
    <x v="147"/>
    <d v="1899-12-30T16:45:00"/>
    <m/>
    <n v="0"/>
    <x v="0"/>
    <x v="0"/>
    <s v="SI"/>
    <x v="1"/>
    <x v="1"/>
    <x v="1"/>
    <n v="1"/>
    <x v="1"/>
    <x v="29"/>
    <x v="7"/>
    <n v="468"/>
  </r>
  <r>
    <d v="2019-07-16T00:00:00"/>
    <x v="14"/>
    <d v="1899-12-30T10:00:00"/>
    <m/>
    <x v="1"/>
    <s v="JAR"/>
    <d v="2019-07-16T10:00:00"/>
    <n v="28648"/>
    <x v="26"/>
    <s v="Carga"/>
    <s v="NO"/>
    <n v="5"/>
    <n v="10"/>
    <x v="0"/>
    <x v="349"/>
    <x v="7"/>
    <s v="Burgos"/>
    <m/>
    <m/>
    <m/>
    <m/>
    <n v="30"/>
    <s v="Denia"/>
    <x v="147"/>
    <d v="1899-12-30T13:00:00"/>
    <m/>
    <n v="0"/>
    <x v="0"/>
    <x v="0"/>
    <s v="SI"/>
    <x v="1"/>
    <x v="2"/>
    <x v="0"/>
    <n v="0"/>
    <x v="2"/>
    <x v="29"/>
    <x v="7"/>
    <n v="468"/>
  </r>
  <r>
    <d v="2019-07-16T00:00:00"/>
    <x v="2"/>
    <d v="1899-12-30T11:00:00"/>
    <m/>
    <x v="1"/>
    <s v="JAR"/>
    <d v="2019-07-16T11:00:00"/>
    <n v="28660"/>
    <x v="26"/>
    <s v="Carga"/>
    <s v="NO"/>
    <n v="10"/>
    <n v="20"/>
    <x v="0"/>
    <x v="349"/>
    <x v="7"/>
    <s v="Castellon"/>
    <m/>
    <m/>
    <m/>
    <m/>
    <n v="45"/>
    <s v="Miguel Ángel"/>
    <x v="147"/>
    <d v="1899-12-30T11:00:00"/>
    <m/>
    <n v="0"/>
    <x v="0"/>
    <x v="0"/>
    <s v="SI"/>
    <x v="1"/>
    <x v="1"/>
    <x v="1"/>
    <n v="1"/>
    <x v="2"/>
    <x v="29"/>
    <x v="7"/>
    <n v="468"/>
  </r>
  <r>
    <d v="2019-07-16T00:00:00"/>
    <x v="9"/>
    <d v="1899-12-30T08:00:00"/>
    <m/>
    <x v="1"/>
    <s v="JAR"/>
    <d v="2019-07-16T08:00:00"/>
    <m/>
    <x v="19"/>
    <s v="Carga"/>
    <s v="NO"/>
    <n v="6"/>
    <n v="7"/>
    <x v="0"/>
    <x v="6"/>
    <x v="3"/>
    <s v="Montmelo"/>
    <m/>
    <m/>
    <m/>
    <m/>
    <n v="40"/>
    <s v="Juan Carlos"/>
    <x v="147"/>
    <d v="1899-12-30T08:00:00"/>
    <m/>
    <n v="0"/>
    <x v="0"/>
    <x v="0"/>
    <s v="SI"/>
    <x v="1"/>
    <x v="1"/>
    <x v="1"/>
    <n v="1"/>
    <x v="1"/>
    <x v="29"/>
    <x v="7"/>
    <n v="468"/>
  </r>
  <r>
    <d v="2019-07-16T00:00:00"/>
    <x v="155"/>
    <d v="1899-12-30T06:30:00"/>
    <m/>
    <x v="1"/>
    <s v="JAR"/>
    <d v="2019-07-16T06:30:00"/>
    <n v="28575"/>
    <x v="31"/>
    <s v="Carga"/>
    <s v="SI"/>
    <n v="13.5"/>
    <n v="26"/>
    <x v="0"/>
    <x v="366"/>
    <x v="11"/>
    <s v="Huelva"/>
    <m/>
    <m/>
    <m/>
    <m/>
    <n v="40"/>
    <s v="Juan Carlos"/>
    <x v="147"/>
    <d v="1899-12-30T07:00:00"/>
    <m/>
    <n v="1"/>
    <x v="0"/>
    <x v="0"/>
    <s v="SI"/>
    <x v="1"/>
    <x v="2"/>
    <x v="0"/>
    <n v="0"/>
    <x v="2"/>
    <x v="29"/>
    <x v="7"/>
    <n v="468"/>
  </r>
  <r>
    <d v="2019-07-16T00:00:00"/>
    <x v="3"/>
    <d v="1899-12-30T11:30:00"/>
    <m/>
    <x v="1"/>
    <s v="JAR"/>
    <d v="2019-07-16T11:30:00"/>
    <s v="28784-28944-29049"/>
    <x v="49"/>
    <s v="Carga"/>
    <s v="NO"/>
    <n v="2"/>
    <n v="4"/>
    <x v="0"/>
    <x v="266"/>
    <x v="1"/>
    <s v="Canarias"/>
    <m/>
    <m/>
    <m/>
    <m/>
    <n v="30"/>
    <s v="Miguel Ángel"/>
    <x v="147"/>
    <d v="1899-12-30T12:30:00"/>
    <m/>
    <n v="0"/>
    <x v="0"/>
    <x v="0"/>
    <s v="SI"/>
    <x v="1"/>
    <x v="2"/>
    <x v="0"/>
    <n v="0"/>
    <x v="1"/>
    <x v="29"/>
    <x v="7"/>
    <n v="468"/>
  </r>
  <r>
    <d v="2019-07-16T00:00:00"/>
    <x v="0"/>
    <d v="1899-12-30T09:30:00"/>
    <m/>
    <x v="1"/>
    <s v="JAR"/>
    <d v="2019-07-16T09:30:00"/>
    <n v="28991"/>
    <x v="13"/>
    <s v="Carga"/>
    <s v="SI"/>
    <n v="13.5"/>
    <n v="26"/>
    <x v="0"/>
    <x v="70"/>
    <x v="11"/>
    <s v="Portugal"/>
    <m/>
    <m/>
    <m/>
    <m/>
    <n v="60"/>
    <s v="Alfredo"/>
    <x v="146"/>
    <d v="1899-12-30T20:00:00"/>
    <m/>
    <n v="1"/>
    <x v="0"/>
    <x v="0"/>
    <s v="SI"/>
    <x v="3"/>
    <x v="3"/>
    <x v="1"/>
    <n v="1"/>
    <x v="2"/>
    <x v="29"/>
    <x v="7"/>
    <n v="468"/>
  </r>
  <r>
    <d v="2019-07-16T00:00:00"/>
    <x v="17"/>
    <d v="1899-12-30T06:00:00"/>
    <m/>
    <x v="1"/>
    <s v="JAR"/>
    <d v="2019-07-16T06:00:00"/>
    <m/>
    <x v="43"/>
    <s v="Carga"/>
    <s v="SI"/>
    <n v="13.5"/>
    <n v="26"/>
    <x v="0"/>
    <x v="340"/>
    <x v="2"/>
    <s v="Cornella"/>
    <m/>
    <m/>
    <m/>
    <m/>
    <n v="60"/>
    <s v="Miguel Ángel"/>
    <x v="147"/>
    <d v="1899-12-30T06:00:00"/>
    <m/>
    <n v="1"/>
    <x v="0"/>
    <x v="0"/>
    <s v="SI"/>
    <x v="1"/>
    <x v="1"/>
    <x v="1"/>
    <n v="1"/>
    <x v="0"/>
    <x v="29"/>
    <x v="7"/>
    <n v="468"/>
  </r>
  <r>
    <d v="2019-07-16T00:00:00"/>
    <x v="20"/>
    <d v="1899-12-30T08:30:00"/>
    <m/>
    <x v="1"/>
    <s v="JAR"/>
    <d v="2019-07-16T08:30:00"/>
    <n v="3680452814"/>
    <x v="3"/>
    <s v="Carga"/>
    <s v="SI"/>
    <n v="13.5"/>
    <n v="26"/>
    <x v="0"/>
    <x v="23"/>
    <x v="1"/>
    <s v="Varios"/>
    <m/>
    <m/>
    <m/>
    <m/>
    <n v="60"/>
    <s v="Miguel Ángel"/>
    <x v="147"/>
    <d v="1899-12-30T08:30:00"/>
    <m/>
    <n v="1"/>
    <x v="0"/>
    <x v="0"/>
    <s v="SI"/>
    <x v="1"/>
    <x v="1"/>
    <x v="1"/>
    <n v="1"/>
    <x v="1"/>
    <x v="29"/>
    <x v="7"/>
    <n v="468"/>
  </r>
  <r>
    <d v="2019-07-16T00:00:00"/>
    <x v="61"/>
    <d v="1899-12-30T11:45:00"/>
    <m/>
    <x v="1"/>
    <s v="JAR"/>
    <d v="2019-07-16T12:00:00"/>
    <m/>
    <x v="3"/>
    <s v="Descarga"/>
    <s v="NO"/>
    <n v="1"/>
    <n v="1"/>
    <x v="0"/>
    <x v="74"/>
    <x v="2"/>
    <s v="PALAU"/>
    <m/>
    <m/>
    <m/>
    <m/>
    <n v="10"/>
    <s v="Juan Carlos"/>
    <x v="147"/>
    <d v="1899-12-30T09:00:00"/>
    <m/>
    <n v="0"/>
    <x v="0"/>
    <x v="0"/>
    <s v="SI"/>
    <x v="1"/>
    <x v="3"/>
    <x v="1"/>
    <n v="1"/>
    <x v="0"/>
    <x v="29"/>
    <x v="7"/>
    <n v="468"/>
  </r>
  <r>
    <d v="2019-07-16T00:00:00"/>
    <x v="36"/>
    <d v="1899-12-30T13:00:00"/>
    <m/>
    <x v="1"/>
    <s v="JAR"/>
    <d v="2019-07-16T13:00:00"/>
    <n v="28824"/>
    <x v="81"/>
    <s v="Carga"/>
    <s v="SI"/>
    <n v="13.5"/>
    <n v="26"/>
    <x v="2"/>
    <x v="364"/>
    <x v="7"/>
    <s v="FRAGA"/>
    <m/>
    <m/>
    <m/>
    <m/>
    <n v="45"/>
    <s v="Denia"/>
    <x v="147"/>
    <d v="1899-12-30T09:00:00"/>
    <m/>
    <n v="1"/>
    <x v="0"/>
    <x v="0"/>
    <s v="SI"/>
    <x v="1"/>
    <x v="3"/>
    <x v="1"/>
    <n v="1"/>
    <x v="2"/>
    <x v="29"/>
    <x v="7"/>
    <n v="468"/>
  </r>
  <r>
    <d v="2019-07-16T00:00:00"/>
    <x v="38"/>
    <d v="1899-12-30T15:00:00"/>
    <m/>
    <x v="1"/>
    <s v="JAR"/>
    <d v="2019-07-16T15:00:00"/>
    <n v="28824"/>
    <x v="81"/>
    <s v="Carga"/>
    <s v="SI"/>
    <n v="13.5"/>
    <n v="26"/>
    <x v="2"/>
    <x v="364"/>
    <x v="7"/>
    <s v="FRAGA"/>
    <m/>
    <m/>
    <m/>
    <m/>
    <n v="45"/>
    <s v="Denia"/>
    <x v="147"/>
    <d v="1899-12-30T10:30:00"/>
    <m/>
    <n v="1"/>
    <x v="0"/>
    <x v="0"/>
    <s v="SI"/>
    <x v="1"/>
    <x v="3"/>
    <x v="1"/>
    <n v="1"/>
    <x v="2"/>
    <x v="29"/>
    <x v="7"/>
    <n v="468"/>
  </r>
  <r>
    <d v="2019-07-16T00:00:00"/>
    <x v="46"/>
    <d v="1899-12-30T18:00:00"/>
    <m/>
    <x v="1"/>
    <s v="JAR"/>
    <d v="2019-07-16T18:00:00"/>
    <n v="28824"/>
    <x v="81"/>
    <s v="Carga"/>
    <s v="SI"/>
    <n v="13.5"/>
    <n v="26"/>
    <x v="2"/>
    <x v="364"/>
    <x v="7"/>
    <s v="FRAGA"/>
    <m/>
    <m/>
    <m/>
    <m/>
    <n v="45"/>
    <s v="Denia"/>
    <x v="147"/>
    <d v="1899-12-30T13:15:00"/>
    <m/>
    <n v="1"/>
    <x v="0"/>
    <x v="0"/>
    <s v="SI"/>
    <x v="1"/>
    <x v="3"/>
    <x v="1"/>
    <n v="1"/>
    <x v="2"/>
    <x v="29"/>
    <x v="7"/>
    <n v="468"/>
  </r>
  <r>
    <d v="2019-07-16T00:00:00"/>
    <x v="5"/>
    <d v="1899-12-30T12:30:00"/>
    <m/>
    <x v="1"/>
    <s v="JAR"/>
    <d v="2019-07-16T12:30:00"/>
    <n v="28824"/>
    <x v="26"/>
    <s v="Carga"/>
    <s v="SI"/>
    <n v="13.5"/>
    <n v="26"/>
    <x v="2"/>
    <x v="364"/>
    <x v="7"/>
    <s v="Fraga"/>
    <m/>
    <m/>
    <m/>
    <m/>
    <n v="45"/>
    <s v="Wassim"/>
    <x v="146"/>
    <d v="1899-12-30T20:30:00"/>
    <m/>
    <n v="1"/>
    <x v="0"/>
    <x v="0"/>
    <s v="SI"/>
    <x v="3"/>
    <x v="3"/>
    <x v="1"/>
    <n v="1"/>
    <x v="2"/>
    <x v="29"/>
    <x v="7"/>
    <n v="468"/>
  </r>
  <r>
    <d v="2019-07-16T00:00:00"/>
    <x v="6"/>
    <d v="1899-12-30T13:30:00"/>
    <m/>
    <x v="1"/>
    <s v="JAR"/>
    <d v="2019-07-16T13:30:00"/>
    <n v="28824"/>
    <x v="26"/>
    <s v="Carga"/>
    <s v="SI"/>
    <n v="13.5"/>
    <n v="26"/>
    <x v="2"/>
    <x v="364"/>
    <x v="7"/>
    <s v="Fraga"/>
    <m/>
    <m/>
    <m/>
    <m/>
    <n v="45"/>
    <s v="Juan Carlos"/>
    <x v="147"/>
    <d v="1899-12-30T10:00:00"/>
    <m/>
    <n v="1"/>
    <x v="0"/>
    <x v="0"/>
    <s v="SI"/>
    <x v="1"/>
    <x v="3"/>
    <x v="1"/>
    <n v="1"/>
    <x v="2"/>
    <x v="29"/>
    <x v="7"/>
    <n v="468"/>
  </r>
  <r>
    <d v="2019-07-16T00:00:00"/>
    <x v="200"/>
    <d v="1899-12-30T07:45:00"/>
    <m/>
    <x v="1"/>
    <s v="JAR"/>
    <d v="2019-07-16T08:00:00"/>
    <n v="28890"/>
    <x v="7"/>
    <s v="Carga"/>
    <s v="NO"/>
    <n v="4"/>
    <n v="7"/>
    <x v="0"/>
    <x v="100"/>
    <x v="7"/>
    <s v="San Esteve Sesrovires"/>
    <m/>
    <m/>
    <m/>
    <m/>
    <n v="15"/>
    <s v="Reyes"/>
    <x v="147"/>
    <d v="1899-12-30T07:45:00"/>
    <m/>
    <n v="0"/>
    <x v="0"/>
    <x v="0"/>
    <s v="SI"/>
    <x v="1"/>
    <x v="1"/>
    <x v="1"/>
    <n v="1"/>
    <x v="2"/>
    <x v="29"/>
    <x v="7"/>
    <n v="468"/>
  </r>
  <r>
    <d v="2019-07-16T00:00:00"/>
    <x v="73"/>
    <d v="1899-12-30T11:15:00"/>
    <m/>
    <x v="1"/>
    <s v="JAR"/>
    <d v="2019-07-16T11:30:00"/>
    <n v="6007399"/>
    <x v="6"/>
    <s v="Carga"/>
    <s v="SI"/>
    <n v="13.5"/>
    <n v="22"/>
    <x v="0"/>
    <x v="7"/>
    <x v="4"/>
    <s v="France"/>
    <m/>
    <m/>
    <m/>
    <m/>
    <n v="45"/>
    <s v="Denia"/>
    <x v="147"/>
    <d v="1899-12-30T11:15:00"/>
    <m/>
    <n v="1"/>
    <x v="0"/>
    <x v="0"/>
    <s v="SI"/>
    <x v="1"/>
    <x v="1"/>
    <x v="1"/>
    <n v="1"/>
    <x v="1"/>
    <x v="29"/>
    <x v="7"/>
    <n v="468"/>
  </r>
  <r>
    <d v="2019-07-16T00:00:00"/>
    <x v="4"/>
    <d v="1899-12-30T12:00:00"/>
    <m/>
    <x v="1"/>
    <s v="JAR"/>
    <d v="2019-07-16T12:00:00"/>
    <m/>
    <x v="26"/>
    <s v="Carga"/>
    <s v="NO"/>
    <n v="5"/>
    <n v="10"/>
    <x v="0"/>
    <x v="157"/>
    <x v="7"/>
    <s v="Varios"/>
    <m/>
    <m/>
    <m/>
    <m/>
    <n v="40"/>
    <s v="Miguel Ángel"/>
    <x v="147"/>
    <d v="1899-12-30T13:00:00"/>
    <m/>
    <n v="0"/>
    <x v="0"/>
    <x v="0"/>
    <s v="SI"/>
    <x v="1"/>
    <x v="2"/>
    <x v="0"/>
    <n v="0"/>
    <x v="2"/>
    <x v="29"/>
    <x v="7"/>
    <n v="468"/>
  </r>
  <r>
    <d v="2019-07-16T00:00:00"/>
    <x v="31"/>
    <d v="1899-12-30T10:45:00"/>
    <m/>
    <x v="1"/>
    <s v="JAR"/>
    <d v="2019-07-16T11:00:00"/>
    <s v="6007405-7449"/>
    <x v="6"/>
    <s v="Carga"/>
    <s v="NO"/>
    <n v="5"/>
    <n v="10"/>
    <x v="0"/>
    <x v="7"/>
    <x v="4"/>
    <s v="France"/>
    <m/>
    <m/>
    <m/>
    <m/>
    <n v="30"/>
    <s v="Juan Carlos"/>
    <x v="147"/>
    <d v="1899-12-30T10:45:00"/>
    <m/>
    <n v="0"/>
    <x v="0"/>
    <x v="0"/>
    <s v="SI"/>
    <x v="1"/>
    <x v="1"/>
    <x v="1"/>
    <n v="1"/>
    <x v="1"/>
    <x v="29"/>
    <x v="7"/>
    <n v="468"/>
  </r>
  <r>
    <d v="2019-07-16T00:00:00"/>
    <x v="89"/>
    <d v="1899-12-30T17:15:00"/>
    <m/>
    <x v="1"/>
    <s v="JAR"/>
    <d v="2019-07-16T17:30:00"/>
    <m/>
    <x v="83"/>
    <s v="Carga"/>
    <s v="NO"/>
    <n v="6"/>
    <n v="11"/>
    <x v="0"/>
    <x v="294"/>
    <x v="7"/>
    <s v="varios"/>
    <m/>
    <m/>
    <m/>
    <m/>
    <n v="30"/>
    <s v="Miguel M."/>
    <x v="147"/>
    <d v="1899-12-30T17:15:00"/>
    <m/>
    <n v="0"/>
    <x v="0"/>
    <x v="0"/>
    <s v="SI"/>
    <x v="1"/>
    <x v="1"/>
    <x v="1"/>
    <n v="1"/>
    <x v="2"/>
    <x v="29"/>
    <x v="7"/>
    <n v="468"/>
  </r>
  <r>
    <d v="2019-07-16T00:00:00"/>
    <x v="24"/>
    <d v="1899-12-30T12:10:00"/>
    <m/>
    <x v="1"/>
    <s v="JAR"/>
    <d v="2019-07-16T12:00:00"/>
    <n v="28960"/>
    <x v="7"/>
    <s v="Carga"/>
    <s v="NO"/>
    <n v="4"/>
    <n v="14"/>
    <x v="0"/>
    <x v="315"/>
    <x v="11"/>
    <s v="Barcelona"/>
    <m/>
    <m/>
    <m/>
    <m/>
    <n v="20"/>
    <s v="Juan Carlos"/>
    <x v="147"/>
    <d v="1899-12-30T12:10:00"/>
    <m/>
    <n v="0"/>
    <x v="0"/>
    <x v="0"/>
    <s v="SI"/>
    <x v="1"/>
    <x v="1"/>
    <x v="1"/>
    <n v="1"/>
    <x v="2"/>
    <x v="29"/>
    <x v="7"/>
    <n v="468"/>
  </r>
  <r>
    <d v="2019-07-16T00:00:00"/>
    <x v="7"/>
    <d v="1899-12-30T15:30:00"/>
    <m/>
    <x v="1"/>
    <s v="JAR"/>
    <d v="2019-07-16T15:30:00"/>
    <m/>
    <x v="43"/>
    <s v="Descarga"/>
    <s v="NO"/>
    <n v="14"/>
    <n v="8"/>
    <x v="0"/>
    <x v="150"/>
    <x v="0"/>
    <s v="PALAU"/>
    <m/>
    <m/>
    <m/>
    <m/>
    <n v="60"/>
    <s v="Alfredo"/>
    <x v="147"/>
    <d v="1899-12-30T15:30:00"/>
    <m/>
    <n v="0"/>
    <x v="0"/>
    <x v="0"/>
    <s v="SI"/>
    <x v="1"/>
    <x v="1"/>
    <x v="1"/>
    <n v="1"/>
    <x v="0"/>
    <x v="29"/>
    <x v="7"/>
    <n v="468"/>
  </r>
  <r>
    <d v="2019-07-16T00:00:00"/>
    <x v="12"/>
    <d v="1899-12-30T14:30:00"/>
    <m/>
    <x v="1"/>
    <s v="JAR"/>
    <d v="2019-07-16T14:30:00"/>
    <n v="3680452818"/>
    <x v="3"/>
    <s v="Carga"/>
    <s v="SI"/>
    <n v="13.5"/>
    <n v="26"/>
    <x v="0"/>
    <x v="23"/>
    <x v="1"/>
    <s v="Varios"/>
    <m/>
    <m/>
    <m/>
    <m/>
    <n v="60"/>
    <s v="Miguel M."/>
    <x v="147"/>
    <d v="1899-12-30T14:30:00"/>
    <m/>
    <n v="1"/>
    <x v="0"/>
    <x v="0"/>
    <s v="SI"/>
    <x v="1"/>
    <x v="1"/>
    <x v="1"/>
    <n v="1"/>
    <x v="1"/>
    <x v="29"/>
    <x v="7"/>
    <n v="468"/>
  </r>
  <r>
    <d v="2019-07-16T00:00:00"/>
    <x v="13"/>
    <d v="1899-12-30T16:00:00"/>
    <m/>
    <x v="1"/>
    <s v="JAR"/>
    <d v="2019-07-16T16:00:00"/>
    <n v="3680459748"/>
    <x v="3"/>
    <s v="Carga"/>
    <s v="SI"/>
    <n v="13.5"/>
    <n v="26"/>
    <x v="0"/>
    <x v="23"/>
    <x v="1"/>
    <s v="Varios"/>
    <m/>
    <m/>
    <m/>
    <m/>
    <n v="60"/>
    <s v="Alfredo"/>
    <x v="147"/>
    <d v="1899-12-30T16:00:00"/>
    <m/>
    <n v="1"/>
    <x v="0"/>
    <x v="0"/>
    <s v="SI"/>
    <x v="1"/>
    <x v="1"/>
    <x v="1"/>
    <n v="1"/>
    <x v="1"/>
    <x v="29"/>
    <x v="7"/>
    <n v="468"/>
  </r>
  <r>
    <d v="2019-07-16T00:00:00"/>
    <x v="56"/>
    <d v="1899-12-30T19:00:00"/>
    <m/>
    <x v="1"/>
    <s v="JAR"/>
    <d v="2019-07-16T19:00:00"/>
    <n v="28824"/>
    <x v="26"/>
    <s v="Carga"/>
    <s v="SI"/>
    <n v="13.5"/>
    <n v="26"/>
    <x v="2"/>
    <x v="364"/>
    <x v="7"/>
    <s v="Fraga"/>
    <m/>
    <m/>
    <m/>
    <m/>
    <n v="45"/>
    <s v="Wassim"/>
    <x v="147"/>
    <d v="1899-12-30T17:30:00"/>
    <m/>
    <n v="1"/>
    <x v="0"/>
    <x v="0"/>
    <s v="SI"/>
    <x v="1"/>
    <x v="3"/>
    <x v="1"/>
    <n v="1"/>
    <x v="2"/>
    <x v="29"/>
    <x v="7"/>
    <n v="468"/>
  </r>
  <r>
    <d v="2019-07-16T00:00:00"/>
    <x v="49"/>
    <m/>
    <m/>
    <x v="0"/>
    <s v="JAR"/>
    <d v="2019-07-16T20:00:00"/>
    <s v="28386-27826"/>
    <x v="13"/>
    <s v="Carga"/>
    <s v="NO"/>
    <n v="3"/>
    <n v="5"/>
    <x v="0"/>
    <x v="4"/>
    <x v="1"/>
    <s v="Portugal"/>
    <m/>
    <m/>
    <m/>
    <m/>
    <n v="20"/>
    <s v="Alfredo"/>
    <x v="147"/>
    <d v="1899-12-30T20:00:00"/>
    <m/>
    <n v="0"/>
    <x v="0"/>
    <x v="0"/>
    <s v="No"/>
    <x v="0"/>
    <x v="0"/>
    <x v="0"/>
    <n v="0"/>
    <x v="1"/>
    <x v="29"/>
    <x v="7"/>
    <n v="468"/>
  </r>
  <r>
    <d v="2019-07-17T00:00:00"/>
    <x v="20"/>
    <d v="1899-12-30T08:30:00"/>
    <m/>
    <x v="1"/>
    <s v="JAR"/>
    <d v="2019-07-17T08:30:00"/>
    <m/>
    <x v="31"/>
    <s v="Carga"/>
    <s v="SI"/>
    <n v="13.5"/>
    <n v="26"/>
    <x v="0"/>
    <x v="70"/>
    <x v="11"/>
    <s v="Maçanet "/>
    <m/>
    <m/>
    <m/>
    <m/>
    <n v="60"/>
    <s v="Juan Carlos"/>
    <x v="148"/>
    <d v="1899-12-30T08:30:00"/>
    <m/>
    <n v="1"/>
    <x v="0"/>
    <x v="0"/>
    <s v="SI"/>
    <x v="1"/>
    <x v="1"/>
    <x v="1"/>
    <n v="1"/>
    <x v="2"/>
    <x v="29"/>
    <x v="7"/>
    <n v="468"/>
  </r>
  <r>
    <d v="2019-07-17T00:00:00"/>
    <x v="2"/>
    <d v="1899-12-30T11:00:00"/>
    <m/>
    <x v="1"/>
    <s v="JAR"/>
    <d v="2019-07-17T11:00:00"/>
    <m/>
    <x v="3"/>
    <s v="Descarga"/>
    <s v="NO"/>
    <n v="3"/>
    <n v="1"/>
    <x v="0"/>
    <x v="117"/>
    <x v="0"/>
    <s v="PALAU"/>
    <m/>
    <m/>
    <m/>
    <m/>
    <n v="10"/>
    <s v="Denia"/>
    <x v="148"/>
    <d v="1899-12-30T11:00:00"/>
    <m/>
    <n v="0"/>
    <x v="0"/>
    <x v="0"/>
    <s v="SI"/>
    <x v="1"/>
    <x v="1"/>
    <x v="1"/>
    <n v="1"/>
    <x v="0"/>
    <x v="29"/>
    <x v="7"/>
    <n v="468"/>
  </r>
  <r>
    <d v="2019-07-17T00:00:00"/>
    <x v="3"/>
    <d v="1899-12-30T11:30:00"/>
    <m/>
    <x v="1"/>
    <s v="JAR"/>
    <d v="2019-07-17T11:30:00"/>
    <n v="28824"/>
    <x v="81"/>
    <s v="Carga"/>
    <s v="SI"/>
    <n v="13.5"/>
    <n v="26"/>
    <x v="2"/>
    <x v="364"/>
    <x v="7"/>
    <s v="FRAGA"/>
    <m/>
    <m/>
    <m/>
    <m/>
    <n v="45"/>
    <s v="Wassim"/>
    <x v="148"/>
    <d v="1899-12-30T14:30:00"/>
    <m/>
    <n v="1"/>
    <x v="0"/>
    <x v="0"/>
    <s v="SI"/>
    <x v="1"/>
    <x v="2"/>
    <x v="0"/>
    <n v="0"/>
    <x v="2"/>
    <x v="29"/>
    <x v="7"/>
    <n v="468"/>
  </r>
  <r>
    <d v="2019-07-17T00:00:00"/>
    <x v="7"/>
    <d v="1899-12-30T15:30:00"/>
    <m/>
    <x v="1"/>
    <s v="JAR"/>
    <d v="2019-07-17T15:30:00"/>
    <n v="28824"/>
    <x v="81"/>
    <s v="Carga"/>
    <s v="SI"/>
    <n v="13.5"/>
    <n v="26"/>
    <x v="2"/>
    <x v="364"/>
    <x v="7"/>
    <s v="FRAGA"/>
    <m/>
    <m/>
    <m/>
    <m/>
    <m/>
    <s v="FALLO"/>
    <x v="23"/>
    <m/>
    <m/>
    <n v="1"/>
    <x v="1"/>
    <x v="1"/>
    <s v="N/A"/>
    <x v="4"/>
    <x v="4"/>
    <x v="0"/>
    <n v="0"/>
    <x v="2"/>
    <x v="5"/>
    <x v="2"/>
    <n v="468"/>
  </r>
  <r>
    <d v="2019-07-17T00:00:00"/>
    <x v="47"/>
    <d v="1899-12-30T18:30:00"/>
    <m/>
    <x v="1"/>
    <s v="JAR"/>
    <d v="2019-07-17T18:30:00"/>
    <n v="28824"/>
    <x v="81"/>
    <s v="Carga"/>
    <s v="SI"/>
    <n v="13.5"/>
    <n v="26"/>
    <x v="2"/>
    <x v="364"/>
    <x v="7"/>
    <s v="FRAGA"/>
    <m/>
    <m/>
    <m/>
    <m/>
    <n v="45"/>
    <s v="Alfredo"/>
    <x v="148"/>
    <d v="1899-12-30T18:30:00"/>
    <m/>
    <n v="1"/>
    <x v="0"/>
    <x v="0"/>
    <s v="SI"/>
    <x v="1"/>
    <x v="1"/>
    <x v="1"/>
    <n v="1"/>
    <x v="2"/>
    <x v="29"/>
    <x v="7"/>
    <n v="468"/>
  </r>
  <r>
    <d v="2019-07-17T00:00:00"/>
    <x v="43"/>
    <d v="1899-12-30T14:00:00"/>
    <m/>
    <x v="1"/>
    <s v="JAR"/>
    <d v="2019-07-17T14:00:00"/>
    <n v="28824"/>
    <x v="26"/>
    <s v="Carga"/>
    <s v="SI"/>
    <n v="13.5"/>
    <n v="26"/>
    <x v="2"/>
    <x v="364"/>
    <x v="7"/>
    <s v="Fraga"/>
    <m/>
    <m/>
    <m/>
    <m/>
    <n v="45"/>
    <s v="Juan Carlos"/>
    <x v="148"/>
    <d v="1899-12-30T10:00:00"/>
    <m/>
    <n v="1"/>
    <x v="0"/>
    <x v="0"/>
    <s v="SI"/>
    <x v="1"/>
    <x v="3"/>
    <x v="1"/>
    <n v="1"/>
    <x v="2"/>
    <x v="29"/>
    <x v="7"/>
    <n v="468"/>
  </r>
  <r>
    <d v="2019-07-17T00:00:00"/>
    <x v="13"/>
    <d v="1899-12-30T16:00:00"/>
    <m/>
    <x v="1"/>
    <s v="JAR"/>
    <d v="2019-07-17T16:00:00"/>
    <n v="28824"/>
    <x v="26"/>
    <s v="Carga"/>
    <s v="SI"/>
    <n v="13.5"/>
    <n v="26"/>
    <x v="2"/>
    <x v="364"/>
    <x v="7"/>
    <s v="Fraga"/>
    <m/>
    <m/>
    <m/>
    <m/>
    <n v="45"/>
    <s v="Juan Carlos"/>
    <x v="148"/>
    <d v="1899-12-30T12:30:00"/>
    <m/>
    <n v="1"/>
    <x v="0"/>
    <x v="0"/>
    <s v="SI"/>
    <x v="1"/>
    <x v="3"/>
    <x v="1"/>
    <n v="1"/>
    <x v="2"/>
    <x v="29"/>
    <x v="7"/>
    <n v="468"/>
  </r>
  <r>
    <d v="2019-07-17T00:00:00"/>
    <x v="14"/>
    <d v="1899-12-30T10:00:00"/>
    <m/>
    <x v="1"/>
    <s v="JAR"/>
    <d v="2019-07-17T10:00:00"/>
    <n v="28577"/>
    <x v="45"/>
    <s v="Carga"/>
    <s v="NO"/>
    <n v="10"/>
    <n v="20"/>
    <x v="0"/>
    <x v="293"/>
    <x v="1"/>
    <s v="Ontigola"/>
    <m/>
    <m/>
    <m/>
    <m/>
    <n v="30"/>
    <s v="Miguel Ángel"/>
    <x v="148"/>
    <d v="1899-12-30T07:00:00"/>
    <m/>
    <n v="0"/>
    <x v="0"/>
    <x v="0"/>
    <s v="SI"/>
    <x v="1"/>
    <x v="3"/>
    <x v="1"/>
    <n v="1"/>
    <x v="1"/>
    <x v="29"/>
    <x v="7"/>
    <n v="468"/>
  </r>
  <r>
    <d v="2019-07-17T00:00:00"/>
    <x v="9"/>
    <d v="1899-12-30T08:00:00"/>
    <m/>
    <x v="1"/>
    <s v="JAR"/>
    <d v="2019-07-17T08:00:00"/>
    <m/>
    <x v="22"/>
    <s v="Descarga"/>
    <s v="SI"/>
    <n v="13.5"/>
    <n v="22"/>
    <x v="0"/>
    <x v="319"/>
    <x v="8"/>
    <s v="PALAU"/>
    <m/>
    <m/>
    <m/>
    <m/>
    <n v="60"/>
    <s v="Juan Carlos"/>
    <x v="148"/>
    <d v="1899-12-30T08:00:00"/>
    <m/>
    <n v="1"/>
    <x v="0"/>
    <x v="0"/>
    <s v="SI"/>
    <x v="1"/>
    <x v="1"/>
    <x v="1"/>
    <n v="1"/>
    <x v="2"/>
    <x v="29"/>
    <x v="7"/>
    <n v="468"/>
  </r>
  <r>
    <d v="2019-07-17T00:00:00"/>
    <x v="1"/>
    <d v="1899-12-30T10:30:00"/>
    <m/>
    <x v="1"/>
    <s v="JAR"/>
    <d v="2019-07-17T10:30:00"/>
    <m/>
    <x v="22"/>
    <s v="Carga"/>
    <s v="SI"/>
    <n v="13.5"/>
    <n v="22"/>
    <x v="0"/>
    <x v="319"/>
    <x v="8"/>
    <s v="Lorqui"/>
    <m/>
    <m/>
    <m/>
    <m/>
    <n v="45"/>
    <s v="Juan Carlos"/>
    <x v="148"/>
    <d v="1899-12-30T10:30:00"/>
    <m/>
    <n v="1"/>
    <x v="0"/>
    <x v="0"/>
    <s v="SI"/>
    <x v="1"/>
    <x v="1"/>
    <x v="1"/>
    <n v="1"/>
    <x v="2"/>
    <x v="29"/>
    <x v="7"/>
    <n v="468"/>
  </r>
  <r>
    <d v="2019-07-17T00:00:00"/>
    <x v="38"/>
    <d v="1899-12-30T15:00:00"/>
    <m/>
    <x v="1"/>
    <s v="JAR"/>
    <d v="2019-07-17T15:00:00"/>
    <n v="28739"/>
    <x v="43"/>
    <s v="Carga"/>
    <s v="NO"/>
    <n v="4"/>
    <n v="2"/>
    <x v="0"/>
    <x v="367"/>
    <x v="11"/>
    <s v="Baleares"/>
    <m/>
    <m/>
    <m/>
    <m/>
    <n v="15"/>
    <s v="Juan Carlos"/>
    <x v="148"/>
    <d v="1899-12-30T10:45:00"/>
    <m/>
    <n v="0"/>
    <x v="0"/>
    <x v="0"/>
    <s v="SI"/>
    <x v="1"/>
    <x v="3"/>
    <x v="1"/>
    <n v="1"/>
    <x v="2"/>
    <x v="29"/>
    <x v="7"/>
    <n v="468"/>
  </r>
  <r>
    <d v="2019-07-17T00:00:00"/>
    <x v="61"/>
    <d v="1899-12-30T11:45:00"/>
    <m/>
    <x v="1"/>
    <s v="JAR"/>
    <d v="2019-07-17T12:00:00"/>
    <n v="28889"/>
    <x v="49"/>
    <s v="Carga"/>
    <s v="NO"/>
    <n v="2"/>
    <n v="4"/>
    <x v="0"/>
    <x v="145"/>
    <x v="7"/>
    <s v="Las Palmas"/>
    <m/>
    <m/>
    <m/>
    <m/>
    <n v="10"/>
    <s v="Miguel Ángel"/>
    <x v="148"/>
    <d v="1899-12-30T11:45:00"/>
    <m/>
    <n v="0"/>
    <x v="0"/>
    <x v="0"/>
    <s v="SI"/>
    <x v="1"/>
    <x v="1"/>
    <x v="1"/>
    <n v="1"/>
    <x v="2"/>
    <x v="29"/>
    <x v="7"/>
    <n v="468"/>
  </r>
  <r>
    <d v="2019-07-17T00:00:00"/>
    <x v="41"/>
    <d v="1899-12-30T10:15:00"/>
    <m/>
    <x v="1"/>
    <s v="JAR"/>
    <d v="2019-07-17T10:30:00"/>
    <n v="29012"/>
    <x v="84"/>
    <s v="Carga"/>
    <s v="NO"/>
    <n v="1"/>
    <n v="2"/>
    <x v="0"/>
    <x v="368"/>
    <x v="1"/>
    <s v="Baleares"/>
    <m/>
    <m/>
    <m/>
    <m/>
    <n v="10"/>
    <s v="Miguel Ángel"/>
    <x v="148"/>
    <d v="1899-12-30T10:15:00"/>
    <m/>
    <n v="0"/>
    <x v="0"/>
    <x v="0"/>
    <s v="SI"/>
    <x v="1"/>
    <x v="1"/>
    <x v="1"/>
    <n v="1"/>
    <x v="1"/>
    <x v="29"/>
    <x v="7"/>
    <n v="468"/>
  </r>
  <r>
    <d v="2019-07-17T00:00:00"/>
    <x v="22"/>
    <d v="1899-12-30T09:00:00"/>
    <m/>
    <x v="1"/>
    <s v="JAR"/>
    <d v="2019-07-17T09:00:00"/>
    <n v="3680452815"/>
    <x v="3"/>
    <s v="Carga"/>
    <s v="SI"/>
    <n v="13.5"/>
    <n v="26"/>
    <x v="0"/>
    <x v="23"/>
    <x v="1"/>
    <s v="Varios"/>
    <m/>
    <m/>
    <m/>
    <m/>
    <n v="60"/>
    <s v="Miguel Ángel"/>
    <x v="148"/>
    <d v="1899-12-30T09:00:00"/>
    <m/>
    <n v="1"/>
    <x v="0"/>
    <x v="0"/>
    <s v="SI"/>
    <x v="1"/>
    <x v="1"/>
    <x v="1"/>
    <n v="1"/>
    <x v="1"/>
    <x v="29"/>
    <x v="7"/>
    <n v="468"/>
  </r>
  <r>
    <d v="2019-07-17T00:00:00"/>
    <x v="35"/>
    <d v="1899-12-30T12:15:00"/>
    <m/>
    <x v="1"/>
    <s v="JAR"/>
    <d v="2019-07-17T12:30:00"/>
    <n v="28981"/>
    <x v="40"/>
    <s v="Carga"/>
    <s v="NO"/>
    <n v="1"/>
    <n v="2"/>
    <x v="0"/>
    <x v="244"/>
    <x v="1"/>
    <s v="Madrid"/>
    <m/>
    <m/>
    <m/>
    <m/>
    <n v="10"/>
    <s v="Juan Carlos"/>
    <x v="148"/>
    <d v="1899-12-30T13:45:00"/>
    <m/>
    <n v="0"/>
    <x v="0"/>
    <x v="0"/>
    <s v="SI"/>
    <x v="1"/>
    <x v="2"/>
    <x v="0"/>
    <n v="0"/>
    <x v="1"/>
    <x v="29"/>
    <x v="7"/>
    <n v="468"/>
  </r>
  <r>
    <d v="2019-07-17T00:00:00"/>
    <x v="0"/>
    <d v="1899-12-30T09:30:00"/>
    <m/>
    <x v="1"/>
    <s v="JAR"/>
    <d v="2019-07-17T09:30:00"/>
    <m/>
    <x v="32"/>
    <s v="Descarga"/>
    <s v="NO"/>
    <n v="5"/>
    <n v="9"/>
    <x v="0"/>
    <x v="227"/>
    <x v="0"/>
    <s v="PALAU"/>
    <m/>
    <m/>
    <m/>
    <m/>
    <n v="40"/>
    <s v="Denia"/>
    <x v="148"/>
    <d v="1899-12-30T08:30:00"/>
    <m/>
    <n v="0"/>
    <x v="0"/>
    <x v="0"/>
    <s v="SI"/>
    <x v="1"/>
    <x v="3"/>
    <x v="1"/>
    <n v="1"/>
    <x v="0"/>
    <x v="29"/>
    <x v="7"/>
    <n v="468"/>
  </r>
  <r>
    <d v="2019-07-17T00:00:00"/>
    <x v="4"/>
    <d v="1899-12-30T12:00:00"/>
    <m/>
    <x v="1"/>
    <s v="JAR"/>
    <d v="2019-07-17T12:00:00"/>
    <m/>
    <x v="32"/>
    <s v="Descarga"/>
    <s v="NO"/>
    <n v="5"/>
    <n v="9"/>
    <x v="0"/>
    <x v="227"/>
    <x v="0"/>
    <s v="PALAU"/>
    <m/>
    <m/>
    <m/>
    <m/>
    <n v="40"/>
    <s v="Denia"/>
    <x v="148"/>
    <d v="1899-12-30T12:00:00"/>
    <m/>
    <n v="0"/>
    <x v="0"/>
    <x v="0"/>
    <s v="SI"/>
    <x v="1"/>
    <x v="1"/>
    <x v="1"/>
    <n v="1"/>
    <x v="0"/>
    <x v="29"/>
    <x v="7"/>
    <n v="468"/>
  </r>
  <r>
    <d v="2019-07-17T00:00:00"/>
    <x v="200"/>
    <d v="1899-12-30T07:45:00"/>
    <m/>
    <x v="1"/>
    <s v="JAR"/>
    <d v="2019-07-17T08:00:00"/>
    <n v="28829"/>
    <x v="7"/>
    <s v="Carga"/>
    <s v="NO"/>
    <n v="1"/>
    <n v="1"/>
    <x v="0"/>
    <x v="149"/>
    <x v="11"/>
    <s v="Sabadell"/>
    <m/>
    <m/>
    <m/>
    <m/>
    <n v="10"/>
    <s v="Juan Carlos"/>
    <x v="148"/>
    <d v="1899-12-30T07:45:00"/>
    <m/>
    <n v="0"/>
    <x v="0"/>
    <x v="0"/>
    <s v="SI"/>
    <x v="1"/>
    <x v="1"/>
    <x v="1"/>
    <n v="1"/>
    <x v="2"/>
    <x v="29"/>
    <x v="7"/>
    <n v="468"/>
  </r>
  <r>
    <d v="2019-07-17T00:00:00"/>
    <x v="89"/>
    <d v="1899-12-30T17:15:00"/>
    <m/>
    <x v="1"/>
    <s v="JAR"/>
    <d v="2019-07-17T17:30:00"/>
    <m/>
    <x v="83"/>
    <s v="Carga"/>
    <s v="NO"/>
    <n v="4"/>
    <n v="7"/>
    <x v="0"/>
    <x v="294"/>
    <x v="7"/>
    <s v="varios"/>
    <m/>
    <m/>
    <m/>
    <m/>
    <n v="30"/>
    <s v="Miguel M."/>
    <x v="148"/>
    <d v="1899-12-30T17:15:00"/>
    <m/>
    <n v="0"/>
    <x v="0"/>
    <x v="0"/>
    <s v="SI"/>
    <x v="1"/>
    <x v="1"/>
    <x v="1"/>
    <n v="1"/>
    <x v="2"/>
    <x v="29"/>
    <x v="7"/>
    <n v="468"/>
  </r>
  <r>
    <d v="2019-07-17T00:00:00"/>
    <x v="31"/>
    <d v="1899-12-30T10:45:00"/>
    <m/>
    <x v="1"/>
    <s v="JAR"/>
    <d v="2019-07-17T11:00:00"/>
    <n v="29051"/>
    <x v="7"/>
    <s v="Carga"/>
    <s v="NO"/>
    <n v="4"/>
    <n v="7"/>
    <x v="0"/>
    <x v="369"/>
    <x v="7"/>
    <s v="Olesa de Montserrat"/>
    <m/>
    <m/>
    <m/>
    <m/>
    <n v="15"/>
    <s v="Miguel Ángel"/>
    <x v="148"/>
    <d v="1899-12-30T10:45:00"/>
    <m/>
    <n v="0"/>
    <x v="0"/>
    <x v="0"/>
    <s v="SI"/>
    <x v="1"/>
    <x v="1"/>
    <x v="1"/>
    <n v="1"/>
    <x v="2"/>
    <x v="29"/>
    <x v="7"/>
    <n v="468"/>
  </r>
  <r>
    <d v="2019-07-17T00:00:00"/>
    <x v="56"/>
    <d v="1899-12-30T19:00:00"/>
    <m/>
    <x v="1"/>
    <s v="JAR"/>
    <d v="2019-07-17T19:00:00"/>
    <n v="29102"/>
    <x v="43"/>
    <s v="Carga"/>
    <s v="SI"/>
    <n v="13.5"/>
    <n v="7"/>
    <x v="0"/>
    <x v="70"/>
    <x v="11"/>
    <s v="Almeria"/>
    <m/>
    <s v="2979 KDV // AL 3889 R"/>
    <m/>
    <m/>
    <n v="30"/>
    <s v="Miguel M."/>
    <x v="148"/>
    <d v="1899-12-30T19:00:00"/>
    <m/>
    <n v="1"/>
    <x v="0"/>
    <x v="0"/>
    <s v="SI"/>
    <x v="1"/>
    <x v="1"/>
    <x v="1"/>
    <n v="1"/>
    <x v="2"/>
    <x v="29"/>
    <x v="7"/>
    <n v="468"/>
  </r>
  <r>
    <d v="2019-07-17T00:00:00"/>
    <x v="58"/>
    <d v="1899-12-30T13:15:00"/>
    <m/>
    <x v="1"/>
    <s v="JAR"/>
    <d v="2019-07-17T13:30:00"/>
    <n v="29134"/>
    <x v="7"/>
    <s v="Carga"/>
    <s v="NO"/>
    <n v="4"/>
    <n v="7"/>
    <x v="0"/>
    <x v="298"/>
    <x v="11"/>
    <s v="Sta. Perpetua"/>
    <m/>
    <m/>
    <m/>
    <m/>
    <n v="20"/>
    <s v="Denia"/>
    <x v="148"/>
    <d v="1899-12-30T13:15:00"/>
    <m/>
    <n v="0"/>
    <x v="0"/>
    <x v="0"/>
    <s v="SI"/>
    <x v="1"/>
    <x v="1"/>
    <x v="1"/>
    <n v="1"/>
    <x v="2"/>
    <x v="29"/>
    <x v="7"/>
    <n v="468"/>
  </r>
  <r>
    <d v="2019-07-18T00:00:00"/>
    <x v="89"/>
    <d v="1899-12-30T17:15:00"/>
    <m/>
    <x v="1"/>
    <s v="JAR"/>
    <d v="2019-07-18T17:30:00"/>
    <m/>
    <x v="83"/>
    <s v="Carga"/>
    <s v="NO"/>
    <n v="1"/>
    <n v="1"/>
    <x v="0"/>
    <x v="294"/>
    <x v="7"/>
    <s v="varios"/>
    <m/>
    <m/>
    <m/>
    <m/>
    <n v="20"/>
    <s v="Miguel M."/>
    <x v="149"/>
    <d v="1899-12-30T17:15:00"/>
    <m/>
    <n v="0"/>
    <x v="0"/>
    <x v="0"/>
    <s v="SI"/>
    <x v="1"/>
    <x v="1"/>
    <x v="1"/>
    <n v="1"/>
    <x v="2"/>
    <x v="29"/>
    <x v="7"/>
    <n v="468"/>
  </r>
  <r>
    <d v="2019-07-18T00:00:00"/>
    <x v="82"/>
    <d v="1899-12-30T16:45:00"/>
    <m/>
    <x v="1"/>
    <s v="JAR"/>
    <d v="2019-07-18T17:00:00"/>
    <m/>
    <x v="19"/>
    <s v="Carga"/>
    <s v="NO"/>
    <n v="6"/>
    <n v="6"/>
    <x v="0"/>
    <x v="6"/>
    <x v="3"/>
    <s v="varios"/>
    <m/>
    <m/>
    <m/>
    <m/>
    <n v="20"/>
    <s v="Miguel M."/>
    <x v="149"/>
    <d v="1899-12-30T16:45:00"/>
    <m/>
    <n v="0"/>
    <x v="0"/>
    <x v="0"/>
    <s v="SI"/>
    <x v="1"/>
    <x v="1"/>
    <x v="1"/>
    <n v="1"/>
    <x v="1"/>
    <x v="29"/>
    <x v="7"/>
    <n v="468"/>
  </r>
  <r>
    <d v="2019-07-18T00:00:00"/>
    <x v="47"/>
    <d v="1899-12-30T18:30:00"/>
    <m/>
    <x v="1"/>
    <s v="JAR"/>
    <d v="2019-07-18T18:30:00"/>
    <n v="28824"/>
    <x v="81"/>
    <s v="Carga"/>
    <s v="SI"/>
    <n v="13.5"/>
    <n v="26"/>
    <x v="2"/>
    <x v="364"/>
    <x v="7"/>
    <s v="FRAGA"/>
    <m/>
    <m/>
    <m/>
    <m/>
    <n v="45"/>
    <s v="Wassim"/>
    <x v="149"/>
    <d v="1899-12-30T18:30:00"/>
    <m/>
    <n v="1"/>
    <x v="0"/>
    <x v="0"/>
    <s v="SI"/>
    <x v="1"/>
    <x v="1"/>
    <x v="1"/>
    <n v="1"/>
    <x v="2"/>
    <x v="29"/>
    <x v="7"/>
    <n v="468"/>
  </r>
  <r>
    <d v="2019-07-18T00:00:00"/>
    <x v="7"/>
    <d v="1899-12-30T15:30:00"/>
    <m/>
    <x v="1"/>
    <s v="JAR"/>
    <d v="2019-07-18T15:30:00"/>
    <n v="28824"/>
    <x v="81"/>
    <s v="Carga"/>
    <s v="SI"/>
    <n v="13.5"/>
    <n v="26"/>
    <x v="2"/>
    <x v="364"/>
    <x v="7"/>
    <s v="FRAGA"/>
    <m/>
    <m/>
    <m/>
    <m/>
    <n v="45"/>
    <s v="Wassim"/>
    <x v="149"/>
    <d v="1899-12-30T15:30:00"/>
    <m/>
    <n v="1"/>
    <x v="0"/>
    <x v="0"/>
    <s v="SI"/>
    <x v="1"/>
    <x v="1"/>
    <x v="1"/>
    <n v="1"/>
    <x v="2"/>
    <x v="29"/>
    <x v="7"/>
    <n v="468"/>
  </r>
  <r>
    <d v="2019-07-18T00:00:00"/>
    <x v="3"/>
    <d v="1899-12-30T11:30:00"/>
    <m/>
    <x v="1"/>
    <s v="JAR"/>
    <d v="2019-07-18T11:30:00"/>
    <n v="28824"/>
    <x v="81"/>
    <s v="Carga"/>
    <s v="SI"/>
    <n v="13.5"/>
    <n v="26"/>
    <x v="2"/>
    <x v="364"/>
    <x v="7"/>
    <s v="FRAGA"/>
    <m/>
    <m/>
    <m/>
    <m/>
    <n v="45"/>
    <s v="Juan Carlos"/>
    <x v="149"/>
    <d v="1899-12-30T10:00:00"/>
    <m/>
    <n v="1"/>
    <x v="0"/>
    <x v="0"/>
    <s v="SI"/>
    <x v="1"/>
    <x v="3"/>
    <x v="1"/>
    <n v="1"/>
    <x v="2"/>
    <x v="29"/>
    <x v="7"/>
    <n v="468"/>
  </r>
  <r>
    <d v="2019-07-18T00:00:00"/>
    <x v="4"/>
    <d v="1899-12-30T12:00:00"/>
    <m/>
    <x v="1"/>
    <s v="JAR"/>
    <d v="2019-07-18T12:00:00"/>
    <n v="28824"/>
    <x v="26"/>
    <s v="Carga"/>
    <s v="SI"/>
    <n v="13.5"/>
    <n v="26"/>
    <x v="2"/>
    <x v="364"/>
    <x v="7"/>
    <s v="Fraga"/>
    <m/>
    <m/>
    <m/>
    <m/>
    <n v="45"/>
    <s v="Wassim"/>
    <x v="148"/>
    <d v="1899-12-30T17:00:00"/>
    <m/>
    <n v="1"/>
    <x v="0"/>
    <x v="0"/>
    <s v="SI"/>
    <x v="3"/>
    <x v="3"/>
    <x v="1"/>
    <n v="1"/>
    <x v="2"/>
    <x v="29"/>
    <x v="7"/>
    <n v="468"/>
  </r>
  <r>
    <d v="2019-07-18T00:00:00"/>
    <x v="6"/>
    <d v="1899-12-30T13:30:00"/>
    <m/>
    <x v="1"/>
    <s v="JAR"/>
    <d v="2019-07-18T13:30:00"/>
    <n v="6007473"/>
    <x v="3"/>
    <s v="Carga"/>
    <s v="NO"/>
    <n v="1"/>
    <n v="1"/>
    <x v="0"/>
    <x v="92"/>
    <x v="4"/>
    <s v="Suecia"/>
    <m/>
    <m/>
    <m/>
    <m/>
    <n v="15"/>
    <s v="Juan Carlos"/>
    <x v="149"/>
    <d v="1899-12-30T12:30:00"/>
    <m/>
    <n v="0"/>
    <x v="0"/>
    <x v="0"/>
    <s v="SI"/>
    <x v="1"/>
    <x v="3"/>
    <x v="1"/>
    <n v="1"/>
    <x v="1"/>
    <x v="29"/>
    <x v="7"/>
    <n v="468"/>
  </r>
  <r>
    <d v="2019-07-18T00:00:00"/>
    <x v="17"/>
    <d v="1899-12-30T06:00:00"/>
    <m/>
    <x v="1"/>
    <s v="JAR"/>
    <d v="2019-07-18T06:00:00"/>
    <s v="Silo - 6  Patio"/>
    <x v="3"/>
    <s v="Descarga"/>
    <s v="NO"/>
    <n v="1"/>
    <n v="1"/>
    <x v="0"/>
    <x v="370"/>
    <x v="2"/>
    <s v="PALAU"/>
    <s v="Silo 6 - Patio"/>
    <m/>
    <m/>
    <m/>
    <n v="1"/>
    <s v="Sandra"/>
    <x v="149"/>
    <d v="1899-12-30T11:00:00"/>
    <m/>
    <n v="0"/>
    <x v="0"/>
    <x v="0"/>
    <s v="SI"/>
    <x v="1"/>
    <x v="2"/>
    <x v="0"/>
    <n v="0"/>
    <x v="0"/>
    <x v="29"/>
    <x v="7"/>
    <n v="468"/>
  </r>
  <r>
    <d v="2019-07-18T00:00:00"/>
    <x v="9"/>
    <d v="1899-12-30T08:00:00"/>
    <m/>
    <x v="1"/>
    <s v="JAR"/>
    <d v="2019-07-18T08:00:00"/>
    <n v="3680452816"/>
    <x v="3"/>
    <s v="Carga"/>
    <s v="SI"/>
    <n v="13.5"/>
    <n v="26"/>
    <x v="0"/>
    <x v="23"/>
    <x v="1"/>
    <s v="Varios"/>
    <m/>
    <m/>
    <m/>
    <m/>
    <n v="60"/>
    <s v="Miguel Ángel"/>
    <x v="149"/>
    <d v="1899-12-30T08:00:00"/>
    <m/>
    <n v="1"/>
    <x v="0"/>
    <x v="0"/>
    <s v="SI"/>
    <x v="1"/>
    <x v="1"/>
    <x v="1"/>
    <n v="1"/>
    <x v="1"/>
    <x v="29"/>
    <x v="7"/>
    <n v="468"/>
  </r>
  <r>
    <d v="2019-07-18T00:00:00"/>
    <x v="73"/>
    <d v="1899-12-30T11:15:00"/>
    <m/>
    <x v="1"/>
    <s v="JAR"/>
    <d v="2019-07-18T11:30:00"/>
    <s v="CB-1346"/>
    <x v="24"/>
    <s v="Descarga"/>
    <s v="SI"/>
    <n v="13.5"/>
    <n v="26"/>
    <x v="0"/>
    <x v="40"/>
    <x v="10"/>
    <s v="NURIEUX"/>
    <m/>
    <m/>
    <m/>
    <m/>
    <n v="60"/>
    <s v="Miguel Ángel"/>
    <x v="149"/>
    <d v="1899-12-30T11:15:00"/>
    <m/>
    <n v="1"/>
    <x v="0"/>
    <x v="0"/>
    <s v="SI"/>
    <x v="1"/>
    <x v="1"/>
    <x v="1"/>
    <n v="1"/>
    <x v="2"/>
    <x v="29"/>
    <x v="7"/>
    <n v="468"/>
  </r>
  <r>
    <d v="2019-07-18T00:00:00"/>
    <x v="175"/>
    <d v="1899-12-30T16:15:00"/>
    <m/>
    <x v="1"/>
    <s v="JAR"/>
    <d v="2019-07-18T16:30:00"/>
    <n v="29042"/>
    <x v="3"/>
    <s v="Carga"/>
    <s v="NO"/>
    <n v="1"/>
    <n v="1"/>
    <x v="1"/>
    <x v="52"/>
    <x v="3"/>
    <s v="Madrid"/>
    <m/>
    <m/>
    <m/>
    <m/>
    <n v="10"/>
    <s v="Juan Carlos"/>
    <x v="149"/>
    <d v="1899-12-30T11:40:00"/>
    <m/>
    <n v="0"/>
    <x v="0"/>
    <x v="0"/>
    <s v="SI"/>
    <x v="1"/>
    <x v="3"/>
    <x v="1"/>
    <n v="1"/>
    <x v="1"/>
    <x v="29"/>
    <x v="7"/>
    <n v="468"/>
  </r>
  <r>
    <d v="2019-07-18T00:00:00"/>
    <x v="20"/>
    <d v="1899-12-30T08:30:00"/>
    <m/>
    <x v="1"/>
    <s v="JAR"/>
    <d v="2019-07-18T08:30:00"/>
    <s v="28629-29114"/>
    <x v="7"/>
    <s v="Carga"/>
    <s v="NO"/>
    <n v="4"/>
    <n v="5"/>
    <x v="0"/>
    <x v="9"/>
    <x v="7"/>
    <s v="Martorell"/>
    <m/>
    <m/>
    <m/>
    <m/>
    <n v="20"/>
    <s v="Reyes"/>
    <x v="149"/>
    <d v="1899-12-30T08:30:00"/>
    <m/>
    <n v="0"/>
    <x v="0"/>
    <x v="0"/>
    <s v="SI"/>
    <x v="1"/>
    <x v="1"/>
    <x v="1"/>
    <n v="1"/>
    <x v="2"/>
    <x v="29"/>
    <x v="7"/>
    <n v="468"/>
  </r>
  <r>
    <d v="2019-07-18T00:00:00"/>
    <x v="22"/>
    <m/>
    <m/>
    <x v="0"/>
    <s v="JAR"/>
    <d v="2019-07-18T09:00:00"/>
    <n v="6007478"/>
    <x v="3"/>
    <s v="Carga"/>
    <s v="NO"/>
    <n v="1"/>
    <n v="1"/>
    <x v="0"/>
    <x v="348"/>
    <x v="4"/>
    <s v="Chequia"/>
    <m/>
    <m/>
    <m/>
    <m/>
    <n v="10"/>
    <s v="Juan Carlos"/>
    <x v="149"/>
    <d v="1899-12-30T09:00:00"/>
    <m/>
    <n v="0"/>
    <x v="0"/>
    <x v="0"/>
    <s v="No"/>
    <x v="0"/>
    <x v="0"/>
    <x v="0"/>
    <n v="0"/>
    <x v="1"/>
    <x v="29"/>
    <x v="7"/>
    <n v="468"/>
  </r>
  <r>
    <d v="2019-07-18T00:00:00"/>
    <x v="12"/>
    <d v="1899-12-30T14:30:00"/>
    <m/>
    <x v="1"/>
    <s v="JAR"/>
    <d v="2019-07-18T14:30:00"/>
    <s v="28934-28679-28965"/>
    <x v="48"/>
    <s v="Carga"/>
    <s v="SI"/>
    <n v="13.5"/>
    <n v="22"/>
    <x v="0"/>
    <x v="41"/>
    <x v="1"/>
    <s v="Portugal"/>
    <m/>
    <m/>
    <m/>
    <m/>
    <n v="60"/>
    <s v="Miguel M."/>
    <x v="149"/>
    <d v="1899-12-30T16:30:00"/>
    <m/>
    <n v="1"/>
    <x v="0"/>
    <x v="0"/>
    <s v="SI"/>
    <x v="1"/>
    <x v="2"/>
    <x v="0"/>
    <n v="0"/>
    <x v="1"/>
    <x v="29"/>
    <x v="7"/>
    <n v="468"/>
  </r>
  <r>
    <d v="2019-07-18T00:00:00"/>
    <x v="2"/>
    <d v="1899-12-30T11:00:00"/>
    <m/>
    <x v="1"/>
    <s v="JAR"/>
    <d v="2019-07-18T11:00:00"/>
    <s v="28846-28033-28410"/>
    <x v="3"/>
    <s v="Carga"/>
    <s v="NO"/>
    <n v="5"/>
    <n v="9"/>
    <x v="0"/>
    <x v="109"/>
    <x v="1"/>
    <s v="Murcia"/>
    <m/>
    <s v="7734KBP"/>
    <m/>
    <m/>
    <n v="30"/>
    <s v="Juan Carlos"/>
    <x v="149"/>
    <d v="1899-12-30T11:00:00"/>
    <m/>
    <n v="0"/>
    <x v="0"/>
    <x v="0"/>
    <s v="SI"/>
    <x v="1"/>
    <x v="1"/>
    <x v="1"/>
    <n v="1"/>
    <x v="1"/>
    <x v="29"/>
    <x v="7"/>
    <n v="468"/>
  </r>
  <r>
    <d v="2019-07-18T00:00:00"/>
    <x v="1"/>
    <d v="1899-12-30T10:30:00"/>
    <m/>
    <x v="1"/>
    <s v="JAR"/>
    <d v="2019-07-18T10:30:00"/>
    <n v="28824"/>
    <x v="26"/>
    <s v="Carga"/>
    <s v="SI"/>
    <n v="13.5"/>
    <n v="26"/>
    <x v="2"/>
    <x v="364"/>
    <x v="7"/>
    <s v="FRAGA"/>
    <m/>
    <m/>
    <m/>
    <m/>
    <n v="45"/>
    <s v="Denia"/>
    <x v="149"/>
    <d v="1899-12-30T10:30:00"/>
    <m/>
    <n v="1"/>
    <x v="0"/>
    <x v="0"/>
    <s v="SI"/>
    <x v="1"/>
    <x v="1"/>
    <x v="1"/>
    <n v="1"/>
    <x v="2"/>
    <x v="29"/>
    <x v="7"/>
    <n v="468"/>
  </r>
  <r>
    <d v="2019-07-18T00:00:00"/>
    <x v="13"/>
    <d v="1899-12-30T16:00:00"/>
    <m/>
    <x v="1"/>
    <s v="JAR"/>
    <d v="2019-07-18T16:00:00"/>
    <n v="28729"/>
    <x v="3"/>
    <s v="Carga"/>
    <s v="NO"/>
    <n v="1"/>
    <n v="1"/>
    <x v="0"/>
    <x v="63"/>
    <x v="1"/>
    <s v="Burgos"/>
    <m/>
    <m/>
    <m/>
    <m/>
    <n v="10"/>
    <s v="Miguel M."/>
    <x v="149"/>
    <d v="1899-12-30T16:00:00"/>
    <m/>
    <n v="0"/>
    <x v="0"/>
    <x v="0"/>
    <s v="SI"/>
    <x v="1"/>
    <x v="1"/>
    <x v="1"/>
    <n v="1"/>
    <x v="1"/>
    <x v="29"/>
    <x v="7"/>
    <n v="468"/>
  </r>
  <r>
    <d v="2019-07-18T00:00:00"/>
    <x v="35"/>
    <d v="1899-12-30T12:15:00"/>
    <m/>
    <x v="1"/>
    <s v="JAR"/>
    <d v="2019-07-18T12:30:00"/>
    <n v="29010"/>
    <x v="3"/>
    <s v="Carga"/>
    <s v="NO"/>
    <n v="1"/>
    <n v="1"/>
    <x v="0"/>
    <x v="275"/>
    <x v="3"/>
    <s v="Cornella"/>
    <m/>
    <m/>
    <m/>
    <m/>
    <n v="15"/>
    <s v="Juan Carlos"/>
    <x v="149"/>
    <d v="1899-12-30T12:15:00"/>
    <m/>
    <n v="0"/>
    <x v="0"/>
    <x v="0"/>
    <s v="SI"/>
    <x v="1"/>
    <x v="1"/>
    <x v="1"/>
    <n v="1"/>
    <x v="1"/>
    <x v="29"/>
    <x v="7"/>
    <n v="468"/>
  </r>
  <r>
    <d v="2019-07-18T00:00:00"/>
    <x v="61"/>
    <d v="1899-12-30T11:45:00"/>
    <m/>
    <x v="1"/>
    <s v="JAR"/>
    <d v="2019-07-18T12:00:00"/>
    <m/>
    <x v="7"/>
    <s v="Carga"/>
    <s v="NO"/>
    <n v="4"/>
    <n v="6"/>
    <x v="0"/>
    <x v="247"/>
    <x v="5"/>
    <s v="La Llagosta"/>
    <m/>
    <m/>
    <m/>
    <m/>
    <n v="20"/>
    <s v="Juan Carlos"/>
    <x v="149"/>
    <d v="1899-12-30T11:45:00"/>
    <m/>
    <n v="0"/>
    <x v="0"/>
    <x v="0"/>
    <s v="SI"/>
    <x v="1"/>
    <x v="1"/>
    <x v="1"/>
    <n v="1"/>
    <x v="2"/>
    <x v="29"/>
    <x v="7"/>
    <n v="468"/>
  </r>
  <r>
    <d v="2019-07-18T00:00:00"/>
    <x v="40"/>
    <d v="1899-12-30T17:00:00"/>
    <m/>
    <x v="1"/>
    <s v="JAR"/>
    <d v="2019-07-18T17:00:00"/>
    <n v="29130"/>
    <x v="43"/>
    <s v="Carga"/>
    <s v="NO"/>
    <n v="7"/>
    <n v="13"/>
    <x v="0"/>
    <x v="371"/>
    <x v="11"/>
    <s v="Castellon"/>
    <m/>
    <m/>
    <m/>
    <m/>
    <n v="40"/>
    <s v="Alfredo"/>
    <x v="149"/>
    <d v="1899-12-30T17:00:00"/>
    <m/>
    <n v="0"/>
    <x v="0"/>
    <x v="0"/>
    <s v="SI"/>
    <x v="1"/>
    <x v="1"/>
    <x v="1"/>
    <n v="1"/>
    <x v="2"/>
    <x v="29"/>
    <x v="7"/>
    <n v="468"/>
  </r>
  <r>
    <d v="2019-07-18T00:00:00"/>
    <x v="38"/>
    <d v="1899-12-30T15:00:00"/>
    <m/>
    <x v="1"/>
    <s v="JAR"/>
    <d v="2019-07-18T15:00:00"/>
    <m/>
    <x v="26"/>
    <s v="Carga"/>
    <s v="NO"/>
    <n v="4"/>
    <n v="2"/>
    <x v="0"/>
    <x v="103"/>
    <x v="2"/>
    <s v="Tarragona"/>
    <m/>
    <m/>
    <m/>
    <m/>
    <n v="10"/>
    <s v="Miguel Ángel"/>
    <x v="149"/>
    <d v="1899-12-30T13:00:00"/>
    <m/>
    <n v="0"/>
    <x v="0"/>
    <x v="0"/>
    <s v="SI"/>
    <x v="1"/>
    <x v="3"/>
    <x v="1"/>
    <n v="1"/>
    <x v="0"/>
    <x v="29"/>
    <x v="7"/>
    <n v="468"/>
  </r>
  <r>
    <d v="2019-07-18T00:00:00"/>
    <x v="116"/>
    <d v="1899-12-30T15:15:00"/>
    <m/>
    <x v="1"/>
    <s v="JAR"/>
    <d v="2019-07-18T15:30:00"/>
    <n v="28766"/>
    <x v="3"/>
    <s v="Carga"/>
    <s v="SI"/>
    <n v="13.5"/>
    <n v="44"/>
    <x v="0"/>
    <x v="6"/>
    <x v="3"/>
    <s v="BERNIS"/>
    <m/>
    <m/>
    <m/>
    <m/>
    <n v="60"/>
    <s v="Alfredo"/>
    <x v="149"/>
    <d v="1899-12-30T15:15:00"/>
    <m/>
    <n v="1"/>
    <x v="0"/>
    <x v="0"/>
    <s v="SI"/>
    <x v="1"/>
    <x v="1"/>
    <x v="1"/>
    <n v="1"/>
    <x v="1"/>
    <x v="29"/>
    <x v="7"/>
    <n v="468"/>
  </r>
  <r>
    <d v="2019-07-19T00:00:00"/>
    <x v="59"/>
    <d v="1899-12-30T07:00:00"/>
    <m/>
    <x v="1"/>
    <s v="JAR"/>
    <d v="2019-07-19T07:00:00"/>
    <m/>
    <x v="26"/>
    <s v="Carga"/>
    <s v="NO"/>
    <n v="8"/>
    <n v="16"/>
    <x v="0"/>
    <x v="157"/>
    <x v="5"/>
    <s v="varios"/>
    <m/>
    <m/>
    <m/>
    <m/>
    <n v="40"/>
    <s v="Miguel Ángel"/>
    <x v="150"/>
    <d v="1899-12-30T07:00:00"/>
    <m/>
    <n v="0"/>
    <x v="0"/>
    <x v="0"/>
    <s v="SI"/>
    <x v="1"/>
    <x v="1"/>
    <x v="1"/>
    <n v="1"/>
    <x v="2"/>
    <x v="29"/>
    <x v="7"/>
    <n v="468"/>
  </r>
  <r>
    <d v="2019-07-19T00:00:00"/>
    <x v="18"/>
    <d v="1899-12-30T07:30:00"/>
    <m/>
    <x v="1"/>
    <s v="JAR"/>
    <d v="2019-07-19T07:30:00"/>
    <m/>
    <x v="7"/>
    <s v="Carga"/>
    <s v="NO"/>
    <n v="4"/>
    <n v="6"/>
    <x v="0"/>
    <x v="247"/>
    <x v="5"/>
    <s v="La llagosta"/>
    <m/>
    <m/>
    <m/>
    <m/>
    <n v="20"/>
    <s v="Juan Carlos"/>
    <x v="150"/>
    <d v="1899-12-30T07:30:00"/>
    <m/>
    <n v="0"/>
    <x v="0"/>
    <x v="0"/>
    <s v="SI"/>
    <x v="1"/>
    <x v="1"/>
    <x v="1"/>
    <n v="1"/>
    <x v="2"/>
    <x v="29"/>
    <x v="7"/>
    <n v="468"/>
  </r>
  <r>
    <d v="2019-07-19T00:00:00"/>
    <x v="9"/>
    <d v="1899-12-30T08:00:00"/>
    <m/>
    <x v="1"/>
    <s v="JAR"/>
    <d v="2019-07-19T08:00:00"/>
    <m/>
    <x v="22"/>
    <s v="Descarga"/>
    <s v="SI"/>
    <n v="13.5"/>
    <n v="22"/>
    <x v="0"/>
    <x v="319"/>
    <x v="8"/>
    <s v="PALAU"/>
    <m/>
    <m/>
    <m/>
    <m/>
    <n v="60"/>
    <s v="Miguel Ángel"/>
    <x v="150"/>
    <d v="1899-12-30T08:00:00"/>
    <m/>
    <n v="1"/>
    <x v="0"/>
    <x v="0"/>
    <s v="SI"/>
    <x v="1"/>
    <x v="1"/>
    <x v="1"/>
    <n v="1"/>
    <x v="2"/>
    <x v="29"/>
    <x v="7"/>
    <n v="468"/>
  </r>
  <r>
    <d v="2019-07-19T00:00:00"/>
    <x v="20"/>
    <d v="1899-12-30T08:30:00"/>
    <m/>
    <x v="1"/>
    <s v="JAR"/>
    <d v="2019-07-19T08:30:00"/>
    <n v="27082"/>
    <x v="26"/>
    <s v="Carga"/>
    <s v="SI"/>
    <n v="13.5"/>
    <n v="33"/>
    <x v="0"/>
    <x v="100"/>
    <x v="7"/>
    <s v="San Esteve Ses."/>
    <m/>
    <m/>
    <m/>
    <m/>
    <n v="60"/>
    <s v="Denia"/>
    <x v="150"/>
    <d v="1899-12-30T08:30:00"/>
    <m/>
    <n v="1"/>
    <x v="0"/>
    <x v="0"/>
    <s v="SI"/>
    <x v="1"/>
    <x v="1"/>
    <x v="1"/>
    <n v="1"/>
    <x v="2"/>
    <x v="29"/>
    <x v="7"/>
    <n v="468"/>
  </r>
  <r>
    <d v="2019-07-19T00:00:00"/>
    <x v="22"/>
    <d v="1899-12-30T09:00:00"/>
    <m/>
    <x v="1"/>
    <s v="JAR"/>
    <d v="2019-07-19T09:00:00"/>
    <n v="6007392"/>
    <x v="92"/>
    <s v="Carga"/>
    <s v="SI"/>
    <n v="13.5"/>
    <n v="8"/>
    <x v="0"/>
    <x v="86"/>
    <x v="4"/>
    <s v="Italy"/>
    <m/>
    <s v="5030 HTC / XA 646 FN"/>
    <m/>
    <m/>
    <n v="40"/>
    <s v="Juan Carlos"/>
    <x v="150"/>
    <d v="1899-12-30T09:00:00"/>
    <m/>
    <n v="1"/>
    <x v="0"/>
    <x v="0"/>
    <s v="SI"/>
    <x v="1"/>
    <x v="1"/>
    <x v="1"/>
    <n v="1"/>
    <x v="1"/>
    <x v="29"/>
    <x v="7"/>
    <n v="468"/>
  </r>
  <r>
    <d v="2019-07-19T00:00:00"/>
    <x v="0"/>
    <d v="1899-12-30T09:30:00"/>
    <m/>
    <x v="1"/>
    <s v="SJ"/>
    <d v="2019-07-19T09:30:00"/>
    <m/>
    <x v="22"/>
    <s v="Carga"/>
    <s v="SI"/>
    <n v="13.5"/>
    <n v="26"/>
    <x v="0"/>
    <x v="319"/>
    <x v="8"/>
    <s v="lorqui"/>
    <m/>
    <m/>
    <m/>
    <m/>
    <n v="40"/>
    <s v="Miguel Ángel"/>
    <x v="150"/>
    <d v="1899-12-30T09:30:00"/>
    <m/>
    <n v="1"/>
    <x v="0"/>
    <x v="0"/>
    <s v="SI"/>
    <x v="1"/>
    <x v="1"/>
    <x v="1"/>
    <n v="1"/>
    <x v="2"/>
    <x v="29"/>
    <x v="7"/>
    <n v="468"/>
  </r>
  <r>
    <d v="2019-07-19T00:00:00"/>
    <x v="52"/>
    <d v="1899-12-30T09:45:00"/>
    <m/>
    <x v="1"/>
    <s v="JAR"/>
    <d v="2019-07-19T10:00:00"/>
    <s v="29000-28311-29125"/>
    <x v="7"/>
    <s v="Carga"/>
    <s v="NO"/>
    <n v="4"/>
    <n v="3"/>
    <x v="0"/>
    <x v="9"/>
    <x v="11"/>
    <s v="varios"/>
    <m/>
    <m/>
    <m/>
    <m/>
    <n v="20"/>
    <s v="Sandra"/>
    <x v="150"/>
    <d v="1899-12-30T09:45:00"/>
    <m/>
    <n v="0"/>
    <x v="0"/>
    <x v="0"/>
    <s v="SI"/>
    <x v="1"/>
    <x v="1"/>
    <x v="1"/>
    <n v="1"/>
    <x v="2"/>
    <x v="29"/>
    <x v="7"/>
    <n v="468"/>
  </r>
  <r>
    <d v="2019-07-19T00:00:00"/>
    <x v="2"/>
    <d v="1899-12-30T11:00:00"/>
    <m/>
    <x v="1"/>
    <s v="JAR"/>
    <d v="2019-07-19T11:00:00"/>
    <n v="113006878"/>
    <x v="3"/>
    <s v="Descarga"/>
    <s v="NO"/>
    <n v="6"/>
    <n v="11"/>
    <x v="0"/>
    <x v="262"/>
    <x v="2"/>
    <s v="PALAU"/>
    <m/>
    <m/>
    <m/>
    <m/>
    <n v="40"/>
    <s v="Juan Carlos"/>
    <x v="150"/>
    <d v="1899-12-30T11:00:00"/>
    <m/>
    <n v="0"/>
    <x v="0"/>
    <x v="0"/>
    <s v="SI"/>
    <x v="1"/>
    <x v="1"/>
    <x v="1"/>
    <n v="1"/>
    <x v="0"/>
    <x v="29"/>
    <x v="7"/>
    <n v="468"/>
  </r>
  <r>
    <d v="2019-07-19T00:00:00"/>
    <x v="73"/>
    <d v="1899-12-30T11:15:00"/>
    <m/>
    <x v="1"/>
    <s v="JAR"/>
    <d v="2019-07-19T11:30:00"/>
    <n v="6007273"/>
    <x v="6"/>
    <s v="Carga"/>
    <s v="NO"/>
    <n v="3"/>
    <n v="5"/>
    <x v="0"/>
    <x v="7"/>
    <x v="4"/>
    <s v="France"/>
    <m/>
    <m/>
    <m/>
    <m/>
    <n v="20"/>
    <s v="Juan Carlos"/>
    <x v="150"/>
    <d v="1899-12-30T11:15:00"/>
    <m/>
    <n v="0"/>
    <x v="0"/>
    <x v="0"/>
    <s v="SI"/>
    <x v="1"/>
    <x v="1"/>
    <x v="1"/>
    <n v="1"/>
    <x v="1"/>
    <x v="29"/>
    <x v="7"/>
    <n v="468"/>
  </r>
  <r>
    <d v="2019-07-19T00:00:00"/>
    <x v="3"/>
    <d v="1899-12-30T11:30:00"/>
    <m/>
    <x v="1"/>
    <s v="JAR"/>
    <d v="2019-07-19T11:30:00"/>
    <n v="28783"/>
    <x v="3"/>
    <s v="Carga"/>
    <s v="SI"/>
    <n v="13.5"/>
    <n v="44"/>
    <x v="0"/>
    <x v="6"/>
    <x v="3"/>
    <s v="BERNIS"/>
    <m/>
    <m/>
    <m/>
    <m/>
    <n v="40"/>
    <s v="Miguel Ángel"/>
    <x v="150"/>
    <d v="1899-12-30T11:30:00"/>
    <m/>
    <n v="1"/>
    <x v="0"/>
    <x v="0"/>
    <s v="SI"/>
    <x v="1"/>
    <x v="1"/>
    <x v="1"/>
    <n v="1"/>
    <x v="1"/>
    <x v="29"/>
    <x v="7"/>
    <n v="468"/>
  </r>
  <r>
    <d v="2019-07-19T00:00:00"/>
    <x v="4"/>
    <d v="1899-12-30T12:00:00"/>
    <m/>
    <x v="1"/>
    <s v="JAR"/>
    <d v="2019-07-19T12:00:00"/>
    <m/>
    <x v="32"/>
    <s v="Descarga"/>
    <s v="NO"/>
    <n v="6"/>
    <n v="11"/>
    <x v="0"/>
    <x v="227"/>
    <x v="0"/>
    <s v="PALAU"/>
    <m/>
    <m/>
    <m/>
    <m/>
    <n v="60"/>
    <s v="Denia"/>
    <x v="150"/>
    <d v="1899-12-30T12:40:00"/>
    <m/>
    <n v="0"/>
    <x v="0"/>
    <x v="0"/>
    <s v="SI"/>
    <x v="1"/>
    <x v="2"/>
    <x v="0"/>
    <n v="0"/>
    <x v="0"/>
    <x v="29"/>
    <x v="7"/>
    <n v="468"/>
  </r>
  <r>
    <d v="2019-07-19T00:00:00"/>
    <x v="5"/>
    <d v="1899-12-30T12:30:00"/>
    <m/>
    <x v="1"/>
    <s v="JAR"/>
    <d v="2019-07-19T12:30:00"/>
    <m/>
    <x v="7"/>
    <s v="Carga"/>
    <s v="NO"/>
    <n v="4"/>
    <n v="6"/>
    <x v="0"/>
    <x v="247"/>
    <x v="5"/>
    <s v="La Llagosta"/>
    <m/>
    <m/>
    <m/>
    <m/>
    <n v="20"/>
    <s v="Juan Carlos"/>
    <x v="150"/>
    <d v="1899-12-30T12:30:00"/>
    <m/>
    <n v="0"/>
    <x v="0"/>
    <x v="0"/>
    <s v="SI"/>
    <x v="1"/>
    <x v="1"/>
    <x v="1"/>
    <n v="1"/>
    <x v="2"/>
    <x v="29"/>
    <x v="7"/>
    <n v="468"/>
  </r>
  <r>
    <d v="2019-07-19T00:00:00"/>
    <x v="53"/>
    <d v="1899-12-30T12:45:00"/>
    <m/>
    <x v="1"/>
    <s v="JAR"/>
    <d v="2019-07-19T13:00:00"/>
    <m/>
    <x v="19"/>
    <s v="Carga"/>
    <s v="NO"/>
    <n v="2"/>
    <n v="4"/>
    <x v="0"/>
    <x v="6"/>
    <x v="3"/>
    <s v="varios"/>
    <m/>
    <m/>
    <m/>
    <m/>
    <n v="15"/>
    <s v="Juan Carlos"/>
    <x v="150"/>
    <d v="1899-12-30T12:45:00"/>
    <m/>
    <n v="0"/>
    <x v="0"/>
    <x v="0"/>
    <s v="SI"/>
    <x v="1"/>
    <x v="1"/>
    <x v="1"/>
    <n v="1"/>
    <x v="1"/>
    <x v="29"/>
    <x v="7"/>
    <n v="468"/>
  </r>
  <r>
    <d v="2019-07-19T00:00:00"/>
    <x v="36"/>
    <d v="1899-12-30T13:00:00"/>
    <m/>
    <x v="1"/>
    <s v="JAR"/>
    <d v="2019-07-19T13:00:00"/>
    <n v="28710"/>
    <x v="18"/>
    <s v="Carga"/>
    <s v="NO"/>
    <n v="2"/>
    <n v="3"/>
    <x v="0"/>
    <x v="349"/>
    <x v="7"/>
    <s v="Ceuta"/>
    <m/>
    <m/>
    <m/>
    <m/>
    <n v="15"/>
    <s v="Denia"/>
    <x v="150"/>
    <d v="1899-12-30T11:00:00"/>
    <m/>
    <n v="0"/>
    <x v="0"/>
    <x v="0"/>
    <s v="SI"/>
    <x v="1"/>
    <x v="3"/>
    <x v="1"/>
    <n v="1"/>
    <x v="2"/>
    <x v="29"/>
    <x v="7"/>
    <n v="468"/>
  </r>
  <r>
    <d v="2019-07-19T00:00:00"/>
    <x v="58"/>
    <d v="1899-12-30T13:15:00"/>
    <m/>
    <x v="1"/>
    <s v="JAR"/>
    <d v="2019-07-19T13:30:00"/>
    <m/>
    <x v="7"/>
    <s v="Carga"/>
    <s v="NO"/>
    <n v="4"/>
    <n v="2"/>
    <x v="0"/>
    <x v="149"/>
    <x v="0"/>
    <s v="Sabadell"/>
    <m/>
    <m/>
    <m/>
    <m/>
    <n v="15"/>
    <s v="Juan Carlos"/>
    <x v="150"/>
    <d v="1899-12-30T13:15:00"/>
    <m/>
    <n v="0"/>
    <x v="0"/>
    <x v="0"/>
    <s v="SI"/>
    <x v="1"/>
    <x v="1"/>
    <x v="1"/>
    <n v="1"/>
    <x v="0"/>
    <x v="29"/>
    <x v="7"/>
    <n v="468"/>
  </r>
  <r>
    <d v="2019-07-19T00:00:00"/>
    <x v="43"/>
    <d v="1899-12-30T14:00:00"/>
    <m/>
    <x v="1"/>
    <s v="JAR"/>
    <d v="2019-07-19T14:00:00"/>
    <n v="6007420"/>
    <x v="25"/>
    <s v="Carga"/>
    <s v="SI"/>
    <n v="13.5"/>
    <n v="26"/>
    <x v="0"/>
    <x v="7"/>
    <x v="9"/>
    <s v="Gaillon"/>
    <m/>
    <m/>
    <m/>
    <m/>
    <n v="60"/>
    <s v="Denia"/>
    <x v="150"/>
    <d v="1899-12-30T12:00:00"/>
    <m/>
    <n v="1"/>
    <x v="0"/>
    <x v="0"/>
    <s v="SI"/>
    <x v="1"/>
    <x v="3"/>
    <x v="1"/>
    <n v="1"/>
    <x v="2"/>
    <x v="29"/>
    <x v="7"/>
    <n v="468"/>
  </r>
  <r>
    <d v="2019-07-19T00:00:00"/>
    <x v="13"/>
    <d v="1899-12-30T16:00:00"/>
    <m/>
    <x v="1"/>
    <s v="JAR"/>
    <d v="2019-07-19T16:00:00"/>
    <m/>
    <x v="6"/>
    <s v="Carga"/>
    <s v="SI"/>
    <n v="13.5"/>
    <n v="26"/>
    <x v="0"/>
    <x v="7"/>
    <x v="4"/>
    <s v="France"/>
    <s v=": 6007496 + 6007368 + 6007339 + 6007468 + 6007450 + 6007420 - 6007499"/>
    <m/>
    <m/>
    <m/>
    <n v="30"/>
    <s v="Miguel M."/>
    <x v="150"/>
    <d v="1899-12-30T16:00:00"/>
    <m/>
    <n v="1"/>
    <x v="0"/>
    <x v="0"/>
    <s v="SI"/>
    <x v="1"/>
    <x v="1"/>
    <x v="1"/>
    <n v="1"/>
    <x v="1"/>
    <x v="29"/>
    <x v="7"/>
    <n v="468"/>
  </r>
  <r>
    <d v="2019-07-19T00:00:00"/>
    <x v="82"/>
    <d v="1899-12-30T16:45:00"/>
    <m/>
    <x v="1"/>
    <s v="JAR"/>
    <d v="2019-07-19T17:00:00"/>
    <m/>
    <x v="19"/>
    <s v="Carga"/>
    <s v="NO"/>
    <n v="6"/>
    <n v="6"/>
    <x v="0"/>
    <x v="6"/>
    <x v="3"/>
    <s v="varios"/>
    <m/>
    <m/>
    <m/>
    <m/>
    <n v="30"/>
    <s v="Pdte."/>
    <x v="150"/>
    <d v="1899-12-30T16:45:00"/>
    <m/>
    <n v="0"/>
    <x v="0"/>
    <x v="0"/>
    <s v="SI"/>
    <x v="1"/>
    <x v="1"/>
    <x v="1"/>
    <n v="1"/>
    <x v="1"/>
    <x v="29"/>
    <x v="7"/>
    <n v="468"/>
  </r>
  <r>
    <d v="2019-07-19T00:00:00"/>
    <x v="89"/>
    <d v="1899-12-30T17:15:00"/>
    <m/>
    <x v="1"/>
    <s v="JAR"/>
    <d v="2019-07-19T17:30:00"/>
    <n v="28679"/>
    <x v="83"/>
    <s v="Carga"/>
    <s v="NO"/>
    <n v="1"/>
    <n v="2"/>
    <x v="0"/>
    <x v="294"/>
    <x v="7"/>
    <s v="varios"/>
    <m/>
    <m/>
    <m/>
    <m/>
    <n v="20"/>
    <s v="Miguel M."/>
    <x v="150"/>
    <d v="1899-12-30T17:15:00"/>
    <m/>
    <n v="0"/>
    <x v="0"/>
    <x v="0"/>
    <s v="SI"/>
    <x v="1"/>
    <x v="1"/>
    <x v="1"/>
    <n v="1"/>
    <x v="2"/>
    <x v="29"/>
    <x v="7"/>
    <n v="468"/>
  </r>
  <r>
    <d v="2019-07-19T00:00:00"/>
    <x v="56"/>
    <d v="1899-12-30T19:00:00"/>
    <m/>
    <x v="1"/>
    <s v="JAR"/>
    <d v="2019-07-19T19:00:00"/>
    <n v="6007271"/>
    <x v="6"/>
    <s v="Carga"/>
    <s v="NO"/>
    <n v="2"/>
    <n v="3"/>
    <x v="0"/>
    <x v="7"/>
    <x v="4"/>
    <s v="France"/>
    <m/>
    <m/>
    <m/>
    <m/>
    <n v="15"/>
    <s v="Miguel M."/>
    <x v="150"/>
    <d v="1899-12-30T19:00:00"/>
    <m/>
    <n v="0"/>
    <x v="0"/>
    <x v="0"/>
    <s v="SI"/>
    <x v="1"/>
    <x v="1"/>
    <x v="1"/>
    <n v="1"/>
    <x v="1"/>
    <x v="29"/>
    <x v="7"/>
    <n v="468"/>
  </r>
  <r>
    <d v="2019-07-19T00:00:00"/>
    <x v="117"/>
    <d v="1899-12-30T21:00:00"/>
    <m/>
    <x v="1"/>
    <s v="JAR"/>
    <d v="2019-07-19T21:00:00"/>
    <n v="3680466764"/>
    <x v="3"/>
    <s v="Carga"/>
    <s v="SI"/>
    <n v="13.5"/>
    <n v="26"/>
    <x v="0"/>
    <x v="23"/>
    <x v="1"/>
    <s v="Polon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7-22T00:00:00"/>
    <x v="82"/>
    <d v="1899-12-30T16:45:00"/>
    <m/>
    <x v="1"/>
    <s v="JAR"/>
    <d v="2019-07-22T17:00:00"/>
    <m/>
    <x v="19"/>
    <s v="Carga"/>
    <s v="NO"/>
    <n v="6"/>
    <n v="6"/>
    <x v="0"/>
    <x v="6"/>
    <x v="3"/>
    <s v="varios"/>
    <m/>
    <m/>
    <m/>
    <m/>
    <n v="10"/>
    <s v="Alfredo"/>
    <x v="151"/>
    <d v="1899-12-30T16:45:00"/>
    <m/>
    <n v="0"/>
    <x v="0"/>
    <x v="0"/>
    <s v="SI"/>
    <x v="1"/>
    <x v="1"/>
    <x v="1"/>
    <n v="1"/>
    <x v="1"/>
    <x v="30"/>
    <x v="7"/>
    <n v="468"/>
  </r>
  <r>
    <d v="2019-07-22T00:00:00"/>
    <x v="89"/>
    <d v="1899-12-30T17:15:00"/>
    <m/>
    <x v="1"/>
    <s v="JAR"/>
    <d v="2019-07-22T17:30:00"/>
    <m/>
    <x v="83"/>
    <s v="Carga"/>
    <s v="NO"/>
    <n v="1"/>
    <n v="1"/>
    <x v="0"/>
    <x v="294"/>
    <x v="7"/>
    <s v="varios"/>
    <m/>
    <m/>
    <m/>
    <m/>
    <n v="20"/>
    <s v="Alfredo"/>
    <x v="151"/>
    <d v="1899-12-30T17:15:00"/>
    <m/>
    <n v="0"/>
    <x v="0"/>
    <x v="0"/>
    <s v="SI"/>
    <x v="1"/>
    <x v="1"/>
    <x v="1"/>
    <n v="1"/>
    <x v="2"/>
    <x v="30"/>
    <x v="7"/>
    <n v="468"/>
  </r>
  <r>
    <d v="2019-07-22T00:00:00"/>
    <x v="36"/>
    <d v="1899-12-30T13:00:00"/>
    <m/>
    <x v="1"/>
    <s v="JAR"/>
    <d v="2019-07-22T13:00:00"/>
    <n v="27082"/>
    <x v="26"/>
    <s v="Carga"/>
    <s v="SI"/>
    <n v="13.5"/>
    <n v="33"/>
    <x v="0"/>
    <x v="100"/>
    <x v="7"/>
    <s v="San Esteve Ses."/>
    <m/>
    <m/>
    <m/>
    <m/>
    <n v="40"/>
    <s v="Denia"/>
    <x v="151"/>
    <d v="1899-12-30T13:00:00"/>
    <m/>
    <n v="1"/>
    <x v="0"/>
    <x v="0"/>
    <s v="SI"/>
    <x v="1"/>
    <x v="1"/>
    <x v="1"/>
    <n v="1"/>
    <x v="2"/>
    <x v="30"/>
    <x v="7"/>
    <n v="468"/>
  </r>
  <r>
    <d v="2019-07-22T00:00:00"/>
    <x v="6"/>
    <d v="1899-12-30T13:30:00"/>
    <m/>
    <x v="1"/>
    <s v="JAR"/>
    <d v="2019-07-22T13:30:00"/>
    <s v="CB-1345"/>
    <x v="39"/>
    <s v="Descarga"/>
    <s v="SI"/>
    <n v="13.5"/>
    <n v="26"/>
    <x v="0"/>
    <x v="67"/>
    <x v="10"/>
    <s v="PALAU"/>
    <m/>
    <m/>
    <m/>
    <m/>
    <n v="40"/>
    <s v="Miguel Ángel"/>
    <x v="151"/>
    <d v="1899-12-30T13:30:00"/>
    <m/>
    <n v="1"/>
    <x v="0"/>
    <x v="0"/>
    <s v="SI"/>
    <x v="1"/>
    <x v="1"/>
    <x v="1"/>
    <n v="1"/>
    <x v="2"/>
    <x v="30"/>
    <x v="7"/>
    <n v="468"/>
  </r>
  <r>
    <d v="2019-07-22T00:00:00"/>
    <x v="22"/>
    <d v="1899-12-30T09:00:00"/>
    <m/>
    <x v="1"/>
    <s v="JAR"/>
    <d v="2019-07-22T09:00:00"/>
    <m/>
    <x v="93"/>
    <s v="Descarga"/>
    <s v="NO"/>
    <n v="3"/>
    <n v="6"/>
    <x v="0"/>
    <x v="372"/>
    <x v="2"/>
    <s v="PALAU"/>
    <m/>
    <m/>
    <m/>
    <m/>
    <n v="20"/>
    <s v="Denia"/>
    <x v="151"/>
    <d v="1899-12-30T10:00:00"/>
    <m/>
    <n v="0"/>
    <x v="0"/>
    <x v="0"/>
    <s v="SI"/>
    <x v="1"/>
    <x v="2"/>
    <x v="0"/>
    <n v="0"/>
    <x v="0"/>
    <x v="30"/>
    <x v="7"/>
    <n v="468"/>
  </r>
  <r>
    <d v="2019-07-22T00:00:00"/>
    <x v="46"/>
    <d v="1899-12-30T18:00:00"/>
    <m/>
    <x v="1"/>
    <s v="JAR"/>
    <d v="2019-07-22T18:00:00"/>
    <m/>
    <x v="26"/>
    <s v="Carga"/>
    <s v="NO"/>
    <n v="8"/>
    <n v="16"/>
    <x v="0"/>
    <x v="157"/>
    <x v="5"/>
    <s v="varios"/>
    <m/>
    <m/>
    <m/>
    <m/>
    <n v="45"/>
    <s v="Alfredo"/>
    <x v="151"/>
    <d v="1899-12-30T18:00:00"/>
    <m/>
    <n v="0"/>
    <x v="0"/>
    <x v="0"/>
    <s v="SI"/>
    <x v="1"/>
    <x v="1"/>
    <x v="1"/>
    <n v="1"/>
    <x v="2"/>
    <x v="30"/>
    <x v="7"/>
    <n v="468"/>
  </r>
  <r>
    <d v="2019-07-22T00:00:00"/>
    <x v="43"/>
    <d v="1899-12-30T14:00:00"/>
    <m/>
    <x v="1"/>
    <s v="JAR"/>
    <d v="2019-07-22T14:00:00"/>
    <n v="6007263"/>
    <x v="6"/>
    <s v="Carga"/>
    <s v="SI"/>
    <n v="13.5"/>
    <n v="33"/>
    <x v="0"/>
    <x v="7"/>
    <x v="4"/>
    <s v="France"/>
    <m/>
    <m/>
    <m/>
    <m/>
    <n v="45"/>
    <s v="Alfredo"/>
    <x v="151"/>
    <d v="1899-12-30T14:00:00"/>
    <m/>
    <n v="1"/>
    <x v="0"/>
    <x v="0"/>
    <s v="SI"/>
    <x v="1"/>
    <x v="1"/>
    <x v="1"/>
    <n v="1"/>
    <x v="1"/>
    <x v="30"/>
    <x v="7"/>
    <n v="468"/>
  </r>
  <r>
    <d v="2019-07-22T00:00:00"/>
    <x v="35"/>
    <d v="1899-12-30T12:15:00"/>
    <m/>
    <x v="1"/>
    <s v="JAR"/>
    <d v="2019-07-22T12:30:00"/>
    <m/>
    <x v="3"/>
    <s v="Descarga"/>
    <s v="NO"/>
    <n v="2"/>
    <n v="3"/>
    <x v="0"/>
    <x v="17"/>
    <x v="2"/>
    <s v="PALAU"/>
    <m/>
    <m/>
    <m/>
    <m/>
    <n v="30"/>
    <s v="Miguel Ángel"/>
    <x v="151"/>
    <d v="1899-12-30T12:15:00"/>
    <m/>
    <n v="0"/>
    <x v="0"/>
    <x v="0"/>
    <s v="SI"/>
    <x v="1"/>
    <x v="1"/>
    <x v="1"/>
    <n v="1"/>
    <x v="0"/>
    <x v="30"/>
    <x v="7"/>
    <n v="468"/>
  </r>
  <r>
    <d v="2019-07-22T00:00:00"/>
    <x v="0"/>
    <d v="1899-12-30T09:30:00"/>
    <m/>
    <x v="1"/>
    <s v="JAR"/>
    <d v="2019-07-22T09:30:00"/>
    <m/>
    <x v="3"/>
    <s v="Descarga"/>
    <s v="NO"/>
    <n v="2"/>
    <n v="2"/>
    <x v="0"/>
    <x v="89"/>
    <x v="0"/>
    <s v="PALAU"/>
    <m/>
    <m/>
    <m/>
    <m/>
    <n v="10"/>
    <s v="Sandra"/>
    <x v="151"/>
    <d v="1899-12-30T09:30:00"/>
    <m/>
    <n v="0"/>
    <x v="0"/>
    <x v="0"/>
    <s v="SI"/>
    <x v="1"/>
    <x v="1"/>
    <x v="1"/>
    <n v="1"/>
    <x v="0"/>
    <x v="30"/>
    <x v="7"/>
    <n v="468"/>
  </r>
  <r>
    <d v="2019-07-22T00:00:00"/>
    <x v="5"/>
    <d v="1899-12-30T12:30:00"/>
    <m/>
    <x v="1"/>
    <s v="JAR"/>
    <d v="2019-07-22T12:30:00"/>
    <n v="19000804"/>
    <x v="19"/>
    <s v="Carga"/>
    <s v="NO"/>
    <n v="6"/>
    <n v="6"/>
    <x v="0"/>
    <x v="6"/>
    <x v="3"/>
    <s v="varios"/>
    <m/>
    <m/>
    <m/>
    <m/>
    <n v="10"/>
    <s v="Alfredo"/>
    <x v="151"/>
    <d v="1899-12-30T12:30:00"/>
    <m/>
    <n v="0"/>
    <x v="0"/>
    <x v="0"/>
    <s v="SI"/>
    <x v="1"/>
    <x v="1"/>
    <x v="1"/>
    <n v="1"/>
    <x v="1"/>
    <x v="30"/>
    <x v="7"/>
    <n v="468"/>
  </r>
  <r>
    <d v="2019-07-22T00:00:00"/>
    <x v="14"/>
    <m/>
    <m/>
    <x v="0"/>
    <s v="SJ"/>
    <d v="2019-07-22T10:00:00"/>
    <n v="19000778"/>
    <x v="3"/>
    <s v="Carga"/>
    <s v="NO"/>
    <n v="1"/>
    <n v="1"/>
    <x v="0"/>
    <x v="6"/>
    <x v="3"/>
    <s v="palau"/>
    <m/>
    <m/>
    <m/>
    <m/>
    <n v="20"/>
    <s v="Denia"/>
    <x v="151"/>
    <d v="1899-12-30T10:00:00"/>
    <m/>
    <n v="0"/>
    <x v="0"/>
    <x v="0"/>
    <s v="No"/>
    <x v="0"/>
    <x v="0"/>
    <x v="0"/>
    <n v="0"/>
    <x v="1"/>
    <x v="30"/>
    <x v="7"/>
    <n v="468"/>
  </r>
  <r>
    <d v="2019-07-22T00:00:00"/>
    <x v="38"/>
    <d v="1899-12-30T15:00:00"/>
    <m/>
    <x v="1"/>
    <s v="SJ"/>
    <d v="2019-07-22T15:00:00"/>
    <n v="6007401"/>
    <x v="6"/>
    <s v="Carga"/>
    <s v="SI"/>
    <n v="13.5"/>
    <n v="26"/>
    <x v="0"/>
    <x v="7"/>
    <x v="4"/>
    <s v="francia"/>
    <m/>
    <m/>
    <m/>
    <m/>
    <n v="45"/>
    <s v="Jesús"/>
    <x v="151"/>
    <d v="1899-12-30T15:00:00"/>
    <m/>
    <n v="1"/>
    <x v="0"/>
    <x v="0"/>
    <s v="SI"/>
    <x v="1"/>
    <x v="1"/>
    <x v="1"/>
    <n v="1"/>
    <x v="1"/>
    <x v="30"/>
    <x v="7"/>
    <n v="468"/>
  </r>
  <r>
    <d v="2019-07-22T00:00:00"/>
    <x v="13"/>
    <d v="1899-12-30T16:00:00"/>
    <m/>
    <x v="1"/>
    <s v="SJ"/>
    <d v="2019-07-22T16:00:00"/>
    <n v="28365"/>
    <x v="3"/>
    <s v="Carga"/>
    <s v="NO"/>
    <n v="3.5"/>
    <n v="7"/>
    <x v="0"/>
    <x v="350"/>
    <x v="1"/>
    <s v="burgos"/>
    <m/>
    <m/>
    <m/>
    <m/>
    <n v="40"/>
    <s v="Alfredo"/>
    <x v="151"/>
    <d v="1899-12-30T16:00:00"/>
    <m/>
    <n v="0"/>
    <x v="0"/>
    <x v="0"/>
    <s v="SI"/>
    <x v="1"/>
    <x v="1"/>
    <x v="1"/>
    <n v="1"/>
    <x v="1"/>
    <x v="30"/>
    <x v="7"/>
    <n v="468"/>
  </r>
  <r>
    <d v="2019-07-22T00:00:00"/>
    <x v="47"/>
    <d v="1899-12-30T18:30:00"/>
    <m/>
    <x v="1"/>
    <s v="SJ"/>
    <d v="2019-07-22T18:30:00"/>
    <n v="28201"/>
    <x v="3"/>
    <s v="Carga"/>
    <s v="NO"/>
    <n v="3"/>
    <n v="5"/>
    <x v="0"/>
    <x v="14"/>
    <x v="3"/>
    <s v="PROQUIMI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7-22T00:00:00"/>
    <x v="4"/>
    <m/>
    <m/>
    <x v="0"/>
    <s v="SJ"/>
    <d v="2019-07-22T12:00:00"/>
    <n v="36800466764"/>
    <x v="3"/>
    <s v="Carga"/>
    <s v="SI"/>
    <n v="13.5"/>
    <n v="26"/>
    <x v="0"/>
    <x v="23"/>
    <x v="1"/>
    <s v="PALAU"/>
    <m/>
    <m/>
    <m/>
    <m/>
    <n v="60"/>
    <s v="Miguel Ángel"/>
    <x v="151"/>
    <d v="1899-12-30T12:00:00"/>
    <m/>
    <n v="1"/>
    <x v="0"/>
    <x v="0"/>
    <s v="No"/>
    <x v="0"/>
    <x v="0"/>
    <x v="0"/>
    <n v="0"/>
    <x v="1"/>
    <x v="30"/>
    <x v="7"/>
    <n v="468"/>
  </r>
  <r>
    <d v="2019-07-23T00:00:00"/>
    <x v="192"/>
    <d v="1899-12-30T07:15:00"/>
    <m/>
    <x v="1"/>
    <s v="SJ"/>
    <d v="2019-07-23T07:30:00"/>
    <m/>
    <x v="3"/>
    <s v="Descarga"/>
    <s v="NO"/>
    <n v="13"/>
    <n v="10"/>
    <x v="0"/>
    <x v="22"/>
    <x v="2"/>
    <s v="PALAU"/>
    <m/>
    <m/>
    <m/>
    <m/>
    <n v="30"/>
    <s v="Miguel Ángel"/>
    <x v="152"/>
    <d v="1899-12-30T07:15:00"/>
    <m/>
    <n v="0"/>
    <x v="0"/>
    <x v="0"/>
    <s v="SI"/>
    <x v="1"/>
    <x v="1"/>
    <x v="1"/>
    <n v="1"/>
    <x v="0"/>
    <x v="30"/>
    <x v="7"/>
    <n v="468"/>
  </r>
  <r>
    <d v="2019-07-23T00:00:00"/>
    <x v="9"/>
    <d v="1899-12-30T08:00:00"/>
    <m/>
    <x v="1"/>
    <s v="JAR"/>
    <d v="2019-07-23T08:00:00"/>
    <m/>
    <x v="22"/>
    <s v="Descarga"/>
    <s v="SI"/>
    <n v="13.5"/>
    <n v="22"/>
    <x v="0"/>
    <x v="319"/>
    <x v="8"/>
    <s v="PALAU"/>
    <s v="Traversas"/>
    <m/>
    <m/>
    <m/>
    <n v="60"/>
    <s v="Miguel Ángel"/>
    <x v="152"/>
    <d v="1899-12-30T08:00:00"/>
    <m/>
    <n v="1"/>
    <x v="0"/>
    <x v="0"/>
    <s v="SI"/>
    <x v="1"/>
    <x v="1"/>
    <x v="1"/>
    <n v="1"/>
    <x v="2"/>
    <x v="30"/>
    <x v="7"/>
    <n v="468"/>
  </r>
  <r>
    <d v="2019-07-23T00:00:00"/>
    <x v="90"/>
    <d v="1899-12-30T08:15:00"/>
    <m/>
    <x v="1"/>
    <s v="SJ"/>
    <d v="2019-07-23T08:30:00"/>
    <m/>
    <x v="7"/>
    <s v="Carga"/>
    <s v="NO"/>
    <n v="3.5"/>
    <n v="7"/>
    <x v="0"/>
    <x v="9"/>
    <x v="5"/>
    <s v="TIRGI"/>
    <m/>
    <m/>
    <m/>
    <m/>
    <m/>
    <s v="Miguel Ángel"/>
    <x v="152"/>
    <d v="1899-12-30T08:15:00"/>
    <m/>
    <n v="0"/>
    <x v="0"/>
    <x v="0"/>
    <s v="SI"/>
    <x v="1"/>
    <x v="1"/>
    <x v="1"/>
    <n v="1"/>
    <x v="2"/>
    <x v="30"/>
    <x v="7"/>
    <n v="468"/>
  </r>
  <r>
    <d v="2019-07-23T00:00:00"/>
    <x v="22"/>
    <d v="1899-12-30T09:00:00"/>
    <m/>
    <x v="1"/>
    <s v="JAR"/>
    <d v="2019-07-23T09:00:00"/>
    <m/>
    <x v="22"/>
    <s v="Carga"/>
    <s v="SI"/>
    <n v="13.5"/>
    <n v="26"/>
    <x v="0"/>
    <x v="319"/>
    <x v="8"/>
    <s v="Lorqui"/>
    <s v="Retorno Agrilog rotos."/>
    <m/>
    <m/>
    <m/>
    <m/>
    <s v="Miguel Ángel"/>
    <x v="152"/>
    <d v="1899-12-30T09:00:00"/>
    <m/>
    <n v="1"/>
    <x v="0"/>
    <x v="0"/>
    <s v="SI"/>
    <x v="1"/>
    <x v="1"/>
    <x v="1"/>
    <n v="1"/>
    <x v="2"/>
    <x v="30"/>
    <x v="7"/>
    <n v="468"/>
  </r>
  <r>
    <d v="2019-07-23T00:00:00"/>
    <x v="2"/>
    <d v="1899-12-30T11:00:00"/>
    <m/>
    <x v="1"/>
    <s v="JAR"/>
    <d v="2019-07-23T11:00:00"/>
    <n v="26133"/>
    <x v="53"/>
    <s v="Carga"/>
    <s v="SI"/>
    <n v="13.5"/>
    <n v="22"/>
    <x v="0"/>
    <x v="373"/>
    <x v="7"/>
    <s v="Algerie"/>
    <m/>
    <m/>
    <m/>
    <m/>
    <n v="70"/>
    <s v="Miguel Ángel"/>
    <x v="152"/>
    <d v="1899-12-30T11:00:00"/>
    <m/>
    <n v="1"/>
    <x v="0"/>
    <x v="0"/>
    <s v="SI"/>
    <x v="1"/>
    <x v="1"/>
    <x v="1"/>
    <n v="1"/>
    <x v="2"/>
    <x v="30"/>
    <x v="7"/>
    <n v="468"/>
  </r>
  <r>
    <d v="2019-07-23T00:00:00"/>
    <x v="73"/>
    <m/>
    <m/>
    <x v="0"/>
    <s v="MR"/>
    <d v="2019-07-23T11:30:00"/>
    <m/>
    <x v="3"/>
    <s v="Descarga"/>
    <s v="SI"/>
    <n v="13.5"/>
    <n v="26"/>
    <x v="0"/>
    <x v="96"/>
    <x v="2"/>
    <s v="RINGE"/>
    <m/>
    <m/>
    <m/>
    <m/>
    <n v="60"/>
    <s v="Denia"/>
    <x v="152"/>
    <d v="1899-12-30T11:15:00"/>
    <m/>
    <n v="1"/>
    <x v="0"/>
    <x v="0"/>
    <s v="No"/>
    <x v="0"/>
    <x v="0"/>
    <x v="0"/>
    <n v="0"/>
    <x v="0"/>
    <x v="30"/>
    <x v="7"/>
    <n v="468"/>
  </r>
  <r>
    <d v="2019-07-23T00:00:00"/>
    <x v="4"/>
    <d v="1899-12-30T12:00:00"/>
    <m/>
    <x v="1"/>
    <s v="SJ"/>
    <d v="2019-07-23T12:00:00"/>
    <n v="6007337"/>
    <x v="25"/>
    <s v="Carga"/>
    <s v="NO"/>
    <n v="5.5"/>
    <n v="10"/>
    <x v="0"/>
    <x v="31"/>
    <x v="7"/>
    <s v="Schwerin"/>
    <m/>
    <m/>
    <m/>
    <m/>
    <n v="20"/>
    <s v="Sandra"/>
    <x v="152"/>
    <d v="1899-12-30T12:00:00"/>
    <m/>
    <n v="0"/>
    <x v="0"/>
    <x v="0"/>
    <s v="SI"/>
    <x v="1"/>
    <x v="1"/>
    <x v="1"/>
    <n v="1"/>
    <x v="2"/>
    <x v="30"/>
    <x v="7"/>
    <n v="468"/>
  </r>
  <r>
    <d v="2019-07-23T00:00:00"/>
    <x v="35"/>
    <d v="1899-12-30T12:15:00"/>
    <m/>
    <x v="1"/>
    <s v="SJ"/>
    <d v="2019-07-23T12:30:00"/>
    <n v="6007464"/>
    <x v="25"/>
    <s v="Carga"/>
    <s v="NO"/>
    <n v="3"/>
    <n v="5"/>
    <x v="0"/>
    <x v="12"/>
    <x v="1"/>
    <s v="belgic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7-23T00:00:00"/>
    <x v="5"/>
    <d v="1899-12-30T12:30:00"/>
    <m/>
    <x v="1"/>
    <s v="SJ"/>
    <d v="2019-07-23T12:30:00"/>
    <m/>
    <x v="3"/>
    <s v="Descarga"/>
    <s v="NO"/>
    <n v="4.5"/>
    <n v="9"/>
    <x v="0"/>
    <x v="49"/>
    <x v="0"/>
    <s v="PALAU"/>
    <m/>
    <m/>
    <m/>
    <m/>
    <n v="40"/>
    <s v="Denia"/>
    <x v="152"/>
    <d v="1899-12-30T12:30:00"/>
    <m/>
    <n v="0"/>
    <x v="0"/>
    <x v="0"/>
    <s v="SI"/>
    <x v="1"/>
    <x v="1"/>
    <x v="1"/>
    <n v="1"/>
    <x v="0"/>
    <x v="30"/>
    <x v="7"/>
    <n v="468"/>
  </r>
  <r>
    <d v="2019-07-23T00:00:00"/>
    <x v="36"/>
    <d v="1899-12-30T13:00:00"/>
    <m/>
    <x v="1"/>
    <s v="JAR"/>
    <d v="2019-07-23T13:00:00"/>
    <n v="26133"/>
    <x v="53"/>
    <s v="Carga"/>
    <s v="SI"/>
    <n v="13.5"/>
    <n v="22"/>
    <x v="0"/>
    <x v="373"/>
    <x v="7"/>
    <s v="Algerie"/>
    <m/>
    <m/>
    <m/>
    <m/>
    <n v="40"/>
    <s v="Alfredo"/>
    <x v="152"/>
    <d v="1899-12-30T13:00:00"/>
    <m/>
    <n v="1"/>
    <x v="0"/>
    <x v="0"/>
    <s v="SI"/>
    <x v="1"/>
    <x v="1"/>
    <x v="1"/>
    <n v="1"/>
    <x v="2"/>
    <x v="30"/>
    <x v="7"/>
    <n v="468"/>
  </r>
  <r>
    <d v="2019-07-23T00:00:00"/>
    <x v="43"/>
    <d v="1899-12-30T14:00:00"/>
    <m/>
    <x v="1"/>
    <s v="SJ"/>
    <d v="2019-07-23T14:00:00"/>
    <n v="27082"/>
    <x v="26"/>
    <s v="Carga"/>
    <s v="NO"/>
    <n v="16.5"/>
    <n v="33"/>
    <x v="0"/>
    <x v="100"/>
    <x v="7"/>
    <s v="SAN ESTEVE DE SESROVIRES"/>
    <m/>
    <m/>
    <m/>
    <m/>
    <n v="40"/>
    <s v="Jesús"/>
    <x v="152"/>
    <d v="1899-12-30T14:00:00"/>
    <m/>
    <n v="0"/>
    <x v="0"/>
    <x v="0"/>
    <s v="SI"/>
    <x v="1"/>
    <x v="1"/>
    <x v="1"/>
    <n v="1"/>
    <x v="2"/>
    <x v="30"/>
    <x v="7"/>
    <n v="468"/>
  </r>
  <r>
    <d v="2019-07-23T00:00:00"/>
    <x v="38"/>
    <d v="1899-12-30T15:00:00"/>
    <m/>
    <x v="1"/>
    <s v="SJ"/>
    <d v="2019-07-23T15:00:00"/>
    <n v="3680468896"/>
    <x v="3"/>
    <s v="Carga"/>
    <s v="SI"/>
    <n v="13.5"/>
    <n v="26"/>
    <x v="0"/>
    <x v="23"/>
    <x v="1"/>
    <s v="PALAU"/>
    <m/>
    <m/>
    <m/>
    <m/>
    <n v="60"/>
    <s v="Alfredo"/>
    <x v="152"/>
    <d v="1899-12-30T15:00:00"/>
    <m/>
    <n v="1"/>
    <x v="0"/>
    <x v="0"/>
    <s v="SI"/>
    <x v="1"/>
    <x v="1"/>
    <x v="1"/>
    <n v="1"/>
    <x v="1"/>
    <x v="30"/>
    <x v="7"/>
    <n v="468"/>
  </r>
  <r>
    <d v="2019-07-23T00:00:00"/>
    <x v="7"/>
    <d v="1899-12-30T15:30:00"/>
    <m/>
    <x v="1"/>
    <s v="MR"/>
    <d v="2019-07-23T15:30:00"/>
    <n v="28833"/>
    <x v="13"/>
    <s v="Carga"/>
    <s v="NO"/>
    <n v="2"/>
    <n v="4"/>
    <x v="0"/>
    <x v="374"/>
    <x v="11"/>
    <s v="PORTUGAL"/>
    <m/>
    <m/>
    <m/>
    <m/>
    <n v="30"/>
    <s v="Jesús"/>
    <x v="152"/>
    <d v="1899-12-30T17:00:00"/>
    <m/>
    <n v="0"/>
    <x v="0"/>
    <x v="0"/>
    <s v="SI"/>
    <x v="1"/>
    <x v="2"/>
    <x v="0"/>
    <n v="0"/>
    <x v="2"/>
    <x v="30"/>
    <x v="7"/>
    <n v="468"/>
  </r>
  <r>
    <d v="2019-07-23T00:00:00"/>
    <x v="13"/>
    <d v="1899-12-30T16:00:00"/>
    <m/>
    <x v="1"/>
    <s v="SJ"/>
    <d v="2019-07-23T16:00:00"/>
    <n v="3680468897"/>
    <x v="3"/>
    <s v="Carga"/>
    <s v="SI"/>
    <n v="13.5"/>
    <n v="26"/>
    <x v="0"/>
    <x v="23"/>
    <x v="1"/>
    <s v="PALAU"/>
    <m/>
    <m/>
    <m/>
    <m/>
    <n v="60"/>
    <s v="Alfredo"/>
    <x v="152"/>
    <d v="1899-12-30T18:00:00"/>
    <m/>
    <n v="1"/>
    <x v="0"/>
    <x v="0"/>
    <s v="SI"/>
    <x v="1"/>
    <x v="2"/>
    <x v="0"/>
    <n v="0"/>
    <x v="1"/>
    <x v="30"/>
    <x v="7"/>
    <n v="468"/>
  </r>
  <r>
    <d v="2019-07-23T00:00:00"/>
    <x v="82"/>
    <d v="1899-12-30T16:45:00"/>
    <m/>
    <x v="1"/>
    <s v="JAR"/>
    <d v="2019-07-23T17:00:00"/>
    <m/>
    <x v="19"/>
    <s v="Carga"/>
    <s v="NO"/>
    <n v="6"/>
    <n v="6"/>
    <x v="0"/>
    <x v="6"/>
    <x v="3"/>
    <s v="varios"/>
    <m/>
    <m/>
    <m/>
    <m/>
    <n v="20"/>
    <s v="Jesús"/>
    <x v="152"/>
    <d v="1899-12-30T16:45:00"/>
    <m/>
    <n v="0"/>
    <x v="0"/>
    <x v="0"/>
    <s v="SI"/>
    <x v="1"/>
    <x v="1"/>
    <x v="1"/>
    <n v="1"/>
    <x v="1"/>
    <x v="30"/>
    <x v="7"/>
    <n v="468"/>
  </r>
  <r>
    <d v="2019-07-23T00:00:00"/>
    <x v="40"/>
    <d v="1899-12-30T17:00:00"/>
    <m/>
    <x v="1"/>
    <s v="SJ"/>
    <d v="2019-07-23T17:00:00"/>
    <n v="26654"/>
    <x v="31"/>
    <s v="Carga"/>
    <s v="SI"/>
    <n v="13.5"/>
    <n v="26"/>
    <x v="0"/>
    <x v="375"/>
    <x v="7"/>
    <s v="VALLADOLID"/>
    <m/>
    <m/>
    <m/>
    <m/>
    <n v="60"/>
    <s v="Jesús"/>
    <x v="152"/>
    <d v="1899-12-30T17:00:00"/>
    <m/>
    <n v="1"/>
    <x v="0"/>
    <x v="0"/>
    <s v="SI"/>
    <x v="1"/>
    <x v="1"/>
    <x v="1"/>
    <n v="1"/>
    <x v="2"/>
    <x v="30"/>
    <x v="7"/>
    <n v="468"/>
  </r>
  <r>
    <d v="2019-07-23T00:00:00"/>
    <x v="89"/>
    <d v="1899-12-30T17:15:00"/>
    <m/>
    <x v="1"/>
    <s v="JAR"/>
    <d v="2019-07-23T17:30:00"/>
    <s v="29220/28503"/>
    <x v="83"/>
    <s v="Carga"/>
    <s v="NO"/>
    <n v="1"/>
    <n v="2"/>
    <x v="0"/>
    <x v="294"/>
    <x v="7"/>
    <s v="varios"/>
    <m/>
    <m/>
    <m/>
    <m/>
    <n v="20"/>
    <s v="Sandra"/>
    <x v="152"/>
    <d v="1899-12-30T17:15:00"/>
    <m/>
    <n v="0"/>
    <x v="0"/>
    <x v="0"/>
    <s v="SI"/>
    <x v="1"/>
    <x v="1"/>
    <x v="1"/>
    <n v="1"/>
    <x v="2"/>
    <x v="30"/>
    <x v="7"/>
    <n v="468"/>
  </r>
  <r>
    <d v="2019-07-23T00:00:00"/>
    <x v="46"/>
    <d v="1899-12-30T18:00:00"/>
    <m/>
    <x v="1"/>
    <s v="SJ"/>
    <d v="2019-07-23T18:00:00"/>
    <n v="3680468900"/>
    <x v="3"/>
    <s v="Carga"/>
    <s v="SI"/>
    <n v="13.5"/>
    <n v="26"/>
    <x v="0"/>
    <x v="23"/>
    <x v="1"/>
    <s v="PALAU"/>
    <m/>
    <m/>
    <m/>
    <m/>
    <n v="60"/>
    <s v="Miguel Ángel"/>
    <x v="152"/>
    <d v="1899-12-30T13:00:00"/>
    <m/>
    <n v="1"/>
    <x v="0"/>
    <x v="0"/>
    <s v="SI"/>
    <x v="1"/>
    <x v="3"/>
    <x v="1"/>
    <n v="1"/>
    <x v="1"/>
    <x v="30"/>
    <x v="7"/>
    <n v="468"/>
  </r>
  <r>
    <d v="2019-07-23T00:00:00"/>
    <x v="47"/>
    <d v="1899-12-30T18:30:00"/>
    <m/>
    <x v="1"/>
    <s v="MR"/>
    <d v="2019-07-23T18:30:00"/>
    <n v="28918"/>
    <x v="43"/>
    <s v="Carga"/>
    <s v="NO"/>
    <n v="1"/>
    <n v="2"/>
    <x v="0"/>
    <x v="376"/>
    <x v="0"/>
    <s v="JAEN"/>
    <s v="2960GZM R0192BCN"/>
    <m/>
    <m/>
    <m/>
    <n v="15"/>
    <s v="Alfredo"/>
    <x v="152"/>
    <d v="1899-12-30T18:30:00"/>
    <m/>
    <n v="0"/>
    <x v="0"/>
    <x v="0"/>
    <s v="SI"/>
    <x v="1"/>
    <x v="1"/>
    <x v="1"/>
    <n v="1"/>
    <x v="0"/>
    <x v="30"/>
    <x v="7"/>
    <n v="468"/>
  </r>
  <r>
    <d v="2019-07-24T00:00:00"/>
    <x v="90"/>
    <d v="1899-12-30T08:15:00"/>
    <m/>
    <x v="1"/>
    <s v="SJ"/>
    <d v="2019-07-24T08:30:00"/>
    <m/>
    <x v="7"/>
    <s v="Carga"/>
    <s v="NO"/>
    <n v="3.5"/>
    <n v="7"/>
    <x v="0"/>
    <x v="9"/>
    <x v="5"/>
    <s v="TIRGI"/>
    <m/>
    <m/>
    <m/>
    <m/>
    <m/>
    <s v="Miguel Ángel"/>
    <x v="153"/>
    <d v="1899-12-30T08:15:00"/>
    <m/>
    <n v="0"/>
    <x v="0"/>
    <x v="0"/>
    <s v="SI"/>
    <x v="1"/>
    <x v="1"/>
    <x v="1"/>
    <n v="1"/>
    <x v="2"/>
    <x v="30"/>
    <x v="7"/>
    <n v="468"/>
  </r>
  <r>
    <d v="2019-07-24T00:00:00"/>
    <x v="20"/>
    <d v="1899-12-30T08:30:00"/>
    <m/>
    <x v="1"/>
    <s v="JAR"/>
    <d v="2019-07-24T08:30:00"/>
    <m/>
    <x v="31"/>
    <s v="Carga"/>
    <s v="SI"/>
    <n v="13.5"/>
    <n v="26"/>
    <x v="0"/>
    <x v="70"/>
    <x v="11"/>
    <s v="Maçanet de la Selva"/>
    <m/>
    <m/>
    <m/>
    <m/>
    <n v="60"/>
    <s v="Miguel Ángel"/>
    <x v="153"/>
    <d v="1899-12-30T08:30:00"/>
    <m/>
    <n v="1"/>
    <x v="0"/>
    <x v="0"/>
    <s v="SI"/>
    <x v="1"/>
    <x v="1"/>
    <x v="1"/>
    <n v="1"/>
    <x v="2"/>
    <x v="30"/>
    <x v="7"/>
    <n v="468"/>
  </r>
  <r>
    <d v="2019-07-24T00:00:00"/>
    <x v="22"/>
    <d v="1899-12-30T09:00:00"/>
    <m/>
    <x v="1"/>
    <s v="MR"/>
    <d v="2019-07-24T09:00:00"/>
    <m/>
    <x v="3"/>
    <s v="Descarga"/>
    <s v="NO"/>
    <n v="0.5"/>
    <n v="1"/>
    <x v="0"/>
    <x v="11"/>
    <x v="0"/>
    <s v="PALAU"/>
    <m/>
    <m/>
    <m/>
    <m/>
    <n v="15"/>
    <s v="Sandra"/>
    <x v="153"/>
    <d v="1899-12-30T09:00:00"/>
    <m/>
    <n v="0"/>
    <x v="0"/>
    <x v="0"/>
    <s v="SI"/>
    <x v="1"/>
    <x v="1"/>
    <x v="1"/>
    <n v="1"/>
    <x v="0"/>
    <x v="30"/>
    <x v="7"/>
    <n v="468"/>
  </r>
  <r>
    <d v="2019-07-24T00:00:00"/>
    <x v="27"/>
    <m/>
    <m/>
    <x v="0"/>
    <s v="SJ"/>
    <d v="2019-07-24T09:00:00"/>
    <n v="3680468901"/>
    <x v="3"/>
    <s v="Carga"/>
    <s v="SI"/>
    <n v="13.5"/>
    <n v="26"/>
    <x v="0"/>
    <x v="23"/>
    <x v="1"/>
    <s v="PALAU"/>
    <m/>
    <m/>
    <m/>
    <m/>
    <n v="60"/>
    <s v="Jesús"/>
    <x v="153"/>
    <d v="1899-12-30T09:10:00"/>
    <m/>
    <n v="1"/>
    <x v="0"/>
    <x v="0"/>
    <s v="No"/>
    <x v="0"/>
    <x v="0"/>
    <x v="0"/>
    <n v="0"/>
    <x v="1"/>
    <x v="30"/>
    <x v="7"/>
    <n v="468"/>
  </r>
  <r>
    <d v="2019-07-24T00:00:00"/>
    <x v="2"/>
    <d v="1899-12-30T11:00:00"/>
    <m/>
    <x v="1"/>
    <s v="SJ"/>
    <d v="2019-07-24T11:00:00"/>
    <m/>
    <x v="3"/>
    <s v="Descarga"/>
    <s v="NO"/>
    <n v="1.5"/>
    <n v="3"/>
    <x v="0"/>
    <x v="117"/>
    <x v="2"/>
    <s v="PALAU"/>
    <m/>
    <m/>
    <m/>
    <m/>
    <n v="30"/>
    <s v="Sandra"/>
    <x v="153"/>
    <d v="1899-12-30T11:00:00"/>
    <m/>
    <n v="0"/>
    <x v="0"/>
    <x v="0"/>
    <s v="SI"/>
    <x v="1"/>
    <x v="1"/>
    <x v="1"/>
    <n v="1"/>
    <x v="0"/>
    <x v="30"/>
    <x v="7"/>
    <n v="468"/>
  </r>
  <r>
    <d v="2019-07-24T00:00:00"/>
    <x v="35"/>
    <d v="1899-12-30T12:15:00"/>
    <m/>
    <x v="1"/>
    <s v="MB"/>
    <d v="2019-07-24T12:30:00"/>
    <n v="5000434"/>
    <x v="22"/>
    <s v="Descarga"/>
    <s v="NO"/>
    <n v="13.6"/>
    <n v="26"/>
    <x v="0"/>
    <x v="319"/>
    <x v="8"/>
    <s v="PALAU"/>
    <m/>
    <m/>
    <m/>
    <m/>
    <n v="60"/>
    <s v="Miguel Ángel"/>
    <x v="153"/>
    <d v="1899-12-30T12:15:00"/>
    <m/>
    <n v="0"/>
    <x v="0"/>
    <x v="0"/>
    <s v="SI"/>
    <x v="1"/>
    <x v="1"/>
    <x v="1"/>
    <n v="1"/>
    <x v="2"/>
    <x v="30"/>
    <x v="7"/>
    <n v="468"/>
  </r>
  <r>
    <d v="2019-07-24T00:00:00"/>
    <x v="5"/>
    <m/>
    <m/>
    <x v="0"/>
    <s v="MR"/>
    <d v="2019-07-24T12:30:00"/>
    <n v="28485"/>
    <x v="33"/>
    <s v="Carga"/>
    <s v="NO"/>
    <n v="2"/>
    <n v="1"/>
    <x v="0"/>
    <x v="30"/>
    <x v="1"/>
    <s v="ANDOAIN"/>
    <m/>
    <m/>
    <m/>
    <m/>
    <n v="10"/>
    <s v="Miguel Ángel"/>
    <x v="153"/>
    <d v="1899-12-30T12:30:00"/>
    <m/>
    <n v="0"/>
    <x v="0"/>
    <x v="0"/>
    <s v="No"/>
    <x v="0"/>
    <x v="0"/>
    <x v="0"/>
    <n v="0"/>
    <x v="1"/>
    <x v="30"/>
    <x v="7"/>
    <n v="468"/>
  </r>
  <r>
    <d v="2019-07-24T00:00:00"/>
    <x v="36"/>
    <d v="1899-12-30T13:00:00"/>
    <m/>
    <x v="1"/>
    <s v="JAR"/>
    <d v="2019-07-24T13:00:00"/>
    <s v="28653/28824/26654"/>
    <x v="26"/>
    <s v="Carga"/>
    <s v="NO"/>
    <n v="6.5"/>
    <n v="12"/>
    <x v="0"/>
    <x v="157"/>
    <x v="5"/>
    <s v="varios"/>
    <m/>
    <m/>
    <m/>
    <m/>
    <n v="60"/>
    <s v="Miguel Ángel"/>
    <x v="153"/>
    <d v="1899-12-30T13:00:00"/>
    <m/>
    <n v="0"/>
    <x v="0"/>
    <x v="0"/>
    <s v="SI"/>
    <x v="1"/>
    <x v="1"/>
    <x v="1"/>
    <n v="1"/>
    <x v="2"/>
    <x v="30"/>
    <x v="7"/>
    <n v="468"/>
  </r>
  <r>
    <d v="2019-07-24T00:00:00"/>
    <x v="38"/>
    <d v="1899-12-30T15:00:00"/>
    <m/>
    <x v="1"/>
    <s v="SJ"/>
    <d v="2019-07-24T15:00:00"/>
    <s v="6007445/6007342"/>
    <x v="18"/>
    <s v="Carga"/>
    <s v="NO"/>
    <n v="1"/>
    <n v="2"/>
    <x v="0"/>
    <x v="12"/>
    <x v="3"/>
    <s v="palau"/>
    <m/>
    <m/>
    <m/>
    <m/>
    <n v="10"/>
    <s v="Jesús"/>
    <x v="153"/>
    <d v="1899-12-30T15:00:00"/>
    <m/>
    <n v="0"/>
    <x v="0"/>
    <x v="0"/>
    <s v="SI"/>
    <x v="1"/>
    <x v="1"/>
    <x v="1"/>
    <n v="1"/>
    <x v="1"/>
    <x v="30"/>
    <x v="7"/>
    <n v="468"/>
  </r>
  <r>
    <d v="2019-07-24T00:00:00"/>
    <x v="82"/>
    <d v="1899-12-30T16:45:00"/>
    <m/>
    <x v="1"/>
    <s v="JAR"/>
    <d v="2019-07-24T17:00:00"/>
    <m/>
    <x v="19"/>
    <s v="Carga"/>
    <s v="NO"/>
    <n v="6"/>
    <n v="6"/>
    <x v="0"/>
    <x v="6"/>
    <x v="3"/>
    <s v="varios"/>
    <m/>
    <m/>
    <m/>
    <m/>
    <n v="10"/>
    <s v="Jesús"/>
    <x v="153"/>
    <d v="1899-12-30T16:45:00"/>
    <m/>
    <n v="0"/>
    <x v="0"/>
    <x v="0"/>
    <s v="SI"/>
    <x v="1"/>
    <x v="1"/>
    <x v="1"/>
    <n v="1"/>
    <x v="1"/>
    <x v="30"/>
    <x v="7"/>
    <n v="468"/>
  </r>
  <r>
    <d v="2019-07-24T00:00:00"/>
    <x v="89"/>
    <d v="1899-12-30T17:15:00"/>
    <m/>
    <x v="1"/>
    <s v="JAR"/>
    <d v="2019-07-24T17:30:00"/>
    <n v="29171"/>
    <x v="83"/>
    <s v="Carga"/>
    <s v="NO"/>
    <n v="1"/>
    <n v="1"/>
    <x v="0"/>
    <x v="294"/>
    <x v="7"/>
    <s v="varios"/>
    <m/>
    <m/>
    <m/>
    <m/>
    <n v="10"/>
    <s v="Sandra"/>
    <x v="153"/>
    <d v="1899-12-30T17:15:00"/>
    <m/>
    <n v="0"/>
    <x v="0"/>
    <x v="0"/>
    <s v="SI"/>
    <x v="1"/>
    <x v="1"/>
    <x v="1"/>
    <n v="1"/>
    <x v="2"/>
    <x v="30"/>
    <x v="7"/>
    <n v="468"/>
  </r>
  <r>
    <d v="2019-07-24T00:00:00"/>
    <x v="8"/>
    <d v="1899-12-30T16:30:00"/>
    <m/>
    <x v="1"/>
    <s v="SJ"/>
    <d v="2019-07-24T16:30:00"/>
    <n v="6007481"/>
    <x v="6"/>
    <s v="Carga"/>
    <s v="NO"/>
    <n v="1"/>
    <n v="2"/>
    <x v="0"/>
    <x v="7"/>
    <x v="4"/>
    <s v="PALAU"/>
    <m/>
    <m/>
    <m/>
    <m/>
    <n v="20"/>
    <s v="Denia"/>
    <x v="153"/>
    <d v="1899-12-30T13:30:00"/>
    <m/>
    <n v="0"/>
    <x v="0"/>
    <x v="0"/>
    <s v="SI"/>
    <x v="1"/>
    <x v="3"/>
    <x v="1"/>
    <n v="1"/>
    <x v="1"/>
    <x v="30"/>
    <x v="7"/>
    <n v="468"/>
  </r>
  <r>
    <d v="2019-07-24T00:00:00"/>
    <x v="6"/>
    <m/>
    <m/>
    <x v="0"/>
    <s v="MR"/>
    <d v="2019-07-24T13:30:00"/>
    <m/>
    <x v="3"/>
    <s v="Descarga"/>
    <s v="NO"/>
    <n v="1"/>
    <n v="2"/>
    <x v="0"/>
    <x v="49"/>
    <x v="0"/>
    <s v="PALAU"/>
    <s v="CARGA PALETS DE PRS"/>
    <m/>
    <m/>
    <m/>
    <n v="30"/>
    <s v="Sandra"/>
    <x v="153"/>
    <d v="1899-12-30T13:30:00"/>
    <m/>
    <n v="0"/>
    <x v="0"/>
    <x v="0"/>
    <s v="No"/>
    <x v="0"/>
    <x v="0"/>
    <x v="0"/>
    <n v="0"/>
    <x v="0"/>
    <x v="30"/>
    <x v="7"/>
    <n v="468"/>
  </r>
  <r>
    <d v="2019-07-24T00:00:00"/>
    <x v="7"/>
    <d v="1899-12-30T15:30:00"/>
    <m/>
    <x v="1"/>
    <s v="MR"/>
    <d v="2019-07-24T15:30:00"/>
    <n v="28824"/>
    <x v="26"/>
    <s v="Carga"/>
    <s v="NO"/>
    <n v="1.5"/>
    <n v="3"/>
    <x v="0"/>
    <x v="157"/>
    <x v="5"/>
    <s v="varios"/>
    <s v="resto de recogida de pedidos diarios"/>
    <m/>
    <m/>
    <m/>
    <n v="10"/>
    <s v="Alfredo"/>
    <x v="153"/>
    <d v="1899-12-30T15:30:00"/>
    <m/>
    <n v="0"/>
    <x v="0"/>
    <x v="0"/>
    <s v="SI"/>
    <x v="1"/>
    <x v="1"/>
    <x v="1"/>
    <n v="1"/>
    <x v="2"/>
    <x v="30"/>
    <x v="7"/>
    <n v="468"/>
  </r>
  <r>
    <d v="2019-07-24T00:00:00"/>
    <x v="13"/>
    <d v="1899-12-30T16:00:00"/>
    <m/>
    <x v="1"/>
    <s v="MR"/>
    <d v="2019-07-24T16:00:00"/>
    <n v="3680468898"/>
    <x v="3"/>
    <s v="Carga"/>
    <s v="NO"/>
    <n v="26"/>
    <s v="13,5"/>
    <x v="0"/>
    <x v="23"/>
    <x v="1"/>
    <s v="PALAU"/>
    <m/>
    <m/>
    <m/>
    <m/>
    <n v="60"/>
    <s v="Alfredo"/>
    <x v="153"/>
    <d v="1899-12-30T16:00:00"/>
    <m/>
    <n v="0"/>
    <x v="0"/>
    <x v="0"/>
    <s v="SI"/>
    <x v="1"/>
    <x v="1"/>
    <x v="1"/>
    <n v="1"/>
    <x v="1"/>
    <x v="30"/>
    <x v="7"/>
    <n v="468"/>
  </r>
  <r>
    <d v="2019-07-24T00:00:00"/>
    <x v="40"/>
    <m/>
    <m/>
    <x v="0"/>
    <s v="SJ"/>
    <d v="2019-07-24T17:00:00"/>
    <n v="6007491"/>
    <x v="6"/>
    <s v="Carga"/>
    <s v="NO"/>
    <n v="1.5"/>
    <n v="3"/>
    <x v="0"/>
    <x v="7"/>
    <x v="4"/>
    <s v="FRANCIA"/>
    <m/>
    <m/>
    <m/>
    <m/>
    <n v="10"/>
    <s v="Jesús"/>
    <x v="153"/>
    <d v="1899-12-30T17:00:00"/>
    <m/>
    <n v="0"/>
    <x v="0"/>
    <x v="0"/>
    <s v="No"/>
    <x v="0"/>
    <x v="0"/>
    <x v="0"/>
    <n v="0"/>
    <x v="1"/>
    <x v="30"/>
    <x v="7"/>
    <n v="468"/>
  </r>
  <r>
    <d v="2019-07-25T00:00:00"/>
    <x v="9"/>
    <d v="1899-12-30T08:00:00"/>
    <m/>
    <x v="1"/>
    <s v="JAR"/>
    <d v="2019-07-25T08:00:00"/>
    <m/>
    <x v="22"/>
    <s v="Descarga"/>
    <s v="SI"/>
    <n v="13.5"/>
    <n v="22"/>
    <x v="0"/>
    <x v="319"/>
    <x v="8"/>
    <s v="PALAU"/>
    <s v="M. Prima"/>
    <m/>
    <m/>
    <m/>
    <n v="60"/>
    <s v="Miguel Ángel"/>
    <x v="154"/>
    <d v="1899-12-30T08:00:00"/>
    <m/>
    <n v="1"/>
    <x v="0"/>
    <x v="0"/>
    <s v="SI"/>
    <x v="1"/>
    <x v="1"/>
    <x v="1"/>
    <n v="1"/>
    <x v="2"/>
    <x v="30"/>
    <x v="7"/>
    <n v="468"/>
  </r>
  <r>
    <d v="2019-07-25T00:00:00"/>
    <x v="90"/>
    <d v="1899-12-30T08:15:00"/>
    <m/>
    <x v="1"/>
    <s v="SJ"/>
    <d v="2019-07-25T08:30:00"/>
    <m/>
    <x v="7"/>
    <s v="Carga"/>
    <s v="NO"/>
    <n v="3.5"/>
    <n v="7"/>
    <x v="0"/>
    <x v="9"/>
    <x v="5"/>
    <s v="TIRGI"/>
    <m/>
    <m/>
    <m/>
    <m/>
    <m/>
    <s v="Sus medios"/>
    <x v="154"/>
    <d v="1899-12-30T08:15:00"/>
    <m/>
    <n v="0"/>
    <x v="0"/>
    <x v="0"/>
    <s v="SI"/>
    <x v="1"/>
    <x v="1"/>
    <x v="1"/>
    <n v="1"/>
    <x v="2"/>
    <x v="30"/>
    <x v="7"/>
    <n v="468"/>
  </r>
  <r>
    <d v="2019-07-25T00:00:00"/>
    <x v="4"/>
    <d v="1899-12-30T12:00:00"/>
    <m/>
    <x v="1"/>
    <s v="SJ"/>
    <d v="2019-07-25T12:00:00"/>
    <n v="6007464"/>
    <x v="25"/>
    <s v="Carga"/>
    <s v="NO"/>
    <n v="3.5"/>
    <n v="5"/>
    <x v="0"/>
    <x v="12"/>
    <x v="9"/>
    <s v="belgica"/>
    <m/>
    <m/>
    <m/>
    <m/>
    <n v="20"/>
    <s v="Miguel Ángel"/>
    <x v="154"/>
    <d v="1899-12-30T07:45:00"/>
    <m/>
    <n v="0"/>
    <x v="0"/>
    <x v="0"/>
    <s v="SI"/>
    <x v="1"/>
    <x v="3"/>
    <x v="1"/>
    <n v="1"/>
    <x v="2"/>
    <x v="30"/>
    <x v="7"/>
    <n v="468"/>
  </r>
  <r>
    <d v="2019-07-25T00:00:00"/>
    <x v="36"/>
    <m/>
    <m/>
    <x v="0"/>
    <s v="SJ"/>
    <d v="2019-07-25T13:00:00"/>
    <n v="3680468899"/>
    <x v="3"/>
    <s v="Carga"/>
    <s v="SI"/>
    <n v="13.5"/>
    <n v="26"/>
    <x v="0"/>
    <x v="23"/>
    <x v="1"/>
    <s v="PALAU"/>
    <m/>
    <m/>
    <m/>
    <m/>
    <n v="60"/>
    <s v="Miguel Ángel"/>
    <x v="154"/>
    <d v="1899-12-30T13:00:00"/>
    <m/>
    <n v="1"/>
    <x v="0"/>
    <x v="0"/>
    <s v="No"/>
    <x v="0"/>
    <x v="0"/>
    <x v="0"/>
    <n v="0"/>
    <x v="1"/>
    <x v="30"/>
    <x v="7"/>
    <n v="468"/>
  </r>
  <r>
    <d v="2019-07-25T00:00:00"/>
    <x v="38"/>
    <d v="1899-12-30T15:00:00"/>
    <m/>
    <x v="1"/>
    <s v="MR"/>
    <d v="2019-07-25T15:00:00"/>
    <n v="29243"/>
    <x v="31"/>
    <s v="Carga"/>
    <s v="SI"/>
    <n v="13.5"/>
    <n v="26"/>
    <x v="0"/>
    <x v="366"/>
    <x v="11"/>
    <s v="HUELVA"/>
    <s v="PDTE. CONFIRMAR CITA"/>
    <m/>
    <m/>
    <m/>
    <n v="30"/>
    <s v="Jesús"/>
    <x v="154"/>
    <d v="1899-12-30T15:00:00"/>
    <m/>
    <n v="1"/>
    <x v="0"/>
    <x v="0"/>
    <s v="SI"/>
    <x v="1"/>
    <x v="1"/>
    <x v="1"/>
    <n v="1"/>
    <x v="2"/>
    <x v="30"/>
    <x v="7"/>
    <n v="468"/>
  </r>
  <r>
    <d v="2019-07-25T00:00:00"/>
    <x v="8"/>
    <d v="1899-12-30T16:30:00"/>
    <m/>
    <x v="1"/>
    <s v="MR"/>
    <d v="2019-07-25T16:30:00"/>
    <n v="29113"/>
    <x v="12"/>
    <s v="Carga"/>
    <s v="NO"/>
    <n v="1.5"/>
    <n v="3"/>
    <x v="0"/>
    <x v="362"/>
    <x v="1"/>
    <s v="VITORIA"/>
    <m/>
    <m/>
    <m/>
    <m/>
    <n v="10"/>
    <s v="Denia"/>
    <x v="154"/>
    <d v="1899-12-30T13:05:00"/>
    <m/>
    <n v="0"/>
    <x v="0"/>
    <x v="0"/>
    <s v="SI"/>
    <x v="1"/>
    <x v="3"/>
    <x v="1"/>
    <n v="1"/>
    <x v="1"/>
    <x v="30"/>
    <x v="7"/>
    <n v="468"/>
  </r>
  <r>
    <d v="2019-07-25T00:00:00"/>
    <x v="40"/>
    <d v="1899-12-30T17:00:00"/>
    <m/>
    <x v="1"/>
    <s v="MR"/>
    <d v="2019-07-25T17:00:00"/>
    <s v="27082 - 29044"/>
    <x v="26"/>
    <s v="Carga"/>
    <s v="NO"/>
    <n v="16.5"/>
    <n v="33"/>
    <x v="0"/>
    <x v="100"/>
    <x v="7"/>
    <s v="SAN ESTEVE DE SESROVIRES"/>
    <m/>
    <m/>
    <m/>
    <m/>
    <n v="45"/>
    <s v="Alfredo"/>
    <x v="154"/>
    <d v="1899-12-30T17:00:00"/>
    <m/>
    <n v="0"/>
    <x v="0"/>
    <x v="0"/>
    <s v="SI"/>
    <x v="1"/>
    <x v="1"/>
    <x v="1"/>
    <n v="1"/>
    <x v="2"/>
    <x v="30"/>
    <x v="7"/>
    <n v="468"/>
  </r>
  <r>
    <d v="2019-07-25T00:00:00"/>
    <x v="89"/>
    <d v="1899-12-30T17:15:00"/>
    <m/>
    <x v="1"/>
    <s v="JAR"/>
    <d v="2019-07-25T17:30:00"/>
    <n v="28995"/>
    <x v="83"/>
    <s v="Carga"/>
    <s v="NO"/>
    <n v="1"/>
    <n v="1"/>
    <x v="0"/>
    <x v="294"/>
    <x v="7"/>
    <s v="varios"/>
    <m/>
    <m/>
    <m/>
    <m/>
    <m/>
    <s v="Sandra"/>
    <x v="154"/>
    <d v="1899-12-30T17:15:00"/>
    <m/>
    <n v="0"/>
    <x v="0"/>
    <x v="0"/>
    <s v="SI"/>
    <x v="1"/>
    <x v="1"/>
    <x v="1"/>
    <n v="1"/>
    <x v="2"/>
    <x v="30"/>
    <x v="7"/>
    <n v="468"/>
  </r>
  <r>
    <d v="2019-07-25T00:00:00"/>
    <x v="66"/>
    <m/>
    <m/>
    <x v="0"/>
    <s v="MR"/>
    <d v="2019-07-25T16:00:00"/>
    <s v="6007359,6007510 Y 6007479"/>
    <x v="45"/>
    <s v="Carga"/>
    <s v="NO"/>
    <n v="1.5"/>
    <n v="3"/>
    <x v="0"/>
    <x v="86"/>
    <x v="4"/>
    <s v="ITALIA"/>
    <s v="NO HAN SOLICITADO CITA"/>
    <m/>
    <m/>
    <m/>
    <n v="30"/>
    <s v="Jesús"/>
    <x v="154"/>
    <d v="1899-12-30T16:05:00"/>
    <m/>
    <n v="0"/>
    <x v="0"/>
    <x v="0"/>
    <s v="No"/>
    <x v="0"/>
    <x v="0"/>
    <x v="0"/>
    <n v="0"/>
    <x v="1"/>
    <x v="30"/>
    <x v="7"/>
    <n v="468"/>
  </r>
  <r>
    <d v="2019-07-25T00:00:00"/>
    <x v="13"/>
    <d v="1899-12-30T16:00:00"/>
    <m/>
    <x v="1"/>
    <s v="MR"/>
    <d v="2019-07-25T16:00:00"/>
    <m/>
    <x v="3"/>
    <s v="Descarga"/>
    <s v="NO"/>
    <n v="3"/>
    <n v="6"/>
    <x v="0"/>
    <x v="56"/>
    <x v="0"/>
    <s v="PALAU"/>
    <m/>
    <m/>
    <m/>
    <m/>
    <n v="40"/>
    <s v="Jesús"/>
    <x v="154"/>
    <d v="1899-12-30T16:00:00"/>
    <m/>
    <n v="0"/>
    <x v="0"/>
    <x v="0"/>
    <s v="SI"/>
    <x v="1"/>
    <x v="1"/>
    <x v="1"/>
    <n v="1"/>
    <x v="0"/>
    <x v="30"/>
    <x v="7"/>
    <n v="468"/>
  </r>
  <r>
    <d v="2019-07-25T00:00:00"/>
    <x v="48"/>
    <d v="1899-12-30T19:30:00"/>
    <m/>
    <x v="1"/>
    <s v="MR"/>
    <d v="2019-07-25T19:30:00"/>
    <n v="6007392"/>
    <x v="92"/>
    <s v="Carga"/>
    <s v="SI"/>
    <n v="13.5"/>
    <n v="26"/>
    <x v="0"/>
    <x v="86"/>
    <x v="4"/>
    <s v="ITALIA"/>
    <m/>
    <s v="XA454HE - HR01GMV"/>
    <m/>
    <m/>
    <n v="30"/>
    <s v="Jesús"/>
    <x v="154"/>
    <d v="1899-12-30T19:30:00"/>
    <m/>
    <n v="1"/>
    <x v="0"/>
    <x v="0"/>
    <s v="SI"/>
    <x v="1"/>
    <x v="1"/>
    <x v="1"/>
    <n v="1"/>
    <x v="1"/>
    <x v="30"/>
    <x v="7"/>
    <n v="468"/>
  </r>
  <r>
    <d v="2019-07-26T00:00:00"/>
    <x v="90"/>
    <d v="1899-12-30T08:15:00"/>
    <m/>
    <x v="1"/>
    <s v="SJ"/>
    <d v="2019-07-26T08:30:00"/>
    <m/>
    <x v="7"/>
    <s v="Carga"/>
    <s v="NO"/>
    <n v="3.5"/>
    <n v="7"/>
    <x v="0"/>
    <x v="9"/>
    <x v="5"/>
    <s v="TIRGI"/>
    <m/>
    <m/>
    <m/>
    <m/>
    <n v="20"/>
    <s v="Miguel Ángel"/>
    <x v="155"/>
    <d v="1899-12-30T08:15:00"/>
    <m/>
    <n v="0"/>
    <x v="0"/>
    <x v="0"/>
    <s v="SI"/>
    <x v="1"/>
    <x v="1"/>
    <x v="1"/>
    <n v="1"/>
    <x v="2"/>
    <x v="30"/>
    <x v="7"/>
    <n v="468"/>
  </r>
  <r>
    <d v="2019-07-26T00:00:00"/>
    <x v="0"/>
    <m/>
    <m/>
    <x v="0"/>
    <s v="MR"/>
    <d v="2019-07-26T09:30:00"/>
    <n v="6007513"/>
    <x v="18"/>
    <s v="Carga"/>
    <s v="NO"/>
    <n v="0"/>
    <n v="1"/>
    <x v="0"/>
    <x v="82"/>
    <x v="9"/>
    <s v="AUSTRIA"/>
    <m/>
    <m/>
    <m/>
    <m/>
    <n v="10"/>
    <s v="Miguel Ángel"/>
    <x v="155"/>
    <d v="1899-12-30T09:30:00"/>
    <m/>
    <n v="0"/>
    <x v="0"/>
    <x v="0"/>
    <s v="No"/>
    <x v="0"/>
    <x v="0"/>
    <x v="0"/>
    <n v="0"/>
    <x v="2"/>
    <x v="30"/>
    <x v="7"/>
    <n v="468"/>
  </r>
  <r>
    <d v="2019-07-26T00:00:00"/>
    <x v="72"/>
    <m/>
    <m/>
    <x v="0"/>
    <s v="MR"/>
    <d v="2019-07-26T09:30:00"/>
    <n v="6007497"/>
    <x v="3"/>
    <s v="Carga"/>
    <s v="NO"/>
    <n v="4"/>
    <n v="7"/>
    <x v="0"/>
    <x v="12"/>
    <x v="4"/>
    <s v="BELGICA"/>
    <m/>
    <m/>
    <m/>
    <m/>
    <n v="30"/>
    <s v="Miguel Ángel"/>
    <x v="155"/>
    <d v="1899-12-30T09:35:00"/>
    <m/>
    <n v="0"/>
    <x v="0"/>
    <x v="0"/>
    <s v="No"/>
    <x v="0"/>
    <x v="0"/>
    <x v="0"/>
    <n v="0"/>
    <x v="1"/>
    <x v="30"/>
    <x v="7"/>
    <n v="468"/>
  </r>
  <r>
    <d v="2019-07-26T00:00:00"/>
    <x v="14"/>
    <m/>
    <m/>
    <x v="0"/>
    <s v="MR"/>
    <d v="2019-07-26T10:00:00"/>
    <m/>
    <x v="3"/>
    <s v="Descarga"/>
    <s v="NO"/>
    <n v="0.5"/>
    <n v="1"/>
    <x v="0"/>
    <x v="377"/>
    <x v="2"/>
    <s v="PALAU"/>
    <s v="sin cita"/>
    <m/>
    <m/>
    <m/>
    <n v="10"/>
    <s v="Sandra"/>
    <x v="155"/>
    <d v="1899-12-30T10:00:00"/>
    <m/>
    <n v="0"/>
    <x v="0"/>
    <x v="0"/>
    <s v="No"/>
    <x v="0"/>
    <x v="0"/>
    <x v="0"/>
    <n v="0"/>
    <x v="0"/>
    <x v="30"/>
    <x v="7"/>
    <n v="468"/>
  </r>
  <r>
    <d v="2019-07-26T00:00:00"/>
    <x v="85"/>
    <m/>
    <m/>
    <x v="0"/>
    <s v="MR"/>
    <d v="2019-07-26T10:30:00"/>
    <n v="213004753"/>
    <x v="0"/>
    <s v="Descarga"/>
    <s v="NO"/>
    <n v="0.5"/>
    <n v="1"/>
    <x v="0"/>
    <x v="0"/>
    <x v="0"/>
    <s v="PALAU"/>
    <s v="sin cita"/>
    <m/>
    <m/>
    <m/>
    <n v="10"/>
    <s v="Sandra"/>
    <x v="155"/>
    <d v="1899-12-30T10:20:00"/>
    <m/>
    <n v="0"/>
    <x v="0"/>
    <x v="0"/>
    <s v="No"/>
    <x v="0"/>
    <x v="0"/>
    <x v="0"/>
    <n v="0"/>
    <x v="0"/>
    <x v="30"/>
    <x v="7"/>
    <n v="468"/>
  </r>
  <r>
    <d v="2019-07-26T00:00:00"/>
    <x v="2"/>
    <d v="1899-12-30T11:00:00"/>
    <m/>
    <x v="1"/>
    <s v="SJ"/>
    <d v="2019-07-26T11:00:00"/>
    <n v="26654"/>
    <x v="31"/>
    <s v="Carga"/>
    <s v="SI"/>
    <n v="13.5"/>
    <n v="26"/>
    <x v="0"/>
    <x v="375"/>
    <x v="7"/>
    <s v="VALLADOLID"/>
    <m/>
    <m/>
    <m/>
    <m/>
    <n v="60"/>
    <s v="Miguel Ángel"/>
    <x v="155"/>
    <d v="1899-12-30T11:00:00"/>
    <m/>
    <n v="1"/>
    <x v="0"/>
    <x v="0"/>
    <s v="SI"/>
    <x v="1"/>
    <x v="1"/>
    <x v="1"/>
    <n v="1"/>
    <x v="2"/>
    <x v="30"/>
    <x v="7"/>
    <n v="468"/>
  </r>
  <r>
    <d v="2019-07-26T00:00:00"/>
    <x v="36"/>
    <d v="1899-12-30T13:00:00"/>
    <m/>
    <x v="1"/>
    <s v="MR"/>
    <d v="2019-07-26T13:00:00"/>
    <n v="28964"/>
    <x v="79"/>
    <s v="Carga"/>
    <s v="SI"/>
    <n v="13.5"/>
    <n v="26"/>
    <x v="0"/>
    <x v="91"/>
    <x v="1"/>
    <s v="GRANOLLERS"/>
    <m/>
    <m/>
    <m/>
    <m/>
    <n v="45"/>
    <s v="Denia"/>
    <x v="155"/>
    <d v="1899-12-30T13:00:00"/>
    <m/>
    <n v="1"/>
    <x v="0"/>
    <x v="0"/>
    <s v="SI"/>
    <x v="1"/>
    <x v="1"/>
    <x v="1"/>
    <n v="1"/>
    <x v="1"/>
    <x v="30"/>
    <x v="7"/>
    <n v="468"/>
  </r>
  <r>
    <d v="2019-07-26T00:00:00"/>
    <x v="43"/>
    <d v="1899-12-30T14:00:00"/>
    <m/>
    <x v="1"/>
    <s v="MR"/>
    <d v="2019-07-26T14:00:00"/>
    <n v="28964"/>
    <x v="79"/>
    <s v="Carga"/>
    <s v="SI"/>
    <n v="13.5"/>
    <n v="26"/>
    <x v="0"/>
    <x v="91"/>
    <x v="1"/>
    <s v="GRANOLLERS"/>
    <m/>
    <m/>
    <m/>
    <m/>
    <n v="30"/>
    <s v="Miguel Ángel"/>
    <x v="155"/>
    <d v="1899-12-30T14:00:00"/>
    <m/>
    <n v="1"/>
    <x v="0"/>
    <x v="0"/>
    <s v="SI"/>
    <x v="1"/>
    <x v="1"/>
    <x v="1"/>
    <n v="1"/>
    <x v="1"/>
    <x v="30"/>
    <x v="7"/>
    <n v="468"/>
  </r>
  <r>
    <d v="2019-07-26T00:00:00"/>
    <x v="38"/>
    <m/>
    <m/>
    <x v="0"/>
    <s v="SJ"/>
    <d v="2019-07-26T15:00:00"/>
    <n v="3680468902"/>
    <x v="3"/>
    <s v="Carga"/>
    <s v="SI"/>
    <n v="13.5"/>
    <n v="26"/>
    <x v="0"/>
    <x v="23"/>
    <x v="1"/>
    <s v="PALAU"/>
    <m/>
    <m/>
    <m/>
    <m/>
    <n v="60"/>
    <s v="Jesús"/>
    <x v="155"/>
    <d v="1899-12-30T15:00:00"/>
    <m/>
    <n v="1"/>
    <x v="0"/>
    <x v="0"/>
    <s v="No"/>
    <x v="0"/>
    <x v="0"/>
    <x v="0"/>
    <n v="0"/>
    <x v="1"/>
    <x v="30"/>
    <x v="7"/>
    <n v="468"/>
  </r>
  <r>
    <d v="2019-07-26T00:00:00"/>
    <x v="13"/>
    <d v="1899-12-30T16:00:00"/>
    <m/>
    <x v="1"/>
    <s v="MR"/>
    <d v="2019-07-26T16:00:00"/>
    <n v="28964"/>
    <x v="79"/>
    <s v="Carga"/>
    <s v="SI"/>
    <n v="13.5"/>
    <n v="26"/>
    <x v="0"/>
    <x v="91"/>
    <x v="1"/>
    <s v="GRANOLLERS"/>
    <m/>
    <m/>
    <m/>
    <m/>
    <n v="30"/>
    <s v="Denia"/>
    <x v="155"/>
    <d v="1899-12-30T16:00:00"/>
    <m/>
    <n v="1"/>
    <x v="0"/>
    <x v="0"/>
    <s v="SI"/>
    <x v="1"/>
    <x v="1"/>
    <x v="1"/>
    <n v="1"/>
    <x v="1"/>
    <x v="30"/>
    <x v="7"/>
    <n v="468"/>
  </r>
  <r>
    <d v="2019-07-26T00:00:00"/>
    <x v="8"/>
    <d v="1899-12-30T16:30:00"/>
    <m/>
    <x v="1"/>
    <s v="MR"/>
    <d v="2019-07-26T16:30:00"/>
    <n v="28964"/>
    <x v="79"/>
    <s v="Carga"/>
    <s v="SI"/>
    <n v="13.5"/>
    <n v="26"/>
    <x v="0"/>
    <x v="91"/>
    <x v="1"/>
    <s v="GRANOLLERS"/>
    <m/>
    <m/>
    <m/>
    <m/>
    <n v="40"/>
    <s v="Alfredo"/>
    <x v="155"/>
    <d v="1899-12-30T16:30:00"/>
    <m/>
    <n v="1"/>
    <x v="0"/>
    <x v="0"/>
    <s v="SI"/>
    <x v="1"/>
    <x v="1"/>
    <x v="1"/>
    <n v="1"/>
    <x v="1"/>
    <x v="30"/>
    <x v="7"/>
    <n v="468"/>
  </r>
  <r>
    <d v="2019-07-26T00:00:00"/>
    <x v="82"/>
    <d v="1899-12-30T16:45:00"/>
    <m/>
    <x v="1"/>
    <s v="JAR"/>
    <d v="2019-07-26T17:00:00"/>
    <m/>
    <x v="19"/>
    <s v="Carga"/>
    <s v="NO"/>
    <n v="6"/>
    <n v="6"/>
    <x v="0"/>
    <x v="6"/>
    <x v="3"/>
    <s v="varios"/>
    <m/>
    <m/>
    <m/>
    <m/>
    <m/>
    <s v="Alfredo"/>
    <x v="155"/>
    <d v="1899-12-30T16:45:00"/>
    <m/>
    <n v="0"/>
    <x v="0"/>
    <x v="0"/>
    <s v="SI"/>
    <x v="1"/>
    <x v="1"/>
    <x v="1"/>
    <n v="1"/>
    <x v="1"/>
    <x v="30"/>
    <x v="7"/>
    <n v="468"/>
  </r>
  <r>
    <d v="2019-07-26T00:00:00"/>
    <x v="7"/>
    <d v="1899-12-30T15:30:00"/>
    <m/>
    <x v="1"/>
    <s v="MR"/>
    <d v="2019-07-26T15:30:00"/>
    <n v="5000439"/>
    <x v="79"/>
    <s v="Carga"/>
    <s v="SI"/>
    <n v="13.5"/>
    <n v="26"/>
    <x v="2"/>
    <x v="226"/>
    <x v="1"/>
    <s v="MURCIA"/>
    <s v="El chofer vendrá con el nº de carga 28756"/>
    <m/>
    <m/>
    <m/>
    <n v="40"/>
    <s v="Alfredo"/>
    <x v="155"/>
    <d v="1899-12-30T15:30:00"/>
    <m/>
    <n v="1"/>
    <x v="0"/>
    <x v="0"/>
    <s v="SI"/>
    <x v="1"/>
    <x v="1"/>
    <x v="1"/>
    <n v="1"/>
    <x v="1"/>
    <x v="30"/>
    <x v="7"/>
    <n v="468"/>
  </r>
  <r>
    <d v="2019-07-26T00:00:00"/>
    <x v="46"/>
    <d v="1899-12-30T18:00:00"/>
    <m/>
    <x v="1"/>
    <s v="MR"/>
    <d v="2019-07-26T18:00:00"/>
    <n v="5000439"/>
    <x v="79"/>
    <s v="Carga"/>
    <s v="SI"/>
    <n v="13.5"/>
    <n v="26"/>
    <x v="2"/>
    <x v="226"/>
    <x v="1"/>
    <s v="MURCIA"/>
    <s v="El chofer vendrá con el nº de carga 28756"/>
    <m/>
    <m/>
    <m/>
    <n v="35"/>
    <s v="Alfredo"/>
    <x v="155"/>
    <d v="1899-12-30T18:00:00"/>
    <m/>
    <n v="1"/>
    <x v="0"/>
    <x v="0"/>
    <s v="SI"/>
    <x v="1"/>
    <x v="1"/>
    <x v="1"/>
    <n v="1"/>
    <x v="1"/>
    <x v="30"/>
    <x v="7"/>
    <n v="468"/>
  </r>
  <r>
    <d v="2019-07-26T00:00:00"/>
    <x v="117"/>
    <d v="1899-12-30T21:00:00"/>
    <m/>
    <x v="1"/>
    <s v="MR"/>
    <d v="2019-07-26T21:00:00"/>
    <n v="5000439"/>
    <x v="79"/>
    <s v="Carga"/>
    <s v="SI"/>
    <n v="13.5"/>
    <n v="26"/>
    <x v="2"/>
    <x v="226"/>
    <x v="1"/>
    <s v="MURCIA"/>
    <s v="El Chófer vendrá con el nº de carga 28756"/>
    <m/>
    <m/>
    <m/>
    <m/>
    <s v="Alfredo"/>
    <x v="155"/>
    <d v="1899-12-30T21:00:00"/>
    <m/>
    <n v="1"/>
    <x v="0"/>
    <x v="0"/>
    <s v="SI"/>
    <x v="1"/>
    <x v="1"/>
    <x v="1"/>
    <n v="1"/>
    <x v="1"/>
    <x v="30"/>
    <x v="7"/>
    <n v="468"/>
  </r>
  <r>
    <d v="2019-07-26T00:00:00"/>
    <x v="223"/>
    <d v="1899-12-30T15:29:00"/>
    <m/>
    <x v="1"/>
    <s v="MR"/>
    <d v="2019-07-26T15:30:00"/>
    <n v="3680468902"/>
    <x v="3"/>
    <s v="Carga"/>
    <s v="SI"/>
    <n v="13.5"/>
    <n v="26"/>
    <x v="0"/>
    <x v="23"/>
    <x v="1"/>
    <s v="PALAU"/>
    <m/>
    <m/>
    <m/>
    <m/>
    <m/>
    <s v="Jesús"/>
    <x v="155"/>
    <d v="1899-12-30T15:29:00"/>
    <m/>
    <n v="1"/>
    <x v="0"/>
    <x v="0"/>
    <s v="SI"/>
    <x v="1"/>
    <x v="1"/>
    <x v="1"/>
    <n v="1"/>
    <x v="1"/>
    <x v="30"/>
    <x v="7"/>
    <n v="468"/>
  </r>
  <r>
    <d v="2019-07-29T00:00:00"/>
    <x v="90"/>
    <d v="1899-12-30T08:15:00"/>
    <m/>
    <x v="1"/>
    <s v="SJ"/>
    <d v="2019-07-29T08:30:00"/>
    <m/>
    <x v="7"/>
    <s v="Carga"/>
    <s v="NO"/>
    <n v="3.5"/>
    <n v="7"/>
    <x v="0"/>
    <x v="9"/>
    <x v="5"/>
    <s v="TIRGI"/>
    <m/>
    <m/>
    <m/>
    <m/>
    <n v="15"/>
    <s v="Jesús"/>
    <x v="156"/>
    <d v="1899-12-30T08:15:00"/>
    <m/>
    <n v="0"/>
    <x v="0"/>
    <x v="0"/>
    <s v="SI"/>
    <x v="1"/>
    <x v="1"/>
    <x v="1"/>
    <n v="1"/>
    <x v="2"/>
    <x v="31"/>
    <x v="7"/>
    <n v="468"/>
  </r>
  <r>
    <d v="2019-07-29T00:00:00"/>
    <x v="0"/>
    <m/>
    <m/>
    <x v="0"/>
    <s v="SJ"/>
    <d v="2019-07-29T09:30:00"/>
    <n v="6007402"/>
    <x v="3"/>
    <s v="Carga"/>
    <s v="NO"/>
    <n v="11"/>
    <n v="22"/>
    <x v="0"/>
    <x v="7"/>
    <x v="4"/>
    <s v="FRANCIA"/>
    <m/>
    <m/>
    <m/>
    <m/>
    <n v="30"/>
    <s v="Jesús"/>
    <x v="156"/>
    <d v="1899-12-30T09:30:00"/>
    <m/>
    <n v="0"/>
    <x v="0"/>
    <x v="0"/>
    <s v="No"/>
    <x v="0"/>
    <x v="0"/>
    <x v="0"/>
    <n v="0"/>
    <x v="1"/>
    <x v="31"/>
    <x v="7"/>
    <n v="468"/>
  </r>
  <r>
    <d v="2019-07-29T00:00:00"/>
    <x v="14"/>
    <m/>
    <m/>
    <x v="0"/>
    <s v="SJ"/>
    <d v="2019-07-29T10:00:00"/>
    <n v="6007537"/>
    <x v="3"/>
    <s v="Carga"/>
    <s v="NO"/>
    <n v="0.5"/>
    <n v="0.5"/>
    <x v="1"/>
    <x v="31"/>
    <x v="4"/>
    <s v="PALAU"/>
    <m/>
    <m/>
    <m/>
    <m/>
    <n v="10"/>
    <s v="Jesús"/>
    <x v="156"/>
    <d v="1899-12-30T10:00:00"/>
    <m/>
    <n v="0"/>
    <x v="0"/>
    <x v="0"/>
    <s v="No"/>
    <x v="0"/>
    <x v="0"/>
    <x v="0"/>
    <n v="0"/>
    <x v="1"/>
    <x v="31"/>
    <x v="7"/>
    <n v="468"/>
  </r>
  <r>
    <d v="2019-07-29T00:00:00"/>
    <x v="1"/>
    <d v="1899-12-30T10:30:00"/>
    <m/>
    <x v="1"/>
    <s v="MR"/>
    <d v="2019-07-29T10:30:00"/>
    <n v="3680477185"/>
    <x v="3"/>
    <s v="Carga"/>
    <s v="SI"/>
    <n v="13.5"/>
    <n v="26"/>
    <x v="0"/>
    <x v="23"/>
    <x v="1"/>
    <s v="PALAU"/>
    <m/>
    <m/>
    <m/>
    <m/>
    <n v="60"/>
    <s v="Alfredo"/>
    <x v="156"/>
    <d v="1899-12-30T10:30:00"/>
    <m/>
    <n v="1"/>
    <x v="0"/>
    <x v="0"/>
    <s v="SI"/>
    <x v="1"/>
    <x v="1"/>
    <x v="1"/>
    <n v="1"/>
    <x v="1"/>
    <x v="31"/>
    <x v="7"/>
    <n v="468"/>
  </r>
  <r>
    <d v="2019-07-29T00:00:00"/>
    <x v="2"/>
    <d v="1899-12-30T11:00:00"/>
    <m/>
    <x v="1"/>
    <s v="MR"/>
    <d v="2019-07-29T11:00:00"/>
    <n v="28950"/>
    <x v="3"/>
    <s v="Carga"/>
    <s v="SI"/>
    <n v="13.5"/>
    <n v="44"/>
    <x v="0"/>
    <x v="6"/>
    <x v="3"/>
    <s v="BERNIS"/>
    <m/>
    <m/>
    <m/>
    <m/>
    <n v="20"/>
    <s v="Jesús"/>
    <x v="156"/>
    <d v="1899-12-30T11:00:00"/>
    <m/>
    <n v="1"/>
    <x v="0"/>
    <x v="0"/>
    <s v="SI"/>
    <x v="1"/>
    <x v="1"/>
    <x v="1"/>
    <n v="1"/>
    <x v="1"/>
    <x v="31"/>
    <x v="7"/>
    <n v="468"/>
  </r>
  <r>
    <d v="2019-07-29T00:00:00"/>
    <x v="224"/>
    <d v="1899-12-30T11:14:00"/>
    <m/>
    <x v="1"/>
    <s v="SJ"/>
    <d v="2019-07-29T11:00:00"/>
    <n v="6007394"/>
    <x v="6"/>
    <s v="Carga"/>
    <s v="SI"/>
    <n v="13.5"/>
    <n v="26"/>
    <x v="2"/>
    <x v="7"/>
    <x v="4"/>
    <s v="PALAU"/>
    <m/>
    <m/>
    <m/>
    <m/>
    <n v="40"/>
    <s v="Sandra"/>
    <x v="156"/>
    <d v="1899-12-30T11:14:00"/>
    <m/>
    <n v="1"/>
    <x v="0"/>
    <x v="0"/>
    <s v="SI"/>
    <x v="1"/>
    <x v="1"/>
    <x v="1"/>
    <n v="1"/>
    <x v="1"/>
    <x v="31"/>
    <x v="7"/>
    <n v="468"/>
  </r>
  <r>
    <d v="2019-07-29T00:00:00"/>
    <x v="73"/>
    <d v="1899-12-30T11:15:00"/>
    <m/>
    <x v="1"/>
    <s v="SJ"/>
    <d v="2019-07-29T11:30:00"/>
    <m/>
    <x v="39"/>
    <s v="Descarga"/>
    <s v="NO"/>
    <n v="3"/>
    <n v="6"/>
    <x v="0"/>
    <x v="134"/>
    <x v="2"/>
    <s v="PALAU"/>
    <m/>
    <m/>
    <m/>
    <m/>
    <n v="40"/>
    <s v="Jesús"/>
    <x v="156"/>
    <d v="1899-12-30T11:15:00"/>
    <m/>
    <n v="0"/>
    <x v="0"/>
    <x v="0"/>
    <s v="SI"/>
    <x v="1"/>
    <x v="1"/>
    <x v="1"/>
    <n v="1"/>
    <x v="0"/>
    <x v="31"/>
    <x v="7"/>
    <n v="468"/>
  </r>
  <r>
    <d v="2019-07-29T00:00:00"/>
    <x v="4"/>
    <d v="1899-12-30T12:00:00"/>
    <m/>
    <x v="1"/>
    <s v="SJ"/>
    <d v="2019-07-29T12:00:00"/>
    <m/>
    <x v="25"/>
    <s v="Descarga"/>
    <s v="SI"/>
    <n v="13.5"/>
    <n v="26"/>
    <x v="0"/>
    <x v="42"/>
    <x v="10"/>
    <s v="GAILLON"/>
    <m/>
    <m/>
    <m/>
    <m/>
    <n v="40"/>
    <s v="Alfredo"/>
    <x v="156"/>
    <d v="1899-12-30T12:00:00"/>
    <m/>
    <n v="1"/>
    <x v="0"/>
    <x v="0"/>
    <s v="SI"/>
    <x v="1"/>
    <x v="1"/>
    <x v="1"/>
    <n v="1"/>
    <x v="2"/>
    <x v="31"/>
    <x v="7"/>
    <n v="468"/>
  </r>
  <r>
    <d v="2019-07-29T00:00:00"/>
    <x v="36"/>
    <d v="1899-12-30T13:00:00"/>
    <m/>
    <x v="1"/>
    <s v="MR"/>
    <d v="2019-07-29T13:00:00"/>
    <n v="28820"/>
    <x v="3"/>
    <s v="Carga"/>
    <s v="SI"/>
    <n v="13.5"/>
    <n v="44"/>
    <x v="0"/>
    <x v="206"/>
    <x v="3"/>
    <s v="PALAU"/>
    <m/>
    <m/>
    <m/>
    <m/>
    <n v="20"/>
    <s v="Jesús"/>
    <x v="156"/>
    <d v="1899-12-30T13:00:00"/>
    <m/>
    <n v="1"/>
    <x v="0"/>
    <x v="0"/>
    <s v="SI"/>
    <x v="1"/>
    <x v="1"/>
    <x v="1"/>
    <n v="1"/>
    <x v="1"/>
    <x v="31"/>
    <x v="7"/>
    <n v="468"/>
  </r>
  <r>
    <d v="2019-07-29T00:00:00"/>
    <x v="38"/>
    <d v="1899-12-30T15:00:00"/>
    <m/>
    <x v="1"/>
    <s v="MR"/>
    <d v="2019-07-29T15:00:00"/>
    <n v="5000439"/>
    <x v="79"/>
    <s v="Carga"/>
    <s v="SI"/>
    <n v="13.5"/>
    <n v="26"/>
    <x v="2"/>
    <x v="226"/>
    <x v="1"/>
    <s v="MURCIA"/>
    <s v="El chófer vendrá con la ref. de carga nº 28756"/>
    <m/>
    <m/>
    <m/>
    <n v="40"/>
    <s v="Denia"/>
    <x v="156"/>
    <d v="1899-12-30T15:00:00"/>
    <m/>
    <n v="1"/>
    <x v="0"/>
    <x v="0"/>
    <s v="SI"/>
    <x v="1"/>
    <x v="1"/>
    <x v="1"/>
    <n v="1"/>
    <x v="1"/>
    <x v="31"/>
    <x v="7"/>
    <n v="468"/>
  </r>
  <r>
    <d v="2019-07-29T00:00:00"/>
    <x v="7"/>
    <d v="1899-12-30T15:30:00"/>
    <m/>
    <x v="1"/>
    <s v="JAR"/>
    <d v="2019-07-29T15:30:00"/>
    <s v="29145/29136/28297"/>
    <x v="26"/>
    <s v="Carga"/>
    <s v="NO"/>
    <n v="8"/>
    <n v="16"/>
    <x v="0"/>
    <x v="157"/>
    <x v="5"/>
    <s v="varios"/>
    <m/>
    <m/>
    <m/>
    <m/>
    <n v="40"/>
    <s v="Miguel Ángel"/>
    <x v="156"/>
    <d v="1899-12-30T15:30:00"/>
    <m/>
    <n v="0"/>
    <x v="0"/>
    <x v="0"/>
    <s v="SI"/>
    <x v="1"/>
    <x v="1"/>
    <x v="1"/>
    <n v="1"/>
    <x v="2"/>
    <x v="31"/>
    <x v="7"/>
    <n v="468"/>
  </r>
  <r>
    <d v="2019-07-29T00:00:00"/>
    <x v="13"/>
    <d v="1899-12-30T16:00:00"/>
    <m/>
    <x v="1"/>
    <s v="MR"/>
    <d v="2019-07-29T16:00:00"/>
    <n v="5000439"/>
    <x v="79"/>
    <s v="Carga"/>
    <s v="SI"/>
    <n v="13.5"/>
    <n v="26"/>
    <x v="2"/>
    <x v="226"/>
    <x v="1"/>
    <s v="MURCIA"/>
    <s v="el chófer vendrá con el nº de carga 28756"/>
    <m/>
    <m/>
    <m/>
    <n v="40"/>
    <s v="Denia"/>
    <x v="156"/>
    <d v="1899-12-30T16:00:00"/>
    <m/>
    <n v="1"/>
    <x v="0"/>
    <x v="0"/>
    <s v="SI"/>
    <x v="1"/>
    <x v="1"/>
    <x v="1"/>
    <n v="1"/>
    <x v="1"/>
    <x v="31"/>
    <x v="7"/>
    <n v="468"/>
  </r>
  <r>
    <d v="2019-07-29T00:00:00"/>
    <x v="82"/>
    <d v="1899-12-30T16:45:00"/>
    <m/>
    <x v="1"/>
    <s v="JAR"/>
    <d v="2019-07-29T17:00:00"/>
    <m/>
    <x v="19"/>
    <s v="Carga"/>
    <s v="NO"/>
    <n v="6"/>
    <n v="6"/>
    <x v="0"/>
    <x v="6"/>
    <x v="3"/>
    <s v="varios"/>
    <m/>
    <m/>
    <m/>
    <m/>
    <n v="35"/>
    <s v="Miguel Ángel"/>
    <x v="156"/>
    <d v="1899-12-30T16:45:00"/>
    <m/>
    <n v="0"/>
    <x v="0"/>
    <x v="0"/>
    <s v="SI"/>
    <x v="1"/>
    <x v="1"/>
    <x v="1"/>
    <n v="1"/>
    <x v="1"/>
    <x v="31"/>
    <x v="7"/>
    <n v="468"/>
  </r>
  <r>
    <d v="2019-07-29T00:00:00"/>
    <x v="40"/>
    <d v="1899-12-30T17:00:00"/>
    <m/>
    <x v="1"/>
    <s v="MR"/>
    <d v="2019-07-29T17:00:00"/>
    <n v="28917"/>
    <x v="26"/>
    <s v="Carga"/>
    <s v="SI"/>
    <n v="13.5"/>
    <n v="26"/>
    <x v="2"/>
    <x v="378"/>
    <x v="7"/>
    <s v="L'ALCUDIA"/>
    <m/>
    <m/>
    <m/>
    <m/>
    <n v="40"/>
    <s v="Denia"/>
    <x v="156"/>
    <d v="1899-12-30T17:00:00"/>
    <m/>
    <n v="1"/>
    <x v="0"/>
    <x v="0"/>
    <s v="SI"/>
    <x v="1"/>
    <x v="1"/>
    <x v="1"/>
    <n v="1"/>
    <x v="2"/>
    <x v="31"/>
    <x v="7"/>
    <n v="468"/>
  </r>
  <r>
    <d v="2019-07-29T00:00:00"/>
    <x v="89"/>
    <d v="1899-12-30T17:15:00"/>
    <m/>
    <x v="1"/>
    <s v="JAR"/>
    <d v="2019-07-29T17:30:00"/>
    <n v="28901"/>
    <x v="83"/>
    <s v="Carga"/>
    <s v="NO"/>
    <n v="1"/>
    <n v="1"/>
    <x v="0"/>
    <x v="294"/>
    <x v="7"/>
    <s v="varios"/>
    <s v="no puede cargar por la altura del pl."/>
    <m/>
    <m/>
    <m/>
    <m/>
    <s v="FALLO"/>
    <x v="23"/>
    <m/>
    <m/>
    <n v="0"/>
    <x v="1"/>
    <x v="1"/>
    <s v="N/A"/>
    <x v="4"/>
    <x v="4"/>
    <x v="0"/>
    <n v="0"/>
    <x v="2"/>
    <x v="5"/>
    <x v="2"/>
    <n v="468"/>
  </r>
  <r>
    <d v="2019-07-29T00:00:00"/>
    <x v="55"/>
    <d v="1899-12-30T17:30:00"/>
    <m/>
    <x v="1"/>
    <s v="MR"/>
    <d v="2019-07-29T17:30:00"/>
    <n v="29044"/>
    <x v="26"/>
    <s v="Carga"/>
    <s v="NO"/>
    <n v="16.5"/>
    <n v="33"/>
    <x v="0"/>
    <x v="100"/>
    <x v="7"/>
    <s v="SAN ESTEVE DE SESROVIRES"/>
    <m/>
    <m/>
    <m/>
    <m/>
    <n v="40"/>
    <s v="Denia"/>
    <x v="156"/>
    <d v="1899-12-30T17:30:00"/>
    <m/>
    <n v="0"/>
    <x v="0"/>
    <x v="0"/>
    <s v="SI"/>
    <x v="1"/>
    <x v="1"/>
    <x v="1"/>
    <n v="1"/>
    <x v="2"/>
    <x v="31"/>
    <x v="7"/>
    <n v="468"/>
  </r>
  <r>
    <d v="2019-07-29T00:00:00"/>
    <x v="47"/>
    <d v="1899-12-30T18:30:00"/>
    <m/>
    <x v="1"/>
    <s v="MR"/>
    <d v="2019-07-29T18:30:00"/>
    <n v="28917"/>
    <x v="26"/>
    <s v="Carga"/>
    <s v="SI"/>
    <n v="13.5"/>
    <n v="26"/>
    <x v="2"/>
    <x v="378"/>
    <x v="7"/>
    <s v="L'ALCUDIA"/>
    <m/>
    <m/>
    <m/>
    <m/>
    <n v="40"/>
    <s v="Denia"/>
    <x v="156"/>
    <d v="1899-12-30T18:30:00"/>
    <m/>
    <n v="1"/>
    <x v="0"/>
    <x v="0"/>
    <s v="SI"/>
    <x v="1"/>
    <x v="1"/>
    <x v="1"/>
    <n v="1"/>
    <x v="2"/>
    <x v="31"/>
    <x v="7"/>
    <n v="468"/>
  </r>
  <r>
    <d v="2019-07-29T00:00:00"/>
    <x v="56"/>
    <d v="1899-12-30T19:00:00"/>
    <m/>
    <x v="1"/>
    <s v="MR"/>
    <d v="2019-07-29T19:00:00"/>
    <n v="28917"/>
    <x v="26"/>
    <s v="Carga"/>
    <s v="SI"/>
    <n v="13.5"/>
    <n v="26"/>
    <x v="2"/>
    <x v="378"/>
    <x v="7"/>
    <s v="L'ALCUDIA"/>
    <m/>
    <m/>
    <m/>
    <m/>
    <n v="40"/>
    <s v="Denia"/>
    <x v="156"/>
    <d v="1899-12-30T19:00:00"/>
    <m/>
    <n v="1"/>
    <x v="0"/>
    <x v="0"/>
    <s v="SI"/>
    <x v="1"/>
    <x v="1"/>
    <x v="1"/>
    <n v="1"/>
    <x v="2"/>
    <x v="31"/>
    <x v="7"/>
    <n v="468"/>
  </r>
  <r>
    <d v="2019-07-29T00:00:00"/>
    <x v="49"/>
    <d v="1899-12-30T20:00:00"/>
    <m/>
    <x v="1"/>
    <s v="MR"/>
    <d v="2019-07-29T20:00:00"/>
    <n v="3680477181"/>
    <x v="3"/>
    <s v="Carga"/>
    <s v="SI"/>
    <n v="13.5"/>
    <n v="26"/>
    <x v="0"/>
    <x v="23"/>
    <x v="1"/>
    <s v="PALAU"/>
    <m/>
    <m/>
    <m/>
    <m/>
    <n v="60"/>
    <s v="Miguel Ángel"/>
    <x v="156"/>
    <d v="1899-12-30T18:30:00"/>
    <m/>
    <n v="1"/>
    <x v="0"/>
    <x v="0"/>
    <s v="SI"/>
    <x v="1"/>
    <x v="3"/>
    <x v="1"/>
    <n v="1"/>
    <x v="1"/>
    <x v="31"/>
    <x v="7"/>
    <n v="468"/>
  </r>
  <r>
    <d v="2019-07-30T00:00:00"/>
    <x v="17"/>
    <d v="1899-12-30T06:00:00"/>
    <m/>
    <x v="1"/>
    <s v="JAR"/>
    <d v="2019-07-30T06:00:00"/>
    <s v="Silo - 6  Patio"/>
    <x v="3"/>
    <s v="Descarga"/>
    <s v="NO"/>
    <n v="1"/>
    <n v="1"/>
    <x v="0"/>
    <x v="370"/>
    <x v="2"/>
    <s v="PALAU"/>
    <s v="Silo 6 - Patio"/>
    <m/>
    <m/>
    <m/>
    <m/>
    <s v="FALLO"/>
    <x v="23"/>
    <m/>
    <m/>
    <n v="0"/>
    <x v="1"/>
    <x v="1"/>
    <s v="N/A"/>
    <x v="4"/>
    <x v="4"/>
    <x v="0"/>
    <n v="0"/>
    <x v="0"/>
    <x v="5"/>
    <x v="2"/>
    <n v="468"/>
  </r>
  <r>
    <d v="2019-07-30T00:00:00"/>
    <x v="9"/>
    <d v="1899-12-30T08:00:00"/>
    <m/>
    <x v="1"/>
    <s v="MR"/>
    <d v="2019-07-30T08:00:00"/>
    <n v="28550"/>
    <x v="26"/>
    <s v="Carga"/>
    <s v="SI"/>
    <n v="13.5"/>
    <n v="26"/>
    <x v="0"/>
    <x v="379"/>
    <x v="7"/>
    <s v="TERRASSA"/>
    <s v="PDTE. CONFIRMAR HORA"/>
    <m/>
    <m/>
    <m/>
    <n v="40"/>
    <s v="Alfredo"/>
    <x v="157"/>
    <d v="1899-12-30T10:30:00"/>
    <m/>
    <n v="1"/>
    <x v="0"/>
    <x v="0"/>
    <s v="SI"/>
    <x v="1"/>
    <x v="2"/>
    <x v="0"/>
    <n v="0"/>
    <x v="2"/>
    <x v="31"/>
    <x v="7"/>
    <n v="468"/>
  </r>
  <r>
    <d v="2019-07-30T00:00:00"/>
    <x v="90"/>
    <d v="1899-12-30T08:15:00"/>
    <m/>
    <x v="1"/>
    <s v="SJ"/>
    <d v="2019-07-30T08:30:00"/>
    <s v="9AL/19000838"/>
    <x v="7"/>
    <s v="Carga"/>
    <s v="NO"/>
    <n v="3.5"/>
    <n v="7"/>
    <x v="0"/>
    <x v="9"/>
    <x v="5"/>
    <s v="BARCELONA"/>
    <m/>
    <m/>
    <m/>
    <m/>
    <m/>
    <s v="Jesús"/>
    <x v="157"/>
    <d v="1899-12-30T08:15:00"/>
    <m/>
    <n v="0"/>
    <x v="0"/>
    <x v="0"/>
    <s v="SI"/>
    <x v="1"/>
    <x v="1"/>
    <x v="1"/>
    <n v="1"/>
    <x v="2"/>
    <x v="31"/>
    <x v="7"/>
    <n v="468"/>
  </r>
  <r>
    <d v="2019-07-30T00:00:00"/>
    <x v="0"/>
    <d v="1899-12-30T09:30:00"/>
    <m/>
    <x v="1"/>
    <s v="MB"/>
    <d v="2019-07-30T09:30:00"/>
    <s v="213004766 + 213004767"/>
    <x v="3"/>
    <s v="Descarga"/>
    <s v="NO"/>
    <n v="3"/>
    <n v="2"/>
    <x v="0"/>
    <x v="89"/>
    <x v="0"/>
    <s v="PALAU"/>
    <s v="213004766 y 213004767"/>
    <m/>
    <m/>
    <m/>
    <n v="20"/>
    <s v="Jesús"/>
    <x v="157"/>
    <d v="1899-12-30T09:30:00"/>
    <m/>
    <n v="0"/>
    <x v="0"/>
    <x v="0"/>
    <s v="SI"/>
    <x v="1"/>
    <x v="1"/>
    <x v="1"/>
    <n v="1"/>
    <x v="0"/>
    <x v="31"/>
    <x v="7"/>
    <n v="468"/>
  </r>
  <r>
    <d v="2019-07-30T00:00:00"/>
    <x v="4"/>
    <d v="1899-12-30T12:00:00"/>
    <m/>
    <x v="1"/>
    <s v="MR"/>
    <d v="2019-07-30T12:00:00"/>
    <n v="28819"/>
    <x v="3"/>
    <s v="Carga"/>
    <s v="SI"/>
    <n v="13.5"/>
    <n v="44"/>
    <x v="0"/>
    <x v="206"/>
    <x v="3"/>
    <s v="PALAU"/>
    <m/>
    <m/>
    <m/>
    <m/>
    <n v="45"/>
    <s v="Jesús"/>
    <x v="157"/>
    <d v="1899-12-30T12:00:00"/>
    <m/>
    <n v="1"/>
    <x v="0"/>
    <x v="0"/>
    <s v="SI"/>
    <x v="1"/>
    <x v="1"/>
    <x v="1"/>
    <n v="1"/>
    <x v="1"/>
    <x v="31"/>
    <x v="7"/>
    <n v="468"/>
  </r>
  <r>
    <d v="2019-07-30T00:00:00"/>
    <x v="43"/>
    <d v="1899-12-30T14:00:00"/>
    <m/>
    <x v="1"/>
    <s v="SJ"/>
    <d v="2019-07-30T14:00:00"/>
    <n v="19337"/>
    <x v="43"/>
    <s v="Carga"/>
    <s v="NO"/>
    <n v="4.5"/>
    <n v="9"/>
    <x v="0"/>
    <x v="150"/>
    <x v="3"/>
    <s v="zaragoza"/>
    <m/>
    <m/>
    <m/>
    <m/>
    <n v="10"/>
    <s v="Jesús"/>
    <x v="157"/>
    <d v="1899-12-30T14:00:00"/>
    <m/>
    <n v="0"/>
    <x v="0"/>
    <x v="0"/>
    <s v="SI"/>
    <x v="1"/>
    <x v="1"/>
    <x v="1"/>
    <n v="1"/>
    <x v="1"/>
    <x v="31"/>
    <x v="7"/>
    <n v="468"/>
  </r>
  <r>
    <d v="2019-07-30T00:00:00"/>
    <x v="13"/>
    <d v="1899-12-30T16:00:00"/>
    <m/>
    <x v="1"/>
    <s v="SJ"/>
    <d v="2019-07-30T16:00:00"/>
    <n v="28920"/>
    <x v="3"/>
    <s v="Carga"/>
    <s v="SI"/>
    <n v="13.5"/>
    <n v="26"/>
    <x v="2"/>
    <x v="363"/>
    <x v="1"/>
    <s v="Valladolid"/>
    <m/>
    <m/>
    <m/>
    <m/>
    <n v="35"/>
    <s v="Denia"/>
    <x v="157"/>
    <d v="1899-12-30T16:00:00"/>
    <m/>
    <n v="1"/>
    <x v="0"/>
    <x v="0"/>
    <s v="SI"/>
    <x v="1"/>
    <x v="1"/>
    <x v="1"/>
    <n v="1"/>
    <x v="1"/>
    <x v="31"/>
    <x v="7"/>
    <n v="468"/>
  </r>
  <r>
    <d v="2019-07-30T00:00:00"/>
    <x v="82"/>
    <d v="1899-12-30T16:45:00"/>
    <m/>
    <x v="1"/>
    <s v="JAR"/>
    <d v="2019-07-30T17:00:00"/>
    <m/>
    <x v="19"/>
    <s v="Carga"/>
    <s v="NO"/>
    <n v="6"/>
    <n v="6"/>
    <x v="0"/>
    <x v="6"/>
    <x v="3"/>
    <s v="varios"/>
    <m/>
    <m/>
    <m/>
    <m/>
    <n v="15"/>
    <s v="Sandra"/>
    <x v="157"/>
    <d v="1899-12-30T16:45:00"/>
    <m/>
    <n v="0"/>
    <x v="0"/>
    <x v="0"/>
    <s v="SI"/>
    <x v="1"/>
    <x v="1"/>
    <x v="1"/>
    <n v="1"/>
    <x v="1"/>
    <x v="31"/>
    <x v="7"/>
    <n v="468"/>
  </r>
  <r>
    <d v="2019-07-30T00:00:00"/>
    <x v="40"/>
    <d v="1899-12-30T17:00:00"/>
    <m/>
    <x v="1"/>
    <s v="MR"/>
    <d v="2019-07-30T17:00:00"/>
    <n v="28917"/>
    <x v="26"/>
    <s v="Carga"/>
    <s v="SI"/>
    <n v="13.5"/>
    <n v="26"/>
    <x v="2"/>
    <x v="378"/>
    <x v="7"/>
    <s v="L'ALCUDIA"/>
    <m/>
    <m/>
    <m/>
    <m/>
    <n v="35"/>
    <s v="Denia"/>
    <x v="157"/>
    <d v="1899-12-30T17:00:00"/>
    <m/>
    <n v="1"/>
    <x v="0"/>
    <x v="0"/>
    <s v="SI"/>
    <x v="1"/>
    <x v="1"/>
    <x v="1"/>
    <n v="1"/>
    <x v="2"/>
    <x v="31"/>
    <x v="7"/>
    <n v="468"/>
  </r>
  <r>
    <d v="2019-07-30T00:00:00"/>
    <x v="47"/>
    <d v="1899-12-30T18:30:00"/>
    <m/>
    <x v="1"/>
    <s v="MR"/>
    <d v="2019-07-30T18:30:00"/>
    <n v="28917"/>
    <x v="26"/>
    <s v="Carga"/>
    <s v="SI"/>
    <n v="13.5"/>
    <n v="26"/>
    <x v="2"/>
    <x v="378"/>
    <x v="7"/>
    <s v="L'ALCUDIA"/>
    <m/>
    <m/>
    <m/>
    <m/>
    <n v="35"/>
    <s v="Denia"/>
    <x v="157"/>
    <d v="1899-12-30T18:30:00"/>
    <m/>
    <n v="1"/>
    <x v="0"/>
    <x v="0"/>
    <s v="SI"/>
    <x v="1"/>
    <x v="1"/>
    <x v="1"/>
    <n v="1"/>
    <x v="2"/>
    <x v="31"/>
    <x v="7"/>
    <n v="468"/>
  </r>
  <r>
    <d v="2019-07-30T00:00:00"/>
    <x v="48"/>
    <d v="1899-12-30T19:30:00"/>
    <m/>
    <x v="1"/>
    <s v="MR"/>
    <d v="2019-07-30T19:30:00"/>
    <n v="28917"/>
    <x v="26"/>
    <s v="Carga"/>
    <s v="SI"/>
    <n v="13.5"/>
    <n v="26"/>
    <x v="2"/>
    <x v="378"/>
    <x v="7"/>
    <s v="L'ALCUDIA"/>
    <m/>
    <m/>
    <m/>
    <m/>
    <n v="35"/>
    <s v="Denia"/>
    <x v="157"/>
    <d v="1899-12-30T19:30:00"/>
    <m/>
    <n v="1"/>
    <x v="0"/>
    <x v="0"/>
    <s v="SI"/>
    <x v="1"/>
    <x v="1"/>
    <x v="1"/>
    <n v="1"/>
    <x v="2"/>
    <x v="31"/>
    <x v="7"/>
    <n v="468"/>
  </r>
  <r>
    <d v="2019-07-30T00:00:00"/>
    <x v="2"/>
    <d v="1899-12-30T11:00:00"/>
    <m/>
    <x v="1"/>
    <s v="JAR"/>
    <d v="2019-07-30T11:00:00"/>
    <n v="28550"/>
    <x v="26"/>
    <s v="Carga"/>
    <s v="NO"/>
    <n v="10"/>
    <n v="20"/>
    <x v="0"/>
    <x v="157"/>
    <x v="5"/>
    <s v="varios"/>
    <m/>
    <m/>
    <m/>
    <m/>
    <n v="60"/>
    <s v="Alfredo"/>
    <x v="157"/>
    <d v="1899-12-30T11:00:00"/>
    <m/>
    <n v="0"/>
    <x v="0"/>
    <x v="0"/>
    <s v="SI"/>
    <x v="1"/>
    <x v="1"/>
    <x v="1"/>
    <n v="1"/>
    <x v="2"/>
    <x v="31"/>
    <x v="7"/>
    <n v="468"/>
  </r>
  <r>
    <d v="2019-07-30T00:00:00"/>
    <x v="36"/>
    <d v="1899-12-30T13:00:00"/>
    <m/>
    <x v="1"/>
    <s v="SJ"/>
    <d v="2019-07-30T13:00:00"/>
    <n v="6007540"/>
    <x v="6"/>
    <s v="Carga"/>
    <s v="NO"/>
    <n v="4.5"/>
    <n v="9"/>
    <x v="0"/>
    <x v="7"/>
    <x v="4"/>
    <s v="francia"/>
    <m/>
    <m/>
    <m/>
    <m/>
    <n v="20"/>
    <s v="Jesús"/>
    <x v="157"/>
    <d v="1899-12-30T13:00:00"/>
    <m/>
    <n v="0"/>
    <x v="0"/>
    <x v="0"/>
    <s v="SI"/>
    <x v="1"/>
    <x v="1"/>
    <x v="1"/>
    <n v="1"/>
    <x v="1"/>
    <x v="31"/>
    <x v="7"/>
    <n v="468"/>
  </r>
  <r>
    <d v="2019-07-30T00:00:00"/>
    <x v="3"/>
    <m/>
    <m/>
    <x v="0"/>
    <s v="MR"/>
    <d v="2019-07-30T11:30:00"/>
    <m/>
    <x v="3"/>
    <s v="Descarga"/>
    <s v="NO"/>
    <n v="0.5"/>
    <n v="1"/>
    <x v="0"/>
    <x v="44"/>
    <x v="6"/>
    <s v="HOLANDA"/>
    <s v="SIN CITA - 4730"/>
    <m/>
    <m/>
    <m/>
    <n v="15"/>
    <s v="Jesús"/>
    <x v="157"/>
    <d v="1899-12-30T11:30:00"/>
    <m/>
    <n v="0"/>
    <x v="0"/>
    <x v="0"/>
    <s v="No"/>
    <x v="0"/>
    <x v="0"/>
    <x v="0"/>
    <n v="0"/>
    <x v="0"/>
    <x v="31"/>
    <x v="7"/>
    <n v="468"/>
  </r>
  <r>
    <d v="2019-07-30T00:00:00"/>
    <x v="5"/>
    <m/>
    <m/>
    <x v="0"/>
    <s v="SJ"/>
    <d v="2019-07-30T12:30:00"/>
    <n v="5000441"/>
    <x v="3"/>
    <s v="Descarga"/>
    <s v="NO"/>
    <n v="1.5"/>
    <n v="3"/>
    <x v="0"/>
    <x v="319"/>
    <x v="2"/>
    <s v="PALAU"/>
    <m/>
    <m/>
    <m/>
    <m/>
    <n v="15"/>
    <s v="Sandra"/>
    <x v="157"/>
    <d v="1899-12-30T12:30:00"/>
    <m/>
    <n v="0"/>
    <x v="0"/>
    <x v="0"/>
    <s v="No"/>
    <x v="0"/>
    <x v="0"/>
    <x v="0"/>
    <n v="0"/>
    <x v="0"/>
    <x v="31"/>
    <x v="7"/>
    <n v="468"/>
  </r>
  <r>
    <d v="2019-07-30T00:00:00"/>
    <x v="53"/>
    <d v="1899-12-30T12:45:00"/>
    <m/>
    <x v="1"/>
    <s v="SJ"/>
    <d v="2019-07-30T13:00:00"/>
    <s v="29264/29080/29164/9000430"/>
    <x v="26"/>
    <s v="Carga"/>
    <s v="NO"/>
    <n v="3"/>
    <n v="6"/>
    <x v="0"/>
    <x v="157"/>
    <x v="5"/>
    <s v="PALAU"/>
    <m/>
    <m/>
    <m/>
    <m/>
    <n v="40"/>
    <s v="Alfredo"/>
    <x v="157"/>
    <d v="1899-12-30T12:45:00"/>
    <m/>
    <n v="0"/>
    <x v="0"/>
    <x v="0"/>
    <s v="SI"/>
    <x v="1"/>
    <x v="1"/>
    <x v="1"/>
    <n v="1"/>
    <x v="2"/>
    <x v="31"/>
    <x v="7"/>
    <n v="468"/>
  </r>
  <r>
    <d v="2019-07-30T00:00:00"/>
    <x v="46"/>
    <d v="1899-12-30T18:00:00"/>
    <m/>
    <x v="1"/>
    <s v="MR"/>
    <d v="2019-07-30T18:00:00"/>
    <n v="28885"/>
    <x v="3"/>
    <s v="Carga"/>
    <s v="NO"/>
    <n v="1"/>
    <n v="2"/>
    <x v="0"/>
    <x v="360"/>
    <x v="1"/>
    <s v="Murcia"/>
    <m/>
    <m/>
    <m/>
    <m/>
    <n v="10"/>
    <s v="Miguel Ángel"/>
    <x v="157"/>
    <d v="1899-12-30T18:00:00"/>
    <m/>
    <n v="0"/>
    <x v="0"/>
    <x v="0"/>
    <s v="SI"/>
    <x v="1"/>
    <x v="1"/>
    <x v="1"/>
    <n v="1"/>
    <x v="1"/>
    <x v="31"/>
    <x v="7"/>
    <n v="468"/>
  </r>
  <r>
    <d v="2019-07-30T00:00:00"/>
    <x v="89"/>
    <d v="1899-12-30T17:15:00"/>
    <m/>
    <x v="1"/>
    <s v="JAR"/>
    <d v="2019-07-30T17:30:00"/>
    <s v="9000425/29144/28901/29121"/>
    <x v="83"/>
    <s v="Carga"/>
    <s v="NO"/>
    <n v="2"/>
    <n v="4"/>
    <x v="0"/>
    <x v="294"/>
    <x v="5"/>
    <s v="varios"/>
    <m/>
    <m/>
    <m/>
    <m/>
    <n v="20"/>
    <s v="Miguel Ángel"/>
    <x v="157"/>
    <d v="1899-12-30T17:15:00"/>
    <m/>
    <n v="0"/>
    <x v="0"/>
    <x v="0"/>
    <s v="SI"/>
    <x v="1"/>
    <x v="1"/>
    <x v="1"/>
    <n v="1"/>
    <x v="2"/>
    <x v="31"/>
    <x v="7"/>
    <n v="468"/>
  </r>
  <r>
    <d v="2019-07-30T00:00:00"/>
    <x v="56"/>
    <d v="1899-12-30T19:00:00"/>
    <m/>
    <x v="1"/>
    <s v="MR"/>
    <d v="2019-07-30T19:00:00"/>
    <n v="29044"/>
    <x v="26"/>
    <s v="Carga"/>
    <s v="NO"/>
    <n v="16.5"/>
    <n v="33"/>
    <x v="0"/>
    <x v="100"/>
    <x v="7"/>
    <s v="SAN ESTEVE DE SESROVIRES"/>
    <m/>
    <m/>
    <m/>
    <m/>
    <n v="20"/>
    <s v="Denia"/>
    <x v="157"/>
    <d v="1899-12-30T19:00:00"/>
    <m/>
    <n v="0"/>
    <x v="0"/>
    <x v="0"/>
    <s v="SI"/>
    <x v="1"/>
    <x v="1"/>
    <x v="1"/>
    <n v="1"/>
    <x v="2"/>
    <x v="31"/>
    <x v="7"/>
    <n v="468"/>
  </r>
  <r>
    <d v="2019-07-31T00:00:00"/>
    <x v="17"/>
    <d v="1899-12-30T06:00:00"/>
    <m/>
    <x v="1"/>
    <s v="MR"/>
    <d v="2019-07-31T06:00:00"/>
    <n v="29256"/>
    <x v="3"/>
    <s v="Carga"/>
    <s v="SI"/>
    <n v="13.5"/>
    <n v="26"/>
    <x v="2"/>
    <x v="380"/>
    <x v="1"/>
    <s v="GRANOLLERS"/>
    <m/>
    <m/>
    <m/>
    <m/>
    <n v="30"/>
    <s v="Alfredo"/>
    <x v="158"/>
    <d v="1899-12-30T09:17:00"/>
    <m/>
    <n v="1"/>
    <x v="0"/>
    <x v="0"/>
    <s v="SI"/>
    <x v="1"/>
    <x v="2"/>
    <x v="0"/>
    <n v="0"/>
    <x v="1"/>
    <x v="31"/>
    <x v="7"/>
    <n v="468"/>
  </r>
  <r>
    <d v="2019-07-31T00:00:00"/>
    <x v="9"/>
    <d v="1899-12-30T08:00:00"/>
    <m/>
    <x v="1"/>
    <s v="SJ"/>
    <d v="2019-07-31T08:00:00"/>
    <n v="29215"/>
    <x v="31"/>
    <s v="Carga"/>
    <s v="SI"/>
    <n v="13.5"/>
    <n v="26"/>
    <x v="0"/>
    <x v="70"/>
    <x v="11"/>
    <s v="maçanet"/>
    <m/>
    <m/>
    <m/>
    <m/>
    <n v="45"/>
    <s v="Jesús"/>
    <x v="158"/>
    <d v="1899-12-30T08:00:00"/>
    <m/>
    <n v="1"/>
    <x v="0"/>
    <x v="0"/>
    <s v="SI"/>
    <x v="1"/>
    <x v="1"/>
    <x v="1"/>
    <n v="1"/>
    <x v="2"/>
    <x v="31"/>
    <x v="7"/>
    <n v="468"/>
  </r>
  <r>
    <d v="2019-07-31T00:00:00"/>
    <x v="90"/>
    <d v="1899-12-30T08:15:00"/>
    <m/>
    <x v="1"/>
    <s v="SJ"/>
    <d v="2019-07-31T08:30:00"/>
    <s v="29271 Y 29289"/>
    <x v="7"/>
    <s v="Carga"/>
    <s v="NO"/>
    <n v="3.5"/>
    <n v="7"/>
    <x v="0"/>
    <x v="9"/>
    <x v="5"/>
    <s v="TIRGI"/>
    <m/>
    <m/>
    <m/>
    <m/>
    <n v="30"/>
    <s v="Alfredo"/>
    <x v="158"/>
    <d v="1899-12-30T08:15:00"/>
    <m/>
    <n v="0"/>
    <x v="0"/>
    <x v="0"/>
    <s v="SI"/>
    <x v="1"/>
    <x v="1"/>
    <x v="1"/>
    <n v="1"/>
    <x v="2"/>
    <x v="31"/>
    <x v="7"/>
    <n v="468"/>
  </r>
  <r>
    <d v="2019-07-31T00:00:00"/>
    <x v="22"/>
    <d v="1899-12-30T09:00:00"/>
    <m/>
    <x v="1"/>
    <s v="SJ"/>
    <d v="2019-07-31T09:00:00"/>
    <n v="29215"/>
    <x v="31"/>
    <s v="Carga"/>
    <s v="SI"/>
    <n v="13.5"/>
    <n v="26"/>
    <x v="0"/>
    <x v="381"/>
    <x v="7"/>
    <s v="JAEN"/>
    <m/>
    <m/>
    <m/>
    <m/>
    <n v="10"/>
    <s v="Jesús"/>
    <x v="158"/>
    <d v="1899-12-30T09:00:00"/>
    <m/>
    <n v="1"/>
    <x v="0"/>
    <x v="0"/>
    <s v="SI"/>
    <x v="1"/>
    <x v="1"/>
    <x v="1"/>
    <n v="1"/>
    <x v="2"/>
    <x v="31"/>
    <x v="7"/>
    <n v="468"/>
  </r>
  <r>
    <d v="2019-07-31T00:00:00"/>
    <x v="14"/>
    <m/>
    <m/>
    <x v="0"/>
    <s v="SJ"/>
    <d v="2019-07-31T10:00:00"/>
    <s v="c"/>
    <x v="18"/>
    <s v="Carga"/>
    <s v="NO"/>
    <n v="0.5"/>
    <n v="0.5"/>
    <x v="1"/>
    <x v="12"/>
    <x v="11"/>
    <s v="belgica"/>
    <m/>
    <m/>
    <m/>
    <m/>
    <n v="5"/>
    <s v="Sandra"/>
    <x v="158"/>
    <d v="1899-12-30T10:00:00"/>
    <m/>
    <n v="0"/>
    <x v="0"/>
    <x v="0"/>
    <s v="No"/>
    <x v="0"/>
    <x v="0"/>
    <x v="0"/>
    <n v="0"/>
    <x v="2"/>
    <x v="31"/>
    <x v="7"/>
    <n v="468"/>
  </r>
  <r>
    <d v="2019-07-31T00:00:00"/>
    <x v="91"/>
    <d v="1899-12-30T10:10:00"/>
    <m/>
    <x v="1"/>
    <s v="SJ"/>
    <d v="2019-07-31T10:00:00"/>
    <n v="29051"/>
    <x v="3"/>
    <s v="Carga"/>
    <s v="NO"/>
    <n v="0.5"/>
    <n v="0.5"/>
    <x v="1"/>
    <x v="14"/>
    <x v="3"/>
    <s v="barcelona"/>
    <m/>
    <m/>
    <m/>
    <m/>
    <n v="5"/>
    <s v="Sandra"/>
    <x v="158"/>
    <d v="1899-12-30T10:10:00"/>
    <m/>
    <n v="0"/>
    <x v="0"/>
    <x v="0"/>
    <s v="SI"/>
    <x v="1"/>
    <x v="1"/>
    <x v="1"/>
    <n v="1"/>
    <x v="1"/>
    <x v="31"/>
    <x v="7"/>
    <n v="468"/>
  </r>
  <r>
    <d v="2019-07-31T00:00:00"/>
    <x v="1"/>
    <d v="1899-12-30T10:30:00"/>
    <m/>
    <x v="1"/>
    <s v="SJ"/>
    <d v="2019-07-31T10:30:00"/>
    <n v="29345"/>
    <x v="3"/>
    <s v="Carga"/>
    <s v="NO"/>
    <n v="0.5"/>
    <n v="0.5"/>
    <x v="1"/>
    <x v="275"/>
    <x v="3"/>
    <s v="BARCELONA"/>
    <m/>
    <m/>
    <m/>
    <m/>
    <n v="10"/>
    <s v="Jesús"/>
    <x v="158"/>
    <d v="1899-12-30T10:30:00"/>
    <m/>
    <n v="0"/>
    <x v="0"/>
    <x v="0"/>
    <s v="SI"/>
    <x v="1"/>
    <x v="1"/>
    <x v="1"/>
    <n v="1"/>
    <x v="1"/>
    <x v="31"/>
    <x v="7"/>
    <n v="468"/>
  </r>
  <r>
    <d v="2019-07-31T00:00:00"/>
    <x v="2"/>
    <d v="1899-12-30T11:00:00"/>
    <m/>
    <x v="1"/>
    <s v="SJ"/>
    <d v="2019-07-31T11:00:00"/>
    <n v="6007400"/>
    <x v="25"/>
    <s v="Carga"/>
    <s v="NO"/>
    <n v="11"/>
    <n v="22"/>
    <x v="0"/>
    <x v="7"/>
    <x v="9"/>
    <s v="FRANCIA"/>
    <m/>
    <m/>
    <m/>
    <m/>
    <n v="35"/>
    <s v="Jesús"/>
    <x v="158"/>
    <d v="1899-12-30T11:00:00"/>
    <m/>
    <n v="0"/>
    <x v="0"/>
    <x v="0"/>
    <s v="SI"/>
    <x v="1"/>
    <x v="1"/>
    <x v="1"/>
    <n v="1"/>
    <x v="2"/>
    <x v="31"/>
    <x v="7"/>
    <n v="468"/>
  </r>
  <r>
    <d v="2019-07-31T00:00:00"/>
    <x v="4"/>
    <d v="1899-12-30T12:00:00"/>
    <m/>
    <x v="1"/>
    <s v="MR"/>
    <d v="2019-07-31T12:00:00"/>
    <s v="28818 Y 9AL/19000836 Y 9AL/19000837"/>
    <x v="3"/>
    <s v="Carga"/>
    <s v="SI"/>
    <n v="13.5"/>
    <n v="44"/>
    <x v="0"/>
    <x v="206"/>
    <x v="3"/>
    <s v="PALAU"/>
    <m/>
    <m/>
    <m/>
    <m/>
    <n v="40"/>
    <s v="Jesús"/>
    <x v="158"/>
    <d v="1899-12-30T12:00:00"/>
    <m/>
    <n v="1"/>
    <x v="0"/>
    <x v="0"/>
    <s v="SI"/>
    <x v="1"/>
    <x v="1"/>
    <x v="1"/>
    <n v="1"/>
    <x v="1"/>
    <x v="31"/>
    <x v="7"/>
    <n v="468"/>
  </r>
  <r>
    <d v="2019-07-31T00:00:00"/>
    <x v="5"/>
    <d v="1899-12-30T12:30:00"/>
    <m/>
    <x v="1"/>
    <s v="SJ"/>
    <d v="2019-07-31T12:30:00"/>
    <m/>
    <x v="3"/>
    <s v="Descarga"/>
    <s v="NO"/>
    <n v="1"/>
    <n v="2"/>
    <x v="0"/>
    <x v="17"/>
    <x v="2"/>
    <s v="PALAU"/>
    <m/>
    <m/>
    <m/>
    <m/>
    <n v="10"/>
    <s v="Sandra"/>
    <x v="158"/>
    <d v="1899-12-30T12:30:00"/>
    <m/>
    <n v="0"/>
    <x v="0"/>
    <x v="0"/>
    <s v="SI"/>
    <x v="1"/>
    <x v="1"/>
    <x v="1"/>
    <n v="1"/>
    <x v="0"/>
    <x v="31"/>
    <x v="7"/>
    <n v="468"/>
  </r>
  <r>
    <d v="2019-07-31T00:00:00"/>
    <x v="53"/>
    <d v="1899-12-30T12:45:00"/>
    <m/>
    <x v="1"/>
    <s v="SJ"/>
    <d v="2019-07-31T13:00:00"/>
    <n v="29127"/>
    <x v="3"/>
    <s v="Carga"/>
    <s v="SI"/>
    <n v="13.5"/>
    <n v="26"/>
    <x v="2"/>
    <x v="382"/>
    <x v="1"/>
    <s v="MURCIA"/>
    <m/>
    <m/>
    <m/>
    <m/>
    <n v="120"/>
    <s v="Denia"/>
    <x v="158"/>
    <d v="1899-12-30T18:15:00"/>
    <m/>
    <n v="1"/>
    <x v="0"/>
    <x v="0"/>
    <s v="SI"/>
    <x v="1"/>
    <x v="2"/>
    <x v="0"/>
    <n v="0"/>
    <x v="1"/>
    <x v="31"/>
    <x v="7"/>
    <n v="468"/>
  </r>
  <r>
    <d v="2019-07-31T00:00:00"/>
    <x v="36"/>
    <d v="1899-12-30T13:00:00"/>
    <m/>
    <x v="1"/>
    <s v="SJ"/>
    <d v="2019-07-31T13:00:00"/>
    <m/>
    <x v="3"/>
    <s v="Descarga"/>
    <s v="NO"/>
    <n v="8.5"/>
    <n v="17"/>
    <x v="0"/>
    <x v="319"/>
    <x v="1"/>
    <s v="PALAU"/>
    <m/>
    <m/>
    <m/>
    <m/>
    <n v="60"/>
    <s v="Alfredo"/>
    <x v="158"/>
    <d v="1899-12-30T13:00:00"/>
    <m/>
    <n v="0"/>
    <x v="0"/>
    <x v="0"/>
    <s v="SI"/>
    <x v="1"/>
    <x v="1"/>
    <x v="1"/>
    <n v="1"/>
    <x v="1"/>
    <x v="31"/>
    <x v="7"/>
    <n v="468"/>
  </r>
  <r>
    <d v="2019-07-31T00:00:00"/>
    <x v="6"/>
    <d v="1899-12-30T13:30:00"/>
    <m/>
    <x v="1"/>
    <s v="SJ"/>
    <d v="2019-07-31T13:30:00"/>
    <n v="6007565"/>
    <x v="25"/>
    <s v="Carga"/>
    <s v="NO"/>
    <n v="9"/>
    <n v="18"/>
    <x v="0"/>
    <x v="12"/>
    <x v="9"/>
    <s v="belgica"/>
    <m/>
    <m/>
    <m/>
    <m/>
    <n v="30"/>
    <s v="Miguel Ángel"/>
    <x v="158"/>
    <d v="1899-12-30T13:30:00"/>
    <m/>
    <n v="0"/>
    <x v="0"/>
    <x v="0"/>
    <s v="SI"/>
    <x v="1"/>
    <x v="1"/>
    <x v="1"/>
    <n v="1"/>
    <x v="2"/>
    <x v="31"/>
    <x v="7"/>
    <n v="468"/>
  </r>
  <r>
    <d v="2019-07-31T00:00:00"/>
    <x v="43"/>
    <d v="1899-12-30T14:00:00"/>
    <m/>
    <x v="1"/>
    <s v="MR"/>
    <d v="2019-07-31T14:00:00"/>
    <n v="28550"/>
    <x v="26"/>
    <s v="Carga"/>
    <s v="SI"/>
    <n v="13.5"/>
    <n v="26"/>
    <x v="0"/>
    <x v="379"/>
    <x v="7"/>
    <s v="TERRASSA"/>
    <m/>
    <m/>
    <m/>
    <m/>
    <n v="30"/>
    <s v="Miguel Ángel"/>
    <x v="158"/>
    <d v="1899-12-30T14:00:00"/>
    <m/>
    <n v="1"/>
    <x v="0"/>
    <x v="0"/>
    <s v="SI"/>
    <x v="1"/>
    <x v="1"/>
    <x v="1"/>
    <n v="1"/>
    <x v="2"/>
    <x v="31"/>
    <x v="7"/>
    <n v="468"/>
  </r>
  <r>
    <d v="2019-07-31T00:00:00"/>
    <x v="12"/>
    <d v="1899-12-30T14:30:00"/>
    <m/>
    <x v="1"/>
    <s v="SJ"/>
    <d v="2019-07-31T14:30:00"/>
    <m/>
    <x v="3"/>
    <s v="Carga"/>
    <s v="SI"/>
    <n v="13.5"/>
    <n v="26"/>
    <x v="0"/>
    <x v="319"/>
    <x v="1"/>
    <s v="MURCIA"/>
    <m/>
    <m/>
    <m/>
    <m/>
    <n v="60"/>
    <s v="Alfredo"/>
    <x v="158"/>
    <d v="1899-12-30T12:50:00"/>
    <m/>
    <n v="1"/>
    <x v="0"/>
    <x v="0"/>
    <s v="SI"/>
    <x v="1"/>
    <x v="3"/>
    <x v="1"/>
    <n v="1"/>
    <x v="1"/>
    <x v="31"/>
    <x v="7"/>
    <n v="468"/>
  </r>
  <r>
    <d v="2019-07-31T00:00:00"/>
    <x v="38"/>
    <d v="1899-12-30T15:00:00"/>
    <m/>
    <x v="1"/>
    <s v="SJ"/>
    <d v="2019-07-31T15:00:00"/>
    <n v="28559"/>
    <x v="31"/>
    <s v="Carga"/>
    <s v="NO"/>
    <n v="9.5"/>
    <n v="19"/>
    <x v="0"/>
    <x v="119"/>
    <x v="1"/>
    <s v="palau"/>
    <m/>
    <m/>
    <m/>
    <m/>
    <n v="30"/>
    <s v="Denia"/>
    <x v="158"/>
    <d v="1899-12-30T15:00:00"/>
    <m/>
    <n v="0"/>
    <x v="0"/>
    <x v="0"/>
    <s v="SI"/>
    <x v="1"/>
    <x v="1"/>
    <x v="1"/>
    <n v="1"/>
    <x v="1"/>
    <x v="31"/>
    <x v="7"/>
    <n v="468"/>
  </r>
  <r>
    <d v="2019-07-31T00:00:00"/>
    <x v="116"/>
    <m/>
    <m/>
    <x v="0"/>
    <s v="SJ"/>
    <d v="2019-07-31T15:30:00"/>
    <n v="6007392"/>
    <x v="3"/>
    <s v="Carga"/>
    <s v="NO"/>
    <n v="2"/>
    <n v="4"/>
    <x v="0"/>
    <x v="86"/>
    <x v="4"/>
    <s v="italia"/>
    <m/>
    <m/>
    <m/>
    <m/>
    <n v="10"/>
    <s v="Miguel Ángel"/>
    <x v="158"/>
    <d v="1899-12-30T15:15:00"/>
    <m/>
    <n v="0"/>
    <x v="0"/>
    <x v="0"/>
    <s v="No"/>
    <x v="0"/>
    <x v="0"/>
    <x v="0"/>
    <n v="0"/>
    <x v="1"/>
    <x v="31"/>
    <x v="7"/>
    <n v="468"/>
  </r>
  <r>
    <d v="2019-07-31T00:00:00"/>
    <x v="13"/>
    <d v="1899-12-30T16:00:00"/>
    <m/>
    <x v="1"/>
    <s v="SJ"/>
    <d v="2019-07-31T16:00:00"/>
    <n v="29307"/>
    <x v="3"/>
    <s v="Carga"/>
    <s v="SI"/>
    <n v="13.5"/>
    <n v="26"/>
    <x v="0"/>
    <x v="383"/>
    <x v="7"/>
    <s v="MURCIA"/>
    <m/>
    <m/>
    <m/>
    <m/>
    <n v="120"/>
    <s v="Denia"/>
    <x v="158"/>
    <d v="1899-12-30T18:00:00"/>
    <m/>
    <n v="1"/>
    <x v="0"/>
    <x v="0"/>
    <s v="SI"/>
    <x v="1"/>
    <x v="2"/>
    <x v="0"/>
    <n v="0"/>
    <x v="2"/>
    <x v="31"/>
    <x v="7"/>
    <n v="468"/>
  </r>
  <r>
    <d v="2019-07-31T00:00:00"/>
    <x v="8"/>
    <d v="1899-12-30T16:30:00"/>
    <m/>
    <x v="1"/>
    <s v="MR"/>
    <d v="2019-07-31T16:30:00"/>
    <n v="29017"/>
    <x v="55"/>
    <s v="Carga"/>
    <s v="SI"/>
    <n v="13.5"/>
    <n v="26"/>
    <x v="0"/>
    <x v="259"/>
    <x v="1"/>
    <s v="MARRUECOS"/>
    <m/>
    <m/>
    <m/>
    <m/>
    <n v="60"/>
    <s v="Miguel Ángel"/>
    <x v="158"/>
    <d v="1899-12-30T16:30:00"/>
    <m/>
    <n v="1"/>
    <x v="0"/>
    <x v="0"/>
    <s v="SI"/>
    <x v="1"/>
    <x v="1"/>
    <x v="1"/>
    <n v="1"/>
    <x v="1"/>
    <x v="31"/>
    <x v="7"/>
    <n v="468"/>
  </r>
  <r>
    <d v="2019-07-31T00:00:00"/>
    <x v="82"/>
    <d v="1899-12-30T16:45:00"/>
    <m/>
    <x v="1"/>
    <s v="JAR"/>
    <d v="2019-07-31T17:00:00"/>
    <m/>
    <x v="19"/>
    <s v="Carga"/>
    <s v="NO"/>
    <n v="6"/>
    <n v="6"/>
    <x v="0"/>
    <x v="6"/>
    <x v="3"/>
    <s v="varios"/>
    <m/>
    <m/>
    <m/>
    <m/>
    <n v="10"/>
    <s v="Sandra"/>
    <x v="158"/>
    <d v="1899-12-30T16:45:00"/>
    <m/>
    <n v="0"/>
    <x v="0"/>
    <x v="0"/>
    <s v="SI"/>
    <x v="1"/>
    <x v="1"/>
    <x v="1"/>
    <n v="1"/>
    <x v="1"/>
    <x v="31"/>
    <x v="7"/>
    <n v="468"/>
  </r>
  <r>
    <d v="2019-07-31T00:00:00"/>
    <x v="89"/>
    <d v="1899-12-30T17:15:00"/>
    <m/>
    <x v="1"/>
    <s v="JAR"/>
    <d v="2019-07-31T17:30:00"/>
    <s v="29202/29166"/>
    <x v="83"/>
    <s v="Carga"/>
    <s v="NO"/>
    <n v="1"/>
    <n v="1"/>
    <x v="0"/>
    <x v="294"/>
    <x v="7"/>
    <s v="varios"/>
    <m/>
    <m/>
    <m/>
    <m/>
    <n v="5"/>
    <s v="Sandra"/>
    <x v="158"/>
    <d v="1899-12-30T17:15:00"/>
    <m/>
    <n v="0"/>
    <x v="0"/>
    <x v="0"/>
    <s v="SI"/>
    <x v="1"/>
    <x v="1"/>
    <x v="1"/>
    <n v="1"/>
    <x v="2"/>
    <x v="31"/>
    <x v="7"/>
    <n v="468"/>
  </r>
  <r>
    <d v="2019-07-31T00:00:00"/>
    <x v="46"/>
    <d v="1899-12-30T18:00:00"/>
    <m/>
    <x v="1"/>
    <s v="JAR"/>
    <d v="2019-07-31T18:00:00"/>
    <m/>
    <x v="26"/>
    <s v="Carga"/>
    <s v="NO"/>
    <n v="8"/>
    <n v="16"/>
    <x v="0"/>
    <x v="157"/>
    <x v="5"/>
    <s v="varios"/>
    <m/>
    <m/>
    <m/>
    <m/>
    <n v="10"/>
    <s v="Miguel Ángel"/>
    <x v="158"/>
    <d v="1899-12-30T18:00:00"/>
    <m/>
    <n v="0"/>
    <x v="0"/>
    <x v="0"/>
    <s v="SI"/>
    <x v="1"/>
    <x v="1"/>
    <x v="1"/>
    <n v="1"/>
    <x v="2"/>
    <x v="31"/>
    <x v="7"/>
    <n v="468"/>
  </r>
  <r>
    <d v="2019-07-31T00:00:00"/>
    <x v="47"/>
    <d v="1899-12-30T18:30:00"/>
    <m/>
    <x v="1"/>
    <s v="MR"/>
    <d v="2019-07-31T18:30:00"/>
    <s v="27712, 29017, 27713"/>
    <x v="55"/>
    <s v="Carga"/>
    <s v="SI"/>
    <n v="13.5"/>
    <n v="26"/>
    <x v="0"/>
    <x v="259"/>
    <x v="1"/>
    <s v="MARRUECOS"/>
    <m/>
    <m/>
    <m/>
    <m/>
    <n v="60"/>
    <s v="Jesús"/>
    <x v="158"/>
    <d v="1899-12-30T18:30:00"/>
    <m/>
    <n v="1"/>
    <x v="0"/>
    <x v="0"/>
    <s v="SI"/>
    <x v="1"/>
    <x v="1"/>
    <x v="1"/>
    <n v="1"/>
    <x v="1"/>
    <x v="31"/>
    <x v="7"/>
    <n v="468"/>
  </r>
  <r>
    <d v="2019-07-31T00:00:00"/>
    <x v="56"/>
    <d v="1899-12-30T19:00:00"/>
    <m/>
    <x v="1"/>
    <s v="MR"/>
    <d v="2019-07-31T19:00:00"/>
    <n v="3680477191"/>
    <x v="3"/>
    <s v="Carga"/>
    <s v="SI"/>
    <n v="13.5"/>
    <n v="26"/>
    <x v="0"/>
    <x v="23"/>
    <x v="1"/>
    <s v="PALAU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8-01T00:00:00"/>
    <x v="9"/>
    <d v="1899-12-30T08:00:00"/>
    <m/>
    <x v="1"/>
    <s v="SJ"/>
    <d v="2019-08-01T08:00:00"/>
    <m/>
    <x v="22"/>
    <s v="Carga"/>
    <s v="SI"/>
    <n v="13.5"/>
    <n v="26"/>
    <x v="0"/>
    <x v="319"/>
    <x v="1"/>
    <s v="MURCIA"/>
    <m/>
    <m/>
    <m/>
    <m/>
    <n v="60"/>
    <s v="Alfredo"/>
    <x v="159"/>
    <d v="1899-12-30T08:00:00"/>
    <m/>
    <n v="1"/>
    <x v="0"/>
    <x v="0"/>
    <s v="SI"/>
    <x v="1"/>
    <x v="1"/>
    <x v="1"/>
    <n v="1"/>
    <x v="1"/>
    <x v="31"/>
    <x v="8"/>
    <n v="468"/>
  </r>
  <r>
    <d v="2019-08-01T00:00:00"/>
    <x v="90"/>
    <d v="1899-12-30T08:15:00"/>
    <m/>
    <x v="1"/>
    <s v="SJ"/>
    <d v="2019-08-01T08:30:00"/>
    <m/>
    <x v="7"/>
    <s v="Carga"/>
    <s v="NO"/>
    <n v="3.5"/>
    <n v="7"/>
    <x v="0"/>
    <x v="9"/>
    <x v="5"/>
    <s v="TIRGI"/>
    <m/>
    <m/>
    <m/>
    <m/>
    <n v="30"/>
    <s v="Miguel Ángel"/>
    <x v="159"/>
    <d v="1899-12-30T08:15:00"/>
    <m/>
    <n v="0"/>
    <x v="0"/>
    <x v="0"/>
    <s v="SI"/>
    <x v="1"/>
    <x v="1"/>
    <x v="1"/>
    <n v="1"/>
    <x v="2"/>
    <x v="31"/>
    <x v="8"/>
    <n v="468"/>
  </r>
  <r>
    <d v="2019-08-01T00:00:00"/>
    <x v="22"/>
    <d v="1899-12-30T09:00:00"/>
    <m/>
    <x v="1"/>
    <s v="MR"/>
    <d v="2019-08-01T09:00:00"/>
    <s v="29163 Y 28734"/>
    <x v="3"/>
    <s v="Carga"/>
    <s v="NO"/>
    <n v="1.5"/>
    <n v="3"/>
    <x v="0"/>
    <x v="384"/>
    <x v="1"/>
    <s v="GRANOLLERS"/>
    <m/>
    <m/>
    <m/>
    <m/>
    <n v="30"/>
    <s v="Alfredo"/>
    <x v="159"/>
    <d v="1899-12-30T09:00:00"/>
    <m/>
    <n v="0"/>
    <x v="0"/>
    <x v="0"/>
    <s v="SI"/>
    <x v="1"/>
    <x v="1"/>
    <x v="1"/>
    <n v="1"/>
    <x v="1"/>
    <x v="31"/>
    <x v="8"/>
    <n v="468"/>
  </r>
  <r>
    <d v="2019-08-01T00:00:00"/>
    <x v="82"/>
    <d v="1899-12-30T16:45:00"/>
    <m/>
    <x v="1"/>
    <s v="JAR"/>
    <d v="2019-08-01T17:00:00"/>
    <m/>
    <x v="19"/>
    <s v="Carga"/>
    <s v="NO"/>
    <n v="6"/>
    <n v="6"/>
    <x v="0"/>
    <x v="6"/>
    <x v="3"/>
    <s v="varios"/>
    <m/>
    <m/>
    <m/>
    <m/>
    <n v="20"/>
    <s v="Sandra"/>
    <x v="159"/>
    <d v="1899-12-30T16:45:00"/>
    <m/>
    <n v="0"/>
    <x v="0"/>
    <x v="0"/>
    <s v="SI"/>
    <x v="1"/>
    <x v="1"/>
    <x v="1"/>
    <n v="1"/>
    <x v="1"/>
    <x v="31"/>
    <x v="8"/>
    <n v="468"/>
  </r>
  <r>
    <d v="2019-08-01T00:00:00"/>
    <x v="46"/>
    <d v="1899-12-30T18:00:00"/>
    <m/>
    <x v="1"/>
    <s v="JAR"/>
    <d v="2019-08-01T18:00:00"/>
    <m/>
    <x v="26"/>
    <s v="Carga"/>
    <s v="NO"/>
    <n v="8"/>
    <n v="16"/>
    <x v="0"/>
    <x v="157"/>
    <x v="5"/>
    <s v="varios"/>
    <m/>
    <m/>
    <m/>
    <m/>
    <n v="30"/>
    <s v="Miguel Ángel"/>
    <x v="159"/>
    <d v="1899-12-30T18:00:00"/>
    <m/>
    <n v="0"/>
    <x v="0"/>
    <x v="0"/>
    <s v="SI"/>
    <x v="1"/>
    <x v="1"/>
    <x v="1"/>
    <n v="1"/>
    <x v="2"/>
    <x v="31"/>
    <x v="8"/>
    <n v="468"/>
  </r>
  <r>
    <d v="2019-08-01T00:00:00"/>
    <x v="56"/>
    <d v="1899-12-30T19:00:00"/>
    <m/>
    <x v="1"/>
    <s v="MR"/>
    <d v="2019-08-01T19:00:00"/>
    <n v="3680477191"/>
    <x v="3"/>
    <s v="Carga"/>
    <s v="SI"/>
    <n v="13.5"/>
    <n v="26"/>
    <x v="0"/>
    <x v="23"/>
    <x v="1"/>
    <s v="PALAU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8-01T00:00:00"/>
    <x v="36"/>
    <d v="1899-12-30T13:00:00"/>
    <m/>
    <x v="1"/>
    <s v="MR"/>
    <d v="2019-08-01T13:00:00"/>
    <n v="29028"/>
    <x v="43"/>
    <s v="Carga"/>
    <s v="SI"/>
    <n v="13.5"/>
    <n v="26"/>
    <x v="0"/>
    <x v="312"/>
    <x v="7"/>
    <s v="BADAJOZ"/>
    <m/>
    <m/>
    <m/>
    <m/>
    <n v="40"/>
    <s v="Alfredo"/>
    <x v="159"/>
    <d v="1899-12-30T13:00:00"/>
    <m/>
    <n v="1"/>
    <x v="0"/>
    <x v="0"/>
    <s v="SI"/>
    <x v="1"/>
    <x v="1"/>
    <x v="1"/>
    <n v="1"/>
    <x v="2"/>
    <x v="31"/>
    <x v="8"/>
    <n v="468"/>
  </r>
  <r>
    <d v="2019-08-01T00:00:00"/>
    <x v="2"/>
    <d v="1899-12-30T11:00:00"/>
    <m/>
    <x v="1"/>
    <s v="MR"/>
    <d v="2019-08-01T11:00:00"/>
    <m/>
    <x v="3"/>
    <s v="Descarga"/>
    <s v="NO"/>
    <n v="5"/>
    <n v="10"/>
    <x v="0"/>
    <x v="56"/>
    <x v="0"/>
    <s v="ESPARREGUERA"/>
    <m/>
    <m/>
    <m/>
    <m/>
    <n v="30"/>
    <s v="Jesús"/>
    <x v="159"/>
    <d v="1899-12-30T11:00:00"/>
    <m/>
    <n v="0"/>
    <x v="0"/>
    <x v="0"/>
    <s v="SI"/>
    <x v="1"/>
    <x v="1"/>
    <x v="1"/>
    <n v="1"/>
    <x v="0"/>
    <x v="31"/>
    <x v="8"/>
    <n v="468"/>
  </r>
  <r>
    <d v="2019-08-01T00:00:00"/>
    <x v="89"/>
    <d v="1899-12-30T17:15:00"/>
    <m/>
    <x v="1"/>
    <s v="JAR"/>
    <d v="2019-08-01T17:30:00"/>
    <n v="28868"/>
    <x v="83"/>
    <s v="Carga"/>
    <s v="NO"/>
    <n v="1"/>
    <n v="1"/>
    <x v="0"/>
    <x v="294"/>
    <x v="7"/>
    <s v="varios"/>
    <m/>
    <m/>
    <m/>
    <m/>
    <m/>
    <s v="FALLO"/>
    <x v="23"/>
    <m/>
    <m/>
    <n v="0"/>
    <x v="1"/>
    <x v="1"/>
    <s v="N/A"/>
    <x v="4"/>
    <x v="4"/>
    <x v="0"/>
    <n v="0"/>
    <x v="2"/>
    <x v="5"/>
    <x v="2"/>
    <n v="468"/>
  </r>
  <r>
    <d v="2019-08-01T00:00:00"/>
    <x v="43"/>
    <d v="1899-12-30T14:00:00"/>
    <m/>
    <x v="1"/>
    <s v="MR"/>
    <d v="2019-08-01T14:00:00"/>
    <n v="29094"/>
    <x v="26"/>
    <s v="Carga"/>
    <s v="NO"/>
    <n v="7"/>
    <n v="14"/>
    <x v="0"/>
    <x v="385"/>
    <x v="7"/>
    <s v="GIPUZKOA"/>
    <m/>
    <m/>
    <m/>
    <m/>
    <n v="30"/>
    <s v="Miguel Ángel"/>
    <x v="159"/>
    <d v="1899-12-30T14:00:00"/>
    <m/>
    <n v="0"/>
    <x v="0"/>
    <x v="0"/>
    <s v="SI"/>
    <x v="1"/>
    <x v="1"/>
    <x v="1"/>
    <n v="1"/>
    <x v="2"/>
    <x v="31"/>
    <x v="8"/>
    <n v="468"/>
  </r>
  <r>
    <d v="2019-08-01T00:00:00"/>
    <x v="14"/>
    <d v="1899-12-30T10:00:00"/>
    <m/>
    <x v="1"/>
    <s v="SJ"/>
    <d v="2019-08-01T10:00:00"/>
    <n v="113006912"/>
    <x v="3"/>
    <s v="Descarga"/>
    <s v="NO"/>
    <n v="1.5"/>
    <n v="3"/>
    <x v="0"/>
    <x v="118"/>
    <x v="2"/>
    <s v="PALAU"/>
    <m/>
    <m/>
    <m/>
    <m/>
    <n v="20"/>
    <s v="Alfredo"/>
    <x v="159"/>
    <d v="1899-12-30T10:00:00"/>
    <m/>
    <n v="0"/>
    <x v="0"/>
    <x v="0"/>
    <s v="SI"/>
    <x v="1"/>
    <x v="1"/>
    <x v="1"/>
    <n v="1"/>
    <x v="0"/>
    <x v="31"/>
    <x v="8"/>
    <n v="468"/>
  </r>
  <r>
    <d v="2019-08-01T00:00:00"/>
    <x v="6"/>
    <m/>
    <m/>
    <x v="0"/>
    <s v="SJ"/>
    <d v="2019-08-01T13:30:00"/>
    <n v="28302"/>
    <x v="3"/>
    <s v="Carga"/>
    <s v="NO"/>
    <n v="1.5"/>
    <n v="2"/>
    <x v="0"/>
    <x v="129"/>
    <x v="1"/>
    <s v="portugal"/>
    <m/>
    <m/>
    <m/>
    <m/>
    <n v="10"/>
    <s v="Alfredo"/>
    <x v="159"/>
    <d v="1899-12-30T13:30:00"/>
    <m/>
    <n v="0"/>
    <x v="0"/>
    <x v="0"/>
    <s v="No"/>
    <x v="0"/>
    <x v="0"/>
    <x v="0"/>
    <n v="0"/>
    <x v="1"/>
    <x v="31"/>
    <x v="8"/>
    <n v="468"/>
  </r>
  <r>
    <d v="2019-08-01T00:00:00"/>
    <x v="49"/>
    <d v="1899-12-30T20:00:00"/>
    <m/>
    <x v="1"/>
    <s v="JAR"/>
    <d v="2019-08-01T20:00:00"/>
    <s v="19AL-19000877"/>
    <x v="19"/>
    <s v="Carga"/>
    <s v="NO"/>
    <n v="6"/>
    <n v="6"/>
    <x v="0"/>
    <x v="6"/>
    <x v="3"/>
    <s v="varios"/>
    <m/>
    <m/>
    <m/>
    <m/>
    <n v="20"/>
    <s v="Denia"/>
    <x v="159"/>
    <d v="1899-12-30T20:00:00"/>
    <m/>
    <n v="0"/>
    <x v="0"/>
    <x v="0"/>
    <s v="SI"/>
    <x v="1"/>
    <x v="1"/>
    <x v="1"/>
    <n v="1"/>
    <x v="1"/>
    <x v="31"/>
    <x v="8"/>
    <n v="468"/>
  </r>
  <r>
    <d v="2019-08-02T00:00:00"/>
    <x v="9"/>
    <d v="1899-12-30T08:00:00"/>
    <m/>
    <x v="1"/>
    <s v="MR"/>
    <d v="2019-08-02T08:00:00"/>
    <n v="29127"/>
    <x v="3"/>
    <s v="Carga"/>
    <s v="SI"/>
    <n v="13.5"/>
    <n v="26"/>
    <x v="0"/>
    <x v="386"/>
    <x v="1"/>
    <s v="BENIEL"/>
    <s v="ALBARAN 046091"/>
    <m/>
    <m/>
    <m/>
    <n v="40"/>
    <s v="Alfredo"/>
    <x v="160"/>
    <d v="1899-12-30T08:00:00"/>
    <m/>
    <n v="1"/>
    <x v="0"/>
    <x v="0"/>
    <s v="SI"/>
    <x v="1"/>
    <x v="1"/>
    <x v="1"/>
    <n v="1"/>
    <x v="1"/>
    <x v="31"/>
    <x v="8"/>
    <n v="468"/>
  </r>
  <r>
    <d v="2019-08-02T00:00:00"/>
    <x v="90"/>
    <d v="1899-12-30T08:15:00"/>
    <m/>
    <x v="1"/>
    <s v="SJ"/>
    <d v="2019-08-02T08:30:00"/>
    <n v="28550"/>
    <x v="7"/>
    <s v="Carga"/>
    <s v="NO"/>
    <n v="3.5"/>
    <n v="7"/>
    <x v="0"/>
    <x v="9"/>
    <x v="5"/>
    <s v="TIRGI"/>
    <m/>
    <m/>
    <m/>
    <m/>
    <n v="20"/>
    <s v="Jesús"/>
    <x v="160"/>
    <d v="1899-12-30T08:15:00"/>
    <m/>
    <n v="0"/>
    <x v="0"/>
    <x v="0"/>
    <s v="SI"/>
    <x v="1"/>
    <x v="1"/>
    <x v="1"/>
    <n v="1"/>
    <x v="2"/>
    <x v="31"/>
    <x v="8"/>
    <n v="468"/>
  </r>
  <r>
    <d v="2019-08-02T00:00:00"/>
    <x v="14"/>
    <d v="1899-12-30T10:00:00"/>
    <m/>
    <x v="1"/>
    <s v="MR"/>
    <d v="2019-08-02T10:00:00"/>
    <n v="28810"/>
    <x v="3"/>
    <s v="Carga"/>
    <s v="NO"/>
    <n v="0.5"/>
    <n v="1"/>
    <x v="0"/>
    <x v="13"/>
    <x v="1"/>
    <s v="MOLLET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8-02T00:00:00"/>
    <x v="2"/>
    <d v="1899-12-30T11:00:00"/>
    <m/>
    <x v="1"/>
    <s v="JAR"/>
    <d v="2019-08-02T11:00:00"/>
    <n v="29138"/>
    <x v="26"/>
    <s v="Carga"/>
    <s v="NO"/>
    <n v="8"/>
    <n v="16"/>
    <x v="0"/>
    <x v="157"/>
    <x v="5"/>
    <s v="varios"/>
    <m/>
    <m/>
    <m/>
    <m/>
    <n v="40"/>
    <s v="Miguel Ángel"/>
    <x v="160"/>
    <d v="1899-12-30T11:00:00"/>
    <m/>
    <n v="0"/>
    <x v="0"/>
    <x v="0"/>
    <s v="SI"/>
    <x v="1"/>
    <x v="1"/>
    <x v="1"/>
    <n v="1"/>
    <x v="2"/>
    <x v="31"/>
    <x v="8"/>
    <n v="468"/>
  </r>
  <r>
    <d v="2019-08-02T00:00:00"/>
    <x v="5"/>
    <d v="1899-12-30T12:30:00"/>
    <m/>
    <x v="1"/>
    <s v="JAR"/>
    <d v="2019-08-02T12:30:00"/>
    <m/>
    <x v="26"/>
    <s v="Carga"/>
    <s v="NO"/>
    <n v="8"/>
    <n v="16"/>
    <x v="0"/>
    <x v="157"/>
    <x v="5"/>
    <s v="varios"/>
    <m/>
    <m/>
    <m/>
    <m/>
    <n v="30"/>
    <s v="Alfredo"/>
    <x v="160"/>
    <d v="1899-12-30T12:30:00"/>
    <m/>
    <n v="0"/>
    <x v="0"/>
    <x v="0"/>
    <s v="SI"/>
    <x v="1"/>
    <x v="1"/>
    <x v="1"/>
    <n v="1"/>
    <x v="2"/>
    <x v="31"/>
    <x v="8"/>
    <n v="468"/>
  </r>
  <r>
    <d v="2019-08-02T00:00:00"/>
    <x v="36"/>
    <d v="1899-12-30T13:00:00"/>
    <m/>
    <x v="1"/>
    <s v="SJ"/>
    <d v="2019-08-02T13:00:00"/>
    <n v="6007411"/>
    <x v="25"/>
    <s v="Carga"/>
    <s v="SI"/>
    <n v="13.5"/>
    <n v="26"/>
    <x v="0"/>
    <x v="7"/>
    <x v="9"/>
    <s v="FRANCIA"/>
    <m/>
    <m/>
    <m/>
    <m/>
    <n v="40"/>
    <s v="Jesús"/>
    <x v="160"/>
    <d v="1899-12-30T13:00:00"/>
    <m/>
    <n v="1"/>
    <x v="0"/>
    <x v="0"/>
    <s v="SI"/>
    <x v="1"/>
    <x v="1"/>
    <x v="1"/>
    <n v="1"/>
    <x v="2"/>
    <x v="31"/>
    <x v="8"/>
    <n v="468"/>
  </r>
  <r>
    <d v="2019-08-02T00:00:00"/>
    <x v="43"/>
    <d v="1899-12-30T14:00:00"/>
    <m/>
    <x v="1"/>
    <s v="MR"/>
    <d v="2019-08-02T14:00:00"/>
    <n v="29187"/>
    <x v="49"/>
    <s v="Carga"/>
    <s v="NO"/>
    <n v="2"/>
    <n v="4"/>
    <x v="0"/>
    <x v="145"/>
    <x v="7"/>
    <s v="LAS PALMAS"/>
    <m/>
    <m/>
    <m/>
    <m/>
    <m/>
    <s v="FALLO"/>
    <x v="23"/>
    <m/>
    <m/>
    <n v="0"/>
    <x v="1"/>
    <x v="1"/>
    <s v="N/A"/>
    <x v="4"/>
    <x v="4"/>
    <x v="0"/>
    <n v="0"/>
    <x v="2"/>
    <x v="5"/>
    <x v="2"/>
    <n v="468"/>
  </r>
  <r>
    <d v="2019-08-02T00:00:00"/>
    <x v="38"/>
    <d v="1899-12-30T15:00:00"/>
    <m/>
    <x v="1"/>
    <s v="MR"/>
    <d v="2019-08-02T15:00:00"/>
    <n v="29116"/>
    <x v="43"/>
    <s v="Carga"/>
    <s v="NO"/>
    <n v="7"/>
    <n v="13"/>
    <x v="0"/>
    <x v="387"/>
    <x v="7"/>
    <s v="SEGOVIA"/>
    <m/>
    <m/>
    <m/>
    <m/>
    <n v="30"/>
    <s v="Miguel Ángel"/>
    <x v="160"/>
    <d v="1899-12-30T15:00:00"/>
    <m/>
    <n v="0"/>
    <x v="0"/>
    <x v="0"/>
    <s v="SI"/>
    <x v="1"/>
    <x v="1"/>
    <x v="1"/>
    <n v="1"/>
    <x v="2"/>
    <x v="31"/>
    <x v="8"/>
    <n v="468"/>
  </r>
  <r>
    <d v="2019-08-02T00:00:00"/>
    <x v="7"/>
    <d v="1899-12-30T15:30:00"/>
    <m/>
    <x v="1"/>
    <s v="SJ"/>
    <d v="2019-08-02T15:30:00"/>
    <n v="6007434"/>
    <x v="6"/>
    <s v="Carga"/>
    <s v="SI"/>
    <n v="13.5"/>
    <n v="26"/>
    <x v="0"/>
    <x v="7"/>
    <x v="4"/>
    <s v="FRANCIA"/>
    <m/>
    <m/>
    <m/>
    <m/>
    <n v="40"/>
    <s v="Miguel Ángel"/>
    <x v="160"/>
    <d v="1899-12-30T15:30:00"/>
    <m/>
    <n v="1"/>
    <x v="0"/>
    <x v="0"/>
    <s v="SI"/>
    <x v="1"/>
    <x v="1"/>
    <x v="1"/>
    <n v="1"/>
    <x v="1"/>
    <x v="31"/>
    <x v="8"/>
    <n v="468"/>
  </r>
  <r>
    <d v="2019-08-02T00:00:00"/>
    <x v="82"/>
    <d v="1899-12-30T16:45:00"/>
    <m/>
    <x v="1"/>
    <s v="JAR"/>
    <d v="2019-08-02T17:00:00"/>
    <m/>
    <x v="19"/>
    <s v="Carga"/>
    <s v="NO"/>
    <n v="6"/>
    <n v="6"/>
    <x v="0"/>
    <x v="6"/>
    <x v="3"/>
    <s v="varios"/>
    <m/>
    <m/>
    <m/>
    <m/>
    <n v="20"/>
    <m/>
    <x v="160"/>
    <d v="1899-12-30T16:45:00"/>
    <m/>
    <n v="0"/>
    <x v="0"/>
    <x v="0"/>
    <s v="SI"/>
    <x v="1"/>
    <x v="1"/>
    <x v="1"/>
    <n v="1"/>
    <x v="1"/>
    <x v="31"/>
    <x v="8"/>
    <n v="468"/>
  </r>
  <r>
    <d v="2019-08-02T00:00:00"/>
    <x v="89"/>
    <d v="1899-12-30T17:15:00"/>
    <m/>
    <x v="1"/>
    <s v="JAR"/>
    <d v="2019-08-02T17:30:00"/>
    <s v="29261/28868/29222"/>
    <x v="83"/>
    <s v="Carga"/>
    <s v="NO"/>
    <n v="1"/>
    <n v="1"/>
    <x v="0"/>
    <x v="294"/>
    <x v="7"/>
    <s v="varios"/>
    <m/>
    <m/>
    <m/>
    <m/>
    <n v="20"/>
    <s v="Miguel Ángel"/>
    <x v="160"/>
    <d v="1899-12-30T17:15:00"/>
    <m/>
    <n v="0"/>
    <x v="0"/>
    <x v="0"/>
    <s v="SI"/>
    <x v="1"/>
    <x v="1"/>
    <x v="1"/>
    <n v="1"/>
    <x v="2"/>
    <x v="31"/>
    <x v="8"/>
    <n v="468"/>
  </r>
  <r>
    <d v="2019-08-02T00:00:00"/>
    <x v="116"/>
    <d v="1899-12-30T15:15:00"/>
    <m/>
    <x v="1"/>
    <s v="SJ"/>
    <d v="2019-08-02T15:30:00"/>
    <n v="29127"/>
    <x v="3"/>
    <s v="Carga"/>
    <s v="SI"/>
    <n v="13.5"/>
    <n v="26"/>
    <x v="0"/>
    <x v="386"/>
    <x v="1"/>
    <s v="BENIEL"/>
    <s v="ALBARAN 046092"/>
    <m/>
    <m/>
    <m/>
    <n v="35"/>
    <s v="Denia"/>
    <x v="160"/>
    <d v="1899-12-30T15:15:00"/>
    <m/>
    <n v="1"/>
    <x v="0"/>
    <x v="0"/>
    <s v="SI"/>
    <x v="1"/>
    <x v="1"/>
    <x v="1"/>
    <n v="1"/>
    <x v="1"/>
    <x v="31"/>
    <x v="8"/>
    <n v="468"/>
  </r>
  <r>
    <d v="2019-08-05T00:00:00"/>
    <x v="17"/>
    <d v="1899-12-30T06:00:00"/>
    <m/>
    <x v="1"/>
    <s v="MR"/>
    <d v="2019-08-05T06:00:00"/>
    <n v="29256"/>
    <x v="3"/>
    <s v="Carga"/>
    <s v="SI"/>
    <n v="13.5"/>
    <n v="26"/>
    <x v="2"/>
    <x v="380"/>
    <x v="1"/>
    <s v="GRANOLLERS"/>
    <m/>
    <m/>
    <m/>
    <m/>
    <n v="30"/>
    <s v="Jesús"/>
    <x v="161"/>
    <d v="1899-12-30T06:00:00"/>
    <m/>
    <n v="1"/>
    <x v="0"/>
    <x v="0"/>
    <s v="SI"/>
    <x v="1"/>
    <x v="1"/>
    <x v="1"/>
    <n v="1"/>
    <x v="1"/>
    <x v="32"/>
    <x v="8"/>
    <n v="468"/>
  </r>
  <r>
    <d v="2019-08-05T00:00:00"/>
    <x v="82"/>
    <d v="1899-12-30T16:45:00"/>
    <m/>
    <x v="1"/>
    <s v="JAR"/>
    <d v="2019-08-05T17:00:00"/>
    <m/>
    <x v="19"/>
    <s v="Carga"/>
    <s v="NO"/>
    <n v="6"/>
    <n v="6"/>
    <x v="0"/>
    <x v="6"/>
    <x v="3"/>
    <s v="varios"/>
    <m/>
    <m/>
    <m/>
    <m/>
    <n v="20"/>
    <s v="Denia"/>
    <x v="161"/>
    <d v="1899-12-30T16:45:00"/>
    <m/>
    <n v="0"/>
    <x v="0"/>
    <x v="0"/>
    <s v="SI"/>
    <x v="1"/>
    <x v="1"/>
    <x v="1"/>
    <n v="1"/>
    <x v="1"/>
    <x v="32"/>
    <x v="8"/>
    <n v="468"/>
  </r>
  <r>
    <d v="2019-08-05T00:00:00"/>
    <x v="13"/>
    <d v="1899-12-30T16:00:00"/>
    <m/>
    <x v="1"/>
    <s v="SJ"/>
    <d v="2019-08-05T16:00:00"/>
    <s v="6007477/6007520/6007534/6007555/6007566/6007599"/>
    <x v="3"/>
    <s v="Carga"/>
    <s v="NO"/>
    <n v="5.5"/>
    <n v="10"/>
    <x v="0"/>
    <x v="86"/>
    <x v="4"/>
    <s v="ITALIA"/>
    <m/>
    <m/>
    <m/>
    <m/>
    <n v="30"/>
    <s v="Jesús"/>
    <x v="161"/>
    <d v="1899-12-30T16:00:00"/>
    <m/>
    <n v="0"/>
    <x v="0"/>
    <x v="0"/>
    <s v="SI"/>
    <x v="1"/>
    <x v="1"/>
    <x v="1"/>
    <n v="1"/>
    <x v="1"/>
    <x v="32"/>
    <x v="8"/>
    <n v="468"/>
  </r>
  <r>
    <d v="2019-08-05T00:00:00"/>
    <x v="9"/>
    <d v="1899-12-30T08:00:00"/>
    <m/>
    <x v="1"/>
    <s v="SJ"/>
    <d v="2019-08-05T08:00:00"/>
    <n v="29022"/>
    <x v="7"/>
    <s v="Carga"/>
    <s v="NO"/>
    <n v="3.5"/>
    <n v="7"/>
    <x v="0"/>
    <x v="9"/>
    <x v="5"/>
    <s v="CARGa"/>
    <m/>
    <m/>
    <m/>
    <m/>
    <n v="30"/>
    <s v="Jesús"/>
    <x v="161"/>
    <d v="1899-12-30T08:00:00"/>
    <m/>
    <n v="0"/>
    <x v="0"/>
    <x v="0"/>
    <s v="SI"/>
    <x v="1"/>
    <x v="1"/>
    <x v="1"/>
    <n v="1"/>
    <x v="2"/>
    <x v="32"/>
    <x v="8"/>
    <n v="468"/>
  </r>
  <r>
    <d v="2019-08-05T00:00:00"/>
    <x v="40"/>
    <d v="1899-12-30T17:00:00"/>
    <m/>
    <x v="1"/>
    <s v="MR"/>
    <d v="2019-08-05T17:00:00"/>
    <n v="29268"/>
    <x v="31"/>
    <s v="Carga"/>
    <s v="SI"/>
    <n v="13.5"/>
    <n v="26"/>
    <x v="0"/>
    <x v="388"/>
    <x v="7"/>
    <s v="caceres"/>
    <m/>
    <m/>
    <m/>
    <m/>
    <n v="20"/>
    <s v="Miguel Ángel"/>
    <x v="161"/>
    <d v="1899-12-30T17:00:00"/>
    <m/>
    <n v="1"/>
    <x v="0"/>
    <x v="0"/>
    <s v="SI"/>
    <x v="1"/>
    <x v="1"/>
    <x v="1"/>
    <n v="1"/>
    <x v="2"/>
    <x v="32"/>
    <x v="8"/>
    <n v="468"/>
  </r>
  <r>
    <d v="2019-08-05T00:00:00"/>
    <x v="49"/>
    <d v="1899-12-30T20:00:00"/>
    <m/>
    <x v="1"/>
    <s v="MR"/>
    <d v="2019-08-05T20:00:00"/>
    <n v="3680486529"/>
    <x v="3"/>
    <s v="Carga"/>
    <s v="SI"/>
    <n v="13.5"/>
    <n v="26"/>
    <x v="0"/>
    <x v="23"/>
    <x v="1"/>
    <s v="PALAU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8-05T00:00:00"/>
    <x v="4"/>
    <d v="1899-12-30T12:00:00"/>
    <m/>
    <x v="1"/>
    <s v="SJ"/>
    <d v="2019-08-05T12:00:00"/>
    <n v="6007533"/>
    <x v="25"/>
    <s v="Carga"/>
    <s v="SI"/>
    <n v="13.5"/>
    <n v="26"/>
    <x v="0"/>
    <x v="31"/>
    <x v="9"/>
    <s v="alemania"/>
    <m/>
    <m/>
    <m/>
    <m/>
    <n v="40"/>
    <s v="Alfredo"/>
    <x v="161"/>
    <d v="1899-12-30T12:00:00"/>
    <m/>
    <n v="1"/>
    <x v="0"/>
    <x v="0"/>
    <s v="SI"/>
    <x v="1"/>
    <x v="1"/>
    <x v="1"/>
    <n v="1"/>
    <x v="2"/>
    <x v="32"/>
    <x v="8"/>
    <n v="468"/>
  </r>
  <r>
    <d v="2019-08-05T00:00:00"/>
    <x v="43"/>
    <d v="1899-12-30T14:00:00"/>
    <m/>
    <x v="1"/>
    <s v="SJ"/>
    <d v="2019-08-05T14:00:00"/>
    <n v="6007533"/>
    <x v="25"/>
    <s v="Carga"/>
    <s v="SI"/>
    <n v="13.5"/>
    <n v="26"/>
    <x v="0"/>
    <x v="31"/>
    <x v="9"/>
    <s v="alemania"/>
    <m/>
    <m/>
    <m/>
    <m/>
    <n v="40"/>
    <s v="Jesús"/>
    <x v="161"/>
    <d v="1899-12-30T14:00:00"/>
    <m/>
    <n v="1"/>
    <x v="0"/>
    <x v="0"/>
    <s v="SI"/>
    <x v="1"/>
    <x v="1"/>
    <x v="1"/>
    <n v="1"/>
    <x v="2"/>
    <x v="32"/>
    <x v="8"/>
    <n v="468"/>
  </r>
  <r>
    <d v="2019-08-05T00:00:00"/>
    <x v="36"/>
    <d v="1899-12-30T13:00:00"/>
    <m/>
    <x v="1"/>
    <s v="SJ"/>
    <d v="2019-08-05T13:00:00"/>
    <m/>
    <x v="24"/>
    <s v="Descarga"/>
    <s v="SI"/>
    <n v="13.5"/>
    <n v="26"/>
    <x v="0"/>
    <x v="42"/>
    <x v="10"/>
    <s v="GAILLON"/>
    <m/>
    <m/>
    <m/>
    <m/>
    <n v="40"/>
    <s v="Alfredo"/>
    <x v="161"/>
    <d v="1899-12-30T13:00:00"/>
    <m/>
    <n v="1"/>
    <x v="0"/>
    <x v="0"/>
    <s v="SI"/>
    <x v="1"/>
    <x v="1"/>
    <x v="1"/>
    <n v="1"/>
    <x v="2"/>
    <x v="32"/>
    <x v="8"/>
    <n v="468"/>
  </r>
  <r>
    <d v="2019-08-05T00:00:00"/>
    <x v="1"/>
    <m/>
    <m/>
    <x v="0"/>
    <s v="SJ"/>
    <d v="2019-08-05T10:30:00"/>
    <n v="29046"/>
    <x v="3"/>
    <s v="Carga"/>
    <s v="NO"/>
    <n v="0.5"/>
    <n v="1"/>
    <x v="0"/>
    <x v="84"/>
    <x v="1"/>
    <s v="VIZCAYAº"/>
    <m/>
    <m/>
    <m/>
    <m/>
    <n v="10"/>
    <s v="Sandra"/>
    <x v="161"/>
    <d v="1899-12-30T10:30:00"/>
    <m/>
    <n v="0"/>
    <x v="0"/>
    <x v="0"/>
    <s v="No"/>
    <x v="0"/>
    <x v="0"/>
    <x v="0"/>
    <n v="0"/>
    <x v="1"/>
    <x v="32"/>
    <x v="8"/>
    <n v="468"/>
  </r>
  <r>
    <d v="2019-08-05T00:00:00"/>
    <x v="6"/>
    <d v="1899-12-30T13:30:00"/>
    <m/>
    <x v="1"/>
    <s v="SJ"/>
    <d v="2019-08-05T13:30:00"/>
    <n v="6007512"/>
    <x v="6"/>
    <s v="Carga"/>
    <s v="NO"/>
    <n v="6"/>
    <n v="12"/>
    <x v="0"/>
    <x v="7"/>
    <x v="4"/>
    <s v="FRANCIA"/>
    <m/>
    <m/>
    <m/>
    <m/>
    <n v="30"/>
    <s v="Miguel Ángel"/>
    <x v="161"/>
    <d v="1899-12-30T13:30:00"/>
    <m/>
    <n v="0"/>
    <x v="0"/>
    <x v="0"/>
    <s v="SI"/>
    <x v="1"/>
    <x v="1"/>
    <x v="1"/>
    <n v="1"/>
    <x v="1"/>
    <x v="32"/>
    <x v="8"/>
    <n v="468"/>
  </r>
  <r>
    <d v="2019-08-05T00:00:00"/>
    <x v="3"/>
    <d v="1899-12-30T11:30:00"/>
    <m/>
    <x v="1"/>
    <s v="SJ"/>
    <d v="2019-08-05T11:30:00"/>
    <n v="29187"/>
    <x v="49"/>
    <s v="Carga"/>
    <s v="NO"/>
    <n v="2"/>
    <n v="4"/>
    <x v="0"/>
    <x v="145"/>
    <x v="7"/>
    <s v="LAS PALMAS"/>
    <m/>
    <m/>
    <m/>
    <m/>
    <n v="10"/>
    <s v="Sandra"/>
    <x v="161"/>
    <d v="1899-12-30T11:30:00"/>
    <m/>
    <n v="0"/>
    <x v="0"/>
    <x v="0"/>
    <s v="SI"/>
    <x v="1"/>
    <x v="1"/>
    <x v="1"/>
    <n v="1"/>
    <x v="2"/>
    <x v="32"/>
    <x v="8"/>
    <n v="468"/>
  </r>
  <r>
    <d v="2019-08-05T00:00:00"/>
    <x v="225"/>
    <d v="1899-12-30T16:02:00"/>
    <m/>
    <x v="1"/>
    <s v="SJ"/>
    <d v="2019-08-05T16:00:00"/>
    <n v="29167"/>
    <x v="3"/>
    <s v="Carga"/>
    <s v="NO"/>
    <n v="8"/>
    <n v="4"/>
    <x v="0"/>
    <x v="339"/>
    <x v="3"/>
    <s v="PONTEVEDRA"/>
    <m/>
    <m/>
    <m/>
    <m/>
    <n v="20"/>
    <s v="Miguel Ángel"/>
    <x v="161"/>
    <d v="1899-12-30T16:02:00"/>
    <m/>
    <n v="0"/>
    <x v="0"/>
    <x v="0"/>
    <s v="SI"/>
    <x v="1"/>
    <x v="1"/>
    <x v="1"/>
    <n v="1"/>
    <x v="1"/>
    <x v="32"/>
    <x v="8"/>
    <n v="468"/>
  </r>
  <r>
    <d v="2019-08-05T00:00:00"/>
    <x v="63"/>
    <m/>
    <m/>
    <x v="0"/>
    <s v="SJ"/>
    <d v="2019-08-05T14:00:00"/>
    <n v="6007498"/>
    <x v="6"/>
    <s v="Carga"/>
    <s v="SI"/>
    <n v="13.5"/>
    <n v="26"/>
    <x v="0"/>
    <x v="7"/>
    <x v="4"/>
    <s v="francia"/>
    <m/>
    <m/>
    <m/>
    <m/>
    <n v="35"/>
    <s v="Alfredo"/>
    <x v="161"/>
    <d v="1899-12-30T13:45:00"/>
    <m/>
    <n v="1"/>
    <x v="0"/>
    <x v="0"/>
    <s v="No"/>
    <x v="0"/>
    <x v="0"/>
    <x v="0"/>
    <n v="0"/>
    <x v="1"/>
    <x v="32"/>
    <x v="8"/>
    <n v="468"/>
  </r>
  <r>
    <d v="2019-08-05T00:00:00"/>
    <x v="38"/>
    <m/>
    <m/>
    <x v="0"/>
    <s v="SJ"/>
    <d v="2019-08-05T15:00:00"/>
    <n v="6007498"/>
    <x v="6"/>
    <s v="Carga"/>
    <s v="SI"/>
    <n v="13.5"/>
    <n v="26"/>
    <x v="0"/>
    <x v="7"/>
    <x v="4"/>
    <s v="francia"/>
    <m/>
    <m/>
    <m/>
    <m/>
    <n v="40"/>
    <s v="Denia"/>
    <x v="161"/>
    <d v="1899-12-30T15:00:00"/>
    <m/>
    <n v="1"/>
    <x v="0"/>
    <x v="0"/>
    <s v="No"/>
    <x v="0"/>
    <x v="0"/>
    <x v="0"/>
    <n v="0"/>
    <x v="1"/>
    <x v="32"/>
    <x v="8"/>
    <n v="468"/>
  </r>
  <r>
    <d v="2019-08-05T00:00:00"/>
    <x v="7"/>
    <m/>
    <m/>
    <x v="0"/>
    <s v="SJ"/>
    <d v="2019-08-05T15:30:00"/>
    <n v="29404"/>
    <x v="3"/>
    <s v="Carga"/>
    <s v="NO"/>
    <n v="1"/>
    <n v="2"/>
    <x v="0"/>
    <x v="4"/>
    <x v="3"/>
    <s v="sevilla"/>
    <m/>
    <m/>
    <m/>
    <m/>
    <n v="10"/>
    <s v="Sandra"/>
    <x v="161"/>
    <d v="1899-12-30T15:30:00"/>
    <m/>
    <n v="0"/>
    <x v="0"/>
    <x v="0"/>
    <s v="No"/>
    <x v="0"/>
    <x v="0"/>
    <x v="0"/>
    <n v="0"/>
    <x v="1"/>
    <x v="32"/>
    <x v="8"/>
    <n v="468"/>
  </r>
  <r>
    <d v="2019-08-05T00:00:00"/>
    <x v="56"/>
    <d v="1899-12-30T19:00:00"/>
    <m/>
    <x v="1"/>
    <s v="SJ"/>
    <d v="2019-08-05T19:00:00"/>
    <n v="29301"/>
    <x v="3"/>
    <s v="Carga"/>
    <s v="NO"/>
    <n v="0.5"/>
    <n v="1"/>
    <x v="0"/>
    <x v="374"/>
    <x v="3"/>
    <s v="PORTUGAL"/>
    <m/>
    <m/>
    <m/>
    <m/>
    <n v="20"/>
    <s v="Denia"/>
    <x v="161"/>
    <d v="1899-12-30T19:00:00"/>
    <m/>
    <n v="0"/>
    <x v="0"/>
    <x v="0"/>
    <s v="SI"/>
    <x v="1"/>
    <x v="1"/>
    <x v="1"/>
    <n v="1"/>
    <x v="1"/>
    <x v="32"/>
    <x v="8"/>
    <n v="468"/>
  </r>
  <r>
    <d v="2019-08-05T00:00:00"/>
    <x v="89"/>
    <d v="1899-12-30T17:15:00"/>
    <m/>
    <x v="1"/>
    <s v="JAR"/>
    <d v="2019-08-05T17:30:00"/>
    <s v="29198/29354/29249/29330/29193"/>
    <x v="83"/>
    <s v="Carga"/>
    <s v="NO"/>
    <n v="1"/>
    <n v="1"/>
    <x v="0"/>
    <x v="294"/>
    <x v="7"/>
    <s v="varios"/>
    <m/>
    <m/>
    <m/>
    <m/>
    <m/>
    <s v="FALLO"/>
    <x v="23"/>
    <m/>
    <m/>
    <n v="0"/>
    <x v="1"/>
    <x v="1"/>
    <s v="N/A"/>
    <x v="4"/>
    <x v="4"/>
    <x v="0"/>
    <n v="0"/>
    <x v="2"/>
    <x v="5"/>
    <x v="2"/>
    <n v="468"/>
  </r>
  <r>
    <d v="2019-08-05T00:00:00"/>
    <x v="46"/>
    <d v="1899-12-30T18:00:00"/>
    <m/>
    <x v="1"/>
    <s v="JAR"/>
    <d v="2019-08-05T18:00:00"/>
    <s v="29340/29056/29227"/>
    <x v="26"/>
    <s v="Carga"/>
    <s v="NO"/>
    <n v="8"/>
    <n v="16"/>
    <x v="0"/>
    <x v="157"/>
    <x v="5"/>
    <s v="varios"/>
    <m/>
    <m/>
    <m/>
    <m/>
    <n v="50"/>
    <s v="Miguel Ángel"/>
    <x v="161"/>
    <d v="1899-12-30T18:00:00"/>
    <m/>
    <n v="0"/>
    <x v="0"/>
    <x v="0"/>
    <s v="SI"/>
    <x v="1"/>
    <x v="1"/>
    <x v="1"/>
    <n v="1"/>
    <x v="2"/>
    <x v="32"/>
    <x v="8"/>
    <n v="468"/>
  </r>
  <r>
    <d v="2019-08-06T00:00:00"/>
    <x v="59"/>
    <d v="1899-12-30T07:00:00"/>
    <m/>
    <x v="1"/>
    <s v="JAR"/>
    <d v="2019-08-06T07:00:00"/>
    <m/>
    <x v="26"/>
    <s v="Carga"/>
    <s v="NO"/>
    <n v="8"/>
    <n v="16"/>
    <x v="0"/>
    <x v="157"/>
    <x v="5"/>
    <s v="varios"/>
    <m/>
    <m/>
    <m/>
    <m/>
    <n v="30"/>
    <s v="Miguel Ángel"/>
    <x v="162"/>
    <d v="1899-12-30T07:00:00"/>
    <m/>
    <n v="0"/>
    <x v="0"/>
    <x v="0"/>
    <s v="SI"/>
    <x v="1"/>
    <x v="1"/>
    <x v="1"/>
    <n v="1"/>
    <x v="2"/>
    <x v="32"/>
    <x v="8"/>
    <n v="468"/>
  </r>
  <r>
    <d v="2019-08-06T00:00:00"/>
    <x v="49"/>
    <d v="1899-12-30T20:00:00"/>
    <m/>
    <x v="1"/>
    <s v="MR"/>
    <d v="2019-08-06T20:00:00"/>
    <n v="3680486530"/>
    <x v="3"/>
    <s v="Carga"/>
    <s v="SI"/>
    <n v="13.5"/>
    <n v="26"/>
    <x v="0"/>
    <x v="23"/>
    <x v="1"/>
    <s v="PALAU"/>
    <m/>
    <m/>
    <m/>
    <m/>
    <n v="60"/>
    <s v="Miguel Ángel"/>
    <x v="162"/>
    <d v="1899-12-30T20:00:00"/>
    <m/>
    <n v="1"/>
    <x v="0"/>
    <x v="0"/>
    <s v="SI"/>
    <x v="1"/>
    <x v="1"/>
    <x v="1"/>
    <n v="1"/>
    <x v="1"/>
    <x v="32"/>
    <x v="8"/>
    <n v="468"/>
  </r>
  <r>
    <d v="2019-08-06T00:00:00"/>
    <x v="14"/>
    <d v="1899-12-30T10:00:00"/>
    <m/>
    <x v="1"/>
    <s v="SJ"/>
    <d v="2019-08-06T10:00:00"/>
    <n v="6007205"/>
    <x v="3"/>
    <s v="Carga"/>
    <s v="SI"/>
    <n v="13.5"/>
    <n v="66"/>
    <x v="0"/>
    <x v="348"/>
    <x v="4"/>
    <s v="Rep.Checa"/>
    <m/>
    <m/>
    <m/>
    <m/>
    <n v="60"/>
    <s v="Alfredo"/>
    <x v="162"/>
    <d v="1899-12-30T10:00:00"/>
    <m/>
    <n v="1"/>
    <x v="0"/>
    <x v="0"/>
    <s v="SI"/>
    <x v="1"/>
    <x v="1"/>
    <x v="1"/>
    <n v="1"/>
    <x v="1"/>
    <x v="32"/>
    <x v="8"/>
    <n v="468"/>
  </r>
  <r>
    <d v="2019-08-06T00:00:00"/>
    <x v="2"/>
    <d v="1899-12-30T11:00:00"/>
    <m/>
    <x v="1"/>
    <s v="SJ"/>
    <d v="2019-08-06T11:00:00"/>
    <n v="29390"/>
    <x v="3"/>
    <s v="Carga"/>
    <s v="NO"/>
    <n v="0.5"/>
    <n v="1"/>
    <x v="0"/>
    <x v="98"/>
    <x v="3"/>
    <s v="valencia"/>
    <m/>
    <m/>
    <m/>
    <m/>
    <n v="30"/>
    <s v="Sandra"/>
    <x v="162"/>
    <d v="1899-12-30T11:00:00"/>
    <m/>
    <n v="0"/>
    <x v="0"/>
    <x v="0"/>
    <s v="SI"/>
    <x v="1"/>
    <x v="1"/>
    <x v="1"/>
    <n v="1"/>
    <x v="1"/>
    <x v="32"/>
    <x v="8"/>
    <n v="468"/>
  </r>
  <r>
    <d v="2019-08-06T00:00:00"/>
    <x v="117"/>
    <d v="1899-12-30T21:00:00"/>
    <m/>
    <x v="1"/>
    <s v="MR"/>
    <d v="2019-08-06T21:00:00"/>
    <n v="3680486529"/>
    <x v="3"/>
    <s v="Carga"/>
    <s v="SI"/>
    <n v="13.5"/>
    <n v="26"/>
    <x v="0"/>
    <x v="23"/>
    <x v="1"/>
    <s v="PALAU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8-06T00:00:00"/>
    <x v="114"/>
    <d v="1899-12-30T20:30:00"/>
    <m/>
    <x v="1"/>
    <s v="SJ"/>
    <d v="2019-08-06T20:30:00"/>
    <n v="3680477191"/>
    <x v="3"/>
    <s v="Carga"/>
    <s v="SI"/>
    <n v="13.5"/>
    <n v="26"/>
    <x v="0"/>
    <x v="23"/>
    <x v="1"/>
    <s v="PALAU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8-06T00:00:00"/>
    <x v="22"/>
    <m/>
    <m/>
    <x v="0"/>
    <s v="SJ"/>
    <d v="2019-08-06T09:00:00"/>
    <n v="28914"/>
    <x v="18"/>
    <s v="Carga"/>
    <s v="NO"/>
    <n v="1"/>
    <n v="2"/>
    <x v="0"/>
    <x v="4"/>
    <x v="11"/>
    <s v="GIBRALTAR"/>
    <m/>
    <m/>
    <m/>
    <m/>
    <n v="20"/>
    <s v="Jesús"/>
    <x v="162"/>
    <d v="1899-12-30T09:00:00"/>
    <m/>
    <n v="0"/>
    <x v="0"/>
    <x v="0"/>
    <s v="No"/>
    <x v="0"/>
    <x v="0"/>
    <x v="0"/>
    <n v="0"/>
    <x v="2"/>
    <x v="32"/>
    <x v="8"/>
    <n v="468"/>
  </r>
  <r>
    <d v="2019-08-06T00:00:00"/>
    <x v="4"/>
    <d v="1899-12-30T12:00:00"/>
    <m/>
    <x v="1"/>
    <s v="SJ"/>
    <d v="2019-08-06T12:00:00"/>
    <s v="28760/29343"/>
    <x v="3"/>
    <s v="Carga"/>
    <s v="NO"/>
    <n v="2"/>
    <n v="4"/>
    <x v="0"/>
    <x v="52"/>
    <x v="3"/>
    <s v="madrid"/>
    <m/>
    <m/>
    <m/>
    <m/>
    <n v="15"/>
    <s v="Jesús"/>
    <x v="162"/>
    <d v="1899-12-30T12:00:00"/>
    <m/>
    <n v="0"/>
    <x v="0"/>
    <x v="0"/>
    <s v="SI"/>
    <x v="1"/>
    <x v="1"/>
    <x v="1"/>
    <n v="1"/>
    <x v="1"/>
    <x v="32"/>
    <x v="8"/>
    <n v="468"/>
  </r>
  <r>
    <d v="2019-08-06T00:00:00"/>
    <x v="89"/>
    <d v="1899-12-30T17:15:00"/>
    <m/>
    <x v="1"/>
    <s v="JAR"/>
    <d v="2019-08-06T17:30:00"/>
    <s v="29198/29354/29249/29330/29193/29075"/>
    <x v="83"/>
    <s v="Carga"/>
    <s v="NO"/>
    <n v="1"/>
    <n v="1"/>
    <x v="0"/>
    <x v="294"/>
    <x v="7"/>
    <s v="varios"/>
    <m/>
    <m/>
    <m/>
    <m/>
    <n v="30"/>
    <s v="Miguel Ángel"/>
    <x v="162"/>
    <d v="1899-12-30T17:15:00"/>
    <m/>
    <n v="0"/>
    <x v="0"/>
    <x v="0"/>
    <s v="SI"/>
    <x v="1"/>
    <x v="1"/>
    <x v="1"/>
    <n v="1"/>
    <x v="2"/>
    <x v="32"/>
    <x v="8"/>
    <n v="468"/>
  </r>
  <r>
    <d v="2019-08-06T00:00:00"/>
    <x v="13"/>
    <m/>
    <m/>
    <x v="0"/>
    <s v="SJ"/>
    <d v="2019-08-06T16:00:00"/>
    <s v="6007351/6007515"/>
    <x v="6"/>
    <s v="Carga"/>
    <s v="NO"/>
    <n v="3.5"/>
    <n v="7"/>
    <x v="0"/>
    <x v="7"/>
    <x v="4"/>
    <s v="FRANCIA"/>
    <m/>
    <m/>
    <m/>
    <m/>
    <n v="30"/>
    <s v="Miguel Ángel"/>
    <x v="162"/>
    <d v="1899-12-30T16:00:00"/>
    <m/>
    <n v="0"/>
    <x v="0"/>
    <x v="0"/>
    <s v="No"/>
    <x v="0"/>
    <x v="0"/>
    <x v="0"/>
    <n v="0"/>
    <x v="1"/>
    <x v="32"/>
    <x v="8"/>
    <n v="468"/>
  </r>
  <r>
    <d v="2019-08-06T00:00:00"/>
    <x v="82"/>
    <d v="1899-12-30T16:45:00"/>
    <m/>
    <x v="1"/>
    <s v="JAR"/>
    <d v="2019-08-06T17:00:00"/>
    <s v="1900874/19000891/"/>
    <x v="19"/>
    <s v="Carga"/>
    <s v="NO"/>
    <n v="6"/>
    <n v="6"/>
    <x v="0"/>
    <x v="6"/>
    <x v="3"/>
    <s v="varios"/>
    <m/>
    <m/>
    <m/>
    <m/>
    <n v="30"/>
    <s v="Denia"/>
    <x v="162"/>
    <d v="1899-12-30T16:45:00"/>
    <m/>
    <n v="0"/>
    <x v="0"/>
    <x v="0"/>
    <s v="SI"/>
    <x v="1"/>
    <x v="1"/>
    <x v="1"/>
    <n v="1"/>
    <x v="1"/>
    <x v="32"/>
    <x v="8"/>
    <n v="468"/>
  </r>
  <r>
    <d v="2019-08-06T00:00:00"/>
    <x v="8"/>
    <d v="1899-12-30T16:30:00"/>
    <m/>
    <x v="1"/>
    <s v="SJ"/>
    <d v="2019-08-06T16:30:00"/>
    <m/>
    <x v="22"/>
    <s v="Carga"/>
    <s v="SI"/>
    <n v="13.5"/>
    <n v="26"/>
    <x v="0"/>
    <x v="319"/>
    <x v="8"/>
    <s v="murcia"/>
    <m/>
    <m/>
    <m/>
    <m/>
    <n v="30"/>
    <s v="Denia"/>
    <x v="162"/>
    <d v="1899-12-30T16:30:00"/>
    <m/>
    <n v="1"/>
    <x v="0"/>
    <x v="0"/>
    <s v="SI"/>
    <x v="1"/>
    <x v="1"/>
    <x v="1"/>
    <n v="1"/>
    <x v="2"/>
    <x v="32"/>
    <x v="8"/>
    <n v="468"/>
  </r>
  <r>
    <d v="2019-08-07T00:00:00"/>
    <x v="59"/>
    <d v="1899-12-30T07:00:00"/>
    <m/>
    <x v="1"/>
    <s v="JAR"/>
    <d v="2019-08-07T07:00:00"/>
    <m/>
    <x v="26"/>
    <s v="Carga"/>
    <s v="NO"/>
    <n v="8"/>
    <n v="16"/>
    <x v="0"/>
    <x v="157"/>
    <x v="5"/>
    <s v="varios"/>
    <m/>
    <m/>
    <m/>
    <m/>
    <n v="40"/>
    <s v="Denia"/>
    <x v="163"/>
    <d v="1899-12-30T07:00:00"/>
    <m/>
    <n v="0"/>
    <x v="0"/>
    <x v="0"/>
    <s v="SI"/>
    <x v="1"/>
    <x v="1"/>
    <x v="1"/>
    <n v="1"/>
    <x v="2"/>
    <x v="32"/>
    <x v="8"/>
    <n v="468"/>
  </r>
  <r>
    <d v="2019-08-07T00:00:00"/>
    <x v="82"/>
    <d v="1899-12-30T16:45:00"/>
    <m/>
    <x v="1"/>
    <s v="JAR"/>
    <d v="2019-08-07T17:00:00"/>
    <m/>
    <x v="19"/>
    <s v="Carga"/>
    <s v="NO"/>
    <n v="6"/>
    <n v="6"/>
    <x v="0"/>
    <x v="6"/>
    <x v="3"/>
    <s v="varios"/>
    <m/>
    <m/>
    <m/>
    <m/>
    <n v="10"/>
    <s v="Wassim"/>
    <x v="163"/>
    <d v="1899-12-30T16:45:00"/>
    <m/>
    <n v="0"/>
    <x v="0"/>
    <x v="0"/>
    <s v="SI"/>
    <x v="1"/>
    <x v="1"/>
    <x v="1"/>
    <n v="1"/>
    <x v="1"/>
    <x v="32"/>
    <x v="8"/>
    <n v="468"/>
  </r>
  <r>
    <d v="2019-08-07T00:00:00"/>
    <x v="4"/>
    <d v="1899-12-30T12:00:00"/>
    <m/>
    <x v="1"/>
    <s v="SJ"/>
    <d v="2019-08-07T12:00:00"/>
    <n v="29252"/>
    <x v="75"/>
    <s v="Carga"/>
    <s v="NO"/>
    <n v="1"/>
    <n v="2"/>
    <x v="0"/>
    <x v="41"/>
    <x v="1"/>
    <s v="portugal"/>
    <m/>
    <m/>
    <m/>
    <m/>
    <n v="10"/>
    <s v="Jesús"/>
    <x v="163"/>
    <d v="1899-12-30T12:00:00"/>
    <m/>
    <n v="0"/>
    <x v="0"/>
    <x v="0"/>
    <s v="SI"/>
    <x v="1"/>
    <x v="1"/>
    <x v="1"/>
    <n v="1"/>
    <x v="1"/>
    <x v="32"/>
    <x v="8"/>
    <n v="468"/>
  </r>
  <r>
    <d v="2019-08-07T00:00:00"/>
    <x v="38"/>
    <d v="1899-12-30T15:00:00"/>
    <m/>
    <x v="1"/>
    <s v="SJ"/>
    <d v="2019-08-07T15:00:00"/>
    <n v="6007372"/>
    <x v="18"/>
    <s v="Carga"/>
    <s v="NO"/>
    <n v="1.5"/>
    <n v="3"/>
    <x v="0"/>
    <x v="31"/>
    <x v="9"/>
    <s v="alemania"/>
    <m/>
    <m/>
    <m/>
    <m/>
    <n v="10"/>
    <s v="Jesús"/>
    <x v="163"/>
    <d v="1899-12-30T15:00:00"/>
    <m/>
    <n v="0"/>
    <x v="0"/>
    <x v="0"/>
    <s v="SI"/>
    <x v="1"/>
    <x v="1"/>
    <x v="1"/>
    <n v="1"/>
    <x v="2"/>
    <x v="32"/>
    <x v="8"/>
    <n v="468"/>
  </r>
  <r>
    <d v="2019-08-07T00:00:00"/>
    <x v="7"/>
    <d v="1899-12-30T15:30:00"/>
    <m/>
    <x v="1"/>
    <s v="SJ"/>
    <d v="2019-08-07T15:30:00"/>
    <m/>
    <x v="25"/>
    <s v="Descarga"/>
    <s v="SI"/>
    <n v="13.5"/>
    <n v="26"/>
    <x v="0"/>
    <x v="42"/>
    <x v="10"/>
    <s v="GAILLON"/>
    <m/>
    <m/>
    <m/>
    <m/>
    <n v="60"/>
    <s v="Miguel Ángel"/>
    <x v="163"/>
    <d v="1899-12-30T15:30:00"/>
    <m/>
    <n v="1"/>
    <x v="0"/>
    <x v="0"/>
    <s v="SI"/>
    <x v="1"/>
    <x v="1"/>
    <x v="1"/>
    <n v="1"/>
    <x v="2"/>
    <x v="32"/>
    <x v="8"/>
    <n v="468"/>
  </r>
  <r>
    <d v="2019-08-07T00:00:00"/>
    <x v="13"/>
    <d v="1899-12-30T16:00:00"/>
    <m/>
    <x v="1"/>
    <s v="SJ"/>
    <d v="2019-08-07T16:00:00"/>
    <n v="6007263"/>
    <x v="6"/>
    <s v="Carga"/>
    <s v="NO"/>
    <n v="8.5"/>
    <n v="19"/>
    <x v="0"/>
    <x v="7"/>
    <x v="4"/>
    <s v="FRANCIA"/>
    <m/>
    <m/>
    <m/>
    <m/>
    <n v="30"/>
    <s v="Denia"/>
    <x v="163"/>
    <d v="1899-12-30T16:00:00"/>
    <m/>
    <n v="0"/>
    <x v="0"/>
    <x v="0"/>
    <s v="SI"/>
    <x v="1"/>
    <x v="1"/>
    <x v="1"/>
    <n v="1"/>
    <x v="1"/>
    <x v="32"/>
    <x v="8"/>
    <n v="468"/>
  </r>
  <r>
    <d v="2019-08-07T00:00:00"/>
    <x v="43"/>
    <d v="1899-12-30T14:00:00"/>
    <m/>
    <x v="1"/>
    <s v="SJ"/>
    <d v="2019-08-07T14:00:00"/>
    <s v="6007468/6007499/6007557/6007561/6007559/6007560/6007312"/>
    <x v="6"/>
    <s v="Carga"/>
    <s v="SI"/>
    <n v="13.5"/>
    <n v="26"/>
    <x v="0"/>
    <x v="7"/>
    <x v="4"/>
    <s v="FRANCIA"/>
    <m/>
    <m/>
    <m/>
    <m/>
    <n v="60"/>
    <s v="Miguel Ángel"/>
    <x v="163"/>
    <d v="1899-12-30T14:00:00"/>
    <m/>
    <n v="1"/>
    <x v="0"/>
    <x v="0"/>
    <s v="SI"/>
    <x v="1"/>
    <x v="1"/>
    <x v="1"/>
    <n v="1"/>
    <x v="1"/>
    <x v="32"/>
    <x v="8"/>
    <n v="468"/>
  </r>
  <r>
    <d v="2019-08-07T00:00:00"/>
    <x v="9"/>
    <d v="1899-12-30T08:00:00"/>
    <m/>
    <x v="1"/>
    <s v="SJ"/>
    <d v="2019-08-07T08:00:00"/>
    <n v="29391"/>
    <x v="7"/>
    <s v="Carga"/>
    <s v="NO"/>
    <n v="3.5"/>
    <n v="7"/>
    <x v="0"/>
    <x v="9"/>
    <x v="5"/>
    <s v="CARGa"/>
    <m/>
    <m/>
    <m/>
    <m/>
    <n v="20"/>
    <s v="Jesús"/>
    <x v="163"/>
    <d v="1899-12-30T08:00:00"/>
    <m/>
    <n v="0"/>
    <x v="0"/>
    <x v="0"/>
    <s v="SI"/>
    <x v="1"/>
    <x v="1"/>
    <x v="1"/>
    <n v="1"/>
    <x v="2"/>
    <x v="32"/>
    <x v="8"/>
    <n v="468"/>
  </r>
  <r>
    <d v="2019-08-07T00:00:00"/>
    <x v="2"/>
    <d v="1899-12-30T11:00:00"/>
    <m/>
    <x v="1"/>
    <s v="SJ"/>
    <d v="2019-08-07T11:00:00"/>
    <n v="3680486529"/>
    <x v="3"/>
    <s v="Carga"/>
    <s v="SI"/>
    <n v="13.5"/>
    <n v="26"/>
    <x v="0"/>
    <x v="23"/>
    <x v="1"/>
    <s v="PALAU"/>
    <m/>
    <m/>
    <m/>
    <m/>
    <n v="60"/>
    <s v="Alfredo"/>
    <x v="163"/>
    <d v="1899-12-30T11:00:00"/>
    <m/>
    <n v="1"/>
    <x v="0"/>
    <x v="0"/>
    <s v="SI"/>
    <x v="1"/>
    <x v="1"/>
    <x v="1"/>
    <n v="1"/>
    <x v="1"/>
    <x v="32"/>
    <x v="8"/>
    <n v="468"/>
  </r>
  <r>
    <d v="2019-08-07T00:00:00"/>
    <x v="89"/>
    <d v="1899-12-30T17:15:00"/>
    <m/>
    <x v="1"/>
    <s v="JAR"/>
    <d v="2019-08-07T17:30:00"/>
    <n v="29331"/>
    <x v="83"/>
    <s v="Carga"/>
    <s v="NO"/>
    <n v="1"/>
    <n v="1"/>
    <x v="0"/>
    <x v="294"/>
    <x v="7"/>
    <s v="varios"/>
    <m/>
    <m/>
    <m/>
    <m/>
    <n v="20"/>
    <s v="Miguel Ángel"/>
    <x v="163"/>
    <d v="1899-12-30T17:15:00"/>
    <m/>
    <n v="0"/>
    <x v="0"/>
    <x v="0"/>
    <s v="SI"/>
    <x v="1"/>
    <x v="1"/>
    <x v="1"/>
    <n v="1"/>
    <x v="2"/>
    <x v="32"/>
    <x v="8"/>
    <n v="468"/>
  </r>
  <r>
    <d v="2019-08-07T00:00:00"/>
    <x v="47"/>
    <m/>
    <m/>
    <x v="0"/>
    <s v="SJ"/>
    <d v="2019-08-07T18:30:00"/>
    <n v="6007505"/>
    <x v="6"/>
    <s v="Carga"/>
    <s v="NO"/>
    <n v="1"/>
    <n v="2"/>
    <x v="0"/>
    <x v="7"/>
    <x v="4"/>
    <s v="francia"/>
    <m/>
    <m/>
    <m/>
    <m/>
    <n v="10"/>
    <s v="Miguel Ángel"/>
    <x v="163"/>
    <d v="1899-12-30T18:30:00"/>
    <m/>
    <n v="0"/>
    <x v="0"/>
    <x v="0"/>
    <s v="No"/>
    <x v="0"/>
    <x v="0"/>
    <x v="0"/>
    <n v="0"/>
    <x v="1"/>
    <x v="32"/>
    <x v="8"/>
    <n v="468"/>
  </r>
  <r>
    <d v="2019-08-07T00:00:00"/>
    <x v="55"/>
    <d v="1899-12-30T17:30:00"/>
    <m/>
    <x v="1"/>
    <s v="SJ"/>
    <d v="2019-08-07T17:30:00"/>
    <n v="28917"/>
    <x v="26"/>
    <s v="Carga"/>
    <s v="SI"/>
    <n v="13.5"/>
    <n v="26"/>
    <x v="0"/>
    <x v="109"/>
    <x v="7"/>
    <s v="valencia"/>
    <m/>
    <m/>
    <m/>
    <m/>
    <n v="40"/>
    <s v="Wassim"/>
    <x v="163"/>
    <d v="1899-12-30T17:30:00"/>
    <m/>
    <n v="1"/>
    <x v="0"/>
    <x v="0"/>
    <s v="SI"/>
    <x v="1"/>
    <x v="1"/>
    <x v="1"/>
    <n v="1"/>
    <x v="2"/>
    <x v="32"/>
    <x v="8"/>
    <n v="468"/>
  </r>
  <r>
    <d v="2019-08-07T00:00:00"/>
    <x v="46"/>
    <d v="1899-12-30T18:00:00"/>
    <m/>
    <x v="1"/>
    <s v="SJ"/>
    <d v="2019-08-07T18:00:00"/>
    <s v="28658/28685/28654"/>
    <x v="26"/>
    <s v="Carga"/>
    <s v="SI"/>
    <n v="13.5"/>
    <n v="26"/>
    <x v="0"/>
    <x v="349"/>
    <x v="11"/>
    <s v="huelva"/>
    <m/>
    <m/>
    <m/>
    <m/>
    <n v="40"/>
    <s v="Denia"/>
    <x v="163"/>
    <d v="1899-12-30T18:00:00"/>
    <m/>
    <n v="1"/>
    <x v="0"/>
    <x v="0"/>
    <s v="SI"/>
    <x v="1"/>
    <x v="1"/>
    <x v="1"/>
    <n v="1"/>
    <x v="2"/>
    <x v="32"/>
    <x v="8"/>
    <n v="468"/>
  </r>
  <r>
    <d v="2019-08-07T00:00:00"/>
    <x v="8"/>
    <d v="1899-12-30T16:30:00"/>
    <m/>
    <x v="1"/>
    <s v="SJ"/>
    <d v="2019-08-07T16:30:00"/>
    <n v="29275"/>
    <x v="26"/>
    <s v="Carga"/>
    <s v="NO"/>
    <n v="22"/>
    <n v="44"/>
    <x v="0"/>
    <x v="4"/>
    <x v="11"/>
    <s v="zaragoza"/>
    <m/>
    <m/>
    <m/>
    <m/>
    <n v="40"/>
    <s v="Denia"/>
    <x v="163"/>
    <d v="1899-12-30T16:30:00"/>
    <m/>
    <n v="0"/>
    <x v="0"/>
    <x v="0"/>
    <s v="SI"/>
    <x v="1"/>
    <x v="1"/>
    <x v="1"/>
    <n v="1"/>
    <x v="2"/>
    <x v="32"/>
    <x v="8"/>
    <n v="468"/>
  </r>
  <r>
    <d v="2019-08-08T00:00:00"/>
    <x v="17"/>
    <d v="1899-12-30T06:00:00"/>
    <m/>
    <x v="1"/>
    <s v="MR"/>
    <d v="2019-08-08T06:00:00"/>
    <n v="29256"/>
    <x v="3"/>
    <s v="Carga"/>
    <s v="SI"/>
    <n v="13.5"/>
    <n v="26"/>
    <x v="2"/>
    <x v="380"/>
    <x v="1"/>
    <s v="GRANOLLERS"/>
    <m/>
    <m/>
    <m/>
    <m/>
    <n v="35"/>
    <s v="Jesús"/>
    <x v="164"/>
    <d v="1899-12-30T06:00:00"/>
    <m/>
    <n v="1"/>
    <x v="0"/>
    <x v="0"/>
    <s v="SI"/>
    <x v="1"/>
    <x v="1"/>
    <x v="1"/>
    <n v="1"/>
    <x v="1"/>
    <x v="32"/>
    <x v="8"/>
    <n v="468"/>
  </r>
  <r>
    <d v="2019-08-08T00:00:00"/>
    <x v="49"/>
    <d v="1899-12-30T20:00:00"/>
    <m/>
    <x v="1"/>
    <s v="MR"/>
    <d v="2019-08-08T20:00:00"/>
    <n v="3680486531"/>
    <x v="3"/>
    <s v="Carga"/>
    <s v="SI"/>
    <n v="13.5"/>
    <n v="26"/>
    <x v="0"/>
    <x v="23"/>
    <x v="1"/>
    <s v="PALAU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8-08T00:00:00"/>
    <x v="22"/>
    <d v="1899-12-30T09:00:00"/>
    <m/>
    <x v="1"/>
    <s v="SJ"/>
    <d v="2019-08-08T09:00:00"/>
    <m/>
    <x v="3"/>
    <s v="Descarga"/>
    <s v="NO"/>
    <n v="1"/>
    <n v="2"/>
    <x v="0"/>
    <x v="17"/>
    <x v="2"/>
    <s v="PALAU"/>
    <m/>
    <m/>
    <m/>
    <m/>
    <m/>
    <m/>
    <x v="164"/>
    <d v="1899-12-30T09:00:00"/>
    <m/>
    <n v="0"/>
    <x v="0"/>
    <x v="0"/>
    <s v="SI"/>
    <x v="1"/>
    <x v="1"/>
    <x v="1"/>
    <n v="1"/>
    <x v="0"/>
    <x v="32"/>
    <x v="8"/>
    <n v="468"/>
  </r>
  <r>
    <d v="2019-08-08T00:00:00"/>
    <x v="14"/>
    <d v="1899-12-30T10:00:00"/>
    <m/>
    <x v="1"/>
    <s v="SJ"/>
    <d v="2019-08-08T10:00:00"/>
    <m/>
    <x v="39"/>
    <s v="Descarga"/>
    <s v="SI"/>
    <n v="13.5"/>
    <n v="26"/>
    <x v="0"/>
    <x v="67"/>
    <x v="10"/>
    <s v="PALAU"/>
    <m/>
    <m/>
    <m/>
    <m/>
    <n v="40"/>
    <s v="Alfredo"/>
    <x v="164"/>
    <d v="1899-12-30T10:00:00"/>
    <m/>
    <n v="1"/>
    <x v="0"/>
    <x v="0"/>
    <s v="SI"/>
    <x v="1"/>
    <x v="1"/>
    <x v="1"/>
    <n v="1"/>
    <x v="2"/>
    <x v="32"/>
    <x v="8"/>
    <n v="468"/>
  </r>
  <r>
    <d v="2019-08-08T00:00:00"/>
    <x v="1"/>
    <d v="1899-12-30T10:30:00"/>
    <m/>
    <x v="1"/>
    <s v="SJ"/>
    <d v="2019-08-08T10:30:00"/>
    <n v="29196"/>
    <x v="3"/>
    <s v="Carga"/>
    <s v="NO"/>
    <n v="0.5"/>
    <n v="1"/>
    <x v="0"/>
    <x v="384"/>
    <x v="1"/>
    <s v="BARCELONA"/>
    <m/>
    <m/>
    <m/>
    <m/>
    <n v="10"/>
    <s v="Sandra"/>
    <x v="164"/>
    <d v="1899-12-30T10:30:00"/>
    <m/>
    <n v="0"/>
    <x v="0"/>
    <x v="0"/>
    <s v="SI"/>
    <x v="1"/>
    <x v="1"/>
    <x v="1"/>
    <n v="1"/>
    <x v="1"/>
    <x v="32"/>
    <x v="8"/>
    <n v="468"/>
  </r>
  <r>
    <d v="2019-08-08T00:00:00"/>
    <x v="0"/>
    <d v="1899-12-30T09:30:00"/>
    <m/>
    <x v="1"/>
    <s v="SJ"/>
    <d v="2019-08-08T09:30:00"/>
    <s v="MOLDE+PEDIDO 17PALETS"/>
    <x v="25"/>
    <s v="Descarga"/>
    <s v="SI"/>
    <n v="13.5"/>
    <n v="26"/>
    <x v="0"/>
    <x v="40"/>
    <x v="10"/>
    <s v="NURIEUX"/>
    <m/>
    <m/>
    <m/>
    <m/>
    <n v="60"/>
    <s v="Jesús"/>
    <x v="164"/>
    <d v="1899-12-30T09:30:00"/>
    <m/>
    <n v="1"/>
    <x v="0"/>
    <x v="0"/>
    <s v="SI"/>
    <x v="1"/>
    <x v="1"/>
    <x v="1"/>
    <n v="1"/>
    <x v="2"/>
    <x v="32"/>
    <x v="8"/>
    <n v="468"/>
  </r>
  <r>
    <d v="2019-08-08T00:00:00"/>
    <x v="41"/>
    <m/>
    <m/>
    <x v="0"/>
    <s v="SJ"/>
    <d v="2019-08-08T10:30:00"/>
    <n v="6007602"/>
    <x v="6"/>
    <s v="Carga"/>
    <s v="NO"/>
    <n v="0.5"/>
    <n v="0.5"/>
    <x v="1"/>
    <x v="7"/>
    <x v="4"/>
    <s v="MONTBONNOT"/>
    <m/>
    <m/>
    <m/>
    <m/>
    <n v="5"/>
    <s v="Alfredo"/>
    <x v="164"/>
    <d v="1899-12-30T10:15:00"/>
    <m/>
    <n v="0"/>
    <x v="0"/>
    <x v="0"/>
    <s v="No"/>
    <x v="0"/>
    <x v="0"/>
    <x v="0"/>
    <n v="0"/>
    <x v="1"/>
    <x v="32"/>
    <x v="8"/>
    <n v="468"/>
  </r>
  <r>
    <d v="2019-08-08T00:00:00"/>
    <x v="52"/>
    <d v="1899-12-30T09:45:00"/>
    <m/>
    <x v="1"/>
    <s v="SJ"/>
    <d v="2019-08-08T10:00:00"/>
    <n v="28665"/>
    <x v="49"/>
    <s v="Carga"/>
    <s v="NO"/>
    <n v="3"/>
    <n v="6"/>
    <x v="0"/>
    <x v="349"/>
    <x v="7"/>
    <s v="TENERIFE"/>
    <m/>
    <m/>
    <m/>
    <m/>
    <n v="30"/>
    <s v="Alfredo"/>
    <x v="164"/>
    <d v="1899-12-30T09:45:00"/>
    <m/>
    <n v="0"/>
    <x v="0"/>
    <x v="0"/>
    <s v="SI"/>
    <x v="1"/>
    <x v="1"/>
    <x v="1"/>
    <n v="1"/>
    <x v="2"/>
    <x v="32"/>
    <x v="8"/>
    <n v="468"/>
  </r>
  <r>
    <d v="2019-08-08T00:00:00"/>
    <x v="31"/>
    <d v="1899-12-30T10:45:00"/>
    <m/>
    <x v="1"/>
    <s v="SJ"/>
    <d v="2019-08-08T11:00:00"/>
    <n v="28917"/>
    <x v="26"/>
    <s v="Carga"/>
    <s v="SI"/>
    <n v="13.5"/>
    <n v="26"/>
    <x v="0"/>
    <x v="109"/>
    <x v="7"/>
    <s v="VALENCIA"/>
    <m/>
    <m/>
    <m/>
    <m/>
    <n v="30"/>
    <s v="Jesús"/>
    <x v="164"/>
    <d v="1899-12-30T10:45:00"/>
    <m/>
    <n v="1"/>
    <x v="0"/>
    <x v="0"/>
    <s v="SI"/>
    <x v="1"/>
    <x v="1"/>
    <x v="1"/>
    <n v="1"/>
    <x v="2"/>
    <x v="32"/>
    <x v="8"/>
    <n v="468"/>
  </r>
  <r>
    <d v="2019-08-08T00:00:00"/>
    <x v="89"/>
    <d v="1899-12-30T17:15:00"/>
    <m/>
    <x v="1"/>
    <s v="JAR"/>
    <d v="2019-08-08T17:30:00"/>
    <s v="29281/28022"/>
    <x v="83"/>
    <s v="Carga"/>
    <s v="NO"/>
    <n v="1"/>
    <n v="1"/>
    <x v="0"/>
    <x v="294"/>
    <x v="7"/>
    <s v="varios"/>
    <m/>
    <m/>
    <m/>
    <m/>
    <n v="20"/>
    <s v="Denia"/>
    <x v="164"/>
    <d v="1899-12-30T17:15:00"/>
    <m/>
    <n v="0"/>
    <x v="0"/>
    <x v="0"/>
    <s v="SI"/>
    <x v="1"/>
    <x v="1"/>
    <x v="1"/>
    <n v="1"/>
    <x v="2"/>
    <x v="32"/>
    <x v="8"/>
    <n v="468"/>
  </r>
  <r>
    <d v="2019-08-08T00:00:00"/>
    <x v="59"/>
    <d v="1899-12-30T07:00:00"/>
    <m/>
    <x v="1"/>
    <s v="JAR"/>
    <d v="2019-08-08T07:00:00"/>
    <s v="27266/29013/29250/9000421"/>
    <x v="26"/>
    <s v="Carga"/>
    <s v="NO"/>
    <n v="8"/>
    <n v="16"/>
    <x v="0"/>
    <x v="157"/>
    <x v="5"/>
    <s v="varios"/>
    <m/>
    <m/>
    <m/>
    <m/>
    <n v="60"/>
    <s v="Miguel Ángel"/>
    <x v="164"/>
    <d v="1899-12-30T07:00:00"/>
    <m/>
    <n v="0"/>
    <x v="0"/>
    <x v="0"/>
    <s v="SI"/>
    <x v="1"/>
    <x v="1"/>
    <x v="1"/>
    <n v="1"/>
    <x v="2"/>
    <x v="32"/>
    <x v="8"/>
    <n v="468"/>
  </r>
  <r>
    <d v="2019-08-08T00:00:00"/>
    <x v="4"/>
    <d v="1899-12-30T12:00:00"/>
    <m/>
    <x v="1"/>
    <s v="SJ"/>
    <d v="2019-08-08T12:00:00"/>
    <n v="28917"/>
    <x v="26"/>
    <s v="Carga"/>
    <s v="SI"/>
    <n v="13.5"/>
    <n v="26"/>
    <x v="0"/>
    <x v="109"/>
    <x v="7"/>
    <s v="VALENCIA"/>
    <m/>
    <m/>
    <m/>
    <m/>
    <n v="35"/>
    <s v="Alfredo"/>
    <x v="164"/>
    <d v="1899-12-30T12:00:00"/>
    <m/>
    <n v="1"/>
    <x v="0"/>
    <x v="0"/>
    <s v="SI"/>
    <x v="1"/>
    <x v="1"/>
    <x v="1"/>
    <n v="1"/>
    <x v="2"/>
    <x v="32"/>
    <x v="8"/>
    <n v="468"/>
  </r>
  <r>
    <d v="2019-08-08T00:00:00"/>
    <x v="38"/>
    <d v="1899-12-30T15:00:00"/>
    <m/>
    <x v="1"/>
    <s v="SJ"/>
    <d v="2019-08-08T15:00:00"/>
    <n v="29190"/>
    <x v="3"/>
    <s v="Carga"/>
    <s v="NO"/>
    <n v="1.5"/>
    <n v="3"/>
    <x v="0"/>
    <x v="304"/>
    <x v="3"/>
    <s v="ILLES BALEARS"/>
    <m/>
    <m/>
    <m/>
    <m/>
    <n v="10"/>
    <s v="Sandra"/>
    <x v="164"/>
    <d v="1899-12-30T15:00:00"/>
    <m/>
    <n v="0"/>
    <x v="0"/>
    <x v="0"/>
    <s v="SI"/>
    <x v="1"/>
    <x v="1"/>
    <x v="1"/>
    <n v="1"/>
    <x v="1"/>
    <x v="32"/>
    <x v="8"/>
    <n v="468"/>
  </r>
  <r>
    <d v="2019-08-08T00:00:00"/>
    <x v="82"/>
    <d v="1899-12-30T16:45:00"/>
    <m/>
    <x v="1"/>
    <s v="JAR"/>
    <d v="2019-08-08T17:00:00"/>
    <n v="19000879"/>
    <x v="19"/>
    <s v="Carga"/>
    <s v="NO"/>
    <n v="6"/>
    <n v="6"/>
    <x v="0"/>
    <x v="6"/>
    <x v="3"/>
    <s v="varios"/>
    <m/>
    <m/>
    <m/>
    <m/>
    <n v="10"/>
    <s v="Denia"/>
    <x v="164"/>
    <d v="1899-12-30T16:45:00"/>
    <m/>
    <n v="0"/>
    <x v="0"/>
    <x v="0"/>
    <s v="SI"/>
    <x v="1"/>
    <x v="1"/>
    <x v="1"/>
    <n v="1"/>
    <x v="1"/>
    <x v="32"/>
    <x v="8"/>
    <n v="468"/>
  </r>
  <r>
    <d v="2019-08-08T00:00:00"/>
    <x v="43"/>
    <d v="1899-12-30T14:00:00"/>
    <m/>
    <x v="1"/>
    <s v="SJ"/>
    <d v="2019-08-08T14:00:00"/>
    <n v="28990"/>
    <x v="43"/>
    <s v="Carga"/>
    <s v="NO"/>
    <n v="1"/>
    <n v="2"/>
    <x v="0"/>
    <x v="4"/>
    <x v="7"/>
    <s v="mallorca"/>
    <m/>
    <m/>
    <m/>
    <m/>
    <n v="20"/>
    <s v="Miguel Ángel"/>
    <x v="164"/>
    <d v="1899-12-30T14:00:00"/>
    <m/>
    <n v="0"/>
    <x v="0"/>
    <x v="0"/>
    <s v="SI"/>
    <x v="1"/>
    <x v="1"/>
    <x v="1"/>
    <n v="1"/>
    <x v="2"/>
    <x v="32"/>
    <x v="8"/>
    <n v="468"/>
  </r>
  <r>
    <d v="2019-08-08T00:00:00"/>
    <x v="13"/>
    <d v="1899-12-30T16:00:00"/>
    <m/>
    <x v="1"/>
    <s v="SJ"/>
    <d v="2019-08-08T16:00:00"/>
    <n v="3680477191"/>
    <x v="3"/>
    <s v="Carga"/>
    <s v="SI"/>
    <n v="13.5"/>
    <n v="26"/>
    <x v="0"/>
    <x v="23"/>
    <x v="1"/>
    <s v="PALAU"/>
    <m/>
    <m/>
    <m/>
    <m/>
    <n v="60"/>
    <s v="Miguel Ángel"/>
    <x v="164"/>
    <d v="1899-12-30T16:00:00"/>
    <m/>
    <n v="1"/>
    <x v="0"/>
    <x v="0"/>
    <s v="SI"/>
    <x v="1"/>
    <x v="1"/>
    <x v="1"/>
    <n v="1"/>
    <x v="1"/>
    <x v="32"/>
    <x v="8"/>
    <n v="468"/>
  </r>
  <r>
    <d v="2019-08-08T00:00:00"/>
    <x v="40"/>
    <d v="1899-12-30T17:00:00"/>
    <m/>
    <x v="1"/>
    <s v="SJ"/>
    <d v="2019-08-08T17:00:00"/>
    <n v="28917"/>
    <x v="26"/>
    <s v="Carga"/>
    <s v="SI"/>
    <n v="13.5"/>
    <n v="26"/>
    <x v="0"/>
    <x v="109"/>
    <x v="7"/>
    <s v="VALENCIA"/>
    <m/>
    <m/>
    <m/>
    <m/>
    <n v="35"/>
    <s v="Denia"/>
    <x v="164"/>
    <d v="1899-12-30T17:00:00"/>
    <m/>
    <n v="1"/>
    <x v="0"/>
    <x v="0"/>
    <s v="SI"/>
    <x v="1"/>
    <x v="1"/>
    <x v="1"/>
    <n v="1"/>
    <x v="2"/>
    <x v="32"/>
    <x v="8"/>
    <n v="468"/>
  </r>
  <r>
    <d v="2019-08-08T00:00:00"/>
    <x v="46"/>
    <d v="1899-12-30T18:00:00"/>
    <m/>
    <x v="1"/>
    <s v="SJ"/>
    <d v="2019-08-08T18:00:00"/>
    <n v="28678"/>
    <x v="3"/>
    <s v="Carga"/>
    <s v="NO"/>
    <n v="6"/>
    <n v="12"/>
    <x v="0"/>
    <x v="349"/>
    <x v="7"/>
    <s v="oviedo"/>
    <m/>
    <m/>
    <m/>
    <m/>
    <n v="30"/>
    <s v="Miguel Ángel"/>
    <x v="164"/>
    <d v="1899-12-30T18:00:00"/>
    <m/>
    <n v="0"/>
    <x v="0"/>
    <x v="0"/>
    <s v="SI"/>
    <x v="1"/>
    <x v="1"/>
    <x v="1"/>
    <n v="1"/>
    <x v="2"/>
    <x v="32"/>
    <x v="8"/>
    <n v="468"/>
  </r>
  <r>
    <d v="2019-08-08T00:00:00"/>
    <x v="56"/>
    <m/>
    <m/>
    <x v="0"/>
    <s v="SJ"/>
    <d v="2019-08-08T19:00:00"/>
    <n v="29253"/>
    <x v="3"/>
    <s v="Carga"/>
    <s v="NO"/>
    <n v="3"/>
    <n v="6"/>
    <x v="0"/>
    <x v="41"/>
    <x v="3"/>
    <s v="PORTUGAL"/>
    <m/>
    <m/>
    <m/>
    <m/>
    <n v="20"/>
    <s v="Denia"/>
    <x v="164"/>
    <d v="1899-12-30T19:00:00"/>
    <m/>
    <n v="0"/>
    <x v="0"/>
    <x v="0"/>
    <s v="No"/>
    <x v="0"/>
    <x v="0"/>
    <x v="0"/>
    <n v="0"/>
    <x v="1"/>
    <x v="32"/>
    <x v="8"/>
    <n v="468"/>
  </r>
  <r>
    <d v="2019-08-09T00:00:00"/>
    <x v="82"/>
    <d v="1899-12-30T16:45:00"/>
    <m/>
    <x v="1"/>
    <s v="JAR"/>
    <d v="2019-08-09T17:00:00"/>
    <m/>
    <x v="19"/>
    <s v="Carga"/>
    <s v="NO"/>
    <n v="6"/>
    <n v="6"/>
    <x v="0"/>
    <x v="6"/>
    <x v="3"/>
    <s v="varios"/>
    <m/>
    <m/>
    <m/>
    <m/>
    <n v="10"/>
    <s v="Miguel Ángel"/>
    <x v="165"/>
    <d v="1899-12-30T16:45:00"/>
    <m/>
    <n v="0"/>
    <x v="0"/>
    <x v="0"/>
    <s v="SI"/>
    <x v="1"/>
    <x v="1"/>
    <x v="1"/>
    <n v="1"/>
    <x v="1"/>
    <x v="32"/>
    <x v="8"/>
    <n v="468"/>
  </r>
  <r>
    <d v="2019-08-09T00:00:00"/>
    <x v="9"/>
    <d v="1899-12-30T08:00:00"/>
    <m/>
    <x v="1"/>
    <s v="SJ"/>
    <d v="2019-08-09T08:00:00"/>
    <m/>
    <x v="7"/>
    <s v="Carga"/>
    <s v="NO"/>
    <n v="3.5"/>
    <n v="7"/>
    <x v="0"/>
    <x v="9"/>
    <x v="5"/>
    <s v="CARGa"/>
    <m/>
    <m/>
    <m/>
    <m/>
    <n v="30"/>
    <s v="Alfredo"/>
    <x v="165"/>
    <d v="1899-12-30T08:00:00"/>
    <m/>
    <n v="0"/>
    <x v="0"/>
    <x v="0"/>
    <s v="SI"/>
    <x v="1"/>
    <x v="1"/>
    <x v="1"/>
    <n v="1"/>
    <x v="2"/>
    <x v="32"/>
    <x v="8"/>
    <n v="468"/>
  </r>
  <r>
    <d v="2019-08-09T00:00:00"/>
    <x v="2"/>
    <d v="1899-12-30T11:00:00"/>
    <m/>
    <x v="1"/>
    <s v="SJ"/>
    <d v="2019-08-09T11:00:00"/>
    <n v="6007533"/>
    <x v="25"/>
    <s v="Carga"/>
    <s v="SI"/>
    <n v="13.5"/>
    <n v="26"/>
    <x v="0"/>
    <x v="31"/>
    <x v="9"/>
    <s v="ALEMANIA"/>
    <m/>
    <m/>
    <m/>
    <m/>
    <n v="45"/>
    <s v="Alfredo"/>
    <x v="165"/>
    <d v="1899-12-30T11:00:00"/>
    <m/>
    <n v="1"/>
    <x v="0"/>
    <x v="0"/>
    <s v="SI"/>
    <x v="1"/>
    <x v="1"/>
    <x v="1"/>
    <n v="1"/>
    <x v="2"/>
    <x v="32"/>
    <x v="8"/>
    <n v="468"/>
  </r>
  <r>
    <d v="2019-08-09T00:00:00"/>
    <x v="38"/>
    <d v="1899-12-30T15:00:00"/>
    <m/>
    <x v="1"/>
    <s v="SJ"/>
    <d v="2019-08-09T15:00:00"/>
    <n v="29112"/>
    <x v="43"/>
    <s v="Carga"/>
    <s v="NO"/>
    <n v="1"/>
    <n v="2"/>
    <x v="0"/>
    <x v="4"/>
    <x v="7"/>
    <s v="ISLAS BALEARES"/>
    <m/>
    <m/>
    <m/>
    <m/>
    <n v="10"/>
    <s v="Miguel Ángel"/>
    <x v="165"/>
    <d v="1899-12-30T15:00:00"/>
    <m/>
    <n v="0"/>
    <x v="0"/>
    <x v="0"/>
    <s v="SI"/>
    <x v="1"/>
    <x v="1"/>
    <x v="1"/>
    <n v="1"/>
    <x v="2"/>
    <x v="32"/>
    <x v="8"/>
    <n v="468"/>
  </r>
  <r>
    <d v="2019-08-09T00:00:00"/>
    <x v="1"/>
    <d v="1899-12-30T10:30:00"/>
    <m/>
    <x v="1"/>
    <s v="SJ"/>
    <d v="2019-08-09T10:30:00"/>
    <n v="27266"/>
    <x v="3"/>
    <s v="Carga"/>
    <s v="NO"/>
    <n v="6"/>
    <n v="12"/>
    <x v="0"/>
    <x v="4"/>
    <x v="11"/>
    <s v="portugal"/>
    <m/>
    <m/>
    <m/>
    <m/>
    <n v="20"/>
    <s v="Jesús"/>
    <x v="165"/>
    <d v="1899-12-30T10:30:00"/>
    <m/>
    <n v="0"/>
    <x v="0"/>
    <x v="0"/>
    <s v="SI"/>
    <x v="1"/>
    <x v="1"/>
    <x v="1"/>
    <n v="1"/>
    <x v="2"/>
    <x v="32"/>
    <x v="8"/>
    <n v="468"/>
  </r>
  <r>
    <d v="2019-08-09T00:00:00"/>
    <x v="36"/>
    <m/>
    <m/>
    <x v="0"/>
    <s v="SJ"/>
    <d v="2019-08-09T13:00:00"/>
    <n v="28917"/>
    <x v="26"/>
    <s v="Carga"/>
    <s v="SI"/>
    <n v="13.5"/>
    <n v="26"/>
    <x v="0"/>
    <x v="109"/>
    <x v="7"/>
    <s v="VALENCIA"/>
    <m/>
    <m/>
    <m/>
    <m/>
    <n v="35"/>
    <s v="Jesús"/>
    <x v="165"/>
    <d v="1899-12-30T13:00:00"/>
    <m/>
    <n v="1"/>
    <x v="0"/>
    <x v="0"/>
    <s v="No"/>
    <x v="0"/>
    <x v="0"/>
    <x v="0"/>
    <n v="0"/>
    <x v="2"/>
    <x v="32"/>
    <x v="8"/>
    <n v="468"/>
  </r>
  <r>
    <d v="2019-08-09T00:00:00"/>
    <x v="43"/>
    <m/>
    <m/>
    <x v="0"/>
    <s v="SJ"/>
    <d v="2019-08-09T14:00:00"/>
    <n v="28917"/>
    <x v="26"/>
    <s v="Carga"/>
    <s v="SI"/>
    <n v="13.5"/>
    <n v="26"/>
    <x v="0"/>
    <x v="109"/>
    <x v="7"/>
    <s v="VALENCIA"/>
    <m/>
    <m/>
    <m/>
    <m/>
    <n v="35"/>
    <s v="Denia"/>
    <x v="165"/>
    <d v="1899-12-30T14:00:00"/>
    <m/>
    <n v="1"/>
    <x v="0"/>
    <x v="0"/>
    <s v="No"/>
    <x v="0"/>
    <x v="0"/>
    <x v="0"/>
    <n v="0"/>
    <x v="2"/>
    <x v="32"/>
    <x v="8"/>
    <n v="468"/>
  </r>
  <r>
    <d v="2019-08-09T00:00:00"/>
    <x v="7"/>
    <m/>
    <m/>
    <x v="0"/>
    <s v="SJ"/>
    <d v="2019-08-09T15:30:00"/>
    <n v="28917"/>
    <x v="26"/>
    <s v="Carga"/>
    <s v="SI"/>
    <n v="13.5"/>
    <n v="26"/>
    <x v="0"/>
    <x v="109"/>
    <x v="7"/>
    <s v="VALENCIA"/>
    <m/>
    <m/>
    <m/>
    <m/>
    <n v="35"/>
    <s v="Denia"/>
    <x v="165"/>
    <d v="1899-12-30T15:30:00"/>
    <m/>
    <n v="1"/>
    <x v="0"/>
    <x v="0"/>
    <s v="No"/>
    <x v="0"/>
    <x v="0"/>
    <x v="0"/>
    <n v="0"/>
    <x v="2"/>
    <x v="32"/>
    <x v="8"/>
    <n v="468"/>
  </r>
  <r>
    <d v="2019-08-09T00:00:00"/>
    <x v="40"/>
    <m/>
    <m/>
    <x v="0"/>
    <s v="SJ"/>
    <d v="2019-08-09T17:00:00"/>
    <n v="6007519"/>
    <x v="3"/>
    <s v="Carga"/>
    <s v="NO"/>
    <n v="3"/>
    <n v="6"/>
    <x v="0"/>
    <x v="51"/>
    <x v="4"/>
    <s v="BULGARIA"/>
    <m/>
    <m/>
    <m/>
    <m/>
    <n v="10"/>
    <s v="Miguel Ángel"/>
    <x v="165"/>
    <d v="1899-12-30T17:00:00"/>
    <m/>
    <n v="0"/>
    <x v="0"/>
    <x v="0"/>
    <s v="No"/>
    <x v="0"/>
    <x v="0"/>
    <x v="0"/>
    <n v="0"/>
    <x v="1"/>
    <x v="32"/>
    <x v="8"/>
    <n v="468"/>
  </r>
  <r>
    <d v="2019-08-09T00:00:00"/>
    <x v="8"/>
    <m/>
    <m/>
    <x v="0"/>
    <s v="SJ"/>
    <d v="2019-08-09T16:30:00"/>
    <n v="28917"/>
    <x v="26"/>
    <s v="Carga"/>
    <s v="SI"/>
    <n v="13.5"/>
    <n v="26"/>
    <x v="0"/>
    <x v="109"/>
    <x v="7"/>
    <s v="VALENCIA"/>
    <m/>
    <m/>
    <m/>
    <m/>
    <n v="30"/>
    <s v="Denia"/>
    <x v="165"/>
    <d v="1899-12-30T16:30:00"/>
    <m/>
    <n v="1"/>
    <x v="0"/>
    <x v="0"/>
    <s v="No"/>
    <x v="0"/>
    <x v="0"/>
    <x v="0"/>
    <n v="0"/>
    <x v="2"/>
    <x v="32"/>
    <x v="8"/>
    <n v="468"/>
  </r>
  <r>
    <d v="2019-08-12T00:00:00"/>
    <x v="13"/>
    <d v="1899-12-30T16:00:00"/>
    <m/>
    <x v="1"/>
    <s v="SJ"/>
    <d v="2019-08-12T16:00:00"/>
    <s v="113006941/116006931"/>
    <x v="39"/>
    <s v="Descarga"/>
    <s v="SI"/>
    <n v="13.5"/>
    <n v="26"/>
    <x v="0"/>
    <x v="372"/>
    <x v="2"/>
    <s v="PALAU"/>
    <m/>
    <m/>
    <m/>
    <m/>
    <n v="60"/>
    <s v="Alfredo"/>
    <x v="166"/>
    <d v="1899-12-30T08:00:00"/>
    <m/>
    <n v="1"/>
    <x v="0"/>
    <x v="0"/>
    <s v="SI"/>
    <x v="2"/>
    <x v="2"/>
    <x v="0"/>
    <n v="0"/>
    <x v="0"/>
    <x v="33"/>
    <x v="8"/>
    <n v="468"/>
  </r>
  <r>
    <d v="2019-08-12T00:00:00"/>
    <x v="0"/>
    <m/>
    <m/>
    <x v="0"/>
    <s v="SJ"/>
    <d v="2019-08-12T09:30:00"/>
    <n v="29482"/>
    <x v="3"/>
    <s v="Carga"/>
    <s v="NO"/>
    <n v="0.5"/>
    <n v="1"/>
    <x v="0"/>
    <x v="13"/>
    <x v="3"/>
    <s v="BARCELONA"/>
    <m/>
    <m/>
    <m/>
    <m/>
    <n v="5"/>
    <s v="Alfredo"/>
    <x v="167"/>
    <d v="1899-12-30T09:30:00"/>
    <m/>
    <n v="0"/>
    <x v="0"/>
    <x v="0"/>
    <s v="No"/>
    <x v="0"/>
    <x v="0"/>
    <x v="0"/>
    <n v="0"/>
    <x v="1"/>
    <x v="33"/>
    <x v="8"/>
    <n v="468"/>
  </r>
  <r>
    <d v="2019-08-12T00:00:00"/>
    <x v="114"/>
    <d v="1899-12-30T20:30:00"/>
    <m/>
    <x v="1"/>
    <s v="SJ"/>
    <d v="2019-08-12T20:30:00"/>
    <n v="3680486531"/>
    <x v="3"/>
    <s v="Carga"/>
    <s v="SI"/>
    <n v="13.5"/>
    <n v="26"/>
    <x v="0"/>
    <x v="23"/>
    <x v="1"/>
    <s v="PALAU"/>
    <m/>
    <m/>
    <m/>
    <m/>
    <n v="60"/>
    <s v="Alfredo"/>
    <x v="167"/>
    <d v="1899-12-30T20:30:00"/>
    <m/>
    <n v="1"/>
    <x v="0"/>
    <x v="0"/>
    <s v="SI"/>
    <x v="1"/>
    <x v="1"/>
    <x v="1"/>
    <n v="1"/>
    <x v="1"/>
    <x v="33"/>
    <x v="8"/>
    <n v="468"/>
  </r>
  <r>
    <d v="2019-08-12T00:00:00"/>
    <x v="5"/>
    <m/>
    <m/>
    <x v="0"/>
    <s v="SJ"/>
    <d v="2019-08-12T12:30:00"/>
    <n v="28917"/>
    <x v="26"/>
    <s v="Carga"/>
    <s v="SI"/>
    <n v="13.5"/>
    <n v="26"/>
    <x v="0"/>
    <x v="109"/>
    <x v="7"/>
    <s v="valencia"/>
    <m/>
    <m/>
    <m/>
    <m/>
    <n v="35"/>
    <s v="Jesús"/>
    <x v="167"/>
    <d v="1899-12-30T12:30:00"/>
    <m/>
    <n v="1"/>
    <x v="0"/>
    <x v="0"/>
    <s v="No"/>
    <x v="0"/>
    <x v="0"/>
    <x v="0"/>
    <n v="0"/>
    <x v="2"/>
    <x v="33"/>
    <x v="8"/>
    <n v="468"/>
  </r>
  <r>
    <d v="2019-08-12T00:00:00"/>
    <x v="3"/>
    <m/>
    <m/>
    <x v="0"/>
    <s v="SJ"/>
    <d v="2019-08-12T11:30:00"/>
    <n v="28917"/>
    <x v="26"/>
    <s v="Carga"/>
    <s v="SI"/>
    <n v="13.5"/>
    <n v="26"/>
    <x v="0"/>
    <x v="109"/>
    <x v="7"/>
    <s v="valencia"/>
    <m/>
    <m/>
    <m/>
    <m/>
    <n v="35"/>
    <s v="Jesús"/>
    <x v="167"/>
    <d v="1899-12-30T11:30:00"/>
    <m/>
    <n v="1"/>
    <x v="0"/>
    <x v="0"/>
    <s v="No"/>
    <x v="0"/>
    <x v="0"/>
    <x v="0"/>
    <n v="0"/>
    <x v="2"/>
    <x v="33"/>
    <x v="8"/>
    <n v="468"/>
  </r>
  <r>
    <d v="2019-08-12T00:00:00"/>
    <x v="6"/>
    <m/>
    <m/>
    <x v="0"/>
    <s v="SJ"/>
    <d v="2019-08-12T13:30:00"/>
    <n v="28917"/>
    <x v="26"/>
    <s v="Carga"/>
    <s v="SI"/>
    <n v="13.5"/>
    <n v="26"/>
    <x v="0"/>
    <x v="109"/>
    <x v="7"/>
    <s v="valencia"/>
    <m/>
    <m/>
    <m/>
    <m/>
    <n v="35"/>
    <s v="Alfredo"/>
    <x v="167"/>
    <d v="1899-12-30T13:30:00"/>
    <m/>
    <n v="1"/>
    <x v="0"/>
    <x v="0"/>
    <s v="No"/>
    <x v="0"/>
    <x v="0"/>
    <x v="0"/>
    <n v="0"/>
    <x v="2"/>
    <x v="33"/>
    <x v="8"/>
    <n v="468"/>
  </r>
  <r>
    <d v="2019-08-12T00:00:00"/>
    <x v="38"/>
    <m/>
    <m/>
    <x v="0"/>
    <s v="SJ"/>
    <d v="2019-08-12T15:00:00"/>
    <n v="28917"/>
    <x v="26"/>
    <s v="Carga"/>
    <s v="SI"/>
    <n v="13.5"/>
    <n v="26"/>
    <x v="0"/>
    <x v="109"/>
    <x v="7"/>
    <s v="valencia"/>
    <m/>
    <m/>
    <m/>
    <m/>
    <n v="35"/>
    <s v="Miguel Ángel"/>
    <x v="167"/>
    <d v="1899-12-30T15:00:00"/>
    <m/>
    <n v="1"/>
    <x v="0"/>
    <x v="0"/>
    <s v="No"/>
    <x v="0"/>
    <x v="0"/>
    <x v="0"/>
    <n v="0"/>
    <x v="2"/>
    <x v="33"/>
    <x v="8"/>
    <n v="468"/>
  </r>
  <r>
    <d v="2019-08-12T00:00:00"/>
    <x v="8"/>
    <m/>
    <m/>
    <x v="0"/>
    <s v="SJ"/>
    <d v="2019-08-12T16:30:00"/>
    <n v="28917"/>
    <x v="26"/>
    <s v="Carga"/>
    <s v="SI"/>
    <n v="13.5"/>
    <n v="26"/>
    <x v="0"/>
    <x v="109"/>
    <x v="7"/>
    <s v="valencia"/>
    <m/>
    <m/>
    <m/>
    <m/>
    <n v="35"/>
    <s v="Miguel Ángel"/>
    <x v="167"/>
    <d v="1899-12-30T16:30:00"/>
    <m/>
    <n v="1"/>
    <x v="0"/>
    <x v="0"/>
    <s v="No"/>
    <x v="0"/>
    <x v="0"/>
    <x v="0"/>
    <n v="0"/>
    <x v="2"/>
    <x v="33"/>
    <x v="8"/>
    <n v="468"/>
  </r>
  <r>
    <d v="2019-08-12T00:00:00"/>
    <x v="4"/>
    <d v="1899-12-30T12:00:00"/>
    <m/>
    <x v="1"/>
    <s v="SJ"/>
    <d v="2019-08-12T12:00:00"/>
    <n v="6007516"/>
    <x v="3"/>
    <s v="Carga"/>
    <s v="NO"/>
    <n v="1"/>
    <n v="2"/>
    <x v="0"/>
    <x v="146"/>
    <x v="4"/>
    <s v="HUNGARY"/>
    <m/>
    <m/>
    <m/>
    <m/>
    <n v="15"/>
    <s v="Alfredo"/>
    <x v="166"/>
    <d v="1899-12-30T08:30:00"/>
    <m/>
    <n v="0"/>
    <x v="0"/>
    <x v="0"/>
    <s v="SI"/>
    <x v="2"/>
    <x v="2"/>
    <x v="0"/>
    <n v="0"/>
    <x v="1"/>
    <x v="33"/>
    <x v="8"/>
    <n v="468"/>
  </r>
  <r>
    <d v="2019-08-13T00:00:00"/>
    <x v="14"/>
    <d v="1899-12-30T10:00:00"/>
    <m/>
    <x v="1"/>
    <s v="SJ"/>
    <d v="2019-08-13T10:00:00"/>
    <m/>
    <x v="22"/>
    <s v="Carga"/>
    <s v="NO"/>
    <n v="3.5"/>
    <n v="7"/>
    <x v="0"/>
    <x v="319"/>
    <x v="8"/>
    <s v="MURCIA"/>
    <m/>
    <m/>
    <m/>
    <m/>
    <n v="40"/>
    <s v="Miguel Ángel"/>
    <x v="166"/>
    <d v="1899-12-30T10:00:00"/>
    <m/>
    <n v="0"/>
    <x v="0"/>
    <x v="0"/>
    <s v="SI"/>
    <x v="1"/>
    <x v="1"/>
    <x v="1"/>
    <n v="1"/>
    <x v="2"/>
    <x v="33"/>
    <x v="8"/>
    <n v="468"/>
  </r>
  <r>
    <d v="2019-08-13T00:00:00"/>
    <x v="2"/>
    <d v="1899-12-30T11:00:00"/>
    <m/>
    <x v="1"/>
    <s v="MR"/>
    <d v="2019-08-13T11:00:00"/>
    <n v="3680486532"/>
    <x v="3"/>
    <s v="Carga"/>
    <s v="SI"/>
    <n v="13.5"/>
    <n v="26"/>
    <x v="0"/>
    <x v="23"/>
    <x v="1"/>
    <s v="PALAU"/>
    <m/>
    <m/>
    <m/>
    <m/>
    <n v="60"/>
    <s v="Miguel Ángel"/>
    <x v="166"/>
    <d v="1899-12-30T11:00:00"/>
    <m/>
    <n v="1"/>
    <x v="0"/>
    <x v="0"/>
    <s v="SI"/>
    <x v="1"/>
    <x v="1"/>
    <x v="1"/>
    <n v="1"/>
    <x v="1"/>
    <x v="33"/>
    <x v="8"/>
    <n v="468"/>
  </r>
  <r>
    <d v="2019-08-13T00:00:00"/>
    <x v="1"/>
    <d v="1899-12-30T10:30:00"/>
    <m/>
    <x v="1"/>
    <s v="SJ"/>
    <d v="2019-08-13T10:30:00"/>
    <n v="28749"/>
    <x v="3"/>
    <s v="Carga"/>
    <s v="NO"/>
    <n v="6"/>
    <n v="13"/>
    <x v="0"/>
    <x v="389"/>
    <x v="1"/>
    <s v="PALAU"/>
    <m/>
    <m/>
    <m/>
    <m/>
    <n v="20"/>
    <s v="Alfredo"/>
    <x v="166"/>
    <d v="1899-12-30T10:30:00"/>
    <m/>
    <n v="0"/>
    <x v="0"/>
    <x v="0"/>
    <s v="SI"/>
    <x v="1"/>
    <x v="1"/>
    <x v="1"/>
    <n v="1"/>
    <x v="1"/>
    <x v="33"/>
    <x v="8"/>
    <n v="468"/>
  </r>
  <r>
    <d v="2019-08-13T00:00:00"/>
    <x v="5"/>
    <m/>
    <m/>
    <x v="0"/>
    <s v="SJ"/>
    <d v="2019-08-13T12:30:00"/>
    <n v="28917"/>
    <x v="26"/>
    <s v="Carga"/>
    <s v="SI"/>
    <n v="13.5"/>
    <n v="26"/>
    <x v="0"/>
    <x v="109"/>
    <x v="7"/>
    <s v="valencia"/>
    <m/>
    <m/>
    <m/>
    <m/>
    <n v="35"/>
    <s v="Jesús"/>
    <x v="166"/>
    <d v="1899-12-30T12:30:00"/>
    <m/>
    <n v="1"/>
    <x v="0"/>
    <x v="0"/>
    <s v="No"/>
    <x v="0"/>
    <x v="0"/>
    <x v="0"/>
    <n v="0"/>
    <x v="2"/>
    <x v="33"/>
    <x v="8"/>
    <n v="468"/>
  </r>
  <r>
    <d v="2019-08-13T00:00:00"/>
    <x v="36"/>
    <m/>
    <m/>
    <x v="0"/>
    <s v="SJ"/>
    <d v="2019-08-13T13:00:00"/>
    <n v="28917"/>
    <x v="26"/>
    <s v="Carga"/>
    <s v="SI"/>
    <n v="13.5"/>
    <n v="26"/>
    <x v="0"/>
    <x v="109"/>
    <x v="7"/>
    <s v="valencia"/>
    <m/>
    <m/>
    <m/>
    <m/>
    <n v="35"/>
    <s v="Alfredo"/>
    <x v="166"/>
    <d v="1899-12-30T13:00:00"/>
    <m/>
    <n v="1"/>
    <x v="0"/>
    <x v="0"/>
    <s v="No"/>
    <x v="0"/>
    <x v="0"/>
    <x v="0"/>
    <n v="0"/>
    <x v="2"/>
    <x v="33"/>
    <x v="8"/>
    <n v="468"/>
  </r>
  <r>
    <d v="2019-08-13T00:00:00"/>
    <x v="6"/>
    <m/>
    <m/>
    <x v="0"/>
    <s v="SJ"/>
    <d v="2019-08-13T13:30:00"/>
    <n v="28917"/>
    <x v="26"/>
    <s v="Carga"/>
    <s v="SI"/>
    <n v="13.5"/>
    <n v="26"/>
    <x v="0"/>
    <x v="109"/>
    <x v="7"/>
    <s v="valencia"/>
    <m/>
    <m/>
    <m/>
    <m/>
    <n v="35"/>
    <s v="Jesús"/>
    <x v="166"/>
    <d v="1899-12-30T13:30:00"/>
    <m/>
    <n v="1"/>
    <x v="0"/>
    <x v="0"/>
    <s v="No"/>
    <x v="0"/>
    <x v="0"/>
    <x v="0"/>
    <n v="0"/>
    <x v="2"/>
    <x v="33"/>
    <x v="8"/>
    <n v="468"/>
  </r>
  <r>
    <d v="2019-08-13T00:00:00"/>
    <x v="3"/>
    <d v="1899-12-30T11:30:00"/>
    <m/>
    <x v="1"/>
    <s v="SJ"/>
    <d v="2019-08-13T11:30:00"/>
    <m/>
    <x v="26"/>
    <s v="Carga"/>
    <s v="NO"/>
    <n v="2"/>
    <n v="4"/>
    <x v="0"/>
    <x v="157"/>
    <x v="5"/>
    <s v="palau"/>
    <m/>
    <m/>
    <m/>
    <m/>
    <n v="30"/>
    <s v="Alfredo"/>
    <x v="166"/>
    <d v="1899-12-30T11:30:00"/>
    <m/>
    <n v="0"/>
    <x v="0"/>
    <x v="0"/>
    <s v="SI"/>
    <x v="1"/>
    <x v="1"/>
    <x v="1"/>
    <n v="1"/>
    <x v="2"/>
    <x v="33"/>
    <x v="8"/>
    <n v="468"/>
  </r>
  <r>
    <d v="2019-08-13T00:00:00"/>
    <x v="12"/>
    <d v="1899-12-30T14:30:00"/>
    <m/>
    <x v="1"/>
    <s v="SJ"/>
    <d v="2019-08-13T14:30:00"/>
    <m/>
    <x v="26"/>
    <s v="Carga"/>
    <s v="NO"/>
    <n v="26"/>
    <s v="13,5"/>
    <x v="0"/>
    <x v="157"/>
    <x v="5"/>
    <s v="palau"/>
    <m/>
    <m/>
    <m/>
    <m/>
    <n v="40"/>
    <s v="Jesús"/>
    <x v="166"/>
    <d v="1899-12-30T14:30:00"/>
    <m/>
    <n v="0"/>
    <x v="0"/>
    <x v="0"/>
    <s v="SI"/>
    <x v="1"/>
    <x v="1"/>
    <x v="1"/>
    <n v="1"/>
    <x v="2"/>
    <x v="33"/>
    <x v="8"/>
    <n v="468"/>
  </r>
  <r>
    <d v="2019-08-13T00:00:00"/>
    <x v="40"/>
    <d v="1899-12-30T17:00:00"/>
    <m/>
    <x v="1"/>
    <s v="SJ"/>
    <d v="2019-08-13T17:00:00"/>
    <n v="28803"/>
    <x v="3"/>
    <s v="Carga"/>
    <s v="NO"/>
    <n v="0.5"/>
    <n v="1"/>
    <x v="0"/>
    <x v="41"/>
    <x v="3"/>
    <s v="PORTUGAL"/>
    <m/>
    <m/>
    <m/>
    <m/>
    <n v="10"/>
    <s v="Sandra"/>
    <x v="166"/>
    <d v="1899-12-30T17:00:00"/>
    <m/>
    <n v="0"/>
    <x v="0"/>
    <x v="0"/>
    <s v="SI"/>
    <x v="1"/>
    <x v="1"/>
    <x v="1"/>
    <n v="1"/>
    <x v="1"/>
    <x v="33"/>
    <x v="8"/>
    <n v="468"/>
  </r>
  <r>
    <d v="2019-08-14T00:00:00"/>
    <x v="40"/>
    <d v="1899-12-30T17:00:00"/>
    <m/>
    <x v="1"/>
    <s v="SJ"/>
    <d v="2019-08-14T17:00:00"/>
    <s v="28616/29237/29238"/>
    <x v="3"/>
    <s v="Carga"/>
    <s v="NO"/>
    <n v="1.5"/>
    <n v="3"/>
    <x v="0"/>
    <x v="148"/>
    <x v="1"/>
    <s v="jaen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8-14T00:00:00"/>
    <x v="4"/>
    <d v="1899-12-30T12:00:00"/>
    <m/>
    <x v="1"/>
    <s v="SJ"/>
    <d v="2019-08-14T12:00:00"/>
    <n v="28681"/>
    <x v="26"/>
    <s v="Carga"/>
    <s v="NO"/>
    <n v="6"/>
    <n v="12"/>
    <x v="0"/>
    <x v="349"/>
    <x v="7"/>
    <s v="santander"/>
    <m/>
    <m/>
    <m/>
    <m/>
    <n v="30"/>
    <s v="Alfredo"/>
    <x v="168"/>
    <d v="1899-12-30T12:00:00"/>
    <m/>
    <n v="0"/>
    <x v="0"/>
    <x v="0"/>
    <s v="SI"/>
    <x v="1"/>
    <x v="1"/>
    <x v="1"/>
    <n v="1"/>
    <x v="2"/>
    <x v="33"/>
    <x v="8"/>
    <n v="468"/>
  </r>
  <r>
    <d v="2019-08-14T00:00:00"/>
    <x v="2"/>
    <d v="1899-12-30T11:00:00"/>
    <m/>
    <x v="1"/>
    <s v="SJ"/>
    <d v="2019-08-14T11:00:00"/>
    <n v="28683"/>
    <x v="26"/>
    <s v="Carga"/>
    <s v="NO"/>
    <n v="6"/>
    <n v="12"/>
    <x v="0"/>
    <x v="349"/>
    <x v="7"/>
    <s v="vizcaya"/>
    <m/>
    <m/>
    <m/>
    <m/>
    <n v="20"/>
    <s v="Miguel Ángel"/>
    <x v="168"/>
    <d v="1899-12-30T11:00:00"/>
    <m/>
    <n v="0"/>
    <x v="0"/>
    <x v="0"/>
    <s v="SI"/>
    <x v="1"/>
    <x v="1"/>
    <x v="1"/>
    <n v="1"/>
    <x v="2"/>
    <x v="33"/>
    <x v="8"/>
    <n v="468"/>
  </r>
  <r>
    <d v="2019-08-14T00:00:00"/>
    <x v="36"/>
    <d v="1899-12-30T13:00:00"/>
    <m/>
    <x v="1"/>
    <s v="SJ"/>
    <d v="2019-08-14T13:00:00"/>
    <n v="28680"/>
    <x v="26"/>
    <s v="Carga"/>
    <s v="NO"/>
    <n v="6"/>
    <n v="12"/>
    <x v="0"/>
    <x v="349"/>
    <x v="7"/>
    <s v="santander"/>
    <m/>
    <m/>
    <m/>
    <m/>
    <n v="20"/>
    <s v="Denia"/>
    <x v="168"/>
    <d v="1899-12-30T13:00:00"/>
    <m/>
    <n v="0"/>
    <x v="0"/>
    <x v="0"/>
    <s v="SI"/>
    <x v="1"/>
    <x v="1"/>
    <x v="1"/>
    <n v="1"/>
    <x v="2"/>
    <x v="33"/>
    <x v="8"/>
    <n v="468"/>
  </r>
  <r>
    <d v="2019-08-14T00:00:00"/>
    <x v="3"/>
    <d v="1899-12-30T11:30:00"/>
    <m/>
    <x v="1"/>
    <s v="SJ"/>
    <d v="2019-08-14T11:30:00"/>
    <n v="29470"/>
    <x v="27"/>
    <s v="Carga"/>
    <s v="NO"/>
    <n v="0.5"/>
    <n v="1"/>
    <x v="0"/>
    <x v="390"/>
    <x v="1"/>
    <s v="ALICANTE"/>
    <m/>
    <m/>
    <m/>
    <m/>
    <n v="10"/>
    <s v="Sandra"/>
    <x v="168"/>
    <d v="1899-12-30T11:30:00"/>
    <m/>
    <n v="0"/>
    <x v="0"/>
    <x v="0"/>
    <s v="SI"/>
    <x v="1"/>
    <x v="1"/>
    <x v="1"/>
    <n v="1"/>
    <x v="1"/>
    <x v="33"/>
    <x v="8"/>
    <n v="468"/>
  </r>
  <r>
    <d v="2019-08-14T00:00:00"/>
    <x v="6"/>
    <d v="1899-12-30T13:30:00"/>
    <m/>
    <x v="1"/>
    <s v="SJ"/>
    <d v="2019-08-14T13:30:00"/>
    <n v="6007533"/>
    <x v="3"/>
    <s v="Carga"/>
    <s v="SI"/>
    <n v="13.5"/>
    <n v="26"/>
    <x v="0"/>
    <x v="12"/>
    <x v="4"/>
    <s v="BELGICA"/>
    <m/>
    <m/>
    <m/>
    <m/>
    <n v="30"/>
    <s v="Miguel Ángel"/>
    <x v="168"/>
    <d v="1899-12-30T13:30:00"/>
    <m/>
    <n v="1"/>
    <x v="0"/>
    <x v="0"/>
    <s v="SI"/>
    <x v="1"/>
    <x v="1"/>
    <x v="1"/>
    <n v="1"/>
    <x v="1"/>
    <x v="33"/>
    <x v="8"/>
    <n v="468"/>
  </r>
  <r>
    <d v="2019-08-14T00:00:00"/>
    <x v="55"/>
    <d v="1899-12-30T17:30:00"/>
    <m/>
    <x v="1"/>
    <s v="SJ"/>
    <d v="2019-08-14T17:30:00"/>
    <s v="29170/29480"/>
    <x v="83"/>
    <s v="Carga"/>
    <s v="NO"/>
    <n v="1.5"/>
    <n v="3"/>
    <x v="0"/>
    <x v="294"/>
    <x v="5"/>
    <s v="palau"/>
    <m/>
    <m/>
    <m/>
    <m/>
    <n v="10"/>
    <s v="Miguel Ángel"/>
    <x v="168"/>
    <d v="1899-12-30T17:30:00"/>
    <m/>
    <n v="0"/>
    <x v="0"/>
    <x v="0"/>
    <s v="SI"/>
    <x v="1"/>
    <x v="1"/>
    <x v="1"/>
    <n v="1"/>
    <x v="2"/>
    <x v="33"/>
    <x v="8"/>
    <n v="468"/>
  </r>
  <r>
    <d v="2019-08-14T00:00:00"/>
    <x v="47"/>
    <d v="1899-12-30T18:30:00"/>
    <m/>
    <x v="1"/>
    <s v="JAR"/>
    <d v="2019-08-14T18:30:00"/>
    <n v="28983"/>
    <x v="26"/>
    <s v="Carga"/>
    <s v="NO"/>
    <n v="7"/>
    <n v="16"/>
    <x v="0"/>
    <x v="157"/>
    <x v="7"/>
    <s v="Vizcaya"/>
    <m/>
    <m/>
    <m/>
    <m/>
    <n v="40"/>
    <s v="Miguel Ángel"/>
    <x v="168"/>
    <d v="1899-12-30T18:30:00"/>
    <m/>
    <n v="0"/>
    <x v="0"/>
    <x v="0"/>
    <s v="SI"/>
    <x v="1"/>
    <x v="1"/>
    <x v="1"/>
    <n v="1"/>
    <x v="2"/>
    <x v="33"/>
    <x v="8"/>
    <n v="468"/>
  </r>
  <r>
    <d v="2019-08-15T00:00:00"/>
    <x v="20"/>
    <d v="1899-12-30T08:30:00"/>
    <m/>
    <x v="1"/>
    <s v="JAR"/>
    <d v="2019-08-15T08:30:00"/>
    <n v="6007626"/>
    <x v="3"/>
    <s v="Carga"/>
    <s v="NO"/>
    <n v="1"/>
    <n v="1"/>
    <x v="0"/>
    <x v="146"/>
    <x v="4"/>
    <s v="Hungary"/>
    <m/>
    <m/>
    <m/>
    <m/>
    <n v="15"/>
    <s v="Alfredo"/>
    <x v="169"/>
    <d v="1899-12-30T08:30:00"/>
    <m/>
    <n v="0"/>
    <x v="0"/>
    <x v="0"/>
    <s v="SI"/>
    <x v="1"/>
    <x v="1"/>
    <x v="1"/>
    <n v="1"/>
    <x v="1"/>
    <x v="33"/>
    <x v="8"/>
    <n v="468"/>
  </r>
  <r>
    <d v="2019-08-15T00:00:00"/>
    <x v="0"/>
    <d v="1899-12-30T09:30:00"/>
    <m/>
    <x v="1"/>
    <s v="JAR"/>
    <d v="2019-08-15T09:30:00"/>
    <n v="29127"/>
    <x v="3"/>
    <s v="Carga"/>
    <s v="SI"/>
    <n v="13.5"/>
    <n v="26"/>
    <x v="2"/>
    <x v="382"/>
    <x v="1"/>
    <s v="Murcia"/>
    <m/>
    <m/>
    <m/>
    <m/>
    <n v="45"/>
    <s v="Jesús"/>
    <x v="169"/>
    <d v="1899-12-30T09:30:00"/>
    <m/>
    <n v="1"/>
    <x v="0"/>
    <x v="0"/>
    <s v="SI"/>
    <x v="1"/>
    <x v="1"/>
    <x v="1"/>
    <n v="1"/>
    <x v="1"/>
    <x v="33"/>
    <x v="8"/>
    <n v="468"/>
  </r>
  <r>
    <d v="2019-08-15T00:00:00"/>
    <x v="1"/>
    <d v="1899-12-30T10:30:00"/>
    <m/>
    <x v="1"/>
    <s v="JAR"/>
    <d v="2019-08-15T10:30:00"/>
    <m/>
    <x v="3"/>
    <s v="Descarga"/>
    <s v="SI"/>
    <n v="13.5"/>
    <n v="25"/>
    <x v="0"/>
    <x v="23"/>
    <x v="2"/>
    <s v="PALAU"/>
    <m/>
    <m/>
    <m/>
    <m/>
    <n v="60"/>
    <s v="Jesús"/>
    <x v="169"/>
    <d v="1899-12-30T10:30:00"/>
    <m/>
    <n v="1"/>
    <x v="0"/>
    <x v="0"/>
    <s v="SI"/>
    <x v="1"/>
    <x v="1"/>
    <x v="1"/>
    <n v="1"/>
    <x v="0"/>
    <x v="33"/>
    <x v="8"/>
    <n v="468"/>
  </r>
  <r>
    <d v="2019-08-19T00:00:00"/>
    <x v="4"/>
    <d v="1899-12-30T12:00:00"/>
    <m/>
    <x v="1"/>
    <s v="SJ"/>
    <d v="2019-08-19T12:00:00"/>
    <s v="28616/29237/29238"/>
    <x v="3"/>
    <s v="Carga"/>
    <s v="NO"/>
    <n v="1.5"/>
    <n v="3"/>
    <x v="0"/>
    <x v="148"/>
    <x v="1"/>
    <s v="jaen"/>
    <m/>
    <m/>
    <m/>
    <m/>
    <n v="45"/>
    <s v="Miguel M."/>
    <x v="170"/>
    <d v="1899-12-30T12:00:00"/>
    <m/>
    <n v="0"/>
    <x v="0"/>
    <x v="0"/>
    <s v="SI"/>
    <x v="1"/>
    <x v="1"/>
    <x v="1"/>
    <n v="1"/>
    <x v="1"/>
    <x v="34"/>
    <x v="8"/>
    <n v="468"/>
  </r>
  <r>
    <d v="2019-08-19T00:00:00"/>
    <x v="9"/>
    <d v="1899-12-30T08:00:00"/>
    <m/>
    <x v="1"/>
    <s v="SJ"/>
    <d v="2019-08-19T08:00:00"/>
    <m/>
    <x v="26"/>
    <s v="Carga"/>
    <s v="NO"/>
    <n v="6"/>
    <n v="11"/>
    <x v="0"/>
    <x v="157"/>
    <x v="5"/>
    <s v="PALAU"/>
    <m/>
    <m/>
    <m/>
    <m/>
    <n v="30"/>
    <s v="Miguel M."/>
    <x v="170"/>
    <d v="1899-12-30T08:00:00"/>
    <m/>
    <n v="0"/>
    <x v="0"/>
    <x v="0"/>
    <s v="SI"/>
    <x v="1"/>
    <x v="1"/>
    <x v="1"/>
    <n v="1"/>
    <x v="2"/>
    <x v="34"/>
    <x v="8"/>
    <n v="468"/>
  </r>
  <r>
    <d v="2019-08-19T00:00:00"/>
    <x v="38"/>
    <d v="1899-12-30T15:00:00"/>
    <m/>
    <x v="1"/>
    <s v="JAR"/>
    <d v="2019-08-19T15:00:00"/>
    <n v="28936"/>
    <x v="3"/>
    <s v="Carga"/>
    <s v="SI"/>
    <n v="13.5"/>
    <n v="26"/>
    <x v="0"/>
    <x v="391"/>
    <x v="7"/>
    <s v="Coruña"/>
    <m/>
    <m/>
    <m/>
    <m/>
    <n v="60"/>
    <s v="Denia"/>
    <x v="170"/>
    <d v="1899-12-30T15:00:00"/>
    <m/>
    <n v="1"/>
    <x v="0"/>
    <x v="0"/>
    <s v="SI"/>
    <x v="1"/>
    <x v="1"/>
    <x v="1"/>
    <n v="1"/>
    <x v="2"/>
    <x v="34"/>
    <x v="8"/>
    <n v="468"/>
  </r>
  <r>
    <d v="2019-08-19T00:00:00"/>
    <x v="82"/>
    <d v="1899-12-30T16:45:00"/>
    <m/>
    <x v="1"/>
    <s v="JAR"/>
    <d v="2019-08-19T17:00:00"/>
    <m/>
    <x v="3"/>
    <s v="Carga"/>
    <s v="NO"/>
    <n v="2"/>
    <n v="3"/>
    <x v="0"/>
    <x v="6"/>
    <x v="3"/>
    <s v="varios"/>
    <m/>
    <m/>
    <m/>
    <m/>
    <n v="20"/>
    <s v="Juan Carlos"/>
    <x v="170"/>
    <d v="1899-12-30T16:45:00"/>
    <m/>
    <n v="0"/>
    <x v="0"/>
    <x v="0"/>
    <s v="SI"/>
    <x v="1"/>
    <x v="1"/>
    <x v="1"/>
    <n v="1"/>
    <x v="1"/>
    <x v="34"/>
    <x v="8"/>
    <n v="468"/>
  </r>
  <r>
    <d v="2019-08-19T00:00:00"/>
    <x v="22"/>
    <m/>
    <m/>
    <x v="0"/>
    <s v="JAR"/>
    <d v="2019-08-19T09:00:00"/>
    <m/>
    <x v="3"/>
    <s v="Descarga"/>
    <s v="SI"/>
    <n v="13.5"/>
    <n v="26"/>
    <x v="0"/>
    <x v="23"/>
    <x v="2"/>
    <s v="PALAU"/>
    <m/>
    <m/>
    <m/>
    <m/>
    <n v="45"/>
    <s v="Jesús"/>
    <x v="170"/>
    <d v="1899-12-30T09:00:00"/>
    <m/>
    <n v="1"/>
    <x v="0"/>
    <x v="0"/>
    <s v="No"/>
    <x v="0"/>
    <x v="0"/>
    <x v="0"/>
    <n v="0"/>
    <x v="0"/>
    <x v="34"/>
    <x v="8"/>
    <n v="468"/>
  </r>
  <r>
    <d v="2019-08-19T00:00:00"/>
    <x v="13"/>
    <d v="1899-12-30T16:00:00"/>
    <m/>
    <x v="1"/>
    <s v="JAR"/>
    <d v="2019-08-19T16:00:00"/>
    <m/>
    <x v="83"/>
    <s v="Carga"/>
    <s v="NO"/>
    <n v="1"/>
    <n v="1"/>
    <x v="0"/>
    <x v="294"/>
    <x v="7"/>
    <s v="Lleida"/>
    <m/>
    <m/>
    <m/>
    <m/>
    <n v="15"/>
    <s v="Juan Carlos"/>
    <x v="170"/>
    <d v="1899-12-30T16:00:00"/>
    <m/>
    <n v="0"/>
    <x v="0"/>
    <x v="0"/>
    <s v="SI"/>
    <x v="1"/>
    <x v="1"/>
    <x v="1"/>
    <n v="1"/>
    <x v="2"/>
    <x v="34"/>
    <x v="8"/>
    <n v="468"/>
  </r>
  <r>
    <d v="2019-08-19T00:00:00"/>
    <x v="5"/>
    <d v="1899-12-30T12:30:00"/>
    <m/>
    <x v="1"/>
    <s v="JAR"/>
    <d v="2019-08-19T12:30:00"/>
    <n v="28711"/>
    <x v="49"/>
    <s v="Carga"/>
    <s v="NO"/>
    <n v="6"/>
    <n v="12"/>
    <x v="0"/>
    <x v="349"/>
    <x v="7"/>
    <s v="Las Palmas"/>
    <m/>
    <m/>
    <m/>
    <m/>
    <n v="30"/>
    <s v="Miguel M."/>
    <x v="170"/>
    <d v="1899-12-30T12:30:00"/>
    <m/>
    <n v="0"/>
    <x v="0"/>
    <x v="0"/>
    <s v="SI"/>
    <x v="1"/>
    <x v="1"/>
    <x v="1"/>
    <n v="1"/>
    <x v="2"/>
    <x v="34"/>
    <x v="8"/>
    <n v="468"/>
  </r>
  <r>
    <d v="2019-08-19T00:00:00"/>
    <x v="7"/>
    <m/>
    <m/>
    <x v="0"/>
    <s v="JAR"/>
    <d v="2019-08-19T15:30:00"/>
    <m/>
    <x v="3"/>
    <s v="Descarga"/>
    <s v="SI"/>
    <n v="13.5"/>
    <n v="26"/>
    <x v="0"/>
    <x v="23"/>
    <x v="2"/>
    <s v="PALAU"/>
    <m/>
    <m/>
    <m/>
    <m/>
    <n v="60"/>
    <s v="Juan Carlos"/>
    <x v="170"/>
    <d v="1899-12-30T15:30:00"/>
    <m/>
    <n v="1"/>
    <x v="0"/>
    <x v="0"/>
    <s v="No"/>
    <x v="0"/>
    <x v="0"/>
    <x v="0"/>
    <n v="0"/>
    <x v="0"/>
    <x v="34"/>
    <x v="8"/>
    <n v="468"/>
  </r>
  <r>
    <d v="2019-08-19T00:00:00"/>
    <x v="8"/>
    <m/>
    <m/>
    <x v="0"/>
    <s v="JAR"/>
    <d v="2019-08-19T16:30:00"/>
    <n v="29068"/>
    <x v="61"/>
    <s v="Carga"/>
    <s v="NO"/>
    <n v="4"/>
    <n v="7"/>
    <x v="0"/>
    <x v="4"/>
    <x v="1"/>
    <s v="Madrid"/>
    <m/>
    <m/>
    <m/>
    <m/>
    <n v="15"/>
    <s v="Juan Carlos"/>
    <x v="170"/>
    <d v="1899-12-30T16:30:00"/>
    <m/>
    <n v="0"/>
    <x v="0"/>
    <x v="0"/>
    <s v="No"/>
    <x v="0"/>
    <x v="0"/>
    <x v="0"/>
    <n v="0"/>
    <x v="1"/>
    <x v="34"/>
    <x v="8"/>
    <n v="468"/>
  </r>
  <r>
    <d v="2019-08-20T00:00:00"/>
    <x v="82"/>
    <d v="1899-12-30T16:45:00"/>
    <m/>
    <x v="1"/>
    <s v="JAR"/>
    <d v="2019-08-20T17:00:00"/>
    <m/>
    <x v="3"/>
    <s v="Carga"/>
    <s v="NO"/>
    <n v="2"/>
    <n v="3"/>
    <x v="0"/>
    <x v="6"/>
    <x v="3"/>
    <s v="varios"/>
    <m/>
    <m/>
    <m/>
    <m/>
    <n v="20"/>
    <s v="Juan Carlos"/>
    <x v="171"/>
    <d v="1899-12-30T16:45:00"/>
    <m/>
    <n v="0"/>
    <x v="0"/>
    <x v="0"/>
    <s v="SI"/>
    <x v="1"/>
    <x v="1"/>
    <x v="1"/>
    <n v="1"/>
    <x v="1"/>
    <x v="34"/>
    <x v="8"/>
    <n v="468"/>
  </r>
  <r>
    <d v="2019-08-20T00:00:00"/>
    <x v="4"/>
    <d v="1899-12-30T12:00:00"/>
    <m/>
    <x v="1"/>
    <s v="JAR"/>
    <d v="2019-08-20T12:00:00"/>
    <n v="6007392"/>
    <x v="92"/>
    <s v="Carga"/>
    <s v="NO"/>
    <n v="12"/>
    <n v="4"/>
    <x v="0"/>
    <x v="86"/>
    <x v="4"/>
    <s v="Italia"/>
    <m/>
    <m/>
    <m/>
    <m/>
    <n v="30"/>
    <s v="Miguel M."/>
    <x v="171"/>
    <d v="1899-12-30T12:00:00"/>
    <m/>
    <n v="0"/>
    <x v="0"/>
    <x v="0"/>
    <s v="SI"/>
    <x v="1"/>
    <x v="1"/>
    <x v="1"/>
    <n v="1"/>
    <x v="1"/>
    <x v="34"/>
    <x v="8"/>
    <n v="468"/>
  </r>
  <r>
    <d v="2019-08-20T00:00:00"/>
    <x v="3"/>
    <d v="1899-12-30T11:30:00"/>
    <m/>
    <x v="1"/>
    <s v="SJ"/>
    <d v="2019-08-20T11:30:00"/>
    <n v="29237"/>
    <x v="3"/>
    <s v="Carga"/>
    <s v="NO"/>
    <n v="26"/>
    <s v="13,5"/>
    <x v="0"/>
    <x v="148"/>
    <x v="1"/>
    <s v="jaen"/>
    <m/>
    <m/>
    <m/>
    <m/>
    <n v="60"/>
    <s v="Miguel M."/>
    <x v="171"/>
    <d v="1899-12-30T11:30:00"/>
    <m/>
    <n v="0"/>
    <x v="0"/>
    <x v="0"/>
    <s v="SI"/>
    <x v="1"/>
    <x v="1"/>
    <x v="1"/>
    <n v="1"/>
    <x v="1"/>
    <x v="34"/>
    <x v="8"/>
    <n v="468"/>
  </r>
  <r>
    <d v="2019-08-20T00:00:00"/>
    <x v="5"/>
    <d v="1899-12-30T12:30:00"/>
    <m/>
    <x v="1"/>
    <s v="JAR"/>
    <d v="2019-08-20T12:30:00"/>
    <m/>
    <x v="12"/>
    <s v="Descarga"/>
    <s v="NO"/>
    <n v="2"/>
    <n v="2"/>
    <x v="0"/>
    <x v="17"/>
    <x v="2"/>
    <s v="PALAU"/>
    <m/>
    <m/>
    <m/>
    <m/>
    <n v="15"/>
    <s v="Jesús"/>
    <x v="171"/>
    <d v="1899-12-30T12:30:00"/>
    <m/>
    <n v="0"/>
    <x v="0"/>
    <x v="0"/>
    <s v="SI"/>
    <x v="1"/>
    <x v="1"/>
    <x v="1"/>
    <n v="1"/>
    <x v="0"/>
    <x v="34"/>
    <x v="8"/>
    <n v="468"/>
  </r>
  <r>
    <d v="2019-08-20T00:00:00"/>
    <x v="2"/>
    <d v="1899-12-30T11:00:00"/>
    <m/>
    <x v="1"/>
    <s v="SJ"/>
    <d v="2019-08-20T11:00:00"/>
    <m/>
    <x v="22"/>
    <s v="Descarga"/>
    <s v="SI"/>
    <n v="13.5"/>
    <n v="26"/>
    <x v="0"/>
    <x v="319"/>
    <x v="8"/>
    <s v="PALAU"/>
    <m/>
    <m/>
    <m/>
    <m/>
    <n v="60"/>
    <s v="Jesús"/>
    <x v="171"/>
    <d v="1899-12-30T11:00:00"/>
    <m/>
    <n v="1"/>
    <x v="0"/>
    <x v="0"/>
    <s v="SI"/>
    <x v="1"/>
    <x v="1"/>
    <x v="1"/>
    <n v="1"/>
    <x v="2"/>
    <x v="34"/>
    <x v="8"/>
    <n v="468"/>
  </r>
  <r>
    <d v="2019-08-20T00:00:00"/>
    <x v="13"/>
    <d v="1899-12-30T16:00:00"/>
    <m/>
    <x v="1"/>
    <s v="SJ"/>
    <d v="2019-08-20T16:00:00"/>
    <n v="29238"/>
    <x v="3"/>
    <s v="Carga"/>
    <s v="NO"/>
    <n v="26"/>
    <s v="13,5"/>
    <x v="0"/>
    <x v="148"/>
    <x v="1"/>
    <s v="jaen"/>
    <m/>
    <s v="5053FZL R1135BCD "/>
    <m/>
    <m/>
    <n v="60"/>
    <s v="Juan Carlos"/>
    <x v="171"/>
    <d v="1899-12-30T16:00:00"/>
    <m/>
    <n v="0"/>
    <x v="0"/>
    <x v="0"/>
    <s v="SI"/>
    <x v="1"/>
    <x v="1"/>
    <x v="1"/>
    <n v="1"/>
    <x v="1"/>
    <x v="34"/>
    <x v="8"/>
    <n v="468"/>
  </r>
  <r>
    <d v="2019-08-20T00:00:00"/>
    <x v="12"/>
    <d v="1899-12-30T14:30:00"/>
    <m/>
    <x v="1"/>
    <s v="JAR"/>
    <d v="2019-08-20T14:30:00"/>
    <n v="29105"/>
    <x v="3"/>
    <s v="Carga"/>
    <s v="NO"/>
    <n v="2"/>
    <n v="4"/>
    <x v="0"/>
    <x v="109"/>
    <x v="1"/>
    <s v="Murcia"/>
    <m/>
    <s v="7131 JKC // R-2160 BDD"/>
    <m/>
    <m/>
    <n v="20"/>
    <s v="Juan Carlos"/>
    <x v="171"/>
    <d v="1899-12-30T14:30:00"/>
    <m/>
    <n v="0"/>
    <x v="0"/>
    <x v="0"/>
    <s v="SI"/>
    <x v="1"/>
    <x v="1"/>
    <x v="1"/>
    <n v="1"/>
    <x v="1"/>
    <x v="34"/>
    <x v="8"/>
    <n v="468"/>
  </r>
  <r>
    <d v="2019-08-21T00:00:00"/>
    <x v="4"/>
    <d v="1899-12-30T12:00:00"/>
    <m/>
    <x v="1"/>
    <s v="JAR"/>
    <d v="2019-08-21T12:00:00"/>
    <m/>
    <x v="26"/>
    <s v="Carga"/>
    <s v="SI"/>
    <n v="13.5"/>
    <n v="23"/>
    <x v="0"/>
    <x v="392"/>
    <x v="7"/>
    <s v="Madrid"/>
    <m/>
    <m/>
    <m/>
    <m/>
    <n v="60"/>
    <s v="Miguel M."/>
    <x v="172"/>
    <d v="1899-12-30T12:00:00"/>
    <m/>
    <n v="1"/>
    <x v="0"/>
    <x v="0"/>
    <s v="SI"/>
    <x v="1"/>
    <x v="1"/>
    <x v="1"/>
    <n v="1"/>
    <x v="2"/>
    <x v="34"/>
    <x v="8"/>
    <n v="468"/>
  </r>
  <r>
    <d v="2019-08-21T00:00:00"/>
    <x v="22"/>
    <d v="1899-12-30T09:00:00"/>
    <m/>
    <x v="1"/>
    <s v="JAR"/>
    <d v="2019-08-21T09:00:00"/>
    <s v="6007521-6007500"/>
    <x v="6"/>
    <s v="Carga"/>
    <s v="NO"/>
    <n v="9"/>
    <n v="18"/>
    <x v="0"/>
    <x v="7"/>
    <x v="4"/>
    <s v="Gaillon"/>
    <m/>
    <m/>
    <m/>
    <m/>
    <n v="30"/>
    <s v="Miguel M."/>
    <x v="172"/>
    <d v="1899-12-30T09:00:00"/>
    <m/>
    <n v="0"/>
    <x v="0"/>
    <x v="0"/>
    <s v="SI"/>
    <x v="1"/>
    <x v="1"/>
    <x v="1"/>
    <n v="1"/>
    <x v="1"/>
    <x v="34"/>
    <x v="8"/>
    <n v="468"/>
  </r>
  <r>
    <d v="2019-08-21T00:00:00"/>
    <x v="9"/>
    <d v="1899-12-30T08:00:00"/>
    <m/>
    <x v="1"/>
    <s v="JAR"/>
    <d v="2019-08-21T08:00:00"/>
    <m/>
    <x v="26"/>
    <s v="Carga"/>
    <s v="NO"/>
    <n v="6"/>
    <n v="11"/>
    <x v="0"/>
    <x v="157"/>
    <x v="7"/>
    <s v="varios"/>
    <m/>
    <m/>
    <m/>
    <m/>
    <n v="30"/>
    <s v="Miguel M."/>
    <x v="172"/>
    <d v="1899-12-30T08:00:00"/>
    <m/>
    <n v="0"/>
    <x v="0"/>
    <x v="0"/>
    <s v="SI"/>
    <x v="1"/>
    <x v="1"/>
    <x v="1"/>
    <n v="1"/>
    <x v="2"/>
    <x v="34"/>
    <x v="8"/>
    <n v="468"/>
  </r>
  <r>
    <d v="2019-08-21T00:00:00"/>
    <x v="38"/>
    <d v="1899-12-30T15:00:00"/>
    <m/>
    <x v="1"/>
    <s v="JAR"/>
    <d v="2019-08-21T15:00:00"/>
    <n v="6007495"/>
    <x v="3"/>
    <s v="Carga"/>
    <s v="SI"/>
    <n v="13.5"/>
    <n v="15"/>
    <x v="0"/>
    <x v="10"/>
    <x v="4"/>
    <s v="Australia"/>
    <m/>
    <m/>
    <m/>
    <m/>
    <n v="40"/>
    <s v="Juan Carlos"/>
    <x v="172"/>
    <d v="1899-12-30T15:00:00"/>
    <m/>
    <n v="1"/>
    <x v="0"/>
    <x v="0"/>
    <s v="SI"/>
    <x v="1"/>
    <x v="1"/>
    <x v="1"/>
    <n v="1"/>
    <x v="1"/>
    <x v="34"/>
    <x v="8"/>
    <n v="468"/>
  </r>
  <r>
    <d v="2019-08-21T00:00:00"/>
    <x v="0"/>
    <d v="1899-12-30T09:30:00"/>
    <m/>
    <x v="1"/>
    <s v="JAR"/>
    <d v="2019-08-21T09:30:00"/>
    <n v="3680506580"/>
    <x v="3"/>
    <s v="Descarga"/>
    <s v="SI"/>
    <n v="13.5"/>
    <n v="26"/>
    <x v="0"/>
    <x v="23"/>
    <x v="1"/>
    <s v="PALAU"/>
    <m/>
    <m/>
    <m/>
    <m/>
    <n v="60"/>
    <s v="Jesús"/>
    <x v="172"/>
    <d v="1899-12-30T09:30:00"/>
    <m/>
    <n v="1"/>
    <x v="0"/>
    <x v="0"/>
    <s v="SI"/>
    <x v="1"/>
    <x v="1"/>
    <x v="1"/>
    <n v="1"/>
    <x v="1"/>
    <x v="34"/>
    <x v="8"/>
    <n v="468"/>
  </r>
  <r>
    <d v="2019-08-21T00:00:00"/>
    <x v="5"/>
    <m/>
    <m/>
    <x v="0"/>
    <s v="JAR"/>
    <d v="2019-08-21T12:30:00"/>
    <n v="29188"/>
    <x v="3"/>
    <s v="Carga"/>
    <s v="NO"/>
    <n v="3"/>
    <n v="6"/>
    <x v="0"/>
    <x v="52"/>
    <x v="1"/>
    <s v="Madrid"/>
    <m/>
    <m/>
    <m/>
    <m/>
    <n v="20"/>
    <s v="Jesús"/>
    <x v="172"/>
    <d v="1899-12-30T12:30:00"/>
    <m/>
    <n v="0"/>
    <x v="0"/>
    <x v="0"/>
    <s v="No"/>
    <x v="0"/>
    <x v="0"/>
    <x v="0"/>
    <n v="0"/>
    <x v="1"/>
    <x v="34"/>
    <x v="8"/>
    <n v="468"/>
  </r>
  <r>
    <d v="2019-08-21T00:00:00"/>
    <x v="40"/>
    <d v="1899-12-30T17:00:00"/>
    <m/>
    <x v="1"/>
    <s v="JAR"/>
    <d v="2019-08-21T17:00:00"/>
    <m/>
    <x v="83"/>
    <s v="Carga"/>
    <s v="NO"/>
    <n v="1"/>
    <n v="1"/>
    <x v="0"/>
    <x v="294"/>
    <x v="8"/>
    <s v="Murcia"/>
    <m/>
    <m/>
    <m/>
    <m/>
    <n v="10"/>
    <s v="Juan Carlos"/>
    <x v="172"/>
    <d v="1899-12-30T17:00:00"/>
    <m/>
    <n v="0"/>
    <x v="0"/>
    <x v="0"/>
    <s v="SI"/>
    <x v="1"/>
    <x v="1"/>
    <x v="1"/>
    <n v="1"/>
    <x v="2"/>
    <x v="34"/>
    <x v="8"/>
    <n v="468"/>
  </r>
  <r>
    <d v="2019-08-21T00:00:00"/>
    <x v="48"/>
    <d v="1899-12-30T19:30:00"/>
    <m/>
    <x v="1"/>
    <s v="SJ"/>
    <d v="2019-08-21T19:30:00"/>
    <n v="29238"/>
    <x v="3"/>
    <s v="Carga"/>
    <s v="NO"/>
    <n v="11"/>
    <n v="6"/>
    <x v="0"/>
    <x v="148"/>
    <x v="1"/>
    <s v="jaen"/>
    <m/>
    <s v="8686JBT -   R9163BCX"/>
    <m/>
    <m/>
    <n v="30"/>
    <s v="Juan Carlos"/>
    <x v="172"/>
    <d v="1899-12-30T19:30:00"/>
    <m/>
    <n v="0"/>
    <x v="0"/>
    <x v="0"/>
    <s v="SI"/>
    <x v="1"/>
    <x v="1"/>
    <x v="1"/>
    <n v="1"/>
    <x v="1"/>
    <x v="34"/>
    <x v="8"/>
    <n v="468"/>
  </r>
  <r>
    <d v="2019-08-21T00:00:00"/>
    <x v="7"/>
    <d v="1899-12-30T15:30:00"/>
    <m/>
    <x v="1"/>
    <s v="JAR"/>
    <d v="2019-08-21T15:30:00"/>
    <n v="29127"/>
    <x v="3"/>
    <s v="Carga"/>
    <s v="SI"/>
    <n v="13.5"/>
    <n v="24"/>
    <x v="0"/>
    <x v="382"/>
    <x v="1"/>
    <s v="Murcia"/>
    <m/>
    <m/>
    <m/>
    <m/>
    <n v="45"/>
    <s v="Denia"/>
    <x v="172"/>
    <d v="1899-12-30T15:30:00"/>
    <m/>
    <n v="1"/>
    <x v="0"/>
    <x v="0"/>
    <s v="SI"/>
    <x v="1"/>
    <x v="1"/>
    <x v="1"/>
    <n v="1"/>
    <x v="1"/>
    <x v="34"/>
    <x v="8"/>
    <n v="468"/>
  </r>
  <r>
    <d v="2019-08-21T00:00:00"/>
    <x v="82"/>
    <d v="1899-12-30T16:45:00"/>
    <m/>
    <x v="1"/>
    <s v="JAR"/>
    <d v="2019-08-21T17:00:00"/>
    <m/>
    <x v="3"/>
    <s v="Carga"/>
    <s v="NO"/>
    <n v="3"/>
    <n v="5"/>
    <x v="0"/>
    <x v="6"/>
    <x v="3"/>
    <s v="varios"/>
    <m/>
    <m/>
    <m/>
    <m/>
    <n v="20"/>
    <s v="Juan Carlos"/>
    <x v="172"/>
    <d v="1899-12-30T16:45:00"/>
    <m/>
    <n v="0"/>
    <x v="0"/>
    <x v="0"/>
    <s v="SI"/>
    <x v="1"/>
    <x v="1"/>
    <x v="1"/>
    <n v="1"/>
    <x v="1"/>
    <x v="34"/>
    <x v="8"/>
    <n v="468"/>
  </r>
  <r>
    <d v="2019-08-21T00:00:00"/>
    <x v="2"/>
    <d v="1899-12-30T11:00:00"/>
    <m/>
    <x v="1"/>
    <s v="JAR"/>
    <d v="2019-08-21T11:00:00"/>
    <m/>
    <x v="3"/>
    <s v="Descarga"/>
    <s v="NO"/>
    <n v="1"/>
    <n v="2"/>
    <x v="0"/>
    <x v="17"/>
    <x v="2"/>
    <s v="PALAU"/>
    <m/>
    <m/>
    <m/>
    <m/>
    <n v="10"/>
    <s v="Sandra"/>
    <x v="172"/>
    <d v="1899-12-30T11:00:00"/>
    <m/>
    <n v="0"/>
    <x v="0"/>
    <x v="0"/>
    <s v="SI"/>
    <x v="1"/>
    <x v="1"/>
    <x v="1"/>
    <n v="1"/>
    <x v="0"/>
    <x v="34"/>
    <x v="8"/>
    <n v="468"/>
  </r>
  <r>
    <d v="2019-08-22T00:00:00"/>
    <x v="82"/>
    <d v="1899-12-30T16:45:00"/>
    <m/>
    <x v="1"/>
    <s v="JAR"/>
    <d v="2019-08-22T17:00:00"/>
    <m/>
    <x v="3"/>
    <s v="Carga"/>
    <s v="NO"/>
    <n v="2"/>
    <n v="3"/>
    <x v="0"/>
    <x v="6"/>
    <x v="3"/>
    <s v="varios"/>
    <m/>
    <m/>
    <m/>
    <m/>
    <n v="20"/>
    <s v="Juan Carlos"/>
    <x v="173"/>
    <d v="1899-12-30T16:45:00"/>
    <m/>
    <n v="0"/>
    <x v="0"/>
    <x v="0"/>
    <s v="SI"/>
    <x v="1"/>
    <x v="1"/>
    <x v="1"/>
    <n v="1"/>
    <x v="1"/>
    <x v="34"/>
    <x v="8"/>
    <n v="468"/>
  </r>
  <r>
    <d v="2019-08-22T00:00:00"/>
    <x v="36"/>
    <d v="1899-12-30T13:00:00"/>
    <m/>
    <x v="1"/>
    <s v="JAR"/>
    <d v="2019-08-22T13:00:00"/>
    <m/>
    <x v="26"/>
    <s v="Carga"/>
    <s v="NO"/>
    <n v="2"/>
    <n v="4"/>
    <x v="0"/>
    <x v="157"/>
    <x v="7"/>
    <s v="valencia"/>
    <m/>
    <m/>
    <m/>
    <m/>
    <n v="15"/>
    <s v="Miguel M."/>
    <x v="173"/>
    <d v="1899-12-30T13:00:00"/>
    <m/>
    <n v="0"/>
    <x v="0"/>
    <x v="0"/>
    <s v="SI"/>
    <x v="1"/>
    <x v="1"/>
    <x v="1"/>
    <n v="1"/>
    <x v="2"/>
    <x v="34"/>
    <x v="8"/>
    <n v="468"/>
  </r>
  <r>
    <d v="2019-08-22T00:00:00"/>
    <x v="38"/>
    <d v="1899-12-30T15:00:00"/>
    <m/>
    <x v="1"/>
    <s v="JAR"/>
    <d v="2019-08-22T15:00:00"/>
    <n v="6007542"/>
    <x v="3"/>
    <s v="Carga"/>
    <s v="SI"/>
    <n v="13.5"/>
    <n v="26"/>
    <x v="0"/>
    <x v="10"/>
    <x v="4"/>
    <s v="Uk"/>
    <m/>
    <m/>
    <m/>
    <m/>
    <n v="60"/>
    <s v="Juan Carlos"/>
    <x v="173"/>
    <d v="1899-12-30T15:00:00"/>
    <m/>
    <n v="1"/>
    <x v="0"/>
    <x v="0"/>
    <s v="SI"/>
    <x v="1"/>
    <x v="1"/>
    <x v="1"/>
    <n v="1"/>
    <x v="1"/>
    <x v="34"/>
    <x v="8"/>
    <n v="468"/>
  </r>
  <r>
    <d v="2019-08-22T00:00:00"/>
    <x v="46"/>
    <d v="1899-12-30T18:00:00"/>
    <m/>
    <x v="1"/>
    <s v="JAR"/>
    <d v="2019-08-22T18:00:00"/>
    <n v="28980"/>
    <x v="31"/>
    <s v="Carga"/>
    <s v="SI"/>
    <n v="13.5"/>
    <n v="24"/>
    <x v="0"/>
    <x v="393"/>
    <x v="7"/>
    <s v="Burgos"/>
    <m/>
    <s v="7163-HZN   R-2959-BBX"/>
    <m/>
    <m/>
    <n v="45"/>
    <s v="Juan Carlos"/>
    <x v="173"/>
    <d v="1899-12-30T18:00:00"/>
    <m/>
    <n v="1"/>
    <x v="0"/>
    <x v="0"/>
    <s v="SI"/>
    <x v="1"/>
    <x v="1"/>
    <x v="1"/>
    <n v="1"/>
    <x v="2"/>
    <x v="34"/>
    <x v="8"/>
    <n v="468"/>
  </r>
  <r>
    <d v="2019-08-22T00:00:00"/>
    <x v="56"/>
    <d v="1899-12-30T19:00:00"/>
    <m/>
    <x v="1"/>
    <s v="JAR"/>
    <d v="2019-08-22T19:00:00"/>
    <n v="29467"/>
    <x v="26"/>
    <s v="Carga"/>
    <s v="SI"/>
    <n v="13.5"/>
    <n v="26"/>
    <x v="2"/>
    <x v="394"/>
    <x v="7"/>
    <s v="Granada"/>
    <m/>
    <s v="1684 JTV , r9704 BCS "/>
    <m/>
    <m/>
    <n v="45"/>
    <s v="Denia"/>
    <x v="173"/>
    <d v="1899-12-30T16:00:00"/>
    <m/>
    <n v="1"/>
    <x v="0"/>
    <x v="0"/>
    <s v="SI"/>
    <x v="1"/>
    <x v="3"/>
    <x v="1"/>
    <n v="1"/>
    <x v="2"/>
    <x v="34"/>
    <x v="8"/>
    <n v="468"/>
  </r>
  <r>
    <d v="2019-08-22T00:00:00"/>
    <x v="43"/>
    <d v="1899-12-30T14:00:00"/>
    <m/>
    <x v="1"/>
    <s v="JAR"/>
    <d v="2019-08-22T14:00:00"/>
    <n v="29467"/>
    <x v="26"/>
    <s v="Carga"/>
    <s v="SI"/>
    <n v="13.5"/>
    <n v="26"/>
    <x v="2"/>
    <x v="394"/>
    <x v="7"/>
    <s v="Granada"/>
    <m/>
    <s v="2877HZP R5291BBC  "/>
    <m/>
    <m/>
    <n v="45"/>
    <s v="Miguel M."/>
    <x v="173"/>
    <d v="1899-12-30T13:00:00"/>
    <m/>
    <n v="1"/>
    <x v="0"/>
    <x v="0"/>
    <s v="SI"/>
    <x v="1"/>
    <x v="3"/>
    <x v="1"/>
    <n v="1"/>
    <x v="2"/>
    <x v="34"/>
    <x v="8"/>
    <n v="468"/>
  </r>
  <r>
    <d v="2019-08-22T00:00:00"/>
    <x v="13"/>
    <m/>
    <m/>
    <x v="0"/>
    <s v="JAR"/>
    <d v="2019-08-22T16:00:00"/>
    <n v="3680508394"/>
    <x v="3"/>
    <s v="Carga"/>
    <s v="SI"/>
    <n v="13.5"/>
    <n v="26"/>
    <x v="0"/>
    <x v="23"/>
    <x v="1"/>
    <s v="Rumania"/>
    <m/>
    <m/>
    <m/>
    <m/>
    <n v="60"/>
    <s v="Juan Carlos"/>
    <x v="173"/>
    <d v="1899-12-30T16:00:00"/>
    <m/>
    <n v="1"/>
    <x v="0"/>
    <x v="0"/>
    <s v="No"/>
    <x v="0"/>
    <x v="0"/>
    <x v="0"/>
    <n v="0"/>
    <x v="1"/>
    <x v="34"/>
    <x v="8"/>
    <n v="468"/>
  </r>
  <r>
    <d v="2019-08-23T00:00:00"/>
    <x v="14"/>
    <d v="1899-12-30T10:00:00"/>
    <m/>
    <x v="1"/>
    <s v="JAR"/>
    <d v="2019-08-23T10:00:00"/>
    <s v="CB- 1370"/>
    <x v="25"/>
    <s v="Descarga"/>
    <s v="SI"/>
    <n v="13.5"/>
    <n v="26"/>
    <x v="0"/>
    <x v="40"/>
    <x v="10"/>
    <s v="NURIEUX"/>
    <s v="CB- 1370"/>
    <m/>
    <m/>
    <m/>
    <n v="40"/>
    <s v="Miguel M."/>
    <x v="174"/>
    <d v="1899-12-30T10:00:00"/>
    <m/>
    <n v="1"/>
    <x v="0"/>
    <x v="0"/>
    <s v="SI"/>
    <x v="1"/>
    <x v="1"/>
    <x v="1"/>
    <n v="1"/>
    <x v="2"/>
    <x v="34"/>
    <x v="8"/>
    <n v="468"/>
  </r>
  <r>
    <d v="2019-08-23T00:00:00"/>
    <x v="2"/>
    <d v="1899-12-30T11:00:00"/>
    <m/>
    <x v="1"/>
    <s v="JAR"/>
    <d v="2019-08-23T11:00:00"/>
    <n v="29467"/>
    <x v="26"/>
    <s v="Carga"/>
    <s v="SI"/>
    <n v="13.5"/>
    <n v="26"/>
    <x v="2"/>
    <x v="394"/>
    <x v="7"/>
    <s v="Granada"/>
    <m/>
    <m/>
    <m/>
    <m/>
    <n v="45"/>
    <s v="Miguel M."/>
    <x v="174"/>
    <d v="1899-12-30T13:00:00"/>
    <m/>
    <n v="1"/>
    <x v="0"/>
    <x v="0"/>
    <s v="SI"/>
    <x v="1"/>
    <x v="2"/>
    <x v="0"/>
    <n v="0"/>
    <x v="2"/>
    <x v="34"/>
    <x v="8"/>
    <n v="468"/>
  </r>
  <r>
    <d v="2019-08-23T00:00:00"/>
    <x v="36"/>
    <d v="1899-12-30T13:00:00"/>
    <m/>
    <x v="1"/>
    <s v="JAR"/>
    <d v="2019-08-23T13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4"/>
    <d v="1899-12-30T12:00:00"/>
    <m/>
    <n v="1"/>
    <x v="0"/>
    <x v="0"/>
    <s v="SI"/>
    <x v="1"/>
    <x v="3"/>
    <x v="1"/>
    <n v="1"/>
    <x v="2"/>
    <x v="34"/>
    <x v="8"/>
    <n v="468"/>
  </r>
  <r>
    <d v="2019-08-23T00:00:00"/>
    <x v="43"/>
    <d v="1899-12-30T14:00:00"/>
    <m/>
    <x v="1"/>
    <s v="JAR"/>
    <d v="2019-08-23T14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4"/>
    <d v="1899-12-30T13:00:00"/>
    <m/>
    <n v="1"/>
    <x v="0"/>
    <x v="0"/>
    <s v="SI"/>
    <x v="1"/>
    <x v="3"/>
    <x v="1"/>
    <n v="1"/>
    <x v="2"/>
    <x v="34"/>
    <x v="8"/>
    <n v="468"/>
  </r>
  <r>
    <d v="2019-08-23T00:00:00"/>
    <x v="13"/>
    <d v="1899-12-30T16:00:00"/>
    <m/>
    <x v="1"/>
    <s v="JAR"/>
    <d v="2019-08-23T16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4"/>
    <d v="1899-12-30T13:00:00"/>
    <m/>
    <n v="1"/>
    <x v="0"/>
    <x v="0"/>
    <s v="SI"/>
    <x v="1"/>
    <x v="3"/>
    <x v="1"/>
    <n v="1"/>
    <x v="2"/>
    <x v="34"/>
    <x v="8"/>
    <n v="468"/>
  </r>
  <r>
    <d v="2019-08-23T00:00:00"/>
    <x v="46"/>
    <d v="1899-12-30T18:00:00"/>
    <m/>
    <x v="1"/>
    <s v="JAR"/>
    <d v="2019-08-23T18:00:00"/>
    <n v="28219"/>
    <x v="79"/>
    <s v="Carga"/>
    <s v="SI"/>
    <n v="13.5"/>
    <n v="26"/>
    <x v="2"/>
    <x v="395"/>
    <x v="7"/>
    <s v="Murcia"/>
    <s v="Entrega en Campa JGH"/>
    <m/>
    <m/>
    <m/>
    <n v="35"/>
    <s v="Juan Carlos"/>
    <x v="174"/>
    <d v="1899-12-30T18:00:00"/>
    <m/>
    <n v="1"/>
    <x v="0"/>
    <x v="0"/>
    <s v="SI"/>
    <x v="1"/>
    <x v="1"/>
    <x v="1"/>
    <n v="1"/>
    <x v="2"/>
    <x v="34"/>
    <x v="8"/>
    <n v="468"/>
  </r>
  <r>
    <d v="2019-08-23T00:00:00"/>
    <x v="38"/>
    <d v="1899-12-30T15:00:00"/>
    <m/>
    <x v="1"/>
    <s v="JAR"/>
    <d v="2019-08-23T15:00:00"/>
    <n v="6007506"/>
    <x v="3"/>
    <s v="Carga"/>
    <s v="SI"/>
    <n v="13.5"/>
    <n v="26"/>
    <x v="0"/>
    <x v="86"/>
    <x v="4"/>
    <s v="Italia"/>
    <m/>
    <m/>
    <m/>
    <m/>
    <n v="30"/>
    <s v="Juan Carlos"/>
    <x v="174"/>
    <d v="1899-12-30T15:00:00"/>
    <m/>
    <n v="1"/>
    <x v="0"/>
    <x v="0"/>
    <s v="SI"/>
    <x v="1"/>
    <x v="1"/>
    <x v="1"/>
    <n v="1"/>
    <x v="1"/>
    <x v="34"/>
    <x v="8"/>
    <n v="468"/>
  </r>
  <r>
    <d v="2019-08-23T00:00:00"/>
    <x v="5"/>
    <d v="1899-12-30T12:30:00"/>
    <m/>
    <x v="1"/>
    <s v="JAR"/>
    <d v="2019-08-23T12:30:00"/>
    <n v="29189"/>
    <x v="48"/>
    <s v="Carga"/>
    <s v="NO"/>
    <n v="1"/>
    <n v="1"/>
    <x v="0"/>
    <x v="311"/>
    <x v="1"/>
    <s v="Portugal"/>
    <m/>
    <m/>
    <m/>
    <m/>
    <n v="15"/>
    <s v="Sandra"/>
    <x v="174"/>
    <d v="1899-12-30T12:30:00"/>
    <m/>
    <n v="0"/>
    <x v="0"/>
    <x v="0"/>
    <s v="SI"/>
    <x v="1"/>
    <x v="1"/>
    <x v="1"/>
    <n v="1"/>
    <x v="1"/>
    <x v="34"/>
    <x v="8"/>
    <n v="468"/>
  </r>
  <r>
    <d v="2019-08-23T00:00:00"/>
    <x v="18"/>
    <d v="1899-12-30T07:30:00"/>
    <m/>
    <x v="1"/>
    <s v="SJ"/>
    <d v="2019-08-23T07:30:00"/>
    <m/>
    <x v="22"/>
    <s v="Descarga"/>
    <s v="SI"/>
    <n v="13.5"/>
    <n v="26"/>
    <x v="0"/>
    <x v="319"/>
    <x v="8"/>
    <s v="PALAU"/>
    <m/>
    <m/>
    <m/>
    <m/>
    <n v="60"/>
    <s v="Juan Carlos"/>
    <x v="173"/>
    <d v="1899-12-30T21:00:00"/>
    <m/>
    <n v="1"/>
    <x v="0"/>
    <x v="0"/>
    <s v="SI"/>
    <x v="3"/>
    <x v="3"/>
    <x v="1"/>
    <n v="1"/>
    <x v="2"/>
    <x v="34"/>
    <x v="8"/>
    <n v="468"/>
  </r>
  <r>
    <d v="2019-08-23T00:00:00"/>
    <x v="22"/>
    <d v="1899-12-30T09:00:00"/>
    <m/>
    <x v="1"/>
    <s v="SJ"/>
    <d v="2019-08-23T09:00:00"/>
    <m/>
    <x v="22"/>
    <s v="Carga"/>
    <s v="SI"/>
    <n v="13.5"/>
    <n v="26"/>
    <x v="0"/>
    <x v="319"/>
    <x v="8"/>
    <s v="Lorqui"/>
    <m/>
    <m/>
    <m/>
    <m/>
    <n v="60"/>
    <s v="Miguel M."/>
    <x v="174"/>
    <d v="1899-12-30T09:00:00"/>
    <m/>
    <n v="1"/>
    <x v="0"/>
    <x v="0"/>
    <s v="SI"/>
    <x v="1"/>
    <x v="1"/>
    <x v="1"/>
    <n v="1"/>
    <x v="2"/>
    <x v="34"/>
    <x v="8"/>
    <n v="468"/>
  </r>
  <r>
    <d v="2019-08-23T00:00:00"/>
    <x v="20"/>
    <m/>
    <m/>
    <x v="0"/>
    <s v="JAR"/>
    <d v="2019-08-23T08:30:00"/>
    <n v="6007446"/>
    <x v="3"/>
    <s v="Carga"/>
    <s v="NO"/>
    <n v="1"/>
    <n v="1"/>
    <x v="0"/>
    <x v="10"/>
    <x v="4"/>
    <s v="Reino Unido"/>
    <m/>
    <m/>
    <m/>
    <m/>
    <n v="10"/>
    <s v="Jesús"/>
    <x v="174"/>
    <d v="1899-12-30T08:30:00"/>
    <m/>
    <n v="0"/>
    <x v="0"/>
    <x v="0"/>
    <s v="No"/>
    <x v="0"/>
    <x v="0"/>
    <x v="0"/>
    <n v="0"/>
    <x v="1"/>
    <x v="34"/>
    <x v="8"/>
    <n v="468"/>
  </r>
  <r>
    <d v="2019-08-23T00:00:00"/>
    <x v="3"/>
    <d v="1899-12-30T11:30:00"/>
    <m/>
    <x v="1"/>
    <s v="JAR"/>
    <d v="2019-08-23T11:30:00"/>
    <n v="26950"/>
    <x v="3"/>
    <s v="Carga"/>
    <s v="NO"/>
    <n v="2"/>
    <n v="4"/>
    <x v="0"/>
    <x v="109"/>
    <x v="1"/>
    <s v="Murcia"/>
    <m/>
    <s v="9580-JVK // R-6551 – BBZ"/>
    <m/>
    <m/>
    <n v="15"/>
    <s v="Reyes"/>
    <x v="174"/>
    <d v="1899-12-30T12:30:00"/>
    <m/>
    <n v="0"/>
    <x v="0"/>
    <x v="0"/>
    <s v="SI"/>
    <x v="1"/>
    <x v="2"/>
    <x v="0"/>
    <n v="0"/>
    <x v="1"/>
    <x v="34"/>
    <x v="8"/>
    <n v="468"/>
  </r>
  <r>
    <d v="2019-08-23T00:00:00"/>
    <x v="82"/>
    <d v="1899-12-30T16:45:00"/>
    <m/>
    <x v="1"/>
    <s v="JAR"/>
    <d v="2019-08-23T17:00:00"/>
    <m/>
    <x v="3"/>
    <s v="Carga"/>
    <s v="NO"/>
    <n v="4"/>
    <n v="6"/>
    <x v="0"/>
    <x v="6"/>
    <x v="3"/>
    <s v="varios"/>
    <m/>
    <m/>
    <m/>
    <m/>
    <n v="15"/>
    <s v="Juan Carlos"/>
    <x v="174"/>
    <d v="1899-12-30T16:45:00"/>
    <m/>
    <n v="0"/>
    <x v="0"/>
    <x v="0"/>
    <s v="SI"/>
    <x v="1"/>
    <x v="1"/>
    <x v="1"/>
    <n v="1"/>
    <x v="1"/>
    <x v="34"/>
    <x v="8"/>
    <n v="468"/>
  </r>
  <r>
    <d v="2019-08-23T00:00:00"/>
    <x v="1"/>
    <d v="1899-12-30T10:30:00"/>
    <m/>
    <x v="1"/>
    <s v="JAR"/>
    <d v="2019-08-23T10:30:00"/>
    <n v="3680508392"/>
    <x v="3"/>
    <s v="Carga"/>
    <s v="SI"/>
    <n v="13.5"/>
    <n v="26"/>
    <x v="0"/>
    <x v="23"/>
    <x v="1"/>
    <s v="Polonia"/>
    <m/>
    <m/>
    <m/>
    <m/>
    <n v="60"/>
    <s v="Miguel M."/>
    <x v="174"/>
    <d v="1899-12-30T10:30:00"/>
    <m/>
    <n v="1"/>
    <x v="0"/>
    <x v="0"/>
    <s v="SI"/>
    <x v="1"/>
    <x v="1"/>
    <x v="1"/>
    <n v="1"/>
    <x v="1"/>
    <x v="34"/>
    <x v="8"/>
    <n v="468"/>
  </r>
  <r>
    <d v="2019-08-23T00:00:00"/>
    <x v="4"/>
    <d v="1899-12-30T12:00:00"/>
    <m/>
    <x v="1"/>
    <s v="JAR"/>
    <d v="2019-08-23T12:00:00"/>
    <m/>
    <x v="26"/>
    <s v="Carga"/>
    <s v="NO"/>
    <n v="3"/>
    <n v="6"/>
    <x v="0"/>
    <x v="157"/>
    <x v="7"/>
    <s v="La Rioja"/>
    <m/>
    <m/>
    <m/>
    <m/>
    <n v="20"/>
    <s v="Jesús"/>
    <x v="174"/>
    <d v="1899-12-30T12:00:00"/>
    <m/>
    <n v="0"/>
    <x v="0"/>
    <x v="0"/>
    <s v="SI"/>
    <x v="1"/>
    <x v="1"/>
    <x v="1"/>
    <n v="1"/>
    <x v="2"/>
    <x v="34"/>
    <x v="8"/>
    <n v="468"/>
  </r>
  <r>
    <d v="2019-08-23T00:00:00"/>
    <x v="56"/>
    <d v="1899-12-30T19:00:00"/>
    <m/>
    <x v="1"/>
    <s v="JAR"/>
    <d v="2019-08-23T19:00:00"/>
    <n v="28219"/>
    <x v="79"/>
    <s v="Carga"/>
    <s v="SI"/>
    <n v="13.5"/>
    <n v="26"/>
    <x v="2"/>
    <x v="395"/>
    <x v="7"/>
    <s v="Murcia"/>
    <s v="Entrega en Campa JGH"/>
    <m/>
    <m/>
    <m/>
    <n v="35"/>
    <s v="Juan Carlos"/>
    <x v="174"/>
    <d v="1899-12-30T19:00:00"/>
    <m/>
    <n v="1"/>
    <x v="0"/>
    <x v="0"/>
    <s v="SI"/>
    <x v="1"/>
    <x v="1"/>
    <x v="1"/>
    <n v="1"/>
    <x v="2"/>
    <x v="34"/>
    <x v="8"/>
    <n v="468"/>
  </r>
  <r>
    <d v="2019-08-26T00:00:00"/>
    <x v="4"/>
    <d v="1899-12-30T12:00:00"/>
    <m/>
    <x v="1"/>
    <s v="JAR"/>
    <d v="2019-08-26T12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5"/>
    <d v="1899-12-30T14:00:00"/>
    <m/>
    <n v="1"/>
    <x v="0"/>
    <x v="0"/>
    <s v="SI"/>
    <x v="1"/>
    <x v="2"/>
    <x v="0"/>
    <n v="0"/>
    <x v="2"/>
    <x v="35"/>
    <x v="8"/>
    <n v="468"/>
  </r>
  <r>
    <d v="2019-08-26T00:00:00"/>
    <x v="36"/>
    <d v="1899-12-30T13:00:00"/>
    <m/>
    <x v="1"/>
    <s v="JAR"/>
    <d v="2019-08-26T13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5"/>
    <d v="1899-12-30T15:00:00"/>
    <m/>
    <n v="1"/>
    <x v="0"/>
    <x v="0"/>
    <s v="SI"/>
    <x v="1"/>
    <x v="2"/>
    <x v="0"/>
    <n v="0"/>
    <x v="2"/>
    <x v="35"/>
    <x v="8"/>
    <n v="468"/>
  </r>
  <r>
    <d v="2019-08-26T00:00:00"/>
    <x v="38"/>
    <d v="1899-12-30T15:00:00"/>
    <m/>
    <x v="1"/>
    <s v="JAR"/>
    <d v="2019-08-26T15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5"/>
    <d v="1899-12-30T15:30:00"/>
    <m/>
    <n v="1"/>
    <x v="0"/>
    <x v="0"/>
    <s v="SI"/>
    <x v="1"/>
    <x v="2"/>
    <x v="0"/>
    <n v="0"/>
    <x v="2"/>
    <x v="35"/>
    <x v="8"/>
    <n v="468"/>
  </r>
  <r>
    <d v="2019-08-26T00:00:00"/>
    <x v="46"/>
    <d v="1899-12-30T18:00:00"/>
    <m/>
    <x v="1"/>
    <s v="JAR"/>
    <d v="2019-08-26T18:00:00"/>
    <n v="28219"/>
    <x v="79"/>
    <s v="Carga"/>
    <s v="SI"/>
    <n v="13.5"/>
    <n v="26"/>
    <x v="2"/>
    <x v="395"/>
    <x v="7"/>
    <s v="Murcia"/>
    <s v="Entrega en Campa JGH"/>
    <m/>
    <m/>
    <m/>
    <n v="45"/>
    <s v="Miguel M."/>
    <x v="175"/>
    <d v="1899-12-30T18:00:00"/>
    <m/>
    <n v="1"/>
    <x v="0"/>
    <x v="0"/>
    <s v="SI"/>
    <x v="1"/>
    <x v="1"/>
    <x v="1"/>
    <n v="1"/>
    <x v="2"/>
    <x v="35"/>
    <x v="8"/>
    <n v="468"/>
  </r>
  <r>
    <d v="2019-08-26T00:00:00"/>
    <x v="56"/>
    <d v="1899-12-30T19:00:00"/>
    <m/>
    <x v="1"/>
    <s v="JAR"/>
    <d v="2019-08-26T19:00:00"/>
    <n v="28219"/>
    <x v="79"/>
    <s v="Carga"/>
    <s v="SI"/>
    <n v="13.5"/>
    <n v="26"/>
    <x v="2"/>
    <x v="395"/>
    <x v="7"/>
    <s v="Murcia"/>
    <s v="Entrega en Campa JGH"/>
    <m/>
    <m/>
    <m/>
    <n v="45"/>
    <s v="Miguel M."/>
    <x v="175"/>
    <d v="1899-12-30T19:00:00"/>
    <m/>
    <n v="1"/>
    <x v="0"/>
    <x v="0"/>
    <s v="SI"/>
    <x v="1"/>
    <x v="1"/>
    <x v="1"/>
    <n v="1"/>
    <x v="2"/>
    <x v="35"/>
    <x v="8"/>
    <n v="468"/>
  </r>
  <r>
    <d v="2019-08-26T00:00:00"/>
    <x v="40"/>
    <d v="1899-12-30T17:00:00"/>
    <m/>
    <x v="1"/>
    <s v="JAR"/>
    <d v="2019-08-26T17:00:00"/>
    <m/>
    <x v="39"/>
    <s v="Descarga"/>
    <s v="NO"/>
    <n v="7"/>
    <n v="14"/>
    <x v="0"/>
    <x v="134"/>
    <x v="10"/>
    <s v="PALAU"/>
    <m/>
    <m/>
    <m/>
    <m/>
    <n v="30"/>
    <s v="Juan Carlos"/>
    <x v="175"/>
    <d v="1899-12-30T11:30:00"/>
    <m/>
    <n v="0"/>
    <x v="0"/>
    <x v="0"/>
    <s v="SI"/>
    <x v="1"/>
    <x v="3"/>
    <x v="1"/>
    <n v="1"/>
    <x v="2"/>
    <x v="35"/>
    <x v="8"/>
    <n v="468"/>
  </r>
  <r>
    <d v="2019-08-26T00:00:00"/>
    <x v="2"/>
    <d v="1899-12-30T11:00:00"/>
    <m/>
    <x v="1"/>
    <s v="JAR"/>
    <d v="2019-08-26T11:00:00"/>
    <m/>
    <x v="25"/>
    <s v="Descarga"/>
    <s v="NO"/>
    <n v="6"/>
    <n v="12"/>
    <x v="0"/>
    <x v="42"/>
    <x v="10"/>
    <s v="GAILLON"/>
    <m/>
    <m/>
    <m/>
    <m/>
    <n v="30"/>
    <s v="Juan Carlos"/>
    <x v="175"/>
    <d v="1899-12-30T11:00:00"/>
    <m/>
    <n v="0"/>
    <x v="0"/>
    <x v="0"/>
    <s v="SI"/>
    <x v="1"/>
    <x v="1"/>
    <x v="1"/>
    <n v="1"/>
    <x v="2"/>
    <x v="35"/>
    <x v="8"/>
    <n v="468"/>
  </r>
  <r>
    <d v="2019-08-26T00:00:00"/>
    <x v="22"/>
    <d v="1899-12-30T09:00:00"/>
    <m/>
    <x v="1"/>
    <s v="JAR"/>
    <d v="2019-08-26T09:00:00"/>
    <n v="28474"/>
    <x v="3"/>
    <s v="Carga"/>
    <s v="NO"/>
    <n v="1"/>
    <n v="1"/>
    <x v="0"/>
    <x v="308"/>
    <x v="1"/>
    <s v="Ourense"/>
    <m/>
    <m/>
    <m/>
    <m/>
    <n v="10"/>
    <s v="Juan Carlos"/>
    <x v="175"/>
    <d v="1899-12-30T09:00:00"/>
    <m/>
    <n v="0"/>
    <x v="0"/>
    <x v="0"/>
    <s v="SI"/>
    <x v="1"/>
    <x v="1"/>
    <x v="1"/>
    <n v="1"/>
    <x v="1"/>
    <x v="35"/>
    <x v="8"/>
    <n v="468"/>
  </r>
  <r>
    <d v="2019-08-26T00:00:00"/>
    <x v="20"/>
    <m/>
    <m/>
    <x v="0"/>
    <s v="JAR"/>
    <d v="2019-08-26T08:30:00"/>
    <n v="4001296"/>
    <x v="3"/>
    <s v="Carga"/>
    <s v="NO"/>
    <n v="2"/>
    <n v="3"/>
    <x v="0"/>
    <x v="23"/>
    <x v="1"/>
    <s v="Varios"/>
    <m/>
    <m/>
    <m/>
    <m/>
    <n v="15"/>
    <s v="Juan Carlos"/>
    <x v="175"/>
    <d v="1899-12-30T08:30:00"/>
    <m/>
    <n v="0"/>
    <x v="0"/>
    <x v="0"/>
    <s v="No"/>
    <x v="0"/>
    <x v="0"/>
    <x v="0"/>
    <n v="0"/>
    <x v="1"/>
    <x v="35"/>
    <x v="8"/>
    <n v="468"/>
  </r>
  <r>
    <d v="2019-08-26T00:00:00"/>
    <x v="43"/>
    <d v="1899-12-30T14:00:00"/>
    <m/>
    <x v="1"/>
    <s v="JAR"/>
    <d v="2019-08-26T14:00:00"/>
    <n v="29370"/>
    <x v="13"/>
    <s v="Carga"/>
    <s v="SI"/>
    <n v="13.5"/>
    <n v="26"/>
    <x v="0"/>
    <x v="396"/>
    <x v="7"/>
    <s v="Portugal"/>
    <m/>
    <m/>
    <m/>
    <m/>
    <n v="60"/>
    <s v="Miguel M."/>
    <x v="175"/>
    <d v="1899-12-30T14:00:00"/>
    <m/>
    <n v="1"/>
    <x v="0"/>
    <x v="0"/>
    <s v="SI"/>
    <x v="1"/>
    <x v="1"/>
    <x v="1"/>
    <n v="1"/>
    <x v="2"/>
    <x v="35"/>
    <x v="8"/>
    <n v="468"/>
  </r>
  <r>
    <d v="2019-08-26T00:00:00"/>
    <x v="82"/>
    <d v="1899-12-30T16:45:00"/>
    <m/>
    <x v="1"/>
    <s v="JAR"/>
    <d v="2019-08-26T17:00:00"/>
    <m/>
    <x v="3"/>
    <s v="Carga"/>
    <s v="NO"/>
    <n v="10"/>
    <n v="8"/>
    <x v="0"/>
    <x v="6"/>
    <x v="3"/>
    <s v="varios"/>
    <m/>
    <m/>
    <m/>
    <m/>
    <n v="30"/>
    <s v="Jesús"/>
    <x v="175"/>
    <d v="1899-12-30T16:45:00"/>
    <m/>
    <n v="0"/>
    <x v="0"/>
    <x v="0"/>
    <s v="SI"/>
    <x v="1"/>
    <x v="1"/>
    <x v="1"/>
    <n v="1"/>
    <x v="1"/>
    <x v="35"/>
    <x v="8"/>
    <n v="468"/>
  </r>
  <r>
    <d v="2019-08-26T00:00:00"/>
    <x v="14"/>
    <d v="1899-12-30T10:00:00"/>
    <m/>
    <x v="1"/>
    <s v="JAR"/>
    <d v="2019-08-26T10:00:00"/>
    <m/>
    <x v="26"/>
    <s v="Carga"/>
    <s v="SI"/>
    <n v="13.5"/>
    <n v="26"/>
    <x v="0"/>
    <x v="340"/>
    <x v="2"/>
    <s v="Hospitalet"/>
    <m/>
    <m/>
    <m/>
    <m/>
    <n v="60"/>
    <s v="Juan Carlos"/>
    <x v="175"/>
    <d v="1899-12-30T10:00:00"/>
    <m/>
    <n v="1"/>
    <x v="0"/>
    <x v="0"/>
    <s v="SI"/>
    <x v="1"/>
    <x v="1"/>
    <x v="1"/>
    <n v="1"/>
    <x v="0"/>
    <x v="35"/>
    <x v="8"/>
    <n v="468"/>
  </r>
  <r>
    <d v="2019-08-26T00:00:00"/>
    <x v="13"/>
    <d v="1899-12-30T16:00:00"/>
    <m/>
    <x v="1"/>
    <s v="JAR"/>
    <d v="2019-08-26T16:00:00"/>
    <n v="29172"/>
    <x v="3"/>
    <s v="Carga"/>
    <s v="NO"/>
    <n v="1"/>
    <n v="2"/>
    <x v="0"/>
    <x v="4"/>
    <x v="1"/>
    <s v="Tarragona"/>
    <m/>
    <m/>
    <m/>
    <m/>
    <n v="10"/>
    <s v="Miguel M."/>
    <x v="175"/>
    <d v="1899-12-30T16:00:00"/>
    <m/>
    <n v="0"/>
    <x v="0"/>
    <x v="0"/>
    <s v="SI"/>
    <x v="1"/>
    <x v="1"/>
    <x v="1"/>
    <n v="1"/>
    <x v="1"/>
    <x v="35"/>
    <x v="8"/>
    <n v="468"/>
  </r>
  <r>
    <d v="2019-08-26T00:00:00"/>
    <x v="55"/>
    <d v="1899-12-30T17:30:00"/>
    <m/>
    <x v="1"/>
    <s v="JAR"/>
    <d v="2019-08-26T17:30:00"/>
    <m/>
    <x v="83"/>
    <s v="Carga"/>
    <s v="NO"/>
    <n v="3"/>
    <n v="5"/>
    <x v="0"/>
    <x v="294"/>
    <x v="7"/>
    <s v="varios"/>
    <m/>
    <m/>
    <m/>
    <m/>
    <n v="20"/>
    <s v="Miguel M."/>
    <x v="175"/>
    <d v="1899-12-30T17:30:00"/>
    <m/>
    <n v="0"/>
    <x v="0"/>
    <x v="0"/>
    <s v="SI"/>
    <x v="1"/>
    <x v="1"/>
    <x v="1"/>
    <n v="1"/>
    <x v="2"/>
    <x v="35"/>
    <x v="8"/>
    <n v="468"/>
  </r>
  <r>
    <d v="2019-08-27T00:00:00"/>
    <x v="4"/>
    <d v="1899-12-30T12:00:00"/>
    <m/>
    <x v="1"/>
    <s v="JAR"/>
    <d v="2019-08-27T12:00:00"/>
    <n v="28219"/>
    <x v="79"/>
    <s v="Carga"/>
    <s v="SI"/>
    <n v="13.5"/>
    <n v="26"/>
    <x v="2"/>
    <x v="395"/>
    <x v="7"/>
    <s v="Murcia"/>
    <s v="Entrega en Campa JGH"/>
    <m/>
    <m/>
    <m/>
    <n v="45"/>
    <s v="Juan Carlos"/>
    <x v="176"/>
    <d v="1899-12-30T10:00:00"/>
    <m/>
    <n v="1"/>
    <x v="0"/>
    <x v="0"/>
    <s v="SI"/>
    <x v="1"/>
    <x v="3"/>
    <x v="1"/>
    <n v="1"/>
    <x v="2"/>
    <x v="35"/>
    <x v="8"/>
    <n v="468"/>
  </r>
  <r>
    <d v="2019-08-27T00:00:00"/>
    <x v="36"/>
    <d v="1899-12-30T13:00:00"/>
    <m/>
    <x v="1"/>
    <s v="JAR"/>
    <d v="2019-08-27T13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6"/>
    <d v="1899-12-30T14:00:00"/>
    <m/>
    <n v="1"/>
    <x v="0"/>
    <x v="0"/>
    <s v="SI"/>
    <x v="1"/>
    <x v="2"/>
    <x v="0"/>
    <n v="0"/>
    <x v="2"/>
    <x v="35"/>
    <x v="8"/>
    <n v="468"/>
  </r>
  <r>
    <d v="2019-08-27T00:00:00"/>
    <x v="43"/>
    <d v="1899-12-30T14:00:00"/>
    <m/>
    <x v="1"/>
    <s v="JAR"/>
    <d v="2019-08-27T14:00:00"/>
    <n v="29370"/>
    <x v="13"/>
    <s v="Carga"/>
    <s v="SI"/>
    <n v="13.5"/>
    <n v="26"/>
    <x v="0"/>
    <x v="396"/>
    <x v="7"/>
    <s v="Portugal"/>
    <m/>
    <m/>
    <m/>
    <m/>
    <n v="60"/>
    <s v="Miguel M."/>
    <x v="176"/>
    <d v="1899-12-30T14:00:00"/>
    <m/>
    <n v="1"/>
    <x v="0"/>
    <x v="0"/>
    <s v="SI"/>
    <x v="1"/>
    <x v="1"/>
    <x v="1"/>
    <n v="1"/>
    <x v="2"/>
    <x v="35"/>
    <x v="8"/>
    <n v="468"/>
  </r>
  <r>
    <d v="2019-08-27T00:00:00"/>
    <x v="59"/>
    <d v="1899-12-30T07:00:00"/>
    <m/>
    <x v="1"/>
    <s v="JAR"/>
    <d v="2019-08-27T07:00:00"/>
    <m/>
    <x v="3"/>
    <s v="Descarga"/>
    <s v="NO"/>
    <n v="6"/>
    <n v="12"/>
    <x v="0"/>
    <x v="22"/>
    <x v="2"/>
    <s v="PALAU"/>
    <m/>
    <m/>
    <m/>
    <m/>
    <n v="30"/>
    <s v="Juan Carlos"/>
    <x v="176"/>
    <d v="1899-12-30T09:30:00"/>
    <m/>
    <n v="0"/>
    <x v="0"/>
    <x v="0"/>
    <s v="SI"/>
    <x v="1"/>
    <x v="2"/>
    <x v="0"/>
    <n v="0"/>
    <x v="0"/>
    <x v="35"/>
    <x v="8"/>
    <n v="468"/>
  </r>
  <r>
    <d v="2019-08-27T00:00:00"/>
    <x v="3"/>
    <d v="1899-12-30T11:30:00"/>
    <m/>
    <x v="1"/>
    <s v="JAR"/>
    <d v="2019-08-27T11:30:00"/>
    <n v="29110"/>
    <x v="3"/>
    <s v="Carga"/>
    <s v="NO"/>
    <n v="9"/>
    <n v="18"/>
    <x v="2"/>
    <x v="41"/>
    <x v="1"/>
    <s v="Portugal"/>
    <m/>
    <m/>
    <m/>
    <m/>
    <n v="40"/>
    <s v="Jesús"/>
    <x v="176"/>
    <d v="1899-12-30T20:30:00"/>
    <m/>
    <n v="0"/>
    <x v="0"/>
    <x v="0"/>
    <s v="SI"/>
    <x v="1"/>
    <x v="2"/>
    <x v="0"/>
    <n v="0"/>
    <x v="1"/>
    <x v="35"/>
    <x v="8"/>
    <n v="468"/>
  </r>
  <r>
    <d v="2019-08-27T00:00:00"/>
    <x v="9"/>
    <d v="1899-12-30T08:00:00"/>
    <m/>
    <x v="1"/>
    <s v="JAR"/>
    <d v="2019-08-27T08:00:00"/>
    <m/>
    <x v="22"/>
    <s v="Descarga"/>
    <s v="SI"/>
    <n v="13.5"/>
    <n v="26"/>
    <x v="0"/>
    <x v="319"/>
    <x v="8"/>
    <s v="PALAU"/>
    <m/>
    <m/>
    <m/>
    <m/>
    <n v="60"/>
    <s v="Juan Carlos"/>
    <x v="176"/>
    <d v="1899-12-30T12:00:00"/>
    <m/>
    <n v="1"/>
    <x v="0"/>
    <x v="0"/>
    <s v="SI"/>
    <x v="1"/>
    <x v="2"/>
    <x v="0"/>
    <n v="0"/>
    <x v="2"/>
    <x v="35"/>
    <x v="8"/>
    <n v="468"/>
  </r>
  <r>
    <d v="2019-08-27T00:00:00"/>
    <x v="2"/>
    <d v="1899-12-30T11:00:00"/>
    <m/>
    <x v="1"/>
    <s v="JAR"/>
    <d v="2019-08-27T11:00:00"/>
    <s v="6007506-6007576"/>
    <x v="3"/>
    <s v="Carga"/>
    <s v="NO"/>
    <n v="9"/>
    <n v="18"/>
    <x v="0"/>
    <x v="86"/>
    <x v="4"/>
    <s v="ITALIA"/>
    <m/>
    <m/>
    <m/>
    <m/>
    <n v="60"/>
    <s v="Denia"/>
    <x v="176"/>
    <d v="1899-12-30T09:00:00"/>
    <m/>
    <n v="0"/>
    <x v="0"/>
    <x v="0"/>
    <s v="SI"/>
    <x v="1"/>
    <x v="3"/>
    <x v="1"/>
    <n v="1"/>
    <x v="1"/>
    <x v="35"/>
    <x v="8"/>
    <n v="468"/>
  </r>
  <r>
    <d v="2019-08-27T00:00:00"/>
    <x v="1"/>
    <d v="1899-12-30T10:30:00"/>
    <m/>
    <x v="1"/>
    <s v="JAR"/>
    <d v="2019-08-27T10:30:00"/>
    <m/>
    <x v="12"/>
    <s v="Descarga"/>
    <s v="NO"/>
    <n v="3"/>
    <n v="6"/>
    <x v="0"/>
    <x v="4"/>
    <x v="2"/>
    <s v="PALAU"/>
    <m/>
    <m/>
    <m/>
    <m/>
    <n v="10"/>
    <s v="Denia"/>
    <x v="176"/>
    <d v="1899-12-30T10:30:00"/>
    <m/>
    <n v="0"/>
    <x v="0"/>
    <x v="0"/>
    <s v="SI"/>
    <x v="1"/>
    <x v="1"/>
    <x v="1"/>
    <n v="1"/>
    <x v="0"/>
    <x v="35"/>
    <x v="8"/>
    <n v="468"/>
  </r>
  <r>
    <d v="2019-08-27T00:00:00"/>
    <x v="20"/>
    <d v="1899-12-30T08:30:00"/>
    <m/>
    <x v="1"/>
    <s v="JAR"/>
    <d v="2019-08-27T08:30:00"/>
    <n v="213004731"/>
    <x v="3"/>
    <s v="Descarga"/>
    <s v="NO"/>
    <n v="2"/>
    <n v="4"/>
    <x v="0"/>
    <x v="28"/>
    <x v="0"/>
    <s v="PALAU"/>
    <m/>
    <m/>
    <m/>
    <m/>
    <n v="15"/>
    <s v="Denia"/>
    <x v="176"/>
    <d v="1899-12-30T08:30:00"/>
    <m/>
    <n v="0"/>
    <x v="0"/>
    <x v="0"/>
    <s v="SI"/>
    <x v="1"/>
    <x v="1"/>
    <x v="1"/>
    <n v="1"/>
    <x v="0"/>
    <x v="35"/>
    <x v="8"/>
    <n v="468"/>
  </r>
  <r>
    <d v="2019-08-27T00:00:00"/>
    <x v="104"/>
    <d v="1899-12-30T21:30:00"/>
    <m/>
    <x v="1"/>
    <s v="JAR"/>
    <d v="2019-08-27T21:30:00"/>
    <n v="3680515377"/>
    <x v="3"/>
    <s v="Carga"/>
    <s v="NO"/>
    <n v="3"/>
    <n v="6"/>
    <x v="0"/>
    <x v="23"/>
    <x v="1"/>
    <s v="varios"/>
    <m/>
    <m/>
    <m/>
    <m/>
    <n v="30"/>
    <s v="Miguel M."/>
    <x v="176"/>
    <d v="1899-12-30T18:00:00"/>
    <m/>
    <n v="0"/>
    <x v="0"/>
    <x v="0"/>
    <s v="SI"/>
    <x v="1"/>
    <x v="3"/>
    <x v="1"/>
    <n v="1"/>
    <x v="1"/>
    <x v="35"/>
    <x v="8"/>
    <n v="468"/>
  </r>
  <r>
    <d v="2019-08-27T00:00:00"/>
    <x v="22"/>
    <m/>
    <m/>
    <x v="0"/>
    <s v="JAR"/>
    <d v="2019-08-27T09:00:00"/>
    <n v="6007291"/>
    <x v="3"/>
    <s v="Carga"/>
    <s v="NO"/>
    <n v="3"/>
    <n v="6"/>
    <x v="0"/>
    <x v="82"/>
    <x v="4"/>
    <s v="Austria"/>
    <m/>
    <m/>
    <m/>
    <m/>
    <n v="30"/>
    <s v="Juan Carlos"/>
    <x v="176"/>
    <d v="1899-12-30T09:00:00"/>
    <m/>
    <n v="0"/>
    <x v="0"/>
    <x v="0"/>
    <s v="No"/>
    <x v="0"/>
    <x v="0"/>
    <x v="0"/>
    <n v="0"/>
    <x v="1"/>
    <x v="35"/>
    <x v="8"/>
    <n v="468"/>
  </r>
  <r>
    <d v="2019-08-27T00:00:00"/>
    <x v="18"/>
    <d v="1899-12-30T07:30:00"/>
    <m/>
    <x v="1"/>
    <s v="JAR"/>
    <d v="2019-08-27T07:30:00"/>
    <n v="29203"/>
    <x v="7"/>
    <s v="Carga"/>
    <s v="NO"/>
    <n v="2"/>
    <n v="2"/>
    <x v="0"/>
    <x v="9"/>
    <x v="7"/>
    <s v="Barcelona"/>
    <m/>
    <m/>
    <m/>
    <m/>
    <n v="15"/>
    <s v="Juan Carlos"/>
    <x v="176"/>
    <d v="1899-12-30T07:30:00"/>
    <m/>
    <n v="0"/>
    <x v="0"/>
    <x v="0"/>
    <s v="SI"/>
    <x v="1"/>
    <x v="1"/>
    <x v="1"/>
    <n v="1"/>
    <x v="2"/>
    <x v="35"/>
    <x v="8"/>
    <n v="468"/>
  </r>
  <r>
    <d v="2019-08-27T00:00:00"/>
    <x v="8"/>
    <d v="1899-12-30T16:30:00"/>
    <m/>
    <x v="1"/>
    <s v="JAR"/>
    <d v="2019-08-27T16:30:00"/>
    <s v="29521-29548"/>
    <x v="3"/>
    <s v="Carga"/>
    <s v="NO"/>
    <n v="1"/>
    <n v="2"/>
    <x v="0"/>
    <x v="98"/>
    <x v="3"/>
    <s v="varios"/>
    <m/>
    <m/>
    <m/>
    <m/>
    <n v="15"/>
    <s v="Sandra"/>
    <x v="176"/>
    <d v="1899-12-30T16:30:00"/>
    <m/>
    <n v="0"/>
    <x v="0"/>
    <x v="0"/>
    <s v="SI"/>
    <x v="1"/>
    <x v="1"/>
    <x v="1"/>
    <n v="1"/>
    <x v="1"/>
    <x v="35"/>
    <x v="8"/>
    <n v="468"/>
  </r>
  <r>
    <d v="2019-08-27T00:00:00"/>
    <x v="12"/>
    <d v="1899-12-30T14:30:00"/>
    <m/>
    <x v="1"/>
    <s v="JAR"/>
    <d v="2019-08-27T14:30:00"/>
    <m/>
    <x v="26"/>
    <s v="Carga"/>
    <s v="NO"/>
    <n v="6"/>
    <n v="12"/>
    <x v="0"/>
    <x v="157"/>
    <x v="7"/>
    <s v="Jaén"/>
    <m/>
    <m/>
    <m/>
    <m/>
    <n v="30"/>
    <s v="Juan Carlos"/>
    <x v="176"/>
    <d v="1899-12-30T10:30:00"/>
    <m/>
    <n v="0"/>
    <x v="0"/>
    <x v="0"/>
    <s v="SI"/>
    <x v="1"/>
    <x v="3"/>
    <x v="1"/>
    <n v="1"/>
    <x v="2"/>
    <x v="35"/>
    <x v="8"/>
    <n v="468"/>
  </r>
  <r>
    <d v="2019-08-27T00:00:00"/>
    <x v="14"/>
    <m/>
    <m/>
    <x v="0"/>
    <s v="JAR"/>
    <d v="2019-08-27T10:00:00"/>
    <n v="413009784"/>
    <x v="3"/>
    <s v="Descarga"/>
    <s v="NO"/>
    <n v="2"/>
    <n v="4"/>
    <x v="0"/>
    <x v="96"/>
    <x v="2"/>
    <s v="PALAU"/>
    <m/>
    <m/>
    <m/>
    <m/>
    <n v="15"/>
    <s v="Denia"/>
    <x v="176"/>
    <d v="1899-12-30T10:00:00"/>
    <m/>
    <n v="0"/>
    <x v="0"/>
    <x v="0"/>
    <s v="No"/>
    <x v="0"/>
    <x v="0"/>
    <x v="0"/>
    <n v="0"/>
    <x v="0"/>
    <x v="35"/>
    <x v="8"/>
    <n v="468"/>
  </r>
  <r>
    <d v="2019-08-27T00:00:00"/>
    <x v="73"/>
    <d v="1899-12-30T11:15:00"/>
    <m/>
    <x v="1"/>
    <s v="JAR"/>
    <d v="2019-08-27T11:30:00"/>
    <m/>
    <x v="7"/>
    <s v="Carga"/>
    <s v="NO"/>
    <n v="4"/>
    <n v="6"/>
    <x v="0"/>
    <x v="6"/>
    <x v="11"/>
    <s v="montmelo"/>
    <m/>
    <m/>
    <m/>
    <m/>
    <n v="20"/>
    <s v="Reyes"/>
    <x v="176"/>
    <d v="1899-12-30T11:15:00"/>
    <m/>
    <n v="0"/>
    <x v="0"/>
    <x v="0"/>
    <s v="SI"/>
    <x v="1"/>
    <x v="1"/>
    <x v="1"/>
    <n v="1"/>
    <x v="2"/>
    <x v="35"/>
    <x v="8"/>
    <n v="468"/>
  </r>
  <r>
    <d v="2019-08-27T00:00:00"/>
    <x v="7"/>
    <d v="1899-12-30T15:30:00"/>
    <m/>
    <x v="1"/>
    <s v="JAR"/>
    <d v="2019-08-27T15:30:00"/>
    <n v="27643"/>
    <x v="33"/>
    <s v="Carga"/>
    <s v="NO"/>
    <n v="2"/>
    <n v="2"/>
    <x v="0"/>
    <x v="30"/>
    <x v="3"/>
    <s v="Guipuzcoa"/>
    <m/>
    <m/>
    <m/>
    <m/>
    <n v="20"/>
    <s v="Sandra"/>
    <x v="176"/>
    <d v="1899-12-30T15:30:00"/>
    <m/>
    <n v="0"/>
    <x v="0"/>
    <x v="0"/>
    <s v="SI"/>
    <x v="1"/>
    <x v="1"/>
    <x v="1"/>
    <n v="1"/>
    <x v="1"/>
    <x v="35"/>
    <x v="8"/>
    <n v="468"/>
  </r>
  <r>
    <d v="2019-08-27T00:00:00"/>
    <x v="5"/>
    <m/>
    <m/>
    <x v="0"/>
    <s v="JAR"/>
    <d v="2019-08-27T12:30:00"/>
    <n v="29553"/>
    <x v="3"/>
    <s v="Carga"/>
    <s v="NO"/>
    <n v="1"/>
    <n v="1"/>
    <x v="0"/>
    <x v="84"/>
    <x v="1"/>
    <s v="Vizcaya"/>
    <m/>
    <m/>
    <m/>
    <m/>
    <n v="10"/>
    <s v="Reyes"/>
    <x v="176"/>
    <d v="1899-12-30T12:30:00"/>
    <m/>
    <n v="0"/>
    <x v="0"/>
    <x v="0"/>
    <s v="No"/>
    <x v="0"/>
    <x v="0"/>
    <x v="0"/>
    <n v="0"/>
    <x v="1"/>
    <x v="35"/>
    <x v="8"/>
    <n v="468"/>
  </r>
  <r>
    <d v="2019-08-27T00:00:00"/>
    <x v="6"/>
    <d v="1899-12-30T13:30:00"/>
    <m/>
    <x v="1"/>
    <s v="JAR"/>
    <d v="2019-08-27T13:30:00"/>
    <m/>
    <x v="7"/>
    <s v="Carga"/>
    <s v="NO"/>
    <n v="4"/>
    <n v="4"/>
    <x v="0"/>
    <x v="100"/>
    <x v="7"/>
    <s v="Abrera"/>
    <m/>
    <m/>
    <m/>
    <m/>
    <n v="15"/>
    <s v="Reyes"/>
    <x v="176"/>
    <d v="1899-12-30T13:30:00"/>
    <m/>
    <n v="0"/>
    <x v="0"/>
    <x v="0"/>
    <s v="SI"/>
    <x v="1"/>
    <x v="1"/>
    <x v="1"/>
    <n v="1"/>
    <x v="2"/>
    <x v="35"/>
    <x v="8"/>
    <n v="468"/>
  </r>
  <r>
    <d v="2019-08-27T00:00:00"/>
    <x v="49"/>
    <d v="1899-12-30T20:00:00"/>
    <m/>
    <x v="1"/>
    <s v="JAR"/>
    <d v="2019-08-27T20:00:00"/>
    <n v="27713"/>
    <x v="55"/>
    <s v="Carga"/>
    <s v="SI"/>
    <n v="13.5"/>
    <n v="26"/>
    <x v="0"/>
    <x v="259"/>
    <x v="1"/>
    <s v="Marruecos"/>
    <m/>
    <m/>
    <m/>
    <m/>
    <n v="60"/>
    <s v="Jesús"/>
    <x v="176"/>
    <d v="1899-12-30T20:00:00"/>
    <m/>
    <n v="1"/>
    <x v="0"/>
    <x v="0"/>
    <s v="SI"/>
    <x v="1"/>
    <x v="1"/>
    <x v="1"/>
    <n v="1"/>
    <x v="1"/>
    <x v="35"/>
    <x v="8"/>
    <n v="468"/>
  </r>
  <r>
    <d v="2019-08-28T00:00:00"/>
    <x v="38"/>
    <d v="1899-12-30T15:00:00"/>
    <m/>
    <x v="1"/>
    <s v="JAR"/>
    <d v="2019-08-28T15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7"/>
    <d v="1899-12-30T15:00:00"/>
    <m/>
    <n v="1"/>
    <x v="0"/>
    <x v="0"/>
    <s v="SI"/>
    <x v="1"/>
    <x v="1"/>
    <x v="1"/>
    <n v="1"/>
    <x v="2"/>
    <x v="35"/>
    <x v="8"/>
    <n v="468"/>
  </r>
  <r>
    <d v="2019-08-28T00:00:00"/>
    <x v="13"/>
    <d v="1899-12-30T16:00:00"/>
    <m/>
    <x v="1"/>
    <s v="JAR"/>
    <d v="2019-08-28T16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7"/>
    <d v="1899-12-30T16:00:00"/>
    <m/>
    <n v="1"/>
    <x v="0"/>
    <x v="0"/>
    <s v="SI"/>
    <x v="1"/>
    <x v="1"/>
    <x v="1"/>
    <n v="1"/>
    <x v="2"/>
    <x v="35"/>
    <x v="8"/>
    <n v="468"/>
  </r>
  <r>
    <d v="2019-08-28T00:00:00"/>
    <x v="46"/>
    <d v="1899-12-30T18:00:00"/>
    <m/>
    <x v="1"/>
    <s v="JAR"/>
    <d v="2019-08-28T18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7"/>
    <d v="1899-12-30T15:00:00"/>
    <m/>
    <n v="1"/>
    <x v="0"/>
    <x v="0"/>
    <s v="SI"/>
    <x v="1"/>
    <x v="3"/>
    <x v="1"/>
    <n v="1"/>
    <x v="2"/>
    <x v="35"/>
    <x v="8"/>
    <n v="468"/>
  </r>
  <r>
    <d v="2019-08-28T00:00:00"/>
    <x v="56"/>
    <d v="1899-12-30T19:00:00"/>
    <m/>
    <x v="1"/>
    <s v="JAR"/>
    <d v="2019-08-28T19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8"/>
    <d v="1899-12-30T16:00:00"/>
    <m/>
    <n v="1"/>
    <x v="0"/>
    <x v="0"/>
    <s v="SI"/>
    <x v="2"/>
    <x v="2"/>
    <x v="0"/>
    <n v="0"/>
    <x v="2"/>
    <x v="35"/>
    <x v="8"/>
    <n v="468"/>
  </r>
  <r>
    <d v="2019-08-28T00:00:00"/>
    <x v="82"/>
    <d v="1899-12-30T16:45:00"/>
    <m/>
    <x v="1"/>
    <s v="JAR"/>
    <d v="2019-08-28T17:00:00"/>
    <m/>
    <x v="3"/>
    <s v="Carga"/>
    <s v="NO"/>
    <n v="2"/>
    <n v="3"/>
    <x v="0"/>
    <x v="6"/>
    <x v="3"/>
    <s v="varios"/>
    <m/>
    <m/>
    <m/>
    <m/>
    <n v="15"/>
    <s v="Jesús"/>
    <x v="177"/>
    <d v="1899-12-30T16:45:00"/>
    <m/>
    <n v="0"/>
    <x v="0"/>
    <x v="0"/>
    <s v="SI"/>
    <x v="1"/>
    <x v="1"/>
    <x v="1"/>
    <n v="1"/>
    <x v="1"/>
    <x v="35"/>
    <x v="8"/>
    <n v="468"/>
  </r>
  <r>
    <d v="2019-08-28T00:00:00"/>
    <x v="43"/>
    <d v="1899-12-30T14:00:00"/>
    <m/>
    <x v="1"/>
    <s v="JAR"/>
    <d v="2019-08-28T14:00:00"/>
    <n v="29370"/>
    <x v="13"/>
    <s v="Carga"/>
    <s v="SI"/>
    <n v="13.5"/>
    <n v="26"/>
    <x v="0"/>
    <x v="396"/>
    <x v="7"/>
    <s v="Portugal"/>
    <m/>
    <m/>
    <m/>
    <m/>
    <n v="60"/>
    <s v="Miguel M."/>
    <x v="177"/>
    <d v="1899-12-30T14:00:00"/>
    <m/>
    <n v="1"/>
    <x v="0"/>
    <x v="0"/>
    <s v="SI"/>
    <x v="1"/>
    <x v="1"/>
    <x v="1"/>
    <n v="1"/>
    <x v="2"/>
    <x v="35"/>
    <x v="8"/>
    <n v="468"/>
  </r>
  <r>
    <d v="2019-08-28T00:00:00"/>
    <x v="9"/>
    <d v="1899-12-30T08:00:00"/>
    <m/>
    <x v="1"/>
    <s v="JAR"/>
    <d v="2019-08-28T08:00:00"/>
    <m/>
    <x v="22"/>
    <s v="Descarga"/>
    <s v="SI"/>
    <n v="13.5"/>
    <n v="26"/>
    <x v="0"/>
    <x v="319"/>
    <x v="8"/>
    <s v="PALAU"/>
    <m/>
    <m/>
    <m/>
    <m/>
    <n v="60"/>
    <s v="Denia"/>
    <x v="177"/>
    <d v="1899-12-30T08:00:00"/>
    <m/>
    <n v="1"/>
    <x v="0"/>
    <x v="0"/>
    <s v="SI"/>
    <x v="1"/>
    <x v="1"/>
    <x v="1"/>
    <n v="1"/>
    <x v="2"/>
    <x v="35"/>
    <x v="8"/>
    <n v="468"/>
  </r>
  <r>
    <d v="2019-08-28T00:00:00"/>
    <x v="14"/>
    <d v="1899-12-30T10:00:00"/>
    <m/>
    <x v="1"/>
    <s v="JAR"/>
    <d v="2019-08-28T10:00:00"/>
    <s v="CB- 1375"/>
    <x v="25"/>
    <s v="Descarga"/>
    <s v="SI"/>
    <n v="13.5"/>
    <n v="26"/>
    <x v="0"/>
    <x v="42"/>
    <x v="10"/>
    <s v="GAILLON"/>
    <m/>
    <m/>
    <m/>
    <m/>
    <n v="60"/>
    <s v="Juan Carlos"/>
    <x v="177"/>
    <d v="1899-12-30T10:00:00"/>
    <m/>
    <n v="1"/>
    <x v="0"/>
    <x v="0"/>
    <s v="SI"/>
    <x v="1"/>
    <x v="1"/>
    <x v="1"/>
    <n v="1"/>
    <x v="2"/>
    <x v="35"/>
    <x v="8"/>
    <n v="468"/>
  </r>
  <r>
    <d v="2019-08-28T00:00:00"/>
    <x v="22"/>
    <d v="1899-12-30T09:00:00"/>
    <m/>
    <x v="1"/>
    <s v="JAR"/>
    <d v="2019-08-28T09:00:00"/>
    <n v="29473"/>
    <x v="26"/>
    <s v="Carga"/>
    <s v="SI"/>
    <n v="13.5"/>
    <n v="26"/>
    <x v="2"/>
    <x v="397"/>
    <x v="7"/>
    <s v="León"/>
    <m/>
    <m/>
    <m/>
    <m/>
    <n v="45"/>
    <s v="Jesús"/>
    <x v="177"/>
    <d v="1899-12-30T14:30:00"/>
    <m/>
    <n v="1"/>
    <x v="0"/>
    <x v="0"/>
    <s v="SI"/>
    <x v="1"/>
    <x v="2"/>
    <x v="0"/>
    <n v="0"/>
    <x v="2"/>
    <x v="35"/>
    <x v="8"/>
    <n v="468"/>
  </r>
  <r>
    <d v="2019-08-28T00:00:00"/>
    <x v="2"/>
    <d v="1899-12-30T11:00:00"/>
    <m/>
    <x v="1"/>
    <s v="JAR"/>
    <d v="2019-08-28T11:00:00"/>
    <n v="29473"/>
    <x v="26"/>
    <s v="Carga"/>
    <s v="SI"/>
    <n v="13.5"/>
    <n v="26"/>
    <x v="2"/>
    <x v="397"/>
    <x v="7"/>
    <s v="León"/>
    <m/>
    <m/>
    <m/>
    <m/>
    <n v="45"/>
    <s v="Jesús"/>
    <x v="177"/>
    <d v="1899-12-30T15:30:00"/>
    <m/>
    <n v="1"/>
    <x v="0"/>
    <x v="0"/>
    <s v="SI"/>
    <x v="1"/>
    <x v="2"/>
    <x v="0"/>
    <n v="0"/>
    <x v="2"/>
    <x v="35"/>
    <x v="8"/>
    <n v="468"/>
  </r>
  <r>
    <d v="2019-08-28T00:00:00"/>
    <x v="4"/>
    <d v="1899-12-30T12:00:00"/>
    <m/>
    <x v="1"/>
    <s v="JAR"/>
    <d v="2019-08-28T12:00:00"/>
    <n v="29473"/>
    <x v="26"/>
    <s v="Carga"/>
    <s v="SI"/>
    <n v="13.5"/>
    <n v="26"/>
    <x v="2"/>
    <x v="397"/>
    <x v="7"/>
    <s v="León"/>
    <m/>
    <m/>
    <m/>
    <m/>
    <n v="45"/>
    <s v="Denia"/>
    <x v="178"/>
    <d v="1899-12-30T11:00:00"/>
    <m/>
    <n v="1"/>
    <x v="0"/>
    <x v="0"/>
    <s v="SI"/>
    <x v="2"/>
    <x v="2"/>
    <x v="0"/>
    <n v="0"/>
    <x v="2"/>
    <x v="35"/>
    <x v="8"/>
    <n v="468"/>
  </r>
  <r>
    <d v="2019-08-28T00:00:00"/>
    <x v="36"/>
    <d v="1899-12-30T13:00:00"/>
    <m/>
    <x v="1"/>
    <s v="JAR"/>
    <d v="2019-08-28T13:00:00"/>
    <n v="29473"/>
    <x v="26"/>
    <s v="Carga"/>
    <s v="SI"/>
    <n v="13.5"/>
    <n v="26"/>
    <x v="2"/>
    <x v="397"/>
    <x v="7"/>
    <s v="León"/>
    <m/>
    <m/>
    <m/>
    <m/>
    <n v="45"/>
    <s v="Denia"/>
    <x v="178"/>
    <d v="1899-12-30T13:00:00"/>
    <m/>
    <n v="1"/>
    <x v="0"/>
    <x v="0"/>
    <s v="SI"/>
    <x v="2"/>
    <x v="2"/>
    <x v="0"/>
    <n v="0"/>
    <x v="2"/>
    <x v="35"/>
    <x v="8"/>
    <n v="468"/>
  </r>
  <r>
    <d v="2019-08-28T00:00:00"/>
    <x v="6"/>
    <d v="1899-12-30T13:30:00"/>
    <m/>
    <x v="1"/>
    <s v="JAR"/>
    <d v="2019-08-28T13:30:00"/>
    <n v="3680515390"/>
    <x v="3"/>
    <s v="Descarga"/>
    <s v="SI"/>
    <n v="13.5"/>
    <n v="26"/>
    <x v="0"/>
    <x v="23"/>
    <x v="2"/>
    <s v="PALAU"/>
    <s v="Tapas Negras"/>
    <m/>
    <m/>
    <m/>
    <n v="60"/>
    <s v="Sandra"/>
    <x v="177"/>
    <d v="1899-12-30T09:00:00"/>
    <m/>
    <n v="1"/>
    <x v="0"/>
    <x v="0"/>
    <s v="SI"/>
    <x v="1"/>
    <x v="3"/>
    <x v="1"/>
    <n v="1"/>
    <x v="0"/>
    <x v="35"/>
    <x v="8"/>
    <n v="468"/>
  </r>
  <r>
    <d v="2019-08-28T00:00:00"/>
    <x v="104"/>
    <d v="1899-12-30T21:30:00"/>
    <m/>
    <x v="1"/>
    <s v="JAR"/>
    <d v="2019-08-28T21:30:00"/>
    <n v="36800515502"/>
    <x v="3"/>
    <s v="Carga"/>
    <s v="SI"/>
    <n v="13.5"/>
    <n v="26"/>
    <x v="0"/>
    <x v="23"/>
    <x v="1"/>
    <s v="Francia"/>
    <m/>
    <m/>
    <m/>
    <m/>
    <n v="60"/>
    <s v="Juan Carlos"/>
    <x v="177"/>
    <d v="1899-12-30T09:00:00"/>
    <m/>
    <n v="1"/>
    <x v="0"/>
    <x v="0"/>
    <s v="SI"/>
    <x v="1"/>
    <x v="3"/>
    <x v="1"/>
    <n v="1"/>
    <x v="1"/>
    <x v="35"/>
    <x v="8"/>
    <n v="468"/>
  </r>
  <r>
    <d v="2019-08-28T00:00:00"/>
    <x v="3"/>
    <d v="1899-12-30T11:30:00"/>
    <m/>
    <x v="1"/>
    <s v="JAR"/>
    <d v="2019-08-28T11:30:00"/>
    <n v="28472"/>
    <x v="26"/>
    <s v="Carga"/>
    <s v="NO"/>
    <n v="10"/>
    <n v="20"/>
    <x v="0"/>
    <x v="265"/>
    <x v="7"/>
    <s v="madrid"/>
    <m/>
    <m/>
    <m/>
    <m/>
    <n v="45"/>
    <s v="Miguel M."/>
    <x v="177"/>
    <d v="1899-12-30T16:00:00"/>
    <m/>
    <n v="0"/>
    <x v="0"/>
    <x v="0"/>
    <s v="SI"/>
    <x v="1"/>
    <x v="2"/>
    <x v="0"/>
    <n v="0"/>
    <x v="2"/>
    <x v="35"/>
    <x v="8"/>
    <n v="468"/>
  </r>
  <r>
    <d v="2019-08-28T00:00:00"/>
    <x v="7"/>
    <d v="1899-12-30T15:30:00"/>
    <m/>
    <x v="1"/>
    <s v="JAR"/>
    <d v="2019-08-28T15:30:00"/>
    <n v="6007542"/>
    <x v="3"/>
    <s v="Carga"/>
    <s v="NO"/>
    <n v="12"/>
    <n v="23"/>
    <x v="0"/>
    <x v="10"/>
    <x v="4"/>
    <s v="Uk"/>
    <m/>
    <m/>
    <m/>
    <m/>
    <n v="40"/>
    <s v="Miguel M."/>
    <x v="177"/>
    <d v="1899-12-30T15:30:00"/>
    <m/>
    <n v="0"/>
    <x v="0"/>
    <x v="0"/>
    <s v="SI"/>
    <x v="1"/>
    <x v="1"/>
    <x v="1"/>
    <n v="1"/>
    <x v="1"/>
    <x v="35"/>
    <x v="8"/>
    <n v="468"/>
  </r>
  <r>
    <d v="2019-08-28T00:00:00"/>
    <x v="12"/>
    <d v="1899-12-30T14:30:00"/>
    <m/>
    <x v="1"/>
    <s v="JAR"/>
    <d v="2019-08-28T14:30:00"/>
    <n v="28219"/>
    <x v="79"/>
    <s v="Carga"/>
    <s v="SI"/>
    <n v="13.5"/>
    <n v="26"/>
    <x v="2"/>
    <x v="395"/>
    <x v="7"/>
    <s v="Murcia"/>
    <s v="Entrega en Campa JGH"/>
    <m/>
    <m/>
    <m/>
    <n v="45"/>
    <s v="Sandra"/>
    <x v="178"/>
    <d v="1899-12-30T11:00:00"/>
    <m/>
    <n v="1"/>
    <x v="0"/>
    <x v="0"/>
    <s v="SI"/>
    <x v="2"/>
    <x v="2"/>
    <x v="0"/>
    <n v="0"/>
    <x v="2"/>
    <x v="35"/>
    <x v="8"/>
    <n v="468"/>
  </r>
  <r>
    <d v="2019-08-28T00:00:00"/>
    <x v="8"/>
    <d v="1899-12-30T16:30:00"/>
    <m/>
    <x v="1"/>
    <s v="JAR"/>
    <d v="2019-08-28T16:30:00"/>
    <n v="28219"/>
    <x v="79"/>
    <s v="Carga"/>
    <s v="SI"/>
    <n v="13.5"/>
    <n v="26"/>
    <x v="2"/>
    <x v="395"/>
    <x v="7"/>
    <s v="Murcia"/>
    <s v="Entrega en Campa JGH"/>
    <m/>
    <m/>
    <m/>
    <n v="45"/>
    <s v="Denia"/>
    <x v="178"/>
    <d v="1899-12-30T11:00:00"/>
    <m/>
    <n v="1"/>
    <x v="0"/>
    <x v="0"/>
    <s v="SI"/>
    <x v="2"/>
    <x v="2"/>
    <x v="0"/>
    <n v="0"/>
    <x v="2"/>
    <x v="35"/>
    <x v="8"/>
    <n v="468"/>
  </r>
  <r>
    <d v="2019-08-28T00:00:00"/>
    <x v="40"/>
    <d v="1899-12-30T17:00:00"/>
    <m/>
    <x v="1"/>
    <s v="JAR"/>
    <d v="2019-08-28T17:00:00"/>
    <n v="28219"/>
    <x v="79"/>
    <s v="Carga"/>
    <s v="SI"/>
    <n v="13.5"/>
    <n v="26"/>
    <x v="2"/>
    <x v="395"/>
    <x v="7"/>
    <s v="Murcia"/>
    <s v="Entrega en Campa JGH"/>
    <m/>
    <m/>
    <m/>
    <n v="45"/>
    <s v="Denia"/>
    <x v="178"/>
    <d v="1899-12-30T12:15:00"/>
    <m/>
    <n v="1"/>
    <x v="0"/>
    <x v="0"/>
    <s v="SI"/>
    <x v="2"/>
    <x v="2"/>
    <x v="0"/>
    <n v="0"/>
    <x v="2"/>
    <x v="35"/>
    <x v="8"/>
    <n v="468"/>
  </r>
  <r>
    <d v="2019-08-28T00:00:00"/>
    <x v="49"/>
    <d v="1899-12-30T20:00:00"/>
    <m/>
    <x v="1"/>
    <s v="JAR"/>
    <d v="2019-08-28T20:00:00"/>
    <n v="28219"/>
    <x v="79"/>
    <s v="Carga"/>
    <s v="SI"/>
    <n v="13.5"/>
    <n v="26"/>
    <x v="2"/>
    <x v="395"/>
    <x v="7"/>
    <s v="Murcia"/>
    <s v="Entrega en Campa JGH"/>
    <m/>
    <m/>
    <m/>
    <n v="45"/>
    <s v="Jesús"/>
    <x v="178"/>
    <d v="1899-12-30T20:00:00"/>
    <m/>
    <n v="1"/>
    <x v="0"/>
    <x v="0"/>
    <s v="SI"/>
    <x v="2"/>
    <x v="2"/>
    <x v="0"/>
    <n v="0"/>
    <x v="2"/>
    <x v="35"/>
    <x v="8"/>
    <n v="468"/>
  </r>
  <r>
    <d v="2019-08-28T00:00:00"/>
    <x v="5"/>
    <d v="1899-12-30T12:30:00"/>
    <m/>
    <x v="1"/>
    <s v="JAR"/>
    <d v="2019-08-28T12:30:00"/>
    <n v="29141"/>
    <x v="3"/>
    <s v="Carga"/>
    <s v="NO"/>
    <n v="1"/>
    <n v="2"/>
    <x v="0"/>
    <x v="202"/>
    <x v="1"/>
    <s v="Murcia"/>
    <m/>
    <m/>
    <m/>
    <m/>
    <n v="15"/>
    <s v="Juan Carlos"/>
    <x v="177"/>
    <d v="1899-12-30T12:30:00"/>
    <m/>
    <n v="0"/>
    <x v="0"/>
    <x v="0"/>
    <s v="SI"/>
    <x v="1"/>
    <x v="1"/>
    <x v="1"/>
    <n v="1"/>
    <x v="1"/>
    <x v="35"/>
    <x v="8"/>
    <n v="468"/>
  </r>
  <r>
    <d v="2019-08-28T00:00:00"/>
    <x v="1"/>
    <d v="1899-12-30T10:30:00"/>
    <m/>
    <x v="1"/>
    <s v="JAR"/>
    <d v="2019-08-28T10:30:00"/>
    <s v="varios pedidos"/>
    <x v="7"/>
    <s v="Carga"/>
    <s v="NO"/>
    <n v="4"/>
    <n v="6"/>
    <x v="0"/>
    <x v="9"/>
    <x v="7"/>
    <s v="Abrera"/>
    <m/>
    <m/>
    <m/>
    <m/>
    <n v="15"/>
    <s v="Reyes"/>
    <x v="177"/>
    <d v="1899-12-30T10:30:00"/>
    <m/>
    <n v="0"/>
    <x v="0"/>
    <x v="0"/>
    <s v="SI"/>
    <x v="1"/>
    <x v="1"/>
    <x v="1"/>
    <n v="1"/>
    <x v="2"/>
    <x v="35"/>
    <x v="8"/>
    <n v="468"/>
  </r>
  <r>
    <d v="2019-08-28T00:00:00"/>
    <x v="73"/>
    <m/>
    <m/>
    <x v="0"/>
    <s v="JAR"/>
    <d v="2019-08-28T11:30:00"/>
    <m/>
    <x v="3"/>
    <s v="Descarga"/>
    <s v="NO"/>
    <n v="3"/>
    <n v="6"/>
    <x v="0"/>
    <x v="6"/>
    <x v="0"/>
    <s v="PALAU"/>
    <s v="Tapas fundición"/>
    <m/>
    <m/>
    <m/>
    <n v="20"/>
    <s v="Wassim"/>
    <x v="177"/>
    <d v="1899-12-30T11:15:00"/>
    <m/>
    <n v="0"/>
    <x v="0"/>
    <x v="0"/>
    <s v="No"/>
    <x v="0"/>
    <x v="0"/>
    <x v="0"/>
    <n v="0"/>
    <x v="0"/>
    <x v="35"/>
    <x v="8"/>
    <n v="468"/>
  </r>
  <r>
    <d v="2019-08-28T00:00:00"/>
    <x v="55"/>
    <d v="1899-12-30T17:30:00"/>
    <m/>
    <x v="1"/>
    <s v="JAR"/>
    <d v="2019-08-28T17:30:00"/>
    <m/>
    <x v="83"/>
    <s v="Carga"/>
    <s v="NO"/>
    <n v="2"/>
    <n v="4"/>
    <x v="0"/>
    <x v="294"/>
    <x v="5"/>
    <s v="varios"/>
    <m/>
    <m/>
    <m/>
    <m/>
    <n v="20"/>
    <s v="Sandra"/>
    <x v="177"/>
    <d v="1899-12-30T17:30:00"/>
    <m/>
    <n v="0"/>
    <x v="0"/>
    <x v="0"/>
    <s v="SI"/>
    <x v="1"/>
    <x v="1"/>
    <x v="1"/>
    <n v="1"/>
    <x v="2"/>
    <x v="35"/>
    <x v="8"/>
    <n v="468"/>
  </r>
  <r>
    <d v="2019-08-28T00:00:00"/>
    <x v="61"/>
    <m/>
    <m/>
    <x v="0"/>
    <s v="JAR"/>
    <d v="2019-08-28T12:00:00"/>
    <m/>
    <x v="3"/>
    <s v="Descarga"/>
    <s v="NO"/>
    <n v="6"/>
    <n v="12"/>
    <x v="0"/>
    <x v="23"/>
    <x v="2"/>
    <s v="PALAU"/>
    <s v="Tapas Negras"/>
    <m/>
    <m/>
    <m/>
    <n v="30"/>
    <s v="Sandra"/>
    <x v="177"/>
    <d v="1899-12-30T11:45:00"/>
    <m/>
    <n v="0"/>
    <x v="0"/>
    <x v="0"/>
    <s v="No"/>
    <x v="0"/>
    <x v="0"/>
    <x v="0"/>
    <n v="0"/>
    <x v="0"/>
    <x v="35"/>
    <x v="8"/>
    <n v="468"/>
  </r>
  <r>
    <d v="2019-08-28T00:00:00"/>
    <x v="47"/>
    <d v="1899-12-30T18:30:00"/>
    <m/>
    <x v="1"/>
    <s v="JAR"/>
    <d v="2019-08-28T18:30:00"/>
    <s v="VARIOS"/>
    <x v="26"/>
    <s v="Carga"/>
    <s v="SI"/>
    <n v="13.5"/>
    <n v="26"/>
    <x v="0"/>
    <x v="157"/>
    <x v="5"/>
    <s v="VARIOS"/>
    <m/>
    <m/>
    <m/>
    <m/>
    <n v="60"/>
    <s v="Jesús"/>
    <x v="177"/>
    <d v="1899-12-30T18:30:00"/>
    <m/>
    <n v="1"/>
    <x v="0"/>
    <x v="0"/>
    <s v="SI"/>
    <x v="1"/>
    <x v="1"/>
    <x v="1"/>
    <n v="1"/>
    <x v="2"/>
    <x v="35"/>
    <x v="8"/>
    <n v="468"/>
  </r>
  <r>
    <d v="2019-08-29T00:00:00"/>
    <x v="59"/>
    <d v="1899-12-30T07:00:00"/>
    <m/>
    <x v="1"/>
    <s v="JAR"/>
    <d v="2019-08-29T07:00:00"/>
    <m/>
    <x v="3"/>
    <s v="Descarga"/>
    <s v="NO"/>
    <n v="6"/>
    <n v="12"/>
    <x v="0"/>
    <x v="22"/>
    <x v="2"/>
    <s v="PALAU"/>
    <m/>
    <m/>
    <m/>
    <m/>
    <n v="30"/>
    <s v="Denia"/>
    <x v="178"/>
    <d v="1899-12-30T07:00:00"/>
    <m/>
    <n v="0"/>
    <x v="0"/>
    <x v="0"/>
    <s v="SI"/>
    <x v="1"/>
    <x v="1"/>
    <x v="1"/>
    <n v="1"/>
    <x v="0"/>
    <x v="35"/>
    <x v="8"/>
    <n v="468"/>
  </r>
  <r>
    <d v="2019-08-29T00:00:00"/>
    <x v="9"/>
    <d v="1899-12-30T08:00:00"/>
    <m/>
    <x v="1"/>
    <s v="JAR"/>
    <d v="2019-08-29T08:00:00"/>
    <s v="residuos"/>
    <x v="7"/>
    <s v="Carga"/>
    <s v="NO"/>
    <n v="4"/>
    <n v="6"/>
    <x v="0"/>
    <x v="9"/>
    <x v="5"/>
    <s v="La llagosta"/>
    <m/>
    <m/>
    <m/>
    <m/>
    <n v="20"/>
    <s v="Juan Carlos"/>
    <x v="178"/>
    <d v="1899-12-30T08:00:00"/>
    <m/>
    <n v="0"/>
    <x v="0"/>
    <x v="0"/>
    <s v="SI"/>
    <x v="1"/>
    <x v="1"/>
    <x v="1"/>
    <n v="1"/>
    <x v="2"/>
    <x v="35"/>
    <x v="8"/>
    <n v="468"/>
  </r>
  <r>
    <d v="2019-08-29T00:00:00"/>
    <x v="22"/>
    <d v="1899-12-30T09:00:00"/>
    <m/>
    <x v="1"/>
    <s v="JAR"/>
    <d v="2019-08-29T09:00:00"/>
    <n v="29349"/>
    <x v="3"/>
    <s v="Carga"/>
    <s v="NO"/>
    <n v="1"/>
    <n v="1"/>
    <x v="0"/>
    <x v="4"/>
    <x v="1"/>
    <s v="Alava"/>
    <m/>
    <m/>
    <m/>
    <m/>
    <n v="15"/>
    <s v="Denia"/>
    <x v="178"/>
    <d v="1899-12-30T09:00:00"/>
    <m/>
    <n v="0"/>
    <x v="0"/>
    <x v="0"/>
    <s v="SI"/>
    <x v="1"/>
    <x v="1"/>
    <x v="1"/>
    <n v="1"/>
    <x v="1"/>
    <x v="35"/>
    <x v="8"/>
    <n v="468"/>
  </r>
  <r>
    <d v="2019-08-29T00:00:00"/>
    <x v="0"/>
    <d v="1899-12-30T09:30:00"/>
    <m/>
    <x v="1"/>
    <s v="JAR"/>
    <d v="2019-08-29T09:30:00"/>
    <m/>
    <x v="7"/>
    <s v="Carga"/>
    <s v="NO"/>
    <n v="4"/>
    <n v="6"/>
    <x v="0"/>
    <x v="247"/>
    <x v="5"/>
    <s v="La Llagosta"/>
    <m/>
    <m/>
    <m/>
    <m/>
    <n v="20"/>
    <s v="Denia"/>
    <x v="178"/>
    <d v="1899-12-30T09:30:00"/>
    <m/>
    <n v="0"/>
    <x v="0"/>
    <x v="0"/>
    <s v="SI"/>
    <x v="1"/>
    <x v="1"/>
    <x v="1"/>
    <n v="1"/>
    <x v="2"/>
    <x v="35"/>
    <x v="8"/>
    <n v="468"/>
  </r>
  <r>
    <d v="2019-08-29T00:00:00"/>
    <x v="2"/>
    <d v="1899-12-30T11:00:00"/>
    <m/>
    <x v="1"/>
    <s v="JAR"/>
    <d v="2019-08-29T11:00:00"/>
    <n v="29473"/>
    <x v="26"/>
    <s v="Carga"/>
    <s v="SI"/>
    <n v="13.5"/>
    <n v="26"/>
    <x v="2"/>
    <x v="397"/>
    <x v="7"/>
    <s v="León"/>
    <m/>
    <m/>
    <m/>
    <m/>
    <n v="45"/>
    <s v="Jesús"/>
    <x v="178"/>
    <d v="1899-12-30T18:00:00"/>
    <m/>
    <n v="1"/>
    <x v="0"/>
    <x v="0"/>
    <s v="SI"/>
    <x v="1"/>
    <x v="2"/>
    <x v="0"/>
    <n v="0"/>
    <x v="2"/>
    <x v="35"/>
    <x v="8"/>
    <n v="468"/>
  </r>
  <r>
    <d v="2019-08-29T00:00:00"/>
    <x v="3"/>
    <d v="1899-12-30T11:30:00"/>
    <m/>
    <x v="1"/>
    <s v="JAR"/>
    <d v="2019-08-29T11:30:00"/>
    <m/>
    <x v="7"/>
    <s v="Carga"/>
    <s v="NO"/>
    <n v="4"/>
    <n v="6"/>
    <x v="0"/>
    <x v="247"/>
    <x v="5"/>
    <s v="La Llagosta"/>
    <m/>
    <m/>
    <m/>
    <m/>
    <n v="20"/>
    <s v="Denia"/>
    <x v="178"/>
    <d v="1899-12-30T11:30:00"/>
    <m/>
    <n v="0"/>
    <x v="0"/>
    <x v="0"/>
    <s v="SI"/>
    <x v="1"/>
    <x v="1"/>
    <x v="1"/>
    <n v="1"/>
    <x v="2"/>
    <x v="35"/>
    <x v="8"/>
    <n v="468"/>
  </r>
  <r>
    <d v="2019-08-29T00:00:00"/>
    <x v="36"/>
    <d v="1899-12-30T13:00:00"/>
    <m/>
    <x v="1"/>
    <s v="JAR"/>
    <d v="2019-08-29T13:00:00"/>
    <n v="29473"/>
    <x v="26"/>
    <s v="Carga"/>
    <s v="SI"/>
    <n v="13.5"/>
    <n v="26"/>
    <x v="2"/>
    <x v="397"/>
    <x v="7"/>
    <s v="León"/>
    <m/>
    <m/>
    <m/>
    <m/>
    <n v="45"/>
    <s v="Jesús"/>
    <x v="179"/>
    <d v="1899-12-30T16:00:00"/>
    <m/>
    <n v="1"/>
    <x v="0"/>
    <x v="0"/>
    <s v="SI"/>
    <x v="2"/>
    <x v="2"/>
    <x v="0"/>
    <n v="0"/>
    <x v="2"/>
    <x v="35"/>
    <x v="8"/>
    <n v="468"/>
  </r>
  <r>
    <d v="2019-08-29T00:00:00"/>
    <x v="58"/>
    <m/>
    <m/>
    <x v="0"/>
    <s v="JAR"/>
    <d v="2019-08-29T13:30:00"/>
    <n v="29502"/>
    <x v="27"/>
    <s v="Carga"/>
    <s v="NO"/>
    <n v="1"/>
    <n v="1"/>
    <x v="0"/>
    <x v="147"/>
    <x v="1"/>
    <s v="Madrid"/>
    <m/>
    <m/>
    <m/>
    <m/>
    <n v="10"/>
    <s v="Juan Carlos"/>
    <x v="178"/>
    <d v="1899-12-30T13:15:00"/>
    <m/>
    <n v="0"/>
    <x v="0"/>
    <x v="0"/>
    <s v="No"/>
    <x v="0"/>
    <x v="0"/>
    <x v="0"/>
    <n v="0"/>
    <x v="1"/>
    <x v="35"/>
    <x v="8"/>
    <n v="468"/>
  </r>
  <r>
    <d v="2019-08-29T00:00:00"/>
    <x v="6"/>
    <d v="1899-12-30T13:30:00"/>
    <m/>
    <x v="1"/>
    <s v="JAR"/>
    <d v="2019-08-29T13:30:00"/>
    <n v="6007542"/>
    <x v="3"/>
    <s v="Carga"/>
    <s v="NO"/>
    <n v="9"/>
    <n v="19"/>
    <x v="0"/>
    <x v="10"/>
    <x v="4"/>
    <s v="UK"/>
    <m/>
    <m/>
    <m/>
    <m/>
    <n v="40"/>
    <s v="Jesús"/>
    <x v="178"/>
    <d v="1899-12-30T13:30:00"/>
    <m/>
    <n v="0"/>
    <x v="0"/>
    <x v="0"/>
    <s v="SI"/>
    <x v="1"/>
    <x v="1"/>
    <x v="1"/>
    <n v="1"/>
    <x v="1"/>
    <x v="35"/>
    <x v="8"/>
    <n v="468"/>
  </r>
  <r>
    <d v="2019-08-29T00:00:00"/>
    <x v="43"/>
    <d v="1899-12-30T14:00:00"/>
    <m/>
    <x v="1"/>
    <s v="JAR"/>
    <d v="2019-08-29T14:00:00"/>
    <n v="29370"/>
    <x v="13"/>
    <s v="Carga"/>
    <s v="SI"/>
    <n v="13.5"/>
    <n v="26"/>
    <x v="0"/>
    <x v="396"/>
    <x v="7"/>
    <s v="Portugal"/>
    <m/>
    <m/>
    <m/>
    <m/>
    <n v="45"/>
    <s v="Jesús"/>
    <x v="178"/>
    <d v="1899-12-30T14:00:00"/>
    <m/>
    <n v="1"/>
    <x v="0"/>
    <x v="0"/>
    <s v="SI"/>
    <x v="1"/>
    <x v="1"/>
    <x v="1"/>
    <n v="1"/>
    <x v="2"/>
    <x v="35"/>
    <x v="8"/>
    <n v="468"/>
  </r>
  <r>
    <d v="2019-08-29T00:00:00"/>
    <x v="12"/>
    <d v="1899-12-30T14:30:00"/>
    <m/>
    <x v="1"/>
    <s v="JAR"/>
    <d v="2019-08-29T14:30:00"/>
    <m/>
    <x v="7"/>
    <s v="Carga"/>
    <s v="NO"/>
    <n v="4"/>
    <n v="6"/>
    <x v="0"/>
    <x v="247"/>
    <x v="5"/>
    <s v="La llagosta"/>
    <m/>
    <m/>
    <m/>
    <m/>
    <n v="15"/>
    <s v="Juan Carlos"/>
    <x v="178"/>
    <d v="1899-12-30T14:30:00"/>
    <m/>
    <n v="0"/>
    <x v="0"/>
    <x v="0"/>
    <s v="SI"/>
    <x v="1"/>
    <x v="1"/>
    <x v="1"/>
    <n v="1"/>
    <x v="2"/>
    <x v="35"/>
    <x v="8"/>
    <n v="468"/>
  </r>
  <r>
    <d v="2019-08-29T00:00:00"/>
    <x v="13"/>
    <d v="1899-12-30T16:00:00"/>
    <m/>
    <x v="1"/>
    <s v="JAR"/>
    <d v="2019-08-29T16:00:00"/>
    <n v="29473"/>
    <x v="26"/>
    <s v="Carga"/>
    <s v="SI"/>
    <n v="13.5"/>
    <n v="26"/>
    <x v="2"/>
    <x v="397"/>
    <x v="7"/>
    <s v="León"/>
    <m/>
    <m/>
    <m/>
    <m/>
    <n v="45"/>
    <s v="Jesús"/>
    <x v="160"/>
    <d v="1899-12-30T16:00:00"/>
    <m/>
    <n v="1"/>
    <x v="0"/>
    <x v="0"/>
    <s v="SI"/>
    <x v="3"/>
    <x v="3"/>
    <x v="1"/>
    <n v="1"/>
    <x v="2"/>
    <x v="31"/>
    <x v="8"/>
    <n v="468"/>
  </r>
  <r>
    <d v="2019-08-29T00:00:00"/>
    <x v="55"/>
    <d v="1899-12-30T17:30:00"/>
    <m/>
    <x v="1"/>
    <s v="JAR"/>
    <d v="2019-08-29T17:30:00"/>
    <m/>
    <x v="83"/>
    <s v="Carga"/>
    <s v="NO"/>
    <n v="2"/>
    <n v="4"/>
    <x v="0"/>
    <x v="294"/>
    <x v="5"/>
    <s v="varios"/>
    <m/>
    <m/>
    <m/>
    <m/>
    <n v="20"/>
    <s v="Miguel M."/>
    <x v="178"/>
    <d v="1899-12-30T17:30:00"/>
    <m/>
    <n v="0"/>
    <x v="0"/>
    <x v="0"/>
    <s v="SI"/>
    <x v="1"/>
    <x v="1"/>
    <x v="1"/>
    <n v="1"/>
    <x v="2"/>
    <x v="35"/>
    <x v="8"/>
    <n v="468"/>
  </r>
  <r>
    <d v="2019-08-29T00:00:00"/>
    <x v="46"/>
    <d v="1899-12-30T18:00:00"/>
    <m/>
    <x v="1"/>
    <s v="JAR"/>
    <d v="2019-08-29T18:00:00"/>
    <n v="29473"/>
    <x v="26"/>
    <s v="Carga"/>
    <s v="SI"/>
    <n v="13.5"/>
    <n v="26"/>
    <x v="2"/>
    <x v="397"/>
    <x v="7"/>
    <s v="León"/>
    <m/>
    <m/>
    <m/>
    <m/>
    <n v="45"/>
    <s v="Juan Carlos"/>
    <x v="180"/>
    <d v="1899-12-30T16:00:00"/>
    <m/>
    <n v="1"/>
    <x v="0"/>
    <x v="0"/>
    <s v="SI"/>
    <x v="2"/>
    <x v="2"/>
    <x v="0"/>
    <n v="0"/>
    <x v="2"/>
    <x v="36"/>
    <x v="9"/>
    <n v="468"/>
  </r>
  <r>
    <d v="2019-08-29T00:00:00"/>
    <x v="114"/>
    <d v="1899-12-30T20:30:00"/>
    <m/>
    <x v="1"/>
    <s v="JAR"/>
    <d v="2019-08-29T20:30:00"/>
    <n v="3701027449"/>
    <x v="3"/>
    <s v="Carga"/>
    <s v="SI"/>
    <n v="13.5"/>
    <n v="26"/>
    <x v="0"/>
    <x v="23"/>
    <x v="1"/>
    <s v="Alemania"/>
    <m/>
    <m/>
    <m/>
    <m/>
    <n v="60"/>
    <s v="Miguel M."/>
    <x v="178"/>
    <d v="1899-12-30T14:30:00"/>
    <m/>
    <n v="1"/>
    <x v="0"/>
    <x v="0"/>
    <s v="SI"/>
    <x v="1"/>
    <x v="3"/>
    <x v="1"/>
    <n v="1"/>
    <x v="1"/>
    <x v="35"/>
    <x v="8"/>
    <n v="468"/>
  </r>
  <r>
    <d v="2019-08-29T00:00:00"/>
    <x v="117"/>
    <d v="1899-12-30T21:00:00"/>
    <m/>
    <x v="1"/>
    <s v="JAR"/>
    <d v="2019-08-29T21:00:00"/>
    <n v="3701027448"/>
    <x v="3"/>
    <s v="Carga"/>
    <s v="SI"/>
    <n v="13.5"/>
    <n v="26"/>
    <x v="0"/>
    <x v="23"/>
    <x v="1"/>
    <s v="Alemania"/>
    <m/>
    <m/>
    <m/>
    <m/>
    <n v="60"/>
    <s v="Juan Carlos"/>
    <x v="179"/>
    <d v="1899-12-30T09:00:00"/>
    <m/>
    <n v="1"/>
    <x v="0"/>
    <x v="0"/>
    <s v="SI"/>
    <x v="2"/>
    <x v="2"/>
    <x v="0"/>
    <n v="0"/>
    <x v="1"/>
    <x v="35"/>
    <x v="8"/>
    <n v="468"/>
  </r>
  <r>
    <d v="2019-08-29T00:00:00"/>
    <x v="104"/>
    <d v="1899-12-30T21:30:00"/>
    <m/>
    <x v="1"/>
    <s v="JAR"/>
    <d v="2019-08-29T21:30:00"/>
    <n v="36800515503"/>
    <x v="3"/>
    <s v="Carga"/>
    <s v="SI"/>
    <n v="13.5"/>
    <n v="26"/>
    <x v="0"/>
    <x v="23"/>
    <x v="1"/>
    <s v="Alemania"/>
    <m/>
    <m/>
    <m/>
    <m/>
    <n v="60"/>
    <s v="Juan Carlos"/>
    <x v="178"/>
    <d v="1899-12-30T09:30:00"/>
    <m/>
    <n v="1"/>
    <x v="0"/>
    <x v="0"/>
    <s v="SI"/>
    <x v="1"/>
    <x v="3"/>
    <x v="1"/>
    <n v="1"/>
    <x v="1"/>
    <x v="35"/>
    <x v="8"/>
    <n v="468"/>
  </r>
  <r>
    <d v="2019-08-30T00:00:00"/>
    <x v="82"/>
    <d v="1899-12-30T16:45:00"/>
    <m/>
    <x v="1"/>
    <s v="JAR"/>
    <d v="2019-08-30T17:00:00"/>
    <m/>
    <x v="3"/>
    <s v="Carga"/>
    <s v="NO"/>
    <n v="2"/>
    <n v="3"/>
    <x v="0"/>
    <x v="6"/>
    <x v="3"/>
    <s v="varios"/>
    <m/>
    <m/>
    <m/>
    <m/>
    <n v="10"/>
    <s v="Jesús"/>
    <x v="179"/>
    <d v="1899-12-30T16:45:00"/>
    <m/>
    <n v="0"/>
    <x v="0"/>
    <x v="0"/>
    <s v="SI"/>
    <x v="1"/>
    <x v="1"/>
    <x v="1"/>
    <n v="1"/>
    <x v="1"/>
    <x v="35"/>
    <x v="8"/>
    <n v="468"/>
  </r>
  <r>
    <d v="2019-08-30T00:00:00"/>
    <x v="55"/>
    <d v="1899-12-30T17:30:00"/>
    <m/>
    <x v="1"/>
    <s v="JAR"/>
    <d v="2019-08-30T17:30:00"/>
    <m/>
    <x v="83"/>
    <s v="Carga"/>
    <s v="NO"/>
    <n v="2"/>
    <n v="4"/>
    <x v="0"/>
    <x v="294"/>
    <x v="5"/>
    <s v="varios"/>
    <m/>
    <m/>
    <m/>
    <m/>
    <n v="15"/>
    <s v="Miguel M."/>
    <x v="179"/>
    <d v="1899-12-30T17:30:00"/>
    <m/>
    <n v="0"/>
    <x v="0"/>
    <x v="0"/>
    <s v="SI"/>
    <x v="1"/>
    <x v="1"/>
    <x v="1"/>
    <n v="1"/>
    <x v="2"/>
    <x v="35"/>
    <x v="8"/>
    <n v="468"/>
  </r>
  <r>
    <d v="2019-08-30T00:00:00"/>
    <x v="117"/>
    <d v="1899-12-30T21:00:00"/>
    <m/>
    <x v="1"/>
    <s v="JAR"/>
    <d v="2019-08-30T21:00:00"/>
    <n v="3701027450"/>
    <x v="3"/>
    <s v="Carga"/>
    <s v="SI"/>
    <n v="13.5"/>
    <n v="26"/>
    <x v="0"/>
    <x v="23"/>
    <x v="1"/>
    <s v="Alemania"/>
    <m/>
    <m/>
    <m/>
    <m/>
    <n v="60"/>
    <s v="Miguel M."/>
    <x v="178"/>
    <d v="1899-12-30T16:00:00"/>
    <m/>
    <n v="1"/>
    <x v="0"/>
    <x v="0"/>
    <s v="SI"/>
    <x v="3"/>
    <x v="3"/>
    <x v="1"/>
    <n v="1"/>
    <x v="1"/>
    <x v="35"/>
    <x v="8"/>
    <n v="468"/>
  </r>
  <r>
    <d v="2019-08-30T00:00:00"/>
    <x v="4"/>
    <d v="1899-12-30T12:00:00"/>
    <m/>
    <x v="1"/>
    <s v="JAR"/>
    <d v="2019-08-30T12:00:00"/>
    <n v="27159"/>
    <x v="79"/>
    <s v="Carga"/>
    <s v="SI"/>
    <n v="13.5"/>
    <n v="26"/>
    <x v="2"/>
    <x v="269"/>
    <x v="7"/>
    <s v="MURCIA"/>
    <m/>
    <m/>
    <m/>
    <m/>
    <n v="45"/>
    <s v="Miguel M."/>
    <x v="179"/>
    <d v="1899-12-30T17:30:00"/>
    <m/>
    <n v="1"/>
    <x v="0"/>
    <x v="0"/>
    <s v="SI"/>
    <x v="1"/>
    <x v="2"/>
    <x v="0"/>
    <n v="0"/>
    <x v="2"/>
    <x v="35"/>
    <x v="8"/>
    <n v="468"/>
  </r>
  <r>
    <d v="2019-08-30T00:00:00"/>
    <x v="43"/>
    <d v="1899-12-30T14:00:00"/>
    <m/>
    <x v="1"/>
    <s v="JAR"/>
    <d v="2019-08-30T14:00:00"/>
    <n v="27159"/>
    <x v="79"/>
    <s v="Carga"/>
    <s v="SI"/>
    <n v="13.5"/>
    <n v="26"/>
    <x v="2"/>
    <x v="269"/>
    <x v="7"/>
    <s v="MURCIA"/>
    <m/>
    <m/>
    <m/>
    <m/>
    <n v="45"/>
    <s v="Jesús"/>
    <x v="179"/>
    <d v="1899-12-30T18:30:00"/>
    <m/>
    <n v="1"/>
    <x v="0"/>
    <x v="0"/>
    <s v="SI"/>
    <x v="1"/>
    <x v="2"/>
    <x v="0"/>
    <n v="0"/>
    <x v="2"/>
    <x v="35"/>
    <x v="8"/>
    <n v="468"/>
  </r>
  <r>
    <d v="2019-08-30T00:00:00"/>
    <x v="13"/>
    <d v="1899-12-30T16:00:00"/>
    <m/>
    <x v="1"/>
    <s v="JAR"/>
    <d v="2019-08-30T16:00:00"/>
    <n v="27159"/>
    <x v="79"/>
    <s v="Carga"/>
    <s v="SI"/>
    <n v="13.5"/>
    <n v="26"/>
    <x v="2"/>
    <x v="269"/>
    <x v="7"/>
    <s v="MURCIA"/>
    <m/>
    <m/>
    <m/>
    <m/>
    <n v="45"/>
    <s v="Denia"/>
    <x v="181"/>
    <d v="1899-12-30T06:00:00"/>
    <m/>
    <n v="1"/>
    <x v="0"/>
    <x v="0"/>
    <s v="SI"/>
    <x v="2"/>
    <x v="2"/>
    <x v="0"/>
    <n v="0"/>
    <x v="2"/>
    <x v="36"/>
    <x v="9"/>
    <n v="468"/>
  </r>
  <r>
    <d v="2019-08-30T00:00:00"/>
    <x v="46"/>
    <d v="1899-12-30T18:00:00"/>
    <m/>
    <x v="1"/>
    <s v="JAR"/>
    <d v="2019-08-30T18:00:00"/>
    <n v="27159"/>
    <x v="79"/>
    <s v="Carga"/>
    <s v="SI"/>
    <n v="13.5"/>
    <n v="26"/>
    <x v="2"/>
    <x v="269"/>
    <x v="7"/>
    <s v="MURCIA"/>
    <m/>
    <m/>
    <m/>
    <m/>
    <n v="45"/>
    <s v="Wassim"/>
    <x v="181"/>
    <d v="1899-12-30T11:00:00"/>
    <m/>
    <n v="1"/>
    <x v="0"/>
    <x v="0"/>
    <s v="SI"/>
    <x v="2"/>
    <x v="2"/>
    <x v="0"/>
    <n v="0"/>
    <x v="2"/>
    <x v="36"/>
    <x v="9"/>
    <n v="468"/>
  </r>
  <r>
    <d v="2019-08-30T00:00:00"/>
    <x v="59"/>
    <d v="1899-12-30T07:00:00"/>
    <m/>
    <x v="1"/>
    <s v="JAR"/>
    <d v="2019-08-30T07:00:00"/>
    <m/>
    <x v="3"/>
    <s v="Descarga"/>
    <s v="NO"/>
    <n v="6"/>
    <n v="12"/>
    <x v="0"/>
    <x v="22"/>
    <x v="2"/>
    <s v="PALAU"/>
    <m/>
    <m/>
    <m/>
    <m/>
    <n v="30"/>
    <s v="Wassim"/>
    <x v="179"/>
    <d v="1899-12-30T07:00:00"/>
    <m/>
    <n v="0"/>
    <x v="0"/>
    <x v="0"/>
    <s v="SI"/>
    <x v="1"/>
    <x v="1"/>
    <x v="1"/>
    <n v="1"/>
    <x v="0"/>
    <x v="35"/>
    <x v="8"/>
    <n v="468"/>
  </r>
  <r>
    <d v="2019-08-30T00:00:00"/>
    <x v="5"/>
    <d v="1899-12-30T12:30:00"/>
    <m/>
    <x v="1"/>
    <s v="JAR"/>
    <d v="2019-08-30T12:30:00"/>
    <n v="29456"/>
    <x v="75"/>
    <s v="Carga"/>
    <s v="NO"/>
    <n v="1"/>
    <n v="1"/>
    <x v="0"/>
    <x v="41"/>
    <x v="1"/>
    <s v="Portugal"/>
    <m/>
    <m/>
    <m/>
    <m/>
    <n v="10"/>
    <s v="Juan Carlos"/>
    <x v="179"/>
    <d v="1899-12-30T13:30:00"/>
    <m/>
    <n v="0"/>
    <x v="0"/>
    <x v="0"/>
    <s v="SI"/>
    <x v="1"/>
    <x v="2"/>
    <x v="0"/>
    <n v="0"/>
    <x v="1"/>
    <x v="35"/>
    <x v="8"/>
    <n v="468"/>
  </r>
  <r>
    <d v="2019-08-30T00:00:00"/>
    <x v="7"/>
    <d v="1899-12-30T15:30:00"/>
    <m/>
    <x v="1"/>
    <s v="JAR"/>
    <d v="2019-08-30T15:30:00"/>
    <n v="29454"/>
    <x v="3"/>
    <s v="Carga"/>
    <s v="NO"/>
    <n v="2"/>
    <n v="3"/>
    <x v="0"/>
    <x v="4"/>
    <x v="1"/>
    <s v="Madrid"/>
    <m/>
    <m/>
    <m/>
    <m/>
    <n v="15"/>
    <s v="Miguel M."/>
    <x v="179"/>
    <d v="1899-12-30T15:30:00"/>
    <m/>
    <n v="0"/>
    <x v="0"/>
    <x v="0"/>
    <s v="SI"/>
    <x v="1"/>
    <x v="1"/>
    <x v="1"/>
    <n v="1"/>
    <x v="1"/>
    <x v="35"/>
    <x v="8"/>
    <n v="468"/>
  </r>
  <r>
    <d v="2019-08-30T00:00:00"/>
    <x v="2"/>
    <d v="1899-12-30T11:00:00"/>
    <m/>
    <x v="1"/>
    <s v="JAR"/>
    <d v="2019-08-30T11:00:00"/>
    <m/>
    <x v="32"/>
    <s v="Descarga"/>
    <s v="SI"/>
    <n v="13.5"/>
    <n v="26"/>
    <x v="0"/>
    <x v="227"/>
    <x v="0"/>
    <s v="PALAU"/>
    <m/>
    <m/>
    <m/>
    <m/>
    <n v="90"/>
    <s v="Juan Carlos"/>
    <x v="179"/>
    <d v="1899-12-30T11:00:00"/>
    <m/>
    <n v="1"/>
    <x v="0"/>
    <x v="0"/>
    <s v="SI"/>
    <x v="1"/>
    <x v="1"/>
    <x v="1"/>
    <n v="1"/>
    <x v="0"/>
    <x v="35"/>
    <x v="8"/>
    <n v="468"/>
  </r>
  <r>
    <d v="2019-08-30T00:00:00"/>
    <x v="22"/>
    <d v="1899-12-30T09:00:00"/>
    <m/>
    <x v="1"/>
    <s v="JAR"/>
    <d v="2019-08-30T09:00:00"/>
    <n v="29556"/>
    <x v="3"/>
    <s v="Carga"/>
    <s v="NO"/>
    <n v="1"/>
    <n v="1"/>
    <x v="0"/>
    <x v="13"/>
    <x v="3"/>
    <s v="Mollet"/>
    <m/>
    <m/>
    <m/>
    <m/>
    <n v="10"/>
    <s v="Sandra"/>
    <x v="179"/>
    <d v="1899-12-30T09:00:00"/>
    <m/>
    <n v="0"/>
    <x v="0"/>
    <x v="0"/>
    <s v="SI"/>
    <x v="1"/>
    <x v="1"/>
    <x v="1"/>
    <n v="1"/>
    <x v="1"/>
    <x v="35"/>
    <x v="8"/>
    <n v="468"/>
  </r>
  <r>
    <d v="2019-08-30T00:00:00"/>
    <x v="3"/>
    <d v="1899-12-30T11:30:00"/>
    <m/>
    <x v="1"/>
    <s v="JAR"/>
    <d v="2019-08-30T11:30:00"/>
    <n v="28814"/>
    <x v="3"/>
    <s v="Carga"/>
    <s v="NO"/>
    <n v="6"/>
    <n v="12"/>
    <x v="0"/>
    <x v="202"/>
    <x v="1"/>
    <s v="Murcia"/>
    <m/>
    <m/>
    <m/>
    <m/>
    <n v="40"/>
    <s v="Denia"/>
    <x v="179"/>
    <d v="1899-12-30T11:30:00"/>
    <m/>
    <n v="0"/>
    <x v="0"/>
    <x v="0"/>
    <s v="SI"/>
    <x v="1"/>
    <x v="1"/>
    <x v="1"/>
    <n v="1"/>
    <x v="1"/>
    <x v="35"/>
    <x v="8"/>
    <n v="468"/>
  </r>
  <r>
    <d v="2019-08-30T00:00:00"/>
    <x v="40"/>
    <d v="1899-12-30T17:00:00"/>
    <m/>
    <x v="1"/>
    <s v="JAR"/>
    <d v="2019-08-30T17:00:00"/>
    <m/>
    <x v="26"/>
    <s v="Descarga"/>
    <s v="NO"/>
    <n v="8"/>
    <n v="15"/>
    <x v="0"/>
    <x v="340"/>
    <x v="2"/>
    <s v="PALAU"/>
    <m/>
    <m/>
    <m/>
    <m/>
    <n v="30"/>
    <s v="Miguel M."/>
    <x v="179"/>
    <d v="1899-12-30T17:00:00"/>
    <m/>
    <n v="0"/>
    <x v="0"/>
    <x v="0"/>
    <s v="SI"/>
    <x v="1"/>
    <x v="1"/>
    <x v="1"/>
    <n v="1"/>
    <x v="0"/>
    <x v="35"/>
    <x v="8"/>
    <n v="468"/>
  </r>
  <r>
    <d v="2019-08-30T00:00:00"/>
    <x v="9"/>
    <d v="1899-12-30T08:00:00"/>
    <m/>
    <x v="1"/>
    <s v="JAR"/>
    <d v="2019-08-30T08:00:00"/>
    <m/>
    <x v="7"/>
    <s v="Carga"/>
    <s v="NO"/>
    <n v="4"/>
    <n v="6"/>
    <x v="0"/>
    <x v="247"/>
    <x v="5"/>
    <s v="lA LLAGOSTA"/>
    <m/>
    <m/>
    <m/>
    <m/>
    <n v="20"/>
    <s v="Juan Carlos"/>
    <x v="179"/>
    <d v="1899-12-30T08:00:00"/>
    <m/>
    <n v="0"/>
    <x v="0"/>
    <x v="0"/>
    <s v="SI"/>
    <x v="1"/>
    <x v="1"/>
    <x v="1"/>
    <n v="1"/>
    <x v="2"/>
    <x v="35"/>
    <x v="8"/>
    <n v="468"/>
  </r>
  <r>
    <d v="2019-08-30T00:00:00"/>
    <x v="14"/>
    <d v="1899-12-30T10:00:00"/>
    <m/>
    <x v="1"/>
    <s v="JAR"/>
    <d v="2019-08-30T10:00:00"/>
    <n v="29483"/>
    <x v="31"/>
    <s v="Carga"/>
    <s v="NO"/>
    <n v="6"/>
    <n v="14"/>
    <x v="0"/>
    <x v="138"/>
    <x v="7"/>
    <s v="Valladolid"/>
    <m/>
    <m/>
    <m/>
    <m/>
    <n v="40"/>
    <s v="Juan Carlos"/>
    <x v="179"/>
    <d v="1899-12-30T10:00:00"/>
    <m/>
    <n v="0"/>
    <x v="0"/>
    <x v="0"/>
    <s v="SI"/>
    <x v="1"/>
    <x v="1"/>
    <x v="1"/>
    <n v="1"/>
    <x v="2"/>
    <x v="35"/>
    <x v="8"/>
    <n v="468"/>
  </r>
  <r>
    <d v="2019-08-30T00:00:00"/>
    <x v="61"/>
    <d v="1899-12-30T11:45:00"/>
    <m/>
    <x v="1"/>
    <s v="JAR"/>
    <d v="2019-08-30T12:00:00"/>
    <n v="29436"/>
    <x v="26"/>
    <s v="Carga"/>
    <s v="NO"/>
    <n v="10"/>
    <n v="20"/>
    <x v="0"/>
    <x v="345"/>
    <x v="7"/>
    <s v="Madrid"/>
    <m/>
    <m/>
    <m/>
    <m/>
    <n v="60"/>
    <s v="Denia"/>
    <x v="179"/>
    <d v="1899-12-30T11:45:00"/>
    <m/>
    <n v="0"/>
    <x v="0"/>
    <x v="0"/>
    <s v="SI"/>
    <x v="1"/>
    <x v="1"/>
    <x v="1"/>
    <n v="1"/>
    <x v="2"/>
    <x v="35"/>
    <x v="8"/>
    <n v="468"/>
  </r>
  <r>
    <d v="2019-08-30T00:00:00"/>
    <x v="6"/>
    <d v="1899-12-30T13:30:00"/>
    <m/>
    <x v="1"/>
    <s v="JAR"/>
    <d v="2019-08-30T13:30:00"/>
    <n v="29505"/>
    <x v="3"/>
    <s v="Carga"/>
    <s v="NO"/>
    <n v="1"/>
    <n v="1"/>
    <x v="0"/>
    <x v="84"/>
    <x v="1"/>
    <s v="Vizcaya"/>
    <m/>
    <m/>
    <m/>
    <m/>
    <n v="10"/>
    <s v="Denia"/>
    <x v="179"/>
    <d v="1899-12-30T13:30:00"/>
    <m/>
    <n v="0"/>
    <x v="0"/>
    <x v="0"/>
    <s v="SI"/>
    <x v="1"/>
    <x v="1"/>
    <x v="1"/>
    <n v="1"/>
    <x v="1"/>
    <x v="35"/>
    <x v="8"/>
    <n v="468"/>
  </r>
  <r>
    <d v="2019-08-30T00:00:00"/>
    <x v="73"/>
    <d v="1899-12-30T11:15:00"/>
    <m/>
    <x v="1"/>
    <s v="JAR"/>
    <d v="2019-08-30T11:30:00"/>
    <m/>
    <x v="7"/>
    <s v="Carga"/>
    <s v="NO"/>
    <n v="4"/>
    <n v="6"/>
    <x v="0"/>
    <x v="247"/>
    <x v="5"/>
    <s v="La Llagosta"/>
    <m/>
    <m/>
    <m/>
    <m/>
    <n v="15"/>
    <s v="Juan Carlos"/>
    <x v="179"/>
    <d v="1899-12-30T11:15:00"/>
    <m/>
    <n v="0"/>
    <x v="0"/>
    <x v="0"/>
    <s v="SI"/>
    <x v="1"/>
    <x v="1"/>
    <x v="1"/>
    <n v="1"/>
    <x v="2"/>
    <x v="35"/>
    <x v="8"/>
    <n v="468"/>
  </r>
  <r>
    <d v="2019-08-30T00:00:00"/>
    <x v="49"/>
    <d v="1899-12-30T20:00:00"/>
    <m/>
    <x v="1"/>
    <s v="JAR"/>
    <d v="2019-08-30T20:00:00"/>
    <n v="27159"/>
    <x v="79"/>
    <s v="Carga"/>
    <s v="SI"/>
    <n v="13.5"/>
    <n v="26"/>
    <x v="2"/>
    <x v="269"/>
    <x v="7"/>
    <s v="MURCIA"/>
    <m/>
    <m/>
    <m/>
    <m/>
    <n v="45"/>
    <s v="Denia"/>
    <x v="181"/>
    <d v="1899-12-30T12:00:00"/>
    <m/>
    <n v="1"/>
    <x v="0"/>
    <x v="0"/>
    <s v="SI"/>
    <x v="2"/>
    <x v="2"/>
    <x v="0"/>
    <n v="0"/>
    <x v="2"/>
    <x v="36"/>
    <x v="9"/>
    <n v="468"/>
  </r>
  <r>
    <d v="2019-08-30T00:00:00"/>
    <x v="36"/>
    <d v="1899-12-30T13:00:00"/>
    <m/>
    <x v="1"/>
    <s v="JAR"/>
    <d v="2019-08-30T13:00:00"/>
    <m/>
    <x v="26"/>
    <s v="Carga"/>
    <s v="NO"/>
    <n v="2"/>
    <n v="3"/>
    <x v="0"/>
    <x v="157"/>
    <x v="5"/>
    <s v="varios"/>
    <m/>
    <m/>
    <m/>
    <m/>
    <n v="20"/>
    <s v="Juan Carlos"/>
    <x v="179"/>
    <d v="1899-12-30T13:00:00"/>
    <m/>
    <n v="0"/>
    <x v="0"/>
    <x v="0"/>
    <s v="SI"/>
    <x v="1"/>
    <x v="1"/>
    <x v="1"/>
    <n v="1"/>
    <x v="2"/>
    <x v="35"/>
    <x v="8"/>
    <n v="468"/>
  </r>
  <r>
    <d v="2019-09-02T00:00:00"/>
    <x v="9"/>
    <d v="1899-12-30T08:00:00"/>
    <m/>
    <x v="1"/>
    <s v="JAR"/>
    <d v="2019-09-02T08:00:00"/>
    <n v="29485"/>
    <x v="3"/>
    <s v="Carga"/>
    <s v="NO"/>
    <n v="1"/>
    <n v="2"/>
    <x v="0"/>
    <x v="91"/>
    <x v="1"/>
    <s v="Granollers"/>
    <m/>
    <m/>
    <m/>
    <m/>
    <n v="20"/>
    <s v="Juan Carlos"/>
    <x v="181"/>
    <d v="1899-12-30T08:00:00"/>
    <m/>
    <n v="0"/>
    <x v="0"/>
    <x v="0"/>
    <s v="SI"/>
    <x v="1"/>
    <x v="1"/>
    <x v="1"/>
    <n v="1"/>
    <x v="1"/>
    <x v="36"/>
    <x v="9"/>
    <n v="468"/>
  </r>
  <r>
    <d v="2019-09-02T00:00:00"/>
    <x v="46"/>
    <d v="1899-12-30T18:00:00"/>
    <m/>
    <x v="1"/>
    <s v="JAR"/>
    <d v="2019-09-02T18:00:00"/>
    <n v="27159"/>
    <x v="79"/>
    <s v="Carga"/>
    <s v="SI"/>
    <n v="13.5"/>
    <n v="26"/>
    <x v="2"/>
    <x v="269"/>
    <x v="7"/>
    <s v="MURCIA"/>
    <m/>
    <m/>
    <m/>
    <m/>
    <n v="45"/>
    <s v="Jesús"/>
    <x v="182"/>
    <d v="1899-12-30T18:00:00"/>
    <m/>
    <n v="1"/>
    <x v="0"/>
    <x v="0"/>
    <s v="SI"/>
    <x v="2"/>
    <x v="2"/>
    <x v="0"/>
    <n v="0"/>
    <x v="2"/>
    <x v="36"/>
    <x v="9"/>
    <n v="468"/>
  </r>
  <r>
    <d v="2019-09-02T00:00:00"/>
    <x v="13"/>
    <d v="1899-12-30T16:00:00"/>
    <m/>
    <x v="1"/>
    <s v="JAR"/>
    <d v="2019-09-02T16:00:00"/>
    <n v="27159"/>
    <x v="79"/>
    <s v="Carga"/>
    <s v="SI"/>
    <n v="13.5"/>
    <n v="26"/>
    <x v="2"/>
    <x v="269"/>
    <x v="7"/>
    <s v="MURCIA"/>
    <m/>
    <m/>
    <m/>
    <m/>
    <n v="45"/>
    <s v="Juan Carlos"/>
    <x v="182"/>
    <d v="1899-12-30T12:00:00"/>
    <m/>
    <n v="1"/>
    <x v="0"/>
    <x v="0"/>
    <s v="SI"/>
    <x v="2"/>
    <x v="2"/>
    <x v="0"/>
    <n v="0"/>
    <x v="2"/>
    <x v="36"/>
    <x v="9"/>
    <n v="468"/>
  </r>
  <r>
    <d v="2019-09-02T00:00:00"/>
    <x v="43"/>
    <d v="1899-12-30T14:00:00"/>
    <m/>
    <x v="1"/>
    <s v="JAR"/>
    <d v="2019-09-02T14:00:00"/>
    <n v="27159"/>
    <x v="79"/>
    <s v="Carga"/>
    <s v="SI"/>
    <n v="13.5"/>
    <n v="26"/>
    <x v="2"/>
    <x v="269"/>
    <x v="7"/>
    <s v="MURCIA"/>
    <m/>
    <m/>
    <m/>
    <m/>
    <n v="45"/>
    <s v="Jesús"/>
    <x v="181"/>
    <d v="1899-12-30T17:30:00"/>
    <m/>
    <n v="1"/>
    <x v="0"/>
    <x v="0"/>
    <s v="SI"/>
    <x v="1"/>
    <x v="2"/>
    <x v="0"/>
    <n v="0"/>
    <x v="2"/>
    <x v="36"/>
    <x v="9"/>
    <n v="468"/>
  </r>
  <r>
    <d v="2019-09-02T00:00:00"/>
    <x v="36"/>
    <d v="1899-12-30T13:00:00"/>
    <m/>
    <x v="1"/>
    <s v="JAR"/>
    <d v="2019-09-02T13:00:00"/>
    <n v="27159"/>
    <x v="79"/>
    <s v="Carga"/>
    <s v="SI"/>
    <n v="13.5"/>
    <n v="26"/>
    <x v="2"/>
    <x v="269"/>
    <x v="7"/>
    <s v="MURCIA"/>
    <m/>
    <m/>
    <m/>
    <m/>
    <n v="45"/>
    <s v="Jesús"/>
    <x v="181"/>
    <d v="1899-12-30T15:00:00"/>
    <m/>
    <n v="1"/>
    <x v="0"/>
    <x v="0"/>
    <s v="SI"/>
    <x v="1"/>
    <x v="2"/>
    <x v="0"/>
    <n v="0"/>
    <x v="2"/>
    <x v="36"/>
    <x v="9"/>
    <n v="468"/>
  </r>
  <r>
    <d v="2019-09-02T00:00:00"/>
    <x v="4"/>
    <d v="1899-12-30T12:00:00"/>
    <m/>
    <x v="1"/>
    <s v="JAR"/>
    <d v="2019-09-02T12:00:00"/>
    <n v="27159"/>
    <x v="79"/>
    <s v="Carga"/>
    <s v="SI"/>
    <n v="13.5"/>
    <n v="26"/>
    <x v="2"/>
    <x v="269"/>
    <x v="7"/>
    <s v="MURCIA"/>
    <m/>
    <m/>
    <m/>
    <m/>
    <n v="45"/>
    <s v="Jesús"/>
    <x v="181"/>
    <d v="1899-12-30T14:00:00"/>
    <m/>
    <n v="1"/>
    <x v="0"/>
    <x v="0"/>
    <s v="SI"/>
    <x v="1"/>
    <x v="2"/>
    <x v="0"/>
    <n v="0"/>
    <x v="2"/>
    <x v="36"/>
    <x v="9"/>
    <n v="468"/>
  </r>
  <r>
    <d v="2019-09-02T00:00:00"/>
    <x v="89"/>
    <d v="1899-12-30T17:15:00"/>
    <m/>
    <x v="1"/>
    <s v="JAR"/>
    <d v="2019-09-02T17:30:00"/>
    <m/>
    <x v="83"/>
    <s v="Carga"/>
    <s v="NO"/>
    <n v="2"/>
    <n v="4"/>
    <x v="0"/>
    <x v="294"/>
    <x v="5"/>
    <s v="varios"/>
    <m/>
    <m/>
    <m/>
    <m/>
    <n v="15"/>
    <s v="Miguel M."/>
    <x v="181"/>
    <d v="1899-12-30T17:15:00"/>
    <m/>
    <n v="0"/>
    <x v="0"/>
    <x v="0"/>
    <s v="SI"/>
    <x v="1"/>
    <x v="1"/>
    <x v="1"/>
    <n v="1"/>
    <x v="2"/>
    <x v="36"/>
    <x v="9"/>
    <n v="468"/>
  </r>
  <r>
    <d v="2019-09-02T00:00:00"/>
    <x v="38"/>
    <d v="1899-12-30T15:00:00"/>
    <m/>
    <x v="1"/>
    <s v="JAR"/>
    <d v="2019-09-02T15:00:00"/>
    <s v="molde"/>
    <x v="22"/>
    <s v="Carga"/>
    <s v="SI"/>
    <n v="13.5"/>
    <n v="26"/>
    <x v="0"/>
    <x v="319"/>
    <x v="8"/>
    <s v="Lorqui"/>
    <m/>
    <m/>
    <m/>
    <m/>
    <n v="60"/>
    <s v="Jesús"/>
    <x v="181"/>
    <d v="1899-12-30T15:00:00"/>
    <m/>
    <n v="1"/>
    <x v="0"/>
    <x v="0"/>
    <s v="SI"/>
    <x v="1"/>
    <x v="1"/>
    <x v="1"/>
    <n v="1"/>
    <x v="2"/>
    <x v="36"/>
    <x v="9"/>
    <n v="468"/>
  </r>
  <r>
    <d v="2019-09-02T00:00:00"/>
    <x v="3"/>
    <d v="1899-12-30T11:30:00"/>
    <m/>
    <x v="1"/>
    <s v="JAR"/>
    <d v="2019-09-02T11:30:00"/>
    <m/>
    <x v="28"/>
    <s v="Descarga"/>
    <s v="NO"/>
    <n v="3"/>
    <n v="6"/>
    <x v="0"/>
    <x v="49"/>
    <x v="0"/>
    <s v="PALAU"/>
    <m/>
    <m/>
    <m/>
    <m/>
    <n v="20"/>
    <s v="Denia"/>
    <x v="181"/>
    <d v="1899-12-30T11:30:00"/>
    <m/>
    <n v="0"/>
    <x v="0"/>
    <x v="0"/>
    <s v="SI"/>
    <x v="1"/>
    <x v="1"/>
    <x v="1"/>
    <n v="1"/>
    <x v="0"/>
    <x v="36"/>
    <x v="9"/>
    <n v="468"/>
  </r>
  <r>
    <d v="2019-09-02T00:00:00"/>
    <x v="6"/>
    <d v="1899-12-30T13:30:00"/>
    <m/>
    <x v="1"/>
    <s v="JAR"/>
    <d v="2019-09-02T13:30:00"/>
    <m/>
    <x v="25"/>
    <s v="Descarga"/>
    <s v="SI"/>
    <n v="13.5"/>
    <n v="26"/>
    <x v="0"/>
    <x v="42"/>
    <x v="10"/>
    <s v="GAILLON"/>
    <m/>
    <m/>
    <m/>
    <m/>
    <n v="45"/>
    <s v="Juan Carlos"/>
    <x v="181"/>
    <d v="1899-12-30T13:30:00"/>
    <m/>
    <n v="1"/>
    <x v="0"/>
    <x v="0"/>
    <s v="SI"/>
    <x v="1"/>
    <x v="1"/>
    <x v="1"/>
    <n v="1"/>
    <x v="2"/>
    <x v="36"/>
    <x v="9"/>
    <n v="468"/>
  </r>
  <r>
    <d v="2019-09-02T00:00:00"/>
    <x v="20"/>
    <d v="1899-12-30T08:30:00"/>
    <m/>
    <x v="1"/>
    <s v="JAR"/>
    <d v="2019-09-02T08:30:00"/>
    <m/>
    <x v="7"/>
    <s v="Carga"/>
    <s v="NO"/>
    <n v="4"/>
    <n v="6"/>
    <x v="0"/>
    <x v="247"/>
    <x v="5"/>
    <s v="La llagosta"/>
    <m/>
    <m/>
    <m/>
    <m/>
    <n v="20"/>
    <s v="Denia"/>
    <x v="181"/>
    <d v="1899-12-30T08:30:00"/>
    <m/>
    <n v="0"/>
    <x v="0"/>
    <x v="0"/>
    <s v="SI"/>
    <x v="1"/>
    <x v="1"/>
    <x v="1"/>
    <n v="1"/>
    <x v="2"/>
    <x v="36"/>
    <x v="9"/>
    <n v="468"/>
  </r>
  <r>
    <d v="2019-09-02T00:00:00"/>
    <x v="56"/>
    <d v="1899-12-30T19:00:00"/>
    <m/>
    <x v="1"/>
    <s v="JAR"/>
    <d v="2019-09-02T19:00:00"/>
    <m/>
    <x v="26"/>
    <s v="Carga"/>
    <s v="NO"/>
    <n v="4"/>
    <n v="6"/>
    <x v="0"/>
    <x v="157"/>
    <x v="5"/>
    <s v="varios"/>
    <m/>
    <m/>
    <m/>
    <m/>
    <n v="30"/>
    <s v="Miguel M."/>
    <x v="181"/>
    <d v="1899-12-30T16:00:00"/>
    <m/>
    <n v="0"/>
    <x v="0"/>
    <x v="0"/>
    <s v="SI"/>
    <x v="1"/>
    <x v="3"/>
    <x v="1"/>
    <n v="1"/>
    <x v="2"/>
    <x v="36"/>
    <x v="9"/>
    <n v="468"/>
  </r>
  <r>
    <d v="2019-09-02T00:00:00"/>
    <x v="14"/>
    <d v="1899-12-30T10:00:00"/>
    <m/>
    <x v="1"/>
    <s v="JAR"/>
    <d v="2019-09-02T10:00:00"/>
    <n v="6007671"/>
    <x v="25"/>
    <s v="Carga"/>
    <s v="SI"/>
    <n v="13.5"/>
    <n v="26"/>
    <x v="0"/>
    <x v="31"/>
    <x v="9"/>
    <s v="Alemania"/>
    <m/>
    <s v="R-6591-BCZ"/>
    <m/>
    <m/>
    <n v="40"/>
    <s v="Juan Carlos"/>
    <x v="181"/>
    <d v="1899-12-30T10:00:00"/>
    <m/>
    <n v="1"/>
    <x v="0"/>
    <x v="0"/>
    <s v="SI"/>
    <x v="1"/>
    <x v="1"/>
    <x v="1"/>
    <n v="1"/>
    <x v="2"/>
    <x v="36"/>
    <x v="9"/>
    <n v="468"/>
  </r>
  <r>
    <d v="2019-09-02T00:00:00"/>
    <x v="104"/>
    <d v="1899-12-30T21:30:00"/>
    <m/>
    <x v="1"/>
    <s v="JAR"/>
    <d v="2019-09-02T21:30:00"/>
    <n v="3680523339"/>
    <x v="3"/>
    <s v="Carga"/>
    <s v="SI"/>
    <n v="13.5"/>
    <n v="26"/>
    <x v="0"/>
    <x v="23"/>
    <x v="1"/>
    <s v="VARIOS"/>
    <m/>
    <m/>
    <m/>
    <m/>
    <n v="60"/>
    <s v="Miguel M."/>
    <x v="181"/>
    <d v="1899-12-30T14:30:00"/>
    <m/>
    <n v="1"/>
    <x v="0"/>
    <x v="0"/>
    <s v="SI"/>
    <x v="1"/>
    <x v="3"/>
    <x v="1"/>
    <n v="1"/>
    <x v="1"/>
    <x v="36"/>
    <x v="9"/>
    <n v="468"/>
  </r>
  <r>
    <d v="2019-09-02T00:00:00"/>
    <x v="0"/>
    <d v="1899-12-30T09:30:00"/>
    <m/>
    <x v="1"/>
    <s v="JAR"/>
    <d v="2019-09-02T09:30:00"/>
    <m/>
    <x v="25"/>
    <s v="Descarga"/>
    <s v="SI"/>
    <n v="13.5"/>
    <n v="26"/>
    <x v="0"/>
    <x v="42"/>
    <x v="10"/>
    <s v="GAILLON"/>
    <m/>
    <m/>
    <m/>
    <m/>
    <n v="60"/>
    <s v="Juan Carlos"/>
    <x v="181"/>
    <d v="1899-12-30T09:30:00"/>
    <m/>
    <n v="1"/>
    <x v="0"/>
    <x v="0"/>
    <s v="SI"/>
    <x v="1"/>
    <x v="1"/>
    <x v="1"/>
    <n v="1"/>
    <x v="2"/>
    <x v="36"/>
    <x v="9"/>
    <n v="468"/>
  </r>
  <r>
    <d v="2019-09-02T00:00:00"/>
    <x v="67"/>
    <m/>
    <m/>
    <x v="0"/>
    <s v="JAR"/>
    <d v="2019-09-02T09:30:00"/>
    <n v="29210"/>
    <x v="34"/>
    <s v="Carga"/>
    <s v="NO"/>
    <n v="1"/>
    <n v="1"/>
    <x v="0"/>
    <x v="362"/>
    <x v="1"/>
    <s v="VITORIA"/>
    <m/>
    <m/>
    <m/>
    <m/>
    <n v="10"/>
    <s v="Juan Carlos"/>
    <x v="181"/>
    <d v="1899-12-30T09:15:00"/>
    <m/>
    <n v="0"/>
    <x v="0"/>
    <x v="0"/>
    <s v="No"/>
    <x v="0"/>
    <x v="0"/>
    <x v="0"/>
    <n v="0"/>
    <x v="1"/>
    <x v="36"/>
    <x v="9"/>
    <n v="468"/>
  </r>
  <r>
    <d v="2019-09-02T00:00:00"/>
    <x v="5"/>
    <d v="1899-12-30T12:30:00"/>
    <m/>
    <x v="1"/>
    <s v="JAR"/>
    <d v="2019-09-02T12:30:00"/>
    <n v="36800515506"/>
    <x v="3"/>
    <s v="Carga"/>
    <s v="SI"/>
    <n v="13.5"/>
    <n v="26"/>
    <x v="0"/>
    <x v="23"/>
    <x v="1"/>
    <s v="Alemania"/>
    <m/>
    <m/>
    <m/>
    <m/>
    <n v="60"/>
    <s v="Sandra"/>
    <x v="181"/>
    <d v="1899-12-30T12:30:00"/>
    <m/>
    <n v="1"/>
    <x v="0"/>
    <x v="0"/>
    <s v="SI"/>
    <x v="1"/>
    <x v="1"/>
    <x v="1"/>
    <n v="1"/>
    <x v="1"/>
    <x v="36"/>
    <x v="9"/>
    <n v="468"/>
  </r>
  <r>
    <d v="2019-09-02T00:00:00"/>
    <x v="1"/>
    <d v="1899-12-30T10:30:00"/>
    <m/>
    <x v="1"/>
    <s v="JAR"/>
    <d v="2019-09-02T10:30:00"/>
    <m/>
    <x v="3"/>
    <s v="Descarga"/>
    <s v="NO"/>
    <n v="2"/>
    <n v="3"/>
    <x v="0"/>
    <x v="118"/>
    <x v="2"/>
    <s v="PALAU"/>
    <m/>
    <m/>
    <m/>
    <m/>
    <n v="20"/>
    <s v="Denia"/>
    <x v="181"/>
    <d v="1899-12-30T10:30:00"/>
    <m/>
    <n v="0"/>
    <x v="0"/>
    <x v="0"/>
    <s v="SI"/>
    <x v="1"/>
    <x v="1"/>
    <x v="1"/>
    <n v="1"/>
    <x v="0"/>
    <x v="36"/>
    <x v="9"/>
    <n v="468"/>
  </r>
  <r>
    <d v="2019-09-02T00:00:00"/>
    <x v="12"/>
    <d v="1899-12-30T14:30:00"/>
    <m/>
    <x v="1"/>
    <s v="JAR"/>
    <d v="2019-09-02T14:30:00"/>
    <s v="6007523 + 6007622 + 6007623 + 6007624 + 6007691"/>
    <x v="6"/>
    <s v="Carga"/>
    <s v="NO"/>
    <n v="8"/>
    <n v="16"/>
    <x v="0"/>
    <x v="7"/>
    <x v="4"/>
    <s v="France"/>
    <m/>
    <m/>
    <m/>
    <m/>
    <n v="40"/>
    <s v="Denia"/>
    <x v="181"/>
    <d v="1899-12-30T13:00:00"/>
    <m/>
    <n v="0"/>
    <x v="0"/>
    <x v="0"/>
    <s v="SI"/>
    <x v="1"/>
    <x v="3"/>
    <x v="1"/>
    <n v="1"/>
    <x v="1"/>
    <x v="36"/>
    <x v="9"/>
    <n v="468"/>
  </r>
  <r>
    <d v="2019-09-02T00:00:00"/>
    <x v="2"/>
    <d v="1899-12-30T11:00:00"/>
    <m/>
    <x v="1"/>
    <s v="JAR"/>
    <d v="2019-09-02T11:00:00"/>
    <m/>
    <x v="7"/>
    <s v="Descarga"/>
    <s v="NO"/>
    <n v="4"/>
    <n v="6"/>
    <x v="0"/>
    <x v="340"/>
    <x v="2"/>
    <s v="PALAU"/>
    <m/>
    <m/>
    <m/>
    <m/>
    <n v="20"/>
    <s v="Denia"/>
    <x v="181"/>
    <d v="1899-12-30T11:00:00"/>
    <m/>
    <n v="0"/>
    <x v="0"/>
    <x v="0"/>
    <s v="SI"/>
    <x v="1"/>
    <x v="1"/>
    <x v="1"/>
    <n v="1"/>
    <x v="0"/>
    <x v="36"/>
    <x v="9"/>
    <n v="468"/>
  </r>
  <r>
    <d v="2019-09-02T00:00:00"/>
    <x v="8"/>
    <d v="1899-12-30T16:30:00"/>
    <m/>
    <x v="1"/>
    <s v="JAR"/>
    <d v="2019-09-02T16:30:00"/>
    <s v="29244-29245"/>
    <x v="26"/>
    <s v="Carga"/>
    <s v="NO"/>
    <n v="10"/>
    <n v="20"/>
    <x v="0"/>
    <x v="349"/>
    <x v="7"/>
    <s v="Madrid"/>
    <m/>
    <m/>
    <m/>
    <m/>
    <n v="60"/>
    <s v="Juan Carlos"/>
    <x v="181"/>
    <d v="1899-12-30T13:00:00"/>
    <m/>
    <n v="0"/>
    <x v="0"/>
    <x v="0"/>
    <s v="SI"/>
    <x v="1"/>
    <x v="3"/>
    <x v="1"/>
    <n v="1"/>
    <x v="2"/>
    <x v="36"/>
    <x v="9"/>
    <n v="468"/>
  </r>
  <r>
    <d v="2019-09-02T00:00:00"/>
    <x v="61"/>
    <d v="1899-12-30T11:45:00"/>
    <m/>
    <x v="1"/>
    <s v="JAR"/>
    <d v="2019-09-02T12:00:00"/>
    <m/>
    <x v="7"/>
    <s v="Carga"/>
    <s v="NO"/>
    <n v="2"/>
    <n v="3"/>
    <x v="0"/>
    <x v="341"/>
    <x v="7"/>
    <s v="parets"/>
    <m/>
    <m/>
    <m/>
    <m/>
    <n v="15"/>
    <s v="Denia"/>
    <x v="181"/>
    <d v="1899-12-30T11:45:00"/>
    <m/>
    <n v="0"/>
    <x v="0"/>
    <x v="0"/>
    <s v="SI"/>
    <x v="1"/>
    <x v="1"/>
    <x v="1"/>
    <n v="1"/>
    <x v="2"/>
    <x v="36"/>
    <x v="9"/>
    <n v="468"/>
  </r>
  <r>
    <d v="2019-09-02T00:00:00"/>
    <x v="47"/>
    <d v="1899-12-30T18:30:00"/>
    <m/>
    <x v="1"/>
    <s v="JAR"/>
    <d v="2019-09-02T18:30:00"/>
    <n v="29428"/>
    <x v="91"/>
    <s v="Carga"/>
    <s v="NO"/>
    <n v="5"/>
    <n v="9"/>
    <x v="0"/>
    <x v="259"/>
    <x v="7"/>
    <s v="Marruecos"/>
    <m/>
    <m/>
    <m/>
    <m/>
    <n v="20"/>
    <s v="Miguel M."/>
    <x v="181"/>
    <d v="1899-12-30T18:30:00"/>
    <m/>
    <n v="0"/>
    <x v="0"/>
    <x v="0"/>
    <s v="SI"/>
    <x v="1"/>
    <x v="1"/>
    <x v="1"/>
    <n v="1"/>
    <x v="2"/>
    <x v="36"/>
    <x v="9"/>
    <n v="468"/>
  </r>
  <r>
    <d v="2019-09-02T00:00:00"/>
    <x v="48"/>
    <d v="1899-12-30T19:30:00"/>
    <m/>
    <x v="1"/>
    <s v="JAR"/>
    <d v="2019-09-02T19:30:00"/>
    <n v="6007621"/>
    <x v="6"/>
    <s v="Carga"/>
    <s v="NO"/>
    <n v="5"/>
    <n v="9"/>
    <x v="0"/>
    <x v="7"/>
    <x v="4"/>
    <s v="France"/>
    <m/>
    <m/>
    <m/>
    <m/>
    <n v="30"/>
    <s v="Miguel M."/>
    <x v="181"/>
    <d v="1899-12-30T19:30:00"/>
    <m/>
    <n v="0"/>
    <x v="0"/>
    <x v="0"/>
    <s v="SI"/>
    <x v="1"/>
    <x v="1"/>
    <x v="1"/>
    <n v="1"/>
    <x v="1"/>
    <x v="36"/>
    <x v="9"/>
    <n v="468"/>
  </r>
  <r>
    <d v="2019-09-02T00:00:00"/>
    <x v="55"/>
    <m/>
    <m/>
    <x v="0"/>
    <s v="JAR"/>
    <d v="2019-09-02T17:30:00"/>
    <n v="6007542"/>
    <x v="3"/>
    <s v="Carga"/>
    <s v="NO"/>
    <n v="5"/>
    <n v="9"/>
    <x v="0"/>
    <x v="10"/>
    <x v="4"/>
    <s v="UK"/>
    <m/>
    <m/>
    <m/>
    <m/>
    <n v="40"/>
    <s v="Miguel M."/>
    <x v="181"/>
    <d v="1899-12-30T17:30:00"/>
    <m/>
    <n v="0"/>
    <x v="0"/>
    <x v="0"/>
    <s v="No"/>
    <x v="0"/>
    <x v="0"/>
    <x v="0"/>
    <n v="0"/>
    <x v="1"/>
    <x v="36"/>
    <x v="9"/>
    <n v="468"/>
  </r>
  <r>
    <d v="2019-09-03T00:00:00"/>
    <x v="82"/>
    <d v="1899-12-30T16:45:00"/>
    <m/>
    <x v="1"/>
    <s v="JAR"/>
    <d v="2019-09-03T17:00:00"/>
    <m/>
    <x v="3"/>
    <s v="Carga"/>
    <s v="NO"/>
    <n v="2"/>
    <n v="3"/>
    <x v="0"/>
    <x v="6"/>
    <x v="3"/>
    <s v="varios"/>
    <m/>
    <m/>
    <m/>
    <m/>
    <n v="15"/>
    <s v="Miguel M."/>
    <x v="182"/>
    <d v="1899-12-30T16:45:00"/>
    <m/>
    <n v="0"/>
    <x v="0"/>
    <x v="0"/>
    <s v="SI"/>
    <x v="1"/>
    <x v="1"/>
    <x v="1"/>
    <n v="1"/>
    <x v="1"/>
    <x v="36"/>
    <x v="9"/>
    <n v="468"/>
  </r>
  <r>
    <d v="2019-09-03T00:00:00"/>
    <x v="89"/>
    <d v="1899-12-30T17:15:00"/>
    <m/>
    <x v="1"/>
    <s v="JAR"/>
    <d v="2019-09-03T17:30:00"/>
    <m/>
    <x v="83"/>
    <s v="Carga"/>
    <s v="NO"/>
    <n v="2"/>
    <n v="4"/>
    <x v="0"/>
    <x v="294"/>
    <x v="5"/>
    <s v="varios"/>
    <m/>
    <m/>
    <m/>
    <m/>
    <n v="20"/>
    <s v="Miguel M."/>
    <x v="182"/>
    <d v="1899-12-30T17:15:00"/>
    <m/>
    <n v="0"/>
    <x v="0"/>
    <x v="0"/>
    <s v="SI"/>
    <x v="1"/>
    <x v="1"/>
    <x v="1"/>
    <n v="1"/>
    <x v="2"/>
    <x v="36"/>
    <x v="9"/>
    <n v="468"/>
  </r>
  <r>
    <d v="2019-09-03T00:00:00"/>
    <x v="22"/>
    <d v="1899-12-30T09:00:00"/>
    <m/>
    <x v="1"/>
    <s v="JAR"/>
    <d v="2019-09-03T09:00:00"/>
    <m/>
    <x v="3"/>
    <s v="Descarga"/>
    <s v="NO"/>
    <n v="3"/>
    <n v="6"/>
    <x v="0"/>
    <x v="242"/>
    <x v="2"/>
    <s v="PALAU"/>
    <m/>
    <m/>
    <m/>
    <m/>
    <n v="30"/>
    <s v="Juan Carlos"/>
    <x v="182"/>
    <d v="1899-12-30T09:00:00"/>
    <m/>
    <n v="0"/>
    <x v="0"/>
    <x v="0"/>
    <s v="SI"/>
    <x v="1"/>
    <x v="1"/>
    <x v="1"/>
    <n v="1"/>
    <x v="0"/>
    <x v="36"/>
    <x v="9"/>
    <n v="468"/>
  </r>
  <r>
    <d v="2019-09-03T00:00:00"/>
    <x v="0"/>
    <m/>
    <m/>
    <x v="0"/>
    <s v="JAR"/>
    <d v="2019-09-03T09:30:00"/>
    <m/>
    <x v="3"/>
    <s v="Descarga"/>
    <s v="NO"/>
    <n v="2"/>
    <n v="3"/>
    <x v="0"/>
    <x v="48"/>
    <x v="2"/>
    <s v="PALAU"/>
    <m/>
    <m/>
    <m/>
    <m/>
    <n v="10"/>
    <s v="Juan Carlos"/>
    <x v="182"/>
    <d v="1899-12-30T09:30:00"/>
    <m/>
    <n v="0"/>
    <x v="0"/>
    <x v="0"/>
    <s v="No"/>
    <x v="0"/>
    <x v="0"/>
    <x v="0"/>
    <n v="0"/>
    <x v="0"/>
    <x v="36"/>
    <x v="9"/>
    <n v="468"/>
  </r>
  <r>
    <d v="2019-09-03T00:00:00"/>
    <x v="14"/>
    <d v="1899-12-30T10:00:00"/>
    <m/>
    <x v="1"/>
    <s v="JAR"/>
    <d v="2019-09-03T10:00:00"/>
    <n v="6007480"/>
    <x v="6"/>
    <s v="Carga"/>
    <s v="NO"/>
    <n v="4"/>
    <n v="6"/>
    <x v="0"/>
    <x v="7"/>
    <x v="4"/>
    <s v="France"/>
    <m/>
    <m/>
    <m/>
    <m/>
    <n v="25"/>
    <s v="Denia"/>
    <x v="182"/>
    <d v="1899-12-30T10:00:00"/>
    <m/>
    <n v="0"/>
    <x v="0"/>
    <x v="0"/>
    <s v="SI"/>
    <x v="1"/>
    <x v="1"/>
    <x v="1"/>
    <n v="1"/>
    <x v="1"/>
    <x v="36"/>
    <x v="9"/>
    <n v="468"/>
  </r>
  <r>
    <d v="2019-09-03T00:00:00"/>
    <x v="20"/>
    <d v="1899-12-30T08:30:00"/>
    <m/>
    <x v="1"/>
    <s v="JAR"/>
    <d v="2019-09-03T08:30:00"/>
    <n v="29536"/>
    <x v="7"/>
    <s v="Carga"/>
    <s v="NO"/>
    <n v="4"/>
    <n v="3"/>
    <x v="0"/>
    <x v="9"/>
    <x v="11"/>
    <s v="tarragona"/>
    <m/>
    <m/>
    <m/>
    <m/>
    <n v="15"/>
    <s v="Juan Carlos"/>
    <x v="182"/>
    <d v="1899-12-30T08:30:00"/>
    <m/>
    <n v="0"/>
    <x v="0"/>
    <x v="0"/>
    <s v="SI"/>
    <x v="1"/>
    <x v="1"/>
    <x v="1"/>
    <n v="1"/>
    <x v="2"/>
    <x v="36"/>
    <x v="9"/>
    <n v="468"/>
  </r>
  <r>
    <d v="2019-09-03T00:00:00"/>
    <x v="13"/>
    <d v="1899-12-30T16:00:00"/>
    <m/>
    <x v="1"/>
    <s v="JAR"/>
    <d v="2019-09-03T16:00:00"/>
    <m/>
    <x v="26"/>
    <s v="Descarga"/>
    <s v="SI"/>
    <n v="13.5"/>
    <n v="26"/>
    <x v="0"/>
    <x v="340"/>
    <x v="2"/>
    <s v="PALAU"/>
    <m/>
    <m/>
    <m/>
    <m/>
    <n v="45"/>
    <s v="Jesús"/>
    <x v="182"/>
    <d v="1899-12-30T16:00:00"/>
    <m/>
    <n v="1"/>
    <x v="0"/>
    <x v="0"/>
    <s v="SI"/>
    <x v="1"/>
    <x v="1"/>
    <x v="1"/>
    <n v="1"/>
    <x v="0"/>
    <x v="36"/>
    <x v="9"/>
    <n v="468"/>
  </r>
  <r>
    <d v="2019-09-03T00:00:00"/>
    <x v="40"/>
    <m/>
    <m/>
    <x v="0"/>
    <s v="JAR"/>
    <d v="2019-09-03T17:00:00"/>
    <m/>
    <x v="32"/>
    <s v="Descarga"/>
    <s v="NO"/>
    <n v="5"/>
    <n v="10"/>
    <x v="0"/>
    <x v="227"/>
    <x v="0"/>
    <s v="PALAU"/>
    <m/>
    <m/>
    <m/>
    <m/>
    <n v="40"/>
    <s v="Jesús"/>
    <x v="182"/>
    <d v="1899-12-30T17:00:00"/>
    <m/>
    <n v="0"/>
    <x v="0"/>
    <x v="0"/>
    <s v="No"/>
    <x v="0"/>
    <x v="0"/>
    <x v="0"/>
    <n v="0"/>
    <x v="0"/>
    <x v="36"/>
    <x v="9"/>
    <n v="468"/>
  </r>
  <r>
    <d v="2019-09-03T00:00:00"/>
    <x v="47"/>
    <m/>
    <m/>
    <x v="0"/>
    <s v="JAR"/>
    <d v="2019-09-03T18:30:00"/>
    <n v="29033"/>
    <x v="3"/>
    <s v="Carga"/>
    <s v="NO"/>
    <n v="2"/>
    <n v="3"/>
    <x v="0"/>
    <x v="129"/>
    <x v="1"/>
    <s v="PORTUGAL"/>
    <m/>
    <m/>
    <m/>
    <m/>
    <n v="20"/>
    <s v="Miguel M."/>
    <x v="182"/>
    <d v="1899-12-30T18:30:00"/>
    <m/>
    <n v="0"/>
    <x v="0"/>
    <x v="0"/>
    <s v="No"/>
    <x v="0"/>
    <x v="0"/>
    <x v="0"/>
    <n v="0"/>
    <x v="1"/>
    <x v="36"/>
    <x v="9"/>
    <n v="468"/>
  </r>
  <r>
    <d v="2019-09-04T00:00:00"/>
    <x v="82"/>
    <d v="1899-12-30T16:45:00"/>
    <m/>
    <x v="1"/>
    <s v="JAR"/>
    <d v="2019-09-04T17:00:00"/>
    <m/>
    <x v="3"/>
    <s v="Carga"/>
    <s v="NO"/>
    <n v="2"/>
    <n v="3"/>
    <x v="0"/>
    <x v="6"/>
    <x v="3"/>
    <s v="varios"/>
    <m/>
    <m/>
    <m/>
    <m/>
    <n v="30"/>
    <s v="Jesús"/>
    <x v="180"/>
    <d v="1899-12-30T16:45:00"/>
    <m/>
    <n v="0"/>
    <x v="0"/>
    <x v="0"/>
    <s v="SI"/>
    <x v="1"/>
    <x v="1"/>
    <x v="1"/>
    <n v="1"/>
    <x v="1"/>
    <x v="36"/>
    <x v="9"/>
    <n v="468"/>
  </r>
  <r>
    <d v="2019-09-04T00:00:00"/>
    <x v="89"/>
    <d v="1899-12-30T17:15:00"/>
    <m/>
    <x v="1"/>
    <s v="JAR"/>
    <d v="2019-09-04T17:30:00"/>
    <m/>
    <x v="83"/>
    <s v="Carga"/>
    <s v="NO"/>
    <n v="2"/>
    <n v="4"/>
    <x v="0"/>
    <x v="294"/>
    <x v="5"/>
    <s v="varios"/>
    <m/>
    <m/>
    <m/>
    <m/>
    <n v="20"/>
    <s v="Miguel M."/>
    <x v="180"/>
    <d v="1899-12-30T17:15:00"/>
    <m/>
    <n v="0"/>
    <x v="0"/>
    <x v="0"/>
    <s v="SI"/>
    <x v="1"/>
    <x v="1"/>
    <x v="1"/>
    <n v="1"/>
    <x v="2"/>
    <x v="36"/>
    <x v="9"/>
    <n v="468"/>
  </r>
  <r>
    <d v="2019-09-04T00:00:00"/>
    <x v="17"/>
    <d v="1899-12-30T06:00:00"/>
    <m/>
    <x v="1"/>
    <s v="JAR"/>
    <d v="2019-09-04T06:00:00"/>
    <n v="3680523083"/>
    <x v="3"/>
    <s v="Descarga"/>
    <s v="SI"/>
    <n v="13.5"/>
    <n v="26"/>
    <x v="0"/>
    <x v="23"/>
    <x v="2"/>
    <s v="PALAU"/>
    <s v="tapas"/>
    <m/>
    <m/>
    <m/>
    <n v="60"/>
    <s v="Denia"/>
    <x v="183"/>
    <d v="1899-12-30T08:00:00"/>
    <m/>
    <n v="1"/>
    <x v="0"/>
    <x v="0"/>
    <s v="SI"/>
    <x v="2"/>
    <x v="2"/>
    <x v="0"/>
    <n v="0"/>
    <x v="0"/>
    <x v="36"/>
    <x v="9"/>
    <n v="468"/>
  </r>
  <r>
    <d v="2019-09-04T00:00:00"/>
    <x v="22"/>
    <d v="1899-12-30T09:00:00"/>
    <m/>
    <x v="1"/>
    <s v="JAR"/>
    <d v="2019-09-04T09:00:00"/>
    <m/>
    <x v="22"/>
    <s v="Descarga"/>
    <s v="SI"/>
    <n v="13.5"/>
    <n v="26"/>
    <x v="0"/>
    <x v="319"/>
    <x v="8"/>
    <s v="PALAU"/>
    <m/>
    <m/>
    <m/>
    <m/>
    <n v="60"/>
    <s v="Juan Carlos"/>
    <x v="180"/>
    <d v="1899-12-30T09:00:00"/>
    <m/>
    <n v="1"/>
    <x v="0"/>
    <x v="0"/>
    <s v="SI"/>
    <x v="1"/>
    <x v="1"/>
    <x v="1"/>
    <n v="1"/>
    <x v="2"/>
    <x v="36"/>
    <x v="9"/>
    <n v="468"/>
  </r>
  <r>
    <d v="2019-09-04T00:00:00"/>
    <x v="2"/>
    <d v="1899-12-30T11:00:00"/>
    <m/>
    <x v="1"/>
    <s v="JAR"/>
    <d v="2019-09-04T11:00:00"/>
    <s v="6007522 + 6007523 "/>
    <x v="6"/>
    <s v="Carga"/>
    <s v="NO"/>
    <n v="7"/>
    <n v="25"/>
    <x v="0"/>
    <x v="7"/>
    <x v="4"/>
    <s v="France"/>
    <m/>
    <m/>
    <m/>
    <m/>
    <n v="40"/>
    <s v="Juan Carlos"/>
    <x v="180"/>
    <d v="1899-12-30T11:00:00"/>
    <m/>
    <n v="0"/>
    <x v="0"/>
    <x v="0"/>
    <s v="SI"/>
    <x v="1"/>
    <x v="1"/>
    <x v="1"/>
    <n v="1"/>
    <x v="1"/>
    <x v="36"/>
    <x v="9"/>
    <n v="468"/>
  </r>
  <r>
    <d v="2019-09-04T00:00:00"/>
    <x v="59"/>
    <d v="1899-12-30T07:00:00"/>
    <m/>
    <x v="1"/>
    <s v="JAR"/>
    <d v="2019-09-04T07:00:00"/>
    <m/>
    <x v="3"/>
    <s v="Descarga"/>
    <s v="NO"/>
    <n v="6"/>
    <n v="12"/>
    <x v="0"/>
    <x v="22"/>
    <x v="2"/>
    <s v="PALAU"/>
    <m/>
    <m/>
    <m/>
    <m/>
    <n v="30"/>
    <s v="Juan Carlos"/>
    <x v="180"/>
    <d v="1899-12-30T07:00:00"/>
    <m/>
    <n v="0"/>
    <x v="0"/>
    <x v="0"/>
    <s v="SI"/>
    <x v="1"/>
    <x v="1"/>
    <x v="1"/>
    <n v="1"/>
    <x v="0"/>
    <x v="36"/>
    <x v="9"/>
    <n v="468"/>
  </r>
  <r>
    <d v="2019-09-04T00:00:00"/>
    <x v="0"/>
    <d v="1899-12-30T09:30:00"/>
    <m/>
    <x v="1"/>
    <s v="JAR"/>
    <d v="2019-09-04T09:30:00"/>
    <n v="29665"/>
    <x v="3"/>
    <s v="Carga"/>
    <s v="NO"/>
    <n v="1"/>
    <n v="1"/>
    <x v="0"/>
    <x v="398"/>
    <x v="3"/>
    <s v="Barcelona"/>
    <m/>
    <m/>
    <m/>
    <m/>
    <n v="10"/>
    <s v="Juan Carlos"/>
    <x v="180"/>
    <d v="1899-12-30T12:30:00"/>
    <m/>
    <n v="0"/>
    <x v="0"/>
    <x v="0"/>
    <s v="SI"/>
    <x v="1"/>
    <x v="2"/>
    <x v="0"/>
    <n v="0"/>
    <x v="1"/>
    <x v="36"/>
    <x v="9"/>
    <n v="468"/>
  </r>
  <r>
    <d v="2019-09-04T00:00:00"/>
    <x v="4"/>
    <d v="1899-12-30T12:00:00"/>
    <m/>
    <x v="1"/>
    <s v="JAR"/>
    <d v="2019-09-04T12:00:00"/>
    <s v="29512-29537"/>
    <x v="3"/>
    <s v="Carga"/>
    <s v="NO"/>
    <n v="3"/>
    <n v="5"/>
    <x v="0"/>
    <x v="41"/>
    <x v="1"/>
    <s v="Portugal"/>
    <m/>
    <m/>
    <m/>
    <m/>
    <n v="25"/>
    <s v="Juan Carlos"/>
    <x v="180"/>
    <d v="1899-12-30T12:00:00"/>
    <m/>
    <n v="0"/>
    <x v="0"/>
    <x v="0"/>
    <s v="SI"/>
    <x v="1"/>
    <x v="1"/>
    <x v="1"/>
    <n v="1"/>
    <x v="1"/>
    <x v="36"/>
    <x v="9"/>
    <n v="468"/>
  </r>
  <r>
    <d v="2019-09-04T00:00:00"/>
    <x v="43"/>
    <d v="1899-12-30T14:00:00"/>
    <m/>
    <x v="1"/>
    <s v="JAR"/>
    <d v="2019-09-04T14:00:00"/>
    <n v="29564"/>
    <x v="79"/>
    <s v="Carga"/>
    <s v="SI"/>
    <n v="13.5"/>
    <n v="26"/>
    <x v="0"/>
    <x v="384"/>
    <x v="1"/>
    <s v="murcia"/>
    <m/>
    <m/>
    <m/>
    <m/>
    <n v="45"/>
    <s v="Denia"/>
    <x v="180"/>
    <d v="1899-12-30T10:30:00"/>
    <m/>
    <n v="1"/>
    <x v="0"/>
    <x v="0"/>
    <s v="SI"/>
    <x v="1"/>
    <x v="3"/>
    <x v="1"/>
    <n v="1"/>
    <x v="1"/>
    <x v="36"/>
    <x v="9"/>
    <n v="468"/>
  </r>
  <r>
    <d v="2019-09-04T00:00:00"/>
    <x v="13"/>
    <d v="1899-12-30T16:00:00"/>
    <m/>
    <x v="1"/>
    <s v="JAR"/>
    <d v="2019-09-04T16:00:00"/>
    <n v="29564"/>
    <x v="79"/>
    <s v="Carga"/>
    <s v="SI"/>
    <n v="13.5"/>
    <n v="26"/>
    <x v="0"/>
    <x v="384"/>
    <x v="1"/>
    <s v="murcia"/>
    <m/>
    <m/>
    <m/>
    <m/>
    <n v="45"/>
    <s v="Denia"/>
    <x v="180"/>
    <d v="1899-12-30T11:30:00"/>
    <m/>
    <n v="1"/>
    <x v="0"/>
    <x v="0"/>
    <s v="SI"/>
    <x v="1"/>
    <x v="3"/>
    <x v="1"/>
    <n v="1"/>
    <x v="1"/>
    <x v="36"/>
    <x v="9"/>
    <n v="468"/>
  </r>
  <r>
    <d v="2019-09-04T00:00:00"/>
    <x v="20"/>
    <d v="1899-12-30T08:30:00"/>
    <m/>
    <x v="1"/>
    <s v="JAR"/>
    <d v="2019-09-04T08:30:00"/>
    <n v="29283"/>
    <x v="3"/>
    <s v="Carga"/>
    <s v="NO"/>
    <n v="2"/>
    <n v="2"/>
    <x v="0"/>
    <x v="4"/>
    <x v="1"/>
    <s v="Cornella"/>
    <m/>
    <m/>
    <m/>
    <m/>
    <n v="15"/>
    <s v="Reyes"/>
    <x v="180"/>
    <d v="1899-12-30T08:30:00"/>
    <m/>
    <n v="0"/>
    <x v="0"/>
    <x v="0"/>
    <s v="SI"/>
    <x v="1"/>
    <x v="1"/>
    <x v="1"/>
    <n v="1"/>
    <x v="1"/>
    <x v="36"/>
    <x v="9"/>
    <n v="468"/>
  </r>
  <r>
    <d v="2019-09-04T00:00:00"/>
    <x v="9"/>
    <d v="1899-12-30T08:00:00"/>
    <m/>
    <x v="1"/>
    <s v="JAR"/>
    <d v="2019-09-04T08:00:00"/>
    <n v="29589"/>
    <x v="7"/>
    <s v="Carga"/>
    <s v="NO"/>
    <n v="1"/>
    <n v="1"/>
    <x v="0"/>
    <x v="9"/>
    <x v="7"/>
    <s v="Martorell"/>
    <m/>
    <m/>
    <m/>
    <m/>
    <n v="10"/>
    <s v="Reyes"/>
    <x v="180"/>
    <d v="1899-12-30T08:00:00"/>
    <m/>
    <n v="0"/>
    <x v="0"/>
    <x v="0"/>
    <s v="SI"/>
    <x v="1"/>
    <x v="1"/>
    <x v="1"/>
    <n v="1"/>
    <x v="2"/>
    <x v="36"/>
    <x v="9"/>
    <n v="468"/>
  </r>
  <r>
    <d v="2019-09-04T00:00:00"/>
    <x v="3"/>
    <d v="1899-12-30T11:30:00"/>
    <m/>
    <x v="1"/>
    <s v="JAR"/>
    <d v="2019-09-04T11:30:00"/>
    <m/>
    <x v="7"/>
    <s v="Carga"/>
    <s v="NO"/>
    <n v="2"/>
    <n v="2"/>
    <x v="0"/>
    <x v="340"/>
    <x v="2"/>
    <s v="L' Hospitalet"/>
    <m/>
    <m/>
    <m/>
    <m/>
    <n v="15"/>
    <s v="Reyes"/>
    <x v="180"/>
    <d v="1899-12-30T11:30:00"/>
    <m/>
    <n v="0"/>
    <x v="0"/>
    <x v="0"/>
    <s v="SI"/>
    <x v="1"/>
    <x v="1"/>
    <x v="1"/>
    <n v="1"/>
    <x v="0"/>
    <x v="36"/>
    <x v="9"/>
    <n v="468"/>
  </r>
  <r>
    <d v="2019-09-04T00:00:00"/>
    <x v="1"/>
    <m/>
    <m/>
    <x v="0"/>
    <s v="JAR"/>
    <d v="2019-09-04T10:30:00"/>
    <n v="29510"/>
    <x v="3"/>
    <s v="Carga"/>
    <s v="NO"/>
    <n v="1"/>
    <n v="1"/>
    <x v="0"/>
    <x v="84"/>
    <x v="1"/>
    <s v="Vizcaya"/>
    <m/>
    <m/>
    <m/>
    <m/>
    <n v="10"/>
    <s v="Reyes"/>
    <x v="180"/>
    <d v="1899-12-30T10:30:00"/>
    <m/>
    <n v="0"/>
    <x v="0"/>
    <x v="0"/>
    <s v="No"/>
    <x v="0"/>
    <x v="0"/>
    <x v="0"/>
    <n v="0"/>
    <x v="1"/>
    <x v="36"/>
    <x v="9"/>
    <n v="468"/>
  </r>
  <r>
    <d v="2019-09-04T00:00:00"/>
    <x v="38"/>
    <d v="1899-12-30T15:00:00"/>
    <m/>
    <x v="1"/>
    <s v="JAR"/>
    <d v="2019-09-04T15:00:00"/>
    <n v="29434"/>
    <x v="26"/>
    <s v="Carga"/>
    <s v="SI"/>
    <n v="13.5"/>
    <n v="21"/>
    <x v="0"/>
    <x v="345"/>
    <x v="7"/>
    <s v="Madrid"/>
    <m/>
    <m/>
    <m/>
    <m/>
    <n v="40"/>
    <s v="Miguel M."/>
    <x v="180"/>
    <d v="1899-12-30T15:00:00"/>
    <m/>
    <n v="1"/>
    <x v="0"/>
    <x v="0"/>
    <s v="SI"/>
    <x v="1"/>
    <x v="1"/>
    <x v="1"/>
    <n v="1"/>
    <x v="2"/>
    <x v="36"/>
    <x v="9"/>
    <n v="468"/>
  </r>
  <r>
    <d v="2019-09-04T00:00:00"/>
    <x v="6"/>
    <d v="1899-12-30T13:30:00"/>
    <m/>
    <x v="1"/>
    <s v="JAR"/>
    <d v="2019-09-04T13:30:00"/>
    <m/>
    <x v="43"/>
    <s v="Descarga"/>
    <s v="NO"/>
    <n v="1"/>
    <n v="1"/>
    <x v="0"/>
    <x v="4"/>
    <x v="2"/>
    <s v="PALAU"/>
    <m/>
    <m/>
    <m/>
    <m/>
    <n v="10"/>
    <s v="Reyes"/>
    <x v="180"/>
    <d v="1899-12-30T13:30:00"/>
    <m/>
    <n v="0"/>
    <x v="0"/>
    <x v="0"/>
    <s v="SI"/>
    <x v="1"/>
    <x v="1"/>
    <x v="1"/>
    <n v="1"/>
    <x v="0"/>
    <x v="36"/>
    <x v="9"/>
    <n v="468"/>
  </r>
  <r>
    <d v="2019-09-04T00:00:00"/>
    <x v="7"/>
    <d v="1899-12-30T15:30:00"/>
    <m/>
    <x v="1"/>
    <s v="JAR"/>
    <d v="2019-09-04T15:30:00"/>
    <n v="29674"/>
    <x v="94"/>
    <s v="Carga"/>
    <s v="NO"/>
    <n v="1"/>
    <n v="1"/>
    <x v="0"/>
    <x v="298"/>
    <x v="3"/>
    <s v="Manlleu"/>
    <m/>
    <m/>
    <m/>
    <m/>
    <n v="10"/>
    <s v="Reyes"/>
    <x v="180"/>
    <d v="1899-12-30T15:30:00"/>
    <m/>
    <n v="0"/>
    <x v="0"/>
    <x v="0"/>
    <s v="SI"/>
    <x v="1"/>
    <x v="1"/>
    <x v="1"/>
    <n v="1"/>
    <x v="1"/>
    <x v="36"/>
    <x v="9"/>
    <n v="468"/>
  </r>
  <r>
    <d v="2019-09-04T00:00:00"/>
    <x v="36"/>
    <d v="1899-12-30T13:00:00"/>
    <m/>
    <x v="1"/>
    <s v="JAR"/>
    <d v="2019-09-04T13:00:00"/>
    <m/>
    <x v="3"/>
    <s v="Carga"/>
    <s v="NO"/>
    <n v="2"/>
    <n v="1"/>
    <x v="0"/>
    <x v="6"/>
    <x v="3"/>
    <s v="las Palmas"/>
    <m/>
    <m/>
    <m/>
    <m/>
    <n v="10"/>
    <s v="Denia"/>
    <x v="180"/>
    <d v="1899-12-30T13:00:00"/>
    <m/>
    <n v="0"/>
    <x v="0"/>
    <x v="0"/>
    <s v="SI"/>
    <x v="1"/>
    <x v="1"/>
    <x v="1"/>
    <n v="1"/>
    <x v="1"/>
    <x v="36"/>
    <x v="9"/>
    <n v="468"/>
  </r>
  <r>
    <d v="2019-09-04T00:00:00"/>
    <x v="8"/>
    <d v="1899-12-30T16:30:00"/>
    <m/>
    <x v="1"/>
    <s v="JAR"/>
    <d v="2019-09-04T16:30:00"/>
    <n v="29676"/>
    <x v="91"/>
    <s v="Carga"/>
    <s v="NO"/>
    <n v="1"/>
    <n v="1"/>
    <x v="0"/>
    <x v="304"/>
    <x v="3"/>
    <s v="Mallorca"/>
    <m/>
    <m/>
    <m/>
    <m/>
    <n v="10"/>
    <s v="Miguel M."/>
    <x v="180"/>
    <d v="1899-12-30T16:30:00"/>
    <m/>
    <n v="0"/>
    <x v="0"/>
    <x v="0"/>
    <s v="SI"/>
    <x v="1"/>
    <x v="1"/>
    <x v="1"/>
    <n v="1"/>
    <x v="1"/>
    <x v="36"/>
    <x v="9"/>
    <n v="468"/>
  </r>
  <r>
    <d v="2019-09-04T00:00:00"/>
    <x v="83"/>
    <d v="1899-12-30T17:45:00"/>
    <m/>
    <x v="1"/>
    <s v="JAR"/>
    <d v="2019-09-04T18:00:00"/>
    <m/>
    <x v="83"/>
    <s v="Carga"/>
    <s v="NO"/>
    <n v="2"/>
    <n v="4"/>
    <x v="0"/>
    <x v="294"/>
    <x v="5"/>
    <s v="varios"/>
    <m/>
    <m/>
    <m/>
    <m/>
    <m/>
    <m/>
    <x v="23"/>
    <m/>
    <m/>
    <n v="0"/>
    <x v="1"/>
    <x v="1"/>
    <s v="N/A"/>
    <x v="4"/>
    <x v="4"/>
    <x v="0"/>
    <n v="0"/>
    <x v="2"/>
    <x v="5"/>
    <x v="2"/>
    <n v="468"/>
  </r>
  <r>
    <d v="2019-09-05T00:00:00"/>
    <x v="82"/>
    <d v="1899-12-30T16:45:00"/>
    <m/>
    <x v="1"/>
    <s v="JAR"/>
    <d v="2019-09-05T17:00:00"/>
    <m/>
    <x v="3"/>
    <s v="Carga"/>
    <s v="NO"/>
    <n v="2"/>
    <n v="3"/>
    <x v="0"/>
    <x v="6"/>
    <x v="3"/>
    <s v="varios"/>
    <m/>
    <m/>
    <m/>
    <m/>
    <n v="20"/>
    <s v="Denia"/>
    <x v="183"/>
    <d v="1899-12-30T13:30:00"/>
    <m/>
    <n v="0"/>
    <x v="0"/>
    <x v="0"/>
    <s v="SI"/>
    <x v="1"/>
    <x v="3"/>
    <x v="1"/>
    <n v="1"/>
    <x v="1"/>
    <x v="36"/>
    <x v="9"/>
    <n v="468"/>
  </r>
  <r>
    <d v="2019-09-05T00:00:00"/>
    <x v="89"/>
    <d v="1899-12-30T17:15:00"/>
    <m/>
    <x v="1"/>
    <s v="JAR"/>
    <d v="2019-09-05T17:30:00"/>
    <m/>
    <x v="83"/>
    <s v="Carga"/>
    <s v="NO"/>
    <n v="2"/>
    <n v="4"/>
    <x v="0"/>
    <x v="294"/>
    <x v="5"/>
    <s v="varios"/>
    <m/>
    <m/>
    <m/>
    <m/>
    <n v="20"/>
    <s v="Miguel M."/>
    <x v="183"/>
    <d v="1899-12-30T17:15:00"/>
    <m/>
    <n v="0"/>
    <x v="0"/>
    <x v="0"/>
    <s v="SI"/>
    <x v="1"/>
    <x v="1"/>
    <x v="1"/>
    <n v="1"/>
    <x v="2"/>
    <x v="36"/>
    <x v="9"/>
    <n v="468"/>
  </r>
  <r>
    <d v="2019-09-05T00:00:00"/>
    <x v="9"/>
    <d v="1899-12-30T08:00:00"/>
    <m/>
    <x v="1"/>
    <s v="JAR"/>
    <d v="2019-09-05T08:00:00"/>
    <m/>
    <x v="26"/>
    <s v="Carga"/>
    <s v="NO"/>
    <n v="6"/>
    <n v="12"/>
    <x v="0"/>
    <x v="231"/>
    <x v="2"/>
    <s v="Hostalets de Balenya"/>
    <m/>
    <m/>
    <m/>
    <m/>
    <n v="30"/>
    <s v="Ouassim"/>
    <x v="183"/>
    <d v="1899-12-30T08:00:00"/>
    <m/>
    <n v="0"/>
    <x v="0"/>
    <x v="0"/>
    <s v="SI"/>
    <x v="1"/>
    <x v="1"/>
    <x v="1"/>
    <n v="1"/>
    <x v="0"/>
    <x v="36"/>
    <x v="9"/>
    <n v="468"/>
  </r>
  <r>
    <d v="2019-09-05T00:00:00"/>
    <x v="4"/>
    <d v="1899-12-30T12:00:00"/>
    <m/>
    <x v="1"/>
    <s v="JAR"/>
    <d v="2019-09-05T12:00:00"/>
    <n v="6007585"/>
    <x v="6"/>
    <s v="Carga"/>
    <s v="NO"/>
    <n v="6"/>
    <n v="11"/>
    <x v="0"/>
    <x v="7"/>
    <x v="4"/>
    <s v="Nurieux"/>
    <m/>
    <m/>
    <m/>
    <m/>
    <n v="30"/>
    <s v="Denia"/>
    <x v="183"/>
    <d v="1899-12-30T12:00:00"/>
    <m/>
    <n v="0"/>
    <x v="0"/>
    <x v="0"/>
    <s v="SI"/>
    <x v="1"/>
    <x v="1"/>
    <x v="1"/>
    <n v="1"/>
    <x v="1"/>
    <x v="36"/>
    <x v="9"/>
    <n v="468"/>
  </r>
  <r>
    <d v="2019-09-05T00:00:00"/>
    <x v="5"/>
    <d v="1899-12-30T12:30:00"/>
    <m/>
    <x v="1"/>
    <s v="JAR"/>
    <d v="2019-09-05T12:30:00"/>
    <n v="6007611"/>
    <x v="3"/>
    <s v="Carga"/>
    <s v="NO"/>
    <n v="1"/>
    <n v="2"/>
    <x v="0"/>
    <x v="348"/>
    <x v="4"/>
    <s v="Chequia"/>
    <m/>
    <s v="9T9 2919 "/>
    <m/>
    <m/>
    <n v="20"/>
    <s v="Sandra"/>
    <x v="183"/>
    <d v="1899-12-30T12:30:00"/>
    <m/>
    <n v="0"/>
    <x v="0"/>
    <x v="0"/>
    <s v="SI"/>
    <x v="1"/>
    <x v="1"/>
    <x v="1"/>
    <n v="1"/>
    <x v="1"/>
    <x v="36"/>
    <x v="9"/>
    <n v="468"/>
  </r>
  <r>
    <d v="2019-09-05T00:00:00"/>
    <x v="36"/>
    <d v="1899-12-30T13:00:00"/>
    <m/>
    <x v="1"/>
    <s v="JAR"/>
    <d v="2019-09-05T13:00:00"/>
    <s v="CB-1393"/>
    <x v="24"/>
    <s v="Descarga"/>
    <s v="SI"/>
    <n v="13.5"/>
    <n v="26"/>
    <x v="0"/>
    <x v="40"/>
    <x v="10"/>
    <s v="NURIEUX"/>
    <m/>
    <m/>
    <m/>
    <m/>
    <n v="60"/>
    <s v="Juan Carlos"/>
    <x v="183"/>
    <d v="1899-12-30T11:30:00"/>
    <m/>
    <n v="1"/>
    <x v="0"/>
    <x v="0"/>
    <s v="SI"/>
    <x v="1"/>
    <x v="3"/>
    <x v="1"/>
    <n v="1"/>
    <x v="2"/>
    <x v="36"/>
    <x v="9"/>
    <n v="468"/>
  </r>
  <r>
    <d v="2019-09-05T00:00:00"/>
    <x v="14"/>
    <d v="1899-12-30T10:00:00"/>
    <m/>
    <x v="1"/>
    <s v="JAR"/>
    <d v="2019-09-05T10:00:00"/>
    <m/>
    <x v="31"/>
    <s v="Carga"/>
    <s v="SI"/>
    <n v="13.5"/>
    <n v="26"/>
    <x v="0"/>
    <x v="150"/>
    <x v="0"/>
    <s v="Zaragoza"/>
    <m/>
    <m/>
    <m/>
    <m/>
    <n v="60"/>
    <s v="Juan Carlos"/>
    <x v="183"/>
    <d v="1899-12-30T10:00:00"/>
    <m/>
    <n v="1"/>
    <x v="0"/>
    <x v="0"/>
    <s v="SI"/>
    <x v="1"/>
    <x v="1"/>
    <x v="1"/>
    <n v="1"/>
    <x v="0"/>
    <x v="36"/>
    <x v="9"/>
    <n v="468"/>
  </r>
  <r>
    <d v="2019-09-05T00:00:00"/>
    <x v="43"/>
    <d v="1899-12-30T14:00:00"/>
    <m/>
    <x v="1"/>
    <s v="JAR"/>
    <d v="2019-09-05T14:00:00"/>
    <s v="DEVOLUCIÓN"/>
    <x v="26"/>
    <s v="Descarga"/>
    <s v="NO"/>
    <n v="14"/>
    <n v="8"/>
    <x v="0"/>
    <x v="202"/>
    <x v="7"/>
    <s v="PALAU"/>
    <m/>
    <m/>
    <m/>
    <m/>
    <n v="30"/>
    <s v="Denia"/>
    <x v="183"/>
    <d v="1899-12-30T12:00:00"/>
    <m/>
    <n v="0"/>
    <x v="0"/>
    <x v="0"/>
    <s v="SI"/>
    <x v="1"/>
    <x v="3"/>
    <x v="1"/>
    <n v="1"/>
    <x v="2"/>
    <x v="36"/>
    <x v="9"/>
    <n v="468"/>
  </r>
  <r>
    <d v="2019-09-05T00:00:00"/>
    <x v="20"/>
    <d v="1899-12-30T08:30:00"/>
    <m/>
    <x v="1"/>
    <s v="JAR"/>
    <d v="2019-09-05T08:30:00"/>
    <n v="29708"/>
    <x v="7"/>
    <s v="Carga"/>
    <s v="NO"/>
    <n v="1"/>
    <n v="1"/>
    <x v="0"/>
    <x v="9"/>
    <x v="7"/>
    <s v="LA GARRIGA"/>
    <m/>
    <m/>
    <m/>
    <m/>
    <n v="10"/>
    <s v="Reyes"/>
    <x v="183"/>
    <d v="1899-12-30T08:30:00"/>
    <m/>
    <n v="0"/>
    <x v="0"/>
    <x v="0"/>
    <s v="SI"/>
    <x v="1"/>
    <x v="1"/>
    <x v="1"/>
    <n v="1"/>
    <x v="2"/>
    <x v="36"/>
    <x v="9"/>
    <n v="468"/>
  </r>
  <r>
    <d v="2019-09-05T00:00:00"/>
    <x v="6"/>
    <d v="1899-12-30T13:30:00"/>
    <m/>
    <x v="1"/>
    <s v="JAR"/>
    <d v="2019-09-05T13:30:00"/>
    <n v="28978"/>
    <x v="3"/>
    <s v="Carga"/>
    <s v="NO"/>
    <n v="1"/>
    <n v="1"/>
    <x v="0"/>
    <x v="399"/>
    <x v="3"/>
    <s v="Palau"/>
    <m/>
    <m/>
    <m/>
    <m/>
    <n v="10"/>
    <s v="Reyes"/>
    <x v="183"/>
    <d v="1899-12-30T13:30:00"/>
    <m/>
    <n v="0"/>
    <x v="0"/>
    <x v="0"/>
    <s v="SI"/>
    <x v="1"/>
    <x v="1"/>
    <x v="1"/>
    <n v="1"/>
    <x v="1"/>
    <x v="36"/>
    <x v="9"/>
    <n v="468"/>
  </r>
  <r>
    <d v="2019-09-05T00:00:00"/>
    <x v="1"/>
    <d v="1899-12-30T10:30:00"/>
    <m/>
    <x v="1"/>
    <s v="JAR"/>
    <d v="2019-09-05T10:30:00"/>
    <m/>
    <x v="7"/>
    <s v="Carga"/>
    <s v="NO"/>
    <n v="4"/>
    <n v="6"/>
    <x v="0"/>
    <x v="247"/>
    <x v="5"/>
    <s v="LA LLAGOSTA"/>
    <m/>
    <m/>
    <m/>
    <m/>
    <n v="20"/>
    <s v="Juan Carlos"/>
    <x v="183"/>
    <d v="1899-12-30T10:30:00"/>
    <m/>
    <n v="0"/>
    <x v="0"/>
    <x v="0"/>
    <s v="SI"/>
    <x v="1"/>
    <x v="1"/>
    <x v="1"/>
    <n v="1"/>
    <x v="2"/>
    <x v="36"/>
    <x v="9"/>
    <n v="468"/>
  </r>
  <r>
    <d v="2019-09-05T00:00:00"/>
    <x v="46"/>
    <d v="1899-12-30T18:00:00"/>
    <m/>
    <x v="1"/>
    <s v="JAR"/>
    <d v="2019-09-05T18:00:00"/>
    <n v="29564"/>
    <x v="79"/>
    <s v="Carga"/>
    <s v="SI"/>
    <n v="13.5"/>
    <n v="26"/>
    <x v="0"/>
    <x v="384"/>
    <x v="1"/>
    <s v="murcia"/>
    <m/>
    <m/>
    <m/>
    <m/>
    <n v="45"/>
    <s v="Jesús"/>
    <x v="183"/>
    <d v="1899-12-30T16:00:00"/>
    <m/>
    <n v="1"/>
    <x v="0"/>
    <x v="0"/>
    <s v="SI"/>
    <x v="1"/>
    <x v="3"/>
    <x v="1"/>
    <n v="1"/>
    <x v="1"/>
    <x v="36"/>
    <x v="9"/>
    <n v="468"/>
  </r>
  <r>
    <d v="2019-09-05T00:00:00"/>
    <x v="49"/>
    <d v="1899-12-30T20:00:00"/>
    <m/>
    <x v="1"/>
    <s v="JAR"/>
    <d v="2019-09-05T20:00:00"/>
    <n v="29564"/>
    <x v="79"/>
    <s v="Carga"/>
    <s v="SI"/>
    <n v="13.5"/>
    <n v="26"/>
    <x v="0"/>
    <x v="384"/>
    <x v="1"/>
    <s v="murcia"/>
    <m/>
    <m/>
    <m/>
    <m/>
    <n v="45"/>
    <s v="Miguel M."/>
    <x v="184"/>
    <d v="1899-12-30T20:00:00"/>
    <m/>
    <n v="1"/>
    <x v="0"/>
    <x v="0"/>
    <s v="SI"/>
    <x v="2"/>
    <x v="2"/>
    <x v="0"/>
    <n v="0"/>
    <x v="1"/>
    <x v="36"/>
    <x v="9"/>
    <n v="468"/>
  </r>
  <r>
    <d v="2019-09-05T00:00:00"/>
    <x v="55"/>
    <d v="1899-12-30T17:30:00"/>
    <m/>
    <x v="1"/>
    <s v="JAR"/>
    <d v="2019-09-05T17:30:00"/>
    <n v="28485"/>
    <x v="33"/>
    <s v="Carga"/>
    <s v="NO"/>
    <n v="2"/>
    <n v="2"/>
    <x v="0"/>
    <x v="30"/>
    <x v="3"/>
    <s v="Guipuzcoa"/>
    <m/>
    <m/>
    <m/>
    <m/>
    <n v="15"/>
    <s v="Reyes"/>
    <x v="183"/>
    <d v="1899-12-30T13:00:00"/>
    <m/>
    <n v="0"/>
    <x v="0"/>
    <x v="0"/>
    <s v="SI"/>
    <x v="1"/>
    <x v="3"/>
    <x v="1"/>
    <n v="1"/>
    <x v="1"/>
    <x v="36"/>
    <x v="9"/>
    <n v="468"/>
  </r>
  <r>
    <d v="2019-09-05T00:00:00"/>
    <x v="3"/>
    <d v="1899-12-30T11:30:00"/>
    <m/>
    <x v="1"/>
    <s v="JAR"/>
    <d v="2019-09-05T11:30:00"/>
    <m/>
    <x v="72"/>
    <s v="Descarga"/>
    <s v="NO"/>
    <n v="3"/>
    <n v="6"/>
    <x v="0"/>
    <x v="242"/>
    <x v="2"/>
    <s v="PALAU"/>
    <m/>
    <m/>
    <m/>
    <m/>
    <n v="20"/>
    <s v="Juan Carlos"/>
    <x v="183"/>
    <d v="1899-12-30T11:30:00"/>
    <m/>
    <n v="0"/>
    <x v="0"/>
    <x v="0"/>
    <s v="SI"/>
    <x v="1"/>
    <x v="1"/>
    <x v="1"/>
    <n v="1"/>
    <x v="0"/>
    <x v="36"/>
    <x v="9"/>
    <n v="468"/>
  </r>
  <r>
    <d v="2019-09-06T00:00:00"/>
    <x v="89"/>
    <d v="1899-12-30T17:15:00"/>
    <m/>
    <x v="1"/>
    <s v="JAR"/>
    <d v="2019-09-06T17:30:00"/>
    <m/>
    <x v="83"/>
    <s v="Carga"/>
    <s v="NO"/>
    <n v="2"/>
    <n v="4"/>
    <x v="0"/>
    <x v="294"/>
    <x v="5"/>
    <s v="varios"/>
    <m/>
    <m/>
    <m/>
    <m/>
    <n v="30"/>
    <s v="Miguel M."/>
    <x v="184"/>
    <d v="1899-12-30T17:15:00"/>
    <m/>
    <n v="0"/>
    <x v="0"/>
    <x v="0"/>
    <s v="SI"/>
    <x v="1"/>
    <x v="1"/>
    <x v="1"/>
    <n v="1"/>
    <x v="2"/>
    <x v="36"/>
    <x v="9"/>
    <n v="468"/>
  </r>
  <r>
    <d v="2019-09-06T00:00:00"/>
    <x v="38"/>
    <d v="1899-12-30T15:00:00"/>
    <m/>
    <x v="1"/>
    <s v="JAR"/>
    <d v="2019-09-06T15:00:00"/>
    <n v="6007524"/>
    <x v="6"/>
    <s v="Carga"/>
    <s v="SI"/>
    <n v="13.5"/>
    <n v="26"/>
    <x v="0"/>
    <x v="7"/>
    <x v="4"/>
    <s v="Gaillon"/>
    <m/>
    <m/>
    <m/>
    <m/>
    <n v="60"/>
    <s v="Miguel M."/>
    <x v="184"/>
    <d v="1899-12-30T18:00:00"/>
    <m/>
    <n v="1"/>
    <x v="0"/>
    <x v="0"/>
    <s v="SI"/>
    <x v="1"/>
    <x v="2"/>
    <x v="0"/>
    <n v="0"/>
    <x v="1"/>
    <x v="36"/>
    <x v="9"/>
    <n v="468"/>
  </r>
  <r>
    <d v="2019-09-06T00:00:00"/>
    <x v="14"/>
    <d v="1899-12-30T10:00:00"/>
    <m/>
    <x v="1"/>
    <s v="JAR"/>
    <d v="2019-09-06T10:00:00"/>
    <m/>
    <x v="7"/>
    <s v="Descarga"/>
    <s v="NO"/>
    <n v="4"/>
    <n v="3"/>
    <x v="0"/>
    <x v="141"/>
    <x v="2"/>
    <s v="PALAU"/>
    <s v="Recoger en Altoplast y Osona Ind."/>
    <m/>
    <m/>
    <m/>
    <n v="15"/>
    <s v="Juan Carlos"/>
    <x v="184"/>
    <d v="1899-12-30T10:00:00"/>
    <m/>
    <n v="0"/>
    <x v="0"/>
    <x v="0"/>
    <s v="SI"/>
    <x v="1"/>
    <x v="1"/>
    <x v="1"/>
    <n v="1"/>
    <x v="0"/>
    <x v="36"/>
    <x v="9"/>
    <n v="468"/>
  </r>
  <r>
    <d v="2019-09-06T00:00:00"/>
    <x v="22"/>
    <d v="1899-12-30T09:00:00"/>
    <m/>
    <x v="1"/>
    <s v="JAR"/>
    <d v="2019-09-06T09:00:00"/>
    <m/>
    <x v="32"/>
    <s v="Descarga"/>
    <s v="NO"/>
    <n v="6"/>
    <n v="12"/>
    <x v="0"/>
    <x v="227"/>
    <x v="0"/>
    <s v="PALAU"/>
    <m/>
    <m/>
    <m/>
    <m/>
    <n v="40"/>
    <s v="Juan Carlos"/>
    <x v="184"/>
    <d v="1899-12-30T09:00:00"/>
    <m/>
    <n v="0"/>
    <x v="0"/>
    <x v="0"/>
    <s v="SI"/>
    <x v="1"/>
    <x v="1"/>
    <x v="1"/>
    <n v="1"/>
    <x v="0"/>
    <x v="36"/>
    <x v="9"/>
    <n v="468"/>
  </r>
  <r>
    <d v="2019-09-06T00:00:00"/>
    <x v="2"/>
    <d v="1899-12-30T11:00:00"/>
    <m/>
    <x v="1"/>
    <s v="JAR"/>
    <d v="2019-09-06T11:00:00"/>
    <s v="29335-29388"/>
    <x v="3"/>
    <s v="Carga"/>
    <s v="NO"/>
    <n v="4"/>
    <n v="7"/>
    <x v="0"/>
    <x v="64"/>
    <x v="1"/>
    <s v="Madrid"/>
    <m/>
    <m/>
    <m/>
    <m/>
    <n v="20"/>
    <s v="Juan Carlos"/>
    <x v="184"/>
    <d v="1899-12-30T11:00:00"/>
    <m/>
    <n v="0"/>
    <x v="0"/>
    <x v="0"/>
    <s v="SI"/>
    <x v="1"/>
    <x v="1"/>
    <x v="1"/>
    <n v="1"/>
    <x v="1"/>
    <x v="36"/>
    <x v="9"/>
    <n v="468"/>
  </r>
  <r>
    <d v="2019-09-06T00:00:00"/>
    <x v="4"/>
    <d v="1899-12-30T12:00:00"/>
    <m/>
    <x v="1"/>
    <s v="JAR"/>
    <d v="2019-09-06T12:00:00"/>
    <n v="6007679"/>
    <x v="18"/>
    <s v="Carga"/>
    <s v="NO"/>
    <n v="2"/>
    <n v="3"/>
    <x v="0"/>
    <x v="31"/>
    <x v="9"/>
    <s v="Alemania"/>
    <m/>
    <m/>
    <m/>
    <m/>
    <n v="20"/>
    <s v="Juan Carlos"/>
    <x v="184"/>
    <d v="1899-12-30T12:00:00"/>
    <m/>
    <n v="0"/>
    <x v="0"/>
    <x v="0"/>
    <s v="SI"/>
    <x v="1"/>
    <x v="1"/>
    <x v="1"/>
    <n v="1"/>
    <x v="2"/>
    <x v="36"/>
    <x v="9"/>
    <n v="468"/>
  </r>
  <r>
    <d v="2019-09-06T00:00:00"/>
    <x v="36"/>
    <d v="1899-12-30T13:00:00"/>
    <m/>
    <x v="1"/>
    <s v="JAR"/>
    <d v="2019-09-06T13:00:00"/>
    <n v="6007672"/>
    <x v="3"/>
    <s v="Carga"/>
    <s v="NO"/>
    <n v="2"/>
    <n v="3"/>
    <x v="0"/>
    <x v="51"/>
    <x v="4"/>
    <s v="Romania"/>
    <m/>
    <m/>
    <m/>
    <m/>
    <n v="20"/>
    <s v="Denia"/>
    <x v="184"/>
    <d v="1899-12-30T13:00:00"/>
    <m/>
    <n v="0"/>
    <x v="0"/>
    <x v="0"/>
    <s v="SI"/>
    <x v="1"/>
    <x v="1"/>
    <x v="1"/>
    <n v="1"/>
    <x v="1"/>
    <x v="36"/>
    <x v="9"/>
    <n v="468"/>
  </r>
  <r>
    <d v="2019-09-06T00:00:00"/>
    <x v="43"/>
    <d v="1899-12-30T14:00:00"/>
    <m/>
    <x v="1"/>
    <s v="JAR"/>
    <d v="2019-09-06T14:00:00"/>
    <n v="29538"/>
    <x v="75"/>
    <s v="Carga"/>
    <s v="NO"/>
    <n v="1"/>
    <n v="2"/>
    <x v="0"/>
    <x v="41"/>
    <x v="1"/>
    <s v="Portugal"/>
    <m/>
    <m/>
    <m/>
    <m/>
    <n v="15"/>
    <s v="Denia"/>
    <x v="184"/>
    <d v="1899-12-30T12:30:00"/>
    <m/>
    <n v="0"/>
    <x v="0"/>
    <x v="0"/>
    <s v="SI"/>
    <x v="1"/>
    <x v="3"/>
    <x v="1"/>
    <n v="1"/>
    <x v="1"/>
    <x v="36"/>
    <x v="9"/>
    <n v="468"/>
  </r>
  <r>
    <d v="2019-09-06T00:00:00"/>
    <x v="13"/>
    <d v="1899-12-30T16:00:00"/>
    <m/>
    <x v="1"/>
    <s v="JAR"/>
    <d v="2019-09-06T16:00:00"/>
    <s v="6007562 + 6007693 + 6007578 + resto 6007524"/>
    <x v="6"/>
    <s v="Carga"/>
    <s v="SI"/>
    <n v="13.5"/>
    <n v="26"/>
    <x v="0"/>
    <x v="7"/>
    <x v="4"/>
    <s v="Gaillon"/>
    <m/>
    <m/>
    <m/>
    <m/>
    <n v="60"/>
    <s v="Denia"/>
    <x v="184"/>
    <d v="1899-12-30T13:00:00"/>
    <m/>
    <n v="1"/>
    <x v="0"/>
    <x v="0"/>
    <s v="SI"/>
    <x v="1"/>
    <x v="3"/>
    <x v="1"/>
    <n v="1"/>
    <x v="1"/>
    <x v="36"/>
    <x v="9"/>
    <n v="468"/>
  </r>
  <r>
    <d v="2019-09-06T00:00:00"/>
    <x v="1"/>
    <d v="1899-12-30T10:30:00"/>
    <m/>
    <x v="1"/>
    <s v="JAR"/>
    <d v="2019-09-06T10:30:00"/>
    <m/>
    <x v="7"/>
    <s v="Carga"/>
    <s v="NO"/>
    <n v="4"/>
    <n v="7"/>
    <x v="0"/>
    <x v="298"/>
    <x v="11"/>
    <s v="Sta. Perpetua"/>
    <m/>
    <m/>
    <m/>
    <m/>
    <n v="20"/>
    <s v="Denia"/>
    <x v="184"/>
    <d v="1899-12-30T10:30:00"/>
    <m/>
    <n v="0"/>
    <x v="0"/>
    <x v="0"/>
    <s v="SI"/>
    <x v="1"/>
    <x v="1"/>
    <x v="1"/>
    <n v="1"/>
    <x v="2"/>
    <x v="36"/>
    <x v="9"/>
    <n v="468"/>
  </r>
  <r>
    <d v="2019-09-06T00:00:00"/>
    <x v="3"/>
    <d v="1899-12-30T11:30:00"/>
    <m/>
    <x v="1"/>
    <s v="JAR"/>
    <d v="2019-09-06T11:30:00"/>
    <m/>
    <x v="7"/>
    <s v="Carga"/>
    <s v="NO"/>
    <n v="4"/>
    <n v="7"/>
    <x v="0"/>
    <x v="298"/>
    <x v="11"/>
    <s v="Sta. Perpetua"/>
    <m/>
    <m/>
    <m/>
    <m/>
    <n v="20"/>
    <s v="Denia"/>
    <x v="184"/>
    <d v="1899-12-30T11:30:00"/>
    <m/>
    <n v="0"/>
    <x v="0"/>
    <x v="0"/>
    <s v="SI"/>
    <x v="1"/>
    <x v="1"/>
    <x v="1"/>
    <n v="1"/>
    <x v="2"/>
    <x v="36"/>
    <x v="9"/>
    <n v="468"/>
  </r>
  <r>
    <d v="2019-09-06T00:00:00"/>
    <x v="12"/>
    <d v="1899-12-30T14:30:00"/>
    <m/>
    <x v="1"/>
    <s v="JAR"/>
    <d v="2019-09-06T14:30:00"/>
    <m/>
    <x v="26"/>
    <s v="Carga"/>
    <s v="SI"/>
    <n v="13.5"/>
    <n v="24"/>
    <x v="0"/>
    <x v="349"/>
    <x v="7"/>
    <s v="varios"/>
    <m/>
    <m/>
    <m/>
    <m/>
    <n v="60"/>
    <s v="Juan Carlos"/>
    <x v="184"/>
    <d v="1899-12-30T13:00:00"/>
    <m/>
    <n v="1"/>
    <x v="0"/>
    <x v="0"/>
    <s v="SI"/>
    <x v="1"/>
    <x v="3"/>
    <x v="1"/>
    <n v="1"/>
    <x v="2"/>
    <x v="36"/>
    <x v="9"/>
    <n v="468"/>
  </r>
  <r>
    <d v="2019-09-06T00:00:00"/>
    <x v="8"/>
    <d v="1899-12-30T16:30:00"/>
    <m/>
    <x v="1"/>
    <s v="JAR"/>
    <d v="2019-09-06T16:30:00"/>
    <m/>
    <x v="26"/>
    <s v="Carga"/>
    <s v="NO"/>
    <n v="6"/>
    <n v="12"/>
    <x v="0"/>
    <x v="349"/>
    <x v="7"/>
    <s v="badalona"/>
    <m/>
    <m/>
    <m/>
    <m/>
    <n v="30"/>
    <s v="Miguel M."/>
    <x v="184"/>
    <d v="1899-12-30T16:30:00"/>
    <m/>
    <n v="0"/>
    <x v="0"/>
    <x v="0"/>
    <s v="SI"/>
    <x v="1"/>
    <x v="1"/>
    <x v="1"/>
    <n v="1"/>
    <x v="2"/>
    <x v="36"/>
    <x v="9"/>
    <n v="468"/>
  </r>
  <r>
    <d v="2019-09-06T00:00:00"/>
    <x v="5"/>
    <m/>
    <m/>
    <x v="0"/>
    <s v="JAR"/>
    <d v="2019-09-06T12:30:00"/>
    <s v="29187-29385"/>
    <x v="49"/>
    <s v="Carga"/>
    <s v="NO"/>
    <n v="4"/>
    <n v="7"/>
    <x v="0"/>
    <x v="145"/>
    <x v="7"/>
    <s v="Canarias"/>
    <m/>
    <m/>
    <m/>
    <m/>
    <n v="20"/>
    <s v="Juan Carlos"/>
    <x v="184"/>
    <d v="1899-12-30T12:30:00"/>
    <m/>
    <n v="0"/>
    <x v="0"/>
    <x v="0"/>
    <s v="No"/>
    <x v="0"/>
    <x v="0"/>
    <x v="0"/>
    <n v="0"/>
    <x v="2"/>
    <x v="36"/>
    <x v="9"/>
    <n v="468"/>
  </r>
  <r>
    <d v="2019-09-06T00:00:00"/>
    <x v="6"/>
    <d v="1899-12-30T13:30:00"/>
    <m/>
    <x v="1"/>
    <s v="JAR"/>
    <d v="2019-09-06T13:30:00"/>
    <m/>
    <x v="7"/>
    <s v="Carga"/>
    <s v="NO"/>
    <n v="4"/>
    <n v="6"/>
    <x v="0"/>
    <x v="247"/>
    <x v="5"/>
    <s v="la llagosta"/>
    <m/>
    <m/>
    <m/>
    <m/>
    <n v="20"/>
    <s v="Denia"/>
    <x v="184"/>
    <d v="1899-12-30T11:30:00"/>
    <m/>
    <n v="0"/>
    <x v="0"/>
    <x v="0"/>
    <s v="SI"/>
    <x v="1"/>
    <x v="3"/>
    <x v="1"/>
    <n v="1"/>
    <x v="2"/>
    <x v="36"/>
    <x v="9"/>
    <n v="468"/>
  </r>
  <r>
    <d v="2019-09-09T00:00:00"/>
    <x v="4"/>
    <d v="1899-12-30T12:00:00"/>
    <m/>
    <x v="1"/>
    <s v="JAR"/>
    <d v="2019-09-09T12:00:00"/>
    <m/>
    <x v="43"/>
    <s v="Descarga"/>
    <s v="NO"/>
    <n v="5"/>
    <n v="9"/>
    <x v="0"/>
    <x v="150"/>
    <x v="0"/>
    <s v="PALAU"/>
    <m/>
    <m/>
    <m/>
    <m/>
    <n v="30"/>
    <s v="Denia"/>
    <x v="185"/>
    <d v="1899-12-30T12:00:00"/>
    <m/>
    <n v="0"/>
    <x v="0"/>
    <x v="0"/>
    <s v="SI"/>
    <x v="1"/>
    <x v="1"/>
    <x v="1"/>
    <n v="1"/>
    <x v="0"/>
    <x v="37"/>
    <x v="9"/>
    <n v="468"/>
  </r>
  <r>
    <d v="2019-09-09T00:00:00"/>
    <x v="117"/>
    <d v="1899-12-30T21:00:00"/>
    <m/>
    <x v="1"/>
    <s v="JAR"/>
    <d v="2019-09-09T21:00:00"/>
    <n v="3680530881"/>
    <x v="3"/>
    <s v="Carga"/>
    <s v="SI"/>
    <n v="13.5"/>
    <n v="26"/>
    <x v="0"/>
    <x v="23"/>
    <x v="3"/>
    <s v="Varios"/>
    <m/>
    <m/>
    <m/>
    <m/>
    <n v="60"/>
    <s v="Jesús"/>
    <x v="185"/>
    <d v="1899-12-30T16:00:00"/>
    <m/>
    <n v="1"/>
    <x v="0"/>
    <x v="0"/>
    <s v="SI"/>
    <x v="1"/>
    <x v="3"/>
    <x v="1"/>
    <n v="1"/>
    <x v="1"/>
    <x v="37"/>
    <x v="9"/>
    <n v="468"/>
  </r>
  <r>
    <d v="2019-09-09T00:00:00"/>
    <x v="43"/>
    <d v="1899-12-30T14:00:00"/>
    <m/>
    <x v="1"/>
    <s v="JAR"/>
    <d v="2019-09-09T14:00:00"/>
    <m/>
    <x v="28"/>
    <s v="Descarga"/>
    <s v="NO"/>
    <n v="1"/>
    <n v="2"/>
    <x v="0"/>
    <x v="49"/>
    <x v="0"/>
    <s v="PALAU"/>
    <m/>
    <m/>
    <m/>
    <m/>
    <n v="15"/>
    <s v="Denia"/>
    <x v="185"/>
    <d v="1899-12-30T13:30:00"/>
    <m/>
    <n v="0"/>
    <x v="0"/>
    <x v="0"/>
    <s v="SI"/>
    <x v="1"/>
    <x v="3"/>
    <x v="1"/>
    <n v="1"/>
    <x v="0"/>
    <x v="37"/>
    <x v="9"/>
    <n v="468"/>
  </r>
  <r>
    <d v="2019-09-09T00:00:00"/>
    <x v="12"/>
    <d v="1899-12-30T14:30:00"/>
    <m/>
    <x v="1"/>
    <s v="JAR"/>
    <d v="2019-09-09T14:30:00"/>
    <s v="P R S"/>
    <x v="28"/>
    <s v="Carga"/>
    <s v="NO"/>
    <n v="3"/>
    <n v="6"/>
    <x v="0"/>
    <x v="400"/>
    <x v="0"/>
    <s v="Tarragona"/>
    <m/>
    <m/>
    <m/>
    <m/>
    <n v="30"/>
    <s v="Denia"/>
    <x v="185"/>
    <d v="1899-12-30T13:30:00"/>
    <m/>
    <n v="0"/>
    <x v="0"/>
    <x v="0"/>
    <s v="SI"/>
    <x v="1"/>
    <x v="3"/>
    <x v="1"/>
    <n v="1"/>
    <x v="0"/>
    <x v="37"/>
    <x v="9"/>
    <n v="468"/>
  </r>
  <r>
    <d v="2019-09-09T00:00:00"/>
    <x v="9"/>
    <d v="1899-12-30T08:00:00"/>
    <m/>
    <x v="1"/>
    <s v="JAR"/>
    <d v="2019-09-09T08:00:00"/>
    <n v="29547"/>
    <x v="7"/>
    <s v="Carga"/>
    <s v="NO"/>
    <n v="4"/>
    <n v="4"/>
    <x v="0"/>
    <x v="9"/>
    <x v="7"/>
    <s v="Martorell"/>
    <m/>
    <m/>
    <m/>
    <m/>
    <n v="20"/>
    <s v="Juan Carlos"/>
    <x v="185"/>
    <d v="1899-12-30T08:00:00"/>
    <m/>
    <n v="0"/>
    <x v="0"/>
    <x v="0"/>
    <s v="SI"/>
    <x v="1"/>
    <x v="1"/>
    <x v="1"/>
    <n v="1"/>
    <x v="2"/>
    <x v="37"/>
    <x v="9"/>
    <n v="468"/>
  </r>
  <r>
    <d v="2019-09-09T00:00:00"/>
    <x v="0"/>
    <d v="1899-12-30T09:30:00"/>
    <m/>
    <x v="1"/>
    <s v="JAR"/>
    <d v="2019-09-09T09:30:00"/>
    <n v="29155"/>
    <x v="3"/>
    <s v="Carga"/>
    <s v="SI"/>
    <n v="13.5"/>
    <n v="15"/>
    <x v="0"/>
    <x v="6"/>
    <x v="3"/>
    <s v="Bernis"/>
    <m/>
    <m/>
    <m/>
    <m/>
    <n v="30"/>
    <s v="Juan Carlos"/>
    <x v="185"/>
    <d v="1899-12-30T09:30:00"/>
    <m/>
    <n v="1"/>
    <x v="0"/>
    <x v="0"/>
    <s v="SI"/>
    <x v="1"/>
    <x v="1"/>
    <x v="1"/>
    <n v="1"/>
    <x v="1"/>
    <x v="37"/>
    <x v="9"/>
    <n v="468"/>
  </r>
  <r>
    <d v="2019-09-09T00:00:00"/>
    <x v="14"/>
    <d v="1899-12-30T10:00:00"/>
    <m/>
    <x v="1"/>
    <s v="JAR"/>
    <d v="2019-09-09T10:00:00"/>
    <m/>
    <x v="7"/>
    <s v="Carga"/>
    <s v="NO"/>
    <n v="4"/>
    <n v="6"/>
    <x v="0"/>
    <x v="247"/>
    <x v="5"/>
    <s v="La llagosta"/>
    <m/>
    <m/>
    <m/>
    <m/>
    <n v="20"/>
    <s v="Denia"/>
    <x v="185"/>
    <d v="1899-12-30T10:00:00"/>
    <m/>
    <n v="0"/>
    <x v="0"/>
    <x v="0"/>
    <s v="SI"/>
    <x v="1"/>
    <x v="1"/>
    <x v="1"/>
    <n v="1"/>
    <x v="2"/>
    <x v="37"/>
    <x v="9"/>
    <n v="468"/>
  </r>
  <r>
    <d v="2019-09-09T00:00:00"/>
    <x v="3"/>
    <d v="1899-12-30T11:30:00"/>
    <m/>
    <x v="1"/>
    <s v="JAR"/>
    <d v="2019-09-09T11:30:00"/>
    <m/>
    <x v="7"/>
    <s v="Carga"/>
    <s v="NO"/>
    <n v="2"/>
    <n v="2"/>
    <x v="0"/>
    <x v="289"/>
    <x v="11"/>
    <s v="Parets"/>
    <m/>
    <m/>
    <m/>
    <m/>
    <n v="15"/>
    <s v="Juan Carlos"/>
    <x v="185"/>
    <d v="1899-12-30T11:30:00"/>
    <m/>
    <n v="0"/>
    <x v="0"/>
    <x v="0"/>
    <s v="SI"/>
    <x v="1"/>
    <x v="1"/>
    <x v="1"/>
    <n v="1"/>
    <x v="2"/>
    <x v="37"/>
    <x v="9"/>
    <n v="468"/>
  </r>
  <r>
    <d v="2019-09-09T00:00:00"/>
    <x v="89"/>
    <d v="1899-12-30T17:15:00"/>
    <m/>
    <x v="1"/>
    <s v="JAR"/>
    <d v="2019-09-09T17:30:00"/>
    <m/>
    <x v="83"/>
    <s v="Carga"/>
    <s v="NO"/>
    <n v="2"/>
    <n v="4"/>
    <x v="0"/>
    <x v="294"/>
    <x v="5"/>
    <s v="varios"/>
    <m/>
    <m/>
    <m/>
    <m/>
    <n v="20"/>
    <s v="Miguel M."/>
    <x v="185"/>
    <d v="1899-12-30T17:15:00"/>
    <m/>
    <n v="0"/>
    <x v="0"/>
    <x v="0"/>
    <s v="SI"/>
    <x v="1"/>
    <x v="1"/>
    <x v="1"/>
    <n v="1"/>
    <x v="2"/>
    <x v="37"/>
    <x v="9"/>
    <n v="468"/>
  </r>
  <r>
    <d v="2019-09-09T00:00:00"/>
    <x v="82"/>
    <d v="1899-12-30T16:45:00"/>
    <m/>
    <x v="1"/>
    <s v="JAR"/>
    <d v="2019-09-09T17:00:00"/>
    <m/>
    <x v="3"/>
    <s v="Carga"/>
    <s v="NO"/>
    <n v="10"/>
    <n v="6"/>
    <x v="0"/>
    <x v="6"/>
    <x v="3"/>
    <s v="varios"/>
    <m/>
    <m/>
    <m/>
    <m/>
    <n v="30"/>
    <s v="Miguel M."/>
    <x v="185"/>
    <d v="1899-12-30T16:45:00"/>
    <m/>
    <n v="0"/>
    <x v="0"/>
    <x v="0"/>
    <s v="SI"/>
    <x v="1"/>
    <x v="1"/>
    <x v="1"/>
    <n v="1"/>
    <x v="1"/>
    <x v="37"/>
    <x v="9"/>
    <n v="468"/>
  </r>
  <r>
    <d v="2019-09-09T00:00:00"/>
    <x v="8"/>
    <d v="1899-12-30T16:30:00"/>
    <m/>
    <x v="1"/>
    <s v="JAR"/>
    <d v="2019-09-09T16:30:00"/>
    <n v="6007458"/>
    <x v="6"/>
    <s v="Carga"/>
    <s v="SI"/>
    <n v="13.5"/>
    <n v="26"/>
    <x v="0"/>
    <x v="7"/>
    <x v="4"/>
    <s v="FRANCE"/>
    <m/>
    <m/>
    <m/>
    <m/>
    <n v="60"/>
    <s v="Jesús"/>
    <x v="185"/>
    <d v="1899-12-30T16:30:00"/>
    <m/>
    <n v="1"/>
    <x v="0"/>
    <x v="0"/>
    <s v="SI"/>
    <x v="1"/>
    <x v="1"/>
    <x v="1"/>
    <n v="1"/>
    <x v="1"/>
    <x v="37"/>
    <x v="9"/>
    <n v="468"/>
  </r>
  <r>
    <d v="2019-09-09T00:00:00"/>
    <x v="46"/>
    <d v="1899-12-30T18:00:00"/>
    <m/>
    <x v="1"/>
    <s v="JAR"/>
    <d v="2019-09-09T18:00:00"/>
    <m/>
    <x v="26"/>
    <s v="Carga"/>
    <s v="NO"/>
    <n v="8"/>
    <n v="16"/>
    <x v="0"/>
    <x v="157"/>
    <x v="5"/>
    <s v="varios"/>
    <m/>
    <m/>
    <m/>
    <m/>
    <n v="30"/>
    <s v="Miguel M."/>
    <x v="185"/>
    <d v="1899-12-30T18:00:00"/>
    <m/>
    <n v="0"/>
    <x v="0"/>
    <x v="0"/>
    <s v="SI"/>
    <x v="1"/>
    <x v="1"/>
    <x v="1"/>
    <n v="1"/>
    <x v="2"/>
    <x v="37"/>
    <x v="9"/>
    <n v="468"/>
  </r>
  <r>
    <d v="2019-09-09T00:00:00"/>
    <x v="13"/>
    <d v="1899-12-30T16:00:00"/>
    <m/>
    <x v="1"/>
    <s v="JAR"/>
    <d v="2019-09-09T16:00:00"/>
    <m/>
    <x v="26"/>
    <s v="Carga"/>
    <s v="SI"/>
    <n v="13.5"/>
    <n v="33"/>
    <x v="0"/>
    <x v="157"/>
    <x v="5"/>
    <s v="varios"/>
    <m/>
    <m/>
    <m/>
    <m/>
    <n v="30"/>
    <s v="Miguel M."/>
    <x v="185"/>
    <d v="1899-12-30T16:00:00"/>
    <m/>
    <n v="1"/>
    <x v="0"/>
    <x v="0"/>
    <s v="SI"/>
    <x v="1"/>
    <x v="1"/>
    <x v="1"/>
    <n v="1"/>
    <x v="2"/>
    <x v="37"/>
    <x v="9"/>
    <n v="468"/>
  </r>
  <r>
    <d v="2019-09-10T00:00:00"/>
    <x v="14"/>
    <d v="1899-12-30T10:00:00"/>
    <m/>
    <x v="1"/>
    <s v="JAR"/>
    <d v="2019-09-10T10:00:00"/>
    <s v="CB-1389 - Patio"/>
    <x v="39"/>
    <s v="Descarga"/>
    <s v="NO"/>
    <n v="9"/>
    <n v="18"/>
    <x v="0"/>
    <x v="134"/>
    <x v="10"/>
    <s v="PALAU"/>
    <m/>
    <m/>
    <m/>
    <m/>
    <n v="60"/>
    <s v="Juan Carlos"/>
    <x v="186"/>
    <d v="1899-12-30T09:00:00"/>
    <m/>
    <n v="0"/>
    <x v="0"/>
    <x v="0"/>
    <s v="SI"/>
    <x v="2"/>
    <x v="2"/>
    <x v="0"/>
    <n v="0"/>
    <x v="2"/>
    <x v="37"/>
    <x v="9"/>
    <n v="468"/>
  </r>
  <r>
    <d v="2019-09-10T00:00:00"/>
    <x v="20"/>
    <d v="1899-12-30T08:30:00"/>
    <m/>
    <x v="1"/>
    <s v="JAR"/>
    <d v="2019-09-10T08:30:00"/>
    <n v="29248"/>
    <x v="3"/>
    <s v="Carga"/>
    <s v="NO"/>
    <n v="2"/>
    <n v="2"/>
    <x v="0"/>
    <x v="401"/>
    <x v="3"/>
    <s v="Sentmenat"/>
    <m/>
    <m/>
    <m/>
    <m/>
    <n v="10"/>
    <s v="Denia"/>
    <x v="187"/>
    <d v="1899-12-30T13:30:00"/>
    <m/>
    <n v="0"/>
    <x v="0"/>
    <x v="0"/>
    <s v="SI"/>
    <x v="1"/>
    <x v="2"/>
    <x v="0"/>
    <n v="0"/>
    <x v="1"/>
    <x v="37"/>
    <x v="9"/>
    <n v="468"/>
  </r>
  <r>
    <d v="2019-09-10T00:00:00"/>
    <x v="1"/>
    <d v="1899-12-30T10:30:00"/>
    <m/>
    <x v="1"/>
    <s v="JAR"/>
    <d v="2019-09-10T10:30:00"/>
    <s v="29591-29649"/>
    <x v="3"/>
    <s v="Carga"/>
    <s v="NO"/>
    <n v="3"/>
    <n v="3"/>
    <x v="0"/>
    <x v="236"/>
    <x v="3"/>
    <s v="Canarias"/>
    <m/>
    <m/>
    <m/>
    <m/>
    <n v="10"/>
    <s v="Juan Carlos"/>
    <x v="186"/>
    <d v="1899-12-30T10:30:00"/>
    <m/>
    <n v="0"/>
    <x v="0"/>
    <x v="0"/>
    <s v="SI"/>
    <x v="2"/>
    <x v="2"/>
    <x v="0"/>
    <n v="0"/>
    <x v="1"/>
    <x v="37"/>
    <x v="9"/>
    <n v="468"/>
  </r>
  <r>
    <d v="2019-09-10T00:00:00"/>
    <x v="5"/>
    <d v="1899-12-30T12:30:00"/>
    <m/>
    <x v="1"/>
    <s v="JAR"/>
    <d v="2019-09-10T12:30:00"/>
    <m/>
    <x v="12"/>
    <s v="Descarga"/>
    <s v="NO"/>
    <n v="3"/>
    <n v="6"/>
    <x v="0"/>
    <x v="4"/>
    <x v="2"/>
    <s v="PALAU"/>
    <m/>
    <m/>
    <m/>
    <m/>
    <n v="15"/>
    <s v="Denia"/>
    <x v="187"/>
    <d v="1899-12-30T12:30:00"/>
    <m/>
    <n v="0"/>
    <x v="0"/>
    <x v="0"/>
    <s v="SI"/>
    <x v="1"/>
    <x v="1"/>
    <x v="1"/>
    <n v="1"/>
    <x v="0"/>
    <x v="37"/>
    <x v="9"/>
    <n v="468"/>
  </r>
  <r>
    <d v="2019-09-10T00:00:00"/>
    <x v="38"/>
    <d v="1899-12-30T15:00:00"/>
    <m/>
    <x v="1"/>
    <s v="JAR"/>
    <d v="2019-09-10T15:00:00"/>
    <m/>
    <x v="39"/>
    <s v="Descarga"/>
    <s v="SI"/>
    <n v="13.5"/>
    <n v="26"/>
    <x v="0"/>
    <x v="67"/>
    <x v="10"/>
    <s v="PALAU"/>
    <m/>
    <m/>
    <m/>
    <m/>
    <n v="45"/>
    <s v="Juan Carlos"/>
    <x v="187"/>
    <d v="1899-12-30T13:00:00"/>
    <m/>
    <n v="1"/>
    <x v="0"/>
    <x v="0"/>
    <s v="SI"/>
    <x v="1"/>
    <x v="3"/>
    <x v="1"/>
    <n v="1"/>
    <x v="2"/>
    <x v="37"/>
    <x v="9"/>
    <n v="468"/>
  </r>
  <r>
    <d v="2019-09-10T00:00:00"/>
    <x v="12"/>
    <d v="1899-12-30T14:30:00"/>
    <m/>
    <x v="1"/>
    <s v="JAR"/>
    <d v="2019-09-10T14:30:00"/>
    <n v="29532"/>
    <x v="3"/>
    <s v="Carga"/>
    <s v="NO"/>
    <n v="1"/>
    <n v="1"/>
    <x v="0"/>
    <x v="275"/>
    <x v="3"/>
    <s v="Cornella"/>
    <m/>
    <m/>
    <m/>
    <m/>
    <n v="10"/>
    <s v="Miguel M."/>
    <x v="187"/>
    <d v="1899-12-30T14:30:00"/>
    <m/>
    <n v="0"/>
    <x v="0"/>
    <x v="0"/>
    <s v="SI"/>
    <x v="1"/>
    <x v="1"/>
    <x v="1"/>
    <n v="1"/>
    <x v="1"/>
    <x v="37"/>
    <x v="9"/>
    <n v="468"/>
  </r>
  <r>
    <d v="2019-09-10T00:00:00"/>
    <x v="82"/>
    <d v="1899-12-30T16:45:00"/>
    <m/>
    <x v="1"/>
    <s v="JAR"/>
    <d v="2019-09-10T17:00:00"/>
    <m/>
    <x v="3"/>
    <s v="Carga"/>
    <s v="NO"/>
    <n v="3"/>
    <n v="3"/>
    <x v="0"/>
    <x v="6"/>
    <x v="3"/>
    <s v="varios"/>
    <m/>
    <m/>
    <m/>
    <m/>
    <n v="15"/>
    <s v="Miguel M."/>
    <x v="187"/>
    <d v="1899-12-30T16:45:00"/>
    <m/>
    <n v="0"/>
    <x v="0"/>
    <x v="0"/>
    <s v="SI"/>
    <x v="1"/>
    <x v="1"/>
    <x v="1"/>
    <n v="1"/>
    <x v="1"/>
    <x v="37"/>
    <x v="9"/>
    <n v="468"/>
  </r>
  <r>
    <d v="2019-09-10T00:00:00"/>
    <x v="89"/>
    <d v="1899-12-30T17:15:00"/>
    <m/>
    <x v="1"/>
    <s v="JAR"/>
    <d v="2019-09-10T17:30:00"/>
    <m/>
    <x v="83"/>
    <s v="Carga"/>
    <s v="NO"/>
    <n v="2"/>
    <n v="4"/>
    <x v="0"/>
    <x v="294"/>
    <x v="5"/>
    <s v="varios"/>
    <m/>
    <m/>
    <m/>
    <m/>
    <n v="20"/>
    <s v="Miguel M."/>
    <x v="187"/>
    <d v="1899-12-30T17:15:00"/>
    <m/>
    <n v="0"/>
    <x v="0"/>
    <x v="0"/>
    <s v="SI"/>
    <x v="1"/>
    <x v="1"/>
    <x v="1"/>
    <n v="1"/>
    <x v="2"/>
    <x v="37"/>
    <x v="9"/>
    <n v="468"/>
  </r>
  <r>
    <d v="2019-09-10T00:00:00"/>
    <x v="3"/>
    <d v="1899-12-30T11:30:00"/>
    <m/>
    <x v="1"/>
    <s v="JAR"/>
    <d v="2019-09-10T11:30:00"/>
    <m/>
    <x v="32"/>
    <s v="Descarga"/>
    <s v="NO"/>
    <n v="4"/>
    <n v="7"/>
    <x v="0"/>
    <x v="227"/>
    <x v="0"/>
    <s v="PALAU"/>
    <m/>
    <m/>
    <m/>
    <m/>
    <n v="30"/>
    <s v="Juan Carlos"/>
    <x v="187"/>
    <d v="1899-12-30T11:30:00"/>
    <m/>
    <n v="0"/>
    <x v="0"/>
    <x v="0"/>
    <s v="SI"/>
    <x v="1"/>
    <x v="1"/>
    <x v="1"/>
    <n v="1"/>
    <x v="0"/>
    <x v="37"/>
    <x v="9"/>
    <n v="468"/>
  </r>
  <r>
    <d v="2019-09-10T00:00:00"/>
    <x v="4"/>
    <d v="1899-12-30T12:00:00"/>
    <m/>
    <x v="1"/>
    <s v="JAR"/>
    <d v="2019-09-10T12:00:00"/>
    <n v="29747"/>
    <x v="3"/>
    <s v="Carga"/>
    <s v="NO"/>
    <n v="1"/>
    <n v="1"/>
    <x v="0"/>
    <x v="402"/>
    <x v="3"/>
    <s v="Tarragona"/>
    <m/>
    <m/>
    <m/>
    <m/>
    <n v="10"/>
    <s v="Jesús"/>
    <x v="187"/>
    <d v="1899-12-30T12:00:00"/>
    <m/>
    <n v="0"/>
    <x v="0"/>
    <x v="0"/>
    <s v="SI"/>
    <x v="1"/>
    <x v="1"/>
    <x v="1"/>
    <n v="1"/>
    <x v="1"/>
    <x v="37"/>
    <x v="9"/>
    <n v="468"/>
  </r>
  <r>
    <d v="2019-09-10T00:00:00"/>
    <x v="55"/>
    <d v="1899-12-30T17:30:00"/>
    <m/>
    <x v="1"/>
    <s v="JAR"/>
    <d v="2019-09-10T17:30:00"/>
    <s v="6007555-7569-7570-7620"/>
    <x v="92"/>
    <s v="Carga"/>
    <s v="NO"/>
    <n v="5"/>
    <n v="9"/>
    <x v="0"/>
    <x v="86"/>
    <x v="4"/>
    <s v="Italia"/>
    <m/>
    <m/>
    <m/>
    <m/>
    <n v="30"/>
    <s v="Miguel M."/>
    <x v="187"/>
    <d v="1899-12-30T17:30:00"/>
    <m/>
    <n v="0"/>
    <x v="0"/>
    <x v="0"/>
    <s v="SI"/>
    <x v="1"/>
    <x v="1"/>
    <x v="1"/>
    <n v="1"/>
    <x v="1"/>
    <x v="37"/>
    <x v="9"/>
    <n v="468"/>
  </r>
  <r>
    <d v="2019-09-10T00:00:00"/>
    <x v="36"/>
    <d v="1899-12-30T13:00:00"/>
    <m/>
    <x v="1"/>
    <s v="JAR"/>
    <d v="2019-09-10T13:00:00"/>
    <n v="113006993"/>
    <x v="3"/>
    <s v="Descarga"/>
    <s v="NO"/>
    <n v="3"/>
    <n v="6"/>
    <x v="0"/>
    <x v="118"/>
    <x v="2"/>
    <s v="PALAU"/>
    <m/>
    <m/>
    <m/>
    <m/>
    <n v="30"/>
    <s v="Juan Carlos"/>
    <x v="187"/>
    <d v="1899-12-30T13:00:00"/>
    <m/>
    <n v="0"/>
    <x v="0"/>
    <x v="0"/>
    <s v="SI"/>
    <x v="1"/>
    <x v="1"/>
    <x v="1"/>
    <n v="1"/>
    <x v="0"/>
    <x v="37"/>
    <x v="9"/>
    <n v="468"/>
  </r>
  <r>
    <d v="2019-09-10T00:00:00"/>
    <x v="2"/>
    <d v="1899-12-30T11:00:00"/>
    <m/>
    <x v="1"/>
    <s v="JAR"/>
    <d v="2019-09-10T11:00:00"/>
    <n v="29151"/>
    <x v="26"/>
    <s v="Carga"/>
    <s v="SI"/>
    <n v="13.5"/>
    <n v="33"/>
    <x v="0"/>
    <x v="403"/>
    <x v="5"/>
    <s v="varios"/>
    <m/>
    <m/>
    <m/>
    <m/>
    <n v="60"/>
    <s v="Jesús"/>
    <x v="187"/>
    <d v="1899-12-30T16:00:00"/>
    <m/>
    <n v="1"/>
    <x v="0"/>
    <x v="0"/>
    <s v="SI"/>
    <x v="1"/>
    <x v="2"/>
    <x v="0"/>
    <n v="0"/>
    <x v="2"/>
    <x v="37"/>
    <x v="9"/>
    <n v="468"/>
  </r>
  <r>
    <d v="2019-09-10T00:00:00"/>
    <x v="9"/>
    <d v="1899-12-30T08:00:00"/>
    <m/>
    <x v="1"/>
    <s v="JAR"/>
    <d v="2019-09-10T08:00:00"/>
    <m/>
    <x v="7"/>
    <s v="Carga"/>
    <s v="NO"/>
    <n v="4"/>
    <n v="4"/>
    <x v="0"/>
    <x v="4"/>
    <x v="7"/>
    <s v="Abrera"/>
    <m/>
    <m/>
    <m/>
    <m/>
    <n v="20"/>
    <s v="Juan Carlos"/>
    <x v="187"/>
    <d v="1899-12-30T08:00:00"/>
    <m/>
    <n v="0"/>
    <x v="0"/>
    <x v="0"/>
    <s v="SI"/>
    <x v="1"/>
    <x v="1"/>
    <x v="1"/>
    <n v="1"/>
    <x v="2"/>
    <x v="37"/>
    <x v="9"/>
    <n v="468"/>
  </r>
  <r>
    <d v="2019-09-10T00:00:00"/>
    <x v="6"/>
    <d v="1899-12-30T13:30:00"/>
    <m/>
    <x v="1"/>
    <s v="JAR"/>
    <d v="2019-09-10T13:30:00"/>
    <n v="29687"/>
    <x v="7"/>
    <s v="Carga"/>
    <s v="NO"/>
    <n v="4"/>
    <n v="6"/>
    <x v="0"/>
    <x v="298"/>
    <x v="11"/>
    <s v="STA.PERPETUA"/>
    <m/>
    <m/>
    <m/>
    <m/>
    <n v="10"/>
    <s v="Juan Carlos"/>
    <x v="187"/>
    <d v="1899-12-30T13:30:00"/>
    <m/>
    <n v="0"/>
    <x v="0"/>
    <x v="0"/>
    <s v="SI"/>
    <x v="1"/>
    <x v="1"/>
    <x v="1"/>
    <n v="1"/>
    <x v="2"/>
    <x v="37"/>
    <x v="9"/>
    <n v="468"/>
  </r>
  <r>
    <d v="2019-09-10T00:00:00"/>
    <x v="63"/>
    <d v="1899-12-30T13:45:00"/>
    <m/>
    <x v="1"/>
    <s v="JAR"/>
    <d v="2019-09-10T14:00:00"/>
    <n v="29687"/>
    <x v="7"/>
    <s v="Carga"/>
    <s v="NO"/>
    <n v="4"/>
    <n v="6"/>
    <x v="0"/>
    <x v="298"/>
    <x v="11"/>
    <s v="STA.PERPETUA"/>
    <m/>
    <m/>
    <m/>
    <m/>
    <n v="10"/>
    <s v="Juan Carlos"/>
    <x v="187"/>
    <d v="1899-12-30T13:45:00"/>
    <m/>
    <n v="0"/>
    <x v="0"/>
    <x v="0"/>
    <s v="SI"/>
    <x v="1"/>
    <x v="1"/>
    <x v="1"/>
    <n v="1"/>
    <x v="2"/>
    <x v="37"/>
    <x v="9"/>
    <n v="468"/>
  </r>
  <r>
    <d v="2019-09-10T00:00:00"/>
    <x v="53"/>
    <d v="1899-12-30T12:45:00"/>
    <m/>
    <x v="1"/>
    <s v="JAR"/>
    <d v="2019-09-10T13:00:00"/>
    <n v="29687"/>
    <x v="7"/>
    <s v="Carga"/>
    <s v="NO"/>
    <n v="4"/>
    <n v="6"/>
    <x v="0"/>
    <x v="298"/>
    <x v="11"/>
    <s v="STA.PERPETUA"/>
    <m/>
    <m/>
    <m/>
    <m/>
    <n v="15"/>
    <s v="Juan Carlos"/>
    <x v="187"/>
    <d v="1899-12-30T12:45:00"/>
    <m/>
    <n v="0"/>
    <x v="0"/>
    <x v="0"/>
    <s v="SI"/>
    <x v="1"/>
    <x v="1"/>
    <x v="1"/>
    <n v="1"/>
    <x v="2"/>
    <x v="37"/>
    <x v="9"/>
    <n v="468"/>
  </r>
  <r>
    <d v="2019-09-10T00:00:00"/>
    <x v="43"/>
    <m/>
    <m/>
    <x v="0"/>
    <s v="JAR"/>
    <d v="2019-09-10T14:00:00"/>
    <s v="29451-29278"/>
    <x v="62"/>
    <s v="Carga"/>
    <s v="NO"/>
    <n v="1"/>
    <n v="2"/>
    <x v="0"/>
    <x v="129"/>
    <x v="1"/>
    <s v="Portugal"/>
    <m/>
    <m/>
    <m/>
    <m/>
    <n v="15"/>
    <s v="Miguel M."/>
    <x v="187"/>
    <d v="1899-12-30T14:00:00"/>
    <m/>
    <n v="0"/>
    <x v="0"/>
    <x v="0"/>
    <s v="No"/>
    <x v="0"/>
    <x v="0"/>
    <x v="0"/>
    <n v="0"/>
    <x v="1"/>
    <x v="37"/>
    <x v="9"/>
    <n v="468"/>
  </r>
  <r>
    <d v="2019-09-12T00:00:00"/>
    <x v="14"/>
    <d v="1899-12-30T10:00:00"/>
    <m/>
    <x v="1"/>
    <s v="JAR"/>
    <d v="2019-09-12T10:00:00"/>
    <n v="29064"/>
    <x v="3"/>
    <s v="Carga"/>
    <s v="NO"/>
    <n v="10"/>
    <n v="20"/>
    <x v="0"/>
    <x v="4"/>
    <x v="1"/>
    <s v="Madrid"/>
    <m/>
    <m/>
    <m/>
    <m/>
    <n v="45"/>
    <s v="Juan Carlos"/>
    <x v="186"/>
    <d v="1899-12-30T12:00:00"/>
    <m/>
    <n v="0"/>
    <x v="0"/>
    <x v="0"/>
    <s v="SI"/>
    <x v="1"/>
    <x v="2"/>
    <x v="0"/>
    <n v="0"/>
    <x v="1"/>
    <x v="37"/>
    <x v="9"/>
    <n v="468"/>
  </r>
  <r>
    <d v="2019-09-12T00:00:00"/>
    <x v="4"/>
    <d v="1899-12-30T12:00:00"/>
    <m/>
    <x v="1"/>
    <s v="JAR"/>
    <d v="2019-09-12T12:00:00"/>
    <s v="CB-1396"/>
    <x v="25"/>
    <s v="Descarga"/>
    <s v="SI"/>
    <n v="13.5"/>
    <n v="26"/>
    <x v="0"/>
    <x v="42"/>
    <x v="10"/>
    <s v="GAILLON"/>
    <m/>
    <m/>
    <m/>
    <m/>
    <n v="60"/>
    <s v="Denia"/>
    <x v="186"/>
    <d v="1899-12-30T12:00:00"/>
    <m/>
    <n v="1"/>
    <x v="0"/>
    <x v="0"/>
    <s v="SI"/>
    <x v="1"/>
    <x v="1"/>
    <x v="1"/>
    <n v="1"/>
    <x v="2"/>
    <x v="37"/>
    <x v="9"/>
    <n v="468"/>
  </r>
  <r>
    <d v="2019-09-12T00:00:00"/>
    <x v="82"/>
    <d v="1899-12-30T16:45:00"/>
    <m/>
    <x v="1"/>
    <s v="JAR"/>
    <d v="2019-09-12T17:00:00"/>
    <m/>
    <x v="3"/>
    <s v="Carga"/>
    <s v="NO"/>
    <n v="3"/>
    <n v="3"/>
    <x v="0"/>
    <x v="6"/>
    <x v="3"/>
    <s v="varios"/>
    <m/>
    <m/>
    <m/>
    <m/>
    <n v="15"/>
    <s v="Jesús"/>
    <x v="186"/>
    <d v="1899-12-30T16:45:00"/>
    <m/>
    <n v="0"/>
    <x v="0"/>
    <x v="0"/>
    <s v="SI"/>
    <x v="1"/>
    <x v="1"/>
    <x v="1"/>
    <n v="1"/>
    <x v="1"/>
    <x v="37"/>
    <x v="9"/>
    <n v="468"/>
  </r>
  <r>
    <d v="2019-09-12T00:00:00"/>
    <x v="89"/>
    <d v="1899-12-30T17:15:00"/>
    <m/>
    <x v="1"/>
    <s v="JAR"/>
    <d v="2019-09-12T17:30:00"/>
    <m/>
    <x v="83"/>
    <s v="Carga"/>
    <s v="NO"/>
    <n v="2"/>
    <n v="4"/>
    <x v="0"/>
    <x v="294"/>
    <x v="5"/>
    <s v="varios"/>
    <m/>
    <m/>
    <m/>
    <m/>
    <n v="15"/>
    <s v="Miguel M."/>
    <x v="186"/>
    <d v="1899-12-30T17:15:00"/>
    <m/>
    <n v="0"/>
    <x v="0"/>
    <x v="0"/>
    <s v="SI"/>
    <x v="1"/>
    <x v="1"/>
    <x v="1"/>
    <n v="1"/>
    <x v="2"/>
    <x v="37"/>
    <x v="9"/>
    <n v="468"/>
  </r>
  <r>
    <d v="2019-09-12T00:00:00"/>
    <x v="9"/>
    <d v="1899-12-30T08:00:00"/>
    <m/>
    <x v="1"/>
    <s v="JAR"/>
    <d v="2019-09-12T08:00:00"/>
    <m/>
    <x v="3"/>
    <s v="Descarga"/>
    <s v="SI"/>
    <n v="13.5"/>
    <n v="21"/>
    <x v="0"/>
    <x v="349"/>
    <x v="2"/>
    <s v="PALAU"/>
    <m/>
    <m/>
    <m/>
    <m/>
    <n v="60"/>
    <s v="Juan Carlos"/>
    <x v="186"/>
    <d v="1899-12-30T08:00:00"/>
    <m/>
    <n v="1"/>
    <x v="0"/>
    <x v="0"/>
    <s v="SI"/>
    <x v="1"/>
    <x v="1"/>
    <x v="1"/>
    <n v="1"/>
    <x v="0"/>
    <x v="37"/>
    <x v="9"/>
    <n v="468"/>
  </r>
  <r>
    <d v="2019-09-12T00:00:00"/>
    <x v="22"/>
    <d v="1899-12-30T09:00:00"/>
    <m/>
    <x v="1"/>
    <s v="JAR"/>
    <d v="2019-09-12T09:00:00"/>
    <n v="29153"/>
    <x v="26"/>
    <s v="Carga"/>
    <s v="SI"/>
    <n v="13.5"/>
    <n v="33"/>
    <x v="0"/>
    <x v="403"/>
    <x v="7"/>
    <s v="Masquefa"/>
    <m/>
    <m/>
    <m/>
    <m/>
    <n v="60"/>
    <s v="Denia"/>
    <x v="186"/>
    <d v="1899-12-30T09:00:00"/>
    <m/>
    <n v="1"/>
    <x v="0"/>
    <x v="0"/>
    <s v="SI"/>
    <x v="1"/>
    <x v="1"/>
    <x v="1"/>
    <n v="1"/>
    <x v="2"/>
    <x v="37"/>
    <x v="9"/>
    <n v="468"/>
  </r>
  <r>
    <d v="2019-09-12T00:00:00"/>
    <x v="13"/>
    <d v="1899-12-30T16:00:00"/>
    <m/>
    <x v="1"/>
    <s v="JAR"/>
    <d v="2019-09-12T16:00:00"/>
    <n v="29302"/>
    <x v="3"/>
    <s v="Carga"/>
    <s v="NO"/>
    <n v="4"/>
    <n v="7"/>
    <x v="0"/>
    <x v="169"/>
    <x v="3"/>
    <s v="Murcia"/>
    <m/>
    <m/>
    <m/>
    <m/>
    <n v="30"/>
    <s v="Jesús"/>
    <x v="186"/>
    <d v="1899-12-30T16:00:00"/>
    <m/>
    <n v="0"/>
    <x v="0"/>
    <x v="0"/>
    <s v="SI"/>
    <x v="1"/>
    <x v="1"/>
    <x v="1"/>
    <n v="1"/>
    <x v="1"/>
    <x v="37"/>
    <x v="9"/>
    <n v="468"/>
  </r>
  <r>
    <d v="2019-09-12T00:00:00"/>
    <x v="20"/>
    <d v="1899-12-30T08:30:00"/>
    <m/>
    <x v="1"/>
    <s v="JAR"/>
    <d v="2019-09-12T08:30:00"/>
    <n v="29248"/>
    <x v="3"/>
    <s v="Carga"/>
    <s v="NO"/>
    <n v="2"/>
    <n v="2"/>
    <x v="0"/>
    <x v="401"/>
    <x v="3"/>
    <s v="Sentmenat"/>
    <m/>
    <m/>
    <m/>
    <m/>
    <n v="15"/>
    <s v="Sandra"/>
    <x v="188"/>
    <d v="1899-12-30T11:40:00"/>
    <m/>
    <n v="0"/>
    <x v="0"/>
    <x v="0"/>
    <s v="SI"/>
    <x v="2"/>
    <x v="2"/>
    <x v="0"/>
    <n v="0"/>
    <x v="1"/>
    <x v="38"/>
    <x v="9"/>
    <n v="468"/>
  </r>
  <r>
    <d v="2019-09-12T00:00:00"/>
    <x v="56"/>
    <d v="1899-12-30T19:00:00"/>
    <m/>
    <x v="1"/>
    <s v="JAR"/>
    <d v="2019-09-12T19:00:00"/>
    <s v="Palet Madera-3680525050"/>
    <x v="3"/>
    <s v="Descarga"/>
    <s v="SI"/>
    <n v="13.5"/>
    <n v="26"/>
    <x v="0"/>
    <x v="23"/>
    <x v="2"/>
    <s v="PALAU"/>
    <m/>
    <m/>
    <m/>
    <m/>
    <n v="45"/>
    <s v="Jesús"/>
    <x v="186"/>
    <d v="1899-12-30T19:00:00"/>
    <m/>
    <n v="1"/>
    <x v="0"/>
    <x v="0"/>
    <s v="SI"/>
    <x v="1"/>
    <x v="1"/>
    <x v="1"/>
    <n v="1"/>
    <x v="0"/>
    <x v="37"/>
    <x v="9"/>
    <n v="468"/>
  </r>
  <r>
    <d v="2019-09-12T00:00:00"/>
    <x v="49"/>
    <d v="1899-12-30T20:00:00"/>
    <m/>
    <x v="1"/>
    <s v="JAR"/>
    <d v="2019-09-12T20:00:00"/>
    <n v="27489"/>
    <x v="3"/>
    <s v="Carga"/>
    <s v="SI"/>
    <n v="13.5"/>
    <n v="26"/>
    <x v="0"/>
    <x v="41"/>
    <x v="7"/>
    <s v="Portugal"/>
    <m/>
    <s v="P-86327."/>
    <m/>
    <m/>
    <n v="45"/>
    <s v="Jesús"/>
    <x v="186"/>
    <d v="1899-12-30T16:00:00"/>
    <m/>
    <n v="1"/>
    <x v="0"/>
    <x v="0"/>
    <s v="SI"/>
    <x v="1"/>
    <x v="3"/>
    <x v="1"/>
    <n v="1"/>
    <x v="2"/>
    <x v="37"/>
    <x v="9"/>
    <n v="468"/>
  </r>
  <r>
    <d v="2019-09-12T00:00:00"/>
    <x v="0"/>
    <d v="1899-12-30T09:30:00"/>
    <m/>
    <x v="1"/>
    <s v="JAR"/>
    <d v="2019-09-12T09:30:00"/>
    <m/>
    <x v="7"/>
    <s v="Carga"/>
    <s v="NO"/>
    <n v="4"/>
    <n v="6"/>
    <x v="0"/>
    <x v="247"/>
    <x v="5"/>
    <s v="la llagosta"/>
    <m/>
    <m/>
    <m/>
    <m/>
    <n v="15"/>
    <s v="Juan Carlos"/>
    <x v="186"/>
    <d v="1899-12-30T09:30:00"/>
    <m/>
    <n v="0"/>
    <x v="0"/>
    <x v="0"/>
    <s v="SI"/>
    <x v="1"/>
    <x v="1"/>
    <x v="1"/>
    <n v="1"/>
    <x v="2"/>
    <x v="37"/>
    <x v="9"/>
    <n v="468"/>
  </r>
  <r>
    <d v="2019-09-12T00:00:00"/>
    <x v="36"/>
    <d v="1899-12-30T13:00:00"/>
    <m/>
    <x v="1"/>
    <s v="JAR"/>
    <d v="2019-09-12T13:00:00"/>
    <n v="29006"/>
    <x v="31"/>
    <s v="Carga"/>
    <s v="SI"/>
    <n v="13.5"/>
    <n v="26"/>
    <x v="0"/>
    <x v="349"/>
    <x v="7"/>
    <s v="Madrid"/>
    <m/>
    <m/>
    <m/>
    <m/>
    <n v="60"/>
    <s v="Juan Carlos"/>
    <x v="186"/>
    <d v="1899-12-30T13:00:00"/>
    <m/>
    <n v="1"/>
    <x v="0"/>
    <x v="0"/>
    <s v="SI"/>
    <x v="1"/>
    <x v="1"/>
    <x v="1"/>
    <n v="1"/>
    <x v="2"/>
    <x v="37"/>
    <x v="9"/>
    <n v="468"/>
  </r>
  <r>
    <d v="2019-09-12T00:00:00"/>
    <x v="1"/>
    <d v="1899-12-30T10:30:00"/>
    <m/>
    <x v="1"/>
    <s v="JAR"/>
    <d v="2019-09-12T10:30:00"/>
    <n v="29140"/>
    <x v="3"/>
    <s v="Carga"/>
    <s v="SI"/>
    <n v="13.5"/>
    <n v="44"/>
    <x v="0"/>
    <x v="6"/>
    <x v="3"/>
    <s v="bernis"/>
    <m/>
    <m/>
    <m/>
    <m/>
    <n v="60"/>
    <s v="Juan Carlos"/>
    <x v="186"/>
    <d v="1899-12-30T10:30:00"/>
    <m/>
    <n v="1"/>
    <x v="0"/>
    <x v="0"/>
    <s v="SI"/>
    <x v="1"/>
    <x v="1"/>
    <x v="1"/>
    <n v="1"/>
    <x v="1"/>
    <x v="37"/>
    <x v="9"/>
    <n v="468"/>
  </r>
  <r>
    <d v="2019-09-12T00:00:00"/>
    <x v="6"/>
    <d v="1899-12-30T13:30:00"/>
    <m/>
    <x v="1"/>
    <s v="JAR"/>
    <d v="2019-09-12T13:30:00"/>
    <n v="6007674"/>
    <x v="3"/>
    <s v="Carga"/>
    <s v="NO"/>
    <n v="3"/>
    <n v="5"/>
    <x v="0"/>
    <x v="348"/>
    <x v="4"/>
    <s v="Rep.Checa"/>
    <m/>
    <m/>
    <m/>
    <m/>
    <n v="20"/>
    <s v="Denia"/>
    <x v="186"/>
    <d v="1899-12-30T13:30:00"/>
    <m/>
    <n v="0"/>
    <x v="0"/>
    <x v="0"/>
    <s v="SI"/>
    <x v="1"/>
    <x v="1"/>
    <x v="1"/>
    <n v="1"/>
    <x v="1"/>
    <x v="37"/>
    <x v="9"/>
    <n v="468"/>
  </r>
  <r>
    <d v="2019-09-12T00:00:00"/>
    <x v="7"/>
    <d v="1899-12-30T15:30:00"/>
    <m/>
    <x v="1"/>
    <s v="JAR"/>
    <d v="2019-09-12T15:30:00"/>
    <m/>
    <x v="3"/>
    <s v="Descarga"/>
    <s v="NO"/>
    <n v="1"/>
    <n v="2"/>
    <x v="0"/>
    <x v="6"/>
    <x v="0"/>
    <s v="PALAU"/>
    <m/>
    <m/>
    <m/>
    <m/>
    <n v="15"/>
    <s v="Jesús"/>
    <x v="186"/>
    <d v="1899-12-30T15:30:00"/>
    <m/>
    <n v="0"/>
    <x v="0"/>
    <x v="0"/>
    <s v="SI"/>
    <x v="1"/>
    <x v="1"/>
    <x v="1"/>
    <n v="1"/>
    <x v="0"/>
    <x v="37"/>
    <x v="9"/>
    <n v="468"/>
  </r>
  <r>
    <d v="2019-09-12T00:00:00"/>
    <x v="31"/>
    <d v="1899-12-30T10:45:00"/>
    <m/>
    <x v="1"/>
    <s v="JAR"/>
    <d v="2019-09-12T11:00:00"/>
    <n v="6007501"/>
    <x v="6"/>
    <s v="Carga"/>
    <s v="NO"/>
    <n v="1"/>
    <n v="2"/>
    <x v="0"/>
    <x v="7"/>
    <x v="4"/>
    <s v="France"/>
    <m/>
    <m/>
    <m/>
    <m/>
    <n v="15"/>
    <s v="Juan Carlos"/>
    <x v="186"/>
    <d v="1899-12-30T10:45:00"/>
    <m/>
    <n v="0"/>
    <x v="0"/>
    <x v="0"/>
    <s v="SI"/>
    <x v="1"/>
    <x v="1"/>
    <x v="1"/>
    <n v="1"/>
    <x v="1"/>
    <x v="37"/>
    <x v="9"/>
    <n v="468"/>
  </r>
  <r>
    <d v="2019-09-12T00:00:00"/>
    <x v="73"/>
    <m/>
    <m/>
    <x v="0"/>
    <s v="JAR"/>
    <d v="2019-09-12T11:30:00"/>
    <n v="113006980"/>
    <x v="3"/>
    <s v="Descarga"/>
    <s v="SI"/>
    <n v="13.5"/>
    <n v="19"/>
    <x v="0"/>
    <x v="234"/>
    <x v="2"/>
    <s v="PALAU"/>
    <m/>
    <m/>
    <m/>
    <m/>
    <n v="40"/>
    <s v="Denia"/>
    <x v="186"/>
    <d v="1899-12-30T11:15:00"/>
    <m/>
    <n v="1"/>
    <x v="0"/>
    <x v="0"/>
    <s v="No"/>
    <x v="0"/>
    <x v="0"/>
    <x v="0"/>
    <n v="0"/>
    <x v="0"/>
    <x v="37"/>
    <x v="9"/>
    <n v="468"/>
  </r>
  <r>
    <d v="2019-09-12T00:00:00"/>
    <x v="2"/>
    <d v="1899-12-30T11:00:00"/>
    <m/>
    <x v="1"/>
    <s v="JAR"/>
    <d v="2019-09-12T11:00:00"/>
    <n v="29244"/>
    <x v="26"/>
    <s v="Carga"/>
    <s v="SI"/>
    <n v="13.5"/>
    <n v="26"/>
    <x v="0"/>
    <x v="349"/>
    <x v="7"/>
    <s v="varios"/>
    <m/>
    <m/>
    <m/>
    <m/>
    <n v="45"/>
    <s v="Sandra"/>
    <x v="186"/>
    <d v="1899-12-30T11:00:00"/>
    <m/>
    <n v="1"/>
    <x v="0"/>
    <x v="0"/>
    <s v="SI"/>
    <x v="1"/>
    <x v="1"/>
    <x v="1"/>
    <n v="1"/>
    <x v="2"/>
    <x v="37"/>
    <x v="9"/>
    <n v="468"/>
  </r>
  <r>
    <d v="2019-09-12T00:00:00"/>
    <x v="12"/>
    <d v="1899-12-30T14:30:00"/>
    <m/>
    <x v="1"/>
    <s v="JAR"/>
    <d v="2019-09-12T14:30:00"/>
    <n v="6007538"/>
    <x v="6"/>
    <s v="Carga"/>
    <s v="NO"/>
    <n v="5"/>
    <n v="9"/>
    <x v="0"/>
    <x v="7"/>
    <x v="4"/>
    <s v="France"/>
    <m/>
    <m/>
    <m/>
    <m/>
    <n v="40"/>
    <s v="Miguel M."/>
    <x v="186"/>
    <d v="1899-12-30T14:30:00"/>
    <m/>
    <n v="0"/>
    <x v="0"/>
    <x v="0"/>
    <s v="SI"/>
    <x v="1"/>
    <x v="1"/>
    <x v="1"/>
    <n v="1"/>
    <x v="1"/>
    <x v="37"/>
    <x v="9"/>
    <n v="468"/>
  </r>
  <r>
    <d v="2019-09-12T00:00:00"/>
    <x v="5"/>
    <m/>
    <m/>
    <x v="0"/>
    <s v="JAR"/>
    <d v="2019-09-12T12:30:00"/>
    <s v="28712-28663"/>
    <x v="26"/>
    <s v="Carga"/>
    <s v="NO"/>
    <n v="9"/>
    <n v="18"/>
    <x v="0"/>
    <x v="349"/>
    <x v="7"/>
    <s v="Guipuzcoa"/>
    <m/>
    <m/>
    <m/>
    <m/>
    <n v="45"/>
    <s v="Sandra"/>
    <x v="186"/>
    <d v="1899-12-30T12:30:00"/>
    <m/>
    <n v="0"/>
    <x v="0"/>
    <x v="0"/>
    <s v="No"/>
    <x v="0"/>
    <x v="0"/>
    <x v="0"/>
    <n v="0"/>
    <x v="2"/>
    <x v="37"/>
    <x v="9"/>
    <n v="468"/>
  </r>
  <r>
    <d v="2019-09-12T00:00:00"/>
    <x v="43"/>
    <d v="1899-12-30T14:00:00"/>
    <m/>
    <x v="1"/>
    <s v="JAR"/>
    <d v="2019-09-12T14:00:00"/>
    <n v="6007342"/>
    <x v="3"/>
    <s v="Carga"/>
    <s v="NO"/>
    <n v="1"/>
    <n v="2"/>
    <x v="0"/>
    <x v="12"/>
    <x v="4"/>
    <s v="Belgica"/>
    <m/>
    <m/>
    <m/>
    <m/>
    <n v="15"/>
    <s v="Jesús"/>
    <x v="186"/>
    <d v="1899-12-30T14:00:00"/>
    <m/>
    <n v="0"/>
    <x v="0"/>
    <x v="0"/>
    <s v="SI"/>
    <x v="1"/>
    <x v="1"/>
    <x v="1"/>
    <n v="1"/>
    <x v="1"/>
    <x v="37"/>
    <x v="9"/>
    <n v="468"/>
  </r>
  <r>
    <d v="2019-09-12T00:00:00"/>
    <x v="48"/>
    <m/>
    <m/>
    <x v="0"/>
    <s v="JAR"/>
    <d v="2019-09-12T19:30:00"/>
    <s v="6007685-6007460"/>
    <x v="6"/>
    <s v="Carga"/>
    <s v="SI"/>
    <n v="13.5"/>
    <n v="44"/>
    <x v="0"/>
    <x v="7"/>
    <x v="4"/>
    <s v="France"/>
    <m/>
    <m/>
    <m/>
    <m/>
    <n v="40"/>
    <s v="Jesús"/>
    <x v="186"/>
    <d v="1899-12-30T19:30:00"/>
    <m/>
    <n v="1"/>
    <x v="0"/>
    <x v="0"/>
    <s v="No"/>
    <x v="0"/>
    <x v="0"/>
    <x v="0"/>
    <n v="0"/>
    <x v="1"/>
    <x v="37"/>
    <x v="9"/>
    <n v="468"/>
  </r>
  <r>
    <d v="2019-09-12T00:00:00"/>
    <x v="8"/>
    <d v="1899-12-30T16:30:00"/>
    <m/>
    <x v="1"/>
    <s v="JAR"/>
    <d v="2019-09-12T16:30:00"/>
    <m/>
    <x v="7"/>
    <s v="Carga"/>
    <s v="NO"/>
    <n v="4"/>
    <n v="6"/>
    <x v="0"/>
    <x v="247"/>
    <x v="5"/>
    <s v="La llagosta"/>
    <m/>
    <m/>
    <m/>
    <m/>
    <n v="15"/>
    <s v="Jesús"/>
    <x v="186"/>
    <d v="1899-12-30T16:30:00"/>
    <m/>
    <n v="0"/>
    <x v="0"/>
    <x v="0"/>
    <s v="SI"/>
    <x v="1"/>
    <x v="1"/>
    <x v="1"/>
    <n v="1"/>
    <x v="2"/>
    <x v="37"/>
    <x v="9"/>
    <n v="468"/>
  </r>
  <r>
    <d v="2019-09-13T00:00:00"/>
    <x v="82"/>
    <d v="1899-12-30T16:45:00"/>
    <m/>
    <x v="1"/>
    <s v="JAR"/>
    <d v="2019-09-13T17:00:00"/>
    <m/>
    <x v="3"/>
    <s v="Carga"/>
    <s v="NO"/>
    <n v="3"/>
    <n v="3"/>
    <x v="0"/>
    <x v="6"/>
    <x v="3"/>
    <s v="varios"/>
    <m/>
    <m/>
    <m/>
    <m/>
    <n v="20"/>
    <s v="Jesús"/>
    <x v="189"/>
    <d v="1899-12-30T16:45:00"/>
    <m/>
    <n v="0"/>
    <x v="0"/>
    <x v="0"/>
    <s v="SI"/>
    <x v="1"/>
    <x v="1"/>
    <x v="1"/>
    <n v="1"/>
    <x v="1"/>
    <x v="37"/>
    <x v="9"/>
    <n v="468"/>
  </r>
  <r>
    <d v="2019-09-13T00:00:00"/>
    <x v="89"/>
    <d v="1899-12-30T17:15:00"/>
    <m/>
    <x v="1"/>
    <s v="JAR"/>
    <d v="2019-09-13T17:30:00"/>
    <m/>
    <x v="83"/>
    <s v="Carga"/>
    <s v="NO"/>
    <n v="2"/>
    <n v="4"/>
    <x v="0"/>
    <x v="294"/>
    <x v="5"/>
    <s v="varios"/>
    <m/>
    <m/>
    <m/>
    <m/>
    <n v="25"/>
    <s v="Miguel M."/>
    <x v="189"/>
    <d v="1899-12-30T17:15:00"/>
    <m/>
    <n v="0"/>
    <x v="0"/>
    <x v="0"/>
    <s v="SI"/>
    <x v="1"/>
    <x v="1"/>
    <x v="1"/>
    <n v="1"/>
    <x v="2"/>
    <x v="37"/>
    <x v="9"/>
    <n v="468"/>
  </r>
  <r>
    <d v="2019-09-13T00:00:00"/>
    <x v="9"/>
    <d v="1899-12-30T08:00:00"/>
    <m/>
    <x v="1"/>
    <s v="JAR"/>
    <d v="2019-09-13T08:00:00"/>
    <m/>
    <x v="31"/>
    <s v="Carga"/>
    <s v="SI"/>
    <n v="13.5"/>
    <n v="26"/>
    <x v="0"/>
    <x v="70"/>
    <x v="11"/>
    <s v="Maçanet de la Selva"/>
    <m/>
    <m/>
    <m/>
    <m/>
    <n v="60"/>
    <s v="Juan Carlos"/>
    <x v="189"/>
    <d v="1899-12-30T08:00:00"/>
    <m/>
    <n v="1"/>
    <x v="0"/>
    <x v="0"/>
    <s v="SI"/>
    <x v="1"/>
    <x v="1"/>
    <x v="1"/>
    <n v="1"/>
    <x v="2"/>
    <x v="37"/>
    <x v="9"/>
    <n v="468"/>
  </r>
  <r>
    <d v="2019-09-13T00:00:00"/>
    <x v="4"/>
    <d v="1899-12-30T12:00:00"/>
    <m/>
    <x v="1"/>
    <s v="JAR"/>
    <d v="2019-09-13T12:00:00"/>
    <n v="113006969"/>
    <x v="18"/>
    <s v="Descarga"/>
    <s v="NO"/>
    <n v="1"/>
    <n v="1"/>
    <x v="0"/>
    <x v="67"/>
    <x v="10"/>
    <s v="PALAU"/>
    <m/>
    <m/>
    <m/>
    <m/>
    <n v="10"/>
    <s v="Denia"/>
    <x v="189"/>
    <d v="1899-12-30T12:00:00"/>
    <m/>
    <n v="0"/>
    <x v="0"/>
    <x v="0"/>
    <s v="SI"/>
    <x v="1"/>
    <x v="1"/>
    <x v="1"/>
    <n v="1"/>
    <x v="2"/>
    <x v="37"/>
    <x v="9"/>
    <n v="468"/>
  </r>
  <r>
    <d v="2019-09-13T00:00:00"/>
    <x v="36"/>
    <d v="1899-12-30T13:00:00"/>
    <m/>
    <x v="1"/>
    <s v="JAR"/>
    <d v="2019-09-13T13:00:00"/>
    <n v="6007649"/>
    <x v="3"/>
    <s v="Carga"/>
    <s v="NO"/>
    <n v="1"/>
    <n v="2"/>
    <x v="0"/>
    <x v="348"/>
    <x v="4"/>
    <s v="Rep. Checa"/>
    <m/>
    <m/>
    <m/>
    <m/>
    <n v="15"/>
    <s v="Juan Carlos"/>
    <x v="189"/>
    <d v="1899-12-30T13:00:00"/>
    <m/>
    <n v="0"/>
    <x v="0"/>
    <x v="0"/>
    <s v="SI"/>
    <x v="1"/>
    <x v="1"/>
    <x v="1"/>
    <n v="1"/>
    <x v="1"/>
    <x v="37"/>
    <x v="9"/>
    <n v="468"/>
  </r>
  <r>
    <d v="2019-09-13T00:00:00"/>
    <x v="35"/>
    <d v="1899-12-30T12:15:00"/>
    <m/>
    <x v="1"/>
    <s v="JAR"/>
    <d v="2019-09-13T12:30:00"/>
    <m/>
    <x v="12"/>
    <s v="Descarga"/>
    <s v="NO"/>
    <n v="1"/>
    <n v="1"/>
    <x v="0"/>
    <x v="17"/>
    <x v="2"/>
    <s v="PALAU"/>
    <m/>
    <m/>
    <m/>
    <m/>
    <m/>
    <m/>
    <x v="23"/>
    <m/>
    <m/>
    <n v="0"/>
    <x v="1"/>
    <x v="1"/>
    <s v="N/A"/>
    <x v="4"/>
    <x v="4"/>
    <x v="0"/>
    <n v="0"/>
    <x v="0"/>
    <x v="5"/>
    <x v="2"/>
    <n v="468"/>
  </r>
  <r>
    <d v="2019-09-13T00:00:00"/>
    <x v="2"/>
    <d v="1899-12-30T11:00:00"/>
    <m/>
    <x v="1"/>
    <s v="JAR"/>
    <d v="2019-09-13T11:00:00"/>
    <m/>
    <x v="3"/>
    <s v="Carga"/>
    <s v="NO"/>
    <n v="8"/>
    <n v="16"/>
    <x v="0"/>
    <x v="109"/>
    <x v="1"/>
    <s v="Murcia"/>
    <m/>
    <m/>
    <m/>
    <m/>
    <n v="30"/>
    <s v="Juan Carlos"/>
    <x v="189"/>
    <d v="1899-12-30T11:00:00"/>
    <m/>
    <n v="0"/>
    <x v="0"/>
    <x v="0"/>
    <s v="SI"/>
    <x v="1"/>
    <x v="1"/>
    <x v="1"/>
    <n v="1"/>
    <x v="1"/>
    <x v="37"/>
    <x v="9"/>
    <n v="468"/>
  </r>
  <r>
    <d v="2019-09-13T00:00:00"/>
    <x v="0"/>
    <d v="1899-12-30T09:30:00"/>
    <m/>
    <x v="1"/>
    <s v="JAR"/>
    <d v="2019-09-13T09:30:00"/>
    <m/>
    <x v="32"/>
    <s v="Descarga"/>
    <s v="NO"/>
    <n v="7"/>
    <n v="14"/>
    <x v="0"/>
    <x v="227"/>
    <x v="0"/>
    <s v="PALAU"/>
    <m/>
    <m/>
    <m/>
    <m/>
    <n v="60"/>
    <s v="Juan Carlos"/>
    <x v="189"/>
    <d v="1899-12-30T09:30:00"/>
    <m/>
    <n v="0"/>
    <x v="0"/>
    <x v="0"/>
    <s v="SI"/>
    <x v="1"/>
    <x v="1"/>
    <x v="1"/>
    <n v="1"/>
    <x v="0"/>
    <x v="37"/>
    <x v="9"/>
    <n v="468"/>
  </r>
  <r>
    <d v="2019-09-13T00:00:00"/>
    <x v="59"/>
    <d v="1899-12-30T07:00:00"/>
    <m/>
    <x v="1"/>
    <s v="JAR"/>
    <d v="2019-09-13T07:00:00"/>
    <m/>
    <x v="26"/>
    <s v="Carga"/>
    <s v="NO"/>
    <n v="8"/>
    <n v="16"/>
    <x v="0"/>
    <x v="157"/>
    <x v="7"/>
    <s v="varios"/>
    <m/>
    <m/>
    <m/>
    <m/>
    <n v="30"/>
    <s v="Juan Carlos"/>
    <x v="189"/>
    <d v="1899-12-30T07:00:00"/>
    <m/>
    <n v="0"/>
    <x v="0"/>
    <x v="0"/>
    <s v="SI"/>
    <x v="1"/>
    <x v="1"/>
    <x v="1"/>
    <n v="1"/>
    <x v="2"/>
    <x v="37"/>
    <x v="9"/>
    <n v="468"/>
  </r>
  <r>
    <d v="2019-09-13T00:00:00"/>
    <x v="1"/>
    <d v="1899-12-30T10:30:00"/>
    <m/>
    <x v="1"/>
    <s v="JAR"/>
    <d v="2019-09-13T10:30:00"/>
    <n v="29490"/>
    <x v="3"/>
    <s v="Carga"/>
    <s v="NO"/>
    <n v="1"/>
    <n v="1"/>
    <x v="0"/>
    <x v="281"/>
    <x v="1"/>
    <s v="Polinya"/>
    <m/>
    <m/>
    <m/>
    <m/>
    <n v="15"/>
    <s v="Juan Carlos"/>
    <x v="189"/>
    <d v="1899-12-30T10:30:00"/>
    <m/>
    <n v="0"/>
    <x v="0"/>
    <x v="0"/>
    <s v="SI"/>
    <x v="1"/>
    <x v="1"/>
    <x v="1"/>
    <n v="1"/>
    <x v="1"/>
    <x v="37"/>
    <x v="9"/>
    <n v="468"/>
  </r>
  <r>
    <d v="2019-09-13T00:00:00"/>
    <x v="5"/>
    <d v="1899-12-30T12:30:00"/>
    <m/>
    <x v="1"/>
    <s v="JAR"/>
    <d v="2019-09-13T12:30:00"/>
    <n v="29434"/>
    <x v="43"/>
    <s v="Carga"/>
    <s v="NO"/>
    <n v="4"/>
    <n v="3"/>
    <x v="0"/>
    <x v="345"/>
    <x v="11"/>
    <s v="Madrid"/>
    <m/>
    <m/>
    <m/>
    <m/>
    <n v="20"/>
    <s v="Juan Carlos"/>
    <x v="189"/>
    <d v="1899-12-30T12:30:00"/>
    <m/>
    <n v="0"/>
    <x v="0"/>
    <x v="0"/>
    <s v="SI"/>
    <x v="1"/>
    <x v="1"/>
    <x v="1"/>
    <n v="1"/>
    <x v="2"/>
    <x v="37"/>
    <x v="9"/>
    <n v="468"/>
  </r>
  <r>
    <d v="2019-09-13T00:00:00"/>
    <x v="3"/>
    <d v="1899-12-30T11:30:00"/>
    <m/>
    <x v="1"/>
    <s v="JAR"/>
    <d v="2019-09-13T11:30:00"/>
    <m/>
    <x v="26"/>
    <s v="Descarga"/>
    <s v="SI"/>
    <n v="13.5"/>
    <n v="24"/>
    <x v="0"/>
    <x v="340"/>
    <x v="2"/>
    <s v="PALAU"/>
    <m/>
    <m/>
    <m/>
    <m/>
    <n v="60"/>
    <s v="Denia"/>
    <x v="189"/>
    <d v="1899-12-30T11:30:00"/>
    <m/>
    <n v="1"/>
    <x v="0"/>
    <x v="0"/>
    <s v="SI"/>
    <x v="1"/>
    <x v="1"/>
    <x v="1"/>
    <n v="1"/>
    <x v="0"/>
    <x v="37"/>
    <x v="9"/>
    <n v="468"/>
  </r>
  <r>
    <d v="2019-09-13T00:00:00"/>
    <x v="6"/>
    <m/>
    <m/>
    <x v="0"/>
    <s v="JAR"/>
    <d v="2019-09-13T13:30:00"/>
    <n v="28954"/>
    <x v="3"/>
    <s v="Carga"/>
    <s v="NO"/>
    <n v="2"/>
    <n v="3"/>
    <x v="0"/>
    <x v="4"/>
    <x v="1"/>
    <s v="Pontevedra"/>
    <m/>
    <m/>
    <m/>
    <m/>
    <n v="15"/>
    <s v="Juan Carlos"/>
    <x v="189"/>
    <d v="1899-12-30T13:30:00"/>
    <m/>
    <n v="0"/>
    <x v="0"/>
    <x v="0"/>
    <s v="No"/>
    <x v="0"/>
    <x v="0"/>
    <x v="0"/>
    <n v="0"/>
    <x v="1"/>
    <x v="37"/>
    <x v="9"/>
    <n v="468"/>
  </r>
  <r>
    <d v="2019-09-13T00:00:00"/>
    <x v="40"/>
    <d v="1899-12-30T17:00:00"/>
    <m/>
    <x v="1"/>
    <s v="JAR"/>
    <d v="2019-09-13T17:00:00"/>
    <n v="9000452"/>
    <x v="3"/>
    <s v="Carga"/>
    <s v="NO"/>
    <n v="1"/>
    <n v="1"/>
    <x v="0"/>
    <x v="4"/>
    <x v="1"/>
    <s v="Barcelona"/>
    <m/>
    <m/>
    <m/>
    <m/>
    <n v="10"/>
    <s v="Miguel M."/>
    <x v="189"/>
    <d v="1899-12-30T17:00:00"/>
    <m/>
    <n v="0"/>
    <x v="0"/>
    <x v="0"/>
    <s v="SI"/>
    <x v="1"/>
    <x v="1"/>
    <x v="1"/>
    <n v="1"/>
    <x v="1"/>
    <x v="37"/>
    <x v="9"/>
    <n v="468"/>
  </r>
  <r>
    <d v="2019-09-13T00:00:00"/>
    <x v="38"/>
    <m/>
    <m/>
    <x v="0"/>
    <s v="JAR"/>
    <d v="2019-09-13T15:00:00"/>
    <n v="29647"/>
    <x v="3"/>
    <s v="Carga"/>
    <s v="NO"/>
    <n v="3"/>
    <n v="2"/>
    <x v="0"/>
    <x v="140"/>
    <x v="1"/>
    <s v="Pontevedra"/>
    <m/>
    <m/>
    <m/>
    <m/>
    <n v="20"/>
    <s v="Miguel M."/>
    <x v="189"/>
    <d v="1899-12-30T15:00:00"/>
    <m/>
    <n v="0"/>
    <x v="0"/>
    <x v="0"/>
    <s v="No"/>
    <x v="0"/>
    <x v="0"/>
    <x v="0"/>
    <n v="0"/>
    <x v="1"/>
    <x v="37"/>
    <x v="9"/>
    <n v="468"/>
  </r>
  <r>
    <d v="2019-09-16T00:00:00"/>
    <x v="9"/>
    <d v="1899-12-30T08:00:00"/>
    <m/>
    <x v="1"/>
    <s v="JAR"/>
    <d v="2019-09-16T08:00:00"/>
    <n v="29832"/>
    <x v="26"/>
    <s v="Carga"/>
    <s v="NO"/>
    <n v="14"/>
    <n v="7"/>
    <x v="0"/>
    <x v="202"/>
    <x v="7"/>
    <s v="Castellbisbal"/>
    <m/>
    <m/>
    <m/>
    <m/>
    <n v="30"/>
    <s v="Miguel Ángel"/>
    <x v="188"/>
    <d v="1899-12-30T08:00:00"/>
    <m/>
    <n v="0"/>
    <x v="0"/>
    <x v="0"/>
    <s v="SI"/>
    <x v="1"/>
    <x v="1"/>
    <x v="1"/>
    <n v="1"/>
    <x v="2"/>
    <x v="38"/>
    <x v="9"/>
    <n v="468"/>
  </r>
  <r>
    <d v="2019-09-16T00:00:00"/>
    <x v="20"/>
    <d v="1899-12-30T08:30:00"/>
    <m/>
    <x v="1"/>
    <s v="JAR"/>
    <d v="2019-09-16T08:30:00"/>
    <s v="29274-29568-29396"/>
    <x v="7"/>
    <s v="Carga"/>
    <s v="NO"/>
    <n v="4"/>
    <n v="6"/>
    <x v="0"/>
    <x v="9"/>
    <x v="5"/>
    <s v="varios"/>
    <m/>
    <m/>
    <m/>
    <m/>
    <n v="20"/>
    <s v="Reyes"/>
    <x v="188"/>
    <d v="1899-12-30T08:30:00"/>
    <m/>
    <n v="0"/>
    <x v="0"/>
    <x v="0"/>
    <s v="SI"/>
    <x v="1"/>
    <x v="1"/>
    <x v="1"/>
    <n v="1"/>
    <x v="2"/>
    <x v="38"/>
    <x v="9"/>
    <n v="468"/>
  </r>
  <r>
    <d v="2019-09-16T00:00:00"/>
    <x v="14"/>
    <d v="1899-12-30T10:00:00"/>
    <m/>
    <x v="1"/>
    <s v="JAR"/>
    <d v="2019-09-16T10:00:00"/>
    <n v="6007605"/>
    <x v="6"/>
    <s v="Carga"/>
    <s v="NO"/>
    <n v="3"/>
    <n v="5"/>
    <x v="0"/>
    <x v="7"/>
    <x v="4"/>
    <s v="France"/>
    <m/>
    <m/>
    <m/>
    <m/>
    <n v="15"/>
    <s v="Jesús"/>
    <x v="188"/>
    <d v="1899-12-30T10:00:00"/>
    <m/>
    <n v="0"/>
    <x v="0"/>
    <x v="0"/>
    <s v="SI"/>
    <x v="1"/>
    <x v="1"/>
    <x v="1"/>
    <n v="1"/>
    <x v="1"/>
    <x v="38"/>
    <x v="9"/>
    <n v="468"/>
  </r>
  <r>
    <d v="2019-09-16T00:00:00"/>
    <x v="1"/>
    <d v="1899-12-30T10:30:00"/>
    <m/>
    <x v="1"/>
    <s v="JAR"/>
    <d v="2019-09-16T10:30:00"/>
    <n v="29152"/>
    <x v="3"/>
    <s v="Carga"/>
    <s v="SI"/>
    <n v="13.5"/>
    <n v="10"/>
    <x v="0"/>
    <x v="6"/>
    <x v="3"/>
    <s v="Bernis"/>
    <m/>
    <m/>
    <m/>
    <m/>
    <n v="30"/>
    <s v="Jesús"/>
    <x v="188"/>
    <d v="1899-12-30T10:30:00"/>
    <m/>
    <n v="1"/>
    <x v="0"/>
    <x v="0"/>
    <s v="SI"/>
    <x v="1"/>
    <x v="1"/>
    <x v="1"/>
    <n v="1"/>
    <x v="1"/>
    <x v="38"/>
    <x v="9"/>
    <n v="468"/>
  </r>
  <r>
    <d v="2019-09-16T00:00:00"/>
    <x v="3"/>
    <d v="1899-12-30T11:30:00"/>
    <m/>
    <x v="1"/>
    <s v="JAR"/>
    <d v="2019-09-16T11:30:00"/>
    <s v="6007450 + 6007603 + 6007618 + 6007688 "/>
    <x v="6"/>
    <s v="Carga"/>
    <s v="SI"/>
    <n v="13.5"/>
    <n v="23"/>
    <x v="0"/>
    <x v="7"/>
    <x v="4"/>
    <s v="France"/>
    <m/>
    <m/>
    <m/>
    <m/>
    <n v="60"/>
    <s v="Miguel Ángel"/>
    <x v="188"/>
    <d v="1899-12-30T11:30:00"/>
    <m/>
    <n v="1"/>
    <x v="0"/>
    <x v="0"/>
    <s v="SI"/>
    <x v="1"/>
    <x v="1"/>
    <x v="1"/>
    <n v="1"/>
    <x v="1"/>
    <x v="38"/>
    <x v="9"/>
    <n v="468"/>
  </r>
  <r>
    <d v="2019-09-16T00:00:00"/>
    <x v="4"/>
    <d v="1899-12-30T12:00:00"/>
    <m/>
    <x v="1"/>
    <s v="JAR"/>
    <d v="2019-09-16T12:00:00"/>
    <n v="6007459"/>
    <x v="6"/>
    <s v="Carga"/>
    <s v="SI"/>
    <n v="13.5"/>
    <n v="44"/>
    <x v="0"/>
    <x v="7"/>
    <x v="4"/>
    <s v="France"/>
    <m/>
    <m/>
    <m/>
    <m/>
    <n v="40"/>
    <s v="Miguel Ángel"/>
    <x v="188"/>
    <d v="1899-12-30T12:00:00"/>
    <m/>
    <n v="1"/>
    <x v="0"/>
    <x v="0"/>
    <s v="SI"/>
    <x v="1"/>
    <x v="1"/>
    <x v="1"/>
    <n v="1"/>
    <x v="1"/>
    <x v="38"/>
    <x v="9"/>
    <n v="468"/>
  </r>
  <r>
    <d v="2019-09-16T00:00:00"/>
    <x v="36"/>
    <d v="1899-12-30T13:00:00"/>
    <m/>
    <x v="1"/>
    <s v="JAR"/>
    <d v="2019-09-16T13:00:00"/>
    <n v="29156"/>
    <x v="26"/>
    <s v="Carga"/>
    <s v="SI"/>
    <n v="13.5"/>
    <n v="33"/>
    <x v="0"/>
    <x v="403"/>
    <x v="7"/>
    <s v="Masquefa"/>
    <m/>
    <m/>
    <m/>
    <m/>
    <n v="60"/>
    <s v="Miguel Ángel"/>
    <x v="188"/>
    <d v="1899-12-30T10:30:00"/>
    <m/>
    <n v="1"/>
    <x v="0"/>
    <x v="0"/>
    <s v="SI"/>
    <x v="1"/>
    <x v="3"/>
    <x v="1"/>
    <n v="1"/>
    <x v="2"/>
    <x v="38"/>
    <x v="9"/>
    <n v="468"/>
  </r>
  <r>
    <d v="2019-09-16T00:00:00"/>
    <x v="46"/>
    <d v="1899-12-30T18:00:00"/>
    <m/>
    <x v="1"/>
    <s v="JAR"/>
    <d v="2019-09-16T18:00:00"/>
    <m/>
    <x v="26"/>
    <s v="Carga"/>
    <s v="NO"/>
    <n v="5"/>
    <n v="10"/>
    <x v="0"/>
    <x v="157"/>
    <x v="5"/>
    <s v="varios"/>
    <m/>
    <m/>
    <m/>
    <m/>
    <n v="30"/>
    <s v="Miguel M."/>
    <x v="188"/>
    <d v="1899-12-30T18:00:00"/>
    <m/>
    <n v="0"/>
    <x v="0"/>
    <x v="0"/>
    <s v="SI"/>
    <x v="1"/>
    <x v="1"/>
    <x v="1"/>
    <n v="1"/>
    <x v="2"/>
    <x v="38"/>
    <x v="9"/>
    <n v="468"/>
  </r>
  <r>
    <d v="2019-09-16T00:00:00"/>
    <x v="2"/>
    <d v="1899-12-30T11:00:00"/>
    <m/>
    <x v="1"/>
    <s v="JAR"/>
    <d v="2019-09-16T11:00:00"/>
    <n v="3680524082"/>
    <x v="3"/>
    <s v="Carga"/>
    <s v="SI"/>
    <n v="13.5"/>
    <n v="26"/>
    <x v="0"/>
    <x v="23"/>
    <x v="1"/>
    <s v="Francia"/>
    <m/>
    <m/>
    <m/>
    <m/>
    <n v="60"/>
    <s v="Jesús"/>
    <x v="188"/>
    <d v="1899-12-30T11:00:00"/>
    <m/>
    <n v="1"/>
    <x v="0"/>
    <x v="0"/>
    <s v="SI"/>
    <x v="1"/>
    <x v="1"/>
    <x v="1"/>
    <n v="1"/>
    <x v="1"/>
    <x v="38"/>
    <x v="9"/>
    <n v="468"/>
  </r>
  <r>
    <d v="2019-09-16T00:00:00"/>
    <x v="73"/>
    <d v="1899-12-30T11:15:00"/>
    <m/>
    <x v="1"/>
    <s v="JAR"/>
    <d v="2019-09-16T11:30:00"/>
    <n v="29752"/>
    <x v="7"/>
    <s v="Carga"/>
    <s v="NO"/>
    <n v="2"/>
    <n v="2"/>
    <x v="0"/>
    <x v="315"/>
    <x v="11"/>
    <s v="Barcelona"/>
    <m/>
    <m/>
    <m/>
    <m/>
    <n v="10"/>
    <s v="Reyes"/>
    <x v="188"/>
    <d v="1899-12-30T11:15:00"/>
    <m/>
    <n v="0"/>
    <x v="0"/>
    <x v="0"/>
    <s v="SI"/>
    <x v="1"/>
    <x v="1"/>
    <x v="1"/>
    <n v="1"/>
    <x v="2"/>
    <x v="38"/>
    <x v="9"/>
    <n v="468"/>
  </r>
  <r>
    <d v="2019-09-16T00:00:00"/>
    <x v="5"/>
    <m/>
    <m/>
    <x v="0"/>
    <s v="JAR"/>
    <d v="2019-09-16T12:30:00"/>
    <m/>
    <x v="3"/>
    <s v="Descarga"/>
    <s v="NO"/>
    <n v="4"/>
    <n v="8"/>
    <x v="0"/>
    <x v="190"/>
    <x v="0"/>
    <s v="PALAU"/>
    <m/>
    <m/>
    <m/>
    <m/>
    <n v="20"/>
    <s v="Jesús"/>
    <x v="188"/>
    <d v="1899-12-30T12:30:00"/>
    <m/>
    <n v="0"/>
    <x v="0"/>
    <x v="0"/>
    <s v="No"/>
    <x v="0"/>
    <x v="0"/>
    <x v="0"/>
    <n v="0"/>
    <x v="0"/>
    <x v="38"/>
    <x v="9"/>
    <n v="468"/>
  </r>
  <r>
    <d v="2019-09-16T00:00:00"/>
    <x v="48"/>
    <d v="1899-12-30T19:30:00"/>
    <m/>
    <x v="1"/>
    <s v="JAR"/>
    <d v="2019-09-16T19:30:00"/>
    <n v="28128"/>
    <x v="3"/>
    <s v="Carga"/>
    <s v="SI"/>
    <n v="13.5"/>
    <n v="26"/>
    <x v="0"/>
    <x v="41"/>
    <x v="1"/>
    <s v="Portugal"/>
    <m/>
    <s v="C- 66486"/>
    <m/>
    <m/>
    <n v="60"/>
    <s v="Miguel M."/>
    <x v="188"/>
    <d v="1899-12-30T19:30:00"/>
    <m/>
    <n v="1"/>
    <x v="0"/>
    <x v="0"/>
    <s v="SI"/>
    <x v="1"/>
    <x v="1"/>
    <x v="1"/>
    <n v="1"/>
    <x v="1"/>
    <x v="38"/>
    <x v="9"/>
    <n v="468"/>
  </r>
  <r>
    <d v="2019-09-16T00:00:00"/>
    <x v="55"/>
    <d v="1899-12-30T17:30:00"/>
    <m/>
    <x v="1"/>
    <s v="JAR"/>
    <d v="2019-09-16T17:30:00"/>
    <n v="29762"/>
    <x v="3"/>
    <s v="Carga"/>
    <s v="NO"/>
    <n v="1"/>
    <n v="1"/>
    <x v="0"/>
    <x v="4"/>
    <x v="1"/>
    <s v="GUADALAJARA"/>
    <m/>
    <s v="9677 KMN y R 6968 BBG."/>
    <m/>
    <m/>
    <n v="10"/>
    <s v="Sandra"/>
    <x v="190"/>
    <d v="1899-12-30T11:00:00"/>
    <m/>
    <n v="0"/>
    <x v="0"/>
    <x v="0"/>
    <s v="SI"/>
    <x v="2"/>
    <x v="2"/>
    <x v="0"/>
    <n v="0"/>
    <x v="1"/>
    <x v="38"/>
    <x v="9"/>
    <n v="468"/>
  </r>
  <r>
    <d v="2019-09-16T00:00:00"/>
    <x v="82"/>
    <d v="1899-12-30T16:45:00"/>
    <m/>
    <x v="1"/>
    <s v="JAR"/>
    <d v="2019-09-16T17:00:00"/>
    <m/>
    <x v="3"/>
    <s v="Carga"/>
    <s v="NO"/>
    <n v="2"/>
    <n v="4"/>
    <x v="0"/>
    <x v="6"/>
    <x v="3"/>
    <s v="varios"/>
    <m/>
    <m/>
    <m/>
    <m/>
    <n v="20"/>
    <s v="Jesús"/>
    <x v="188"/>
    <d v="1899-12-30T16:45:00"/>
    <m/>
    <n v="0"/>
    <x v="0"/>
    <x v="0"/>
    <s v="SI"/>
    <x v="1"/>
    <x v="1"/>
    <x v="1"/>
    <n v="1"/>
    <x v="1"/>
    <x v="38"/>
    <x v="9"/>
    <n v="468"/>
  </r>
  <r>
    <d v="2019-09-17T00:00:00"/>
    <x v="13"/>
    <d v="1899-12-30T16:00:00"/>
    <m/>
    <x v="1"/>
    <s v="JAR"/>
    <d v="2019-09-17T16:00:00"/>
    <s v="CB-1399"/>
    <x v="39"/>
    <s v="Descarga"/>
    <s v="NO"/>
    <n v="6"/>
    <n v="12"/>
    <x v="0"/>
    <x v="134"/>
    <x v="10"/>
    <s v="PALAU"/>
    <m/>
    <m/>
    <m/>
    <m/>
    <n v="30"/>
    <s v="Miguel M."/>
    <x v="190"/>
    <d v="1899-12-30T16:00:00"/>
    <m/>
    <n v="0"/>
    <x v="0"/>
    <x v="0"/>
    <s v="SI"/>
    <x v="1"/>
    <x v="1"/>
    <x v="1"/>
    <n v="1"/>
    <x v="2"/>
    <x v="38"/>
    <x v="9"/>
    <n v="468"/>
  </r>
  <r>
    <d v="2019-09-17T00:00:00"/>
    <x v="2"/>
    <d v="1899-12-30T11:00:00"/>
    <m/>
    <x v="1"/>
    <s v="JAR"/>
    <d v="2019-09-17T11:00:00"/>
    <n v="28886"/>
    <x v="22"/>
    <s v="Carga"/>
    <s v="SI"/>
    <n v="13.5"/>
    <n v="26"/>
    <x v="0"/>
    <x v="70"/>
    <x v="11"/>
    <s v="Murcia"/>
    <m/>
    <m/>
    <m/>
    <m/>
    <n v="45"/>
    <s v="Jesús"/>
    <x v="190"/>
    <d v="1899-12-30T11:00:00"/>
    <m/>
    <n v="1"/>
    <x v="0"/>
    <x v="0"/>
    <s v="SI"/>
    <x v="1"/>
    <x v="1"/>
    <x v="1"/>
    <n v="1"/>
    <x v="2"/>
    <x v="38"/>
    <x v="9"/>
    <n v="468"/>
  </r>
  <r>
    <d v="2019-09-17T00:00:00"/>
    <x v="9"/>
    <d v="1899-12-30T08:00:00"/>
    <m/>
    <x v="1"/>
    <s v="JAR"/>
    <d v="2019-09-17T08:00:00"/>
    <m/>
    <x v="31"/>
    <s v="Carga"/>
    <s v="SI"/>
    <n v="13.5"/>
    <n v="26"/>
    <x v="0"/>
    <x v="70"/>
    <x v="11"/>
    <s v="Maçanet de la Selva"/>
    <m/>
    <m/>
    <m/>
    <m/>
    <n v="60"/>
    <s v="Miguel Ángel"/>
    <x v="190"/>
    <d v="1899-12-30T08:00:00"/>
    <m/>
    <n v="1"/>
    <x v="0"/>
    <x v="0"/>
    <s v="SI"/>
    <x v="1"/>
    <x v="1"/>
    <x v="1"/>
    <n v="1"/>
    <x v="2"/>
    <x v="38"/>
    <x v="9"/>
    <n v="468"/>
  </r>
  <r>
    <d v="2019-09-17T00:00:00"/>
    <x v="22"/>
    <d v="1899-12-30T09:00:00"/>
    <m/>
    <x v="1"/>
    <s v="JAR"/>
    <d v="2019-09-17T09:00:00"/>
    <n v="29005"/>
    <x v="91"/>
    <s v="Carga"/>
    <s v="SI"/>
    <n v="13.5"/>
    <n v="26"/>
    <x v="0"/>
    <x v="349"/>
    <x v="7"/>
    <s v="Mallorca"/>
    <m/>
    <m/>
    <m/>
    <m/>
    <n v="60"/>
    <s v="Jesús"/>
    <x v="190"/>
    <d v="1899-12-30T09:00:00"/>
    <m/>
    <n v="1"/>
    <x v="0"/>
    <x v="0"/>
    <s v="SI"/>
    <x v="1"/>
    <x v="1"/>
    <x v="1"/>
    <n v="1"/>
    <x v="2"/>
    <x v="38"/>
    <x v="9"/>
    <n v="468"/>
  </r>
  <r>
    <d v="2019-09-17T00:00:00"/>
    <x v="38"/>
    <d v="1899-12-30T15:00:00"/>
    <m/>
    <x v="1"/>
    <s v="JAR"/>
    <d v="2019-09-17T15:00:00"/>
    <n v="29005"/>
    <x v="91"/>
    <s v="Carga"/>
    <s v="NO"/>
    <n v="6"/>
    <n v="11"/>
    <x v="0"/>
    <x v="349"/>
    <x v="7"/>
    <s v="Mallorca"/>
    <m/>
    <m/>
    <m/>
    <m/>
    <n v="30"/>
    <s v="Jesús"/>
    <x v="190"/>
    <d v="1899-12-30T15:00:00"/>
    <m/>
    <n v="0"/>
    <x v="0"/>
    <x v="0"/>
    <s v="SI"/>
    <x v="1"/>
    <x v="1"/>
    <x v="1"/>
    <n v="1"/>
    <x v="2"/>
    <x v="38"/>
    <x v="9"/>
    <n v="468"/>
  </r>
  <r>
    <d v="2019-09-17T00:00:00"/>
    <x v="14"/>
    <d v="1899-12-30T10:00:00"/>
    <m/>
    <x v="1"/>
    <s v="JAR"/>
    <d v="2019-09-17T10:00:00"/>
    <s v="29731-29695"/>
    <x v="3"/>
    <s v="Carga"/>
    <s v="NO"/>
    <n v="2"/>
    <n v="2"/>
    <x v="0"/>
    <x v="84"/>
    <x v="1"/>
    <s v="Vizcaya"/>
    <m/>
    <m/>
    <m/>
    <m/>
    <n v="10"/>
    <s v="Miguel Ángel"/>
    <x v="190"/>
    <d v="1899-12-30T11:30:00"/>
    <m/>
    <n v="0"/>
    <x v="0"/>
    <x v="0"/>
    <s v="SI"/>
    <x v="1"/>
    <x v="2"/>
    <x v="0"/>
    <n v="0"/>
    <x v="1"/>
    <x v="38"/>
    <x v="9"/>
    <n v="468"/>
  </r>
  <r>
    <d v="2019-09-17T00:00:00"/>
    <x v="89"/>
    <d v="1899-12-30T17:15:00"/>
    <m/>
    <x v="1"/>
    <s v="JAR"/>
    <d v="2019-09-17T17:30:00"/>
    <m/>
    <x v="83"/>
    <s v="Carga"/>
    <s v="NO"/>
    <n v="2"/>
    <n v="4"/>
    <x v="0"/>
    <x v="294"/>
    <x v="5"/>
    <s v="varios"/>
    <m/>
    <m/>
    <m/>
    <m/>
    <n v="20"/>
    <s v="Miguel M."/>
    <x v="190"/>
    <d v="1899-12-30T17:15:00"/>
    <m/>
    <n v="0"/>
    <x v="0"/>
    <x v="0"/>
    <s v="SI"/>
    <x v="1"/>
    <x v="1"/>
    <x v="1"/>
    <n v="1"/>
    <x v="2"/>
    <x v="38"/>
    <x v="9"/>
    <n v="468"/>
  </r>
  <r>
    <d v="2019-09-17T00:00:00"/>
    <x v="82"/>
    <d v="1899-12-30T16:45:00"/>
    <m/>
    <x v="1"/>
    <s v="JAR"/>
    <d v="2019-09-17T17:00:00"/>
    <m/>
    <x v="3"/>
    <s v="Carga"/>
    <s v="NO"/>
    <n v="2"/>
    <n v="4"/>
    <x v="0"/>
    <x v="6"/>
    <x v="3"/>
    <s v="varios"/>
    <m/>
    <m/>
    <m/>
    <m/>
    <n v="20"/>
    <s v="Jesús"/>
    <x v="190"/>
    <d v="1899-12-30T16:45:00"/>
    <m/>
    <n v="0"/>
    <x v="0"/>
    <x v="0"/>
    <s v="SI"/>
    <x v="1"/>
    <x v="1"/>
    <x v="1"/>
    <n v="1"/>
    <x v="1"/>
    <x v="38"/>
    <x v="9"/>
    <n v="468"/>
  </r>
  <r>
    <d v="2019-09-17T00:00:00"/>
    <x v="59"/>
    <d v="1899-12-30T07:00:00"/>
    <m/>
    <x v="1"/>
    <s v="JAR"/>
    <d v="2019-09-17T07:00:00"/>
    <s v="Palet Madera-3680525051"/>
    <x v="3"/>
    <s v="Descarga"/>
    <s v="SI"/>
    <n v="13.5"/>
    <n v="26"/>
    <x v="0"/>
    <x v="23"/>
    <x v="2"/>
    <s v="PALAU"/>
    <m/>
    <m/>
    <m/>
    <m/>
    <n v="45"/>
    <s v="Miguel Ángel"/>
    <x v="190"/>
    <d v="1899-12-30T11:00:00"/>
    <m/>
    <n v="1"/>
    <x v="0"/>
    <x v="0"/>
    <s v="SI"/>
    <x v="1"/>
    <x v="2"/>
    <x v="0"/>
    <n v="0"/>
    <x v="0"/>
    <x v="38"/>
    <x v="9"/>
    <n v="468"/>
  </r>
  <r>
    <d v="2019-09-17T00:00:00"/>
    <x v="40"/>
    <d v="1899-12-30T17:00:00"/>
    <m/>
    <x v="1"/>
    <s v="JAR"/>
    <d v="2019-09-17T17:00:00"/>
    <n v="28362"/>
    <x v="3"/>
    <s v="Carga"/>
    <s v="SI"/>
    <n v="13.5"/>
    <n v="26"/>
    <x v="0"/>
    <x v="41"/>
    <x v="1"/>
    <s v="Portugal"/>
    <m/>
    <m/>
    <m/>
    <m/>
    <n v="45"/>
    <s v="Jesús"/>
    <x v="190"/>
    <d v="1899-12-30T12:30:00"/>
    <m/>
    <n v="1"/>
    <x v="0"/>
    <x v="0"/>
    <s v="SI"/>
    <x v="1"/>
    <x v="3"/>
    <x v="1"/>
    <n v="1"/>
    <x v="1"/>
    <x v="38"/>
    <x v="9"/>
    <n v="468"/>
  </r>
  <r>
    <d v="2019-09-17T00:00:00"/>
    <x v="6"/>
    <d v="1899-12-30T13:30:00"/>
    <m/>
    <x v="1"/>
    <s v="JAR"/>
    <d v="2019-09-17T13:30:00"/>
    <n v="29664"/>
    <x v="75"/>
    <s v="Carga"/>
    <s v="NO"/>
    <n v="1"/>
    <n v="2"/>
    <x v="0"/>
    <x v="41"/>
    <x v="1"/>
    <s v="Portugal"/>
    <m/>
    <m/>
    <m/>
    <m/>
    <n v="15"/>
    <s v="Jesús"/>
    <x v="190"/>
    <d v="1899-12-30T13:30:00"/>
    <m/>
    <n v="0"/>
    <x v="0"/>
    <x v="0"/>
    <s v="SI"/>
    <x v="1"/>
    <x v="1"/>
    <x v="1"/>
    <n v="1"/>
    <x v="1"/>
    <x v="38"/>
    <x v="9"/>
    <n v="468"/>
  </r>
  <r>
    <d v="2019-09-17T00:00:00"/>
    <x v="1"/>
    <d v="1899-12-30T10:30:00"/>
    <m/>
    <x v="1"/>
    <s v="JAR"/>
    <d v="2019-09-17T10:30:00"/>
    <n v="3680524084"/>
    <x v="3"/>
    <s v="Carga"/>
    <s v="SI"/>
    <n v="13.5"/>
    <n v="26"/>
    <x v="0"/>
    <x v="23"/>
    <x v="1"/>
    <s v="Alemania"/>
    <m/>
    <m/>
    <m/>
    <m/>
    <n v="60"/>
    <s v="Miguel Ángel"/>
    <x v="190"/>
    <d v="1899-12-30T10:30:00"/>
    <m/>
    <n v="1"/>
    <x v="0"/>
    <x v="0"/>
    <s v="SI"/>
    <x v="1"/>
    <x v="1"/>
    <x v="1"/>
    <n v="1"/>
    <x v="1"/>
    <x v="38"/>
    <x v="9"/>
    <n v="468"/>
  </r>
  <r>
    <d v="2019-09-17T00:00:00"/>
    <x v="0"/>
    <d v="1899-12-30T09:30:00"/>
    <m/>
    <x v="1"/>
    <s v="JAR"/>
    <d v="2019-09-17T09:30:00"/>
    <n v="6007475"/>
    <x v="6"/>
    <s v="Carga"/>
    <s v="NO"/>
    <n v="1"/>
    <n v="2"/>
    <x v="0"/>
    <x v="7"/>
    <x v="4"/>
    <s v="France"/>
    <m/>
    <m/>
    <m/>
    <m/>
    <n v="15"/>
    <s v="Miguel Ángel"/>
    <x v="190"/>
    <d v="1899-12-30T09:30:00"/>
    <m/>
    <n v="0"/>
    <x v="0"/>
    <x v="0"/>
    <s v="SI"/>
    <x v="1"/>
    <x v="1"/>
    <x v="1"/>
    <n v="1"/>
    <x v="1"/>
    <x v="38"/>
    <x v="9"/>
    <n v="468"/>
  </r>
  <r>
    <d v="2019-09-17T00:00:00"/>
    <x v="4"/>
    <d v="1899-12-30T12:00:00"/>
    <m/>
    <x v="1"/>
    <s v="JAR"/>
    <d v="2019-09-17T12:00:00"/>
    <n v="6007572"/>
    <x v="3"/>
    <s v="Carga"/>
    <s v="NO"/>
    <n v="3"/>
    <n v="6"/>
    <x v="0"/>
    <x v="51"/>
    <x v="4"/>
    <s v="Romania"/>
    <m/>
    <m/>
    <m/>
    <m/>
    <n v="20"/>
    <s v="Miguel Ángel"/>
    <x v="190"/>
    <d v="1899-12-30T12:00:00"/>
    <m/>
    <n v="0"/>
    <x v="0"/>
    <x v="0"/>
    <s v="SI"/>
    <x v="1"/>
    <x v="1"/>
    <x v="1"/>
    <n v="1"/>
    <x v="1"/>
    <x v="38"/>
    <x v="9"/>
    <n v="468"/>
  </r>
  <r>
    <d v="2019-09-17T00:00:00"/>
    <x v="3"/>
    <d v="1899-12-30T11:30:00"/>
    <m/>
    <x v="1"/>
    <s v="JAR"/>
    <d v="2019-09-17T11:30:00"/>
    <n v="29154"/>
    <x v="3"/>
    <s v="Carga"/>
    <s v="SI"/>
    <n v="13.5"/>
    <n v="10"/>
    <x v="0"/>
    <x v="6"/>
    <x v="3"/>
    <s v="Bernis"/>
    <m/>
    <m/>
    <m/>
    <m/>
    <n v="30"/>
    <s v="Jesús"/>
    <x v="190"/>
    <d v="1899-12-30T11:30:00"/>
    <m/>
    <n v="1"/>
    <x v="0"/>
    <x v="0"/>
    <s v="SI"/>
    <x v="1"/>
    <x v="1"/>
    <x v="1"/>
    <n v="1"/>
    <x v="1"/>
    <x v="38"/>
    <x v="9"/>
    <n v="468"/>
  </r>
  <r>
    <d v="2019-09-17T00:00:00"/>
    <x v="5"/>
    <d v="1899-12-30T12:30:00"/>
    <m/>
    <x v="1"/>
    <s v="JAR"/>
    <d v="2019-09-17T12:30:00"/>
    <n v="19414"/>
    <x v="25"/>
    <s v="Carga"/>
    <s v="SI"/>
    <n v="13.5"/>
    <n v="26"/>
    <x v="0"/>
    <x v="7"/>
    <x v="9"/>
    <s v="Nurieux"/>
    <s v="Solicitado urgente"/>
    <m/>
    <m/>
    <m/>
    <n v="60"/>
    <s v="Miguel M."/>
    <x v="190"/>
    <d v="1899-12-30T14:00:00"/>
    <m/>
    <n v="1"/>
    <x v="0"/>
    <x v="0"/>
    <s v="SI"/>
    <x v="1"/>
    <x v="2"/>
    <x v="0"/>
    <n v="0"/>
    <x v="2"/>
    <x v="38"/>
    <x v="9"/>
    <n v="468"/>
  </r>
  <r>
    <d v="2019-09-17T00:00:00"/>
    <x v="7"/>
    <d v="1899-12-30T15:30:00"/>
    <m/>
    <x v="1"/>
    <s v="JAR"/>
    <d v="2019-09-17T15:30:00"/>
    <n v="19415"/>
    <x v="25"/>
    <s v="Carga"/>
    <s v="SI"/>
    <n v="13.5"/>
    <n v="26"/>
    <x v="0"/>
    <x v="7"/>
    <x v="9"/>
    <s v="Nurieux"/>
    <s v="Solicitado urgente"/>
    <m/>
    <m/>
    <m/>
    <n v="60"/>
    <s v="Jesús"/>
    <x v="190"/>
    <d v="1899-12-30T15:30:00"/>
    <m/>
    <n v="1"/>
    <x v="0"/>
    <x v="0"/>
    <s v="SI"/>
    <x v="1"/>
    <x v="1"/>
    <x v="1"/>
    <n v="1"/>
    <x v="2"/>
    <x v="38"/>
    <x v="9"/>
    <n v="468"/>
  </r>
  <r>
    <d v="2019-09-17T00:00:00"/>
    <x v="56"/>
    <d v="1899-12-30T19:00:00"/>
    <m/>
    <x v="1"/>
    <s v="JAR"/>
    <d v="2019-09-17T19:00:00"/>
    <m/>
    <x v="3"/>
    <s v="Carga"/>
    <s v="NO"/>
    <n v="2"/>
    <n v="3"/>
    <x v="0"/>
    <x v="150"/>
    <x v="0"/>
    <s v="Zaragoza"/>
    <s v="Roberto la fuente"/>
    <m/>
    <m/>
    <m/>
    <n v="15"/>
    <s v="Reyes"/>
    <x v="190"/>
    <d v="1899-12-30T15:00:00"/>
    <m/>
    <n v="0"/>
    <x v="0"/>
    <x v="0"/>
    <s v="SI"/>
    <x v="1"/>
    <x v="3"/>
    <x v="1"/>
    <n v="1"/>
    <x v="0"/>
    <x v="38"/>
    <x v="9"/>
    <n v="468"/>
  </r>
  <r>
    <d v="2019-09-17T00:00:00"/>
    <x v="36"/>
    <d v="1899-12-30T13:00:00"/>
    <m/>
    <x v="1"/>
    <s v="JAR"/>
    <d v="2019-09-17T13:00:00"/>
    <n v="28479"/>
    <x v="3"/>
    <s v="Carga"/>
    <s v="NO"/>
    <n v="3"/>
    <n v="6"/>
    <x v="0"/>
    <x v="84"/>
    <x v="1"/>
    <s v="vizcaya"/>
    <m/>
    <m/>
    <m/>
    <m/>
    <n v="20"/>
    <s v="Miguel Ángel"/>
    <x v="190"/>
    <d v="1899-12-30T13:00:00"/>
    <m/>
    <n v="0"/>
    <x v="0"/>
    <x v="0"/>
    <s v="SI"/>
    <x v="1"/>
    <x v="1"/>
    <x v="1"/>
    <n v="1"/>
    <x v="1"/>
    <x v="38"/>
    <x v="9"/>
    <n v="468"/>
  </r>
  <r>
    <d v="2019-09-17T00:00:00"/>
    <x v="31"/>
    <d v="1899-12-30T10:45:00"/>
    <m/>
    <x v="1"/>
    <s v="JAR"/>
    <d v="2019-09-17T11:00:00"/>
    <m/>
    <x v="7"/>
    <s v="Carga"/>
    <s v="NO"/>
    <n v="4"/>
    <n v="6"/>
    <x v="0"/>
    <x v="247"/>
    <x v="5"/>
    <s v="La Llagosta"/>
    <m/>
    <m/>
    <m/>
    <m/>
    <n v="15"/>
    <s v="Jesús"/>
    <x v="190"/>
    <d v="1899-12-30T10:45:00"/>
    <m/>
    <n v="0"/>
    <x v="0"/>
    <x v="0"/>
    <s v="SI"/>
    <x v="1"/>
    <x v="1"/>
    <x v="1"/>
    <n v="1"/>
    <x v="2"/>
    <x v="38"/>
    <x v="9"/>
    <n v="468"/>
  </r>
  <r>
    <d v="2019-09-17T00:00:00"/>
    <x v="43"/>
    <m/>
    <m/>
    <x v="0"/>
    <s v="JAR"/>
    <d v="2019-09-17T14:00:00"/>
    <n v="28455"/>
    <x v="3"/>
    <s v="Carga"/>
    <s v="NO"/>
    <n v="1"/>
    <n v="1"/>
    <x v="0"/>
    <x v="4"/>
    <x v="1"/>
    <s v="Pontevedra"/>
    <m/>
    <m/>
    <m/>
    <m/>
    <n v="10"/>
    <s v="Jesús"/>
    <x v="190"/>
    <d v="1899-12-30T14:00:00"/>
    <m/>
    <n v="0"/>
    <x v="0"/>
    <x v="0"/>
    <s v="No"/>
    <x v="0"/>
    <x v="0"/>
    <x v="0"/>
    <n v="0"/>
    <x v="1"/>
    <x v="38"/>
    <x v="9"/>
    <n v="468"/>
  </r>
  <r>
    <d v="2019-09-18T00:00:00"/>
    <x v="89"/>
    <d v="1899-12-30T17:15:00"/>
    <m/>
    <x v="1"/>
    <s v="JAR"/>
    <d v="2019-09-18T17:30:00"/>
    <m/>
    <x v="83"/>
    <s v="Carga"/>
    <s v="NO"/>
    <n v="2"/>
    <n v="4"/>
    <x v="0"/>
    <x v="294"/>
    <x v="5"/>
    <s v="varios"/>
    <m/>
    <m/>
    <m/>
    <m/>
    <n v="20"/>
    <s v="Miguel M."/>
    <x v="191"/>
    <d v="1899-12-30T17:15:00"/>
    <m/>
    <n v="0"/>
    <x v="0"/>
    <x v="0"/>
    <s v="SI"/>
    <x v="1"/>
    <x v="1"/>
    <x v="1"/>
    <n v="1"/>
    <x v="2"/>
    <x v="38"/>
    <x v="9"/>
    <n v="468"/>
  </r>
  <r>
    <d v="2019-09-18T00:00:00"/>
    <x v="82"/>
    <d v="1899-12-30T16:45:00"/>
    <m/>
    <x v="1"/>
    <s v="JAR"/>
    <d v="2019-09-18T17:00:00"/>
    <m/>
    <x v="3"/>
    <s v="Carga"/>
    <s v="NO"/>
    <n v="2"/>
    <n v="4"/>
    <x v="0"/>
    <x v="6"/>
    <x v="3"/>
    <s v="varios"/>
    <m/>
    <m/>
    <m/>
    <m/>
    <n v="15"/>
    <s v="Jesús"/>
    <x v="191"/>
    <d v="1899-12-30T16:45:00"/>
    <m/>
    <n v="0"/>
    <x v="0"/>
    <x v="0"/>
    <s v="SI"/>
    <x v="1"/>
    <x v="1"/>
    <x v="1"/>
    <n v="1"/>
    <x v="1"/>
    <x v="38"/>
    <x v="9"/>
    <n v="468"/>
  </r>
  <r>
    <d v="2019-09-18T00:00:00"/>
    <x v="13"/>
    <d v="1899-12-30T16:00:00"/>
    <m/>
    <x v="1"/>
    <s v="JAR"/>
    <d v="2019-09-18T16:00:00"/>
    <n v="3680524086"/>
    <x v="3"/>
    <s v="Carga"/>
    <s v="SI"/>
    <n v="13.5"/>
    <n v="26"/>
    <x v="0"/>
    <x v="23"/>
    <x v="1"/>
    <s v="Alemania"/>
    <m/>
    <m/>
    <m/>
    <m/>
    <n v="60"/>
    <s v="Miguel Ángel"/>
    <x v="191"/>
    <d v="1899-12-30T13:00:00"/>
    <m/>
    <n v="1"/>
    <x v="0"/>
    <x v="0"/>
    <s v="SI"/>
    <x v="1"/>
    <x v="3"/>
    <x v="1"/>
    <n v="1"/>
    <x v="1"/>
    <x v="38"/>
    <x v="9"/>
    <n v="468"/>
  </r>
  <r>
    <d v="2019-09-18T00:00:00"/>
    <x v="46"/>
    <d v="1899-12-30T18:00:00"/>
    <m/>
    <x v="1"/>
    <s v="JAR"/>
    <d v="2019-09-18T18:00:00"/>
    <m/>
    <x v="26"/>
    <s v="Carga"/>
    <s v="NO"/>
    <n v="6"/>
    <n v="12"/>
    <x v="0"/>
    <x v="157"/>
    <x v="5"/>
    <s v="varios"/>
    <m/>
    <m/>
    <m/>
    <m/>
    <n v="30"/>
    <s v="Miguel M."/>
    <x v="191"/>
    <d v="1899-12-30T18:00:00"/>
    <m/>
    <n v="0"/>
    <x v="0"/>
    <x v="0"/>
    <s v="SI"/>
    <x v="1"/>
    <x v="1"/>
    <x v="1"/>
    <n v="1"/>
    <x v="2"/>
    <x v="38"/>
    <x v="9"/>
    <n v="468"/>
  </r>
  <r>
    <d v="2019-09-18T00:00:00"/>
    <x v="5"/>
    <d v="1899-12-30T12:30:00"/>
    <m/>
    <x v="1"/>
    <s v="JAR"/>
    <d v="2019-09-18T12:30:00"/>
    <n v="6007769"/>
    <x v="18"/>
    <s v="Carga"/>
    <s v="NO"/>
    <n v="1"/>
    <n v="1"/>
    <x v="0"/>
    <x v="86"/>
    <x v="9"/>
    <s v="Italia"/>
    <m/>
    <m/>
    <m/>
    <m/>
    <n v="10"/>
    <s v="Jesús"/>
    <x v="191"/>
    <d v="1899-12-30T12:30:00"/>
    <m/>
    <n v="0"/>
    <x v="0"/>
    <x v="0"/>
    <s v="SI"/>
    <x v="1"/>
    <x v="1"/>
    <x v="1"/>
    <n v="1"/>
    <x v="2"/>
    <x v="38"/>
    <x v="9"/>
    <n v="468"/>
  </r>
  <r>
    <d v="2019-09-18T00:00:00"/>
    <x v="22"/>
    <d v="1899-12-30T09:00:00"/>
    <m/>
    <x v="1"/>
    <s v="JAR"/>
    <d v="2019-09-18T09:00:00"/>
    <s v="6007531-7764"/>
    <x v="6"/>
    <s v="Carga"/>
    <s v="SI"/>
    <n v="13.5"/>
    <n v="22"/>
    <x v="0"/>
    <x v="7"/>
    <x v="4"/>
    <s v="Francia"/>
    <m/>
    <m/>
    <m/>
    <m/>
    <n v="45"/>
    <s v="Miguel Ángel"/>
    <x v="191"/>
    <d v="1899-12-30T09:00:00"/>
    <m/>
    <n v="1"/>
    <x v="0"/>
    <x v="0"/>
    <s v="SI"/>
    <x v="1"/>
    <x v="1"/>
    <x v="1"/>
    <n v="1"/>
    <x v="1"/>
    <x v="38"/>
    <x v="9"/>
    <n v="468"/>
  </r>
  <r>
    <d v="2019-09-18T00:00:00"/>
    <x v="3"/>
    <d v="1899-12-30T11:30:00"/>
    <m/>
    <x v="1"/>
    <s v="JAR"/>
    <d v="2019-09-18T11:30:00"/>
    <m/>
    <x v="7"/>
    <s v="Descarga"/>
    <s v="NO"/>
    <n v="4"/>
    <n v="6"/>
    <x v="0"/>
    <x v="231"/>
    <x v="2"/>
    <s v="PALAU"/>
    <m/>
    <m/>
    <m/>
    <m/>
    <n v="15"/>
    <s v="Reyes"/>
    <x v="191"/>
    <d v="1899-12-30T11:30:00"/>
    <m/>
    <n v="0"/>
    <x v="0"/>
    <x v="0"/>
    <s v="SI"/>
    <x v="1"/>
    <x v="1"/>
    <x v="1"/>
    <n v="1"/>
    <x v="0"/>
    <x v="38"/>
    <x v="9"/>
    <n v="468"/>
  </r>
  <r>
    <d v="2019-09-18T00:00:00"/>
    <x v="20"/>
    <d v="1899-12-30T08:30:00"/>
    <m/>
    <x v="1"/>
    <s v="JAR"/>
    <d v="2019-09-18T08:30:00"/>
    <m/>
    <x v="7"/>
    <s v="Carga"/>
    <s v="NO"/>
    <n v="4"/>
    <n v="6"/>
    <x v="0"/>
    <x v="231"/>
    <x v="2"/>
    <s v="PALAU"/>
    <m/>
    <m/>
    <m/>
    <m/>
    <n v="20"/>
    <s v="Reyes"/>
    <x v="191"/>
    <d v="1899-12-30T08:30:00"/>
    <m/>
    <n v="0"/>
    <x v="0"/>
    <x v="0"/>
    <s v="SI"/>
    <x v="1"/>
    <x v="1"/>
    <x v="1"/>
    <n v="1"/>
    <x v="0"/>
    <x v="38"/>
    <x v="9"/>
    <n v="468"/>
  </r>
  <r>
    <d v="2019-09-18T00:00:00"/>
    <x v="7"/>
    <d v="1899-12-30T15:30:00"/>
    <m/>
    <x v="1"/>
    <s v="JAR"/>
    <d v="2019-09-18T15:30:00"/>
    <s v="CB-1411"/>
    <x v="25"/>
    <s v="Descarga"/>
    <s v="SI"/>
    <n v="13.5"/>
    <n v="26"/>
    <x v="0"/>
    <x v="42"/>
    <x v="10"/>
    <s v="GAILLON"/>
    <m/>
    <m/>
    <m/>
    <m/>
    <n v="60"/>
    <s v="Miguel M."/>
    <x v="191"/>
    <d v="1899-12-30T15:30:00"/>
    <m/>
    <n v="1"/>
    <x v="0"/>
    <x v="0"/>
    <s v="SI"/>
    <x v="1"/>
    <x v="1"/>
    <x v="1"/>
    <n v="1"/>
    <x v="2"/>
    <x v="38"/>
    <x v="9"/>
    <n v="468"/>
  </r>
  <r>
    <d v="2019-09-18T00:00:00"/>
    <x v="36"/>
    <d v="1899-12-30T13:00:00"/>
    <m/>
    <x v="1"/>
    <s v="JAR"/>
    <d v="2019-09-18T13:00:00"/>
    <n v="29139"/>
    <x v="3"/>
    <s v="Carga"/>
    <s v="SI"/>
    <n v="13.5"/>
    <n v="25"/>
    <x v="0"/>
    <x v="6"/>
    <x v="3"/>
    <s v="Bernis"/>
    <m/>
    <m/>
    <m/>
    <m/>
    <n v="45"/>
    <s v="Jesús"/>
    <x v="191"/>
    <d v="1899-12-30T13:00:00"/>
    <m/>
    <n v="1"/>
    <x v="0"/>
    <x v="0"/>
    <s v="SI"/>
    <x v="1"/>
    <x v="1"/>
    <x v="1"/>
    <n v="1"/>
    <x v="1"/>
    <x v="38"/>
    <x v="9"/>
    <n v="468"/>
  </r>
  <r>
    <d v="2019-09-18T00:00:00"/>
    <x v="0"/>
    <d v="1899-12-30T09:30:00"/>
    <m/>
    <x v="1"/>
    <s v="JAR"/>
    <d v="2019-09-18T09:30:00"/>
    <m/>
    <x v="22"/>
    <s v="Descarga"/>
    <s v="SI"/>
    <n v="13.5"/>
    <n v="26"/>
    <x v="0"/>
    <x v="21"/>
    <x v="8"/>
    <s v="PALAU"/>
    <m/>
    <m/>
    <m/>
    <m/>
    <n v="45"/>
    <s v="Jesús"/>
    <x v="191"/>
    <d v="1899-12-30T09:30:00"/>
    <m/>
    <n v="1"/>
    <x v="0"/>
    <x v="0"/>
    <s v="SI"/>
    <x v="1"/>
    <x v="1"/>
    <x v="1"/>
    <n v="1"/>
    <x v="2"/>
    <x v="38"/>
    <x v="9"/>
    <n v="468"/>
  </r>
  <r>
    <d v="2019-09-18T00:00:00"/>
    <x v="43"/>
    <d v="1899-12-30T14:00:00"/>
    <m/>
    <x v="1"/>
    <s v="JAR"/>
    <d v="2019-09-18T14:00:00"/>
    <s v="6007746-7770"/>
    <x v="3"/>
    <s v="Carga"/>
    <s v="NO"/>
    <n v="4"/>
    <n v="7"/>
    <x v="0"/>
    <x v="348"/>
    <x v="4"/>
    <s v="Republica Checa"/>
    <m/>
    <m/>
    <m/>
    <m/>
    <n v="35"/>
    <s v="Miguel M."/>
    <x v="191"/>
    <d v="1899-12-30T14:00:00"/>
    <m/>
    <n v="0"/>
    <x v="0"/>
    <x v="0"/>
    <s v="SI"/>
    <x v="1"/>
    <x v="1"/>
    <x v="1"/>
    <n v="1"/>
    <x v="1"/>
    <x v="38"/>
    <x v="9"/>
    <n v="468"/>
  </r>
  <r>
    <d v="2019-09-18T00:00:00"/>
    <x v="6"/>
    <d v="1899-12-30T13:30:00"/>
    <m/>
    <x v="1"/>
    <s v="JAR"/>
    <d v="2019-09-18T13:30:00"/>
    <n v="27849"/>
    <x v="13"/>
    <s v="Carga"/>
    <s v="NO"/>
    <n v="1"/>
    <n v="2"/>
    <x v="0"/>
    <x v="41"/>
    <x v="7"/>
    <s v="Portugal"/>
    <m/>
    <m/>
    <m/>
    <m/>
    <n v="15"/>
    <s v="Jesús"/>
    <x v="191"/>
    <d v="1899-12-30T13:30:00"/>
    <m/>
    <n v="0"/>
    <x v="0"/>
    <x v="0"/>
    <s v="SI"/>
    <x v="1"/>
    <x v="1"/>
    <x v="1"/>
    <n v="1"/>
    <x v="2"/>
    <x v="38"/>
    <x v="9"/>
    <n v="468"/>
  </r>
  <r>
    <d v="2019-09-18T00:00:00"/>
    <x v="40"/>
    <d v="1899-12-30T17:00:00"/>
    <m/>
    <x v="1"/>
    <s v="JAR"/>
    <d v="2019-09-18T17:00:00"/>
    <n v="6007792"/>
    <x v="25"/>
    <s v="Carga"/>
    <s v="SI"/>
    <n v="13.5"/>
    <n v="26"/>
    <x v="0"/>
    <x v="7"/>
    <x v="9"/>
    <s v="Gaillon"/>
    <m/>
    <m/>
    <m/>
    <m/>
    <n v="60"/>
    <s v="Miguel M."/>
    <x v="191"/>
    <d v="1899-12-30T17:00:00"/>
    <m/>
    <n v="1"/>
    <x v="0"/>
    <x v="0"/>
    <s v="SI"/>
    <x v="1"/>
    <x v="1"/>
    <x v="1"/>
    <n v="1"/>
    <x v="2"/>
    <x v="38"/>
    <x v="9"/>
    <n v="468"/>
  </r>
  <r>
    <d v="2019-09-18T00:00:00"/>
    <x v="2"/>
    <d v="1899-12-30T11:00:00"/>
    <m/>
    <x v="1"/>
    <s v="JAR"/>
    <d v="2019-09-18T11:00:00"/>
    <m/>
    <x v="7"/>
    <s v="Carga"/>
    <s v="NO"/>
    <n v="4"/>
    <n v="6"/>
    <x v="0"/>
    <x v="247"/>
    <x v="5"/>
    <s v="La llagosta"/>
    <m/>
    <m/>
    <m/>
    <m/>
    <n v="20"/>
    <s v="Jesús"/>
    <x v="191"/>
    <d v="1899-12-30T11:00:00"/>
    <m/>
    <n v="0"/>
    <x v="0"/>
    <x v="0"/>
    <s v="SI"/>
    <x v="1"/>
    <x v="1"/>
    <x v="1"/>
    <n v="1"/>
    <x v="2"/>
    <x v="38"/>
    <x v="9"/>
    <n v="468"/>
  </r>
  <r>
    <d v="2019-09-18T00:00:00"/>
    <x v="4"/>
    <d v="1899-12-30T12:00:00"/>
    <m/>
    <x v="1"/>
    <s v="JAR"/>
    <d v="2019-09-18T12:00:00"/>
    <m/>
    <x v="7"/>
    <s v="Carga"/>
    <s v="NO"/>
    <n v="4"/>
    <n v="6"/>
    <x v="0"/>
    <x v="247"/>
    <x v="5"/>
    <s v="La llagosta"/>
    <m/>
    <m/>
    <m/>
    <m/>
    <n v="20"/>
    <s v="Miguel Ángel"/>
    <x v="191"/>
    <d v="1899-12-30T12:00:00"/>
    <m/>
    <n v="0"/>
    <x v="0"/>
    <x v="0"/>
    <s v="SI"/>
    <x v="1"/>
    <x v="1"/>
    <x v="1"/>
    <n v="1"/>
    <x v="2"/>
    <x v="38"/>
    <x v="9"/>
    <n v="468"/>
  </r>
  <r>
    <d v="2019-09-18T00:00:00"/>
    <x v="12"/>
    <m/>
    <m/>
    <x v="0"/>
    <s v="JAR"/>
    <d v="2019-09-18T14:30:00"/>
    <m/>
    <x v="3"/>
    <s v="Descarga"/>
    <s v="SI"/>
    <n v="13.5"/>
    <n v="22"/>
    <x v="0"/>
    <x v="261"/>
    <x v="2"/>
    <s v="PALAU"/>
    <m/>
    <m/>
    <m/>
    <m/>
    <n v="60"/>
    <s v="Jesús"/>
    <x v="191"/>
    <d v="1899-12-30T14:30:00"/>
    <m/>
    <n v="1"/>
    <x v="0"/>
    <x v="0"/>
    <s v="No"/>
    <x v="0"/>
    <x v="0"/>
    <x v="0"/>
    <n v="0"/>
    <x v="0"/>
    <x v="38"/>
    <x v="9"/>
    <n v="468"/>
  </r>
  <r>
    <d v="2019-09-19T00:00:00"/>
    <x v="59"/>
    <d v="1899-12-30T07:00:00"/>
    <m/>
    <x v="1"/>
    <s v="MR"/>
    <d v="2019-09-19T07:00:00"/>
    <n v="29157"/>
    <x v="26"/>
    <s v="Carga"/>
    <s v="NO"/>
    <n v="26"/>
    <n v="13.5"/>
    <x v="0"/>
    <x v="403"/>
    <x v="7"/>
    <s v="MASQUEFA"/>
    <m/>
    <m/>
    <m/>
    <m/>
    <n v="60"/>
    <s v="Miguel Ángel"/>
    <x v="192"/>
    <d v="1899-12-30T07:00:00"/>
    <m/>
    <n v="0"/>
    <x v="0"/>
    <x v="0"/>
    <s v="SI"/>
    <x v="1"/>
    <x v="1"/>
    <x v="1"/>
    <n v="1"/>
    <x v="2"/>
    <x v="38"/>
    <x v="9"/>
    <n v="468"/>
  </r>
  <r>
    <d v="2019-09-19T00:00:00"/>
    <x v="89"/>
    <d v="1899-12-30T17:15:00"/>
    <m/>
    <x v="1"/>
    <s v="JAR"/>
    <d v="2019-09-19T17:30:00"/>
    <m/>
    <x v="83"/>
    <s v="Carga"/>
    <s v="NO"/>
    <n v="2"/>
    <n v="4"/>
    <x v="0"/>
    <x v="294"/>
    <x v="5"/>
    <s v="varios"/>
    <m/>
    <m/>
    <m/>
    <m/>
    <n v="20"/>
    <s v="Jesús"/>
    <x v="192"/>
    <d v="1899-12-30T17:15:00"/>
    <m/>
    <n v="0"/>
    <x v="0"/>
    <x v="0"/>
    <s v="SI"/>
    <x v="1"/>
    <x v="1"/>
    <x v="1"/>
    <n v="1"/>
    <x v="2"/>
    <x v="38"/>
    <x v="9"/>
    <n v="468"/>
  </r>
  <r>
    <d v="2019-09-19T00:00:00"/>
    <x v="82"/>
    <d v="1899-12-30T16:45:00"/>
    <m/>
    <x v="1"/>
    <s v="JAR"/>
    <d v="2019-09-19T17:00:00"/>
    <m/>
    <x v="3"/>
    <s v="Carga"/>
    <s v="NO"/>
    <n v="2"/>
    <n v="4"/>
    <x v="0"/>
    <x v="6"/>
    <x v="3"/>
    <s v="varios"/>
    <m/>
    <m/>
    <m/>
    <m/>
    <n v="15"/>
    <s v="Jesús"/>
    <x v="192"/>
    <d v="1899-12-30T16:45:00"/>
    <m/>
    <n v="0"/>
    <x v="0"/>
    <x v="0"/>
    <s v="SI"/>
    <x v="1"/>
    <x v="1"/>
    <x v="1"/>
    <n v="1"/>
    <x v="1"/>
    <x v="38"/>
    <x v="9"/>
    <n v="468"/>
  </r>
  <r>
    <d v="2019-09-19T00:00:00"/>
    <x v="9"/>
    <d v="1899-12-30T08:00:00"/>
    <m/>
    <x v="1"/>
    <s v="JAR"/>
    <d v="2019-09-19T08:00:00"/>
    <m/>
    <x v="31"/>
    <s v="Carga"/>
    <s v="SI"/>
    <n v="13.5"/>
    <n v="26"/>
    <x v="0"/>
    <x v="70"/>
    <x v="11"/>
    <s v="Maçanet de la Selva"/>
    <m/>
    <m/>
    <m/>
    <m/>
    <n v="60"/>
    <s v="Miguel Ángel"/>
    <x v="192"/>
    <d v="1899-12-30T08:00:00"/>
    <m/>
    <n v="1"/>
    <x v="0"/>
    <x v="0"/>
    <s v="SI"/>
    <x v="1"/>
    <x v="1"/>
    <x v="1"/>
    <n v="1"/>
    <x v="2"/>
    <x v="38"/>
    <x v="9"/>
    <n v="468"/>
  </r>
  <r>
    <d v="2019-09-19T00:00:00"/>
    <x v="14"/>
    <d v="1899-12-30T10:00:00"/>
    <m/>
    <x v="1"/>
    <s v="JAR"/>
    <d v="2019-09-19T10:00:00"/>
    <m/>
    <x v="22"/>
    <s v="Descarga"/>
    <s v="SI"/>
    <n v="13.5"/>
    <n v="26"/>
    <x v="0"/>
    <x v="21"/>
    <x v="8"/>
    <s v="PALAU"/>
    <m/>
    <m/>
    <m/>
    <m/>
    <n v="60"/>
    <s v="Miguel Ángel"/>
    <x v="192"/>
    <d v="1899-12-30T10:00:00"/>
    <m/>
    <n v="1"/>
    <x v="0"/>
    <x v="0"/>
    <s v="SI"/>
    <x v="1"/>
    <x v="1"/>
    <x v="1"/>
    <n v="1"/>
    <x v="2"/>
    <x v="38"/>
    <x v="9"/>
    <n v="468"/>
  </r>
  <r>
    <d v="2019-09-19T00:00:00"/>
    <x v="1"/>
    <d v="1899-12-30T10:30:00"/>
    <m/>
    <x v="1"/>
    <s v="JAR"/>
    <d v="2019-09-19T10:30:00"/>
    <m/>
    <x v="32"/>
    <s v="Descarga"/>
    <s v="NO"/>
    <n v="5"/>
    <n v="9"/>
    <x v="0"/>
    <x v="227"/>
    <x v="0"/>
    <s v="PALAU"/>
    <m/>
    <m/>
    <m/>
    <m/>
    <n v="30"/>
    <s v="Jesús"/>
    <x v="192"/>
    <d v="1899-12-30T10:30:00"/>
    <m/>
    <n v="0"/>
    <x v="0"/>
    <x v="0"/>
    <s v="SI"/>
    <x v="1"/>
    <x v="1"/>
    <x v="1"/>
    <n v="1"/>
    <x v="0"/>
    <x v="38"/>
    <x v="9"/>
    <n v="468"/>
  </r>
  <r>
    <d v="2019-09-19T00:00:00"/>
    <x v="4"/>
    <d v="1899-12-30T12:00:00"/>
    <m/>
    <x v="1"/>
    <s v="JAR"/>
    <d v="2019-09-19T12:00:00"/>
    <m/>
    <x v="22"/>
    <s v="Carga"/>
    <s v="SI"/>
    <n v="13.5"/>
    <n v="26"/>
    <x v="0"/>
    <x v="21"/>
    <x v="8"/>
    <s v="PALAU"/>
    <m/>
    <m/>
    <m/>
    <m/>
    <n v="45"/>
    <s v="Miguel Ángel"/>
    <x v="192"/>
    <d v="1899-12-30T12:00:00"/>
    <m/>
    <n v="1"/>
    <x v="0"/>
    <x v="0"/>
    <s v="SI"/>
    <x v="1"/>
    <x v="1"/>
    <x v="1"/>
    <n v="1"/>
    <x v="2"/>
    <x v="38"/>
    <x v="9"/>
    <n v="468"/>
  </r>
  <r>
    <d v="2019-09-19T00:00:00"/>
    <x v="0"/>
    <d v="1899-12-30T09:30:00"/>
    <m/>
    <x v="1"/>
    <s v="JAR"/>
    <d v="2019-09-19T09:30:00"/>
    <n v="29815"/>
    <x v="3"/>
    <s v="Carga"/>
    <s v="NO"/>
    <n v="1"/>
    <n v="1"/>
    <x v="0"/>
    <x v="275"/>
    <x v="3"/>
    <s v="Cornella"/>
    <m/>
    <m/>
    <m/>
    <m/>
    <n v="10"/>
    <s v="Reyes"/>
    <x v="192"/>
    <d v="1899-12-30T09:30:00"/>
    <m/>
    <n v="0"/>
    <x v="0"/>
    <x v="0"/>
    <s v="SI"/>
    <x v="1"/>
    <x v="1"/>
    <x v="1"/>
    <n v="1"/>
    <x v="1"/>
    <x v="38"/>
    <x v="9"/>
    <n v="468"/>
  </r>
  <r>
    <d v="2019-09-19T00:00:00"/>
    <x v="22"/>
    <d v="1899-12-30T09:00:00"/>
    <m/>
    <x v="1"/>
    <s v="MB"/>
    <d v="2019-09-19T09:00:00"/>
    <m/>
    <x v="95"/>
    <s v="Descarga"/>
    <s v="NO"/>
    <n v="1"/>
    <n v="1"/>
    <x v="0"/>
    <x v="117"/>
    <x v="0"/>
    <s v="PALAU"/>
    <m/>
    <m/>
    <m/>
    <m/>
    <n v="15"/>
    <s v="Sandra"/>
    <x v="192"/>
    <d v="1899-12-30T09:00:00"/>
    <m/>
    <n v="0"/>
    <x v="0"/>
    <x v="0"/>
    <s v="SI"/>
    <x v="1"/>
    <x v="1"/>
    <x v="1"/>
    <n v="1"/>
    <x v="0"/>
    <x v="38"/>
    <x v="9"/>
    <n v="468"/>
  </r>
  <r>
    <d v="2019-09-19T00:00:00"/>
    <x v="36"/>
    <d v="1899-12-30T13:00:00"/>
    <m/>
    <x v="1"/>
    <s v="VG"/>
    <d v="2019-09-19T13:00:00"/>
    <s v="6007799 + 6007777"/>
    <x v="25"/>
    <s v="Carga"/>
    <s v="SI"/>
    <n v="13.5"/>
    <n v="26"/>
    <x v="0"/>
    <x v="7"/>
    <x v="9"/>
    <s v="Nurieux"/>
    <m/>
    <m/>
    <m/>
    <m/>
    <n v="45"/>
    <s v="Miguel Ángel"/>
    <x v="192"/>
    <d v="1899-12-30T13:00:00"/>
    <m/>
    <n v="1"/>
    <x v="0"/>
    <x v="0"/>
    <s v="SI"/>
    <x v="1"/>
    <x v="1"/>
    <x v="1"/>
    <n v="1"/>
    <x v="2"/>
    <x v="38"/>
    <x v="9"/>
    <n v="468"/>
  </r>
  <r>
    <d v="2019-09-19T00:00:00"/>
    <x v="52"/>
    <d v="1899-12-30T09:45:00"/>
    <m/>
    <x v="1"/>
    <s v="VG"/>
    <d v="2019-09-19T10:00:00"/>
    <s v="6007792 + 6007625"/>
    <x v="25"/>
    <s v="Carga"/>
    <s v="SI"/>
    <n v="13.5"/>
    <n v="26"/>
    <x v="0"/>
    <x v="7"/>
    <x v="9"/>
    <s v="GAILLON"/>
    <m/>
    <m/>
    <m/>
    <m/>
    <n v="60"/>
    <s v="Jesús"/>
    <x v="192"/>
    <d v="1899-12-30T09:45:00"/>
    <m/>
    <n v="1"/>
    <x v="0"/>
    <x v="0"/>
    <s v="SI"/>
    <x v="1"/>
    <x v="1"/>
    <x v="1"/>
    <n v="1"/>
    <x v="2"/>
    <x v="38"/>
    <x v="9"/>
    <n v="468"/>
  </r>
  <r>
    <d v="2019-09-19T00:00:00"/>
    <x v="20"/>
    <d v="1899-12-30T08:30:00"/>
    <m/>
    <x v="1"/>
    <s v="JAR"/>
    <d v="2019-09-19T08:30:00"/>
    <n v="28905"/>
    <x v="7"/>
    <s v="Carga"/>
    <s v="NO"/>
    <n v="1"/>
    <n v="1"/>
    <x v="0"/>
    <x v="404"/>
    <x v="7"/>
    <s v="Martorell"/>
    <m/>
    <m/>
    <m/>
    <m/>
    <n v="10"/>
    <s v="Reyes"/>
    <x v="192"/>
    <d v="1899-12-30T08:30:00"/>
    <m/>
    <n v="0"/>
    <x v="0"/>
    <x v="0"/>
    <s v="SI"/>
    <x v="1"/>
    <x v="1"/>
    <x v="1"/>
    <n v="1"/>
    <x v="2"/>
    <x v="38"/>
    <x v="9"/>
    <n v="468"/>
  </r>
  <r>
    <d v="2019-09-19T00:00:00"/>
    <x v="3"/>
    <d v="1899-12-30T11:30:00"/>
    <m/>
    <x v="1"/>
    <s v="JAR"/>
    <d v="2019-09-19T11:30:00"/>
    <n v="29719"/>
    <x v="7"/>
    <s v="Carga"/>
    <s v="NO"/>
    <n v="4"/>
    <n v="6"/>
    <x v="0"/>
    <x v="341"/>
    <x v="7"/>
    <s v="Parets"/>
    <m/>
    <m/>
    <m/>
    <m/>
    <n v="15"/>
    <s v="Reyes"/>
    <x v="192"/>
    <d v="1899-12-30T11:30:00"/>
    <m/>
    <n v="0"/>
    <x v="0"/>
    <x v="0"/>
    <s v="SI"/>
    <x v="1"/>
    <x v="1"/>
    <x v="1"/>
    <n v="1"/>
    <x v="2"/>
    <x v="38"/>
    <x v="9"/>
    <n v="468"/>
  </r>
  <r>
    <d v="2019-09-19T00:00:00"/>
    <x v="13"/>
    <d v="1899-12-30T16:00:00"/>
    <m/>
    <x v="1"/>
    <s v="JAR"/>
    <d v="2019-09-19T16:00:00"/>
    <m/>
    <x v="26"/>
    <s v="Carga"/>
    <s v="SI"/>
    <n v="13.5"/>
    <n v="20"/>
    <x v="0"/>
    <x v="157"/>
    <x v="5"/>
    <s v="varios"/>
    <m/>
    <m/>
    <m/>
    <m/>
    <n v="60"/>
    <s v="Miguel M."/>
    <x v="192"/>
    <d v="1899-12-30T16:00:00"/>
    <m/>
    <n v="1"/>
    <x v="0"/>
    <x v="0"/>
    <s v="SI"/>
    <x v="1"/>
    <x v="1"/>
    <x v="1"/>
    <n v="1"/>
    <x v="2"/>
    <x v="38"/>
    <x v="9"/>
    <n v="468"/>
  </r>
  <r>
    <d v="2019-09-19T00:00:00"/>
    <x v="46"/>
    <d v="1899-12-30T18:00:00"/>
    <m/>
    <x v="1"/>
    <s v="JAR"/>
    <d v="2019-09-19T18:00:00"/>
    <s v="Palet Madera-3680525056"/>
    <x v="3"/>
    <s v="Descarga"/>
    <s v="SI"/>
    <n v="13.5"/>
    <n v="26"/>
    <x v="0"/>
    <x v="23"/>
    <x v="2"/>
    <s v="PALAU"/>
    <m/>
    <m/>
    <m/>
    <m/>
    <n v="60"/>
    <s v="Miguel M."/>
    <x v="192"/>
    <d v="1899-12-30T18:00:00"/>
    <m/>
    <n v="1"/>
    <x v="0"/>
    <x v="0"/>
    <s v="SI"/>
    <x v="1"/>
    <x v="1"/>
    <x v="1"/>
    <n v="1"/>
    <x v="0"/>
    <x v="38"/>
    <x v="9"/>
    <n v="468"/>
  </r>
  <r>
    <d v="2019-09-20T00:00:00"/>
    <x v="89"/>
    <d v="1899-12-30T17:15:00"/>
    <m/>
    <x v="1"/>
    <s v="JAR"/>
    <d v="2019-09-20T17:30:00"/>
    <m/>
    <x v="83"/>
    <s v="Carga"/>
    <s v="NO"/>
    <n v="2"/>
    <n v="4"/>
    <x v="0"/>
    <x v="294"/>
    <x v="5"/>
    <s v="varios"/>
    <m/>
    <m/>
    <m/>
    <m/>
    <m/>
    <s v="Miguel M."/>
    <x v="193"/>
    <d v="1899-12-30T17:15:00"/>
    <m/>
    <n v="0"/>
    <x v="0"/>
    <x v="0"/>
    <s v="SI"/>
    <x v="1"/>
    <x v="1"/>
    <x v="1"/>
    <n v="1"/>
    <x v="2"/>
    <x v="38"/>
    <x v="9"/>
    <n v="468"/>
  </r>
  <r>
    <d v="2019-09-20T00:00:00"/>
    <x v="82"/>
    <d v="1899-12-30T16:45:00"/>
    <m/>
    <x v="1"/>
    <s v="JAR"/>
    <d v="2019-09-20T17:00:00"/>
    <m/>
    <x v="3"/>
    <s v="Carga"/>
    <s v="NO"/>
    <n v="2"/>
    <n v="4"/>
    <x v="0"/>
    <x v="6"/>
    <x v="3"/>
    <s v="varios"/>
    <m/>
    <m/>
    <m/>
    <m/>
    <m/>
    <s v="Jesús"/>
    <x v="193"/>
    <d v="1899-12-30T16:45:00"/>
    <m/>
    <n v="0"/>
    <x v="0"/>
    <x v="0"/>
    <s v="SI"/>
    <x v="1"/>
    <x v="1"/>
    <x v="1"/>
    <n v="1"/>
    <x v="1"/>
    <x v="38"/>
    <x v="9"/>
    <n v="468"/>
  </r>
  <r>
    <d v="2019-09-20T00:00:00"/>
    <x v="14"/>
    <d v="1899-12-30T10:00:00"/>
    <m/>
    <x v="1"/>
    <s v="JAR"/>
    <d v="2019-09-20T10:00:00"/>
    <n v="413009785"/>
    <x v="3"/>
    <s v="Descarga"/>
    <s v="NO"/>
    <n v="4"/>
    <n v="8"/>
    <x v="0"/>
    <x v="197"/>
    <x v="2"/>
    <s v="PALAU"/>
    <m/>
    <m/>
    <m/>
    <m/>
    <n v="20"/>
    <s v="Miguel Ángel"/>
    <x v="193"/>
    <d v="1899-12-30T10:00:00"/>
    <m/>
    <n v="0"/>
    <x v="0"/>
    <x v="0"/>
    <s v="SI"/>
    <x v="1"/>
    <x v="1"/>
    <x v="1"/>
    <n v="1"/>
    <x v="0"/>
    <x v="38"/>
    <x v="9"/>
    <n v="468"/>
  </r>
  <r>
    <d v="2019-09-20T00:00:00"/>
    <x v="18"/>
    <d v="1899-12-30T07:30:00"/>
    <m/>
    <x v="1"/>
    <s v="JAR"/>
    <d v="2019-09-20T07:30:00"/>
    <m/>
    <x v="3"/>
    <s v="Descarga"/>
    <s v="NO"/>
    <n v="3"/>
    <n v="6"/>
    <x v="0"/>
    <x v="22"/>
    <x v="2"/>
    <s v="PALAU"/>
    <m/>
    <m/>
    <m/>
    <m/>
    <n v="20"/>
    <s v="Juan Carlos"/>
    <x v="193"/>
    <d v="1899-12-30T07:30:00"/>
    <m/>
    <n v="0"/>
    <x v="0"/>
    <x v="0"/>
    <s v="SI"/>
    <x v="1"/>
    <x v="1"/>
    <x v="1"/>
    <n v="1"/>
    <x v="0"/>
    <x v="38"/>
    <x v="9"/>
    <n v="468"/>
  </r>
  <r>
    <d v="2019-09-20T00:00:00"/>
    <x v="1"/>
    <d v="1899-12-30T10:30:00"/>
    <m/>
    <x v="1"/>
    <s v="JAR"/>
    <d v="2019-09-20T10:30:00"/>
    <n v="28942"/>
    <x v="94"/>
    <s v="Carga"/>
    <s v="NO"/>
    <n v="3"/>
    <n v="5"/>
    <x v="0"/>
    <x v="140"/>
    <x v="1"/>
    <s v="Pontevedra"/>
    <m/>
    <m/>
    <m/>
    <m/>
    <n v="20"/>
    <s v="Miguel Ángel"/>
    <x v="193"/>
    <d v="1899-12-30T08:30:00"/>
    <m/>
    <n v="0"/>
    <x v="0"/>
    <x v="0"/>
    <s v="SI"/>
    <x v="1"/>
    <x v="3"/>
    <x v="1"/>
    <n v="1"/>
    <x v="1"/>
    <x v="38"/>
    <x v="9"/>
    <n v="468"/>
  </r>
  <r>
    <d v="2019-09-20T00:00:00"/>
    <x v="2"/>
    <d v="1899-12-30T11:00:00"/>
    <m/>
    <x v="1"/>
    <s v="JAR"/>
    <d v="2019-09-20T11:00:00"/>
    <s v="6007608-7752"/>
    <x v="3"/>
    <s v="Carga"/>
    <s v="NO"/>
    <n v="5"/>
    <n v="5"/>
    <x v="0"/>
    <x v="10"/>
    <x v="4"/>
    <s v="UK"/>
    <m/>
    <m/>
    <m/>
    <m/>
    <n v="20"/>
    <s v="Miguel Ángel"/>
    <x v="193"/>
    <d v="1899-12-30T09:30:00"/>
    <m/>
    <n v="0"/>
    <x v="0"/>
    <x v="0"/>
    <s v="SI"/>
    <x v="1"/>
    <x v="3"/>
    <x v="1"/>
    <n v="1"/>
    <x v="1"/>
    <x v="38"/>
    <x v="9"/>
    <n v="468"/>
  </r>
  <r>
    <d v="2019-09-20T00:00:00"/>
    <x v="46"/>
    <d v="1899-12-30T18:00:00"/>
    <m/>
    <x v="1"/>
    <s v="JAR"/>
    <d v="2019-09-20T18:00:00"/>
    <m/>
    <x v="26"/>
    <s v="Carga"/>
    <s v="SI"/>
    <n v="13.5"/>
    <n v="20"/>
    <x v="0"/>
    <x v="157"/>
    <x v="5"/>
    <s v="varios"/>
    <m/>
    <m/>
    <m/>
    <m/>
    <m/>
    <s v="Miguel M."/>
    <x v="193"/>
    <d v="1899-12-30T18:00:00"/>
    <m/>
    <n v="1"/>
    <x v="0"/>
    <x v="0"/>
    <s v="SI"/>
    <x v="1"/>
    <x v="1"/>
    <x v="1"/>
    <n v="1"/>
    <x v="2"/>
    <x v="38"/>
    <x v="9"/>
    <n v="468"/>
  </r>
  <r>
    <d v="2019-09-20T00:00:00"/>
    <x v="17"/>
    <d v="1899-12-30T06:00:00"/>
    <m/>
    <x v="1"/>
    <s v="JAR"/>
    <d v="2019-09-20T06:00:00"/>
    <n v="3680524087"/>
    <x v="3"/>
    <s v="Carga"/>
    <s v="SI"/>
    <n v="13.5"/>
    <n v="26"/>
    <x v="0"/>
    <x v="23"/>
    <x v="1"/>
    <s v="Alemania"/>
    <m/>
    <m/>
    <m/>
    <m/>
    <n v="60"/>
    <s v="Miguel Ángel"/>
    <x v="193"/>
    <d v="1899-12-30T06:00:00"/>
    <m/>
    <n v="1"/>
    <x v="0"/>
    <x v="0"/>
    <s v="SI"/>
    <x v="1"/>
    <x v="1"/>
    <x v="1"/>
    <n v="1"/>
    <x v="1"/>
    <x v="38"/>
    <x v="9"/>
    <n v="468"/>
  </r>
  <r>
    <d v="2019-09-20T00:00:00"/>
    <x v="4"/>
    <d v="1899-12-30T12:00:00"/>
    <m/>
    <x v="1"/>
    <s v="JAR"/>
    <d v="2019-09-20T12:00:00"/>
    <n v="6007747"/>
    <x v="3"/>
    <s v="Carga"/>
    <s v="NO"/>
    <n v="2"/>
    <n v="4"/>
    <x v="0"/>
    <x v="348"/>
    <x v="4"/>
    <s v="Chequia"/>
    <m/>
    <m/>
    <m/>
    <m/>
    <n v="40"/>
    <s v="Jesús"/>
    <x v="193"/>
    <d v="1899-12-30T12:00:00"/>
    <m/>
    <n v="0"/>
    <x v="0"/>
    <x v="0"/>
    <s v="SI"/>
    <x v="1"/>
    <x v="1"/>
    <x v="1"/>
    <n v="1"/>
    <x v="1"/>
    <x v="38"/>
    <x v="9"/>
    <n v="468"/>
  </r>
  <r>
    <d v="2019-09-20T00:00:00"/>
    <x v="38"/>
    <d v="1899-12-30T15:00:00"/>
    <m/>
    <x v="1"/>
    <s v="JAR"/>
    <d v="2019-09-20T15:00:00"/>
    <n v="6007764"/>
    <x v="6"/>
    <s v="Carga"/>
    <s v="SI"/>
    <n v="13.5"/>
    <n v="44"/>
    <x v="0"/>
    <x v="7"/>
    <x v="4"/>
    <s v="France"/>
    <m/>
    <m/>
    <m/>
    <m/>
    <m/>
    <s v="Miguel M."/>
    <x v="193"/>
    <d v="1899-12-30T20:00:00"/>
    <m/>
    <n v="1"/>
    <x v="0"/>
    <x v="0"/>
    <s v="SI"/>
    <x v="1"/>
    <x v="2"/>
    <x v="0"/>
    <n v="0"/>
    <x v="1"/>
    <x v="38"/>
    <x v="9"/>
    <n v="468"/>
  </r>
  <r>
    <d v="2019-09-20T00:00:00"/>
    <x v="7"/>
    <d v="1899-12-30T15:30:00"/>
    <m/>
    <x v="1"/>
    <s v="JAR"/>
    <d v="2019-09-20T15:30:00"/>
    <m/>
    <x v="7"/>
    <s v="Descarga"/>
    <s v="NO"/>
    <n v="3"/>
    <n v="4"/>
    <x v="0"/>
    <x v="231"/>
    <x v="2"/>
    <s v="PALAU"/>
    <m/>
    <m/>
    <m/>
    <m/>
    <m/>
    <s v="Miguel M."/>
    <x v="193"/>
    <d v="1899-12-30T15:30:00"/>
    <m/>
    <n v="0"/>
    <x v="0"/>
    <x v="0"/>
    <s v="SI"/>
    <x v="1"/>
    <x v="1"/>
    <x v="1"/>
    <n v="1"/>
    <x v="0"/>
    <x v="38"/>
    <x v="9"/>
    <n v="468"/>
  </r>
  <r>
    <d v="2019-09-20T00:00:00"/>
    <x v="9"/>
    <d v="1899-12-30T08:00:00"/>
    <m/>
    <x v="1"/>
    <s v="JAR"/>
    <d v="2019-09-20T08:00:00"/>
    <n v="29346"/>
    <x v="7"/>
    <s v="Carga"/>
    <s v="NO"/>
    <n v="2"/>
    <n v="2"/>
    <x v="0"/>
    <x v="268"/>
    <x v="11"/>
    <s v="Mataro"/>
    <m/>
    <m/>
    <m/>
    <m/>
    <n v="10"/>
    <s v="Miguel Ángel"/>
    <x v="193"/>
    <d v="1899-12-30T08:00:00"/>
    <m/>
    <n v="0"/>
    <x v="0"/>
    <x v="0"/>
    <s v="SI"/>
    <x v="1"/>
    <x v="1"/>
    <x v="1"/>
    <n v="1"/>
    <x v="2"/>
    <x v="38"/>
    <x v="9"/>
    <n v="468"/>
  </r>
  <r>
    <d v="2019-09-20T00:00:00"/>
    <x v="22"/>
    <d v="1899-12-30T09:00:00"/>
    <m/>
    <x v="1"/>
    <s v="JAR"/>
    <d v="2019-09-20T09:00:00"/>
    <m/>
    <x v="3"/>
    <s v="Carga"/>
    <s v="NO"/>
    <n v="2"/>
    <n v="3"/>
    <x v="0"/>
    <x v="6"/>
    <x v="5"/>
    <s v="varios"/>
    <m/>
    <s v="1304-FGG"/>
    <m/>
    <m/>
    <m/>
    <s v="Jesús"/>
    <x v="193"/>
    <d v="1899-12-30T09:00:00"/>
    <m/>
    <n v="0"/>
    <x v="0"/>
    <x v="0"/>
    <s v="SI"/>
    <x v="1"/>
    <x v="1"/>
    <x v="1"/>
    <n v="1"/>
    <x v="2"/>
    <x v="38"/>
    <x v="9"/>
    <n v="468"/>
  </r>
  <r>
    <d v="2019-09-20T00:00:00"/>
    <x v="5"/>
    <d v="1899-12-30T12:30:00"/>
    <m/>
    <x v="1"/>
    <s v="JAR"/>
    <d v="2019-09-20T12:30:00"/>
    <m/>
    <x v="22"/>
    <s v="Descarga"/>
    <s v="SI"/>
    <n v="13.5"/>
    <n v="26"/>
    <x v="0"/>
    <x v="21"/>
    <x v="8"/>
    <s v="PALAU"/>
    <m/>
    <m/>
    <m/>
    <m/>
    <n v="60"/>
    <s v="Miguel Ángel"/>
    <x v="193"/>
    <d v="1899-12-30T12:30:00"/>
    <m/>
    <n v="1"/>
    <x v="0"/>
    <x v="0"/>
    <s v="SI"/>
    <x v="1"/>
    <x v="1"/>
    <x v="1"/>
    <n v="1"/>
    <x v="2"/>
    <x v="38"/>
    <x v="9"/>
    <n v="468"/>
  </r>
  <r>
    <d v="2019-09-20T00:00:00"/>
    <x v="52"/>
    <m/>
    <m/>
    <x v="0"/>
    <s v="JAR"/>
    <d v="2019-09-20T10:00:00"/>
    <n v="29693"/>
    <x v="34"/>
    <s v="Carga"/>
    <s v="NO"/>
    <n v="1"/>
    <n v="1"/>
    <x v="0"/>
    <x v="362"/>
    <x v="1"/>
    <s v="Alava"/>
    <m/>
    <m/>
    <m/>
    <m/>
    <n v="10"/>
    <s v="Reyes"/>
    <x v="193"/>
    <d v="1899-12-30T09:45:00"/>
    <m/>
    <n v="0"/>
    <x v="0"/>
    <x v="0"/>
    <s v="No"/>
    <x v="0"/>
    <x v="0"/>
    <x v="0"/>
    <n v="0"/>
    <x v="1"/>
    <x v="38"/>
    <x v="9"/>
    <n v="468"/>
  </r>
  <r>
    <d v="2019-09-20T00:00:00"/>
    <x v="31"/>
    <d v="1899-12-30T10:45:00"/>
    <m/>
    <x v="1"/>
    <s v="JAR"/>
    <d v="2019-09-20T11:00:00"/>
    <m/>
    <x v="3"/>
    <s v="Carga"/>
    <s v="NO"/>
    <n v="2"/>
    <n v="3"/>
    <x v="0"/>
    <x v="6"/>
    <x v="3"/>
    <s v="Tenerife"/>
    <m/>
    <m/>
    <m/>
    <m/>
    <n v="10"/>
    <s v="Jesús"/>
    <x v="193"/>
    <d v="1899-12-30T10:45:00"/>
    <m/>
    <n v="0"/>
    <x v="0"/>
    <x v="0"/>
    <s v="SI"/>
    <x v="1"/>
    <x v="1"/>
    <x v="1"/>
    <n v="1"/>
    <x v="1"/>
    <x v="38"/>
    <x v="9"/>
    <n v="468"/>
  </r>
  <r>
    <d v="2019-09-20T00:00:00"/>
    <x v="3"/>
    <d v="1899-12-30T11:30:00"/>
    <m/>
    <x v="1"/>
    <s v="JAR"/>
    <d v="2019-09-20T11:30:00"/>
    <n v="29828"/>
    <x v="26"/>
    <s v="Carga"/>
    <s v="NO"/>
    <n v="7"/>
    <n v="14"/>
    <x v="0"/>
    <x v="4"/>
    <x v="7"/>
    <s v="SEGOVIA"/>
    <m/>
    <m/>
    <m/>
    <m/>
    <n v="35"/>
    <s v="Jesús"/>
    <x v="193"/>
    <d v="1899-12-30T11:30:00"/>
    <m/>
    <n v="0"/>
    <x v="0"/>
    <x v="0"/>
    <s v="SI"/>
    <x v="1"/>
    <x v="1"/>
    <x v="1"/>
    <n v="1"/>
    <x v="2"/>
    <x v="38"/>
    <x v="9"/>
    <n v="468"/>
  </r>
  <r>
    <d v="2019-09-20T00:00:00"/>
    <x v="43"/>
    <d v="1899-12-30T14:00:00"/>
    <m/>
    <x v="1"/>
    <s v="JAR"/>
    <d v="2019-09-20T14:00:00"/>
    <s v="6007580-7721-7774-7517"/>
    <x v="3"/>
    <s v="Carga"/>
    <s v="NO"/>
    <n v="8"/>
    <n v="17"/>
    <x v="0"/>
    <x v="86"/>
    <x v="4"/>
    <s v="Italia"/>
    <m/>
    <s v="XA 648 FN  / IS 38 VVV"/>
    <m/>
    <m/>
    <n v="40"/>
    <s v="Jesús"/>
    <x v="193"/>
    <d v="1899-12-30T13:00:00"/>
    <m/>
    <n v="0"/>
    <x v="0"/>
    <x v="0"/>
    <s v="SI"/>
    <x v="1"/>
    <x v="3"/>
    <x v="1"/>
    <n v="1"/>
    <x v="1"/>
    <x v="38"/>
    <x v="9"/>
    <n v="468"/>
  </r>
  <r>
    <d v="2019-09-20T00:00:00"/>
    <x v="40"/>
    <m/>
    <m/>
    <x v="0"/>
    <s v="MR"/>
    <d v="2019-09-20T17:00:00"/>
    <n v="29412"/>
    <x v="3"/>
    <s v="Carga"/>
    <s v="NO"/>
    <n v="0.5"/>
    <n v="1"/>
    <x v="0"/>
    <x v="405"/>
    <x v="1"/>
    <s v="BENIEL"/>
    <m/>
    <m/>
    <m/>
    <m/>
    <m/>
    <s v="Miguel M."/>
    <x v="193"/>
    <d v="1899-12-30T17:00:00"/>
    <m/>
    <n v="0"/>
    <x v="0"/>
    <x v="0"/>
    <s v="No"/>
    <x v="0"/>
    <x v="0"/>
    <x v="0"/>
    <n v="0"/>
    <x v="1"/>
    <x v="38"/>
    <x v="9"/>
    <n v="468"/>
  </r>
  <r>
    <d v="2019-09-20T00:00:00"/>
    <x v="8"/>
    <d v="1899-12-30T16:30:00"/>
    <m/>
    <x v="1"/>
    <s v="MR"/>
    <d v="2019-09-20T16:30:00"/>
    <n v="29916"/>
    <x v="3"/>
    <s v="Carga"/>
    <s v="NO"/>
    <n v="0.5"/>
    <n v="1"/>
    <x v="0"/>
    <x v="197"/>
    <x v="1"/>
    <s v="PALAU"/>
    <m/>
    <m/>
    <m/>
    <m/>
    <m/>
    <s v="Miguel M."/>
    <x v="193"/>
    <d v="1899-12-30T16:30:00"/>
    <m/>
    <n v="0"/>
    <x v="0"/>
    <x v="0"/>
    <s v="SI"/>
    <x v="1"/>
    <x v="1"/>
    <x v="1"/>
    <n v="1"/>
    <x v="1"/>
    <x v="38"/>
    <x v="9"/>
    <n v="468"/>
  </r>
  <r>
    <d v="2019-09-20T00:00:00"/>
    <x v="6"/>
    <d v="1899-12-30T13:30:00"/>
    <m/>
    <x v="1"/>
    <s v="MR"/>
    <d v="2019-09-20T13:30:00"/>
    <n v="29924"/>
    <x v="3"/>
    <s v="Carga"/>
    <s v="NO"/>
    <n v="0.5"/>
    <n v="0.5"/>
    <x v="1"/>
    <x v="6"/>
    <x v="3"/>
    <s v="PALAU"/>
    <m/>
    <m/>
    <m/>
    <m/>
    <m/>
    <s v="Reyes"/>
    <x v="193"/>
    <d v="1899-12-30T13:30:00"/>
    <m/>
    <n v="0"/>
    <x v="0"/>
    <x v="0"/>
    <s v="SI"/>
    <x v="1"/>
    <x v="1"/>
    <x v="1"/>
    <n v="1"/>
    <x v="1"/>
    <x v="38"/>
    <x v="9"/>
    <n v="468"/>
  </r>
  <r>
    <d v="2019-09-23T00:00:00"/>
    <x v="9"/>
    <d v="1899-12-30T08:00:00"/>
    <m/>
    <x v="1"/>
    <s v="JAR"/>
    <d v="2019-09-23T08:00:00"/>
    <m/>
    <x v="31"/>
    <s v="Carga"/>
    <s v="SI"/>
    <n v="13.5"/>
    <n v="26"/>
    <x v="0"/>
    <x v="70"/>
    <x v="11"/>
    <s v="MAÇANET DE LA SELVA"/>
    <m/>
    <m/>
    <m/>
    <m/>
    <n v="60"/>
    <s v="Miguel M."/>
    <x v="194"/>
    <d v="1899-12-30T08:00:00"/>
    <m/>
    <n v="1"/>
    <x v="0"/>
    <x v="0"/>
    <s v="SI"/>
    <x v="1"/>
    <x v="1"/>
    <x v="1"/>
    <n v="1"/>
    <x v="2"/>
    <x v="39"/>
    <x v="9"/>
    <n v="468"/>
  </r>
  <r>
    <d v="2019-09-23T00:00:00"/>
    <x v="20"/>
    <d v="1899-12-30T08:30:00"/>
    <m/>
    <x v="1"/>
    <s v="JAR"/>
    <d v="2019-09-23T08:30:00"/>
    <s v="29650-784-684"/>
    <x v="3"/>
    <s v="Carga"/>
    <s v="NO"/>
    <n v="2"/>
    <n v="3"/>
    <x v="0"/>
    <x v="384"/>
    <x v="1"/>
    <s v="Granollers"/>
    <m/>
    <m/>
    <m/>
    <m/>
    <n v="30"/>
    <s v="Sandra"/>
    <x v="194"/>
    <d v="1899-12-30T08:30:00"/>
    <m/>
    <n v="0"/>
    <x v="0"/>
    <x v="0"/>
    <s v="SI"/>
    <x v="1"/>
    <x v="1"/>
    <x v="1"/>
    <n v="1"/>
    <x v="1"/>
    <x v="39"/>
    <x v="9"/>
    <n v="468"/>
  </r>
  <r>
    <d v="2019-09-23T00:00:00"/>
    <x v="22"/>
    <d v="1899-12-30T09:00:00"/>
    <m/>
    <x v="1"/>
    <s v="JAR"/>
    <d v="2019-09-23T09:00:00"/>
    <s v="(CB-1416)"/>
    <x v="24"/>
    <s v="Descarga"/>
    <s v="SI"/>
    <n v="13.5"/>
    <n v="26"/>
    <x v="0"/>
    <x v="40"/>
    <x v="10"/>
    <s v="NURIEUX"/>
    <m/>
    <m/>
    <m/>
    <m/>
    <m/>
    <s v="Miguel M."/>
    <x v="194"/>
    <d v="1899-12-30T09:00:00"/>
    <m/>
    <n v="1"/>
    <x v="0"/>
    <x v="0"/>
    <s v="SI"/>
    <x v="1"/>
    <x v="1"/>
    <x v="1"/>
    <n v="1"/>
    <x v="2"/>
    <x v="39"/>
    <x v="9"/>
    <n v="468"/>
  </r>
  <r>
    <d v="2019-09-23T00:00:00"/>
    <x v="52"/>
    <m/>
    <m/>
    <x v="0"/>
    <s v="JAR"/>
    <d v="2019-09-23T10:00:00"/>
    <n v="3680551580"/>
    <x v="3"/>
    <s v="Carga"/>
    <s v="SI"/>
    <n v="13.5"/>
    <n v="26"/>
    <x v="0"/>
    <x v="23"/>
    <x v="1"/>
    <s v="varios"/>
    <m/>
    <m/>
    <m/>
    <m/>
    <m/>
    <s v="Miguel Ángel"/>
    <x v="194"/>
    <d v="1899-12-30T09:45:00"/>
    <m/>
    <n v="1"/>
    <x v="0"/>
    <x v="0"/>
    <s v="No"/>
    <x v="0"/>
    <x v="0"/>
    <x v="0"/>
    <n v="0"/>
    <x v="1"/>
    <x v="39"/>
    <x v="9"/>
    <n v="468"/>
  </r>
  <r>
    <d v="2019-09-23T00:00:00"/>
    <x v="14"/>
    <d v="1899-12-30T10:00:00"/>
    <m/>
    <x v="1"/>
    <s v="JAR"/>
    <d v="2019-09-23T10:00:00"/>
    <m/>
    <x v="3"/>
    <s v="Descarga"/>
    <s v="NO"/>
    <n v="4"/>
    <n v="8"/>
    <x v="0"/>
    <x v="314"/>
    <x v="2"/>
    <s v="PALAU"/>
    <m/>
    <m/>
    <m/>
    <m/>
    <m/>
    <s v="Jesús"/>
    <x v="194"/>
    <d v="1899-12-30T10:00:00"/>
    <m/>
    <n v="0"/>
    <x v="0"/>
    <x v="0"/>
    <s v="SI"/>
    <x v="1"/>
    <x v="1"/>
    <x v="1"/>
    <n v="1"/>
    <x v="0"/>
    <x v="39"/>
    <x v="9"/>
    <n v="468"/>
  </r>
  <r>
    <d v="2019-09-23T00:00:00"/>
    <x v="1"/>
    <d v="1899-12-30T10:30:00"/>
    <m/>
    <x v="1"/>
    <s v="JAR"/>
    <d v="2019-09-23T10:30:00"/>
    <m/>
    <x v="22"/>
    <s v="Descarga"/>
    <s v="SI"/>
    <n v="13.5"/>
    <n v="26"/>
    <x v="0"/>
    <x v="21"/>
    <x v="8"/>
    <s v="PALAU"/>
    <m/>
    <m/>
    <m/>
    <m/>
    <m/>
    <s v="Sandra"/>
    <x v="194"/>
    <d v="1899-12-30T10:30:00"/>
    <m/>
    <n v="1"/>
    <x v="0"/>
    <x v="0"/>
    <s v="SI"/>
    <x v="1"/>
    <x v="1"/>
    <x v="1"/>
    <n v="1"/>
    <x v="2"/>
    <x v="39"/>
    <x v="9"/>
    <n v="468"/>
  </r>
  <r>
    <d v="2019-09-23T00:00:00"/>
    <x v="2"/>
    <d v="1899-12-30T11:00:00"/>
    <m/>
    <x v="1"/>
    <s v="JAR"/>
    <d v="2019-09-23T11:00:00"/>
    <n v="29362"/>
    <x v="3"/>
    <s v="Carga"/>
    <s v="SI"/>
    <n v="13.5"/>
    <n v="22"/>
    <x v="0"/>
    <x v="406"/>
    <x v="1"/>
    <s v="Republica Dominicana"/>
    <m/>
    <m/>
    <m/>
    <m/>
    <n v="45"/>
    <s v="Miguel M."/>
    <x v="194"/>
    <d v="1899-12-30T11:00:00"/>
    <m/>
    <n v="1"/>
    <x v="0"/>
    <x v="0"/>
    <s v="SI"/>
    <x v="1"/>
    <x v="1"/>
    <x v="1"/>
    <n v="1"/>
    <x v="1"/>
    <x v="39"/>
    <x v="9"/>
    <n v="468"/>
  </r>
  <r>
    <d v="2019-09-23T00:00:00"/>
    <x v="3"/>
    <d v="1899-12-30T11:30:00"/>
    <m/>
    <x v="1"/>
    <s v="JAR"/>
    <d v="2019-09-23T11:30:00"/>
    <s v=" CB-1415"/>
    <x v="25"/>
    <s v="Descarga"/>
    <s v="SI"/>
    <n v="13.5"/>
    <n v="26"/>
    <x v="0"/>
    <x v="7"/>
    <x v="10"/>
    <s v="PALAU"/>
    <m/>
    <m/>
    <m/>
    <m/>
    <m/>
    <s v="Miguel M."/>
    <x v="194"/>
    <d v="1899-12-30T11:30:00"/>
    <m/>
    <n v="1"/>
    <x v="0"/>
    <x v="0"/>
    <s v="SI"/>
    <x v="1"/>
    <x v="1"/>
    <x v="1"/>
    <n v="1"/>
    <x v="2"/>
    <x v="39"/>
    <x v="9"/>
    <n v="468"/>
  </r>
  <r>
    <d v="2019-09-23T00:00:00"/>
    <x v="4"/>
    <d v="1899-12-30T12:00:00"/>
    <m/>
    <x v="1"/>
    <s v="JAR"/>
    <d v="2019-09-23T12:00:00"/>
    <n v="29838"/>
    <x v="26"/>
    <s v="Carga"/>
    <s v="SI"/>
    <n v="13.5"/>
    <n v="26"/>
    <x v="0"/>
    <x v="371"/>
    <x v="11"/>
    <s v="Castellon"/>
    <m/>
    <m/>
    <m/>
    <m/>
    <m/>
    <s v="Jesús"/>
    <x v="194"/>
    <d v="1899-12-30T12:00:00"/>
    <m/>
    <n v="1"/>
    <x v="0"/>
    <x v="0"/>
    <s v="SI"/>
    <x v="1"/>
    <x v="1"/>
    <x v="1"/>
    <n v="1"/>
    <x v="2"/>
    <x v="39"/>
    <x v="9"/>
    <n v="468"/>
  </r>
  <r>
    <d v="2019-09-23T00:00:00"/>
    <x v="12"/>
    <d v="1899-12-30T14:30:00"/>
    <m/>
    <x v="1"/>
    <s v="JAR"/>
    <d v="2019-09-23T14:30:00"/>
    <m/>
    <x v="22"/>
    <s v="Descarga"/>
    <s v="SI"/>
    <n v="13.5"/>
    <n v="26"/>
    <x v="0"/>
    <x v="226"/>
    <x v="8"/>
    <s v="PALAU"/>
    <m/>
    <m/>
    <m/>
    <m/>
    <m/>
    <s v="Jesús"/>
    <x v="194"/>
    <d v="1899-12-30T14:30:00"/>
    <m/>
    <n v="1"/>
    <x v="0"/>
    <x v="0"/>
    <s v="SI"/>
    <x v="1"/>
    <x v="1"/>
    <x v="1"/>
    <n v="1"/>
    <x v="2"/>
    <x v="39"/>
    <x v="9"/>
    <n v="468"/>
  </r>
  <r>
    <d v="2019-09-23T00:00:00"/>
    <x v="13"/>
    <d v="1899-12-30T16:00:00"/>
    <m/>
    <x v="1"/>
    <s v="JAR"/>
    <d v="2019-09-23T16:00:00"/>
    <n v="29445"/>
    <x v="26"/>
    <s v="Carga"/>
    <s v="SI"/>
    <n v="13.5"/>
    <n v="22"/>
    <x v="0"/>
    <x v="205"/>
    <x v="11"/>
    <s v="alava"/>
    <m/>
    <m/>
    <m/>
    <m/>
    <m/>
    <s v="Jesús"/>
    <x v="194"/>
    <d v="1899-12-30T16:00:00"/>
    <m/>
    <n v="1"/>
    <x v="0"/>
    <x v="0"/>
    <s v="SI"/>
    <x v="1"/>
    <x v="1"/>
    <x v="1"/>
    <n v="1"/>
    <x v="2"/>
    <x v="39"/>
    <x v="9"/>
    <n v="468"/>
  </r>
  <r>
    <d v="2019-09-23T00:00:00"/>
    <x v="8"/>
    <d v="1899-12-30T16:30:00"/>
    <m/>
    <x v="1"/>
    <s v="JAR"/>
    <d v="2019-09-23T16:30:00"/>
    <m/>
    <x v="32"/>
    <s v="Descarga"/>
    <s v="NO"/>
    <n v="6"/>
    <n v="10"/>
    <x v="0"/>
    <x v="227"/>
    <x v="0"/>
    <s v="PALAU"/>
    <m/>
    <m/>
    <m/>
    <m/>
    <m/>
    <s v="Jesús"/>
    <x v="194"/>
    <d v="1899-12-30T16:30:00"/>
    <m/>
    <n v="0"/>
    <x v="0"/>
    <x v="0"/>
    <s v="SI"/>
    <x v="1"/>
    <x v="1"/>
    <x v="1"/>
    <n v="1"/>
    <x v="0"/>
    <x v="39"/>
    <x v="9"/>
    <n v="468"/>
  </r>
  <r>
    <d v="2019-09-23T00:00:00"/>
    <x v="82"/>
    <d v="1899-12-30T16:45:00"/>
    <m/>
    <x v="1"/>
    <s v="JAR"/>
    <d v="2019-09-23T17:00:00"/>
    <m/>
    <x v="3"/>
    <s v="Carga"/>
    <s v="NO"/>
    <n v="2"/>
    <n v="4"/>
    <x v="0"/>
    <x v="6"/>
    <x v="3"/>
    <s v="varios"/>
    <m/>
    <m/>
    <m/>
    <m/>
    <m/>
    <s v="Jesús"/>
    <x v="194"/>
    <d v="1899-12-30T16:45:00"/>
    <m/>
    <n v="0"/>
    <x v="0"/>
    <x v="0"/>
    <s v="SI"/>
    <x v="1"/>
    <x v="1"/>
    <x v="1"/>
    <n v="1"/>
    <x v="1"/>
    <x v="39"/>
    <x v="9"/>
    <n v="468"/>
  </r>
  <r>
    <d v="2019-09-23T00:00:00"/>
    <x v="89"/>
    <d v="1899-12-30T17:15:00"/>
    <m/>
    <x v="1"/>
    <s v="JAR"/>
    <d v="2019-09-23T17:30:00"/>
    <m/>
    <x v="83"/>
    <s v="Carga"/>
    <s v="NO"/>
    <n v="2"/>
    <n v="4"/>
    <x v="0"/>
    <x v="294"/>
    <x v="5"/>
    <s v="varios"/>
    <m/>
    <m/>
    <m/>
    <m/>
    <n v="10"/>
    <s v="Miguel Ángel"/>
    <x v="194"/>
    <d v="1899-12-30T17:15:00"/>
    <m/>
    <n v="0"/>
    <x v="0"/>
    <x v="0"/>
    <s v="SI"/>
    <x v="1"/>
    <x v="1"/>
    <x v="1"/>
    <n v="1"/>
    <x v="2"/>
    <x v="39"/>
    <x v="9"/>
    <n v="468"/>
  </r>
  <r>
    <d v="2019-09-23T00:00:00"/>
    <x v="46"/>
    <d v="1899-12-30T18:00:00"/>
    <m/>
    <x v="1"/>
    <s v="MR"/>
    <d v="2019-09-23T18:00:00"/>
    <n v="29504"/>
    <x v="55"/>
    <s v="Carga"/>
    <s v="NO"/>
    <n v="26"/>
    <n v="13.5"/>
    <x v="0"/>
    <x v="259"/>
    <x v="7"/>
    <s v="MARRUECOS"/>
    <m/>
    <m/>
    <m/>
    <m/>
    <m/>
    <s v="Miguel Ángel"/>
    <x v="194"/>
    <d v="1899-12-30T16:00:00"/>
    <m/>
    <n v="0"/>
    <x v="0"/>
    <x v="0"/>
    <s v="SI"/>
    <x v="1"/>
    <x v="3"/>
    <x v="1"/>
    <n v="1"/>
    <x v="2"/>
    <x v="39"/>
    <x v="9"/>
    <n v="468"/>
  </r>
  <r>
    <d v="2019-09-23T00:00:00"/>
    <x v="48"/>
    <d v="1899-12-30T19:30:00"/>
    <m/>
    <x v="1"/>
    <s v="MR"/>
    <d v="2019-09-23T19:30:00"/>
    <s v="29158 Y 29554"/>
    <x v="3"/>
    <s v="Carga"/>
    <s v="NO"/>
    <n v="1.5"/>
    <n v="3"/>
    <x v="0"/>
    <x v="41"/>
    <x v="3"/>
    <s v="PORTUGAL"/>
    <m/>
    <m/>
    <m/>
    <m/>
    <m/>
    <s v="Miguel Ángel"/>
    <x v="194"/>
    <d v="1899-12-30T19:30:00"/>
    <m/>
    <n v="0"/>
    <x v="0"/>
    <x v="0"/>
    <s v="SI"/>
    <x v="1"/>
    <x v="1"/>
    <x v="1"/>
    <n v="1"/>
    <x v="1"/>
    <x v="39"/>
    <x v="9"/>
    <n v="468"/>
  </r>
  <r>
    <d v="2019-09-23T00:00:00"/>
    <x v="55"/>
    <d v="1899-12-30T17:30:00"/>
    <m/>
    <x v="1"/>
    <s v="MR"/>
    <d v="2019-09-23T17:30:00"/>
    <n v="19426"/>
    <x v="3"/>
    <s v="Carga"/>
    <s v="NO"/>
    <n v="1"/>
    <n v="1"/>
    <x v="0"/>
    <x v="56"/>
    <x v="3"/>
    <s v="ESPARRAGUERA"/>
    <m/>
    <m/>
    <m/>
    <m/>
    <m/>
    <s v="Miguel Ángel"/>
    <x v="194"/>
    <d v="1899-12-30T17:30:00"/>
    <m/>
    <n v="0"/>
    <x v="0"/>
    <x v="0"/>
    <s v="SI"/>
    <x v="1"/>
    <x v="1"/>
    <x v="1"/>
    <n v="1"/>
    <x v="1"/>
    <x v="39"/>
    <x v="9"/>
    <n v="468"/>
  </r>
  <r>
    <d v="2019-09-23T00:00:00"/>
    <x v="165"/>
    <d v="1899-12-30T17:35:00"/>
    <m/>
    <x v="1"/>
    <s v="MR"/>
    <d v="2019-09-23T17:30:00"/>
    <n v="6007554"/>
    <x v="6"/>
    <s v="Carga"/>
    <s v="NO"/>
    <n v="33"/>
    <n v="13.5"/>
    <x v="0"/>
    <x v="7"/>
    <x v="4"/>
    <s v="FRANCIA"/>
    <m/>
    <m/>
    <m/>
    <m/>
    <m/>
    <s v="Jesús"/>
    <x v="194"/>
    <d v="1899-12-30T17:35:00"/>
    <m/>
    <n v="0"/>
    <x v="0"/>
    <x v="0"/>
    <s v="SI"/>
    <x v="1"/>
    <x v="1"/>
    <x v="1"/>
    <n v="1"/>
    <x v="1"/>
    <x v="39"/>
    <x v="9"/>
    <n v="468"/>
  </r>
  <r>
    <d v="2019-09-23T00:00:00"/>
    <x v="7"/>
    <d v="1899-12-30T15:30:00"/>
    <m/>
    <x v="1"/>
    <s v="MR"/>
    <d v="2019-09-23T15:30:00"/>
    <s v="6006725,756,723,690,720Y 692"/>
    <x v="6"/>
    <s v="Carga"/>
    <s v="NO"/>
    <n v="11"/>
    <n v="21"/>
    <x v="0"/>
    <x v="7"/>
    <x v="4"/>
    <s v="GAILLON"/>
    <m/>
    <m/>
    <m/>
    <m/>
    <m/>
    <s v="Jesús"/>
    <x v="194"/>
    <d v="1899-12-30T15:30:00"/>
    <m/>
    <n v="0"/>
    <x v="0"/>
    <x v="0"/>
    <s v="SI"/>
    <x v="1"/>
    <x v="1"/>
    <x v="1"/>
    <n v="1"/>
    <x v="1"/>
    <x v="39"/>
    <x v="9"/>
    <n v="468"/>
  </r>
  <r>
    <d v="2019-09-23T00:00:00"/>
    <x v="18"/>
    <d v="1899-12-30T07:30:00"/>
    <m/>
    <x v="1"/>
    <s v="MR"/>
    <d v="2019-09-23T07:30:00"/>
    <s v="29740, 29864"/>
    <x v="7"/>
    <s v="Carga"/>
    <s v="NO"/>
    <n v="3"/>
    <n v="6"/>
    <x v="0"/>
    <x v="9"/>
    <x v="7"/>
    <s v="lliça"/>
    <m/>
    <m/>
    <m/>
    <m/>
    <m/>
    <s v="Miguel M."/>
    <x v="194"/>
    <d v="1899-12-30T07:30:00"/>
    <m/>
    <n v="0"/>
    <x v="0"/>
    <x v="0"/>
    <s v="SI"/>
    <x v="1"/>
    <x v="1"/>
    <x v="1"/>
    <n v="1"/>
    <x v="2"/>
    <x v="39"/>
    <x v="9"/>
    <n v="468"/>
  </r>
  <r>
    <d v="2019-09-24T00:00:00"/>
    <x v="17"/>
    <d v="1899-12-30T06:00:00"/>
    <m/>
    <x v="1"/>
    <s v="JAR"/>
    <d v="2019-09-24T06:00:00"/>
    <n v="3680551582"/>
    <x v="3"/>
    <s v="Carga"/>
    <s v="SI"/>
    <n v="13.5"/>
    <n v="26"/>
    <x v="0"/>
    <x v="23"/>
    <x v="1"/>
    <s v="varios"/>
    <m/>
    <m/>
    <m/>
    <m/>
    <n v="60"/>
    <s v="Miguel M."/>
    <x v="195"/>
    <d v="1899-12-30T06:00:00"/>
    <m/>
    <n v="1"/>
    <x v="0"/>
    <x v="0"/>
    <s v="SI"/>
    <x v="1"/>
    <x v="1"/>
    <x v="1"/>
    <n v="1"/>
    <x v="1"/>
    <x v="39"/>
    <x v="9"/>
    <n v="468"/>
  </r>
  <r>
    <d v="2019-09-24T00:00:00"/>
    <x v="59"/>
    <d v="1899-12-30T07:00:00"/>
    <m/>
    <x v="1"/>
    <s v="JAR"/>
    <d v="2019-09-24T07:00:00"/>
    <n v="3680550316"/>
    <x v="3"/>
    <s v="Carga"/>
    <s v="SI"/>
    <n v="13.5"/>
    <n v="26"/>
    <x v="0"/>
    <x v="23"/>
    <x v="1"/>
    <s v="varios"/>
    <m/>
    <m/>
    <m/>
    <m/>
    <n v="60"/>
    <s v="Miguel Ángel"/>
    <x v="195"/>
    <d v="1899-12-30T16:00:00"/>
    <m/>
    <n v="1"/>
    <x v="0"/>
    <x v="0"/>
    <s v="SI"/>
    <x v="1"/>
    <x v="2"/>
    <x v="0"/>
    <n v="0"/>
    <x v="1"/>
    <x v="39"/>
    <x v="9"/>
    <n v="468"/>
  </r>
  <r>
    <d v="2019-09-24T00:00:00"/>
    <x v="9"/>
    <d v="1899-12-30T08:00:00"/>
    <m/>
    <x v="1"/>
    <s v="MR"/>
    <d v="2019-09-24T08:00:00"/>
    <m/>
    <x v="26"/>
    <s v="Carga"/>
    <s v="SI"/>
    <n v="13.5"/>
    <n v="26"/>
    <x v="0"/>
    <x v="157"/>
    <x v="5"/>
    <s v="PALAU"/>
    <m/>
    <m/>
    <m/>
    <m/>
    <n v="40"/>
    <s v="Miguel M."/>
    <x v="195"/>
    <d v="1899-12-30T08:00:00"/>
    <m/>
    <n v="1"/>
    <x v="0"/>
    <x v="0"/>
    <s v="SI"/>
    <x v="1"/>
    <x v="1"/>
    <x v="1"/>
    <n v="1"/>
    <x v="2"/>
    <x v="39"/>
    <x v="9"/>
    <n v="468"/>
  </r>
  <r>
    <d v="2019-09-24T00:00:00"/>
    <x v="20"/>
    <d v="1899-12-30T08:30:00"/>
    <m/>
    <x v="1"/>
    <s v="MR"/>
    <d v="2019-09-24T08:30:00"/>
    <m/>
    <x v="7"/>
    <s v="Carga"/>
    <s v="NO"/>
    <n v="2"/>
    <n v="4"/>
    <x v="0"/>
    <x v="6"/>
    <x v="11"/>
    <s v="MONTMELO"/>
    <m/>
    <m/>
    <m/>
    <m/>
    <n v="20"/>
    <s v="Alfredo"/>
    <x v="195"/>
    <d v="1899-12-30T08:30:00"/>
    <m/>
    <n v="0"/>
    <x v="0"/>
    <x v="0"/>
    <s v="SI"/>
    <x v="1"/>
    <x v="1"/>
    <x v="1"/>
    <n v="1"/>
    <x v="2"/>
    <x v="39"/>
    <x v="9"/>
    <n v="468"/>
  </r>
  <r>
    <d v="2019-09-24T00:00:00"/>
    <x v="82"/>
    <d v="1899-12-30T16:45:00"/>
    <m/>
    <x v="1"/>
    <s v="JAR"/>
    <d v="2019-09-24T17:00:00"/>
    <m/>
    <x v="3"/>
    <s v="Carga"/>
    <s v="NO"/>
    <n v="2"/>
    <n v="4"/>
    <x v="0"/>
    <x v="6"/>
    <x v="3"/>
    <s v="varios"/>
    <m/>
    <m/>
    <m/>
    <m/>
    <n v="15"/>
    <s v="Jesús"/>
    <x v="195"/>
    <d v="1899-12-30T16:45:00"/>
    <m/>
    <n v="0"/>
    <x v="0"/>
    <x v="0"/>
    <s v="SI"/>
    <x v="1"/>
    <x v="1"/>
    <x v="1"/>
    <n v="1"/>
    <x v="1"/>
    <x v="39"/>
    <x v="9"/>
    <n v="468"/>
  </r>
  <r>
    <d v="2019-09-24T00:00:00"/>
    <x v="89"/>
    <d v="1899-12-30T17:15:00"/>
    <m/>
    <x v="1"/>
    <s v="JAR"/>
    <d v="2019-09-24T17:30:00"/>
    <m/>
    <x v="83"/>
    <s v="Carga"/>
    <s v="NO"/>
    <n v="2"/>
    <n v="4"/>
    <x v="0"/>
    <x v="294"/>
    <x v="5"/>
    <s v="varios"/>
    <m/>
    <m/>
    <m/>
    <m/>
    <n v="20"/>
    <s v="Miguel Ángel"/>
    <x v="195"/>
    <d v="1899-12-30T17:15:00"/>
    <m/>
    <n v="0"/>
    <x v="0"/>
    <x v="0"/>
    <s v="SI"/>
    <x v="1"/>
    <x v="1"/>
    <x v="1"/>
    <n v="1"/>
    <x v="2"/>
    <x v="39"/>
    <x v="9"/>
    <n v="468"/>
  </r>
  <r>
    <d v="2019-09-24T00:00:00"/>
    <x v="3"/>
    <d v="1899-12-30T11:30:00"/>
    <m/>
    <x v="1"/>
    <s v="JAR"/>
    <d v="2019-09-24T11:30:00"/>
    <s v="6007549-7546-7529"/>
    <x v="3"/>
    <s v="Carga"/>
    <s v="NO"/>
    <n v="8"/>
    <n v="16"/>
    <x v="0"/>
    <x v="10"/>
    <x v="4"/>
    <s v="Uk"/>
    <m/>
    <m/>
    <m/>
    <m/>
    <n v="45"/>
    <s v="Miguel M."/>
    <x v="195"/>
    <d v="1899-12-30T11:30:00"/>
    <m/>
    <n v="0"/>
    <x v="0"/>
    <x v="0"/>
    <s v="SI"/>
    <x v="1"/>
    <x v="1"/>
    <x v="1"/>
    <n v="1"/>
    <x v="1"/>
    <x v="39"/>
    <x v="9"/>
    <n v="468"/>
  </r>
  <r>
    <d v="2019-09-24T00:00:00"/>
    <x v="0"/>
    <m/>
    <m/>
    <x v="0"/>
    <s v="JAR"/>
    <d v="2019-09-24T09:30:00"/>
    <n v="29459"/>
    <x v="3"/>
    <s v="Carga"/>
    <s v="NO"/>
    <n v="5"/>
    <n v="9"/>
    <x v="0"/>
    <x v="41"/>
    <x v="3"/>
    <s v="Portugal"/>
    <m/>
    <m/>
    <m/>
    <m/>
    <n v="40"/>
    <s v="Jesús"/>
    <x v="195"/>
    <d v="1899-12-30T09:30:00"/>
    <m/>
    <n v="0"/>
    <x v="0"/>
    <x v="0"/>
    <s v="No"/>
    <x v="0"/>
    <x v="0"/>
    <x v="0"/>
    <n v="0"/>
    <x v="1"/>
    <x v="39"/>
    <x v="9"/>
    <n v="468"/>
  </r>
  <r>
    <d v="2019-09-24T00:00:00"/>
    <x v="5"/>
    <d v="1899-12-30T12:30:00"/>
    <m/>
    <x v="1"/>
    <s v="MR"/>
    <d v="2019-09-24T12:30:00"/>
    <n v="28592"/>
    <x v="13"/>
    <s v="Carga"/>
    <s v="SI"/>
    <n v="13.5"/>
    <n v="26"/>
    <x v="0"/>
    <x v="207"/>
    <x v="7"/>
    <s v="PORTUGAL"/>
    <m/>
    <m/>
    <m/>
    <m/>
    <n v="60"/>
    <s v="Miguel M."/>
    <x v="195"/>
    <d v="1899-12-30T12:30:00"/>
    <m/>
    <n v="1"/>
    <x v="0"/>
    <x v="0"/>
    <s v="SI"/>
    <x v="1"/>
    <x v="1"/>
    <x v="1"/>
    <n v="1"/>
    <x v="2"/>
    <x v="39"/>
    <x v="9"/>
    <n v="468"/>
  </r>
  <r>
    <d v="2019-09-24T00:00:00"/>
    <x v="155"/>
    <m/>
    <m/>
    <x v="0"/>
    <s v="JAR"/>
    <d v="2019-09-24T06:30:00"/>
    <n v="3680550306"/>
    <x v="3"/>
    <s v="Carga"/>
    <s v="SI"/>
    <n v="13.5"/>
    <n v="26"/>
    <x v="0"/>
    <x v="23"/>
    <x v="1"/>
    <s v="Francia"/>
    <m/>
    <m/>
    <m/>
    <m/>
    <n v="45"/>
    <s v="Miguel M."/>
    <x v="195"/>
    <d v="1899-12-30T07:30:00"/>
    <m/>
    <n v="1"/>
    <x v="0"/>
    <x v="0"/>
    <s v="No"/>
    <x v="0"/>
    <x v="0"/>
    <x v="0"/>
    <n v="0"/>
    <x v="1"/>
    <x v="39"/>
    <x v="9"/>
    <n v="468"/>
  </r>
  <r>
    <d v="2019-09-24T00:00:00"/>
    <x v="52"/>
    <d v="1899-12-30T09:45:00"/>
    <m/>
    <x v="1"/>
    <s v="JAR"/>
    <d v="2019-09-24T10:00:00"/>
    <m/>
    <x v="7"/>
    <s v="Carga"/>
    <s v="NO"/>
    <n v="4"/>
    <n v="6"/>
    <x v="0"/>
    <x v="247"/>
    <x v="5"/>
    <s v="la llagosta"/>
    <m/>
    <m/>
    <m/>
    <m/>
    <n v="15"/>
    <s v="Jesús"/>
    <x v="195"/>
    <d v="1899-12-30T09:45:00"/>
    <m/>
    <n v="0"/>
    <x v="0"/>
    <x v="0"/>
    <s v="SI"/>
    <x v="1"/>
    <x v="1"/>
    <x v="1"/>
    <n v="1"/>
    <x v="2"/>
    <x v="39"/>
    <x v="9"/>
    <n v="468"/>
  </r>
  <r>
    <d v="2019-09-24T00:00:00"/>
    <x v="7"/>
    <d v="1899-12-30T15:30:00"/>
    <m/>
    <x v="1"/>
    <s v="JAR"/>
    <d v="2019-09-24T15:30:00"/>
    <n v="29420"/>
    <x v="45"/>
    <s v="Carga"/>
    <s v="NO"/>
    <n v="8"/>
    <n v="16"/>
    <x v="0"/>
    <x v="293"/>
    <x v="1"/>
    <s v="Ontigola"/>
    <m/>
    <m/>
    <m/>
    <m/>
    <n v="30"/>
    <s v="Miguel Ángel"/>
    <x v="195"/>
    <d v="1899-12-30T15:30:00"/>
    <m/>
    <n v="0"/>
    <x v="0"/>
    <x v="0"/>
    <s v="SI"/>
    <x v="1"/>
    <x v="1"/>
    <x v="1"/>
    <n v="1"/>
    <x v="1"/>
    <x v="39"/>
    <x v="9"/>
    <n v="468"/>
  </r>
  <r>
    <d v="2019-09-24T00:00:00"/>
    <x v="1"/>
    <d v="1899-12-30T10:30:00"/>
    <m/>
    <x v="1"/>
    <s v="MR"/>
    <d v="2019-09-24T10:30:00"/>
    <n v="29642"/>
    <x v="26"/>
    <s v="Carga"/>
    <s v="NO"/>
    <n v="26"/>
    <s v="13,5"/>
    <x v="0"/>
    <x v="407"/>
    <x v="7"/>
    <s v="VALLADOLID"/>
    <m/>
    <m/>
    <m/>
    <m/>
    <n v="40"/>
    <s v="Miguel M."/>
    <x v="195"/>
    <d v="1899-12-30T10:30:00"/>
    <m/>
    <n v="0"/>
    <x v="0"/>
    <x v="0"/>
    <s v="SI"/>
    <x v="1"/>
    <x v="1"/>
    <x v="1"/>
    <n v="1"/>
    <x v="2"/>
    <x v="39"/>
    <x v="9"/>
    <n v="468"/>
  </r>
  <r>
    <d v="2019-09-24T00:00:00"/>
    <x v="4"/>
    <d v="1899-12-30T12:00:00"/>
    <m/>
    <x v="1"/>
    <s v="JAR"/>
    <d v="2019-09-24T12:00:00"/>
    <m/>
    <x v="7"/>
    <s v="Descarga"/>
    <s v="NO"/>
    <n v="2"/>
    <n v="2"/>
    <x v="0"/>
    <x v="8"/>
    <x v="0"/>
    <s v="PALAU"/>
    <m/>
    <m/>
    <m/>
    <m/>
    <n v="10"/>
    <s v="Jesús"/>
    <x v="195"/>
    <d v="1899-12-30T12:00:00"/>
    <m/>
    <n v="0"/>
    <x v="0"/>
    <x v="0"/>
    <s v="SI"/>
    <x v="1"/>
    <x v="1"/>
    <x v="1"/>
    <n v="1"/>
    <x v="0"/>
    <x v="39"/>
    <x v="9"/>
    <n v="468"/>
  </r>
  <r>
    <d v="2019-09-24T00:00:00"/>
    <x v="40"/>
    <d v="1899-12-30T17:00:00"/>
    <m/>
    <x v="1"/>
    <s v="JAR"/>
    <d v="2019-09-24T17:00:00"/>
    <n v="29765"/>
    <x v="3"/>
    <s v="Carga"/>
    <s v="NO"/>
    <n v="2"/>
    <n v="2"/>
    <x v="0"/>
    <x v="30"/>
    <x v="3"/>
    <s v="Guipuzcoa"/>
    <m/>
    <m/>
    <m/>
    <m/>
    <n v="15"/>
    <s v="Reyes"/>
    <x v="195"/>
    <d v="1899-12-30T17:00:00"/>
    <m/>
    <n v="0"/>
    <x v="0"/>
    <x v="0"/>
    <s v="SI"/>
    <x v="1"/>
    <x v="1"/>
    <x v="1"/>
    <n v="1"/>
    <x v="1"/>
    <x v="39"/>
    <x v="9"/>
    <n v="468"/>
  </r>
  <r>
    <d v="2019-09-24T00:00:00"/>
    <x v="36"/>
    <m/>
    <m/>
    <x v="0"/>
    <s v="JAR"/>
    <d v="2019-09-24T13:00:00"/>
    <n v="6007796"/>
    <x v="3"/>
    <s v="Carga"/>
    <s v="NO"/>
    <n v="3"/>
    <n v="5"/>
    <x v="0"/>
    <x v="31"/>
    <x v="4"/>
    <s v="Alemania"/>
    <m/>
    <m/>
    <m/>
    <m/>
    <n v="20"/>
    <s v="Jesús"/>
    <x v="195"/>
    <d v="1899-12-30T13:00:00"/>
    <m/>
    <n v="0"/>
    <x v="0"/>
    <x v="0"/>
    <s v="No"/>
    <x v="0"/>
    <x v="0"/>
    <x v="0"/>
    <n v="0"/>
    <x v="1"/>
    <x v="39"/>
    <x v="9"/>
    <n v="468"/>
  </r>
  <r>
    <d v="2019-09-24T00:00:00"/>
    <x v="6"/>
    <d v="1899-12-30T13:30:00"/>
    <m/>
    <x v="1"/>
    <s v="JAR"/>
    <d v="2019-09-24T13:30:00"/>
    <m/>
    <x v="7"/>
    <s v="Carga"/>
    <s v="NO"/>
    <n v="4"/>
    <n v="6"/>
    <x v="0"/>
    <x v="247"/>
    <x v="5"/>
    <s v="la llagosta"/>
    <m/>
    <m/>
    <m/>
    <m/>
    <n v="15"/>
    <s v="Jesús"/>
    <x v="195"/>
    <d v="1899-12-30T13:30:00"/>
    <m/>
    <n v="0"/>
    <x v="0"/>
    <x v="0"/>
    <s v="SI"/>
    <x v="1"/>
    <x v="1"/>
    <x v="1"/>
    <n v="1"/>
    <x v="2"/>
    <x v="39"/>
    <x v="9"/>
    <n v="468"/>
  </r>
  <r>
    <d v="2019-09-24T00:00:00"/>
    <x v="2"/>
    <m/>
    <m/>
    <x v="0"/>
    <s v="JAR"/>
    <d v="2019-09-24T11:00:00"/>
    <m/>
    <x v="3"/>
    <s v="Carga"/>
    <s v="NO"/>
    <n v="6"/>
    <n v="5"/>
    <x v="0"/>
    <x v="6"/>
    <x v="3"/>
    <s v="Cordoba"/>
    <m/>
    <m/>
    <m/>
    <m/>
    <n v="20"/>
    <s v="Jesús"/>
    <x v="195"/>
    <d v="1899-12-30T11:00:00"/>
    <m/>
    <n v="0"/>
    <x v="0"/>
    <x v="0"/>
    <s v="No"/>
    <x v="0"/>
    <x v="0"/>
    <x v="0"/>
    <n v="0"/>
    <x v="1"/>
    <x v="39"/>
    <x v="9"/>
    <n v="468"/>
  </r>
  <r>
    <d v="2019-09-24T00:00:00"/>
    <x v="43"/>
    <m/>
    <m/>
    <x v="0"/>
    <s v="JAR"/>
    <d v="2019-09-24T14:00:00"/>
    <n v="6007681"/>
    <x v="3"/>
    <s v="Carga"/>
    <s v="NO"/>
    <n v="8"/>
    <n v="18"/>
    <x v="0"/>
    <x v="10"/>
    <x v="4"/>
    <s v="UK"/>
    <s v="Mal entendido, se tenía que cargar"/>
    <m/>
    <m/>
    <m/>
    <n v="40"/>
    <s v="Jesús"/>
    <x v="195"/>
    <d v="1899-12-30T14:00:00"/>
    <m/>
    <n v="0"/>
    <x v="0"/>
    <x v="0"/>
    <s v="No"/>
    <x v="0"/>
    <x v="0"/>
    <x v="0"/>
    <n v="0"/>
    <x v="1"/>
    <x v="39"/>
    <x v="9"/>
    <n v="468"/>
  </r>
  <r>
    <d v="2019-09-24T00:00:00"/>
    <x v="49"/>
    <d v="1899-12-30T20:00:00"/>
    <m/>
    <x v="1"/>
    <s v="JAR"/>
    <d v="2019-09-24T20:00:00"/>
    <n v="29347"/>
    <x v="26"/>
    <s v="Carga"/>
    <s v="NO"/>
    <n v="5"/>
    <n v="10"/>
    <x v="0"/>
    <x v="408"/>
    <x v="11"/>
    <s v="Valencia"/>
    <m/>
    <m/>
    <m/>
    <m/>
    <n v="25"/>
    <s v="Miguel Ángel"/>
    <x v="195"/>
    <d v="1899-12-30T20:00:00"/>
    <m/>
    <n v="0"/>
    <x v="0"/>
    <x v="0"/>
    <s v="SI"/>
    <x v="1"/>
    <x v="1"/>
    <x v="1"/>
    <n v="1"/>
    <x v="2"/>
    <x v="39"/>
    <x v="9"/>
    <n v="468"/>
  </r>
  <r>
    <d v="2019-09-24T00:00:00"/>
    <x v="13"/>
    <d v="1899-12-30T16:00:00"/>
    <m/>
    <x v="1"/>
    <s v="JAR"/>
    <d v="2019-09-24T16:00:00"/>
    <n v="29072"/>
    <x v="55"/>
    <s v="Carga"/>
    <s v="NO"/>
    <n v="3"/>
    <n v="6"/>
    <x v="0"/>
    <x v="148"/>
    <x v="1"/>
    <s v="Jaén"/>
    <m/>
    <m/>
    <m/>
    <m/>
    <n v="20"/>
    <s v="Jesús"/>
    <x v="195"/>
    <d v="1899-12-30T16:00:00"/>
    <m/>
    <n v="0"/>
    <x v="0"/>
    <x v="0"/>
    <s v="SI"/>
    <x v="1"/>
    <x v="1"/>
    <x v="1"/>
    <n v="1"/>
    <x v="1"/>
    <x v="39"/>
    <x v="9"/>
    <n v="468"/>
  </r>
  <r>
    <d v="2019-09-25T00:00:00"/>
    <x v="89"/>
    <d v="1899-12-30T17:15:00"/>
    <m/>
    <x v="1"/>
    <s v="JAR"/>
    <d v="2019-09-25T17:30:00"/>
    <m/>
    <x v="83"/>
    <s v="Carga"/>
    <s v="NO"/>
    <n v="2"/>
    <n v="4"/>
    <x v="0"/>
    <x v="294"/>
    <x v="5"/>
    <s v="varios"/>
    <m/>
    <m/>
    <m/>
    <m/>
    <n v="20"/>
    <s v="FALLO"/>
    <x v="196"/>
    <d v="1899-12-30T17:15:00"/>
    <m/>
    <n v="0"/>
    <x v="0"/>
    <x v="0"/>
    <s v="SI"/>
    <x v="1"/>
    <x v="1"/>
    <x v="1"/>
    <n v="1"/>
    <x v="2"/>
    <x v="39"/>
    <x v="9"/>
    <n v="468"/>
  </r>
  <r>
    <d v="2019-09-25T00:00:00"/>
    <x v="82"/>
    <d v="1899-12-30T16:45:00"/>
    <m/>
    <x v="1"/>
    <s v="JAR"/>
    <d v="2019-09-25T17:00:00"/>
    <m/>
    <x v="3"/>
    <s v="Carga"/>
    <s v="NO"/>
    <n v="2"/>
    <n v="4"/>
    <x v="0"/>
    <x v="6"/>
    <x v="3"/>
    <s v="varios"/>
    <m/>
    <m/>
    <m/>
    <m/>
    <n v="20"/>
    <s v="Jesús"/>
    <x v="196"/>
    <d v="1899-12-30T16:45:00"/>
    <m/>
    <n v="0"/>
    <x v="0"/>
    <x v="0"/>
    <s v="SI"/>
    <x v="1"/>
    <x v="1"/>
    <x v="1"/>
    <n v="1"/>
    <x v="1"/>
    <x v="39"/>
    <x v="9"/>
    <n v="468"/>
  </r>
  <r>
    <d v="2019-09-25T00:00:00"/>
    <x v="46"/>
    <d v="1899-12-30T18:00:00"/>
    <m/>
    <x v="1"/>
    <s v="JAR"/>
    <d v="2019-09-25T18:00:00"/>
    <s v=" CB-1417"/>
    <x v="39"/>
    <s v="Descarga"/>
    <s v="SI"/>
    <n v="13.5"/>
    <n v="26"/>
    <x v="0"/>
    <x v="67"/>
    <x v="10"/>
    <s v="PALAU"/>
    <m/>
    <m/>
    <m/>
    <m/>
    <n v="60"/>
    <s v="Miguel Ángel"/>
    <x v="196"/>
    <d v="1899-12-30T18:00:00"/>
    <m/>
    <n v="1"/>
    <x v="0"/>
    <x v="0"/>
    <s v="SI"/>
    <x v="1"/>
    <x v="1"/>
    <x v="1"/>
    <n v="1"/>
    <x v="2"/>
    <x v="39"/>
    <x v="9"/>
    <n v="468"/>
  </r>
  <r>
    <d v="2019-09-25T00:00:00"/>
    <x v="22"/>
    <d v="1899-12-30T09:00:00"/>
    <m/>
    <x v="1"/>
    <s v="MR"/>
    <d v="2019-09-25T09:00:00"/>
    <m/>
    <x v="3"/>
    <s v="Descarga"/>
    <s v="SI"/>
    <n v="13.5"/>
    <n v="26"/>
    <x v="0"/>
    <x v="173"/>
    <x v="6"/>
    <s v="PALAU"/>
    <m/>
    <m/>
    <m/>
    <m/>
    <n v="45"/>
    <s v="Jesús"/>
    <x v="196"/>
    <d v="1899-12-30T10:00:00"/>
    <m/>
    <n v="1"/>
    <x v="0"/>
    <x v="0"/>
    <s v="SI"/>
    <x v="1"/>
    <x v="2"/>
    <x v="0"/>
    <n v="0"/>
    <x v="0"/>
    <x v="39"/>
    <x v="9"/>
    <n v="468"/>
  </r>
  <r>
    <d v="2019-09-25T00:00:00"/>
    <x v="1"/>
    <d v="1899-12-30T10:30:00"/>
    <m/>
    <x v="1"/>
    <s v="JAR"/>
    <d v="2019-09-25T10:30:00"/>
    <n v="29452"/>
    <x v="94"/>
    <s v="Carga"/>
    <s v="NO"/>
    <n v="1"/>
    <n v="2"/>
    <x v="0"/>
    <x v="4"/>
    <x v="1"/>
    <s v="Pontevedra"/>
    <m/>
    <m/>
    <m/>
    <m/>
    <n v="15"/>
    <s v="Reyes"/>
    <x v="196"/>
    <d v="1899-12-30T10:30:00"/>
    <m/>
    <n v="0"/>
    <x v="0"/>
    <x v="0"/>
    <s v="SI"/>
    <x v="1"/>
    <x v="1"/>
    <x v="1"/>
    <n v="1"/>
    <x v="1"/>
    <x v="39"/>
    <x v="9"/>
    <n v="468"/>
  </r>
  <r>
    <d v="2019-09-25T00:00:00"/>
    <x v="6"/>
    <d v="1899-12-30T13:30:00"/>
    <m/>
    <x v="1"/>
    <s v="JAR"/>
    <d v="2019-09-25T13:30:00"/>
    <n v="29586"/>
    <x v="75"/>
    <s v="Carga"/>
    <s v="NO"/>
    <n v="1"/>
    <n v="2"/>
    <x v="0"/>
    <x v="107"/>
    <x v="1"/>
    <s v="Valencia"/>
    <m/>
    <m/>
    <m/>
    <m/>
    <n v="15"/>
    <s v="Jesús"/>
    <x v="196"/>
    <d v="1899-12-30T13:30:00"/>
    <m/>
    <n v="0"/>
    <x v="0"/>
    <x v="0"/>
    <s v="SI"/>
    <x v="1"/>
    <x v="1"/>
    <x v="1"/>
    <n v="1"/>
    <x v="1"/>
    <x v="39"/>
    <x v="9"/>
    <n v="468"/>
  </r>
  <r>
    <d v="2019-09-25T00:00:00"/>
    <x v="38"/>
    <d v="1899-12-30T15:00:00"/>
    <m/>
    <x v="1"/>
    <s v="JAR"/>
    <d v="2019-09-25T15:00:00"/>
    <s v="CB-1418"/>
    <x v="25"/>
    <s v="Descarga"/>
    <s v="SI"/>
    <n v="13.5"/>
    <n v="26"/>
    <x v="0"/>
    <x v="7"/>
    <x v="10"/>
    <s v="PALAU"/>
    <m/>
    <m/>
    <m/>
    <m/>
    <n v="60"/>
    <s v="Miguel Ángel"/>
    <x v="196"/>
    <d v="1899-12-30T15:00:00"/>
    <m/>
    <n v="1"/>
    <x v="0"/>
    <x v="0"/>
    <s v="SI"/>
    <x v="1"/>
    <x v="1"/>
    <x v="1"/>
    <n v="1"/>
    <x v="2"/>
    <x v="39"/>
    <x v="9"/>
    <n v="468"/>
  </r>
  <r>
    <d v="2019-09-25T00:00:00"/>
    <x v="20"/>
    <d v="1899-12-30T08:30:00"/>
    <m/>
    <x v="1"/>
    <s v="JAR"/>
    <d v="2019-09-25T08:30:00"/>
    <m/>
    <x v="7"/>
    <s v="Carga"/>
    <s v="NO"/>
    <n v="4"/>
    <n v="6"/>
    <x v="0"/>
    <x v="231"/>
    <x v="2"/>
    <s v="PALAU"/>
    <m/>
    <m/>
    <m/>
    <m/>
    <n v="15"/>
    <s v="Reyes"/>
    <x v="196"/>
    <d v="1899-12-30T08:30:00"/>
    <m/>
    <n v="0"/>
    <x v="0"/>
    <x v="0"/>
    <s v="SI"/>
    <x v="1"/>
    <x v="1"/>
    <x v="1"/>
    <n v="1"/>
    <x v="0"/>
    <x v="39"/>
    <x v="9"/>
    <n v="468"/>
  </r>
  <r>
    <d v="2019-09-25T00:00:00"/>
    <x v="2"/>
    <d v="1899-12-30T11:00:00"/>
    <m/>
    <x v="1"/>
    <s v="MR"/>
    <d v="2019-09-25T11:00:00"/>
    <s v="6007544 Y 6007666"/>
    <x v="67"/>
    <s v="Carga"/>
    <s v="SI"/>
    <n v="13.5"/>
    <n v="26"/>
    <x v="0"/>
    <x v="12"/>
    <x v="4"/>
    <s v="Bélgica"/>
    <m/>
    <s v="WGN51103 / NO9154R"/>
    <m/>
    <m/>
    <n v="45"/>
    <s v="Miguel M."/>
    <x v="196"/>
    <d v="1899-12-30T11:00:00"/>
    <m/>
    <n v="1"/>
    <x v="0"/>
    <x v="0"/>
    <s v="SI"/>
    <x v="1"/>
    <x v="1"/>
    <x v="1"/>
    <n v="1"/>
    <x v="1"/>
    <x v="39"/>
    <x v="9"/>
    <n v="468"/>
  </r>
  <r>
    <d v="2019-09-25T00:00:00"/>
    <x v="36"/>
    <d v="1899-12-30T13:00:00"/>
    <m/>
    <x v="1"/>
    <s v="MR"/>
    <d v="2019-09-25T13:00:00"/>
    <m/>
    <x v="3"/>
    <s v="Descarga"/>
    <s v="SI"/>
    <n v="13.5"/>
    <n v="26"/>
    <x v="0"/>
    <x v="173"/>
    <x v="6"/>
    <s v="PALAU"/>
    <m/>
    <m/>
    <m/>
    <m/>
    <n v="45"/>
    <s v="Jesús"/>
    <x v="196"/>
    <d v="1899-12-30T14:00:00"/>
    <m/>
    <n v="1"/>
    <x v="0"/>
    <x v="0"/>
    <s v="SI"/>
    <x v="1"/>
    <x v="2"/>
    <x v="0"/>
    <n v="0"/>
    <x v="0"/>
    <x v="39"/>
    <x v="9"/>
    <n v="468"/>
  </r>
  <r>
    <d v="2019-09-25T00:00:00"/>
    <x v="7"/>
    <d v="1899-12-30T15:30:00"/>
    <m/>
    <x v="1"/>
    <s v="MR"/>
    <d v="2019-09-25T15:30:00"/>
    <m/>
    <x v="3"/>
    <s v="Descarga"/>
    <s v="SI"/>
    <n v="13.5"/>
    <n v="26"/>
    <x v="0"/>
    <x v="173"/>
    <x v="6"/>
    <s v="PALAU"/>
    <m/>
    <m/>
    <m/>
    <m/>
    <n v="60"/>
    <s v="Juan Carlos"/>
    <x v="196"/>
    <d v="1899-12-30T18:00:00"/>
    <m/>
    <n v="1"/>
    <x v="0"/>
    <x v="0"/>
    <s v="SI"/>
    <x v="1"/>
    <x v="2"/>
    <x v="0"/>
    <n v="0"/>
    <x v="0"/>
    <x v="39"/>
    <x v="9"/>
    <n v="468"/>
  </r>
  <r>
    <d v="2019-09-25T00:00:00"/>
    <x v="59"/>
    <d v="1899-12-30T07:00:00"/>
    <m/>
    <x v="1"/>
    <s v="JAR"/>
    <d v="2019-09-25T07:00:00"/>
    <m/>
    <x v="22"/>
    <s v="Descarga"/>
    <s v="SI"/>
    <n v="13.5"/>
    <n v="26"/>
    <x v="0"/>
    <x v="226"/>
    <x v="8"/>
    <s v="PALAU"/>
    <m/>
    <m/>
    <m/>
    <m/>
    <n v="40"/>
    <s v="Miguel M."/>
    <x v="196"/>
    <d v="1899-12-30T07:00:00"/>
    <m/>
    <n v="1"/>
    <x v="0"/>
    <x v="0"/>
    <s v="SI"/>
    <x v="1"/>
    <x v="1"/>
    <x v="1"/>
    <n v="1"/>
    <x v="2"/>
    <x v="39"/>
    <x v="9"/>
    <n v="468"/>
  </r>
  <r>
    <d v="2019-09-25T00:00:00"/>
    <x v="9"/>
    <d v="1899-12-30T08:00:00"/>
    <m/>
    <x v="1"/>
    <s v="JAR"/>
    <d v="2019-09-25T08:00:00"/>
    <m/>
    <x v="22"/>
    <s v="Carga"/>
    <s v="SI"/>
    <n v="13.5"/>
    <n v="26"/>
    <x v="0"/>
    <x v="21"/>
    <x v="8"/>
    <s v="Murcia"/>
    <m/>
    <m/>
    <m/>
    <m/>
    <n v="60"/>
    <s v="Miguel M."/>
    <x v="196"/>
    <d v="1899-12-30T08:00:00"/>
    <m/>
    <n v="1"/>
    <x v="0"/>
    <x v="0"/>
    <s v="SI"/>
    <x v="1"/>
    <x v="1"/>
    <x v="1"/>
    <n v="1"/>
    <x v="2"/>
    <x v="39"/>
    <x v="9"/>
    <n v="468"/>
  </r>
  <r>
    <d v="2019-09-25T00:00:00"/>
    <x v="40"/>
    <d v="1899-12-30T17:00:00"/>
    <m/>
    <x v="1"/>
    <s v="JAR"/>
    <d v="2019-09-25T17:00:00"/>
    <n v="29868"/>
    <x v="26"/>
    <s v="Carga"/>
    <s v="SI"/>
    <n v="13.5"/>
    <n v="26"/>
    <x v="2"/>
    <x v="409"/>
    <x v="7"/>
    <s v="Valencia"/>
    <m/>
    <m/>
    <m/>
    <m/>
    <n v="45"/>
    <s v="Jesús"/>
    <x v="196"/>
    <d v="1899-12-30T17:00:00"/>
    <m/>
    <n v="1"/>
    <x v="0"/>
    <x v="0"/>
    <s v="SI"/>
    <x v="1"/>
    <x v="1"/>
    <x v="1"/>
    <n v="1"/>
    <x v="2"/>
    <x v="39"/>
    <x v="9"/>
    <n v="468"/>
  </r>
  <r>
    <d v="2019-09-25T00:00:00"/>
    <x v="3"/>
    <d v="1899-12-30T11:30:00"/>
    <m/>
    <x v="1"/>
    <s v="MR"/>
    <d v="2019-09-25T11:30:00"/>
    <m/>
    <x v="3"/>
    <s v="Descarga"/>
    <s v="NO"/>
    <n v="26"/>
    <s v="13,5"/>
    <x v="0"/>
    <x v="173"/>
    <x v="2"/>
    <s v="PALAU"/>
    <m/>
    <m/>
    <m/>
    <m/>
    <n v="45"/>
    <s v="Jesús"/>
    <x v="196"/>
    <d v="1899-12-30T11:30:00"/>
    <m/>
    <n v="0"/>
    <x v="0"/>
    <x v="0"/>
    <s v="SI"/>
    <x v="1"/>
    <x v="1"/>
    <x v="1"/>
    <n v="1"/>
    <x v="0"/>
    <x v="39"/>
    <x v="9"/>
    <n v="468"/>
  </r>
  <r>
    <d v="2019-09-25T00:00:00"/>
    <x v="56"/>
    <d v="1899-12-30T19:00:00"/>
    <m/>
    <x v="1"/>
    <s v="JAR"/>
    <d v="2019-09-25T19:00:00"/>
    <n v="29868"/>
    <x v="26"/>
    <s v="Carga"/>
    <s v="SI"/>
    <n v="13.5"/>
    <n v="26"/>
    <x v="2"/>
    <x v="409"/>
    <x v="7"/>
    <s v="Valencia"/>
    <m/>
    <m/>
    <m/>
    <m/>
    <n v="45"/>
    <s v="Juan Carlos"/>
    <x v="196"/>
    <d v="1899-12-30T19:00:00"/>
    <m/>
    <n v="1"/>
    <x v="0"/>
    <x v="0"/>
    <s v="SI"/>
    <x v="1"/>
    <x v="1"/>
    <x v="1"/>
    <n v="1"/>
    <x v="2"/>
    <x v="39"/>
    <x v="9"/>
    <n v="468"/>
  </r>
  <r>
    <d v="2019-09-25T00:00:00"/>
    <x v="55"/>
    <d v="1899-12-30T17:30:00"/>
    <m/>
    <x v="1"/>
    <s v="JAR"/>
    <d v="2019-09-25T17:30:00"/>
    <m/>
    <x v="26"/>
    <s v="Carga"/>
    <s v="NO"/>
    <n v="2"/>
    <n v="4"/>
    <x v="0"/>
    <x v="157"/>
    <x v="7"/>
    <s v="varios"/>
    <m/>
    <m/>
    <m/>
    <m/>
    <n v="40"/>
    <s v="Miguel Ángel"/>
    <x v="196"/>
    <d v="1899-12-30T17:30:00"/>
    <m/>
    <n v="0"/>
    <x v="0"/>
    <x v="0"/>
    <s v="SI"/>
    <x v="1"/>
    <x v="1"/>
    <x v="1"/>
    <n v="1"/>
    <x v="2"/>
    <x v="39"/>
    <x v="9"/>
    <n v="468"/>
  </r>
  <r>
    <d v="2019-09-25T00:00:00"/>
    <x v="4"/>
    <d v="1899-12-30T12:00:00"/>
    <m/>
    <x v="1"/>
    <s v="JAR"/>
    <d v="2019-09-25T12:00:00"/>
    <m/>
    <x v="7"/>
    <s v="Carga"/>
    <s v="NO"/>
    <n v="4"/>
    <n v="7"/>
    <x v="0"/>
    <x v="100"/>
    <x v="7"/>
    <s v="Barcelona"/>
    <m/>
    <m/>
    <m/>
    <m/>
    <n v="20"/>
    <s v="Miguel M."/>
    <x v="196"/>
    <d v="1899-12-30T12:00:00"/>
    <m/>
    <n v="0"/>
    <x v="0"/>
    <x v="0"/>
    <s v="SI"/>
    <x v="1"/>
    <x v="1"/>
    <x v="1"/>
    <n v="1"/>
    <x v="2"/>
    <x v="39"/>
    <x v="9"/>
    <n v="468"/>
  </r>
  <r>
    <d v="2019-09-25T00:00:00"/>
    <x v="12"/>
    <d v="1899-12-30T14:30:00"/>
    <m/>
    <x v="1"/>
    <s v="JAR"/>
    <d v="2019-09-25T14:30:00"/>
    <n v="6007779"/>
    <x v="6"/>
    <s v="Carga"/>
    <s v="NO"/>
    <n v="7"/>
    <n v="13"/>
    <x v="0"/>
    <x v="7"/>
    <x v="4"/>
    <s v="France"/>
    <m/>
    <m/>
    <m/>
    <m/>
    <n v="30"/>
    <s v="Jesús"/>
    <x v="196"/>
    <d v="1899-12-30T14:30:00"/>
    <m/>
    <n v="0"/>
    <x v="0"/>
    <x v="0"/>
    <s v="SI"/>
    <x v="1"/>
    <x v="1"/>
    <x v="1"/>
    <n v="1"/>
    <x v="1"/>
    <x v="39"/>
    <x v="9"/>
    <n v="468"/>
  </r>
  <r>
    <d v="2019-09-25T00:00:00"/>
    <x v="5"/>
    <d v="1899-12-30T12:30:00"/>
    <m/>
    <x v="1"/>
    <s v="JAR"/>
    <d v="2019-09-25T12:30:00"/>
    <n v="29241"/>
    <x v="26"/>
    <s v="Carga"/>
    <s v="SI"/>
    <n v="13.5"/>
    <n v="26"/>
    <x v="0"/>
    <x v="349"/>
    <x v="7"/>
    <s v="Badalona"/>
    <m/>
    <m/>
    <m/>
    <m/>
    <n v="60"/>
    <s v="Miguel M."/>
    <x v="196"/>
    <d v="1899-12-30T12:30:00"/>
    <m/>
    <n v="1"/>
    <x v="0"/>
    <x v="0"/>
    <s v="SI"/>
    <x v="1"/>
    <x v="1"/>
    <x v="1"/>
    <n v="1"/>
    <x v="2"/>
    <x v="39"/>
    <x v="9"/>
    <n v="468"/>
  </r>
  <r>
    <d v="2019-09-25T00:00:00"/>
    <x v="43"/>
    <d v="1899-12-30T14:00:00"/>
    <m/>
    <x v="1"/>
    <s v="JAR"/>
    <d v="2019-09-25T14:00:00"/>
    <n v="29245"/>
    <x v="26"/>
    <s v="Carga"/>
    <s v="SI"/>
    <n v="13.5"/>
    <n v="26"/>
    <x v="0"/>
    <x v="349"/>
    <x v="7"/>
    <s v="Madrid"/>
    <m/>
    <m/>
    <m/>
    <m/>
    <n v="45"/>
    <s v="Miguel Ángel"/>
    <x v="196"/>
    <d v="1899-12-30T14:00:00"/>
    <m/>
    <n v="1"/>
    <x v="0"/>
    <x v="0"/>
    <s v="SI"/>
    <x v="1"/>
    <x v="1"/>
    <x v="1"/>
    <n v="1"/>
    <x v="2"/>
    <x v="39"/>
    <x v="9"/>
    <n v="468"/>
  </r>
  <r>
    <d v="2019-09-25T00:00:00"/>
    <x v="117"/>
    <d v="1899-12-30T21:00:00"/>
    <m/>
    <x v="1"/>
    <s v="JAR"/>
    <d v="2019-09-25T21:00:00"/>
    <n v="29868"/>
    <x v="26"/>
    <s v="Carga"/>
    <s v="SI"/>
    <n v="13.5"/>
    <n v="26"/>
    <x v="2"/>
    <x v="409"/>
    <x v="7"/>
    <s v="Valencia"/>
    <m/>
    <m/>
    <m/>
    <m/>
    <n v="45"/>
    <s v="Juan Carlos"/>
    <x v="196"/>
    <d v="1899-12-30T21:00:00"/>
    <m/>
    <n v="1"/>
    <x v="0"/>
    <x v="0"/>
    <s v="SI"/>
    <x v="1"/>
    <x v="1"/>
    <x v="1"/>
    <n v="1"/>
    <x v="2"/>
    <x v="39"/>
    <x v="9"/>
    <n v="468"/>
  </r>
  <r>
    <d v="2019-09-25T00:00:00"/>
    <x v="114"/>
    <m/>
    <m/>
    <x v="0"/>
    <s v="JAR"/>
    <d v="2019-09-25T20:30:00"/>
    <n v="6007482"/>
    <x v="6"/>
    <s v="Carga"/>
    <s v="NO"/>
    <n v="9"/>
    <n v="18"/>
    <x v="0"/>
    <x v="7"/>
    <x v="4"/>
    <s v="France"/>
    <s v="Solicitan cita fuera de horarios"/>
    <m/>
    <m/>
    <m/>
    <n v="60"/>
    <s v="Juan Carlos"/>
    <x v="196"/>
    <d v="1899-12-30T20:30:00"/>
    <m/>
    <n v="0"/>
    <x v="0"/>
    <x v="0"/>
    <s v="No"/>
    <x v="0"/>
    <x v="0"/>
    <x v="0"/>
    <n v="0"/>
    <x v="1"/>
    <x v="39"/>
    <x v="9"/>
    <n v="468"/>
  </r>
  <r>
    <d v="2019-09-25T00:00:00"/>
    <x v="8"/>
    <d v="1899-12-30T16:30:00"/>
    <m/>
    <x v="1"/>
    <s v="JAR"/>
    <d v="2019-09-25T16:30:00"/>
    <n v="28972"/>
    <x v="7"/>
    <s v="Carga"/>
    <s v="NO"/>
    <n v="4"/>
    <n v="6"/>
    <x v="0"/>
    <x v="4"/>
    <x v="7"/>
    <s v="Abrera"/>
    <m/>
    <m/>
    <m/>
    <m/>
    <n v="20"/>
    <s v="Reyes"/>
    <x v="196"/>
    <d v="1899-12-30T16:30:00"/>
    <m/>
    <n v="0"/>
    <x v="0"/>
    <x v="0"/>
    <s v="SI"/>
    <x v="1"/>
    <x v="1"/>
    <x v="1"/>
    <n v="1"/>
    <x v="2"/>
    <x v="39"/>
    <x v="9"/>
    <n v="468"/>
  </r>
  <r>
    <d v="2019-09-26T00:00:00"/>
    <x v="17"/>
    <d v="1899-12-30T06:00:00"/>
    <m/>
    <x v="1"/>
    <s v="JAR"/>
    <d v="2019-09-26T06:00:00"/>
    <s v="Tapas Negras"/>
    <x v="3"/>
    <s v="Descarga"/>
    <s v="SI"/>
    <n v="13.5"/>
    <n v="26"/>
    <x v="0"/>
    <x v="23"/>
    <x v="2"/>
    <s v="PALAU"/>
    <m/>
    <m/>
    <m/>
    <m/>
    <m/>
    <s v="FALLO"/>
    <x v="23"/>
    <m/>
    <m/>
    <n v="1"/>
    <x v="1"/>
    <x v="1"/>
    <s v="N/A"/>
    <x v="4"/>
    <x v="4"/>
    <x v="0"/>
    <n v="0"/>
    <x v="0"/>
    <x v="5"/>
    <x v="2"/>
    <n v="468"/>
  </r>
  <r>
    <d v="2019-09-26T00:00:00"/>
    <x v="82"/>
    <d v="1899-12-30T16:45:00"/>
    <m/>
    <x v="1"/>
    <s v="JAR"/>
    <d v="2019-09-26T17:00:00"/>
    <m/>
    <x v="3"/>
    <s v="Carga"/>
    <s v="NO"/>
    <n v="2"/>
    <n v="4"/>
    <x v="0"/>
    <x v="6"/>
    <x v="3"/>
    <s v="varios"/>
    <m/>
    <m/>
    <m/>
    <m/>
    <m/>
    <s v="Miguel Ángel"/>
    <x v="197"/>
    <d v="1899-12-30T16:45:00"/>
    <m/>
    <n v="0"/>
    <x v="0"/>
    <x v="0"/>
    <s v="SI"/>
    <x v="1"/>
    <x v="1"/>
    <x v="1"/>
    <n v="1"/>
    <x v="1"/>
    <x v="39"/>
    <x v="9"/>
    <n v="468"/>
  </r>
  <r>
    <d v="2019-09-26T00:00:00"/>
    <x v="9"/>
    <d v="1899-12-30T08:00:00"/>
    <m/>
    <x v="1"/>
    <s v="JAR"/>
    <d v="2019-09-26T08:00:00"/>
    <m/>
    <x v="31"/>
    <s v="Carga"/>
    <s v="SI"/>
    <n v="13.5"/>
    <n v="26"/>
    <x v="0"/>
    <x v="70"/>
    <x v="11"/>
    <s v="Maçanet de la Selva"/>
    <m/>
    <m/>
    <m/>
    <m/>
    <n v="60"/>
    <s v="Miguel M."/>
    <x v="197"/>
    <d v="1899-12-30T08:00:00"/>
    <m/>
    <n v="1"/>
    <x v="0"/>
    <x v="0"/>
    <s v="SI"/>
    <x v="1"/>
    <x v="1"/>
    <x v="1"/>
    <n v="1"/>
    <x v="2"/>
    <x v="39"/>
    <x v="9"/>
    <n v="468"/>
  </r>
  <r>
    <d v="2019-09-26T00:00:00"/>
    <x v="59"/>
    <d v="1899-12-30T07:00:00"/>
    <m/>
    <x v="1"/>
    <s v="JAR"/>
    <d v="2019-09-26T07:00:00"/>
    <m/>
    <x v="26"/>
    <s v="Carga"/>
    <s v="NO"/>
    <n v="5"/>
    <n v="10"/>
    <x v="0"/>
    <x v="157"/>
    <x v="5"/>
    <s v="varios"/>
    <m/>
    <m/>
    <m/>
    <m/>
    <n v="40"/>
    <s v="Miguel M."/>
    <x v="197"/>
    <d v="1899-12-30T07:00:00"/>
    <m/>
    <n v="0"/>
    <x v="0"/>
    <x v="0"/>
    <s v="SI"/>
    <x v="1"/>
    <x v="1"/>
    <x v="1"/>
    <n v="1"/>
    <x v="2"/>
    <x v="39"/>
    <x v="9"/>
    <n v="468"/>
  </r>
  <r>
    <d v="2019-09-26T00:00:00"/>
    <x v="38"/>
    <d v="1899-12-30T15:00:00"/>
    <m/>
    <x v="1"/>
    <s v="JAR"/>
    <d v="2019-09-26T15:00:00"/>
    <n v="29868"/>
    <x v="26"/>
    <s v="Carga"/>
    <s v="SI"/>
    <n v="13.5"/>
    <n v="26"/>
    <x v="2"/>
    <x v="409"/>
    <x v="7"/>
    <s v="Valencia"/>
    <m/>
    <m/>
    <m/>
    <m/>
    <n v="45"/>
    <s v="Jesús"/>
    <x v="197"/>
    <d v="1899-12-30T11:30:00"/>
    <m/>
    <n v="1"/>
    <x v="0"/>
    <x v="0"/>
    <s v="SI"/>
    <x v="1"/>
    <x v="3"/>
    <x v="1"/>
    <n v="1"/>
    <x v="2"/>
    <x v="39"/>
    <x v="9"/>
    <n v="468"/>
  </r>
  <r>
    <d v="2019-09-26T00:00:00"/>
    <x v="56"/>
    <d v="1899-12-30T19:00:00"/>
    <m/>
    <x v="1"/>
    <s v="JAR"/>
    <d v="2019-09-26T19:00:00"/>
    <n v="29498"/>
    <x v="79"/>
    <s v="Carga"/>
    <s v="SI"/>
    <n v="13.5"/>
    <n v="26"/>
    <x v="2"/>
    <x v="4"/>
    <x v="7"/>
    <s v="Valencia"/>
    <m/>
    <m/>
    <m/>
    <m/>
    <n v="45"/>
    <s v="Jesús"/>
    <x v="197"/>
    <d v="1899-12-30T13:15:00"/>
    <m/>
    <n v="1"/>
    <x v="0"/>
    <x v="0"/>
    <s v="SI"/>
    <x v="1"/>
    <x v="3"/>
    <x v="1"/>
    <n v="1"/>
    <x v="2"/>
    <x v="39"/>
    <x v="9"/>
    <n v="468"/>
  </r>
  <r>
    <d v="2019-09-26T00:00:00"/>
    <x v="46"/>
    <d v="1899-12-30T18:00:00"/>
    <m/>
    <x v="1"/>
    <s v="JAR"/>
    <d v="2019-09-26T18:00:00"/>
    <n v="29498"/>
    <x v="79"/>
    <s v="Carga"/>
    <s v="SI"/>
    <n v="13.5"/>
    <n v="26"/>
    <x v="2"/>
    <x v="4"/>
    <x v="7"/>
    <s v="Valencia"/>
    <m/>
    <m/>
    <m/>
    <m/>
    <n v="45"/>
    <s v="Jesús"/>
    <x v="197"/>
    <d v="1899-12-30T10:30:00"/>
    <m/>
    <n v="1"/>
    <x v="0"/>
    <x v="0"/>
    <s v="SI"/>
    <x v="1"/>
    <x v="3"/>
    <x v="1"/>
    <n v="1"/>
    <x v="2"/>
    <x v="39"/>
    <x v="9"/>
    <n v="468"/>
  </r>
  <r>
    <d v="2019-09-26T00:00:00"/>
    <x v="18"/>
    <d v="1899-12-30T07:30:00"/>
    <m/>
    <x v="1"/>
    <s v="JAR"/>
    <d v="2019-09-26T07:30:00"/>
    <m/>
    <x v="3"/>
    <s v="Descarga"/>
    <s v="NO"/>
    <n v="6"/>
    <n v="12"/>
    <x v="0"/>
    <x v="22"/>
    <x v="2"/>
    <s v="PALAU"/>
    <m/>
    <m/>
    <m/>
    <m/>
    <n v="30"/>
    <s v="Miguel M."/>
    <x v="197"/>
    <d v="1899-12-30T07:30:00"/>
    <m/>
    <n v="0"/>
    <x v="0"/>
    <x v="0"/>
    <s v="SI"/>
    <x v="1"/>
    <x v="1"/>
    <x v="1"/>
    <n v="1"/>
    <x v="0"/>
    <x v="39"/>
    <x v="9"/>
    <n v="468"/>
  </r>
  <r>
    <d v="2019-09-26T00:00:00"/>
    <x v="155"/>
    <d v="1899-12-30T06:30:00"/>
    <m/>
    <x v="1"/>
    <s v="MR"/>
    <d v="2019-09-26T06:30:00"/>
    <m/>
    <x v="3"/>
    <s v="Descarga"/>
    <s v="SI"/>
    <n v="13.5"/>
    <n v="26"/>
    <x v="0"/>
    <x v="173"/>
    <x v="6"/>
    <s v="PALAU"/>
    <m/>
    <m/>
    <m/>
    <m/>
    <n v="45"/>
    <s v="Miguel M."/>
    <x v="197"/>
    <d v="1899-12-30T11:00:00"/>
    <m/>
    <n v="1"/>
    <x v="0"/>
    <x v="0"/>
    <s v="SI"/>
    <x v="1"/>
    <x v="2"/>
    <x v="0"/>
    <n v="0"/>
    <x v="0"/>
    <x v="39"/>
    <x v="9"/>
    <n v="468"/>
  </r>
  <r>
    <d v="2019-09-26T00:00:00"/>
    <x v="22"/>
    <d v="1899-12-30T09:00:00"/>
    <m/>
    <x v="1"/>
    <s v="MR"/>
    <d v="2019-09-26T09:00:00"/>
    <m/>
    <x v="3"/>
    <s v="Descarga"/>
    <s v="SI"/>
    <n v="13.5"/>
    <n v="26"/>
    <x v="0"/>
    <x v="173"/>
    <x v="6"/>
    <s v="PALAU"/>
    <m/>
    <m/>
    <m/>
    <m/>
    <n v="45"/>
    <s v="Miguel Ángel"/>
    <x v="197"/>
    <d v="1899-12-30T15:00:00"/>
    <m/>
    <n v="1"/>
    <x v="0"/>
    <x v="0"/>
    <s v="SI"/>
    <x v="1"/>
    <x v="2"/>
    <x v="0"/>
    <n v="0"/>
    <x v="0"/>
    <x v="39"/>
    <x v="9"/>
    <n v="468"/>
  </r>
  <r>
    <d v="2019-09-26T00:00:00"/>
    <x v="5"/>
    <d v="1899-12-30T12:30:00"/>
    <m/>
    <x v="1"/>
    <s v="JAR"/>
    <d v="2019-09-26T12:30:00"/>
    <n v="29716"/>
    <x v="71"/>
    <s v="Carga"/>
    <s v="SI"/>
    <n v="13.5"/>
    <n v="13"/>
    <x v="0"/>
    <x v="206"/>
    <x v="3"/>
    <s v="Borgonya"/>
    <m/>
    <m/>
    <m/>
    <m/>
    <n v="45"/>
    <s v="Jesús"/>
    <x v="197"/>
    <d v="1899-12-30T12:30:00"/>
    <m/>
    <n v="1"/>
    <x v="0"/>
    <x v="0"/>
    <s v="SI"/>
    <x v="1"/>
    <x v="1"/>
    <x v="1"/>
    <n v="1"/>
    <x v="1"/>
    <x v="39"/>
    <x v="9"/>
    <n v="468"/>
  </r>
  <r>
    <d v="2019-09-26T00:00:00"/>
    <x v="7"/>
    <d v="1899-12-30T15:30:00"/>
    <m/>
    <x v="1"/>
    <s v="JAR"/>
    <d v="2019-09-26T15:30:00"/>
    <n v="6007781"/>
    <x v="3"/>
    <s v="Carga"/>
    <s v="SI"/>
    <n v="13.5"/>
    <n v="17"/>
    <x v="0"/>
    <x v="10"/>
    <x v="4"/>
    <s v="Australia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09-26T00:00:00"/>
    <x v="1"/>
    <d v="1899-12-30T10:30:00"/>
    <m/>
    <x v="1"/>
    <s v="JAR"/>
    <d v="2019-09-26T10:30:00"/>
    <n v="29242"/>
    <x v="26"/>
    <s v="Carga"/>
    <s v="SI"/>
    <n v="13.5"/>
    <n v="20"/>
    <x v="0"/>
    <x v="349"/>
    <x v="7"/>
    <s v="Manresa"/>
    <m/>
    <m/>
    <m/>
    <m/>
    <n v="45"/>
    <s v="Jesús"/>
    <x v="197"/>
    <d v="1899-12-30T10:30:00"/>
    <m/>
    <n v="1"/>
    <x v="0"/>
    <x v="0"/>
    <s v="SI"/>
    <x v="1"/>
    <x v="1"/>
    <x v="1"/>
    <n v="1"/>
    <x v="2"/>
    <x v="39"/>
    <x v="9"/>
    <n v="468"/>
  </r>
  <r>
    <d v="2019-09-26T00:00:00"/>
    <x v="36"/>
    <d v="1899-12-30T13:00:00"/>
    <m/>
    <x v="1"/>
    <s v="JAR"/>
    <d v="2019-09-26T13:00:00"/>
    <m/>
    <x v="32"/>
    <s v="Descarga"/>
    <s v="NO"/>
    <n v="3"/>
    <n v="4"/>
    <x v="0"/>
    <x v="227"/>
    <x v="0"/>
    <s v="PALAU"/>
    <m/>
    <m/>
    <m/>
    <m/>
    <n v="20"/>
    <s v="Jesús"/>
    <x v="197"/>
    <d v="1899-12-30T13:00:00"/>
    <m/>
    <n v="0"/>
    <x v="0"/>
    <x v="0"/>
    <s v="SI"/>
    <x v="1"/>
    <x v="1"/>
    <x v="1"/>
    <n v="1"/>
    <x v="0"/>
    <x v="39"/>
    <x v="9"/>
    <n v="468"/>
  </r>
  <r>
    <d v="2019-09-26T00:00:00"/>
    <x v="2"/>
    <d v="1899-12-30T11:00:00"/>
    <m/>
    <x v="1"/>
    <s v="JAR"/>
    <d v="2019-09-26T11:00:00"/>
    <n v="27713"/>
    <x v="55"/>
    <s v="Carga"/>
    <s v="SI"/>
    <n v="13.5"/>
    <n v="22"/>
    <x v="0"/>
    <x v="259"/>
    <x v="1"/>
    <s v="Marruecos"/>
    <m/>
    <s v="5305GZC R2202BCT"/>
    <m/>
    <m/>
    <n v="60"/>
    <s v="Miguel M."/>
    <x v="197"/>
    <d v="1899-12-30T11:00:00"/>
    <m/>
    <n v="1"/>
    <x v="0"/>
    <x v="0"/>
    <s v="SI"/>
    <x v="1"/>
    <x v="1"/>
    <x v="1"/>
    <n v="1"/>
    <x v="1"/>
    <x v="39"/>
    <x v="9"/>
    <n v="468"/>
  </r>
  <r>
    <d v="2019-09-26T00:00:00"/>
    <x v="49"/>
    <d v="1899-12-30T20:00:00"/>
    <m/>
    <x v="1"/>
    <s v="JAR"/>
    <d v="2019-09-26T20:00:00"/>
    <n v="26669"/>
    <x v="55"/>
    <s v="Carga"/>
    <s v="SI"/>
    <n v="13.5"/>
    <n v="22"/>
    <x v="0"/>
    <x v="259"/>
    <x v="1"/>
    <s v="Marruecos"/>
    <m/>
    <m/>
    <m/>
    <m/>
    <m/>
    <s v="Miguel M."/>
    <x v="197"/>
    <d v="1899-12-30T12:00:00"/>
    <m/>
    <n v="1"/>
    <x v="0"/>
    <x v="0"/>
    <s v="SI"/>
    <x v="1"/>
    <x v="3"/>
    <x v="1"/>
    <n v="1"/>
    <x v="1"/>
    <x v="39"/>
    <x v="9"/>
    <n v="468"/>
  </r>
  <r>
    <d v="2019-09-26T00:00:00"/>
    <x v="89"/>
    <d v="1899-12-30T17:15:00"/>
    <m/>
    <x v="1"/>
    <s v="JAR"/>
    <d v="2019-09-26T17:30:00"/>
    <m/>
    <x v="83"/>
    <s v="Carga"/>
    <s v="NO"/>
    <n v="7"/>
    <n v="13"/>
    <x v="0"/>
    <x v="294"/>
    <x v="5"/>
    <s v="varios"/>
    <m/>
    <m/>
    <m/>
    <m/>
    <n v="30"/>
    <s v="Miguel M."/>
    <x v="197"/>
    <d v="1899-12-30T12:15:00"/>
    <m/>
    <n v="0"/>
    <x v="0"/>
    <x v="0"/>
    <s v="SI"/>
    <x v="1"/>
    <x v="3"/>
    <x v="1"/>
    <n v="1"/>
    <x v="2"/>
    <x v="39"/>
    <x v="9"/>
    <n v="468"/>
  </r>
  <r>
    <d v="2019-09-26T00:00:00"/>
    <x v="55"/>
    <d v="1899-12-30T17:30:00"/>
    <m/>
    <x v="1"/>
    <s v="JAR"/>
    <d v="2019-09-26T17:30:00"/>
    <n v="29868"/>
    <x v="26"/>
    <s v="Carga"/>
    <s v="SI"/>
    <n v="13.5"/>
    <n v="26"/>
    <x v="2"/>
    <x v="409"/>
    <x v="7"/>
    <s v="Valencia"/>
    <m/>
    <m/>
    <m/>
    <m/>
    <m/>
    <s v="Jesús"/>
    <x v="197"/>
    <d v="1899-12-30T17:30:00"/>
    <m/>
    <n v="1"/>
    <x v="0"/>
    <x v="0"/>
    <s v="SI"/>
    <x v="1"/>
    <x v="1"/>
    <x v="1"/>
    <n v="1"/>
    <x v="2"/>
    <x v="39"/>
    <x v="9"/>
    <n v="468"/>
  </r>
  <r>
    <d v="2019-09-26T00:00:00"/>
    <x v="4"/>
    <d v="1899-12-30T12:00:00"/>
    <m/>
    <x v="1"/>
    <s v="JAR"/>
    <d v="2019-09-26T12:00:00"/>
    <n v="28653"/>
    <x v="26"/>
    <s v="Carga"/>
    <s v="NO"/>
    <n v="6"/>
    <n v="11"/>
    <x v="0"/>
    <x v="349"/>
    <x v="7"/>
    <s v="Badajoz"/>
    <m/>
    <m/>
    <m/>
    <m/>
    <n v="30"/>
    <s v="Miguel M."/>
    <x v="197"/>
    <d v="1899-12-30T12:00:00"/>
    <m/>
    <n v="0"/>
    <x v="0"/>
    <x v="0"/>
    <s v="SI"/>
    <x v="1"/>
    <x v="1"/>
    <x v="1"/>
    <n v="1"/>
    <x v="2"/>
    <x v="39"/>
    <x v="9"/>
    <n v="468"/>
  </r>
  <r>
    <d v="2019-09-26T00:00:00"/>
    <x v="14"/>
    <d v="1899-12-30T10:00:00"/>
    <m/>
    <x v="1"/>
    <s v="JAR"/>
    <d v="2019-09-26T10:00:00"/>
    <m/>
    <x v="7"/>
    <s v="Carga"/>
    <s v="NO"/>
    <n v="4"/>
    <n v="6"/>
    <x v="0"/>
    <x v="340"/>
    <x v="2"/>
    <s v="Abrera"/>
    <m/>
    <m/>
    <m/>
    <m/>
    <n v="15"/>
    <s v="Reyes"/>
    <x v="197"/>
    <d v="1899-12-30T10:00:00"/>
    <m/>
    <n v="0"/>
    <x v="0"/>
    <x v="0"/>
    <s v="SI"/>
    <x v="1"/>
    <x v="1"/>
    <x v="1"/>
    <n v="1"/>
    <x v="0"/>
    <x v="39"/>
    <x v="9"/>
    <n v="468"/>
  </r>
  <r>
    <d v="2019-09-26T00:00:00"/>
    <x v="0"/>
    <d v="1899-12-30T09:30:00"/>
    <m/>
    <x v="1"/>
    <s v="JAR"/>
    <d v="2019-09-26T09:30:00"/>
    <m/>
    <x v="28"/>
    <s v="Descarga"/>
    <s v="NO"/>
    <n v="1"/>
    <n v="1"/>
    <x v="0"/>
    <x v="49"/>
    <x v="0"/>
    <s v="PALAU"/>
    <m/>
    <m/>
    <m/>
    <m/>
    <n v="10"/>
    <s v="Jesús"/>
    <x v="197"/>
    <d v="1899-12-30T09:30:00"/>
    <m/>
    <n v="0"/>
    <x v="0"/>
    <x v="0"/>
    <s v="SI"/>
    <x v="1"/>
    <x v="1"/>
    <x v="1"/>
    <n v="1"/>
    <x v="0"/>
    <x v="39"/>
    <x v="9"/>
    <n v="468"/>
  </r>
  <r>
    <d v="2019-09-26T00:00:00"/>
    <x v="35"/>
    <m/>
    <m/>
    <x v="0"/>
    <s v="JAR"/>
    <d v="2019-09-26T12:30:00"/>
    <n v="29775"/>
    <x v="3"/>
    <s v="Carga"/>
    <s v="NO"/>
    <n v="1"/>
    <n v="2"/>
    <x v="0"/>
    <x v="84"/>
    <x v="1"/>
    <s v="Vizcaya"/>
    <m/>
    <m/>
    <m/>
    <m/>
    <n v="15"/>
    <s v="Reyes"/>
    <x v="197"/>
    <d v="1899-12-30T12:15:00"/>
    <m/>
    <n v="0"/>
    <x v="0"/>
    <x v="0"/>
    <s v="No"/>
    <x v="0"/>
    <x v="0"/>
    <x v="0"/>
    <n v="0"/>
    <x v="1"/>
    <x v="39"/>
    <x v="9"/>
    <n v="468"/>
  </r>
  <r>
    <d v="2019-09-26T00:00:00"/>
    <x v="6"/>
    <d v="1899-12-30T13:30:00"/>
    <m/>
    <x v="1"/>
    <s v="JAR"/>
    <d v="2019-09-26T13:30:00"/>
    <m/>
    <x v="26"/>
    <s v="Carga"/>
    <s v="SI"/>
    <n v="13.5"/>
    <n v="26"/>
    <x v="0"/>
    <x v="349"/>
    <x v="5"/>
    <s v="varios"/>
    <m/>
    <m/>
    <m/>
    <m/>
    <n v="45"/>
    <s v="Miguel M."/>
    <x v="197"/>
    <d v="1899-12-30T13:30:00"/>
    <m/>
    <n v="1"/>
    <x v="0"/>
    <x v="0"/>
    <s v="SI"/>
    <x v="1"/>
    <x v="1"/>
    <x v="1"/>
    <n v="1"/>
    <x v="2"/>
    <x v="39"/>
    <x v="9"/>
    <n v="468"/>
  </r>
  <r>
    <d v="2019-09-26T00:00:00"/>
    <x v="47"/>
    <d v="1899-12-30T18:30:00"/>
    <m/>
    <x v="1"/>
    <s v="JAR"/>
    <d v="2019-09-26T18:30:00"/>
    <n v="28685"/>
    <x v="26"/>
    <s v="Carga"/>
    <s v="SI"/>
    <n v="13.5"/>
    <n v="26"/>
    <x v="0"/>
    <x v="349"/>
    <x v="7"/>
    <s v="Cabrera de Mar"/>
    <m/>
    <m/>
    <m/>
    <m/>
    <m/>
    <s v="Miguel Ángel"/>
    <x v="197"/>
    <d v="1899-12-30T18:30:00"/>
    <m/>
    <n v="1"/>
    <x v="0"/>
    <x v="0"/>
    <s v="SI"/>
    <x v="1"/>
    <x v="1"/>
    <x v="1"/>
    <n v="1"/>
    <x v="2"/>
    <x v="39"/>
    <x v="9"/>
    <n v="468"/>
  </r>
  <r>
    <d v="2019-09-26T00:00:00"/>
    <x v="12"/>
    <d v="1899-12-30T14:30:00"/>
    <m/>
    <x v="1"/>
    <s v="JAR"/>
    <d v="2019-09-26T14:30:00"/>
    <m/>
    <x v="26"/>
    <s v="Carga"/>
    <s v="SI"/>
    <n v="13.5"/>
    <n v="26"/>
    <x v="0"/>
    <x v="349"/>
    <x v="5"/>
    <s v="varios"/>
    <m/>
    <m/>
    <m/>
    <m/>
    <m/>
    <s v="Miguel Ángel"/>
    <x v="197"/>
    <d v="1899-12-30T14:30:00"/>
    <m/>
    <n v="1"/>
    <x v="0"/>
    <x v="0"/>
    <s v="SI"/>
    <x v="1"/>
    <x v="1"/>
    <x v="1"/>
    <n v="1"/>
    <x v="2"/>
    <x v="39"/>
    <x v="9"/>
    <n v="468"/>
  </r>
  <r>
    <d v="2019-09-26T00:00:00"/>
    <x v="8"/>
    <d v="1899-12-30T16:30:00"/>
    <m/>
    <x v="1"/>
    <s v="JAR"/>
    <d v="2019-09-26T16:30:00"/>
    <m/>
    <x v="22"/>
    <s v="Carga"/>
    <s v="SI"/>
    <n v="13.5"/>
    <n v="26"/>
    <x v="0"/>
    <x v="21"/>
    <x v="8"/>
    <s v="Murcia"/>
    <m/>
    <m/>
    <m/>
    <m/>
    <n v="45"/>
    <s v="Jesús"/>
    <x v="197"/>
    <d v="1899-12-30T15:00:00"/>
    <m/>
    <n v="1"/>
    <x v="0"/>
    <x v="0"/>
    <s v="SI"/>
    <x v="1"/>
    <x v="3"/>
    <x v="1"/>
    <n v="1"/>
    <x v="2"/>
    <x v="39"/>
    <x v="9"/>
    <n v="468"/>
  </r>
  <r>
    <d v="2019-09-26T00:00:00"/>
    <x v="40"/>
    <d v="1899-12-30T17:00:00"/>
    <m/>
    <x v="1"/>
    <s v="JAR"/>
    <d v="2019-09-26T17:00:00"/>
    <m/>
    <x v="31"/>
    <s v="Descarga"/>
    <s v="SI"/>
    <n v="13.5"/>
    <n v="26"/>
    <x v="0"/>
    <x v="150"/>
    <x v="0"/>
    <s v="PALAU"/>
    <m/>
    <m/>
    <m/>
    <m/>
    <n v="45"/>
    <s v="Juan Carlos"/>
    <x v="197"/>
    <d v="1899-12-30T17:00:00"/>
    <m/>
    <n v="1"/>
    <x v="0"/>
    <x v="0"/>
    <s v="SI"/>
    <x v="1"/>
    <x v="1"/>
    <x v="1"/>
    <n v="1"/>
    <x v="0"/>
    <x v="39"/>
    <x v="9"/>
    <n v="468"/>
  </r>
  <r>
    <d v="2019-09-26T00:00:00"/>
    <x v="13"/>
    <d v="1899-12-30T16:00:00"/>
    <m/>
    <x v="1"/>
    <s v="JAR"/>
    <d v="2019-09-26T16:00:00"/>
    <n v="28930"/>
    <x v="7"/>
    <s v="Carga"/>
    <s v="NO"/>
    <n v="4"/>
    <n v="6"/>
    <x v="0"/>
    <x v="410"/>
    <x v="7"/>
    <s v="Sant Esteve Ses."/>
    <m/>
    <m/>
    <m/>
    <m/>
    <n v="15"/>
    <s v="Miguel Ángel"/>
    <x v="197"/>
    <d v="1899-12-30T15:15:00"/>
    <m/>
    <n v="0"/>
    <x v="0"/>
    <x v="0"/>
    <s v="SI"/>
    <x v="1"/>
    <x v="3"/>
    <x v="1"/>
    <n v="1"/>
    <x v="2"/>
    <x v="39"/>
    <x v="9"/>
    <n v="468"/>
  </r>
  <r>
    <d v="2019-09-27T00:00:00"/>
    <x v="82"/>
    <d v="1899-12-30T16:45:00"/>
    <m/>
    <x v="1"/>
    <s v="JAR"/>
    <d v="2019-09-27T17:00:00"/>
    <m/>
    <x v="3"/>
    <s v="Carga"/>
    <s v="NO"/>
    <n v="2"/>
    <n v="4"/>
    <x v="0"/>
    <x v="6"/>
    <x v="3"/>
    <s v="varios"/>
    <m/>
    <m/>
    <m/>
    <m/>
    <n v="15"/>
    <s v="Jesús"/>
    <x v="198"/>
    <d v="1899-12-30T16:45:00"/>
    <m/>
    <n v="0"/>
    <x v="0"/>
    <x v="0"/>
    <s v="SI"/>
    <x v="1"/>
    <x v="1"/>
    <x v="1"/>
    <n v="1"/>
    <x v="1"/>
    <x v="39"/>
    <x v="9"/>
    <n v="468"/>
  </r>
  <r>
    <d v="2019-09-27T00:00:00"/>
    <x v="4"/>
    <d v="1899-12-30T12:00:00"/>
    <m/>
    <x v="1"/>
    <s v="JAR"/>
    <d v="2019-09-27T12:00:00"/>
    <s v="CB-1420"/>
    <x v="25"/>
    <s v="Descarga"/>
    <s v="SI"/>
    <n v="13.5"/>
    <n v="26"/>
    <x v="0"/>
    <x v="42"/>
    <x v="10"/>
    <s v="GAILLON"/>
    <m/>
    <m/>
    <m/>
    <m/>
    <n v="60"/>
    <s v="Miguel M."/>
    <x v="198"/>
    <d v="1899-12-30T12:00:00"/>
    <m/>
    <n v="1"/>
    <x v="0"/>
    <x v="0"/>
    <s v="SI"/>
    <x v="1"/>
    <x v="1"/>
    <x v="1"/>
    <n v="1"/>
    <x v="2"/>
    <x v="39"/>
    <x v="9"/>
    <n v="468"/>
  </r>
  <r>
    <d v="2019-09-27T00:00:00"/>
    <x v="43"/>
    <d v="1899-12-30T14:00:00"/>
    <m/>
    <x v="1"/>
    <s v="JAR"/>
    <d v="2019-09-27T14:00:00"/>
    <m/>
    <x v="25"/>
    <s v="Descarga"/>
    <s v="SI"/>
    <n v="13.5"/>
    <n v="33"/>
    <x v="0"/>
    <x v="42"/>
    <x v="10"/>
    <s v="GAILLON"/>
    <m/>
    <m/>
    <m/>
    <m/>
    <n v="60"/>
    <s v="Jesús"/>
    <x v="198"/>
    <d v="1899-12-30T14:00:00"/>
    <m/>
    <n v="1"/>
    <x v="0"/>
    <x v="0"/>
    <s v="SI"/>
    <x v="1"/>
    <x v="1"/>
    <x v="1"/>
    <n v="1"/>
    <x v="2"/>
    <x v="39"/>
    <x v="9"/>
    <n v="468"/>
  </r>
  <r>
    <d v="2019-09-27T00:00:00"/>
    <x v="2"/>
    <d v="1899-12-30T11:00:00"/>
    <m/>
    <x v="1"/>
    <s v="JAR"/>
    <d v="2019-09-27T11:00:00"/>
    <m/>
    <x v="55"/>
    <s v="Carga"/>
    <s v="SI"/>
    <n v="13.5"/>
    <n v="22"/>
    <x v="0"/>
    <x v="259"/>
    <x v="1"/>
    <s v="Marruecos"/>
    <m/>
    <s v="0612dnx r1017bbb"/>
    <m/>
    <m/>
    <n v="45"/>
    <s v="Miguel M."/>
    <x v="198"/>
    <d v="1899-12-30T11:00:00"/>
    <m/>
    <n v="1"/>
    <x v="0"/>
    <x v="0"/>
    <s v="SI"/>
    <x v="1"/>
    <x v="1"/>
    <x v="1"/>
    <n v="1"/>
    <x v="1"/>
    <x v="39"/>
    <x v="9"/>
    <n v="468"/>
  </r>
  <r>
    <d v="2019-09-27T00:00:00"/>
    <x v="12"/>
    <d v="1899-12-30T14:30:00"/>
    <m/>
    <x v="1"/>
    <s v="JAR"/>
    <d v="2019-09-27T14:30:00"/>
    <n v="29611"/>
    <x v="3"/>
    <s v="Carga"/>
    <s v="NO"/>
    <n v="6"/>
    <n v="12"/>
    <x v="0"/>
    <x v="212"/>
    <x v="3"/>
    <s v="banyoles"/>
    <m/>
    <m/>
    <m/>
    <m/>
    <n v="30"/>
    <s v="Miguel Ángel"/>
    <x v="198"/>
    <d v="1899-12-30T14:30:00"/>
    <m/>
    <n v="0"/>
    <x v="0"/>
    <x v="0"/>
    <s v="SI"/>
    <x v="1"/>
    <x v="1"/>
    <x v="1"/>
    <n v="1"/>
    <x v="1"/>
    <x v="39"/>
    <x v="9"/>
    <n v="468"/>
  </r>
  <r>
    <d v="2019-09-27T00:00:00"/>
    <x v="13"/>
    <d v="1899-12-30T16:00:00"/>
    <m/>
    <x v="1"/>
    <s v="JAR"/>
    <d v="2019-09-27T16:00:00"/>
    <n v="29826"/>
    <x v="26"/>
    <s v="Carga"/>
    <s v="SI"/>
    <n v="13.5"/>
    <n v="26"/>
    <x v="2"/>
    <x v="157"/>
    <x v="7"/>
    <s v="Valencia"/>
    <m/>
    <m/>
    <m/>
    <m/>
    <n v="45"/>
    <s v="Miguel Ángel"/>
    <x v="198"/>
    <d v="1899-12-30T16:00:00"/>
    <m/>
    <n v="1"/>
    <x v="0"/>
    <x v="0"/>
    <s v="SI"/>
    <x v="1"/>
    <x v="1"/>
    <x v="1"/>
    <n v="1"/>
    <x v="2"/>
    <x v="39"/>
    <x v="9"/>
    <n v="468"/>
  </r>
  <r>
    <d v="2019-09-27T00:00:00"/>
    <x v="40"/>
    <d v="1899-12-30T17:00:00"/>
    <m/>
    <x v="1"/>
    <s v="JAR"/>
    <d v="2019-09-27T17:00:00"/>
    <n v="29826"/>
    <x v="26"/>
    <s v="Carga"/>
    <s v="SI"/>
    <n v="13.5"/>
    <n v="26"/>
    <x v="2"/>
    <x v="157"/>
    <x v="7"/>
    <s v="Valencia"/>
    <m/>
    <m/>
    <m/>
    <m/>
    <n v="45"/>
    <s v="Miguel Ángel"/>
    <x v="198"/>
    <d v="1899-12-30T17:00:00"/>
    <m/>
    <n v="1"/>
    <x v="0"/>
    <x v="0"/>
    <s v="SI"/>
    <x v="1"/>
    <x v="1"/>
    <x v="1"/>
    <n v="1"/>
    <x v="2"/>
    <x v="39"/>
    <x v="9"/>
    <n v="468"/>
  </r>
  <r>
    <d v="2019-09-27T00:00:00"/>
    <x v="59"/>
    <d v="1899-12-30T07:00:00"/>
    <m/>
    <x v="1"/>
    <s v="JAR"/>
    <d v="2019-09-27T07:00:00"/>
    <m/>
    <x v="26"/>
    <s v="Carga"/>
    <s v="SI"/>
    <n v="13.5"/>
    <n v="23"/>
    <x v="0"/>
    <x v="157"/>
    <x v="7"/>
    <s v="varios"/>
    <m/>
    <m/>
    <m/>
    <m/>
    <m/>
    <s v="Miguel M."/>
    <x v="198"/>
    <d v="1899-12-30T07:00:00"/>
    <m/>
    <n v="1"/>
    <x v="0"/>
    <x v="0"/>
    <s v="SI"/>
    <x v="1"/>
    <x v="1"/>
    <x v="1"/>
    <n v="1"/>
    <x v="2"/>
    <x v="39"/>
    <x v="9"/>
    <n v="468"/>
  </r>
  <r>
    <d v="2019-09-27T00:00:00"/>
    <x v="46"/>
    <d v="1899-12-30T18:00:00"/>
    <m/>
    <x v="1"/>
    <s v="JAR"/>
    <d v="2019-09-27T18:00:00"/>
    <s v="6007607-6007782-6007787"/>
    <x v="3"/>
    <s v="Carga"/>
    <s v="NO"/>
    <n v="8"/>
    <n v="13"/>
    <x v="0"/>
    <x v="86"/>
    <x v="4"/>
    <s v="Italia"/>
    <m/>
    <m/>
    <m/>
    <m/>
    <n v="30"/>
    <s v="Jesús"/>
    <x v="198"/>
    <d v="1899-12-30T18:00:00"/>
    <m/>
    <n v="0"/>
    <x v="0"/>
    <x v="0"/>
    <s v="SI"/>
    <x v="1"/>
    <x v="1"/>
    <x v="1"/>
    <n v="1"/>
    <x v="1"/>
    <x v="39"/>
    <x v="9"/>
    <n v="468"/>
  </r>
  <r>
    <d v="2019-09-27T00:00:00"/>
    <x v="22"/>
    <d v="1899-12-30T09:00:00"/>
    <m/>
    <x v="1"/>
    <s v="MR"/>
    <d v="2019-09-27T09:00:00"/>
    <s v="28657 Y 28658"/>
    <x v="26"/>
    <s v="Carga"/>
    <s v="SI"/>
    <n v="13.5"/>
    <n v="22"/>
    <x v="0"/>
    <x v="157"/>
    <x v="5"/>
    <s v="PALAU"/>
    <m/>
    <m/>
    <m/>
    <m/>
    <m/>
    <s v="Miguel M."/>
    <x v="198"/>
    <d v="1899-12-30T09:00:00"/>
    <m/>
    <n v="1"/>
    <x v="0"/>
    <x v="0"/>
    <s v="SI"/>
    <x v="1"/>
    <x v="1"/>
    <x v="1"/>
    <n v="1"/>
    <x v="2"/>
    <x v="39"/>
    <x v="9"/>
    <n v="468"/>
  </r>
  <r>
    <d v="2019-09-27T00:00:00"/>
    <x v="20"/>
    <m/>
    <m/>
    <x v="0"/>
    <s v="MR"/>
    <d v="2019-09-27T08:30:00"/>
    <m/>
    <x v="22"/>
    <s v="Descarga"/>
    <s v="SI"/>
    <n v="13.5"/>
    <n v="26"/>
    <x v="0"/>
    <x v="21"/>
    <x v="8"/>
    <s v="PALAU"/>
    <m/>
    <m/>
    <m/>
    <m/>
    <m/>
    <s v="Jesús"/>
    <x v="198"/>
    <d v="1899-12-30T08:30:00"/>
    <m/>
    <n v="1"/>
    <x v="0"/>
    <x v="0"/>
    <s v="No"/>
    <x v="0"/>
    <x v="0"/>
    <x v="0"/>
    <n v="0"/>
    <x v="2"/>
    <x v="39"/>
    <x v="9"/>
    <n v="468"/>
  </r>
  <r>
    <d v="2019-09-27T00:00:00"/>
    <x v="226"/>
    <m/>
    <m/>
    <x v="0"/>
    <s v="MR"/>
    <d v="2019-09-27T09:00:00"/>
    <n v="213004865"/>
    <x v="3"/>
    <s v="Descarga"/>
    <s v="NO"/>
    <n v="1"/>
    <n v="1"/>
    <x v="0"/>
    <x v="89"/>
    <x v="0"/>
    <s v="PALAU"/>
    <m/>
    <m/>
    <m/>
    <m/>
    <m/>
    <s v="Jesús"/>
    <x v="198"/>
    <d v="1899-12-30T09:08:00"/>
    <m/>
    <n v="0"/>
    <x v="0"/>
    <x v="0"/>
    <s v="No"/>
    <x v="0"/>
    <x v="0"/>
    <x v="0"/>
    <n v="0"/>
    <x v="0"/>
    <x v="39"/>
    <x v="9"/>
    <n v="468"/>
  </r>
  <r>
    <d v="2019-09-27T00:00:00"/>
    <x v="36"/>
    <d v="1899-12-30T13:00:00"/>
    <m/>
    <x v="1"/>
    <s v="MR"/>
    <d v="2019-09-27T13:00:00"/>
    <s v="29188, 29637 Y 29763"/>
    <x v="3"/>
    <s v="Carga"/>
    <s v="NO"/>
    <n v="3"/>
    <n v="6"/>
    <x v="0"/>
    <x v="52"/>
    <x v="1"/>
    <s v="MADRID"/>
    <m/>
    <m/>
    <m/>
    <m/>
    <n v="20"/>
    <s v="Reyes"/>
    <x v="198"/>
    <d v="1899-12-30T13:00:00"/>
    <m/>
    <n v="0"/>
    <x v="0"/>
    <x v="0"/>
    <s v="SI"/>
    <x v="1"/>
    <x v="1"/>
    <x v="1"/>
    <n v="1"/>
    <x v="1"/>
    <x v="39"/>
    <x v="9"/>
    <n v="468"/>
  </r>
  <r>
    <d v="2019-09-27T00:00:00"/>
    <x v="89"/>
    <d v="1899-12-30T17:15:00"/>
    <m/>
    <x v="1"/>
    <s v="JAR"/>
    <d v="2019-09-27T17:30:00"/>
    <n v="27418"/>
    <x v="83"/>
    <s v="Carga"/>
    <s v="NO"/>
    <n v="1"/>
    <n v="1"/>
    <x v="0"/>
    <x v="294"/>
    <x v="5"/>
    <s v="varios"/>
    <m/>
    <m/>
    <m/>
    <m/>
    <n v="15"/>
    <s v="Miguel Ángel"/>
    <x v="198"/>
    <d v="1899-12-30T17:15:00"/>
    <m/>
    <n v="0"/>
    <x v="0"/>
    <x v="0"/>
    <s v="SI"/>
    <x v="1"/>
    <x v="1"/>
    <x v="1"/>
    <n v="1"/>
    <x v="2"/>
    <x v="39"/>
    <x v="9"/>
    <n v="468"/>
  </r>
  <r>
    <d v="2019-09-27T00:00:00"/>
    <x v="38"/>
    <d v="1899-12-30T15:00:00"/>
    <m/>
    <x v="1"/>
    <s v="MR"/>
    <d v="2019-09-27T15:00:00"/>
    <m/>
    <x v="6"/>
    <s v="Carga"/>
    <s v="SI"/>
    <n v="13.5"/>
    <n v="26"/>
    <x v="0"/>
    <x v="7"/>
    <x v="4"/>
    <s v="Gaillon"/>
    <s v="VARIOS PEDIDOS."/>
    <m/>
    <m/>
    <m/>
    <n v="40"/>
    <s v="Jesús"/>
    <x v="198"/>
    <d v="1899-12-30T13:00:00"/>
    <m/>
    <n v="1"/>
    <x v="0"/>
    <x v="0"/>
    <s v="SI"/>
    <x v="1"/>
    <x v="3"/>
    <x v="1"/>
    <n v="1"/>
    <x v="1"/>
    <x v="39"/>
    <x v="9"/>
    <n v="468"/>
  </r>
  <r>
    <d v="2019-09-27T00:00:00"/>
    <x v="9"/>
    <d v="1899-12-30T08:00:00"/>
    <m/>
    <x v="1"/>
    <s v="JAR"/>
    <d v="2019-09-27T08:00:00"/>
    <n v="30035"/>
    <x v="7"/>
    <s v="Carga"/>
    <s v="NO"/>
    <n v="1"/>
    <n v="1"/>
    <x v="0"/>
    <x v="298"/>
    <x v="11"/>
    <s v="Sta. Perpetua"/>
    <m/>
    <m/>
    <m/>
    <m/>
    <n v="10"/>
    <s v="Miguel M."/>
    <x v="198"/>
    <d v="1899-12-30T08:00:00"/>
    <m/>
    <n v="0"/>
    <x v="0"/>
    <x v="0"/>
    <s v="SI"/>
    <x v="1"/>
    <x v="1"/>
    <x v="1"/>
    <n v="1"/>
    <x v="2"/>
    <x v="39"/>
    <x v="9"/>
    <n v="468"/>
  </r>
  <r>
    <d v="2019-09-27T00:00:00"/>
    <x v="0"/>
    <d v="1899-12-30T09:30:00"/>
    <m/>
    <x v="1"/>
    <s v="JAR"/>
    <d v="2019-09-27T09:30:00"/>
    <n v="28370"/>
    <x v="7"/>
    <s v="Carga"/>
    <s v="NO"/>
    <n v="4"/>
    <n v="6"/>
    <x v="0"/>
    <x v="9"/>
    <x v="7"/>
    <s v="barcelona"/>
    <m/>
    <m/>
    <m/>
    <m/>
    <n v="15"/>
    <s v="Jesús"/>
    <x v="198"/>
    <d v="1899-12-30T09:30:00"/>
    <m/>
    <n v="0"/>
    <x v="0"/>
    <x v="0"/>
    <s v="SI"/>
    <x v="1"/>
    <x v="1"/>
    <x v="1"/>
    <n v="1"/>
    <x v="2"/>
    <x v="39"/>
    <x v="9"/>
    <n v="468"/>
  </r>
  <r>
    <d v="2019-09-27T00:00:00"/>
    <x v="1"/>
    <d v="1899-12-30T10:30:00"/>
    <m/>
    <x v="1"/>
    <s v="JAR"/>
    <d v="2019-09-27T10:30:00"/>
    <m/>
    <x v="43"/>
    <s v="Descarga"/>
    <s v="SI"/>
    <n v="13.5"/>
    <n v="24"/>
    <x v="0"/>
    <x v="231"/>
    <x v="2"/>
    <s v="PALAU"/>
    <m/>
    <m/>
    <m/>
    <m/>
    <n v="45"/>
    <s v="Miguel M."/>
    <x v="198"/>
    <d v="1899-12-30T10:30:00"/>
    <m/>
    <n v="1"/>
    <x v="0"/>
    <x v="0"/>
    <s v="SI"/>
    <x v="1"/>
    <x v="1"/>
    <x v="1"/>
    <n v="1"/>
    <x v="0"/>
    <x v="39"/>
    <x v="9"/>
    <n v="468"/>
  </r>
  <r>
    <d v="2019-09-27T00:00:00"/>
    <x v="5"/>
    <d v="1899-12-30T12:30:00"/>
    <m/>
    <x v="1"/>
    <s v="JAR"/>
    <d v="2019-09-27T12:30:00"/>
    <n v="29811"/>
    <x v="13"/>
    <s v="Carga"/>
    <s v="SI"/>
    <n v="13.5"/>
    <n v="24"/>
    <x v="0"/>
    <x v="4"/>
    <x v="7"/>
    <s v="Portugal"/>
    <m/>
    <m/>
    <m/>
    <m/>
    <n v="60"/>
    <s v="Juan Carlos"/>
    <x v="198"/>
    <d v="1899-12-30T20:30:00"/>
    <m/>
    <n v="1"/>
    <x v="0"/>
    <x v="0"/>
    <s v="SI"/>
    <x v="1"/>
    <x v="2"/>
    <x v="0"/>
    <n v="0"/>
    <x v="2"/>
    <x v="39"/>
    <x v="9"/>
    <n v="468"/>
  </r>
  <r>
    <d v="2019-09-27T00:00:00"/>
    <x v="3"/>
    <d v="1899-12-30T11:30:00"/>
    <m/>
    <x v="1"/>
    <s v="JAR"/>
    <d v="2019-09-27T11:30:00"/>
    <m/>
    <x v="28"/>
    <s v="Descarga"/>
    <s v="NO"/>
    <n v="1"/>
    <n v="2"/>
    <x v="0"/>
    <x v="49"/>
    <x v="0"/>
    <s v="PALAU"/>
    <m/>
    <m/>
    <m/>
    <m/>
    <n v="15"/>
    <s v="Jesús"/>
    <x v="198"/>
    <d v="1899-12-30T11:30:00"/>
    <m/>
    <n v="0"/>
    <x v="0"/>
    <x v="0"/>
    <s v="SI"/>
    <x v="1"/>
    <x v="1"/>
    <x v="1"/>
    <n v="1"/>
    <x v="0"/>
    <x v="39"/>
    <x v="9"/>
    <n v="468"/>
  </r>
  <r>
    <d v="2019-09-27T00:00:00"/>
    <x v="53"/>
    <m/>
    <m/>
    <x v="0"/>
    <s v="JAR"/>
    <d v="2019-09-27T13:00:00"/>
    <n v="29773"/>
    <x v="96"/>
    <s v="Carga"/>
    <s v="NO"/>
    <n v="2"/>
    <n v="2"/>
    <x v="0"/>
    <x v="349"/>
    <x v="7"/>
    <s v="Baleares"/>
    <m/>
    <m/>
    <m/>
    <m/>
    <n v="15"/>
    <s v="Reyes"/>
    <x v="198"/>
    <d v="1899-12-30T12:45:00"/>
    <m/>
    <n v="0"/>
    <x v="0"/>
    <x v="0"/>
    <s v="No"/>
    <x v="0"/>
    <x v="0"/>
    <x v="0"/>
    <n v="0"/>
    <x v="2"/>
    <x v="39"/>
    <x v="9"/>
    <n v="468"/>
  </r>
  <r>
    <d v="2019-09-27T00:00:00"/>
    <x v="8"/>
    <d v="1899-12-30T16:30:00"/>
    <m/>
    <x v="1"/>
    <s v="JAR"/>
    <d v="2019-09-27T16:30:00"/>
    <s v="29072-29092"/>
    <x v="55"/>
    <s v="Carga"/>
    <s v="NO"/>
    <n v="3"/>
    <n v="6"/>
    <x v="0"/>
    <x v="148"/>
    <x v="1"/>
    <s v="Jaén"/>
    <m/>
    <s v="0949JLT   R3952BCV   "/>
    <m/>
    <m/>
    <n v="30"/>
    <s v="Miguel Ángel"/>
    <x v="198"/>
    <d v="1899-12-30T16:30:00"/>
    <m/>
    <n v="0"/>
    <x v="0"/>
    <x v="0"/>
    <s v="SI"/>
    <x v="1"/>
    <x v="1"/>
    <x v="1"/>
    <n v="1"/>
    <x v="1"/>
    <x v="39"/>
    <x v="9"/>
    <n v="468"/>
  </r>
  <r>
    <d v="2019-09-27T00:00:00"/>
    <x v="56"/>
    <m/>
    <m/>
    <x v="0"/>
    <s v="JAR"/>
    <d v="2019-09-27T19:00:00"/>
    <n v="29495"/>
    <x v="55"/>
    <s v="Carga"/>
    <s v="SI"/>
    <n v="13.5"/>
    <n v="22"/>
    <x v="0"/>
    <x v="259"/>
    <x v="1"/>
    <s v="Marruecos"/>
    <m/>
    <m/>
    <m/>
    <m/>
    <n v="60"/>
    <s v="Miguel Ángel"/>
    <x v="198"/>
    <d v="1899-12-30T19:00:00"/>
    <m/>
    <n v="1"/>
    <x v="0"/>
    <x v="0"/>
    <s v="No"/>
    <x v="0"/>
    <x v="0"/>
    <x v="0"/>
    <n v="0"/>
    <x v="1"/>
    <x v="39"/>
    <x v="9"/>
    <n v="468"/>
  </r>
  <r>
    <d v="2019-09-27T00:00:00"/>
    <x v="49"/>
    <m/>
    <m/>
    <x v="0"/>
    <s v="JAR"/>
    <d v="2019-09-27T20:00:00"/>
    <s v="29504-29669"/>
    <x v="55"/>
    <s v="Carga"/>
    <s v="SI"/>
    <n v="13.5"/>
    <n v="22"/>
    <x v="0"/>
    <x v="259"/>
    <x v="1"/>
    <s v="Marruecos"/>
    <m/>
    <m/>
    <m/>
    <m/>
    <n v="45"/>
    <s v="Miguel Ángel"/>
    <x v="198"/>
    <d v="1899-12-30T20:00:00"/>
    <m/>
    <n v="1"/>
    <x v="0"/>
    <x v="0"/>
    <s v="No"/>
    <x v="0"/>
    <x v="0"/>
    <x v="0"/>
    <n v="0"/>
    <x v="1"/>
    <x v="39"/>
    <x v="9"/>
    <n v="468"/>
  </r>
  <r>
    <d v="2019-09-27T00:00:00"/>
    <x v="6"/>
    <d v="1899-12-30T13:30:00"/>
    <m/>
    <x v="1"/>
    <s v="JAR"/>
    <d v="2019-09-27T13:30:00"/>
    <m/>
    <x v="7"/>
    <s v="Carga"/>
    <s v="NO"/>
    <n v="4"/>
    <n v="6"/>
    <x v="0"/>
    <x v="247"/>
    <x v="5"/>
    <s v="La llagosta"/>
    <m/>
    <m/>
    <m/>
    <m/>
    <n v="20"/>
    <s v="Alfredo"/>
    <x v="198"/>
    <d v="1899-12-30T13:30:00"/>
    <m/>
    <n v="0"/>
    <x v="0"/>
    <x v="0"/>
    <s v="SI"/>
    <x v="1"/>
    <x v="1"/>
    <x v="1"/>
    <n v="1"/>
    <x v="2"/>
    <x v="39"/>
    <x v="9"/>
    <n v="468"/>
  </r>
  <r>
    <d v="2019-09-28T00:00:00"/>
    <x v="14"/>
    <m/>
    <m/>
    <x v="0"/>
    <s v="JAR"/>
    <d v="2019-09-28T10:00:00"/>
    <n v="29668"/>
    <x v="55"/>
    <s v="Carga"/>
    <s v="SI"/>
    <n v="13.5"/>
    <n v="22"/>
    <x v="0"/>
    <x v="259"/>
    <x v="1"/>
    <s v="Marruecos"/>
    <m/>
    <m/>
    <m/>
    <m/>
    <n v="60"/>
    <m/>
    <x v="199"/>
    <d v="1899-12-30T10:00:00"/>
    <m/>
    <n v="1"/>
    <x v="0"/>
    <x v="0"/>
    <s v="No"/>
    <x v="0"/>
    <x v="0"/>
    <x v="0"/>
    <n v="0"/>
    <x v="1"/>
    <x v="39"/>
    <x v="9"/>
    <n v="468"/>
  </r>
  <r>
    <d v="2019-09-30T00:00:00"/>
    <x v="2"/>
    <d v="1899-12-30T11:00:00"/>
    <m/>
    <x v="1"/>
    <s v="JAR"/>
    <d v="2019-09-30T11:00:00"/>
    <n v="6007781"/>
    <x v="3"/>
    <s v="Carga"/>
    <s v="SI"/>
    <n v="13.5"/>
    <n v="17"/>
    <x v="0"/>
    <x v="10"/>
    <x v="4"/>
    <s v="Uk"/>
    <m/>
    <m/>
    <m/>
    <m/>
    <n v="45"/>
    <s v="Miguel M."/>
    <x v="200"/>
    <d v="1899-12-30T11:00:00"/>
    <m/>
    <n v="1"/>
    <x v="0"/>
    <x v="0"/>
    <s v="SI"/>
    <x v="1"/>
    <x v="1"/>
    <x v="1"/>
    <n v="1"/>
    <x v="1"/>
    <x v="40"/>
    <x v="9"/>
    <n v="468"/>
  </r>
  <r>
    <d v="2019-09-30T00:00:00"/>
    <x v="14"/>
    <d v="1899-12-30T10:00:00"/>
    <m/>
    <x v="1"/>
    <s v="JAR"/>
    <d v="2019-09-30T10:00:00"/>
    <n v="6007554"/>
    <x v="6"/>
    <s v="Carga"/>
    <s v="NO"/>
    <n v="8"/>
    <n v="17"/>
    <x v="0"/>
    <x v="7"/>
    <x v="4"/>
    <s v="France"/>
    <m/>
    <m/>
    <m/>
    <m/>
    <n v="40"/>
    <s v="Miguel M."/>
    <x v="200"/>
    <d v="1899-12-30T12:30:00"/>
    <m/>
    <n v="0"/>
    <x v="0"/>
    <x v="0"/>
    <s v="SI"/>
    <x v="1"/>
    <x v="2"/>
    <x v="0"/>
    <n v="0"/>
    <x v="1"/>
    <x v="40"/>
    <x v="9"/>
    <n v="468"/>
  </r>
  <r>
    <d v="2019-09-30T00:00:00"/>
    <x v="46"/>
    <d v="1899-12-30T18:00:00"/>
    <m/>
    <x v="1"/>
    <s v="JAR"/>
    <d v="2019-09-30T18:00:00"/>
    <m/>
    <x v="26"/>
    <s v="Carga"/>
    <s v="NO"/>
    <n v="10"/>
    <n v="20"/>
    <x v="0"/>
    <x v="157"/>
    <x v="5"/>
    <s v="varios"/>
    <m/>
    <m/>
    <m/>
    <m/>
    <n v="45"/>
    <s v="Miguel Ángel"/>
    <x v="200"/>
    <d v="1899-12-30T18:00:00"/>
    <m/>
    <n v="0"/>
    <x v="0"/>
    <x v="0"/>
    <s v="SI"/>
    <x v="1"/>
    <x v="1"/>
    <x v="1"/>
    <n v="1"/>
    <x v="2"/>
    <x v="40"/>
    <x v="9"/>
    <n v="468"/>
  </r>
  <r>
    <d v="2019-09-30T00:00:00"/>
    <x v="5"/>
    <d v="1899-12-30T12:30:00"/>
    <m/>
    <x v="1"/>
    <s v="JAR"/>
    <d v="2019-09-30T12:30:00"/>
    <m/>
    <x v="28"/>
    <s v="Descarga"/>
    <s v="NO"/>
    <n v="1"/>
    <n v="2"/>
    <x v="0"/>
    <x v="49"/>
    <x v="0"/>
    <s v="PALAU"/>
    <m/>
    <m/>
    <m/>
    <m/>
    <n v="20"/>
    <s v="Jesús"/>
    <x v="200"/>
    <d v="1899-12-30T12:30:00"/>
    <m/>
    <n v="0"/>
    <x v="0"/>
    <x v="0"/>
    <s v="SI"/>
    <x v="1"/>
    <x v="1"/>
    <x v="1"/>
    <n v="1"/>
    <x v="0"/>
    <x v="40"/>
    <x v="9"/>
    <n v="468"/>
  </r>
  <r>
    <d v="2019-09-30T00:00:00"/>
    <x v="4"/>
    <d v="1899-12-30T12:00:00"/>
    <m/>
    <x v="1"/>
    <s v="JAR"/>
    <d v="2019-09-30T12:00:00"/>
    <n v="6007778"/>
    <x v="6"/>
    <s v="Carga"/>
    <s v="NO"/>
    <n v="9"/>
    <n v="17"/>
    <x v="0"/>
    <x v="7"/>
    <x v="4"/>
    <s v="France"/>
    <m/>
    <m/>
    <m/>
    <m/>
    <n v="40"/>
    <s v="Jesús"/>
    <x v="200"/>
    <d v="1899-12-30T11:00:00"/>
    <m/>
    <n v="0"/>
    <x v="0"/>
    <x v="0"/>
    <s v="SI"/>
    <x v="1"/>
    <x v="3"/>
    <x v="1"/>
    <n v="1"/>
    <x v="1"/>
    <x v="40"/>
    <x v="9"/>
    <n v="468"/>
  </r>
  <r>
    <d v="2019-09-30T00:00:00"/>
    <x v="3"/>
    <d v="1899-12-30T11:30:00"/>
    <m/>
    <x v="1"/>
    <s v="JAR"/>
    <d v="2019-09-30T11:30:00"/>
    <n v="29843"/>
    <x v="3"/>
    <s v="Carga"/>
    <s v="NO"/>
    <n v="1"/>
    <n v="2"/>
    <x v="0"/>
    <x v="332"/>
    <x v="3"/>
    <s v="Portugal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9-30T00:00:00"/>
    <x v="89"/>
    <d v="1899-12-30T17:15:00"/>
    <m/>
    <x v="1"/>
    <s v="JAR"/>
    <d v="2019-09-30T17:30:00"/>
    <n v="27418"/>
    <x v="83"/>
    <s v="Carga"/>
    <s v="NO"/>
    <n v="1"/>
    <n v="1"/>
    <x v="0"/>
    <x v="294"/>
    <x v="5"/>
    <s v="varios"/>
    <m/>
    <m/>
    <m/>
    <m/>
    <n v="20"/>
    <s v="Miguel Ángel"/>
    <x v="200"/>
    <d v="1899-12-30T17:15:00"/>
    <m/>
    <n v="0"/>
    <x v="0"/>
    <x v="0"/>
    <s v="SI"/>
    <x v="1"/>
    <x v="1"/>
    <x v="1"/>
    <n v="1"/>
    <x v="2"/>
    <x v="40"/>
    <x v="9"/>
    <n v="468"/>
  </r>
  <r>
    <d v="2019-09-30T00:00:00"/>
    <x v="9"/>
    <d v="1899-12-30T08:00:00"/>
    <m/>
    <x v="1"/>
    <s v="JAR"/>
    <d v="2019-09-30T08:00:00"/>
    <m/>
    <x v="7"/>
    <s v="Carga"/>
    <s v="NO"/>
    <n v="4"/>
    <n v="4"/>
    <x v="0"/>
    <x v="289"/>
    <x v="11"/>
    <s v="Parets"/>
    <m/>
    <m/>
    <m/>
    <m/>
    <n v="20"/>
    <s v="Miguel M."/>
    <x v="200"/>
    <d v="1899-12-30T08:00:00"/>
    <m/>
    <n v="0"/>
    <x v="0"/>
    <x v="0"/>
    <s v="SI"/>
    <x v="1"/>
    <x v="1"/>
    <x v="1"/>
    <n v="1"/>
    <x v="2"/>
    <x v="40"/>
    <x v="9"/>
    <n v="468"/>
  </r>
  <r>
    <d v="2019-09-30T00:00:00"/>
    <x v="1"/>
    <d v="1899-12-30T10:30:00"/>
    <m/>
    <x v="1"/>
    <s v="JAR"/>
    <d v="2019-09-30T10:30:00"/>
    <m/>
    <x v="22"/>
    <s v="Carga"/>
    <s v="SI"/>
    <n v="13.5"/>
    <n v="26"/>
    <x v="0"/>
    <x v="21"/>
    <x v="8"/>
    <s v="Murcia"/>
    <m/>
    <m/>
    <m/>
    <m/>
    <n v="60"/>
    <s v="Miguel M."/>
    <x v="200"/>
    <d v="1899-12-30T10:30:00"/>
    <m/>
    <n v="1"/>
    <x v="0"/>
    <x v="0"/>
    <s v="SI"/>
    <x v="1"/>
    <x v="1"/>
    <x v="1"/>
    <n v="1"/>
    <x v="2"/>
    <x v="40"/>
    <x v="9"/>
    <n v="468"/>
  </r>
  <r>
    <d v="2019-09-30T00:00:00"/>
    <x v="0"/>
    <d v="1899-12-30T09:30:00"/>
    <m/>
    <x v="1"/>
    <s v="JAR"/>
    <d v="2019-09-30T09:30:00"/>
    <m/>
    <x v="22"/>
    <s v="Descarga"/>
    <s v="SI"/>
    <n v="13.5"/>
    <n v="26"/>
    <x v="0"/>
    <x v="21"/>
    <x v="8"/>
    <s v="PALAU"/>
    <m/>
    <m/>
    <m/>
    <m/>
    <n v="60"/>
    <s v="Jesús"/>
    <x v="200"/>
    <d v="1899-12-30T09:30:00"/>
    <m/>
    <n v="1"/>
    <x v="0"/>
    <x v="0"/>
    <s v="SI"/>
    <x v="1"/>
    <x v="1"/>
    <x v="1"/>
    <n v="1"/>
    <x v="2"/>
    <x v="40"/>
    <x v="9"/>
    <n v="468"/>
  </r>
  <r>
    <d v="2019-09-30T00:00:00"/>
    <x v="22"/>
    <d v="1899-12-30T09:00:00"/>
    <m/>
    <x v="1"/>
    <s v="JAR"/>
    <d v="2019-09-30T09:00:00"/>
    <m/>
    <x v="7"/>
    <s v="Carga"/>
    <s v="NO"/>
    <n v="4"/>
    <n v="6"/>
    <x v="0"/>
    <x v="247"/>
    <x v="5"/>
    <s v="La Llagosta"/>
    <m/>
    <m/>
    <m/>
    <m/>
    <n v="20"/>
    <s v="Jesús"/>
    <x v="200"/>
    <d v="1899-12-30T09:00:00"/>
    <m/>
    <n v="0"/>
    <x v="0"/>
    <x v="0"/>
    <s v="SI"/>
    <x v="1"/>
    <x v="1"/>
    <x v="1"/>
    <n v="1"/>
    <x v="2"/>
    <x v="40"/>
    <x v="9"/>
    <n v="468"/>
  </r>
  <r>
    <d v="2019-09-30T00:00:00"/>
    <x v="43"/>
    <d v="1899-12-30T14:00:00"/>
    <m/>
    <x v="1"/>
    <s v="JAR"/>
    <d v="2019-09-30T14:00:00"/>
    <n v="29376"/>
    <x v="3"/>
    <s v="Carga"/>
    <s v="SI"/>
    <n v="13.5"/>
    <n v="26"/>
    <x v="0"/>
    <x v="224"/>
    <x v="1"/>
    <s v="varios"/>
    <m/>
    <m/>
    <m/>
    <m/>
    <n v="60"/>
    <s v="Miguel Ángel"/>
    <x v="200"/>
    <d v="1899-12-30T14:00:00"/>
    <m/>
    <n v="1"/>
    <x v="0"/>
    <x v="0"/>
    <s v="SI"/>
    <x v="1"/>
    <x v="1"/>
    <x v="1"/>
    <n v="1"/>
    <x v="1"/>
    <x v="40"/>
    <x v="9"/>
    <n v="468"/>
  </r>
  <r>
    <d v="2019-09-30T00:00:00"/>
    <x v="38"/>
    <d v="1899-12-30T15:00:00"/>
    <m/>
    <x v="1"/>
    <s v="JAR"/>
    <d v="2019-09-30T15:00:00"/>
    <n v="6007619"/>
    <x v="6"/>
    <s v="Carga"/>
    <s v="SI"/>
    <n v="13.5"/>
    <n v="24"/>
    <x v="0"/>
    <x v="7"/>
    <x v="4"/>
    <s v="France"/>
    <m/>
    <m/>
    <m/>
    <m/>
    <n v="45"/>
    <s v="Miguel Ángel"/>
    <x v="200"/>
    <d v="1899-12-30T15:00:00"/>
    <m/>
    <n v="1"/>
    <x v="0"/>
    <x v="0"/>
    <s v="SI"/>
    <x v="1"/>
    <x v="1"/>
    <x v="1"/>
    <n v="1"/>
    <x v="1"/>
    <x v="40"/>
    <x v="9"/>
    <n v="468"/>
  </r>
  <r>
    <d v="2019-09-30T00:00:00"/>
    <x v="36"/>
    <m/>
    <m/>
    <x v="0"/>
    <s v="JAR"/>
    <d v="2019-09-30T13:00:00"/>
    <n v="29611"/>
    <x v="3"/>
    <s v="Carga"/>
    <s v="NO"/>
    <n v="3"/>
    <n v="5"/>
    <x v="0"/>
    <x v="212"/>
    <x v="3"/>
    <s v="Banyoles"/>
    <m/>
    <m/>
    <m/>
    <m/>
    <n v="20"/>
    <s v="Jesús"/>
    <x v="200"/>
    <d v="1899-12-30T13:00:00"/>
    <m/>
    <n v="0"/>
    <x v="0"/>
    <x v="0"/>
    <s v="No"/>
    <x v="0"/>
    <x v="0"/>
    <x v="0"/>
    <n v="0"/>
    <x v="1"/>
    <x v="40"/>
    <x v="9"/>
    <n v="468"/>
  </r>
  <r>
    <d v="2019-09-30T00:00:00"/>
    <x v="73"/>
    <d v="1899-12-30T11:15:00"/>
    <m/>
    <x v="1"/>
    <s v="JAR"/>
    <d v="2019-09-30T11:30:00"/>
    <m/>
    <x v="7"/>
    <s v="Carga"/>
    <s v="NO"/>
    <n v="4"/>
    <n v="6"/>
    <x v="0"/>
    <x v="247"/>
    <x v="5"/>
    <s v="La Llagosta"/>
    <m/>
    <m/>
    <m/>
    <m/>
    <n v="20"/>
    <s v="Jesús"/>
    <x v="200"/>
    <d v="1899-12-30T11:15:00"/>
    <m/>
    <n v="0"/>
    <x v="0"/>
    <x v="0"/>
    <s v="SI"/>
    <x v="1"/>
    <x v="1"/>
    <x v="1"/>
    <n v="1"/>
    <x v="2"/>
    <x v="40"/>
    <x v="9"/>
    <n v="468"/>
  </r>
  <r>
    <d v="2019-09-30T00:00:00"/>
    <x v="58"/>
    <d v="1899-12-30T13:15:00"/>
    <m/>
    <x v="1"/>
    <s v="JAR"/>
    <d v="2019-09-30T13:30:00"/>
    <m/>
    <x v="7"/>
    <s v="Carga"/>
    <s v="NO"/>
    <n v="4"/>
    <n v="6"/>
    <x v="0"/>
    <x v="247"/>
    <x v="5"/>
    <s v="La Llagosta"/>
    <m/>
    <m/>
    <m/>
    <m/>
    <n v="20"/>
    <s v="Jesús"/>
    <x v="200"/>
    <d v="1899-12-30T13:15:00"/>
    <m/>
    <n v="0"/>
    <x v="0"/>
    <x v="0"/>
    <s v="SI"/>
    <x v="1"/>
    <x v="1"/>
    <x v="1"/>
    <n v="1"/>
    <x v="2"/>
    <x v="40"/>
    <x v="9"/>
    <n v="468"/>
  </r>
  <r>
    <d v="2019-09-30T00:00:00"/>
    <x v="8"/>
    <d v="1899-12-30T16:30:00"/>
    <m/>
    <x v="1"/>
    <s v="JAR"/>
    <d v="2019-09-30T16:30:00"/>
    <s v="29579 y 29680"/>
    <x v="3"/>
    <s v="Carga"/>
    <s v="NO"/>
    <n v="2"/>
    <n v="3"/>
    <x v="0"/>
    <x v="311"/>
    <x v="1"/>
    <s v="Portugal"/>
    <m/>
    <m/>
    <m/>
    <m/>
    <n v="15"/>
    <s v="Miguel Ángel"/>
    <x v="201"/>
    <d v="1899-12-30T19:00:00"/>
    <m/>
    <n v="0"/>
    <x v="0"/>
    <x v="0"/>
    <s v="SI"/>
    <x v="2"/>
    <x v="2"/>
    <x v="0"/>
    <n v="0"/>
    <x v="1"/>
    <x v="40"/>
    <x v="10"/>
    <n v="468"/>
  </r>
  <r>
    <d v="2019-09-30T00:00:00"/>
    <x v="40"/>
    <d v="1899-12-30T17:00:00"/>
    <m/>
    <x v="1"/>
    <s v="JAR"/>
    <d v="2019-09-30T17:00:00"/>
    <n v="29437"/>
    <x v="3"/>
    <s v="Carga"/>
    <s v="NO"/>
    <n v="2"/>
    <n v="3"/>
    <x v="0"/>
    <x v="129"/>
    <x v="1"/>
    <s v="Portugal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09-30T00:00:00"/>
    <x v="7"/>
    <m/>
    <m/>
    <x v="0"/>
    <s v="JAR"/>
    <d v="2019-09-30T15:30:00"/>
    <n v="29853"/>
    <x v="3"/>
    <s v="Carga"/>
    <s v="SI"/>
    <n v="13.5"/>
    <n v="10"/>
    <x v="0"/>
    <x v="6"/>
    <x v="3"/>
    <s v="Bernis"/>
    <m/>
    <m/>
    <m/>
    <m/>
    <n v="40"/>
    <s v="Jesús"/>
    <x v="200"/>
    <d v="1899-12-30T15:30:00"/>
    <m/>
    <n v="1"/>
    <x v="0"/>
    <x v="0"/>
    <s v="No"/>
    <x v="0"/>
    <x v="0"/>
    <x v="0"/>
    <n v="0"/>
    <x v="1"/>
    <x v="40"/>
    <x v="9"/>
    <n v="468"/>
  </r>
  <r>
    <d v="2019-09-30T00:00:00"/>
    <x v="82"/>
    <d v="1899-12-30T16:45:00"/>
    <m/>
    <x v="1"/>
    <s v="JAR"/>
    <d v="2019-09-30T17:00:00"/>
    <m/>
    <x v="3"/>
    <s v="Carga"/>
    <s v="NO"/>
    <n v="4"/>
    <n v="8"/>
    <x v="0"/>
    <x v="6"/>
    <x v="3"/>
    <s v="varios"/>
    <m/>
    <m/>
    <m/>
    <m/>
    <n v="30"/>
    <s v="Jesús"/>
    <x v="200"/>
    <d v="1899-12-30T16:45:00"/>
    <m/>
    <n v="0"/>
    <x v="0"/>
    <x v="0"/>
    <s v="SI"/>
    <x v="1"/>
    <x v="1"/>
    <x v="1"/>
    <n v="1"/>
    <x v="1"/>
    <x v="40"/>
    <x v="9"/>
    <n v="468"/>
  </r>
  <r>
    <d v="2019-09-30T00:00:00"/>
    <x v="55"/>
    <d v="1899-12-30T17:30:00"/>
    <m/>
    <x v="1"/>
    <s v="JAR"/>
    <d v="2019-09-30T17:30:00"/>
    <n v="29983"/>
    <x v="7"/>
    <s v="Descarga"/>
    <s v="NO"/>
    <n v="4"/>
    <n v="6"/>
    <x v="0"/>
    <x v="4"/>
    <x v="7"/>
    <s v="PALAU"/>
    <m/>
    <m/>
    <m/>
    <m/>
    <n v="20"/>
    <s v="Miguel Ángel"/>
    <x v="200"/>
    <d v="1899-12-30T17:30:00"/>
    <m/>
    <n v="0"/>
    <x v="0"/>
    <x v="0"/>
    <s v="SI"/>
    <x v="1"/>
    <x v="1"/>
    <x v="1"/>
    <n v="1"/>
    <x v="2"/>
    <x v="40"/>
    <x v="9"/>
    <n v="468"/>
  </r>
  <r>
    <d v="2019-10-01T00:00:00"/>
    <x v="4"/>
    <d v="1899-12-30T12:00:00"/>
    <m/>
    <x v="1"/>
    <s v="JAR"/>
    <d v="2019-10-01T12:00:00"/>
    <n v="29716"/>
    <x v="71"/>
    <s v="Carga"/>
    <s v="SI"/>
    <n v="13.5"/>
    <n v="13"/>
    <x v="0"/>
    <x v="206"/>
    <x v="3"/>
    <s v="Borgonya"/>
    <m/>
    <m/>
    <m/>
    <m/>
    <n v="40"/>
    <s v="Jesús"/>
    <x v="201"/>
    <d v="1899-12-30T12:00:00"/>
    <m/>
    <n v="1"/>
    <x v="0"/>
    <x v="0"/>
    <s v="SI"/>
    <x v="1"/>
    <x v="1"/>
    <x v="1"/>
    <n v="1"/>
    <x v="1"/>
    <x v="40"/>
    <x v="10"/>
    <n v="468"/>
  </r>
  <r>
    <d v="2019-10-01T00:00:00"/>
    <x v="22"/>
    <d v="1899-12-30T09:00:00"/>
    <m/>
    <x v="1"/>
    <s v="MR"/>
    <d v="2019-10-01T09:00:00"/>
    <m/>
    <x v="3"/>
    <s v="Descarga"/>
    <s v="SI"/>
    <n v="13.5"/>
    <n v="26"/>
    <x v="0"/>
    <x v="173"/>
    <x v="6"/>
    <s v="PALAU"/>
    <m/>
    <m/>
    <m/>
    <m/>
    <n v="45"/>
    <s v="Miguel M."/>
    <x v="201"/>
    <d v="1899-12-30T09:00:00"/>
    <m/>
    <n v="1"/>
    <x v="0"/>
    <x v="0"/>
    <s v="SI"/>
    <x v="1"/>
    <x v="1"/>
    <x v="1"/>
    <n v="1"/>
    <x v="0"/>
    <x v="40"/>
    <x v="10"/>
    <n v="468"/>
  </r>
  <r>
    <d v="2019-10-01T00:00:00"/>
    <x v="18"/>
    <d v="1899-12-30T07:30:00"/>
    <m/>
    <x v="1"/>
    <s v="JAR"/>
    <d v="2019-10-01T07:30:00"/>
    <m/>
    <x v="3"/>
    <s v="Descarga"/>
    <s v="NO"/>
    <n v="6"/>
    <n v="12"/>
    <x v="0"/>
    <x v="22"/>
    <x v="2"/>
    <s v="PALAU"/>
    <m/>
    <m/>
    <m/>
    <m/>
    <n v="30"/>
    <s v="Alfredo"/>
    <x v="201"/>
    <d v="1899-12-30T07:30:00"/>
    <m/>
    <n v="0"/>
    <x v="0"/>
    <x v="0"/>
    <s v="SI"/>
    <x v="1"/>
    <x v="1"/>
    <x v="1"/>
    <n v="1"/>
    <x v="0"/>
    <x v="40"/>
    <x v="10"/>
    <n v="468"/>
  </r>
  <r>
    <d v="2019-10-01T00:00:00"/>
    <x v="43"/>
    <d v="1899-12-30T14:00:00"/>
    <m/>
    <x v="1"/>
    <s v="JAR"/>
    <d v="2019-10-01T14:00:00"/>
    <n v="29960"/>
    <x v="31"/>
    <s v="Carga"/>
    <s v="SI"/>
    <n v="13.5"/>
    <n v="26"/>
    <x v="2"/>
    <x v="411"/>
    <x v="7"/>
    <s v="Cadiz"/>
    <m/>
    <m/>
    <m/>
    <m/>
    <n v="45"/>
    <s v="Miguel M."/>
    <x v="201"/>
    <d v="1899-12-30T14:00:00"/>
    <m/>
    <n v="1"/>
    <x v="0"/>
    <x v="0"/>
    <s v="SI"/>
    <x v="1"/>
    <x v="1"/>
    <x v="1"/>
    <n v="1"/>
    <x v="2"/>
    <x v="40"/>
    <x v="10"/>
    <n v="468"/>
  </r>
  <r>
    <d v="2019-10-01T00:00:00"/>
    <x v="38"/>
    <d v="1899-12-30T15:00:00"/>
    <m/>
    <x v="1"/>
    <s v="JAR"/>
    <d v="2019-10-01T15:00:00"/>
    <n v="29376"/>
    <x v="3"/>
    <s v="Carga"/>
    <s v="SI"/>
    <n v="13.5"/>
    <n v="26"/>
    <x v="0"/>
    <x v="224"/>
    <x v="1"/>
    <s v="varios"/>
    <m/>
    <s v="1363-07"/>
    <m/>
    <m/>
    <n v="60"/>
    <s v="Miguel M."/>
    <x v="201"/>
    <d v="1899-12-30T12:45:00"/>
    <m/>
    <n v="1"/>
    <x v="0"/>
    <x v="0"/>
    <s v="SI"/>
    <x v="1"/>
    <x v="3"/>
    <x v="1"/>
    <n v="1"/>
    <x v="1"/>
    <x v="40"/>
    <x v="10"/>
    <n v="468"/>
  </r>
  <r>
    <d v="2019-10-01T00:00:00"/>
    <x v="9"/>
    <d v="1899-12-30T08:00:00"/>
    <m/>
    <x v="1"/>
    <s v="JAR"/>
    <d v="2019-10-01T08:00:00"/>
    <n v="28669"/>
    <x v="26"/>
    <s v="Carga"/>
    <s v="NO"/>
    <n v="6"/>
    <n v="11"/>
    <x v="0"/>
    <x v="349"/>
    <x v="7"/>
    <s v="Tarragona"/>
    <m/>
    <m/>
    <m/>
    <m/>
    <n v="30"/>
    <s v="Miguel M."/>
    <x v="201"/>
    <d v="1899-12-30T08:00:00"/>
    <m/>
    <n v="0"/>
    <x v="0"/>
    <x v="0"/>
    <s v="SI"/>
    <x v="1"/>
    <x v="1"/>
    <x v="1"/>
    <n v="1"/>
    <x v="2"/>
    <x v="40"/>
    <x v="10"/>
    <n v="468"/>
  </r>
  <r>
    <d v="2019-10-01T00:00:00"/>
    <x v="13"/>
    <d v="1899-12-30T16:00:00"/>
    <m/>
    <x v="1"/>
    <s v="JAR"/>
    <d v="2019-10-01T16:00:00"/>
    <n v="28665"/>
    <x v="91"/>
    <s v="Carga"/>
    <s v="NO"/>
    <n v="13.2"/>
    <n v="21"/>
    <x v="0"/>
    <x v="349"/>
    <x v="7"/>
    <s v="Tenerife"/>
    <m/>
    <m/>
    <m/>
    <m/>
    <n v="40"/>
    <s v="Sandra"/>
    <x v="201"/>
    <d v="1899-12-30T16:00:00"/>
    <m/>
    <n v="0"/>
    <x v="0"/>
    <x v="0"/>
    <s v="SI"/>
    <x v="1"/>
    <x v="1"/>
    <x v="1"/>
    <n v="1"/>
    <x v="2"/>
    <x v="40"/>
    <x v="10"/>
    <n v="468"/>
  </r>
  <r>
    <d v="2019-10-01T00:00:00"/>
    <x v="73"/>
    <d v="1899-12-30T11:15:00"/>
    <m/>
    <x v="1"/>
    <s v="JAR"/>
    <d v="2019-10-01T11:30:00"/>
    <n v="113007034"/>
    <x v="18"/>
    <s v="Descarga"/>
    <s v="NO"/>
    <n v="1"/>
    <n v="2"/>
    <x v="0"/>
    <x v="96"/>
    <x v="2"/>
    <s v="PALAU"/>
    <m/>
    <m/>
    <m/>
    <m/>
    <m/>
    <s v="FALLO"/>
    <x v="23"/>
    <m/>
    <m/>
    <n v="0"/>
    <x v="1"/>
    <x v="1"/>
    <s v="N/A"/>
    <x v="4"/>
    <x v="4"/>
    <x v="0"/>
    <n v="0"/>
    <x v="0"/>
    <x v="5"/>
    <x v="2"/>
    <n v="468"/>
  </r>
  <r>
    <d v="2019-10-01T00:00:00"/>
    <x v="2"/>
    <d v="1899-12-30T11:00:00"/>
    <m/>
    <x v="1"/>
    <s v="JAR"/>
    <d v="2019-10-01T11:00:00"/>
    <m/>
    <x v="22"/>
    <s v="Descarga"/>
    <s v="SI"/>
    <n v="13.5"/>
    <n v="26"/>
    <x v="0"/>
    <x v="21"/>
    <x v="8"/>
    <s v="PALAU"/>
    <m/>
    <m/>
    <m/>
    <m/>
    <n v="60"/>
    <s v="Jesús"/>
    <x v="201"/>
    <d v="1899-12-30T11:00:00"/>
    <m/>
    <n v="1"/>
    <x v="0"/>
    <x v="0"/>
    <s v="SI"/>
    <x v="1"/>
    <x v="1"/>
    <x v="1"/>
    <n v="1"/>
    <x v="2"/>
    <x v="40"/>
    <x v="10"/>
    <n v="468"/>
  </r>
  <r>
    <d v="2019-10-01T00:00:00"/>
    <x v="3"/>
    <d v="1899-12-30T11:30:00"/>
    <m/>
    <x v="1"/>
    <s v="JAR"/>
    <d v="2019-10-01T11:30:00"/>
    <m/>
    <x v="22"/>
    <s v="Carga"/>
    <s v="SI"/>
    <n v="13.5"/>
    <n v="26"/>
    <x v="0"/>
    <x v="21"/>
    <x v="8"/>
    <s v="Murcia"/>
    <m/>
    <m/>
    <m/>
    <m/>
    <n v="60"/>
    <s v="Jesús"/>
    <x v="201"/>
    <d v="1899-12-30T11:30:00"/>
    <m/>
    <n v="1"/>
    <x v="0"/>
    <x v="0"/>
    <s v="SI"/>
    <x v="1"/>
    <x v="1"/>
    <x v="1"/>
    <n v="1"/>
    <x v="2"/>
    <x v="40"/>
    <x v="10"/>
    <n v="468"/>
  </r>
  <r>
    <d v="2019-10-01T00:00:00"/>
    <x v="5"/>
    <d v="1899-12-30T12:30:00"/>
    <m/>
    <x v="1"/>
    <s v="JAR"/>
    <d v="2019-10-01T12:30:00"/>
    <m/>
    <x v="3"/>
    <s v="Descarga"/>
    <s v="NO"/>
    <n v="1"/>
    <n v="2"/>
    <x v="0"/>
    <x v="17"/>
    <x v="2"/>
    <s v="PALAU"/>
    <m/>
    <m/>
    <m/>
    <m/>
    <m/>
    <m/>
    <x v="202"/>
    <d v="1899-12-30T07:00:00"/>
    <m/>
    <n v="0"/>
    <x v="0"/>
    <x v="0"/>
    <s v="SI"/>
    <x v="2"/>
    <x v="2"/>
    <x v="0"/>
    <n v="0"/>
    <x v="0"/>
    <x v="40"/>
    <x v="10"/>
    <n v="468"/>
  </r>
  <r>
    <d v="2019-10-01T00:00:00"/>
    <x v="0"/>
    <d v="1899-12-30T09:30:00"/>
    <m/>
    <x v="1"/>
    <s v="JAR"/>
    <d v="2019-10-01T09:30:00"/>
    <s v="28659-28663"/>
    <x v="26"/>
    <s v="Carga"/>
    <s v="SI"/>
    <n v="13.5"/>
    <n v="22"/>
    <x v="0"/>
    <x v="349"/>
    <x v="7"/>
    <s v="Salamanda y Pamplona"/>
    <m/>
    <m/>
    <m/>
    <m/>
    <n v="60"/>
    <s v="Miguel M."/>
    <x v="201"/>
    <d v="1899-12-30T09:30:00"/>
    <m/>
    <n v="1"/>
    <x v="0"/>
    <x v="0"/>
    <s v="SI"/>
    <x v="1"/>
    <x v="1"/>
    <x v="1"/>
    <n v="1"/>
    <x v="2"/>
    <x v="40"/>
    <x v="10"/>
    <n v="468"/>
  </r>
  <r>
    <d v="2019-10-01T00:00:00"/>
    <x v="40"/>
    <d v="1899-12-30T17:00:00"/>
    <m/>
    <x v="1"/>
    <s v="JAR"/>
    <d v="2019-10-01T17:00:00"/>
    <n v="30013"/>
    <x v="31"/>
    <s v="Carga"/>
    <s v="NO"/>
    <n v="10"/>
    <n v="9"/>
    <x v="0"/>
    <x v="412"/>
    <x v="11"/>
    <s v="Alava"/>
    <m/>
    <m/>
    <m/>
    <m/>
    <n v="30"/>
    <s v="Miguel Ángel"/>
    <x v="201"/>
    <d v="1899-12-30T17:00:00"/>
    <m/>
    <n v="0"/>
    <x v="0"/>
    <x v="0"/>
    <s v="SI"/>
    <x v="1"/>
    <x v="1"/>
    <x v="1"/>
    <n v="1"/>
    <x v="2"/>
    <x v="40"/>
    <x v="10"/>
    <n v="468"/>
  </r>
  <r>
    <d v="2019-10-01T00:00:00"/>
    <x v="14"/>
    <d v="1899-12-30T10:00:00"/>
    <m/>
    <x v="1"/>
    <s v="JAR"/>
    <d v="2019-10-01T10:00:00"/>
    <m/>
    <x v="32"/>
    <s v="Descarga"/>
    <s v="NO"/>
    <n v="8"/>
    <n v="14"/>
    <x v="0"/>
    <x v="227"/>
    <x v="0"/>
    <s v="PALAU"/>
    <m/>
    <m/>
    <m/>
    <m/>
    <n v="40"/>
    <s v="Jesús"/>
    <x v="201"/>
    <d v="1899-12-30T10:00:00"/>
    <m/>
    <n v="0"/>
    <x v="0"/>
    <x v="0"/>
    <s v="SI"/>
    <x v="1"/>
    <x v="1"/>
    <x v="1"/>
    <n v="1"/>
    <x v="0"/>
    <x v="40"/>
    <x v="10"/>
    <n v="468"/>
  </r>
  <r>
    <d v="2019-10-01T00:00:00"/>
    <x v="11"/>
    <m/>
    <m/>
    <x v="0"/>
    <s v="JAR"/>
    <d v="2019-10-01T11:30:00"/>
    <n v="30046"/>
    <x v="3"/>
    <s v="Carga"/>
    <s v="NO"/>
    <n v="1"/>
    <n v="2"/>
    <x v="0"/>
    <x v="4"/>
    <x v="1"/>
    <s v="Sevilla"/>
    <m/>
    <m/>
    <m/>
    <m/>
    <n v="10"/>
    <s v="Sandra"/>
    <x v="201"/>
    <d v="1899-12-30T11:40:00"/>
    <m/>
    <n v="0"/>
    <x v="0"/>
    <x v="0"/>
    <s v="No"/>
    <x v="0"/>
    <x v="0"/>
    <x v="0"/>
    <n v="0"/>
    <x v="1"/>
    <x v="40"/>
    <x v="10"/>
    <n v="468"/>
  </r>
  <r>
    <d v="2019-10-01T00:00:00"/>
    <x v="58"/>
    <m/>
    <m/>
    <x v="0"/>
    <s v="JAR"/>
    <d v="2019-10-01T13:30:00"/>
    <m/>
    <x v="3"/>
    <s v="Descarga"/>
    <s v="NO"/>
    <n v="2"/>
    <n v="4"/>
    <x v="0"/>
    <x v="242"/>
    <x v="2"/>
    <s v="PALAU"/>
    <m/>
    <m/>
    <m/>
    <m/>
    <n v="20"/>
    <s v="Jesús"/>
    <x v="201"/>
    <d v="1899-12-30T13:15:00"/>
    <m/>
    <n v="0"/>
    <x v="0"/>
    <x v="0"/>
    <s v="No"/>
    <x v="0"/>
    <x v="0"/>
    <x v="0"/>
    <n v="0"/>
    <x v="0"/>
    <x v="40"/>
    <x v="10"/>
    <n v="468"/>
  </r>
  <r>
    <d v="2019-10-01T00:00:00"/>
    <x v="7"/>
    <d v="1899-12-30T15:30:00"/>
    <m/>
    <x v="1"/>
    <s v="JAR"/>
    <d v="2019-10-01T15:30:00"/>
    <n v="3680563471"/>
    <x v="3"/>
    <s v="Carga"/>
    <s v="SI"/>
    <n v="13.5"/>
    <n v="26"/>
    <x v="0"/>
    <x v="23"/>
    <x v="1"/>
    <s v="Varios"/>
    <m/>
    <s v="WR211AW/ WR4427P"/>
    <m/>
    <m/>
    <n v="60"/>
    <s v="Miguel Ángel"/>
    <x v="201"/>
    <d v="1899-12-30T15:30:00"/>
    <m/>
    <n v="1"/>
    <x v="0"/>
    <x v="0"/>
    <s v="SI"/>
    <x v="1"/>
    <x v="1"/>
    <x v="1"/>
    <n v="1"/>
    <x v="1"/>
    <x v="40"/>
    <x v="10"/>
    <n v="468"/>
  </r>
  <r>
    <d v="2019-10-01T00:00:00"/>
    <x v="55"/>
    <d v="1899-12-30T17:30:00"/>
    <m/>
    <x v="1"/>
    <s v="JAR"/>
    <d v="2019-10-01T17:30:00"/>
    <n v="29960"/>
    <x v="31"/>
    <s v="Carga"/>
    <s v="SI"/>
    <n v="13.5"/>
    <n v="26"/>
    <x v="2"/>
    <x v="411"/>
    <x v="7"/>
    <s v="Cadiz"/>
    <m/>
    <m/>
    <m/>
    <m/>
    <n v="45"/>
    <s v="Jesús"/>
    <x v="201"/>
    <d v="1899-12-30T15:30:00"/>
    <m/>
    <n v="1"/>
    <x v="0"/>
    <x v="0"/>
    <s v="SI"/>
    <x v="1"/>
    <x v="3"/>
    <x v="1"/>
    <n v="1"/>
    <x v="2"/>
    <x v="40"/>
    <x v="10"/>
    <n v="468"/>
  </r>
  <r>
    <d v="2019-10-01T00:00:00"/>
    <x v="47"/>
    <d v="1899-12-30T18:30:00"/>
    <m/>
    <x v="1"/>
    <s v="JAR"/>
    <d v="2019-10-01T18:30:00"/>
    <n v="29960"/>
    <x v="26"/>
    <s v="Carga"/>
    <s v="SI"/>
    <n v="13.5"/>
    <n v="26"/>
    <x v="2"/>
    <x v="411"/>
    <x v="7"/>
    <s v="Cadiz"/>
    <m/>
    <m/>
    <m/>
    <m/>
    <n v="45"/>
    <s v="Miguel Ángel"/>
    <x v="201"/>
    <d v="1899-12-30T18:30:00"/>
    <m/>
    <n v="1"/>
    <x v="0"/>
    <x v="0"/>
    <s v="SI"/>
    <x v="1"/>
    <x v="1"/>
    <x v="1"/>
    <n v="1"/>
    <x v="2"/>
    <x v="40"/>
    <x v="10"/>
    <n v="468"/>
  </r>
  <r>
    <d v="2019-10-01T00:00:00"/>
    <x v="6"/>
    <m/>
    <m/>
    <x v="0"/>
    <s v="JAR"/>
    <d v="2019-10-01T13:30:00"/>
    <n v="6007724"/>
    <x v="3"/>
    <s v="Carga"/>
    <s v="NO"/>
    <n v="4"/>
    <n v="7"/>
    <x v="0"/>
    <x v="51"/>
    <x v="4"/>
    <s v="Rumania"/>
    <m/>
    <m/>
    <m/>
    <m/>
    <n v="30"/>
    <s v="Jesús"/>
    <x v="201"/>
    <d v="1899-12-30T13:30:00"/>
    <m/>
    <n v="0"/>
    <x v="0"/>
    <x v="0"/>
    <s v="No"/>
    <x v="0"/>
    <x v="0"/>
    <x v="0"/>
    <n v="0"/>
    <x v="1"/>
    <x v="40"/>
    <x v="10"/>
    <n v="468"/>
  </r>
  <r>
    <d v="2019-10-01T00:00:00"/>
    <x v="71"/>
    <m/>
    <m/>
    <x v="0"/>
    <s v="JAR"/>
    <d v="2019-10-01T15:30:00"/>
    <s v="6007470-7826"/>
    <x v="45"/>
    <s v="Carga"/>
    <s v="NO"/>
    <n v="2"/>
    <n v="2"/>
    <x v="0"/>
    <x v="7"/>
    <x v="4"/>
    <s v="France"/>
    <m/>
    <m/>
    <m/>
    <m/>
    <n v="15"/>
    <s v="Sandra"/>
    <x v="201"/>
    <d v="1899-12-30T15:40:00"/>
    <m/>
    <n v="0"/>
    <x v="0"/>
    <x v="0"/>
    <s v="No"/>
    <x v="0"/>
    <x v="0"/>
    <x v="0"/>
    <n v="0"/>
    <x v="1"/>
    <x v="40"/>
    <x v="10"/>
    <n v="468"/>
  </r>
  <r>
    <d v="2019-10-01T00:00:00"/>
    <x v="12"/>
    <m/>
    <m/>
    <x v="0"/>
    <s v="JAR"/>
    <d v="2019-10-01T14:30:00"/>
    <m/>
    <x v="3"/>
    <s v="Descarga"/>
    <s v="NO"/>
    <n v="9"/>
    <n v="18"/>
    <x v="0"/>
    <x v="340"/>
    <x v="2"/>
    <s v="PALAU"/>
    <m/>
    <m/>
    <m/>
    <m/>
    <n v="60"/>
    <s v="Miguel Ángel"/>
    <x v="201"/>
    <d v="1899-12-30T14:30:00"/>
    <m/>
    <n v="0"/>
    <x v="0"/>
    <x v="0"/>
    <s v="No"/>
    <x v="0"/>
    <x v="0"/>
    <x v="0"/>
    <n v="0"/>
    <x v="0"/>
    <x v="40"/>
    <x v="10"/>
    <n v="468"/>
  </r>
  <r>
    <d v="2019-10-01T00:00:00"/>
    <x v="8"/>
    <d v="1899-12-30T16:30:00"/>
    <m/>
    <x v="1"/>
    <s v="JAR"/>
    <d v="2019-10-01T16:30:00"/>
    <m/>
    <x v="3"/>
    <s v="Carga"/>
    <s v="NO"/>
    <n v="3"/>
    <n v="4"/>
    <x v="0"/>
    <x v="6"/>
    <x v="3"/>
    <s v="varios"/>
    <m/>
    <m/>
    <m/>
    <m/>
    <n v="25"/>
    <s v="Jesús"/>
    <x v="201"/>
    <d v="1899-12-30T16:30:00"/>
    <m/>
    <n v="0"/>
    <x v="0"/>
    <x v="0"/>
    <s v="SI"/>
    <x v="1"/>
    <x v="1"/>
    <x v="1"/>
    <n v="1"/>
    <x v="1"/>
    <x v="40"/>
    <x v="10"/>
    <n v="468"/>
  </r>
  <r>
    <d v="2019-10-01T00:00:00"/>
    <x v="89"/>
    <d v="1899-12-30T17:15:00"/>
    <m/>
    <x v="1"/>
    <s v="JAR"/>
    <d v="2019-10-01T17:30:00"/>
    <m/>
    <x v="83"/>
    <s v="Carga"/>
    <s v="NO"/>
    <n v="2"/>
    <n v="4"/>
    <x v="0"/>
    <x v="294"/>
    <x v="7"/>
    <s v="varios"/>
    <m/>
    <m/>
    <m/>
    <m/>
    <n v="15"/>
    <s v="Miguel Ángel"/>
    <x v="201"/>
    <d v="1899-12-30T17:15:00"/>
    <m/>
    <n v="0"/>
    <x v="0"/>
    <x v="0"/>
    <s v="SI"/>
    <x v="1"/>
    <x v="1"/>
    <x v="1"/>
    <n v="1"/>
    <x v="2"/>
    <x v="40"/>
    <x v="10"/>
    <n v="468"/>
  </r>
  <r>
    <d v="2019-10-01T00:00:00"/>
    <x v="59"/>
    <d v="1899-12-30T07:00:00"/>
    <m/>
    <x v="1"/>
    <s v="MR"/>
    <d v="2019-10-01T07:00:00"/>
    <m/>
    <x v="3"/>
    <s v="Descarga"/>
    <s v="SI"/>
    <n v="13.5"/>
    <n v="26"/>
    <x v="0"/>
    <x v="173"/>
    <x v="6"/>
    <s v="PALAU"/>
    <m/>
    <m/>
    <m/>
    <m/>
    <n v="60"/>
    <m/>
    <x v="201"/>
    <d v="1899-12-30T07:00:00"/>
    <m/>
    <n v="1"/>
    <x v="0"/>
    <x v="0"/>
    <s v="SI"/>
    <x v="1"/>
    <x v="1"/>
    <x v="1"/>
    <n v="1"/>
    <x v="0"/>
    <x v="40"/>
    <x v="10"/>
    <n v="468"/>
  </r>
  <r>
    <d v="2019-10-02T00:00:00"/>
    <x v="9"/>
    <d v="1899-12-30T08:00:00"/>
    <m/>
    <x v="1"/>
    <s v="JAR"/>
    <d v="2019-10-02T08:00:00"/>
    <n v="28186"/>
    <x v="26"/>
    <s v="Carga"/>
    <s v="SI"/>
    <n v="13.5"/>
    <n v="26"/>
    <x v="2"/>
    <x v="413"/>
    <x v="7"/>
    <s v="Tarragona"/>
    <m/>
    <m/>
    <m/>
    <m/>
    <n v="45"/>
    <s v="Miguel M."/>
    <x v="202"/>
    <d v="1899-12-30T08:00:00"/>
    <m/>
    <n v="1"/>
    <x v="0"/>
    <x v="0"/>
    <s v="SI"/>
    <x v="1"/>
    <x v="1"/>
    <x v="1"/>
    <n v="1"/>
    <x v="2"/>
    <x v="40"/>
    <x v="10"/>
    <n v="468"/>
  </r>
  <r>
    <d v="2019-10-02T00:00:00"/>
    <x v="14"/>
    <d v="1899-12-30T10:00:00"/>
    <m/>
    <x v="1"/>
    <s v="JAR"/>
    <d v="2019-10-02T10:00:00"/>
    <n v="28186"/>
    <x v="26"/>
    <s v="Carga"/>
    <s v="SI"/>
    <n v="13.5"/>
    <n v="26"/>
    <x v="2"/>
    <x v="413"/>
    <x v="7"/>
    <s v="Tarragona"/>
    <m/>
    <m/>
    <m/>
    <m/>
    <n v="45"/>
    <s v="Jesús"/>
    <x v="202"/>
    <d v="1899-12-30T11:00:00"/>
    <m/>
    <n v="1"/>
    <x v="0"/>
    <x v="0"/>
    <s v="SI"/>
    <x v="1"/>
    <x v="2"/>
    <x v="0"/>
    <n v="0"/>
    <x v="2"/>
    <x v="40"/>
    <x v="10"/>
    <n v="468"/>
  </r>
  <r>
    <d v="2019-10-02T00:00:00"/>
    <x v="4"/>
    <d v="1899-12-30T12:00:00"/>
    <m/>
    <x v="1"/>
    <s v="JAR"/>
    <d v="2019-10-02T12:00:00"/>
    <n v="28186"/>
    <x v="26"/>
    <s v="Carga"/>
    <s v="SI"/>
    <n v="13.5"/>
    <n v="26"/>
    <x v="2"/>
    <x v="413"/>
    <x v="7"/>
    <s v="Tarragona"/>
    <m/>
    <m/>
    <m/>
    <m/>
    <n v="45"/>
    <s v="Jesús"/>
    <x v="202"/>
    <d v="1899-12-30T12:00:00"/>
    <m/>
    <n v="1"/>
    <x v="0"/>
    <x v="0"/>
    <s v="SI"/>
    <x v="1"/>
    <x v="1"/>
    <x v="1"/>
    <n v="1"/>
    <x v="2"/>
    <x v="40"/>
    <x v="10"/>
    <n v="468"/>
  </r>
  <r>
    <d v="2019-10-02T00:00:00"/>
    <x v="43"/>
    <d v="1899-12-30T14:00:00"/>
    <m/>
    <x v="1"/>
    <s v="JAR"/>
    <d v="2019-10-02T14:00:00"/>
    <n v="28186"/>
    <x v="26"/>
    <s v="Carga"/>
    <s v="SI"/>
    <n v="13.5"/>
    <n v="26"/>
    <x v="2"/>
    <x v="413"/>
    <x v="7"/>
    <s v="Tarragona"/>
    <m/>
    <m/>
    <m/>
    <m/>
    <n v="45"/>
    <s v="Jesús"/>
    <x v="202"/>
    <d v="1899-12-30T12:45:00"/>
    <m/>
    <n v="1"/>
    <x v="0"/>
    <x v="0"/>
    <s v="SI"/>
    <x v="1"/>
    <x v="3"/>
    <x v="1"/>
    <n v="1"/>
    <x v="2"/>
    <x v="40"/>
    <x v="10"/>
    <n v="468"/>
  </r>
  <r>
    <d v="2019-10-02T00:00:00"/>
    <x v="13"/>
    <d v="1899-12-30T16:00:00"/>
    <m/>
    <x v="1"/>
    <s v="JAR"/>
    <d v="2019-10-02T16:00:00"/>
    <n v="28186"/>
    <x v="26"/>
    <s v="Carga"/>
    <s v="SI"/>
    <n v="13.5"/>
    <n v="26"/>
    <x v="2"/>
    <x v="413"/>
    <x v="7"/>
    <s v="Tarragona"/>
    <m/>
    <m/>
    <m/>
    <m/>
    <n v="45"/>
    <s v="Jesús"/>
    <x v="202"/>
    <d v="1899-12-30T16:00:00"/>
    <m/>
    <n v="1"/>
    <x v="0"/>
    <x v="0"/>
    <s v="SI"/>
    <x v="1"/>
    <x v="1"/>
    <x v="1"/>
    <n v="1"/>
    <x v="2"/>
    <x v="40"/>
    <x v="10"/>
    <n v="468"/>
  </r>
  <r>
    <d v="2019-10-02T00:00:00"/>
    <x v="2"/>
    <d v="1899-12-30T11:00:00"/>
    <m/>
    <x v="1"/>
    <s v="JAR"/>
    <d v="2019-10-02T11:00:00"/>
    <m/>
    <x v="3"/>
    <s v="Descarga"/>
    <s v="NO"/>
    <n v="4"/>
    <n v="4"/>
    <x v="0"/>
    <x v="117"/>
    <x v="0"/>
    <s v="PALAU"/>
    <m/>
    <m/>
    <m/>
    <m/>
    <n v="20"/>
    <s v="Sandra"/>
    <x v="202"/>
    <d v="1899-12-30T11:00:00"/>
    <m/>
    <n v="0"/>
    <x v="0"/>
    <x v="0"/>
    <s v="SI"/>
    <x v="1"/>
    <x v="1"/>
    <x v="1"/>
    <n v="1"/>
    <x v="0"/>
    <x v="40"/>
    <x v="10"/>
    <n v="468"/>
  </r>
  <r>
    <d v="2019-10-02T00:00:00"/>
    <x v="1"/>
    <d v="1899-12-30T10:30:00"/>
    <m/>
    <x v="1"/>
    <s v="JAR"/>
    <d v="2019-10-02T10:30:00"/>
    <m/>
    <x v="26"/>
    <s v="Descarga"/>
    <s v="SI"/>
    <n v="13.5"/>
    <n v="22"/>
    <x v="0"/>
    <x v="340"/>
    <x v="2"/>
    <s v="PALAU"/>
    <m/>
    <m/>
    <m/>
    <m/>
    <n v="60"/>
    <s v="Miguel M."/>
    <x v="202"/>
    <d v="1899-12-30T10:30:00"/>
    <m/>
    <n v="1"/>
    <x v="0"/>
    <x v="0"/>
    <s v="SI"/>
    <x v="1"/>
    <x v="1"/>
    <x v="1"/>
    <n v="1"/>
    <x v="0"/>
    <x v="40"/>
    <x v="10"/>
    <n v="468"/>
  </r>
  <r>
    <d v="2019-10-02T00:00:00"/>
    <x v="46"/>
    <d v="1899-12-30T18:00:00"/>
    <m/>
    <x v="1"/>
    <s v="JAR"/>
    <d v="2019-10-02T18:00:00"/>
    <m/>
    <x v="26"/>
    <s v="Carga"/>
    <s v="NO"/>
    <n v="3"/>
    <n v="6"/>
    <x v="0"/>
    <x v="157"/>
    <x v="7"/>
    <s v="Varios"/>
    <m/>
    <m/>
    <m/>
    <m/>
    <n v="30"/>
    <s v="Miguel Ángel"/>
    <x v="202"/>
    <d v="1899-12-30T17:00:00"/>
    <m/>
    <n v="0"/>
    <x v="0"/>
    <x v="0"/>
    <s v="SI"/>
    <x v="1"/>
    <x v="3"/>
    <x v="1"/>
    <n v="1"/>
    <x v="2"/>
    <x v="40"/>
    <x v="10"/>
    <n v="468"/>
  </r>
  <r>
    <d v="2019-10-02T00:00:00"/>
    <x v="38"/>
    <d v="1899-12-30T15:00:00"/>
    <m/>
    <x v="1"/>
    <s v="JAR"/>
    <d v="2019-10-02T15:00:00"/>
    <s v="CB-1433"/>
    <x v="25"/>
    <s v="Descarga"/>
    <s v="SI"/>
    <n v="13.5"/>
    <n v="26"/>
    <x v="0"/>
    <x v="42"/>
    <x v="10"/>
    <s v="GAILLON"/>
    <m/>
    <m/>
    <m/>
    <m/>
    <n v="60"/>
    <s v="Miguel Ángel"/>
    <x v="202"/>
    <d v="1899-12-30T15:00:00"/>
    <m/>
    <n v="1"/>
    <x v="0"/>
    <x v="0"/>
    <s v="SI"/>
    <x v="1"/>
    <x v="1"/>
    <x v="1"/>
    <n v="1"/>
    <x v="2"/>
    <x v="40"/>
    <x v="10"/>
    <n v="468"/>
  </r>
  <r>
    <d v="2019-10-02T00:00:00"/>
    <x v="12"/>
    <d v="1899-12-30T14:30:00"/>
    <m/>
    <x v="1"/>
    <s v="JAR"/>
    <d v="2019-10-02T14:30:00"/>
    <n v="29960"/>
    <x v="26"/>
    <s v="Carga"/>
    <s v="SI"/>
    <n v="13.5"/>
    <n v="26"/>
    <x v="2"/>
    <x v="411"/>
    <x v="7"/>
    <s v="Cadiz"/>
    <m/>
    <m/>
    <m/>
    <m/>
    <n v="45"/>
    <s v="Jesús"/>
    <x v="202"/>
    <d v="1899-12-30T16:30:00"/>
    <m/>
    <n v="1"/>
    <x v="0"/>
    <x v="0"/>
    <s v="SI"/>
    <x v="1"/>
    <x v="2"/>
    <x v="0"/>
    <n v="0"/>
    <x v="2"/>
    <x v="40"/>
    <x v="10"/>
    <n v="468"/>
  </r>
  <r>
    <d v="2019-10-02T00:00:00"/>
    <x v="20"/>
    <d v="1899-12-30T08:30:00"/>
    <m/>
    <x v="1"/>
    <s v="JAR"/>
    <d v="2019-10-02T08:30:00"/>
    <m/>
    <x v="7"/>
    <s v="Carga"/>
    <s v="NO"/>
    <n v="4"/>
    <n v="6"/>
    <x v="0"/>
    <x v="231"/>
    <x v="2"/>
    <s v="Hostalets"/>
    <m/>
    <m/>
    <m/>
    <m/>
    <n v="25"/>
    <s v="Miguel M."/>
    <x v="202"/>
    <d v="1899-12-30T08:30:00"/>
    <m/>
    <n v="0"/>
    <x v="0"/>
    <x v="0"/>
    <s v="SI"/>
    <x v="1"/>
    <x v="1"/>
    <x v="1"/>
    <n v="1"/>
    <x v="0"/>
    <x v="40"/>
    <x v="10"/>
    <n v="468"/>
  </r>
  <r>
    <d v="2019-10-02T00:00:00"/>
    <x v="73"/>
    <d v="1899-12-30T11:15:00"/>
    <m/>
    <x v="1"/>
    <s v="JAR"/>
    <d v="2019-10-02T11:30:00"/>
    <n v="29336"/>
    <x v="3"/>
    <s v="Carga"/>
    <s v="NO"/>
    <n v="2"/>
    <n v="3"/>
    <x v="0"/>
    <x v="64"/>
    <x v="1"/>
    <s v="Sevilla"/>
    <m/>
    <m/>
    <m/>
    <m/>
    <n v="20"/>
    <s v="Miguel M."/>
    <x v="202"/>
    <d v="1899-12-30T10:30:00"/>
    <m/>
    <n v="0"/>
    <x v="0"/>
    <x v="0"/>
    <s v="SI"/>
    <x v="1"/>
    <x v="3"/>
    <x v="1"/>
    <n v="1"/>
    <x v="1"/>
    <x v="40"/>
    <x v="10"/>
    <n v="468"/>
  </r>
  <r>
    <d v="2019-10-02T00:00:00"/>
    <x v="22"/>
    <d v="1899-12-30T09:00:00"/>
    <m/>
    <x v="1"/>
    <s v="JAR"/>
    <d v="2019-10-02T09:00:00"/>
    <n v="29960"/>
    <x v="26"/>
    <s v="Carga"/>
    <s v="SI"/>
    <n v="13.5"/>
    <n v="26"/>
    <x v="2"/>
    <x v="411"/>
    <x v="7"/>
    <s v="Cadiz"/>
    <m/>
    <m/>
    <m/>
    <m/>
    <n v="45"/>
    <s v="Jesús"/>
    <x v="202"/>
    <d v="1899-12-30T09:00:00"/>
    <m/>
    <n v="1"/>
    <x v="0"/>
    <x v="0"/>
    <s v="SI"/>
    <x v="1"/>
    <x v="1"/>
    <x v="1"/>
    <n v="1"/>
    <x v="2"/>
    <x v="40"/>
    <x v="10"/>
    <n v="468"/>
  </r>
  <r>
    <d v="2019-10-02T00:00:00"/>
    <x v="36"/>
    <d v="1899-12-30T13:00:00"/>
    <m/>
    <x v="1"/>
    <s v="JAR"/>
    <d v="2019-10-02T13:00:00"/>
    <s v="6007803-02-6007687"/>
    <x v="6"/>
    <s v="Carga"/>
    <s v="NO"/>
    <n v="10"/>
    <n v="20"/>
    <x v="0"/>
    <x v="7"/>
    <x v="4"/>
    <s v="Gaillon"/>
    <m/>
    <m/>
    <m/>
    <m/>
    <n v="60"/>
    <s v="Miguel M."/>
    <x v="202"/>
    <d v="1899-12-30T12:00:00"/>
    <m/>
    <n v="0"/>
    <x v="0"/>
    <x v="0"/>
    <s v="SI"/>
    <x v="1"/>
    <x v="3"/>
    <x v="1"/>
    <n v="1"/>
    <x v="1"/>
    <x v="40"/>
    <x v="10"/>
    <n v="468"/>
  </r>
  <r>
    <d v="2019-10-02T00:00:00"/>
    <x v="40"/>
    <d v="1899-12-30T17:00:00"/>
    <m/>
    <x v="1"/>
    <s v="JAR"/>
    <d v="2019-10-02T17:00:00"/>
    <n v="29852"/>
    <x v="3"/>
    <s v="Carga"/>
    <s v="SI"/>
    <n v="13.5"/>
    <n v="10"/>
    <x v="0"/>
    <x v="6"/>
    <x v="3"/>
    <s v="Bernis"/>
    <m/>
    <m/>
    <m/>
    <m/>
    <n v="25"/>
    <s v="Jesús"/>
    <x v="202"/>
    <d v="1899-12-30T17:00:00"/>
    <m/>
    <n v="1"/>
    <x v="0"/>
    <x v="0"/>
    <s v="SI"/>
    <x v="1"/>
    <x v="1"/>
    <x v="1"/>
    <n v="1"/>
    <x v="1"/>
    <x v="40"/>
    <x v="10"/>
    <n v="468"/>
  </r>
  <r>
    <d v="2019-10-02T00:00:00"/>
    <x v="0"/>
    <m/>
    <m/>
    <x v="0"/>
    <s v="JAR"/>
    <d v="2019-10-02T09:30:00"/>
    <n v="30014"/>
    <x v="26"/>
    <s v="Carga"/>
    <s v="NO"/>
    <n v="4"/>
    <n v="8"/>
    <x v="0"/>
    <x v="4"/>
    <x v="7"/>
    <s v="Barcelona"/>
    <m/>
    <m/>
    <m/>
    <m/>
    <n v="20"/>
    <s v="Miguel M."/>
    <x v="202"/>
    <d v="1899-12-30T10:30:00"/>
    <m/>
    <n v="0"/>
    <x v="0"/>
    <x v="0"/>
    <s v="No"/>
    <x v="0"/>
    <x v="0"/>
    <x v="0"/>
    <n v="0"/>
    <x v="2"/>
    <x v="40"/>
    <x v="10"/>
    <n v="468"/>
  </r>
  <r>
    <d v="2019-10-02T00:00:00"/>
    <x v="31"/>
    <d v="1899-12-30T10:45:00"/>
    <m/>
    <x v="1"/>
    <s v="JAR"/>
    <d v="2019-10-02T11:00:00"/>
    <m/>
    <x v="7"/>
    <s v="Descarga"/>
    <s v="NO"/>
    <n v="4"/>
    <n v="6"/>
    <x v="0"/>
    <x v="231"/>
    <x v="2"/>
    <s v="PALAU"/>
    <m/>
    <m/>
    <m/>
    <m/>
    <n v="20"/>
    <s v="Reyes"/>
    <x v="202"/>
    <d v="1899-12-30T10:45:00"/>
    <m/>
    <n v="0"/>
    <x v="0"/>
    <x v="0"/>
    <s v="SI"/>
    <x v="1"/>
    <x v="1"/>
    <x v="1"/>
    <n v="1"/>
    <x v="0"/>
    <x v="40"/>
    <x v="10"/>
    <n v="468"/>
  </r>
  <r>
    <d v="2019-10-02T00:00:00"/>
    <x v="49"/>
    <d v="1899-12-30T20:00:00"/>
    <m/>
    <x v="1"/>
    <s v="JAR"/>
    <d v="2019-10-02T20:00:00"/>
    <n v="29884"/>
    <x v="26"/>
    <s v="Carga"/>
    <s v="SI"/>
    <n v="13.5"/>
    <n v="26"/>
    <x v="2"/>
    <x v="157"/>
    <x v="7"/>
    <s v="Valencia"/>
    <m/>
    <m/>
    <m/>
    <m/>
    <n v="45"/>
    <s v="Miguel Ángel"/>
    <x v="202"/>
    <d v="1899-12-30T20:00:00"/>
    <m/>
    <n v="1"/>
    <x v="0"/>
    <x v="0"/>
    <s v="SI"/>
    <x v="1"/>
    <x v="1"/>
    <x v="1"/>
    <n v="1"/>
    <x v="2"/>
    <x v="40"/>
    <x v="10"/>
    <n v="468"/>
  </r>
  <r>
    <d v="2019-10-02T00:00:00"/>
    <x v="82"/>
    <d v="1899-12-30T16:45:00"/>
    <m/>
    <x v="1"/>
    <s v="JAR"/>
    <d v="2019-10-02T17:00:00"/>
    <m/>
    <x v="3"/>
    <s v="Carga"/>
    <s v="NO"/>
    <n v="3"/>
    <n v="4"/>
    <x v="0"/>
    <x v="6"/>
    <x v="3"/>
    <s v="varios"/>
    <m/>
    <m/>
    <m/>
    <m/>
    <n v="15"/>
    <s v="Miguel Ángel"/>
    <x v="202"/>
    <d v="1899-12-30T16:45:00"/>
    <m/>
    <n v="0"/>
    <x v="0"/>
    <x v="0"/>
    <s v="SI"/>
    <x v="1"/>
    <x v="1"/>
    <x v="1"/>
    <n v="1"/>
    <x v="1"/>
    <x v="40"/>
    <x v="10"/>
    <n v="468"/>
  </r>
  <r>
    <d v="2019-10-02T00:00:00"/>
    <x v="89"/>
    <d v="1899-12-30T17:15:00"/>
    <m/>
    <x v="1"/>
    <s v="JAR"/>
    <d v="2019-10-02T17:30:00"/>
    <m/>
    <x v="83"/>
    <s v="Carga"/>
    <s v="NO"/>
    <n v="2"/>
    <n v="4"/>
    <x v="0"/>
    <x v="294"/>
    <x v="7"/>
    <s v="varios"/>
    <m/>
    <m/>
    <m/>
    <m/>
    <n v="15"/>
    <s v="Miguel Ángel"/>
    <x v="202"/>
    <d v="1899-12-30T17:15:00"/>
    <m/>
    <n v="0"/>
    <x v="0"/>
    <x v="0"/>
    <s v="SI"/>
    <x v="1"/>
    <x v="1"/>
    <x v="1"/>
    <n v="1"/>
    <x v="2"/>
    <x v="40"/>
    <x v="10"/>
    <n v="468"/>
  </r>
  <r>
    <d v="2019-10-02T00:00:00"/>
    <x v="7"/>
    <d v="1899-12-30T15:30:00"/>
    <m/>
    <x v="1"/>
    <s v="JAR"/>
    <d v="2019-10-02T15:30:00"/>
    <n v="29204"/>
    <x v="31"/>
    <s v="Carga"/>
    <s v="SI"/>
    <n v="13.5"/>
    <n v="33"/>
    <x v="0"/>
    <x v="138"/>
    <x v="7"/>
    <s v="Valladolid"/>
    <m/>
    <m/>
    <m/>
    <m/>
    <n v="60"/>
    <s v="Jesús"/>
    <x v="202"/>
    <d v="1899-12-30T15:30:00"/>
    <m/>
    <n v="1"/>
    <x v="0"/>
    <x v="0"/>
    <s v="SI"/>
    <x v="1"/>
    <x v="1"/>
    <x v="1"/>
    <n v="1"/>
    <x v="2"/>
    <x v="40"/>
    <x v="10"/>
    <n v="468"/>
  </r>
  <r>
    <d v="2019-10-03T00:00:00"/>
    <x v="13"/>
    <d v="1899-12-30T16:00:00"/>
    <m/>
    <x v="1"/>
    <s v="JAR"/>
    <d v="2019-10-03T16:00:00"/>
    <n v="6007484"/>
    <x v="3"/>
    <s v="Carga"/>
    <s v="SI"/>
    <n v="13.5"/>
    <n v="20"/>
    <x v="0"/>
    <x v="7"/>
    <x v="4"/>
    <s v="Marroc"/>
    <m/>
    <m/>
    <m/>
    <m/>
    <n v="45"/>
    <s v="Jesús"/>
    <x v="203"/>
    <d v="1899-12-30T16:00:00"/>
    <m/>
    <n v="1"/>
    <x v="0"/>
    <x v="0"/>
    <s v="SI"/>
    <x v="1"/>
    <x v="1"/>
    <x v="1"/>
    <n v="1"/>
    <x v="1"/>
    <x v="40"/>
    <x v="10"/>
    <n v="468"/>
  </r>
  <r>
    <d v="2019-10-03T00:00:00"/>
    <x v="14"/>
    <d v="1899-12-30T10:00:00"/>
    <m/>
    <x v="1"/>
    <s v="JAR"/>
    <d v="2019-10-03T10:00:00"/>
    <m/>
    <x v="24"/>
    <s v="Descarga"/>
    <s v="NO"/>
    <n v="7"/>
    <n v="15"/>
    <x v="0"/>
    <x v="7"/>
    <x v="10"/>
    <s v="PALAU"/>
    <m/>
    <m/>
    <m/>
    <m/>
    <n v="30"/>
    <s v="Miguel M."/>
    <x v="203"/>
    <d v="1899-12-30T12:00:00"/>
    <m/>
    <n v="0"/>
    <x v="0"/>
    <x v="0"/>
    <s v="SI"/>
    <x v="1"/>
    <x v="2"/>
    <x v="0"/>
    <n v="0"/>
    <x v="2"/>
    <x v="40"/>
    <x v="10"/>
    <n v="468"/>
  </r>
  <r>
    <d v="2019-10-03T00:00:00"/>
    <x v="59"/>
    <d v="1899-12-30T07:00:00"/>
    <m/>
    <x v="1"/>
    <s v="JAR"/>
    <d v="2019-10-03T07:00:00"/>
    <s v="28336 Y 28925 "/>
    <x v="26"/>
    <s v="Carga"/>
    <s v="NO"/>
    <n v="10"/>
    <n v="20"/>
    <x v="0"/>
    <x v="251"/>
    <x v="7"/>
    <s v="Abrera"/>
    <m/>
    <m/>
    <m/>
    <m/>
    <n v="60"/>
    <s v="Miguel M."/>
    <x v="203"/>
    <d v="1899-12-30T07:00:00"/>
    <m/>
    <n v="0"/>
    <x v="0"/>
    <x v="0"/>
    <s v="SI"/>
    <x v="1"/>
    <x v="1"/>
    <x v="1"/>
    <n v="1"/>
    <x v="2"/>
    <x v="40"/>
    <x v="10"/>
    <n v="468"/>
  </r>
  <r>
    <d v="2019-10-03T00:00:00"/>
    <x v="8"/>
    <d v="1899-12-30T16:30:00"/>
    <m/>
    <x v="1"/>
    <s v="JAR"/>
    <d v="2019-10-03T16:30:00"/>
    <m/>
    <x v="3"/>
    <s v="Carga"/>
    <s v="NO"/>
    <n v="3"/>
    <n v="4"/>
    <x v="0"/>
    <x v="6"/>
    <x v="3"/>
    <s v="varios"/>
    <m/>
    <m/>
    <m/>
    <m/>
    <n v="10"/>
    <s v="Jesús"/>
    <x v="203"/>
    <d v="1899-12-30T16:30:00"/>
    <m/>
    <n v="0"/>
    <x v="0"/>
    <x v="0"/>
    <s v="SI"/>
    <x v="1"/>
    <x v="1"/>
    <x v="1"/>
    <n v="1"/>
    <x v="1"/>
    <x v="40"/>
    <x v="10"/>
    <n v="468"/>
  </r>
  <r>
    <d v="2019-10-03T00:00:00"/>
    <x v="4"/>
    <d v="1899-12-30T12:00:00"/>
    <m/>
    <x v="1"/>
    <s v="JAR"/>
    <d v="2019-10-03T12:00:00"/>
    <n v="30075"/>
    <x v="3"/>
    <s v="Carga"/>
    <s v="NO"/>
    <n v="2"/>
    <n v="4"/>
    <x v="0"/>
    <x v="414"/>
    <x v="3"/>
    <s v="Pontevedr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10-03T00:00:00"/>
    <x v="2"/>
    <d v="1899-12-30T11:00:00"/>
    <m/>
    <x v="1"/>
    <s v="JAR"/>
    <d v="2019-10-03T11:00:00"/>
    <n v="29221"/>
    <x v="24"/>
    <s v="Carga"/>
    <s v="NO"/>
    <n v="1"/>
    <n v="2"/>
    <x v="0"/>
    <x v="415"/>
    <x v="7"/>
    <s v="Zaragoza"/>
    <m/>
    <m/>
    <m/>
    <m/>
    <n v="10"/>
    <s v="Miguel M."/>
    <x v="203"/>
    <d v="1899-12-30T11:00:00"/>
    <m/>
    <n v="0"/>
    <x v="0"/>
    <x v="0"/>
    <s v="SI"/>
    <x v="1"/>
    <x v="1"/>
    <x v="1"/>
    <n v="1"/>
    <x v="2"/>
    <x v="40"/>
    <x v="10"/>
    <n v="468"/>
  </r>
  <r>
    <d v="2019-10-03T00:00:00"/>
    <x v="3"/>
    <d v="1899-12-30T11:30:00"/>
    <m/>
    <x v="1"/>
    <s v="JAR"/>
    <d v="2019-10-03T11:30:00"/>
    <m/>
    <x v="22"/>
    <s v="Descarga"/>
    <s v="SI"/>
    <n v="13.5"/>
    <n v="26"/>
    <x v="0"/>
    <x v="21"/>
    <x v="8"/>
    <s v="PALAU"/>
    <m/>
    <m/>
    <m/>
    <m/>
    <n v="60"/>
    <s v="Miguel M."/>
    <x v="203"/>
    <d v="1899-12-30T11:30:00"/>
    <m/>
    <n v="1"/>
    <x v="0"/>
    <x v="0"/>
    <s v="SI"/>
    <x v="1"/>
    <x v="1"/>
    <x v="1"/>
    <n v="1"/>
    <x v="2"/>
    <x v="40"/>
    <x v="10"/>
    <n v="468"/>
  </r>
  <r>
    <d v="2019-10-03T00:00:00"/>
    <x v="5"/>
    <d v="1899-12-30T12:30:00"/>
    <m/>
    <x v="1"/>
    <s v="JAR"/>
    <d v="2019-10-03T12:30:00"/>
    <m/>
    <x v="22"/>
    <s v="Carga"/>
    <s v="SI"/>
    <n v="13.5"/>
    <n v="26"/>
    <x v="0"/>
    <x v="21"/>
    <x v="8"/>
    <s v="Murcia"/>
    <m/>
    <m/>
    <m/>
    <m/>
    <n v="40"/>
    <s v="Jesús"/>
    <x v="203"/>
    <d v="1899-12-30T12:30:00"/>
    <m/>
    <n v="1"/>
    <x v="0"/>
    <x v="0"/>
    <s v="SI"/>
    <x v="1"/>
    <x v="1"/>
    <x v="1"/>
    <n v="1"/>
    <x v="2"/>
    <x v="40"/>
    <x v="10"/>
    <n v="468"/>
  </r>
  <r>
    <d v="2019-10-03T00:00:00"/>
    <x v="9"/>
    <d v="1899-12-30T08:00:00"/>
    <m/>
    <x v="1"/>
    <s v="JAR"/>
    <d v="2019-10-03T08:00:00"/>
    <m/>
    <x v="7"/>
    <s v="Carga"/>
    <s v="NO"/>
    <n v="4"/>
    <n v="2"/>
    <x v="0"/>
    <x v="6"/>
    <x v="3"/>
    <s v="Montmelo"/>
    <m/>
    <m/>
    <m/>
    <m/>
    <n v="15"/>
    <s v="Miguel M."/>
    <x v="203"/>
    <d v="1899-12-30T08:00:00"/>
    <m/>
    <n v="0"/>
    <x v="0"/>
    <x v="0"/>
    <s v="SI"/>
    <x v="1"/>
    <x v="1"/>
    <x v="1"/>
    <n v="1"/>
    <x v="1"/>
    <x v="40"/>
    <x v="10"/>
    <n v="468"/>
  </r>
  <r>
    <d v="2019-10-03T00:00:00"/>
    <x v="22"/>
    <d v="1899-12-30T09:00:00"/>
    <m/>
    <x v="1"/>
    <s v="JAR"/>
    <d v="2019-10-03T09:00:00"/>
    <s v="30041-30079"/>
    <x v="3"/>
    <s v="Carga"/>
    <s v="NO"/>
    <n v="2"/>
    <n v="3"/>
    <x v="0"/>
    <x v="4"/>
    <x v="3"/>
    <s v="Valladolid"/>
    <m/>
    <m/>
    <m/>
    <m/>
    <n v="15"/>
    <s v="Miguel M."/>
    <x v="203"/>
    <d v="1899-12-30T09:00:00"/>
    <m/>
    <n v="0"/>
    <x v="0"/>
    <x v="0"/>
    <s v="SI"/>
    <x v="1"/>
    <x v="1"/>
    <x v="1"/>
    <n v="1"/>
    <x v="1"/>
    <x v="40"/>
    <x v="10"/>
    <n v="468"/>
  </r>
  <r>
    <d v="2019-10-03T00:00:00"/>
    <x v="36"/>
    <d v="1899-12-30T13:00:00"/>
    <m/>
    <x v="1"/>
    <s v="JAR"/>
    <d v="2019-10-03T13:00:00"/>
    <n v="29437"/>
    <x v="3"/>
    <s v="Carga"/>
    <s v="NO"/>
    <n v="2"/>
    <n v="3"/>
    <x v="0"/>
    <x v="129"/>
    <x v="1"/>
    <s v="Portugal"/>
    <m/>
    <m/>
    <m/>
    <m/>
    <n v="20"/>
    <s v="Miguel Ángel"/>
    <x v="203"/>
    <d v="1899-12-30T16:30:00"/>
    <m/>
    <n v="0"/>
    <x v="0"/>
    <x v="0"/>
    <s v="SI"/>
    <x v="1"/>
    <x v="2"/>
    <x v="0"/>
    <n v="0"/>
    <x v="1"/>
    <x v="40"/>
    <x v="10"/>
    <n v="468"/>
  </r>
  <r>
    <d v="2019-10-03T00:00:00"/>
    <x v="38"/>
    <d v="1899-12-30T15:00:00"/>
    <m/>
    <x v="1"/>
    <s v="JAR"/>
    <d v="2019-10-03T15:00:00"/>
    <n v="113007034"/>
    <x v="18"/>
    <s v="Descarga"/>
    <s v="NO"/>
    <n v="1"/>
    <n v="2"/>
    <x v="0"/>
    <x v="96"/>
    <x v="2"/>
    <s v="PALAU"/>
    <m/>
    <m/>
    <m/>
    <m/>
    <n v="15"/>
    <s v="Reyes"/>
    <x v="203"/>
    <d v="1899-12-30T15:00:00"/>
    <m/>
    <n v="0"/>
    <x v="0"/>
    <x v="0"/>
    <s v="SI"/>
    <x v="1"/>
    <x v="1"/>
    <x v="1"/>
    <n v="1"/>
    <x v="0"/>
    <x v="40"/>
    <x v="10"/>
    <n v="468"/>
  </r>
  <r>
    <d v="2019-10-03T00:00:00"/>
    <x v="1"/>
    <d v="1899-12-30T10:30:00"/>
    <m/>
    <x v="1"/>
    <s v="JAR"/>
    <d v="2019-10-03T10:30:00"/>
    <s v="30105-30148"/>
    <x v="7"/>
    <s v="Carga"/>
    <s v="NO"/>
    <n v="4"/>
    <n v="3"/>
    <x v="0"/>
    <x v="4"/>
    <x v="11"/>
    <s v="varios"/>
    <m/>
    <m/>
    <m/>
    <m/>
    <n v="15"/>
    <s v="Miguel M."/>
    <x v="203"/>
    <d v="1899-12-30T10:30:00"/>
    <m/>
    <n v="0"/>
    <x v="0"/>
    <x v="0"/>
    <s v="SI"/>
    <x v="1"/>
    <x v="1"/>
    <x v="1"/>
    <n v="1"/>
    <x v="2"/>
    <x v="40"/>
    <x v="10"/>
    <n v="468"/>
  </r>
  <r>
    <d v="2019-10-03T00:00:00"/>
    <x v="73"/>
    <d v="1899-12-30T11:15:00"/>
    <m/>
    <x v="1"/>
    <s v="JAR"/>
    <d v="2019-10-03T11:30:00"/>
    <s v="18 big box"/>
    <x v="22"/>
    <s v="Descarga"/>
    <s v="SI"/>
    <n v="13.5"/>
    <n v="26"/>
    <x v="0"/>
    <x v="21"/>
    <x v="8"/>
    <s v="PALAU"/>
    <s v="+ molde"/>
    <m/>
    <m/>
    <m/>
    <n v="20"/>
    <s v="Miguel M."/>
    <x v="203"/>
    <d v="1899-12-30T11:15:00"/>
    <m/>
    <n v="1"/>
    <x v="0"/>
    <x v="0"/>
    <s v="SI"/>
    <x v="1"/>
    <x v="1"/>
    <x v="1"/>
    <n v="1"/>
    <x v="2"/>
    <x v="40"/>
    <x v="10"/>
    <n v="468"/>
  </r>
  <r>
    <d v="2019-10-03T00:00:00"/>
    <x v="35"/>
    <m/>
    <m/>
    <x v="0"/>
    <s v="JAR"/>
    <d v="2019-10-03T12:30:00"/>
    <n v="29183"/>
    <x v="70"/>
    <s v="Carga"/>
    <s v="NO"/>
    <n v="4"/>
    <n v="9"/>
    <x v="0"/>
    <x v="192"/>
    <x v="1"/>
    <s v="Granada"/>
    <m/>
    <m/>
    <m/>
    <m/>
    <n v="20"/>
    <s v="Reyes"/>
    <x v="203"/>
    <d v="1899-12-30T12:15:00"/>
    <m/>
    <n v="0"/>
    <x v="0"/>
    <x v="0"/>
    <s v="No"/>
    <x v="0"/>
    <x v="0"/>
    <x v="0"/>
    <n v="0"/>
    <x v="1"/>
    <x v="40"/>
    <x v="10"/>
    <n v="468"/>
  </r>
  <r>
    <d v="2019-10-03T00:00:00"/>
    <x v="76"/>
    <d v="1899-12-30T11:10:00"/>
    <m/>
    <x v="1"/>
    <s v="JAR"/>
    <d v="2019-10-03T11:00:00"/>
    <n v="29499"/>
    <x v="7"/>
    <s v="Carga"/>
    <s v="NO"/>
    <n v="4"/>
    <n v="8"/>
    <x v="0"/>
    <x v="4"/>
    <x v="7"/>
    <s v="Martorell"/>
    <m/>
    <m/>
    <m/>
    <m/>
    <n v="15"/>
    <s v="Jesús"/>
    <x v="203"/>
    <d v="1899-12-30T11:10:00"/>
    <m/>
    <n v="0"/>
    <x v="0"/>
    <x v="0"/>
    <s v="SI"/>
    <x v="1"/>
    <x v="1"/>
    <x v="1"/>
    <n v="1"/>
    <x v="2"/>
    <x v="40"/>
    <x v="10"/>
    <n v="468"/>
  </r>
  <r>
    <d v="2019-10-03T00:00:00"/>
    <x v="7"/>
    <d v="1899-12-30T15:30:00"/>
    <m/>
    <x v="1"/>
    <s v="JAR"/>
    <d v="2019-10-03T15:30:00"/>
    <n v="30059"/>
    <x v="26"/>
    <s v="Carga"/>
    <s v="SI"/>
    <n v="13.5"/>
    <n v="24"/>
    <x v="0"/>
    <x v="70"/>
    <x v="11"/>
    <s v="Sevilla"/>
    <m/>
    <m/>
    <m/>
    <m/>
    <n v="60"/>
    <s v="Jesús"/>
    <x v="203"/>
    <d v="1899-12-30T15:30:00"/>
    <m/>
    <n v="1"/>
    <x v="0"/>
    <x v="0"/>
    <s v="SI"/>
    <x v="1"/>
    <x v="1"/>
    <x v="1"/>
    <n v="1"/>
    <x v="2"/>
    <x v="40"/>
    <x v="10"/>
    <n v="468"/>
  </r>
  <r>
    <d v="2019-10-03T00:00:00"/>
    <x v="46"/>
    <d v="1899-12-30T18:00:00"/>
    <m/>
    <x v="1"/>
    <s v="JAR"/>
    <d v="2019-10-03T18:00:00"/>
    <n v="29906"/>
    <x v="31"/>
    <s v="Carga"/>
    <s v="SI"/>
    <n v="13.5"/>
    <n v="26"/>
    <x v="2"/>
    <x v="416"/>
    <x v="7"/>
    <s v="Guadalajara"/>
    <m/>
    <m/>
    <m/>
    <m/>
    <n v="45"/>
    <s v="Miguel Ángel"/>
    <x v="203"/>
    <d v="1899-12-30T18:00:00"/>
    <m/>
    <n v="1"/>
    <x v="0"/>
    <x v="0"/>
    <s v="SI"/>
    <x v="1"/>
    <x v="1"/>
    <x v="1"/>
    <n v="1"/>
    <x v="2"/>
    <x v="40"/>
    <x v="10"/>
    <n v="468"/>
  </r>
  <r>
    <d v="2019-10-03T00:00:00"/>
    <x v="89"/>
    <d v="1899-12-30T17:15:00"/>
    <m/>
    <x v="1"/>
    <s v="JAR"/>
    <d v="2019-10-03T17:30:00"/>
    <s v="29902-1"/>
    <x v="53"/>
    <s v="Carga"/>
    <s v="SI"/>
    <n v="13.5"/>
    <n v="26"/>
    <x v="2"/>
    <x v="109"/>
    <x v="7"/>
    <s v="MURCIA"/>
    <m/>
    <m/>
    <m/>
    <m/>
    <n v="45"/>
    <s v="Miguel Ángel"/>
    <x v="203"/>
    <d v="1899-12-30T20:30:00"/>
    <m/>
    <n v="1"/>
    <x v="0"/>
    <x v="0"/>
    <s v="SI"/>
    <x v="1"/>
    <x v="2"/>
    <x v="0"/>
    <n v="0"/>
    <x v="2"/>
    <x v="40"/>
    <x v="10"/>
    <n v="468"/>
  </r>
  <r>
    <d v="2019-10-03T00:00:00"/>
    <x v="55"/>
    <d v="1899-12-30T17:30:00"/>
    <m/>
    <x v="1"/>
    <s v="JAR"/>
    <d v="2019-10-03T17:30:00"/>
    <m/>
    <x v="26"/>
    <s v="Carga"/>
    <s v="NO"/>
    <n v="4"/>
    <n v="8"/>
    <x v="0"/>
    <x v="157"/>
    <x v="7"/>
    <s v="varios"/>
    <m/>
    <m/>
    <m/>
    <m/>
    <n v="30"/>
    <s v="Miguel Ángel"/>
    <x v="203"/>
    <d v="1899-12-30T17:30:00"/>
    <m/>
    <n v="0"/>
    <x v="0"/>
    <x v="0"/>
    <s v="SI"/>
    <x v="1"/>
    <x v="1"/>
    <x v="1"/>
    <n v="1"/>
    <x v="2"/>
    <x v="40"/>
    <x v="10"/>
    <n v="468"/>
  </r>
  <r>
    <d v="2019-10-03T00:00:00"/>
    <x v="47"/>
    <d v="1899-12-30T18:30:00"/>
    <m/>
    <x v="1"/>
    <s v="JAR"/>
    <d v="2019-10-03T18:30:00"/>
    <n v="29312"/>
    <x v="13"/>
    <s v="Carga"/>
    <s v="NO"/>
    <n v="3"/>
    <n v="6"/>
    <x v="0"/>
    <x v="4"/>
    <x v="7"/>
    <s v="Portugal"/>
    <m/>
    <m/>
    <m/>
    <m/>
    <n v="30"/>
    <s v="Miguel Ángel"/>
    <x v="203"/>
    <d v="1899-12-30T19:30:00"/>
    <m/>
    <n v="0"/>
    <x v="0"/>
    <x v="0"/>
    <s v="SI"/>
    <x v="1"/>
    <x v="2"/>
    <x v="0"/>
    <n v="0"/>
    <x v="2"/>
    <x v="40"/>
    <x v="10"/>
    <n v="468"/>
  </r>
  <r>
    <d v="2019-10-03T00:00:00"/>
    <x v="83"/>
    <m/>
    <m/>
    <x v="0"/>
    <s v="JAR"/>
    <d v="2019-10-03T18:00:00"/>
    <n v="6007827"/>
    <x v="45"/>
    <s v="Carga"/>
    <s v="NO"/>
    <n v="1"/>
    <n v="1"/>
    <x v="0"/>
    <x v="86"/>
    <x v="4"/>
    <s v="Italia"/>
    <m/>
    <m/>
    <m/>
    <m/>
    <n v="10"/>
    <s v="Jesús"/>
    <x v="203"/>
    <d v="1899-12-30T17:45:00"/>
    <m/>
    <n v="0"/>
    <x v="0"/>
    <x v="0"/>
    <s v="No"/>
    <x v="0"/>
    <x v="0"/>
    <x v="0"/>
    <n v="0"/>
    <x v="1"/>
    <x v="40"/>
    <x v="10"/>
    <n v="468"/>
  </r>
  <r>
    <d v="2019-10-03T00:00:00"/>
    <x v="54"/>
    <d v="1899-12-30T15:45:00"/>
    <m/>
    <x v="1"/>
    <s v="JAR"/>
    <d v="2019-10-03T16:00:00"/>
    <n v="29358"/>
    <x v="7"/>
    <s v="Carga"/>
    <s v="NO"/>
    <n v="4"/>
    <n v="3"/>
    <x v="0"/>
    <x v="417"/>
    <x v="7"/>
    <s v="Santpedor"/>
    <m/>
    <m/>
    <m/>
    <m/>
    <n v="20"/>
    <s v="Reyes"/>
    <x v="203"/>
    <d v="1899-12-30T15:45:00"/>
    <m/>
    <n v="0"/>
    <x v="0"/>
    <x v="0"/>
    <s v="SI"/>
    <x v="1"/>
    <x v="1"/>
    <x v="1"/>
    <n v="1"/>
    <x v="2"/>
    <x v="40"/>
    <x v="10"/>
    <n v="468"/>
  </r>
  <r>
    <d v="2019-10-04T00:00:00"/>
    <x v="17"/>
    <d v="1899-12-30T06:00:00"/>
    <m/>
    <x v="1"/>
    <s v="JAR"/>
    <d v="2019-10-04T06:00:00"/>
    <s v="Palet Madera"/>
    <x v="3"/>
    <s v="Descarga"/>
    <s v="SI"/>
    <n v="13.5"/>
    <n v="26"/>
    <x v="0"/>
    <x v="23"/>
    <x v="2"/>
    <s v="PALAU"/>
    <m/>
    <m/>
    <m/>
    <m/>
    <m/>
    <s v="FALLO"/>
    <x v="23"/>
    <m/>
    <m/>
    <n v="1"/>
    <x v="1"/>
    <x v="1"/>
    <s v="N/A"/>
    <x v="4"/>
    <x v="4"/>
    <x v="0"/>
    <n v="0"/>
    <x v="0"/>
    <x v="5"/>
    <x v="2"/>
    <n v="468"/>
  </r>
  <r>
    <d v="2019-10-04T00:00:00"/>
    <x v="40"/>
    <d v="1899-12-30T17:00:00"/>
    <m/>
    <x v="1"/>
    <s v="JAR"/>
    <d v="2019-10-04T17:00:00"/>
    <m/>
    <x v="83"/>
    <s v="Carga"/>
    <s v="NO"/>
    <n v="2"/>
    <n v="4"/>
    <x v="0"/>
    <x v="294"/>
    <x v="7"/>
    <s v="varios"/>
    <m/>
    <m/>
    <m/>
    <m/>
    <n v="20"/>
    <s v="Jesús"/>
    <x v="204"/>
    <d v="1899-12-30T17:00:00"/>
    <m/>
    <n v="0"/>
    <x v="0"/>
    <x v="0"/>
    <s v="SI"/>
    <x v="1"/>
    <x v="1"/>
    <x v="1"/>
    <n v="1"/>
    <x v="2"/>
    <x v="40"/>
    <x v="10"/>
    <n v="468"/>
  </r>
  <r>
    <d v="2019-10-04T00:00:00"/>
    <x v="43"/>
    <d v="1899-12-30T14:00:00"/>
    <m/>
    <x v="1"/>
    <s v="JAR"/>
    <d v="2019-10-04T14:00:00"/>
    <m/>
    <x v="25"/>
    <s v="Descarga"/>
    <s v="SI"/>
    <n v="13.5"/>
    <n v="27"/>
    <x v="0"/>
    <x v="42"/>
    <x v="10"/>
    <s v="GAILLON"/>
    <m/>
    <m/>
    <m/>
    <m/>
    <n v="60"/>
    <s v="Miguel Ángel"/>
    <x v="204"/>
    <d v="1899-12-30T14:00:00"/>
    <m/>
    <n v="1"/>
    <x v="0"/>
    <x v="0"/>
    <s v="SI"/>
    <x v="1"/>
    <x v="1"/>
    <x v="1"/>
    <n v="1"/>
    <x v="2"/>
    <x v="40"/>
    <x v="10"/>
    <n v="468"/>
  </r>
  <r>
    <d v="2019-10-04T00:00:00"/>
    <x v="18"/>
    <d v="1899-12-30T07:30:00"/>
    <m/>
    <x v="1"/>
    <s v="JAR"/>
    <d v="2019-10-04T07:30:00"/>
    <m/>
    <x v="3"/>
    <s v="Descarga"/>
    <s v="NO"/>
    <n v="6"/>
    <n v="12"/>
    <x v="0"/>
    <x v="22"/>
    <x v="2"/>
    <s v="PALAU"/>
    <m/>
    <m/>
    <m/>
    <m/>
    <n v="20"/>
    <s v="Miguel M."/>
    <x v="204"/>
    <d v="1899-12-30T07:30:00"/>
    <m/>
    <n v="0"/>
    <x v="0"/>
    <x v="0"/>
    <s v="SI"/>
    <x v="1"/>
    <x v="1"/>
    <x v="1"/>
    <n v="1"/>
    <x v="0"/>
    <x v="40"/>
    <x v="10"/>
    <n v="468"/>
  </r>
  <r>
    <d v="2019-10-04T00:00:00"/>
    <x v="9"/>
    <d v="1899-12-30T08:00:00"/>
    <m/>
    <x v="1"/>
    <s v="JAR"/>
    <d v="2019-10-04T08:00:00"/>
    <n v="29823"/>
    <x v="3"/>
    <s v="Carga"/>
    <s v="NO"/>
    <n v="2"/>
    <n v="4"/>
    <x v="0"/>
    <x v="418"/>
    <x v="1"/>
    <s v="Tarragona"/>
    <m/>
    <m/>
    <m/>
    <m/>
    <n v="20"/>
    <s v="Miguel M."/>
    <x v="204"/>
    <d v="1899-12-30T08:00:00"/>
    <m/>
    <n v="0"/>
    <x v="0"/>
    <x v="0"/>
    <s v="SI"/>
    <x v="1"/>
    <x v="1"/>
    <x v="1"/>
    <n v="1"/>
    <x v="1"/>
    <x v="40"/>
    <x v="10"/>
    <n v="468"/>
  </r>
  <r>
    <d v="2019-10-04T00:00:00"/>
    <x v="14"/>
    <d v="1899-12-30T10:00:00"/>
    <m/>
    <x v="1"/>
    <s v="MR"/>
    <d v="2019-10-04T10:00:00"/>
    <n v="30076"/>
    <x v="3"/>
    <s v="Carga"/>
    <s v="NO"/>
    <n v="1"/>
    <s v="0,5"/>
    <x v="0"/>
    <x v="419"/>
    <x v="1"/>
    <s v="OLESA DE MONTSERRAT"/>
    <s v="QUITARLE EL PALET CARGA EN FURGONETA"/>
    <m/>
    <m/>
    <m/>
    <n v="10"/>
    <s v="Jesús"/>
    <x v="204"/>
    <d v="1899-12-30T10:00:00"/>
    <m/>
    <n v="0"/>
    <x v="0"/>
    <x v="0"/>
    <s v="SI"/>
    <x v="1"/>
    <x v="1"/>
    <x v="1"/>
    <n v="1"/>
    <x v="1"/>
    <x v="40"/>
    <x v="10"/>
    <n v="468"/>
  </r>
  <r>
    <d v="2019-10-04T00:00:00"/>
    <x v="3"/>
    <d v="1899-12-30T11:30:00"/>
    <m/>
    <x v="1"/>
    <s v="JAR"/>
    <d v="2019-10-04T11:30:00"/>
    <m/>
    <x v="22"/>
    <s v="Carga"/>
    <s v="SI"/>
    <n v="13.5"/>
    <n v="26"/>
    <x v="0"/>
    <x v="21"/>
    <x v="8"/>
    <s v="Murcia"/>
    <m/>
    <m/>
    <m/>
    <m/>
    <n v="60"/>
    <s v="Jesús"/>
    <x v="204"/>
    <d v="1899-12-30T11:30:00"/>
    <m/>
    <n v="1"/>
    <x v="0"/>
    <x v="0"/>
    <s v="SI"/>
    <x v="1"/>
    <x v="1"/>
    <x v="1"/>
    <n v="1"/>
    <x v="2"/>
    <x v="40"/>
    <x v="10"/>
    <n v="468"/>
  </r>
  <r>
    <d v="2019-10-04T00:00:00"/>
    <x v="36"/>
    <d v="1899-12-30T13:00:00"/>
    <m/>
    <x v="1"/>
    <s v="JAR"/>
    <d v="2019-10-04T13:00:00"/>
    <m/>
    <x v="41"/>
    <s v="Descarga"/>
    <s v="SI"/>
    <n v="13.5"/>
    <n v="22"/>
    <x v="0"/>
    <x v="102"/>
    <x v="2"/>
    <s v="PALAU"/>
    <m/>
    <m/>
    <m/>
    <m/>
    <n v="60"/>
    <s v="Miguel Ángel"/>
    <x v="204"/>
    <d v="1899-12-30T15:00:00"/>
    <m/>
    <n v="1"/>
    <x v="0"/>
    <x v="0"/>
    <s v="SI"/>
    <x v="1"/>
    <x v="2"/>
    <x v="0"/>
    <n v="0"/>
    <x v="0"/>
    <x v="40"/>
    <x v="10"/>
    <n v="468"/>
  </r>
  <r>
    <d v="2019-10-04T00:00:00"/>
    <x v="22"/>
    <d v="1899-12-30T09:00:00"/>
    <m/>
    <x v="1"/>
    <s v="JAR"/>
    <d v="2019-10-04T09:00:00"/>
    <s v="6007486-7795"/>
    <x v="6"/>
    <s v="Carga"/>
    <s v="SI"/>
    <n v="13.5"/>
    <n v="24"/>
    <x v="0"/>
    <x v="7"/>
    <x v="4"/>
    <s v="France"/>
    <m/>
    <m/>
    <m/>
    <m/>
    <n v="60"/>
    <s v="Jesús"/>
    <x v="204"/>
    <d v="1899-12-30T09:00:00"/>
    <m/>
    <n v="1"/>
    <x v="0"/>
    <x v="0"/>
    <s v="SI"/>
    <x v="1"/>
    <x v="1"/>
    <x v="1"/>
    <n v="1"/>
    <x v="1"/>
    <x v="40"/>
    <x v="10"/>
    <n v="468"/>
  </r>
  <r>
    <d v="2019-10-04T00:00:00"/>
    <x v="6"/>
    <d v="1899-12-30T13:30:00"/>
    <m/>
    <x v="1"/>
    <s v="JAR"/>
    <d v="2019-10-04T13:30:00"/>
    <n v="29906"/>
    <x v="31"/>
    <s v="Carga"/>
    <s v="SI"/>
    <n v="13.5"/>
    <n v="26"/>
    <x v="2"/>
    <x v="416"/>
    <x v="7"/>
    <s v="Guadalajara"/>
    <m/>
    <m/>
    <m/>
    <m/>
    <n v="45"/>
    <s v="Jesús"/>
    <x v="204"/>
    <d v="1899-12-30T13:10:00"/>
    <m/>
    <n v="1"/>
    <x v="0"/>
    <x v="0"/>
    <s v="SI"/>
    <x v="1"/>
    <x v="3"/>
    <x v="1"/>
    <n v="1"/>
    <x v="2"/>
    <x v="40"/>
    <x v="10"/>
    <n v="468"/>
  </r>
  <r>
    <d v="2019-10-04T00:00:00"/>
    <x v="4"/>
    <d v="1899-12-30T12:00:00"/>
    <m/>
    <x v="1"/>
    <s v="JAR"/>
    <d v="2019-10-04T12:00:00"/>
    <n v="29507"/>
    <x v="91"/>
    <s v="Carga"/>
    <s v="SI"/>
    <n v="13.5"/>
    <n v="26"/>
    <x v="0"/>
    <x v="420"/>
    <x v="7"/>
    <s v="Tanger"/>
    <m/>
    <m/>
    <m/>
    <m/>
    <n v="60"/>
    <s v="Miguel M."/>
    <x v="204"/>
    <d v="1899-12-30T12:00:00"/>
    <m/>
    <n v="1"/>
    <x v="0"/>
    <x v="0"/>
    <s v="SI"/>
    <x v="1"/>
    <x v="1"/>
    <x v="1"/>
    <n v="1"/>
    <x v="2"/>
    <x v="40"/>
    <x v="10"/>
    <n v="468"/>
  </r>
  <r>
    <d v="2019-10-04T00:00:00"/>
    <x v="2"/>
    <d v="1899-12-30T11:00:00"/>
    <m/>
    <x v="1"/>
    <s v="JAR"/>
    <d v="2019-10-04T11:00:00"/>
    <n v="29963"/>
    <x v="3"/>
    <s v="Carga"/>
    <s v="SI"/>
    <n v="13.5"/>
    <n v="26"/>
    <x v="2"/>
    <x v="421"/>
    <x v="7"/>
    <s v="Murcia"/>
    <m/>
    <m/>
    <m/>
    <m/>
    <n v="45"/>
    <s v="Miguel M."/>
    <x v="204"/>
    <d v="1899-12-30T10:30:00"/>
    <m/>
    <n v="1"/>
    <x v="0"/>
    <x v="0"/>
    <s v="SI"/>
    <x v="1"/>
    <x v="3"/>
    <x v="1"/>
    <n v="1"/>
    <x v="2"/>
    <x v="40"/>
    <x v="10"/>
    <n v="468"/>
  </r>
  <r>
    <d v="2019-10-04T00:00:00"/>
    <x v="5"/>
    <d v="1899-12-30T12:30:00"/>
    <m/>
    <x v="1"/>
    <s v="JAR"/>
    <d v="2019-10-04T12:30:00"/>
    <n v="29963"/>
    <x v="3"/>
    <s v="Carga"/>
    <s v="SI"/>
    <n v="13.5"/>
    <n v="26"/>
    <x v="2"/>
    <x v="421"/>
    <x v="7"/>
    <s v="Murcia"/>
    <m/>
    <m/>
    <m/>
    <m/>
    <n v="45"/>
    <s v="Jesús"/>
    <x v="204"/>
    <d v="1899-12-30T12:30:00"/>
    <m/>
    <n v="1"/>
    <x v="0"/>
    <x v="0"/>
    <s v="SI"/>
    <x v="1"/>
    <x v="1"/>
    <x v="1"/>
    <n v="1"/>
    <x v="2"/>
    <x v="40"/>
    <x v="10"/>
    <n v="468"/>
  </r>
  <r>
    <d v="2019-10-04T00:00:00"/>
    <x v="0"/>
    <d v="1899-12-30T09:30:00"/>
    <m/>
    <x v="1"/>
    <s v="JAR"/>
    <d v="2019-10-04T09:30:00"/>
    <m/>
    <x v="83"/>
    <s v="Descarga"/>
    <s v="NO"/>
    <n v="3"/>
    <n v="5"/>
    <x v="0"/>
    <x v="294"/>
    <x v="2"/>
    <s v="PALAU"/>
    <m/>
    <m/>
    <m/>
    <m/>
    <n v="10"/>
    <s v="Jesús"/>
    <x v="204"/>
    <d v="1899-12-30T09:30:00"/>
    <m/>
    <n v="0"/>
    <x v="0"/>
    <x v="0"/>
    <s v="SI"/>
    <x v="1"/>
    <x v="1"/>
    <x v="1"/>
    <n v="1"/>
    <x v="0"/>
    <x v="40"/>
    <x v="10"/>
    <n v="468"/>
  </r>
  <r>
    <d v="2019-10-04T00:00:00"/>
    <x v="13"/>
    <d v="1899-12-30T16:00:00"/>
    <m/>
    <x v="1"/>
    <s v="JAR"/>
    <d v="2019-10-04T16:00:00"/>
    <m/>
    <x v="25"/>
    <s v="Descarga"/>
    <s v="NO"/>
    <n v="6"/>
    <n v="12"/>
    <x v="0"/>
    <x v="7"/>
    <x v="10"/>
    <s v="PALAU"/>
    <s v="con Moldes"/>
    <m/>
    <m/>
    <m/>
    <n v="60"/>
    <s v="Miguel Ángel"/>
    <x v="204"/>
    <d v="1899-12-30T16:00:00"/>
    <m/>
    <n v="0"/>
    <x v="0"/>
    <x v="0"/>
    <s v="SI"/>
    <x v="1"/>
    <x v="1"/>
    <x v="1"/>
    <n v="1"/>
    <x v="2"/>
    <x v="40"/>
    <x v="10"/>
    <n v="468"/>
  </r>
  <r>
    <d v="2019-10-04T00:00:00"/>
    <x v="38"/>
    <d v="1899-12-30T15:00:00"/>
    <m/>
    <x v="1"/>
    <s v="JAR"/>
    <d v="2019-10-04T15:00:00"/>
    <m/>
    <x v="3"/>
    <s v="Carga"/>
    <s v="SI"/>
    <n v="13.5"/>
    <n v="7"/>
    <x v="0"/>
    <x v="6"/>
    <x v="3"/>
    <s v="Bernis"/>
    <m/>
    <m/>
    <m/>
    <m/>
    <n v="30"/>
    <s v="Jesús"/>
    <x v="204"/>
    <d v="1899-12-30T15:00:00"/>
    <m/>
    <n v="1"/>
    <x v="0"/>
    <x v="0"/>
    <s v="SI"/>
    <x v="1"/>
    <x v="1"/>
    <x v="1"/>
    <n v="1"/>
    <x v="1"/>
    <x v="40"/>
    <x v="10"/>
    <n v="468"/>
  </r>
  <r>
    <d v="2019-10-04T00:00:00"/>
    <x v="82"/>
    <d v="1899-12-30T16:45:00"/>
    <m/>
    <x v="1"/>
    <s v="JAR"/>
    <d v="2019-10-04T17:00:00"/>
    <n v="30075"/>
    <x v="3"/>
    <s v="Carga"/>
    <s v="NO"/>
    <n v="2"/>
    <n v="4"/>
    <x v="0"/>
    <x v="414"/>
    <x v="3"/>
    <s v="Pontevedra"/>
    <m/>
    <m/>
    <m/>
    <m/>
    <n v="10"/>
    <s v="Jesús"/>
    <x v="204"/>
    <d v="1899-12-30T16:00:00"/>
    <m/>
    <n v="0"/>
    <x v="0"/>
    <x v="0"/>
    <s v="SI"/>
    <x v="1"/>
    <x v="3"/>
    <x v="1"/>
    <n v="1"/>
    <x v="1"/>
    <x v="40"/>
    <x v="10"/>
    <n v="468"/>
  </r>
  <r>
    <d v="2019-10-04T00:00:00"/>
    <x v="20"/>
    <d v="1899-12-30T08:30:00"/>
    <m/>
    <x v="1"/>
    <s v="JAR"/>
    <d v="2019-10-04T08:30:00"/>
    <m/>
    <x v="26"/>
    <s v="Carga"/>
    <s v="SI"/>
    <n v="13.5"/>
    <n v="26"/>
    <x v="0"/>
    <x v="157"/>
    <x v="5"/>
    <s v="Almacén Gonza"/>
    <m/>
    <m/>
    <m/>
    <m/>
    <n v="45"/>
    <s v="Miguel M."/>
    <x v="204"/>
    <d v="1899-12-30T08:30:00"/>
    <m/>
    <n v="1"/>
    <x v="0"/>
    <x v="0"/>
    <s v="SI"/>
    <x v="1"/>
    <x v="1"/>
    <x v="1"/>
    <n v="1"/>
    <x v="2"/>
    <x v="40"/>
    <x v="10"/>
    <n v="468"/>
  </r>
  <r>
    <d v="2019-10-04T00:00:00"/>
    <x v="8"/>
    <d v="1899-12-30T16:30:00"/>
    <m/>
    <x v="1"/>
    <s v="JAR"/>
    <d v="2019-10-04T16:30:00"/>
    <m/>
    <x v="32"/>
    <s v="Descarga"/>
    <s v="NO"/>
    <n v="5"/>
    <n v="8"/>
    <x v="0"/>
    <x v="227"/>
    <x v="2"/>
    <s v="PALAU"/>
    <m/>
    <m/>
    <m/>
    <m/>
    <n v="45"/>
    <s v="Jesús"/>
    <x v="204"/>
    <d v="1899-12-30T16:30:00"/>
    <m/>
    <n v="0"/>
    <x v="0"/>
    <x v="0"/>
    <s v="SI"/>
    <x v="1"/>
    <x v="1"/>
    <x v="1"/>
    <n v="1"/>
    <x v="0"/>
    <x v="40"/>
    <x v="10"/>
    <n v="468"/>
  </r>
  <r>
    <d v="2019-10-04T00:00:00"/>
    <x v="7"/>
    <d v="1899-12-30T15:30:00"/>
    <m/>
    <x v="1"/>
    <s v="MR"/>
    <d v="2019-10-04T15:30:00"/>
    <n v="29489"/>
    <x v="3"/>
    <s v="Carga"/>
    <s v="NO"/>
    <n v="5"/>
    <n v="10"/>
    <x v="0"/>
    <x v="141"/>
    <x v="1"/>
    <s v="BARCELONA"/>
    <m/>
    <m/>
    <m/>
    <m/>
    <n v="20"/>
    <s v="Jesús"/>
    <x v="204"/>
    <d v="1899-12-30T15:30:00"/>
    <m/>
    <n v="0"/>
    <x v="0"/>
    <x v="0"/>
    <s v="SI"/>
    <x v="1"/>
    <x v="1"/>
    <x v="1"/>
    <n v="1"/>
    <x v="1"/>
    <x v="40"/>
    <x v="10"/>
    <n v="468"/>
  </r>
  <r>
    <d v="2019-10-04T00:00:00"/>
    <x v="1"/>
    <d v="1899-12-30T10:30:00"/>
    <m/>
    <x v="1"/>
    <s v="JAR"/>
    <d v="2019-10-04T10:30:00"/>
    <m/>
    <x v="22"/>
    <s v="Descarga"/>
    <s v="SI"/>
    <n v="13.5"/>
    <n v="26"/>
    <x v="0"/>
    <x v="21"/>
    <x v="8"/>
    <s v="PALAU"/>
    <m/>
    <m/>
    <m/>
    <m/>
    <n v="60"/>
    <s v="Jesús"/>
    <x v="204"/>
    <d v="1899-12-30T10:30:00"/>
    <m/>
    <n v="1"/>
    <x v="0"/>
    <x v="0"/>
    <s v="SI"/>
    <x v="1"/>
    <x v="1"/>
    <x v="1"/>
    <n v="1"/>
    <x v="2"/>
    <x v="40"/>
    <x v="10"/>
    <n v="468"/>
  </r>
  <r>
    <d v="2019-10-04T00:00:00"/>
    <x v="73"/>
    <d v="1899-12-30T11:15:00"/>
    <m/>
    <x v="1"/>
    <s v="JAR"/>
    <d v="2019-10-04T11:30:00"/>
    <m/>
    <x v="26"/>
    <s v="Carga"/>
    <s v="SI"/>
    <n v="13.5"/>
    <n v="26"/>
    <x v="0"/>
    <x v="157"/>
    <x v="5"/>
    <s v="Almacén Gonza"/>
    <m/>
    <m/>
    <m/>
    <m/>
    <n v="45"/>
    <s v="Miguel M."/>
    <x v="204"/>
    <d v="1899-12-30T11:15:00"/>
    <m/>
    <n v="1"/>
    <x v="0"/>
    <x v="0"/>
    <s v="SI"/>
    <x v="1"/>
    <x v="1"/>
    <x v="1"/>
    <n v="1"/>
    <x v="2"/>
    <x v="40"/>
    <x v="10"/>
    <n v="468"/>
  </r>
  <r>
    <d v="2019-10-04T00:00:00"/>
    <x v="46"/>
    <d v="1899-12-30T18:00:00"/>
    <m/>
    <x v="1"/>
    <s v="JAR"/>
    <d v="2019-10-04T18:00:00"/>
    <m/>
    <x v="26"/>
    <s v="Carga"/>
    <s v="NO"/>
    <n v="5"/>
    <n v="9"/>
    <x v="0"/>
    <x v="157"/>
    <x v="5"/>
    <s v="varios"/>
    <m/>
    <m/>
    <m/>
    <m/>
    <n v="20"/>
    <s v="Miguel M."/>
    <x v="205"/>
    <d v="1899-12-30T07:30:00"/>
    <m/>
    <n v="0"/>
    <x v="0"/>
    <x v="0"/>
    <s v="SI"/>
    <x v="2"/>
    <x v="2"/>
    <x v="0"/>
    <n v="0"/>
    <x v="2"/>
    <x v="41"/>
    <x v="10"/>
    <n v="468"/>
  </r>
  <r>
    <d v="2019-10-04T00:00:00"/>
    <x v="61"/>
    <m/>
    <m/>
    <x v="0"/>
    <s v="JAR"/>
    <d v="2019-10-04T12:00:00"/>
    <m/>
    <x v="3"/>
    <s v="Descarga"/>
    <s v="NO"/>
    <n v="4"/>
    <n v="4"/>
    <x v="0"/>
    <x v="8"/>
    <x v="0"/>
    <s v="PALAU"/>
    <m/>
    <m/>
    <m/>
    <m/>
    <n v="15"/>
    <s v="Sandra"/>
    <x v="204"/>
    <d v="1899-12-30T11:45:00"/>
    <m/>
    <n v="0"/>
    <x v="0"/>
    <x v="0"/>
    <s v="No"/>
    <x v="0"/>
    <x v="0"/>
    <x v="0"/>
    <n v="0"/>
    <x v="0"/>
    <x v="40"/>
    <x v="10"/>
    <n v="468"/>
  </r>
  <r>
    <d v="2019-10-04T00:00:00"/>
    <x v="55"/>
    <d v="1899-12-30T17:30:00"/>
    <m/>
    <x v="1"/>
    <s v="JAR"/>
    <d v="2019-10-04T17:30:00"/>
    <s v="29761-29759"/>
    <x v="3"/>
    <s v="Carga"/>
    <s v="SI"/>
    <n v="13.5"/>
    <n v="26"/>
    <x v="2"/>
    <x v="98"/>
    <x v="1"/>
    <s v="Valencia"/>
    <m/>
    <m/>
    <m/>
    <m/>
    <n v="45"/>
    <s v="Miguel Ángel"/>
    <x v="204"/>
    <d v="1899-12-30T17:30:00"/>
    <m/>
    <n v="1"/>
    <x v="0"/>
    <x v="0"/>
    <s v="SI"/>
    <x v="1"/>
    <x v="1"/>
    <x v="1"/>
    <n v="1"/>
    <x v="1"/>
    <x v="40"/>
    <x v="10"/>
    <n v="468"/>
  </r>
  <r>
    <d v="2019-10-04T00:00:00"/>
    <x v="53"/>
    <m/>
    <m/>
    <x v="0"/>
    <s v="JAR"/>
    <d v="2019-10-04T13:00:00"/>
    <m/>
    <x v="3"/>
    <s v="Descarga"/>
    <s v="NO"/>
    <n v="4"/>
    <n v="4"/>
    <x v="0"/>
    <x v="8"/>
    <x v="0"/>
    <s v="PALAU"/>
    <m/>
    <m/>
    <m/>
    <m/>
    <n v="20"/>
    <s v="Sandra"/>
    <x v="204"/>
    <d v="1899-12-30T12:45:00"/>
    <m/>
    <n v="0"/>
    <x v="0"/>
    <x v="0"/>
    <s v="No"/>
    <x v="0"/>
    <x v="0"/>
    <x v="0"/>
    <n v="0"/>
    <x v="0"/>
    <x v="40"/>
    <x v="10"/>
    <n v="468"/>
  </r>
  <r>
    <d v="2019-10-04T00:00:00"/>
    <x v="58"/>
    <d v="1899-12-30T13:15:00"/>
    <m/>
    <x v="1"/>
    <s v="JAR"/>
    <d v="2019-10-04T13:30:00"/>
    <m/>
    <x v="26"/>
    <s v="Carga"/>
    <s v="SI"/>
    <n v="13.5"/>
    <n v="26"/>
    <x v="0"/>
    <x v="157"/>
    <x v="5"/>
    <s v="Almacén Gonza"/>
    <m/>
    <m/>
    <m/>
    <m/>
    <n v="45"/>
    <s v="Miguel M."/>
    <x v="204"/>
    <d v="1899-12-30T13:15:00"/>
    <m/>
    <n v="1"/>
    <x v="0"/>
    <x v="0"/>
    <s v="SI"/>
    <x v="1"/>
    <x v="1"/>
    <x v="1"/>
    <n v="1"/>
    <x v="2"/>
    <x v="40"/>
    <x v="10"/>
    <n v="468"/>
  </r>
  <r>
    <d v="2019-10-04T00:00:00"/>
    <x v="92"/>
    <m/>
    <m/>
    <x v="0"/>
    <s v="JAR"/>
    <d v="2019-10-04T15:00:00"/>
    <m/>
    <x v="3"/>
    <s v="Descarga"/>
    <s v="NO"/>
    <n v="4"/>
    <n v="4"/>
    <x v="0"/>
    <x v="8"/>
    <x v="0"/>
    <s v="PALAU"/>
    <m/>
    <m/>
    <m/>
    <m/>
    <n v="20"/>
    <s v="Sandra"/>
    <x v="204"/>
    <d v="1899-12-30T14:45:00"/>
    <m/>
    <n v="0"/>
    <x v="0"/>
    <x v="0"/>
    <s v="No"/>
    <x v="0"/>
    <x v="0"/>
    <x v="0"/>
    <n v="0"/>
    <x v="0"/>
    <x v="40"/>
    <x v="10"/>
    <n v="468"/>
  </r>
  <r>
    <d v="2019-10-04T00:00:00"/>
    <x v="175"/>
    <m/>
    <m/>
    <x v="0"/>
    <s v="JAR"/>
    <d v="2019-10-04T16:30:00"/>
    <m/>
    <x v="3"/>
    <s v="Descarga"/>
    <s v="NO"/>
    <n v="4"/>
    <n v="4"/>
    <x v="0"/>
    <x v="8"/>
    <x v="0"/>
    <s v="PALAU"/>
    <m/>
    <m/>
    <m/>
    <m/>
    <n v="20"/>
    <s v="Sandra"/>
    <x v="204"/>
    <d v="1899-12-30T16:15:00"/>
    <m/>
    <n v="0"/>
    <x v="0"/>
    <x v="0"/>
    <s v="No"/>
    <x v="0"/>
    <x v="0"/>
    <x v="0"/>
    <n v="0"/>
    <x v="0"/>
    <x v="40"/>
    <x v="10"/>
    <n v="468"/>
  </r>
  <r>
    <d v="2019-10-07T00:00:00"/>
    <x v="17"/>
    <d v="1899-12-30T06:00:00"/>
    <m/>
    <x v="1"/>
    <s v="JAR"/>
    <d v="2019-10-07T06:00:00"/>
    <m/>
    <x v="41"/>
    <s v="Descarga"/>
    <s v="SI"/>
    <n v="13.5"/>
    <n v="22"/>
    <x v="0"/>
    <x v="102"/>
    <x v="2"/>
    <s v="PALAU"/>
    <m/>
    <m/>
    <m/>
    <m/>
    <n v="60"/>
    <s v="Miguel M."/>
    <x v="205"/>
    <d v="1899-12-30T06:00:00"/>
    <m/>
    <n v="1"/>
    <x v="0"/>
    <x v="0"/>
    <s v="SI"/>
    <x v="1"/>
    <x v="1"/>
    <x v="1"/>
    <n v="1"/>
    <x v="0"/>
    <x v="41"/>
    <x v="10"/>
    <n v="468"/>
  </r>
  <r>
    <d v="2019-10-07T00:00:00"/>
    <x v="18"/>
    <d v="1899-12-30T07:30:00"/>
    <m/>
    <x v="1"/>
    <s v="JAR"/>
    <d v="2019-10-07T07:30:00"/>
    <n v="29957"/>
    <x v="7"/>
    <s v="Carga"/>
    <s v="NO"/>
    <n v="4"/>
    <n v="2"/>
    <x v="0"/>
    <x v="422"/>
    <x v="11"/>
    <s v="Granollers"/>
    <m/>
    <m/>
    <m/>
    <m/>
    <n v="10"/>
    <s v="Miguel M."/>
    <x v="205"/>
    <d v="1899-12-30T07:30:00"/>
    <m/>
    <n v="0"/>
    <x v="0"/>
    <x v="0"/>
    <s v="SI"/>
    <x v="1"/>
    <x v="1"/>
    <x v="1"/>
    <n v="1"/>
    <x v="2"/>
    <x v="41"/>
    <x v="10"/>
    <n v="468"/>
  </r>
  <r>
    <d v="2019-10-07T00:00:00"/>
    <x v="9"/>
    <d v="1899-12-30T08:00:00"/>
    <m/>
    <x v="1"/>
    <s v="JAR"/>
    <d v="2019-10-07T08:00:00"/>
    <m/>
    <x v="26"/>
    <s v="Carga"/>
    <s v="NO"/>
    <n v="8"/>
    <n v="10"/>
    <x v="0"/>
    <x v="70"/>
    <x v="11"/>
    <s v="Maçanet de la Selva"/>
    <m/>
    <m/>
    <m/>
    <m/>
    <n v="30"/>
    <s v="Miguel M."/>
    <x v="205"/>
    <d v="1899-12-30T08:00:00"/>
    <m/>
    <n v="0"/>
    <x v="0"/>
    <x v="0"/>
    <s v="SI"/>
    <x v="1"/>
    <x v="1"/>
    <x v="1"/>
    <n v="1"/>
    <x v="2"/>
    <x v="41"/>
    <x v="10"/>
    <n v="468"/>
  </r>
  <r>
    <d v="2019-10-07T00:00:00"/>
    <x v="20"/>
    <d v="1899-12-30T08:30:00"/>
    <m/>
    <x v="1"/>
    <s v="JAR"/>
    <d v="2019-10-07T08:30:00"/>
    <n v="29969"/>
    <x v="3"/>
    <s v="Carga"/>
    <s v="NO"/>
    <n v="1"/>
    <n v="1"/>
    <x v="0"/>
    <x v="91"/>
    <x v="1"/>
    <s v="Barcelona"/>
    <m/>
    <m/>
    <m/>
    <m/>
    <n v="10"/>
    <s v="Miguel M."/>
    <x v="205"/>
    <d v="1899-12-30T08:30:00"/>
    <m/>
    <n v="0"/>
    <x v="0"/>
    <x v="0"/>
    <s v="SI"/>
    <x v="1"/>
    <x v="1"/>
    <x v="1"/>
    <n v="1"/>
    <x v="1"/>
    <x v="41"/>
    <x v="10"/>
    <n v="468"/>
  </r>
  <r>
    <d v="2019-10-07T00:00:00"/>
    <x v="22"/>
    <d v="1899-12-30T09:00:00"/>
    <m/>
    <x v="1"/>
    <s v="JAR"/>
    <d v="2019-10-07T09:00:00"/>
    <s v="CB- 1438"/>
    <x v="25"/>
    <s v="Descarga"/>
    <s v="SI"/>
    <n v="13.5"/>
    <n v="26"/>
    <x v="0"/>
    <x v="40"/>
    <x v="10"/>
    <s v="NURIEUX"/>
    <m/>
    <m/>
    <m/>
    <m/>
    <n v="60"/>
    <s v="Miguel M."/>
    <x v="205"/>
    <d v="1899-12-30T10:00:00"/>
    <m/>
    <n v="1"/>
    <x v="0"/>
    <x v="0"/>
    <s v="SI"/>
    <x v="1"/>
    <x v="2"/>
    <x v="0"/>
    <n v="0"/>
    <x v="2"/>
    <x v="41"/>
    <x v="10"/>
    <n v="468"/>
  </r>
  <r>
    <d v="2019-10-07T00:00:00"/>
    <x v="0"/>
    <d v="1899-12-30T09:30:00"/>
    <m/>
    <x v="1"/>
    <s v="JAR"/>
    <d v="2019-10-07T09:30:00"/>
    <m/>
    <x v="22"/>
    <s v="Descarga"/>
    <s v="SI"/>
    <n v="13.5"/>
    <n v="26"/>
    <x v="0"/>
    <x v="21"/>
    <x v="8"/>
    <s v="PALAU"/>
    <m/>
    <m/>
    <m/>
    <m/>
    <n v="60"/>
    <s v="Alfredo"/>
    <x v="205"/>
    <d v="1899-12-30T10:30:00"/>
    <m/>
    <n v="1"/>
    <x v="0"/>
    <x v="0"/>
    <s v="SI"/>
    <x v="1"/>
    <x v="2"/>
    <x v="0"/>
    <n v="0"/>
    <x v="2"/>
    <x v="41"/>
    <x v="10"/>
    <n v="468"/>
  </r>
  <r>
    <d v="2019-10-07T00:00:00"/>
    <x v="14"/>
    <d v="1899-12-30T10:00:00"/>
    <m/>
    <x v="1"/>
    <s v="JAR"/>
    <d v="2019-10-07T10:00:00"/>
    <m/>
    <x v="39"/>
    <s v="Descarga"/>
    <s v="NO"/>
    <n v="12"/>
    <n v="6"/>
    <x v="0"/>
    <x v="12"/>
    <x v="10"/>
    <s v="PALAU"/>
    <m/>
    <m/>
    <m/>
    <m/>
    <n v="30"/>
    <s v="Miguel M."/>
    <x v="205"/>
    <d v="1899-12-30T09:30:00"/>
    <m/>
    <n v="0"/>
    <x v="0"/>
    <x v="0"/>
    <s v="SI"/>
    <x v="1"/>
    <x v="3"/>
    <x v="1"/>
    <n v="1"/>
    <x v="2"/>
    <x v="41"/>
    <x v="10"/>
    <n v="468"/>
  </r>
  <r>
    <d v="2019-10-07T00:00:00"/>
    <x v="1"/>
    <d v="1899-12-30T10:30:00"/>
    <m/>
    <x v="1"/>
    <s v="JAR"/>
    <d v="2019-10-07T10:30:00"/>
    <n v="29957"/>
    <x v="7"/>
    <s v="Carga"/>
    <s v="NO"/>
    <n v="4"/>
    <n v="2"/>
    <x v="0"/>
    <x v="422"/>
    <x v="11"/>
    <s v="Granollers"/>
    <m/>
    <m/>
    <m/>
    <m/>
    <n v="10"/>
    <s v="Sandra"/>
    <x v="205"/>
    <d v="1899-12-30T10:30:00"/>
    <m/>
    <n v="0"/>
    <x v="0"/>
    <x v="0"/>
    <s v="SI"/>
    <x v="1"/>
    <x v="1"/>
    <x v="1"/>
    <n v="1"/>
    <x v="2"/>
    <x v="41"/>
    <x v="10"/>
    <n v="468"/>
  </r>
  <r>
    <d v="2019-10-07T00:00:00"/>
    <x v="2"/>
    <d v="1899-12-30T11:00:00"/>
    <m/>
    <x v="1"/>
    <s v="JAR"/>
    <d v="2019-10-07T11:00:00"/>
    <n v="29963"/>
    <x v="3"/>
    <s v="Carga"/>
    <s v="SI"/>
    <n v="13.5"/>
    <n v="26"/>
    <x v="2"/>
    <x v="421"/>
    <x v="7"/>
    <s v="Murcia"/>
    <m/>
    <m/>
    <m/>
    <m/>
    <n v="45"/>
    <s v="Sandra"/>
    <x v="205"/>
    <d v="1899-12-30T12:30:00"/>
    <m/>
    <n v="1"/>
    <x v="0"/>
    <x v="0"/>
    <s v="SI"/>
    <x v="1"/>
    <x v="2"/>
    <x v="0"/>
    <n v="0"/>
    <x v="2"/>
    <x v="41"/>
    <x v="10"/>
    <n v="468"/>
  </r>
  <r>
    <d v="2019-10-07T00:00:00"/>
    <x v="3"/>
    <d v="1899-12-30T11:30:00"/>
    <m/>
    <x v="1"/>
    <s v="JAR"/>
    <d v="2019-10-07T11:30:00"/>
    <n v="30122"/>
    <x v="26"/>
    <s v="Carga"/>
    <s v="SI"/>
    <n v="13.5"/>
    <n v="26"/>
    <x v="2"/>
    <x v="423"/>
    <x v="7"/>
    <s v="Lleida"/>
    <m/>
    <m/>
    <m/>
    <m/>
    <n v="45"/>
    <s v="Sandra"/>
    <x v="205"/>
    <d v="1899-12-30T10:30:00"/>
    <m/>
    <n v="1"/>
    <x v="0"/>
    <x v="0"/>
    <s v="SI"/>
    <x v="1"/>
    <x v="3"/>
    <x v="1"/>
    <n v="1"/>
    <x v="2"/>
    <x v="41"/>
    <x v="10"/>
    <n v="468"/>
  </r>
  <r>
    <d v="2019-10-07T00:00:00"/>
    <x v="61"/>
    <m/>
    <m/>
    <x v="0"/>
    <s v="JAR"/>
    <d v="2019-10-07T12:00:00"/>
    <m/>
    <x v="3"/>
    <s v="Descarga"/>
    <s v="NO"/>
    <n v="4"/>
    <n v="7"/>
    <x v="0"/>
    <x v="262"/>
    <x v="2"/>
    <s v="PALAU"/>
    <m/>
    <m/>
    <m/>
    <m/>
    <n v="20"/>
    <s v="Sandra"/>
    <x v="205"/>
    <d v="1899-12-30T11:45:00"/>
    <m/>
    <n v="0"/>
    <x v="0"/>
    <x v="0"/>
    <s v="No"/>
    <x v="0"/>
    <x v="0"/>
    <x v="0"/>
    <n v="0"/>
    <x v="0"/>
    <x v="41"/>
    <x v="10"/>
    <n v="468"/>
  </r>
  <r>
    <d v="2019-10-07T00:00:00"/>
    <x v="4"/>
    <d v="1899-12-30T12:00:00"/>
    <m/>
    <x v="1"/>
    <s v="JAR"/>
    <d v="2019-10-07T12:00:00"/>
    <m/>
    <x v="22"/>
    <s v="Carga"/>
    <s v="SI"/>
    <n v="13.5"/>
    <n v="26"/>
    <x v="0"/>
    <x v="21"/>
    <x v="8"/>
    <s v="Lorqui"/>
    <m/>
    <m/>
    <m/>
    <m/>
    <n v="60"/>
    <s v="Jesús"/>
    <x v="205"/>
    <d v="1899-12-30T12:00:00"/>
    <m/>
    <n v="1"/>
    <x v="0"/>
    <x v="0"/>
    <s v="SI"/>
    <x v="1"/>
    <x v="1"/>
    <x v="1"/>
    <n v="1"/>
    <x v="2"/>
    <x v="41"/>
    <x v="10"/>
    <n v="468"/>
  </r>
  <r>
    <d v="2019-10-07T00:00:00"/>
    <x v="35"/>
    <d v="1899-12-30T12:15:00"/>
    <m/>
    <x v="1"/>
    <s v="JAR"/>
    <d v="2019-10-07T12:30:00"/>
    <m/>
    <x v="7"/>
    <s v="Carga"/>
    <s v="NO"/>
    <n v="4"/>
    <n v="6"/>
    <x v="0"/>
    <x v="247"/>
    <x v="5"/>
    <s v="La llagosta"/>
    <m/>
    <m/>
    <m/>
    <m/>
    <n v="20"/>
    <s v="Jesús"/>
    <x v="205"/>
    <d v="1899-12-30T12:15:00"/>
    <m/>
    <n v="0"/>
    <x v="0"/>
    <x v="0"/>
    <s v="SI"/>
    <x v="1"/>
    <x v="1"/>
    <x v="1"/>
    <n v="1"/>
    <x v="2"/>
    <x v="41"/>
    <x v="10"/>
    <n v="468"/>
  </r>
  <r>
    <d v="2019-10-07T00:00:00"/>
    <x v="5"/>
    <d v="1899-12-30T12:30:00"/>
    <m/>
    <x v="1"/>
    <s v="JAR"/>
    <d v="2019-10-07T12:30:00"/>
    <n v="30122"/>
    <x v="26"/>
    <s v="Carga"/>
    <s v="SI"/>
    <n v="13.5"/>
    <n v="26"/>
    <x v="2"/>
    <x v="423"/>
    <x v="7"/>
    <s v="Lleida"/>
    <m/>
    <m/>
    <m/>
    <m/>
    <n v="45"/>
    <s v="Jesús"/>
    <x v="205"/>
    <d v="1899-12-30T11:30:00"/>
    <m/>
    <n v="1"/>
    <x v="0"/>
    <x v="0"/>
    <s v="SI"/>
    <x v="1"/>
    <x v="3"/>
    <x v="1"/>
    <n v="1"/>
    <x v="2"/>
    <x v="41"/>
    <x v="10"/>
    <n v="468"/>
  </r>
  <r>
    <d v="2019-10-07T00:00:00"/>
    <x v="36"/>
    <d v="1899-12-30T13:00:00"/>
    <m/>
    <x v="1"/>
    <s v="JAR"/>
    <d v="2019-10-07T13:00:00"/>
    <s v="30140-136"/>
    <x v="75"/>
    <s v="Carga"/>
    <s v="NO"/>
    <n v="1"/>
    <n v="2"/>
    <x v="0"/>
    <x v="41"/>
    <x v="1"/>
    <s v="Portugal"/>
    <m/>
    <m/>
    <m/>
    <m/>
    <n v="15"/>
    <s v="Jesús"/>
    <x v="205"/>
    <d v="1899-12-30T13:00:00"/>
    <m/>
    <n v="0"/>
    <x v="0"/>
    <x v="0"/>
    <s v="SI"/>
    <x v="1"/>
    <x v="1"/>
    <x v="1"/>
    <n v="1"/>
    <x v="1"/>
    <x v="41"/>
    <x v="10"/>
    <n v="468"/>
  </r>
  <r>
    <d v="2019-10-07T00:00:00"/>
    <x v="6"/>
    <d v="1899-12-30T13:30:00"/>
    <m/>
    <x v="1"/>
    <s v="JAR"/>
    <d v="2019-10-07T13:30:00"/>
    <n v="30122"/>
    <x v="26"/>
    <s v="Carga"/>
    <s v="SI"/>
    <n v="13.5"/>
    <n v="26"/>
    <x v="2"/>
    <x v="423"/>
    <x v="7"/>
    <s v="Lleida"/>
    <m/>
    <m/>
    <m/>
    <m/>
    <n v="45"/>
    <s v="Jesús"/>
    <x v="205"/>
    <d v="1899-12-30T13:00:00"/>
    <m/>
    <n v="1"/>
    <x v="0"/>
    <x v="0"/>
    <s v="SI"/>
    <x v="1"/>
    <x v="3"/>
    <x v="1"/>
    <n v="1"/>
    <x v="2"/>
    <x v="41"/>
    <x v="10"/>
    <n v="468"/>
  </r>
  <r>
    <d v="2019-10-07T00:00:00"/>
    <x v="102"/>
    <m/>
    <m/>
    <x v="0"/>
    <s v="JAR"/>
    <d v="2019-10-07T13:30:00"/>
    <n v="30086"/>
    <x v="12"/>
    <s v="Carga"/>
    <s v="NO"/>
    <n v="1"/>
    <n v="1"/>
    <x v="0"/>
    <x v="192"/>
    <x v="1"/>
    <s v="Granada"/>
    <m/>
    <m/>
    <m/>
    <m/>
    <n v="10"/>
    <s v="Reyes"/>
    <x v="205"/>
    <d v="1899-12-30T13:40:00"/>
    <m/>
    <n v="0"/>
    <x v="0"/>
    <x v="0"/>
    <s v="No"/>
    <x v="0"/>
    <x v="0"/>
    <x v="0"/>
    <n v="0"/>
    <x v="1"/>
    <x v="41"/>
    <x v="10"/>
    <n v="468"/>
  </r>
  <r>
    <d v="2019-10-07T00:00:00"/>
    <x v="12"/>
    <d v="1899-12-30T14:30:00"/>
    <m/>
    <x v="1"/>
    <s v="JAR"/>
    <d v="2019-10-07T14:30:00"/>
    <n v="30122"/>
    <x v="26"/>
    <s v="Carga"/>
    <s v="SI"/>
    <n v="13.5"/>
    <n v="26"/>
    <x v="2"/>
    <x v="423"/>
    <x v="7"/>
    <s v="Lleida"/>
    <m/>
    <m/>
    <m/>
    <m/>
    <n v="45"/>
    <s v="Sandra"/>
    <x v="205"/>
    <d v="1899-12-30T15:30:00"/>
    <m/>
    <n v="1"/>
    <x v="0"/>
    <x v="0"/>
    <s v="SI"/>
    <x v="1"/>
    <x v="2"/>
    <x v="0"/>
    <n v="0"/>
    <x v="2"/>
    <x v="41"/>
    <x v="10"/>
    <n v="468"/>
  </r>
  <r>
    <d v="2019-10-07T00:00:00"/>
    <x v="38"/>
    <d v="1899-12-30T15:00:00"/>
    <m/>
    <x v="1"/>
    <s v="JAR"/>
    <d v="2019-10-07T15:00:00"/>
    <n v="30072"/>
    <x v="86"/>
    <s v="Carga"/>
    <s v="SI"/>
    <n v="13.5"/>
    <n v="26"/>
    <x v="2"/>
    <x v="292"/>
    <x v="7"/>
    <s v="Sevilla"/>
    <m/>
    <s v="7631-KPY // R-0600-BCW"/>
    <m/>
    <m/>
    <n v="45"/>
    <s v="Jesús"/>
    <x v="205"/>
    <d v="1899-12-30T15:00:00"/>
    <m/>
    <n v="1"/>
    <x v="0"/>
    <x v="0"/>
    <s v="SI"/>
    <x v="1"/>
    <x v="1"/>
    <x v="1"/>
    <n v="1"/>
    <x v="2"/>
    <x v="41"/>
    <x v="10"/>
    <n v="468"/>
  </r>
  <r>
    <d v="2019-10-07T00:00:00"/>
    <x v="7"/>
    <d v="1899-12-30T15:30:00"/>
    <m/>
    <x v="1"/>
    <s v="JAR"/>
    <d v="2019-10-07T15:30:00"/>
    <n v="29370"/>
    <x v="13"/>
    <s v="Carga"/>
    <s v="SI"/>
    <n v="13.5"/>
    <n v="26"/>
    <x v="0"/>
    <x v="396"/>
    <x v="7"/>
    <s v="Portugal"/>
    <m/>
    <m/>
    <m/>
    <m/>
    <n v="60"/>
    <s v="Miguel M."/>
    <x v="205"/>
    <d v="1899-12-30T12:30:00"/>
    <m/>
    <n v="1"/>
    <x v="0"/>
    <x v="0"/>
    <s v="SI"/>
    <x v="1"/>
    <x v="3"/>
    <x v="1"/>
    <n v="1"/>
    <x v="2"/>
    <x v="41"/>
    <x v="10"/>
    <n v="468"/>
  </r>
  <r>
    <d v="2019-10-07T00:00:00"/>
    <x v="8"/>
    <d v="1899-12-30T16:30:00"/>
    <m/>
    <x v="1"/>
    <s v="JAR"/>
    <d v="2019-10-07T16:30:00"/>
    <n v="30122"/>
    <x v="26"/>
    <s v="Carga"/>
    <s v="SI"/>
    <n v="13.5"/>
    <n v="26"/>
    <x v="2"/>
    <x v="423"/>
    <x v="7"/>
    <s v="Lleida"/>
    <m/>
    <m/>
    <m/>
    <m/>
    <n v="45"/>
    <s v="Jesús"/>
    <x v="205"/>
    <d v="1899-12-30T16:30:00"/>
    <m/>
    <n v="1"/>
    <x v="0"/>
    <x v="0"/>
    <s v="SI"/>
    <x v="1"/>
    <x v="1"/>
    <x v="1"/>
    <n v="1"/>
    <x v="2"/>
    <x v="41"/>
    <x v="10"/>
    <n v="468"/>
  </r>
  <r>
    <d v="2019-10-07T00:00:00"/>
    <x v="40"/>
    <d v="1899-12-30T17:00:00"/>
    <m/>
    <x v="1"/>
    <s v="JAR"/>
    <d v="2019-10-07T17:00:00"/>
    <m/>
    <x v="83"/>
    <s v="Carga"/>
    <s v="NO"/>
    <n v="2"/>
    <n v="4"/>
    <x v="0"/>
    <x v="294"/>
    <x v="7"/>
    <s v="varios"/>
    <m/>
    <m/>
    <m/>
    <m/>
    <n v="10"/>
    <s v="Sandra"/>
    <x v="205"/>
    <d v="1899-12-30T17:00:00"/>
    <m/>
    <n v="0"/>
    <x v="0"/>
    <x v="0"/>
    <s v="SI"/>
    <x v="1"/>
    <x v="1"/>
    <x v="1"/>
    <n v="1"/>
    <x v="2"/>
    <x v="41"/>
    <x v="10"/>
    <n v="468"/>
  </r>
  <r>
    <d v="2019-10-07T00:00:00"/>
    <x v="46"/>
    <d v="1899-12-30T18:00:00"/>
    <m/>
    <x v="1"/>
    <s v="JAR"/>
    <d v="2019-10-07T18:00:00"/>
    <s v="6007776-7801-7820"/>
    <x v="3"/>
    <s v="Carga"/>
    <s v="NO"/>
    <n v="3"/>
    <n v="5"/>
    <x v="0"/>
    <x v="12"/>
    <x v="4"/>
    <s v="Belgica"/>
    <m/>
    <m/>
    <m/>
    <m/>
    <n v="60"/>
    <s v="Miguel M."/>
    <x v="205"/>
    <d v="1899-12-30T18:00:00"/>
    <m/>
    <n v="0"/>
    <x v="0"/>
    <x v="0"/>
    <s v="SI"/>
    <x v="1"/>
    <x v="1"/>
    <x v="1"/>
    <n v="1"/>
    <x v="1"/>
    <x v="41"/>
    <x v="10"/>
    <n v="468"/>
  </r>
  <r>
    <d v="2019-10-07T00:00:00"/>
    <x v="49"/>
    <m/>
    <m/>
    <x v="0"/>
    <s v="JAR"/>
    <d v="2019-10-07T20:00:00"/>
    <n v="6007205"/>
    <x v="3"/>
    <s v="Carga"/>
    <s v="SI"/>
    <n v="13.5"/>
    <n v="20"/>
    <x v="0"/>
    <x v="348"/>
    <x v="4"/>
    <s v="Chequia"/>
    <s v="Sí que avisan pero llegan tarde"/>
    <m/>
    <m/>
    <m/>
    <n v="30"/>
    <s v="Jesús"/>
    <x v="205"/>
    <d v="1899-12-30T20:00:00"/>
    <m/>
    <n v="1"/>
    <x v="0"/>
    <x v="0"/>
    <s v="No"/>
    <x v="0"/>
    <x v="0"/>
    <x v="0"/>
    <n v="0"/>
    <x v="1"/>
    <x v="41"/>
    <x v="10"/>
    <n v="468"/>
  </r>
  <r>
    <d v="2019-10-07T00:00:00"/>
    <x v="117"/>
    <d v="1899-12-30T21:00:00"/>
    <m/>
    <x v="1"/>
    <s v="JAR"/>
    <d v="2019-10-07T21:00:00"/>
    <n v="3680569072"/>
    <x v="3"/>
    <s v="Carga"/>
    <s v="SI"/>
    <n v="13.5"/>
    <n v="26"/>
    <x v="0"/>
    <x v="23"/>
    <x v="1"/>
    <s v="Francia"/>
    <m/>
    <m/>
    <m/>
    <m/>
    <n v="60"/>
    <s v="Jesús"/>
    <x v="205"/>
    <d v="1899-12-30T10:30:00"/>
    <m/>
    <n v="1"/>
    <x v="0"/>
    <x v="0"/>
    <s v="SI"/>
    <x v="1"/>
    <x v="3"/>
    <x v="1"/>
    <n v="1"/>
    <x v="1"/>
    <x v="41"/>
    <x v="10"/>
    <n v="468"/>
  </r>
  <r>
    <d v="2019-10-07T00:00:00"/>
    <x v="59"/>
    <d v="1899-12-30T07:00:00"/>
    <m/>
    <x v="1"/>
    <s v="SJ"/>
    <d v="2019-10-07T07:00:00"/>
    <s v="29982/28805"/>
    <x v="26"/>
    <s v="Carga"/>
    <s v="SI"/>
    <n v="13.5"/>
    <n v="26"/>
    <x v="0"/>
    <x v="157"/>
    <x v="7"/>
    <s v="palau"/>
    <m/>
    <m/>
    <m/>
    <m/>
    <n v="40"/>
    <s v="Miguel M."/>
    <x v="205"/>
    <d v="1899-12-30T07:00:00"/>
    <m/>
    <n v="1"/>
    <x v="0"/>
    <x v="0"/>
    <s v="SI"/>
    <x v="1"/>
    <x v="1"/>
    <x v="1"/>
    <n v="1"/>
    <x v="2"/>
    <x v="41"/>
    <x v="10"/>
    <n v="468"/>
  </r>
  <r>
    <d v="2019-10-08T00:00:00"/>
    <x v="3"/>
    <d v="1899-12-30T11:30:00"/>
    <m/>
    <x v="1"/>
    <s v="JAR"/>
    <d v="2019-10-08T11:30:00"/>
    <n v="30122"/>
    <x v="26"/>
    <s v="Carga"/>
    <s v="SI"/>
    <n v="13.5"/>
    <n v="26"/>
    <x v="2"/>
    <x v="423"/>
    <x v="7"/>
    <s v="Lleida"/>
    <m/>
    <m/>
    <m/>
    <m/>
    <n v="45"/>
    <s v="Jesús"/>
    <x v="206"/>
    <d v="1899-12-30T12:30:00"/>
    <m/>
    <n v="1"/>
    <x v="0"/>
    <x v="0"/>
    <s v="SI"/>
    <x v="1"/>
    <x v="2"/>
    <x v="0"/>
    <n v="0"/>
    <x v="2"/>
    <x v="41"/>
    <x v="10"/>
    <n v="468"/>
  </r>
  <r>
    <d v="2019-10-08T00:00:00"/>
    <x v="1"/>
    <d v="1899-12-30T10:30:00"/>
    <m/>
    <x v="1"/>
    <s v="JAR"/>
    <d v="2019-10-08T10:30:00"/>
    <n v="30122"/>
    <x v="26"/>
    <s v="Carga"/>
    <s v="SI"/>
    <n v="13.5"/>
    <n v="26"/>
    <x v="2"/>
    <x v="423"/>
    <x v="7"/>
    <s v="Lleida"/>
    <m/>
    <m/>
    <m/>
    <m/>
    <n v="45"/>
    <s v="Jesús"/>
    <x v="206"/>
    <d v="1899-12-30T11:15:00"/>
    <m/>
    <n v="1"/>
    <x v="0"/>
    <x v="0"/>
    <s v="SI"/>
    <x v="1"/>
    <x v="2"/>
    <x v="0"/>
    <n v="0"/>
    <x v="2"/>
    <x v="41"/>
    <x v="10"/>
    <n v="468"/>
  </r>
  <r>
    <d v="2019-10-08T00:00:00"/>
    <x v="8"/>
    <d v="1899-12-30T16:30:00"/>
    <m/>
    <x v="1"/>
    <s v="JAR"/>
    <d v="2019-10-08T16:30:00"/>
    <n v="30159"/>
    <x v="26"/>
    <s v="Carga"/>
    <s v="SI"/>
    <n v="13.5"/>
    <n v="26"/>
    <x v="2"/>
    <x v="423"/>
    <x v="7"/>
    <s v="Lleida"/>
    <m/>
    <m/>
    <m/>
    <m/>
    <n v="45"/>
    <s v="Juan Carlos"/>
    <x v="206"/>
    <d v="1899-12-30T15:30:00"/>
    <m/>
    <n v="1"/>
    <x v="0"/>
    <x v="0"/>
    <s v="SI"/>
    <x v="1"/>
    <x v="3"/>
    <x v="1"/>
    <n v="1"/>
    <x v="2"/>
    <x v="41"/>
    <x v="10"/>
    <n v="468"/>
  </r>
  <r>
    <d v="2019-10-08T00:00:00"/>
    <x v="40"/>
    <d v="1899-12-30T17:00:00"/>
    <m/>
    <x v="1"/>
    <s v="JAR"/>
    <d v="2019-10-08T17:00:00"/>
    <m/>
    <x v="83"/>
    <s v="Carga"/>
    <s v="NO"/>
    <n v="2"/>
    <n v="4"/>
    <x v="0"/>
    <x v="294"/>
    <x v="7"/>
    <s v="varios"/>
    <m/>
    <m/>
    <m/>
    <m/>
    <n v="10"/>
    <s v="Juan Carlos"/>
    <x v="206"/>
    <d v="1899-12-30T17:00:00"/>
    <m/>
    <n v="0"/>
    <x v="0"/>
    <x v="0"/>
    <s v="SI"/>
    <x v="1"/>
    <x v="1"/>
    <x v="1"/>
    <n v="1"/>
    <x v="2"/>
    <x v="41"/>
    <x v="10"/>
    <n v="468"/>
  </r>
  <r>
    <d v="2019-10-08T00:00:00"/>
    <x v="4"/>
    <d v="1899-12-30T12:00:00"/>
    <m/>
    <x v="1"/>
    <s v="JAR"/>
    <d v="2019-10-08T12:00:00"/>
    <m/>
    <x v="12"/>
    <s v="Descarga"/>
    <s v="NO"/>
    <n v="1"/>
    <n v="1"/>
    <x v="0"/>
    <x v="17"/>
    <x v="2"/>
    <s v="PALAU"/>
    <m/>
    <m/>
    <m/>
    <m/>
    <n v="10"/>
    <s v="Reyes"/>
    <x v="206"/>
    <d v="1899-12-30T12:00:00"/>
    <m/>
    <n v="0"/>
    <x v="0"/>
    <x v="0"/>
    <s v="SI"/>
    <x v="1"/>
    <x v="1"/>
    <x v="1"/>
    <n v="1"/>
    <x v="0"/>
    <x v="41"/>
    <x v="10"/>
    <n v="468"/>
  </r>
  <r>
    <d v="2019-10-08T00:00:00"/>
    <x v="13"/>
    <d v="1899-12-30T16:00:00"/>
    <m/>
    <x v="1"/>
    <s v="JAR"/>
    <d v="2019-10-08T16:00:00"/>
    <n v="29816"/>
    <x v="3"/>
    <s v="Carga"/>
    <s v="NO"/>
    <n v="2"/>
    <n v="4"/>
    <x v="0"/>
    <x v="355"/>
    <x v="3"/>
    <s v="Zaragoza"/>
    <m/>
    <m/>
    <m/>
    <m/>
    <n v="20"/>
    <s v="Juan Carlos"/>
    <x v="206"/>
    <d v="1899-12-30T16:00:00"/>
    <m/>
    <n v="0"/>
    <x v="0"/>
    <x v="0"/>
    <s v="SI"/>
    <x v="1"/>
    <x v="1"/>
    <x v="1"/>
    <n v="1"/>
    <x v="1"/>
    <x v="41"/>
    <x v="10"/>
    <n v="468"/>
  </r>
  <r>
    <d v="2019-10-08T00:00:00"/>
    <x v="59"/>
    <d v="1899-12-30T07:00:00"/>
    <m/>
    <x v="1"/>
    <s v="JAR"/>
    <d v="2019-10-08T07:00:00"/>
    <m/>
    <x v="26"/>
    <s v="Carga"/>
    <s v="NO"/>
    <n v="7"/>
    <n v="15"/>
    <x v="0"/>
    <x v="157"/>
    <x v="5"/>
    <s v="Varios"/>
    <m/>
    <m/>
    <m/>
    <m/>
    <n v="40"/>
    <s v="Miguel M."/>
    <x v="206"/>
    <d v="1899-12-30T07:00:00"/>
    <m/>
    <n v="0"/>
    <x v="0"/>
    <x v="0"/>
    <s v="SI"/>
    <x v="1"/>
    <x v="1"/>
    <x v="1"/>
    <n v="1"/>
    <x v="2"/>
    <x v="41"/>
    <x v="10"/>
    <n v="468"/>
  </r>
  <r>
    <d v="2019-10-08T00:00:00"/>
    <x v="14"/>
    <d v="1899-12-30T10:00:00"/>
    <m/>
    <x v="1"/>
    <s v="SJ"/>
    <d v="2019-10-08T10:00:00"/>
    <n v="30134"/>
    <x v="3"/>
    <s v="Carga"/>
    <s v="NO"/>
    <n v="0.5"/>
    <n v="1"/>
    <x v="0"/>
    <x v="13"/>
    <x v="3"/>
    <s v="mollet"/>
    <m/>
    <m/>
    <m/>
    <m/>
    <n v="5"/>
    <s v="Sandra"/>
    <x v="206"/>
    <d v="1899-12-30T10:00:00"/>
    <m/>
    <n v="0"/>
    <x v="0"/>
    <x v="0"/>
    <s v="SI"/>
    <x v="1"/>
    <x v="1"/>
    <x v="1"/>
    <n v="1"/>
    <x v="1"/>
    <x v="41"/>
    <x v="10"/>
    <n v="468"/>
  </r>
  <r>
    <d v="2019-10-08T00:00:00"/>
    <x v="22"/>
    <d v="1899-12-30T09:00:00"/>
    <m/>
    <x v="1"/>
    <s v="SJ"/>
    <d v="2019-10-08T09:00:00"/>
    <n v="30045"/>
    <x v="3"/>
    <s v="Carga"/>
    <s v="SI"/>
    <n v="13.5"/>
    <n v="26"/>
    <x v="0"/>
    <x v="382"/>
    <x v="1"/>
    <s v="palau"/>
    <m/>
    <m/>
    <m/>
    <m/>
    <n v="35"/>
    <s v="Jesús"/>
    <x v="206"/>
    <d v="1899-12-30T09:00:00"/>
    <m/>
    <n v="1"/>
    <x v="0"/>
    <x v="0"/>
    <s v="SI"/>
    <x v="1"/>
    <x v="1"/>
    <x v="1"/>
    <n v="1"/>
    <x v="1"/>
    <x v="41"/>
    <x v="10"/>
    <n v="468"/>
  </r>
  <r>
    <d v="2019-10-08T00:00:00"/>
    <x v="9"/>
    <d v="1899-12-30T08:00:00"/>
    <m/>
    <x v="1"/>
    <s v="JAR"/>
    <d v="2019-10-08T08:00:00"/>
    <s v="29944-43"/>
    <x v="7"/>
    <s v="Carga"/>
    <s v="NO"/>
    <n v="4"/>
    <n v="6"/>
    <x v="0"/>
    <x v="100"/>
    <x v="7"/>
    <s v="Abrera"/>
    <m/>
    <m/>
    <m/>
    <m/>
    <n v="20"/>
    <s v="Miguel M."/>
    <x v="206"/>
    <d v="1899-12-30T08:00:00"/>
    <m/>
    <n v="0"/>
    <x v="0"/>
    <x v="0"/>
    <s v="SI"/>
    <x v="1"/>
    <x v="1"/>
    <x v="1"/>
    <n v="1"/>
    <x v="2"/>
    <x v="41"/>
    <x v="10"/>
    <n v="468"/>
  </r>
  <r>
    <d v="2019-10-08T00:00:00"/>
    <x v="36"/>
    <d v="1899-12-30T13:00:00"/>
    <m/>
    <x v="1"/>
    <s v="JAR"/>
    <d v="2019-10-08T13:00:00"/>
    <n v="29288"/>
    <x v="3"/>
    <s v="Carga"/>
    <s v="SI"/>
    <n v="13.5"/>
    <n v="10"/>
    <x v="0"/>
    <x v="6"/>
    <x v="3"/>
    <s v="Bernis"/>
    <m/>
    <m/>
    <m/>
    <m/>
    <n v="30"/>
    <s v="Jesús"/>
    <x v="206"/>
    <d v="1899-12-30T13:00:00"/>
    <m/>
    <n v="1"/>
    <x v="0"/>
    <x v="0"/>
    <s v="SI"/>
    <x v="1"/>
    <x v="1"/>
    <x v="1"/>
    <n v="1"/>
    <x v="1"/>
    <x v="41"/>
    <x v="10"/>
    <n v="468"/>
  </r>
  <r>
    <d v="2019-10-08T00:00:00"/>
    <x v="2"/>
    <d v="1899-12-30T11:00:00"/>
    <m/>
    <x v="1"/>
    <s v="JAR"/>
    <d v="2019-10-08T11:00:00"/>
    <s v="29617-28464"/>
    <x v="3"/>
    <s v="Carga"/>
    <s v="SI"/>
    <n v="13.5"/>
    <n v="26"/>
    <x v="0"/>
    <x v="257"/>
    <x v="1"/>
    <s v="Portugal"/>
    <m/>
    <m/>
    <m/>
    <m/>
    <n v="60"/>
    <s v="Miguel M."/>
    <x v="206"/>
    <d v="1899-12-30T11:00:00"/>
    <m/>
    <n v="1"/>
    <x v="0"/>
    <x v="0"/>
    <s v="SI"/>
    <x v="1"/>
    <x v="1"/>
    <x v="1"/>
    <n v="1"/>
    <x v="1"/>
    <x v="41"/>
    <x v="10"/>
    <n v="468"/>
  </r>
  <r>
    <d v="2019-10-08T00:00:00"/>
    <x v="6"/>
    <d v="1899-12-30T13:30:00"/>
    <m/>
    <x v="1"/>
    <s v="JAR"/>
    <d v="2019-10-08T13:30:00"/>
    <s v="29881-29967"/>
    <x v="75"/>
    <s v="Carga"/>
    <s v="NO"/>
    <n v="2"/>
    <n v="4"/>
    <x v="0"/>
    <x v="41"/>
    <x v="1"/>
    <s v="Portugal"/>
    <m/>
    <m/>
    <m/>
    <m/>
    <n v="20"/>
    <s v="Sandra"/>
    <x v="206"/>
    <d v="1899-12-30T13:30:00"/>
    <m/>
    <n v="0"/>
    <x v="0"/>
    <x v="0"/>
    <s v="SI"/>
    <x v="1"/>
    <x v="1"/>
    <x v="1"/>
    <n v="1"/>
    <x v="1"/>
    <x v="41"/>
    <x v="10"/>
    <n v="468"/>
  </r>
  <r>
    <d v="2019-10-08T00:00:00"/>
    <x v="46"/>
    <d v="1899-12-30T18:00:00"/>
    <m/>
    <x v="1"/>
    <s v="JAR"/>
    <d v="2019-10-08T18:00:00"/>
    <n v="30159"/>
    <x v="26"/>
    <s v="Carga"/>
    <s v="SI"/>
    <n v="13.5"/>
    <n v="26"/>
    <x v="2"/>
    <x v="423"/>
    <x v="7"/>
    <s v="Lleida"/>
    <m/>
    <m/>
    <m/>
    <m/>
    <n v="45"/>
    <s v="Juan Carlos"/>
    <x v="206"/>
    <d v="1899-12-30T18:00:00"/>
    <m/>
    <n v="1"/>
    <x v="0"/>
    <x v="0"/>
    <s v="SI"/>
    <x v="1"/>
    <x v="1"/>
    <x v="1"/>
    <n v="1"/>
    <x v="2"/>
    <x v="41"/>
    <x v="10"/>
    <n v="468"/>
  </r>
  <r>
    <d v="2019-10-08T00:00:00"/>
    <x v="35"/>
    <d v="1899-12-30T12:15:00"/>
    <m/>
    <x v="1"/>
    <s v="JAR"/>
    <d v="2019-10-08T12:30:00"/>
    <n v="30067"/>
    <x v="3"/>
    <s v="Carga"/>
    <s v="NO"/>
    <n v="2"/>
    <n v="4"/>
    <x v="0"/>
    <x v="141"/>
    <x v="1"/>
    <s v="Barcelona"/>
    <m/>
    <m/>
    <m/>
    <m/>
    <n v="30"/>
    <s v="Miguel M."/>
    <x v="206"/>
    <d v="1899-12-30T12:15:00"/>
    <m/>
    <n v="0"/>
    <x v="0"/>
    <x v="0"/>
    <s v="SI"/>
    <x v="1"/>
    <x v="1"/>
    <x v="1"/>
    <n v="1"/>
    <x v="1"/>
    <x v="41"/>
    <x v="10"/>
    <n v="468"/>
  </r>
  <r>
    <d v="2019-10-08T00:00:00"/>
    <x v="38"/>
    <d v="1899-12-30T15:00:00"/>
    <m/>
    <x v="1"/>
    <s v="JAR"/>
    <d v="2019-10-08T15:00:00"/>
    <n v="29204"/>
    <x v="31"/>
    <s v="Carga"/>
    <s v="SI"/>
    <n v="13.5"/>
    <n v="33"/>
    <x v="0"/>
    <x v="138"/>
    <x v="7"/>
    <s v="Valladolid"/>
    <m/>
    <m/>
    <m/>
    <m/>
    <n v="60"/>
    <s v="Juan Carlos"/>
    <x v="206"/>
    <d v="1899-12-30T15:00:00"/>
    <m/>
    <n v="1"/>
    <x v="0"/>
    <x v="0"/>
    <s v="SI"/>
    <x v="1"/>
    <x v="1"/>
    <x v="1"/>
    <n v="1"/>
    <x v="2"/>
    <x v="41"/>
    <x v="10"/>
    <n v="468"/>
  </r>
  <r>
    <d v="2019-10-08T00:00:00"/>
    <x v="56"/>
    <d v="1899-12-30T19:00:00"/>
    <m/>
    <x v="1"/>
    <s v="JAR"/>
    <d v="2019-10-08T19:00:00"/>
    <n v="30072"/>
    <x v="86"/>
    <s v="Carga"/>
    <s v="SI"/>
    <n v="13.5"/>
    <n v="26"/>
    <x v="2"/>
    <x v="292"/>
    <x v="7"/>
    <s v="Sevilla"/>
    <m/>
    <s v="8708-HLM // R-7762-BCW"/>
    <m/>
    <m/>
    <n v="45"/>
    <s v="Jesús"/>
    <x v="206"/>
    <d v="1899-12-30T16:30:00"/>
    <m/>
    <n v="1"/>
    <x v="0"/>
    <x v="0"/>
    <s v="SI"/>
    <x v="1"/>
    <x v="3"/>
    <x v="1"/>
    <n v="1"/>
    <x v="2"/>
    <x v="41"/>
    <x v="10"/>
    <n v="468"/>
  </r>
  <r>
    <d v="2019-10-08T00:00:00"/>
    <x v="43"/>
    <d v="1899-12-30T14:00:00"/>
    <m/>
    <x v="1"/>
    <s v="JAR"/>
    <d v="2019-10-08T14:00:00"/>
    <n v="30122"/>
    <x v="26"/>
    <s v="Carga"/>
    <s v="SI"/>
    <n v="13.5"/>
    <n v="26"/>
    <x v="2"/>
    <x v="423"/>
    <x v="7"/>
    <s v="Lleida"/>
    <m/>
    <m/>
    <m/>
    <m/>
    <n v="45"/>
    <s v="Juan Carlos"/>
    <x v="206"/>
    <d v="1899-12-30T14:00:00"/>
    <m/>
    <n v="1"/>
    <x v="0"/>
    <x v="0"/>
    <s v="SI"/>
    <x v="1"/>
    <x v="1"/>
    <x v="1"/>
    <n v="1"/>
    <x v="2"/>
    <x v="41"/>
    <x v="10"/>
    <n v="468"/>
  </r>
  <r>
    <d v="2019-10-08T00:00:00"/>
    <x v="55"/>
    <d v="1899-12-30T17:30:00"/>
    <m/>
    <x v="1"/>
    <s v="JAR"/>
    <d v="2019-10-08T17:30:00"/>
    <m/>
    <x v="3"/>
    <s v="Descarga"/>
    <s v="NO"/>
    <n v="2"/>
    <n v="4"/>
    <x v="0"/>
    <x v="90"/>
    <x v="0"/>
    <s v="PALAU"/>
    <m/>
    <m/>
    <m/>
    <m/>
    <n v="20"/>
    <s v="Jesús"/>
    <x v="206"/>
    <d v="1899-12-30T17:30:00"/>
    <m/>
    <n v="0"/>
    <x v="0"/>
    <x v="0"/>
    <s v="SI"/>
    <x v="1"/>
    <x v="1"/>
    <x v="1"/>
    <n v="1"/>
    <x v="0"/>
    <x v="41"/>
    <x v="10"/>
    <n v="468"/>
  </r>
  <r>
    <d v="2019-10-09T00:00:00"/>
    <x v="1"/>
    <d v="1899-12-30T10:30:00"/>
    <m/>
    <x v="1"/>
    <s v="JAR"/>
    <d v="2019-10-09T10:30:00"/>
    <n v="30122"/>
    <x v="26"/>
    <s v="Carga"/>
    <s v="SI"/>
    <n v="13.5"/>
    <n v="26"/>
    <x v="2"/>
    <x v="423"/>
    <x v="7"/>
    <s v="Lleida"/>
    <m/>
    <m/>
    <m/>
    <m/>
    <n v="45"/>
    <s v="Jesús"/>
    <x v="207"/>
    <d v="1899-12-30T10:30:00"/>
    <m/>
    <n v="1"/>
    <x v="0"/>
    <x v="0"/>
    <s v="SI"/>
    <x v="1"/>
    <x v="1"/>
    <x v="1"/>
    <n v="1"/>
    <x v="2"/>
    <x v="41"/>
    <x v="10"/>
    <n v="468"/>
  </r>
  <r>
    <d v="2019-10-09T00:00:00"/>
    <x v="3"/>
    <d v="1899-12-30T11:30:00"/>
    <m/>
    <x v="1"/>
    <s v="JAR"/>
    <d v="2019-10-09T11:30:00"/>
    <n v="30122"/>
    <x v="26"/>
    <s v="Carga"/>
    <s v="SI"/>
    <n v="13.5"/>
    <n v="26"/>
    <x v="2"/>
    <x v="423"/>
    <x v="7"/>
    <s v="Lleida"/>
    <m/>
    <m/>
    <m/>
    <m/>
    <n v="45"/>
    <s v="Jesús"/>
    <x v="207"/>
    <d v="1899-12-30T11:30:00"/>
    <m/>
    <n v="1"/>
    <x v="0"/>
    <x v="0"/>
    <s v="SI"/>
    <x v="1"/>
    <x v="1"/>
    <x v="1"/>
    <n v="1"/>
    <x v="2"/>
    <x v="41"/>
    <x v="10"/>
    <n v="468"/>
  </r>
  <r>
    <d v="2019-10-09T00:00:00"/>
    <x v="5"/>
    <d v="1899-12-30T12:30:00"/>
    <m/>
    <x v="1"/>
    <s v="JAR"/>
    <d v="2019-10-09T12:30:00"/>
    <n v="30122"/>
    <x v="26"/>
    <s v="Carga"/>
    <s v="SI"/>
    <n v="13.5"/>
    <n v="26"/>
    <x v="2"/>
    <x v="423"/>
    <x v="7"/>
    <s v="Lleida"/>
    <m/>
    <m/>
    <m/>
    <m/>
    <n v="45"/>
    <s v="Jesús"/>
    <x v="207"/>
    <d v="1899-12-30T12:30:00"/>
    <m/>
    <n v="1"/>
    <x v="0"/>
    <x v="0"/>
    <s v="SI"/>
    <x v="1"/>
    <x v="1"/>
    <x v="1"/>
    <n v="1"/>
    <x v="2"/>
    <x v="41"/>
    <x v="10"/>
    <n v="468"/>
  </r>
  <r>
    <d v="2019-10-09T00:00:00"/>
    <x v="7"/>
    <d v="1899-12-30T15:30:00"/>
    <m/>
    <x v="1"/>
    <s v="JAR"/>
    <d v="2019-10-09T15:30:00"/>
    <n v="30122"/>
    <x v="26"/>
    <s v="Carga"/>
    <s v="SI"/>
    <n v="13.5"/>
    <n v="26"/>
    <x v="2"/>
    <x v="423"/>
    <x v="7"/>
    <s v="Lleida"/>
    <m/>
    <m/>
    <m/>
    <m/>
    <n v="45"/>
    <s v="Jesús"/>
    <x v="207"/>
    <d v="1899-12-30T13:30:00"/>
    <m/>
    <n v="1"/>
    <x v="0"/>
    <x v="0"/>
    <s v="SI"/>
    <x v="1"/>
    <x v="3"/>
    <x v="1"/>
    <n v="1"/>
    <x v="2"/>
    <x v="41"/>
    <x v="10"/>
    <n v="468"/>
  </r>
  <r>
    <d v="2019-10-09T00:00:00"/>
    <x v="40"/>
    <d v="1899-12-30T17:00:00"/>
    <m/>
    <x v="1"/>
    <s v="JAR"/>
    <d v="2019-10-09T17:00:00"/>
    <m/>
    <x v="83"/>
    <s v="Carga"/>
    <s v="NO"/>
    <n v="2"/>
    <n v="4"/>
    <x v="0"/>
    <x v="294"/>
    <x v="7"/>
    <s v="varios"/>
    <m/>
    <m/>
    <m/>
    <m/>
    <n v="20"/>
    <s v="Juan Carlos"/>
    <x v="207"/>
    <d v="1899-12-30T17:00:00"/>
    <m/>
    <n v="0"/>
    <x v="0"/>
    <x v="0"/>
    <s v="SI"/>
    <x v="1"/>
    <x v="1"/>
    <x v="1"/>
    <n v="1"/>
    <x v="2"/>
    <x v="41"/>
    <x v="10"/>
    <n v="468"/>
  </r>
  <r>
    <d v="2019-10-09T00:00:00"/>
    <x v="22"/>
    <d v="1899-12-30T09:00:00"/>
    <m/>
    <x v="1"/>
    <s v="JAR"/>
    <d v="2019-10-09T09:00:00"/>
    <n v="29964"/>
    <x v="3"/>
    <s v="Carga"/>
    <s v="NO"/>
    <n v="2"/>
    <n v="2"/>
    <x v="0"/>
    <x v="362"/>
    <x v="1"/>
    <s v="Vitoria"/>
    <m/>
    <m/>
    <m/>
    <m/>
    <n v="15"/>
    <s v="Miguel M."/>
    <x v="207"/>
    <d v="1899-12-30T09:00:00"/>
    <m/>
    <n v="0"/>
    <x v="0"/>
    <x v="0"/>
    <s v="SI"/>
    <x v="1"/>
    <x v="1"/>
    <x v="1"/>
    <n v="1"/>
    <x v="1"/>
    <x v="41"/>
    <x v="10"/>
    <n v="468"/>
  </r>
  <r>
    <d v="2019-10-09T00:00:00"/>
    <x v="38"/>
    <d v="1899-12-30T15:00:00"/>
    <m/>
    <x v="1"/>
    <s v="JAR"/>
    <d v="2019-10-09T15:00:00"/>
    <n v="6006870"/>
    <x v="3"/>
    <s v="Carga"/>
    <s v="SI"/>
    <n v="13.5"/>
    <n v="8"/>
    <x v="0"/>
    <x v="86"/>
    <x v="4"/>
    <s v="Italia"/>
    <m/>
    <m/>
    <m/>
    <m/>
    <n v="40"/>
    <s v="Juan Carlos"/>
    <x v="207"/>
    <d v="1899-12-30T15:00:00"/>
    <m/>
    <n v="1"/>
    <x v="0"/>
    <x v="0"/>
    <s v="SI"/>
    <x v="1"/>
    <x v="1"/>
    <x v="1"/>
    <n v="1"/>
    <x v="1"/>
    <x v="41"/>
    <x v="10"/>
    <n v="468"/>
  </r>
  <r>
    <d v="2019-10-09T00:00:00"/>
    <x v="59"/>
    <d v="1899-12-30T07:00:00"/>
    <m/>
    <x v="1"/>
    <s v="JAR"/>
    <d v="2019-10-09T07:00:00"/>
    <m/>
    <x v="26"/>
    <s v="Carga"/>
    <s v="NO"/>
    <n v="26"/>
    <n v="13.5"/>
    <x v="0"/>
    <x v="157"/>
    <x v="5"/>
    <s v="Varios"/>
    <m/>
    <m/>
    <m/>
    <m/>
    <n v="60"/>
    <s v="Miguel M."/>
    <x v="207"/>
    <d v="1899-12-30T07:00:00"/>
    <m/>
    <n v="0"/>
    <x v="0"/>
    <x v="0"/>
    <s v="SI"/>
    <x v="1"/>
    <x v="1"/>
    <x v="1"/>
    <n v="1"/>
    <x v="2"/>
    <x v="41"/>
    <x v="10"/>
    <n v="468"/>
  </r>
  <r>
    <d v="2019-10-09T00:00:00"/>
    <x v="9"/>
    <d v="1899-12-30T08:00:00"/>
    <m/>
    <x v="1"/>
    <s v="JAR"/>
    <d v="2019-10-09T08:00:00"/>
    <n v="6007804"/>
    <x v="6"/>
    <s v="Carga"/>
    <s v="SI"/>
    <n v="13.5"/>
    <n v="22"/>
    <x v="0"/>
    <x v="7"/>
    <x v="4"/>
    <s v="France"/>
    <m/>
    <m/>
    <m/>
    <m/>
    <n v="60"/>
    <s v="Miguel M."/>
    <x v="207"/>
    <d v="1899-12-30T08:00:00"/>
    <m/>
    <n v="1"/>
    <x v="0"/>
    <x v="0"/>
    <s v="SI"/>
    <x v="1"/>
    <x v="1"/>
    <x v="1"/>
    <n v="1"/>
    <x v="1"/>
    <x v="41"/>
    <x v="10"/>
    <n v="468"/>
  </r>
  <r>
    <d v="2019-10-09T00:00:00"/>
    <x v="0"/>
    <d v="1899-12-30T09:30:00"/>
    <m/>
    <x v="1"/>
    <s v="JAR"/>
    <d v="2019-10-09T09:30:00"/>
    <m/>
    <x v="3"/>
    <s v="Carga"/>
    <s v="NO"/>
    <n v="4"/>
    <n v="4"/>
    <x v="0"/>
    <x v="6"/>
    <x v="3"/>
    <s v="Varios"/>
    <m/>
    <m/>
    <m/>
    <m/>
    <n v="20"/>
    <s v="Jesús"/>
    <x v="207"/>
    <d v="1899-12-30T11:30:00"/>
    <m/>
    <n v="0"/>
    <x v="0"/>
    <x v="0"/>
    <s v="SI"/>
    <x v="1"/>
    <x v="2"/>
    <x v="0"/>
    <n v="0"/>
    <x v="1"/>
    <x v="41"/>
    <x v="10"/>
    <n v="468"/>
  </r>
  <r>
    <d v="2019-10-09T00:00:00"/>
    <x v="36"/>
    <d v="1899-12-30T13:00:00"/>
    <m/>
    <x v="1"/>
    <s v="JAR"/>
    <d v="2019-10-09T13:00:00"/>
    <n v="29776"/>
    <x v="3"/>
    <s v="Carga"/>
    <s v="NO"/>
    <n v="1"/>
    <n v="1"/>
    <x v="0"/>
    <x v="84"/>
    <x v="1"/>
    <s v="Vizcaya"/>
    <m/>
    <m/>
    <m/>
    <m/>
    <n v="15"/>
    <s v="Miguel M."/>
    <x v="207"/>
    <d v="1899-12-30T13:00:00"/>
    <m/>
    <n v="0"/>
    <x v="0"/>
    <x v="0"/>
    <s v="SI"/>
    <x v="1"/>
    <x v="1"/>
    <x v="1"/>
    <n v="1"/>
    <x v="1"/>
    <x v="41"/>
    <x v="10"/>
    <n v="468"/>
  </r>
  <r>
    <d v="2019-10-09T00:00:00"/>
    <x v="4"/>
    <d v="1899-12-30T12:00:00"/>
    <m/>
    <x v="1"/>
    <s v="JAR"/>
    <d v="2019-10-09T12:00:00"/>
    <s v="29858-29570"/>
    <x v="91"/>
    <s v="Carga"/>
    <s v="NO"/>
    <n v="6"/>
    <n v="10"/>
    <x v="0"/>
    <x v="145"/>
    <x v="7"/>
    <s v="Tenerife"/>
    <m/>
    <m/>
    <m/>
    <m/>
    <n v="30"/>
    <s v="Miguel M."/>
    <x v="207"/>
    <d v="1899-12-30T13:00:00"/>
    <m/>
    <n v="0"/>
    <x v="0"/>
    <x v="0"/>
    <s v="SI"/>
    <x v="1"/>
    <x v="2"/>
    <x v="0"/>
    <n v="0"/>
    <x v="2"/>
    <x v="41"/>
    <x v="10"/>
    <n v="468"/>
  </r>
  <r>
    <d v="2019-10-09T00:00:00"/>
    <x v="14"/>
    <d v="1899-12-30T10:00:00"/>
    <m/>
    <x v="1"/>
    <s v="JAR"/>
    <d v="2019-10-09T10:00:00"/>
    <m/>
    <x v="91"/>
    <s v="Carga"/>
    <s v="NO"/>
    <n v="5"/>
    <n v="10"/>
    <x v="0"/>
    <x v="266"/>
    <x v="7"/>
    <s v="Las Palmas"/>
    <m/>
    <m/>
    <m/>
    <m/>
    <n v="40"/>
    <s v="Miguel M."/>
    <x v="207"/>
    <d v="1899-12-30T11:30:00"/>
    <m/>
    <n v="0"/>
    <x v="0"/>
    <x v="0"/>
    <s v="SI"/>
    <x v="1"/>
    <x v="2"/>
    <x v="0"/>
    <n v="0"/>
    <x v="2"/>
    <x v="41"/>
    <x v="10"/>
    <n v="468"/>
  </r>
  <r>
    <d v="2019-10-09T00:00:00"/>
    <x v="12"/>
    <d v="1899-12-30T14:30:00"/>
    <m/>
    <x v="1"/>
    <s v="JAR"/>
    <d v="2019-10-09T14:30:00"/>
    <n v="29849"/>
    <x v="3"/>
    <s v="Carga"/>
    <s v="SI"/>
    <n v="13.5"/>
    <n v="10"/>
    <x v="0"/>
    <x v="6"/>
    <x v="3"/>
    <s v="Bernis"/>
    <m/>
    <m/>
    <m/>
    <m/>
    <n v="30"/>
    <s v="Jesús"/>
    <x v="207"/>
    <d v="1899-12-30T15:00:00"/>
    <m/>
    <n v="1"/>
    <x v="0"/>
    <x v="0"/>
    <s v="SI"/>
    <x v="1"/>
    <x v="2"/>
    <x v="0"/>
    <n v="0"/>
    <x v="1"/>
    <x v="41"/>
    <x v="10"/>
    <n v="468"/>
  </r>
  <r>
    <d v="2019-10-09T00:00:00"/>
    <x v="20"/>
    <d v="1899-12-30T08:30:00"/>
    <m/>
    <x v="1"/>
    <s v="JAR"/>
    <d v="2019-10-09T08:30:00"/>
    <m/>
    <x v="7"/>
    <s v="Carga"/>
    <s v="NO"/>
    <n v="4"/>
    <n v="6"/>
    <x v="0"/>
    <x v="231"/>
    <x v="2"/>
    <s v="Abrera"/>
    <m/>
    <m/>
    <m/>
    <m/>
    <n v="20"/>
    <s v="Miguel M."/>
    <x v="207"/>
    <d v="1899-12-30T08:30:00"/>
    <m/>
    <n v="0"/>
    <x v="0"/>
    <x v="0"/>
    <s v="SI"/>
    <x v="1"/>
    <x v="1"/>
    <x v="1"/>
    <n v="1"/>
    <x v="0"/>
    <x v="41"/>
    <x v="10"/>
    <n v="468"/>
  </r>
  <r>
    <d v="2019-10-09T00:00:00"/>
    <x v="2"/>
    <d v="1899-12-30T11:00:00"/>
    <m/>
    <x v="1"/>
    <s v="JAR"/>
    <d v="2019-10-09T11:00:00"/>
    <m/>
    <x v="7"/>
    <s v="Descarga"/>
    <s v="NO"/>
    <n v="4"/>
    <n v="6"/>
    <x v="0"/>
    <x v="231"/>
    <x v="2"/>
    <s v="Palau"/>
    <m/>
    <m/>
    <m/>
    <m/>
    <n v="15"/>
    <s v="Reyes"/>
    <x v="207"/>
    <d v="1899-12-30T11:00:00"/>
    <m/>
    <n v="0"/>
    <x v="0"/>
    <x v="0"/>
    <s v="SI"/>
    <x v="1"/>
    <x v="1"/>
    <x v="1"/>
    <n v="1"/>
    <x v="0"/>
    <x v="41"/>
    <x v="10"/>
    <n v="468"/>
  </r>
  <r>
    <d v="2019-10-09T00:00:00"/>
    <x v="6"/>
    <d v="1899-12-30T13:30:00"/>
    <m/>
    <x v="1"/>
    <s v="JAR"/>
    <d v="2019-10-09T13:30:00"/>
    <n v="30064"/>
    <x v="75"/>
    <s v="Carga"/>
    <s v="NO"/>
    <n v="1"/>
    <n v="1"/>
    <x v="0"/>
    <x v="41"/>
    <x v="1"/>
    <s v="Portugal"/>
    <m/>
    <m/>
    <m/>
    <m/>
    <n v="10"/>
    <s v="Sandra"/>
    <x v="207"/>
    <d v="1899-12-30T13:30:00"/>
    <m/>
    <n v="0"/>
    <x v="0"/>
    <x v="0"/>
    <s v="SI"/>
    <x v="1"/>
    <x v="1"/>
    <x v="1"/>
    <n v="1"/>
    <x v="1"/>
    <x v="41"/>
    <x v="10"/>
    <n v="468"/>
  </r>
  <r>
    <d v="2019-10-09T00:00:00"/>
    <x v="61"/>
    <d v="1899-12-30T11:45:00"/>
    <m/>
    <x v="1"/>
    <s v="JAR"/>
    <d v="2019-10-09T12:00:00"/>
    <n v="29204"/>
    <x v="31"/>
    <s v="Carga"/>
    <s v="SI"/>
    <n v="13.5"/>
    <n v="33"/>
    <x v="0"/>
    <x v="138"/>
    <x v="7"/>
    <s v="Valladolid"/>
    <m/>
    <m/>
    <m/>
    <m/>
    <n v="60"/>
    <s v="Miguel M."/>
    <x v="207"/>
    <d v="1899-12-30T11:45:00"/>
    <m/>
    <n v="1"/>
    <x v="0"/>
    <x v="0"/>
    <s v="SI"/>
    <x v="1"/>
    <x v="1"/>
    <x v="1"/>
    <n v="1"/>
    <x v="2"/>
    <x v="41"/>
    <x v="10"/>
    <n v="468"/>
  </r>
  <r>
    <d v="2019-10-09T00:00:00"/>
    <x v="73"/>
    <d v="1899-12-30T11:15:00"/>
    <m/>
    <x v="1"/>
    <s v="JAR"/>
    <d v="2019-10-09T11:30:00"/>
    <m/>
    <x v="7"/>
    <s v="Carga"/>
    <s v="NO"/>
    <n v="4"/>
    <n v="6"/>
    <x v="0"/>
    <x v="247"/>
    <x v="5"/>
    <s v="La Llagosta"/>
    <m/>
    <m/>
    <m/>
    <m/>
    <n v="20"/>
    <s v="Jesús"/>
    <x v="207"/>
    <d v="1899-12-30T11:15:00"/>
    <m/>
    <n v="0"/>
    <x v="0"/>
    <x v="0"/>
    <s v="SI"/>
    <x v="1"/>
    <x v="1"/>
    <x v="1"/>
    <n v="1"/>
    <x v="2"/>
    <x v="41"/>
    <x v="10"/>
    <n v="468"/>
  </r>
  <r>
    <d v="2019-10-09T00:00:00"/>
    <x v="48"/>
    <d v="1899-12-30T19:30:00"/>
    <m/>
    <x v="1"/>
    <s v="JAR"/>
    <d v="2019-10-09T19:30:00"/>
    <n v="30122"/>
    <x v="26"/>
    <s v="Carga"/>
    <s v="SI"/>
    <n v="13.5"/>
    <n v="26"/>
    <x v="2"/>
    <x v="423"/>
    <x v="7"/>
    <s v="Lleida"/>
    <m/>
    <m/>
    <m/>
    <m/>
    <n v="45"/>
    <s v="Juan Carlos"/>
    <x v="207"/>
    <d v="1899-12-30T19:30:00"/>
    <m/>
    <n v="1"/>
    <x v="0"/>
    <x v="0"/>
    <s v="SI"/>
    <x v="1"/>
    <x v="1"/>
    <x v="1"/>
    <n v="1"/>
    <x v="2"/>
    <x v="41"/>
    <x v="10"/>
    <n v="468"/>
  </r>
  <r>
    <d v="2019-10-09T00:00:00"/>
    <x v="55"/>
    <d v="1899-12-30T17:30:00"/>
    <m/>
    <x v="1"/>
    <s v="JAR"/>
    <d v="2019-10-09T17:30:00"/>
    <m/>
    <x v="26"/>
    <s v="Carga"/>
    <s v="SI"/>
    <n v="13.5"/>
    <n v="26"/>
    <x v="0"/>
    <x v="157"/>
    <x v="7"/>
    <s v="Varios"/>
    <m/>
    <m/>
    <m/>
    <m/>
    <n v="60"/>
    <s v="Juan Carlos"/>
    <x v="207"/>
    <d v="1899-12-30T17:30:00"/>
    <m/>
    <n v="1"/>
    <x v="0"/>
    <x v="0"/>
    <s v="SI"/>
    <x v="1"/>
    <x v="1"/>
    <x v="1"/>
    <n v="1"/>
    <x v="2"/>
    <x v="41"/>
    <x v="10"/>
    <n v="468"/>
  </r>
  <r>
    <d v="2019-10-09T00:00:00"/>
    <x v="13"/>
    <d v="1899-12-30T16:00:00"/>
    <m/>
    <x v="1"/>
    <s v="JAR"/>
    <d v="2019-10-09T16:00:00"/>
    <n v="29370"/>
    <x v="13"/>
    <s v="Carga"/>
    <s v="SI"/>
    <n v="13.5"/>
    <n v="26"/>
    <x v="0"/>
    <x v="396"/>
    <x v="7"/>
    <s v="Portugal"/>
    <m/>
    <m/>
    <m/>
    <m/>
    <n v="40"/>
    <s v="Jesús"/>
    <x v="207"/>
    <d v="1899-12-30T16:00:00"/>
    <m/>
    <n v="1"/>
    <x v="0"/>
    <x v="0"/>
    <s v="SI"/>
    <x v="1"/>
    <x v="1"/>
    <x v="1"/>
    <n v="1"/>
    <x v="2"/>
    <x v="41"/>
    <x v="10"/>
    <n v="468"/>
  </r>
  <r>
    <d v="2019-10-09T00:00:00"/>
    <x v="49"/>
    <d v="1899-12-30T20:00:00"/>
    <m/>
    <x v="1"/>
    <s v="JAR"/>
    <d v="2019-10-09T20:00:00"/>
    <m/>
    <x v="32"/>
    <s v="Descarga"/>
    <s v="NO"/>
    <n v="5"/>
    <n v="8"/>
    <x v="0"/>
    <x v="227"/>
    <x v="0"/>
    <s v="PALAU"/>
    <m/>
    <m/>
    <m/>
    <m/>
    <n v="60"/>
    <s v="Juan Carlos"/>
    <x v="207"/>
    <d v="1899-12-30T20:00:00"/>
    <m/>
    <n v="0"/>
    <x v="0"/>
    <x v="0"/>
    <s v="SI"/>
    <x v="1"/>
    <x v="1"/>
    <x v="1"/>
    <n v="1"/>
    <x v="0"/>
    <x v="41"/>
    <x v="10"/>
    <n v="468"/>
  </r>
  <r>
    <d v="2019-10-10T00:00:00"/>
    <x v="8"/>
    <d v="1899-12-30T16:30:00"/>
    <m/>
    <x v="1"/>
    <s v="JAR"/>
    <d v="2019-10-10T16:30:00"/>
    <m/>
    <x v="19"/>
    <s v="Carga"/>
    <s v="NO"/>
    <n v="4"/>
    <n v="4"/>
    <x v="0"/>
    <x v="6"/>
    <x v="3"/>
    <s v="Varios"/>
    <m/>
    <m/>
    <m/>
    <m/>
    <n v="20"/>
    <s v="Jesús"/>
    <x v="208"/>
    <d v="1899-12-30T16:30:00"/>
    <m/>
    <n v="0"/>
    <x v="0"/>
    <x v="0"/>
    <s v="SI"/>
    <x v="1"/>
    <x v="1"/>
    <x v="1"/>
    <n v="1"/>
    <x v="1"/>
    <x v="41"/>
    <x v="10"/>
    <n v="468"/>
  </r>
  <r>
    <d v="2019-10-10T00:00:00"/>
    <x v="17"/>
    <d v="1899-12-30T06:00:00"/>
    <m/>
    <x v="1"/>
    <s v="JAR"/>
    <d v="2019-10-10T06:00:00"/>
    <m/>
    <x v="25"/>
    <s v="Descarga"/>
    <s v="SI"/>
    <n v="13.5"/>
    <n v="26"/>
    <x v="0"/>
    <x v="42"/>
    <x v="10"/>
    <s v="GAILLON"/>
    <m/>
    <m/>
    <m/>
    <m/>
    <n v="60"/>
    <s v="Miguel M."/>
    <x v="208"/>
    <d v="1899-12-30T06:00:00"/>
    <m/>
    <n v="1"/>
    <x v="0"/>
    <x v="0"/>
    <s v="SI"/>
    <x v="1"/>
    <x v="1"/>
    <x v="1"/>
    <n v="1"/>
    <x v="2"/>
    <x v="41"/>
    <x v="10"/>
    <n v="468"/>
  </r>
  <r>
    <d v="2019-10-10T00:00:00"/>
    <x v="46"/>
    <d v="1899-12-30T18:00:00"/>
    <m/>
    <x v="1"/>
    <s v="JAR"/>
    <d v="2019-10-10T18:00:00"/>
    <s v="6007687 + 6007864 + 6007899 + 6007902 + 6007905 + 6007858"/>
    <x v="6"/>
    <s v="Carga"/>
    <s v="SI"/>
    <n v="13.5"/>
    <n v="26"/>
    <x v="0"/>
    <x v="7"/>
    <x v="4"/>
    <s v="France"/>
    <m/>
    <m/>
    <m/>
    <m/>
    <n v="60"/>
    <s v="Juan Carlos"/>
    <x v="208"/>
    <d v="1899-12-30T16:00:00"/>
    <m/>
    <n v="1"/>
    <x v="0"/>
    <x v="0"/>
    <s v="SI"/>
    <x v="1"/>
    <x v="3"/>
    <x v="1"/>
    <n v="1"/>
    <x v="1"/>
    <x v="41"/>
    <x v="10"/>
    <n v="468"/>
  </r>
  <r>
    <d v="2019-10-10T00:00:00"/>
    <x v="14"/>
    <d v="1899-12-30T10:00:00"/>
    <m/>
    <x v="1"/>
    <s v="JAR"/>
    <d v="2019-10-10T10:00:00"/>
    <s v="6007836+6007639 + 6007661 + 6007665 + 6007698 + 6007722 + 6007794  "/>
    <x v="3"/>
    <s v="Carga"/>
    <s v="SI"/>
    <n v="13.5"/>
    <n v="26"/>
    <x v="0"/>
    <x v="10"/>
    <x v="4"/>
    <s v="Uk"/>
    <m/>
    <m/>
    <m/>
    <m/>
    <n v="60"/>
    <s v="Miguel M."/>
    <x v="208"/>
    <d v="1899-12-30T10:00:00"/>
    <m/>
    <n v="1"/>
    <x v="0"/>
    <x v="0"/>
    <s v="SI"/>
    <x v="1"/>
    <x v="1"/>
    <x v="1"/>
    <n v="1"/>
    <x v="1"/>
    <x v="41"/>
    <x v="10"/>
    <n v="468"/>
  </r>
  <r>
    <d v="2019-10-10T00:00:00"/>
    <x v="4"/>
    <d v="1899-12-30T12:00:00"/>
    <m/>
    <x v="1"/>
    <s v="JAR"/>
    <d v="2019-10-10T12:00:00"/>
    <m/>
    <x v="22"/>
    <s v="Carga"/>
    <s v="SI"/>
    <n v="13.5"/>
    <n v="26"/>
    <x v="0"/>
    <x v="21"/>
    <x v="8"/>
    <s v="Lorqui"/>
    <m/>
    <m/>
    <m/>
    <m/>
    <n v="60"/>
    <s v="Juan Carlos"/>
    <x v="208"/>
    <d v="1899-12-30T14:30:00"/>
    <m/>
    <n v="1"/>
    <x v="0"/>
    <x v="0"/>
    <s v="SI"/>
    <x v="1"/>
    <x v="2"/>
    <x v="0"/>
    <n v="0"/>
    <x v="2"/>
    <x v="41"/>
    <x v="10"/>
    <n v="468"/>
  </r>
  <r>
    <d v="2019-10-10T00:00:00"/>
    <x v="0"/>
    <d v="1899-12-30T09:30:00"/>
    <m/>
    <x v="1"/>
    <s v="JAR"/>
    <d v="2019-10-10T09:30:00"/>
    <m/>
    <x v="7"/>
    <s v="Descarga"/>
    <s v="NO"/>
    <n v="2"/>
    <n v="2"/>
    <x v="0"/>
    <x v="231"/>
    <x v="2"/>
    <s v="Palau"/>
    <m/>
    <m/>
    <m/>
    <m/>
    <n v="15"/>
    <s v="Reyes"/>
    <x v="208"/>
    <d v="1899-12-30T09:30:00"/>
    <m/>
    <n v="0"/>
    <x v="0"/>
    <x v="0"/>
    <s v="SI"/>
    <x v="1"/>
    <x v="1"/>
    <x v="1"/>
    <n v="1"/>
    <x v="0"/>
    <x v="41"/>
    <x v="10"/>
    <n v="468"/>
  </r>
  <r>
    <d v="2019-10-10T00:00:00"/>
    <x v="1"/>
    <d v="1899-12-30T10:30:00"/>
    <m/>
    <x v="1"/>
    <s v="JAR"/>
    <d v="2019-10-10T10:30:00"/>
    <m/>
    <x v="28"/>
    <s v="Descarga"/>
    <s v="NO"/>
    <n v="3"/>
    <n v="5"/>
    <x v="0"/>
    <x v="49"/>
    <x v="0"/>
    <s v="PALAU"/>
    <m/>
    <m/>
    <m/>
    <m/>
    <m/>
    <s v="Jesús"/>
    <x v="208"/>
    <d v="1899-12-30T10:30:00"/>
    <m/>
    <n v="0"/>
    <x v="0"/>
    <x v="0"/>
    <s v="SI"/>
    <x v="1"/>
    <x v="1"/>
    <x v="1"/>
    <n v="1"/>
    <x v="0"/>
    <x v="41"/>
    <x v="10"/>
    <n v="468"/>
  </r>
  <r>
    <d v="2019-10-10T00:00:00"/>
    <x v="2"/>
    <d v="1899-12-30T11:00:00"/>
    <m/>
    <x v="1"/>
    <s v="JAR"/>
    <d v="2019-10-10T11:00:00"/>
    <m/>
    <x v="22"/>
    <s v="Descarga"/>
    <s v="SI"/>
    <n v="13.5"/>
    <n v="22"/>
    <x v="0"/>
    <x v="21"/>
    <x v="8"/>
    <s v="PALAU"/>
    <m/>
    <m/>
    <m/>
    <m/>
    <n v="45"/>
    <s v="Jesús"/>
    <x v="208"/>
    <d v="1899-12-30T13:00:00"/>
    <m/>
    <n v="1"/>
    <x v="0"/>
    <x v="0"/>
    <s v="SI"/>
    <x v="1"/>
    <x v="2"/>
    <x v="0"/>
    <n v="0"/>
    <x v="2"/>
    <x v="41"/>
    <x v="10"/>
    <n v="468"/>
  </r>
  <r>
    <d v="2019-10-10T00:00:00"/>
    <x v="6"/>
    <d v="1899-12-30T13:30:00"/>
    <m/>
    <x v="1"/>
    <s v="JAR"/>
    <d v="2019-10-10T13:30:00"/>
    <n v="30164"/>
    <x v="13"/>
    <s v="Carga"/>
    <s v="NO"/>
    <n v="2"/>
    <n v="2"/>
    <x v="0"/>
    <x v="4"/>
    <x v="7"/>
    <s v="Portugal"/>
    <m/>
    <m/>
    <m/>
    <m/>
    <n v="15"/>
    <s v="Miguel M."/>
    <x v="208"/>
    <d v="1899-12-30T13:30:00"/>
    <m/>
    <n v="0"/>
    <x v="0"/>
    <x v="0"/>
    <s v="SI"/>
    <x v="1"/>
    <x v="1"/>
    <x v="1"/>
    <n v="1"/>
    <x v="2"/>
    <x v="41"/>
    <x v="10"/>
    <n v="468"/>
  </r>
  <r>
    <d v="2019-10-10T00:00:00"/>
    <x v="41"/>
    <d v="1899-12-30T10:15:00"/>
    <m/>
    <x v="1"/>
    <s v="JAR"/>
    <d v="2019-10-10T10:30:00"/>
    <n v="30025"/>
    <x v="7"/>
    <s v="Carga"/>
    <s v="NO"/>
    <n v="1"/>
    <n v="1"/>
    <x v="0"/>
    <x v="9"/>
    <x v="7"/>
    <s v="Palafolls"/>
    <m/>
    <m/>
    <m/>
    <m/>
    <n v="10"/>
    <s v="Reyes"/>
    <x v="208"/>
    <d v="1899-12-30T10:15:00"/>
    <m/>
    <n v="0"/>
    <x v="0"/>
    <x v="0"/>
    <s v="SI"/>
    <x v="1"/>
    <x v="1"/>
    <x v="1"/>
    <n v="1"/>
    <x v="2"/>
    <x v="41"/>
    <x v="10"/>
    <n v="468"/>
  </r>
  <r>
    <d v="2019-10-10T00:00:00"/>
    <x v="5"/>
    <d v="1899-12-30T12:30:00"/>
    <m/>
    <x v="1"/>
    <s v="SJ"/>
    <d v="2019-10-10T12:30:00"/>
    <n v="29917"/>
    <x v="3"/>
    <s v="Carga"/>
    <s v="NO"/>
    <n v="3.5"/>
    <n v="7"/>
    <x v="0"/>
    <x v="4"/>
    <x v="3"/>
    <s v="Valencia"/>
    <m/>
    <m/>
    <m/>
    <m/>
    <n v="20"/>
    <s v="Miguel M."/>
    <x v="208"/>
    <d v="1899-12-30T12:30:00"/>
    <m/>
    <n v="0"/>
    <x v="0"/>
    <x v="0"/>
    <s v="SI"/>
    <x v="1"/>
    <x v="1"/>
    <x v="1"/>
    <n v="1"/>
    <x v="1"/>
    <x v="41"/>
    <x v="10"/>
    <n v="468"/>
  </r>
  <r>
    <d v="2019-10-10T00:00:00"/>
    <x v="43"/>
    <d v="1899-12-30T14:00:00"/>
    <m/>
    <x v="1"/>
    <s v="MR"/>
    <d v="2019-10-10T14:00:00"/>
    <s v="29920, 30083 Y 28445"/>
    <x v="75"/>
    <s v="Carga"/>
    <s v="NO"/>
    <n v="1.5"/>
    <n v="3"/>
    <x v="0"/>
    <x v="41"/>
    <x v="1"/>
    <s v="PORTUGAL"/>
    <m/>
    <m/>
    <m/>
    <m/>
    <n v="10"/>
    <s v="Miguel M."/>
    <x v="208"/>
    <d v="1899-12-30T13:30:00"/>
    <m/>
    <n v="0"/>
    <x v="0"/>
    <x v="0"/>
    <s v="SI"/>
    <x v="1"/>
    <x v="3"/>
    <x v="1"/>
    <n v="1"/>
    <x v="1"/>
    <x v="41"/>
    <x v="10"/>
    <n v="468"/>
  </r>
  <r>
    <d v="2019-10-10T00:00:00"/>
    <x v="56"/>
    <d v="1899-12-30T19:00:00"/>
    <m/>
    <x v="1"/>
    <s v="JAR"/>
    <d v="2019-10-10T19:00:00"/>
    <n v="6007767"/>
    <x v="3"/>
    <s v="Carga"/>
    <s v="NO"/>
    <n v="8"/>
    <n v="17"/>
    <x v="0"/>
    <x v="86"/>
    <x v="4"/>
    <s v="Italia"/>
    <m/>
    <s v="ST 1855 A / ST 3729 A."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10-10T00:00:00"/>
    <x v="47"/>
    <m/>
    <m/>
    <x v="0"/>
    <s v="JAR"/>
    <d v="2019-10-10T18:30:00"/>
    <n v="6007833"/>
    <x v="3"/>
    <s v="Carga"/>
    <s v="NO"/>
    <n v="4"/>
    <n v="9"/>
    <x v="0"/>
    <x v="134"/>
    <x v="4"/>
    <s v="Poland"/>
    <m/>
    <m/>
    <m/>
    <m/>
    <n v="30"/>
    <s v="Juan Carlos"/>
    <x v="208"/>
    <d v="1899-12-30T18:30:00"/>
    <m/>
    <n v="0"/>
    <x v="0"/>
    <x v="0"/>
    <s v="No"/>
    <x v="0"/>
    <x v="0"/>
    <x v="0"/>
    <n v="0"/>
    <x v="1"/>
    <x v="41"/>
    <x v="10"/>
    <n v="468"/>
  </r>
  <r>
    <d v="2019-10-11T00:00:00"/>
    <x v="17"/>
    <d v="1899-12-30T06:00:00"/>
    <m/>
    <x v="1"/>
    <s v="JAR"/>
    <d v="2019-10-11T06:00:00"/>
    <s v="Palet Madera"/>
    <x v="3"/>
    <s v="Descarga"/>
    <s v="SI"/>
    <n v="13.5"/>
    <n v="26"/>
    <x v="0"/>
    <x v="23"/>
    <x v="2"/>
    <s v="PALAU"/>
    <m/>
    <m/>
    <m/>
    <m/>
    <m/>
    <s v="FALLO"/>
    <x v="23"/>
    <m/>
    <m/>
    <n v="1"/>
    <x v="1"/>
    <x v="1"/>
    <s v="N/A"/>
    <x v="4"/>
    <x v="4"/>
    <x v="0"/>
    <n v="0"/>
    <x v="0"/>
    <x v="5"/>
    <x v="2"/>
    <n v="468"/>
  </r>
  <r>
    <d v="2019-10-11T00:00:00"/>
    <x v="40"/>
    <d v="1899-12-30T17:00:00"/>
    <m/>
    <x v="1"/>
    <s v="JAR"/>
    <d v="2019-10-11T17:00:00"/>
    <m/>
    <x v="83"/>
    <s v="Carga"/>
    <s v="NO"/>
    <n v="2"/>
    <n v="4"/>
    <x v="0"/>
    <x v="294"/>
    <x v="7"/>
    <s v="varios"/>
    <m/>
    <m/>
    <m/>
    <m/>
    <n v="20"/>
    <s v="Juan Carlos"/>
    <x v="209"/>
    <d v="1899-12-30T17:00:00"/>
    <m/>
    <n v="0"/>
    <x v="0"/>
    <x v="0"/>
    <s v="SI"/>
    <x v="1"/>
    <x v="1"/>
    <x v="1"/>
    <n v="1"/>
    <x v="2"/>
    <x v="41"/>
    <x v="10"/>
    <n v="468"/>
  </r>
  <r>
    <d v="2019-10-11T00:00:00"/>
    <x v="20"/>
    <d v="1899-12-30T08:30:00"/>
    <m/>
    <x v="1"/>
    <s v="JAR"/>
    <d v="2019-10-11T08:30:00"/>
    <m/>
    <x v="3"/>
    <s v="Descarga"/>
    <s v="NO"/>
    <n v="2"/>
    <n v="4"/>
    <x v="0"/>
    <x v="28"/>
    <x v="0"/>
    <s v="PALAU"/>
    <m/>
    <m/>
    <m/>
    <m/>
    <n v="15"/>
    <s v="Miguel M."/>
    <x v="209"/>
    <d v="1899-12-30T07:30:00"/>
    <m/>
    <n v="0"/>
    <x v="0"/>
    <x v="0"/>
    <s v="SI"/>
    <x v="1"/>
    <x v="3"/>
    <x v="1"/>
    <n v="1"/>
    <x v="0"/>
    <x v="41"/>
    <x v="10"/>
    <n v="468"/>
  </r>
  <r>
    <d v="2019-10-11T00:00:00"/>
    <x v="3"/>
    <d v="1899-12-30T11:30:00"/>
    <m/>
    <x v="1"/>
    <s v="JAR"/>
    <d v="2019-10-11T11:30:00"/>
    <m/>
    <x v="3"/>
    <s v="Descarga"/>
    <s v="NO"/>
    <n v="1"/>
    <n v="2"/>
    <x v="0"/>
    <x v="17"/>
    <x v="2"/>
    <s v="PALAU"/>
    <m/>
    <m/>
    <m/>
    <m/>
    <n v="10"/>
    <s v="Reyes"/>
    <x v="209"/>
    <d v="1899-12-30T11:30:00"/>
    <m/>
    <n v="0"/>
    <x v="0"/>
    <x v="0"/>
    <s v="SI"/>
    <x v="1"/>
    <x v="1"/>
    <x v="1"/>
    <n v="1"/>
    <x v="0"/>
    <x v="41"/>
    <x v="10"/>
    <n v="468"/>
  </r>
  <r>
    <d v="2019-10-11T00:00:00"/>
    <x v="2"/>
    <d v="1899-12-30T11:00:00"/>
    <m/>
    <x v="1"/>
    <s v="JAR"/>
    <d v="2019-10-11T11:00:00"/>
    <m/>
    <x v="3"/>
    <s v="Carga"/>
    <s v="NO"/>
    <n v="10"/>
    <n v="14"/>
    <x v="0"/>
    <x v="86"/>
    <x v="4"/>
    <s v="Italia"/>
    <m/>
    <m/>
    <m/>
    <m/>
    <n v="45"/>
    <s v="Miguel M."/>
    <x v="209"/>
    <d v="1899-12-30T10:15:00"/>
    <m/>
    <n v="0"/>
    <x v="0"/>
    <x v="0"/>
    <s v="SI"/>
    <x v="1"/>
    <x v="3"/>
    <x v="1"/>
    <n v="1"/>
    <x v="1"/>
    <x v="41"/>
    <x v="10"/>
    <n v="468"/>
  </r>
  <r>
    <d v="2019-10-11T00:00:00"/>
    <x v="59"/>
    <d v="1899-12-30T07:00:00"/>
    <m/>
    <x v="1"/>
    <s v="MR"/>
    <d v="2019-10-11T07:00:00"/>
    <m/>
    <x v="3"/>
    <s v="Descarga"/>
    <s v="SI"/>
    <n v="13.5"/>
    <n v="26"/>
    <x v="0"/>
    <x v="173"/>
    <x v="6"/>
    <s v="PALAU"/>
    <m/>
    <m/>
    <m/>
    <m/>
    <n v="60"/>
    <s v="Miguel M."/>
    <x v="209"/>
    <d v="1899-12-30T07:00:00"/>
    <m/>
    <n v="1"/>
    <x v="0"/>
    <x v="0"/>
    <s v="SI"/>
    <x v="1"/>
    <x v="1"/>
    <x v="1"/>
    <n v="1"/>
    <x v="0"/>
    <x v="41"/>
    <x v="10"/>
    <n v="468"/>
  </r>
  <r>
    <d v="2019-10-11T00:00:00"/>
    <x v="0"/>
    <d v="1899-12-30T09:30:00"/>
    <m/>
    <x v="1"/>
    <s v="MR"/>
    <d v="2019-10-11T09:30:00"/>
    <m/>
    <x v="3"/>
    <s v="Descarga"/>
    <s v="SI"/>
    <n v="13.5"/>
    <n v="26"/>
    <x v="0"/>
    <x v="173"/>
    <x v="6"/>
    <s v="PALAU"/>
    <m/>
    <m/>
    <m/>
    <m/>
    <n v="60"/>
    <s v="Miguel M."/>
    <x v="209"/>
    <d v="1899-12-30T08:30:00"/>
    <m/>
    <n v="1"/>
    <x v="0"/>
    <x v="0"/>
    <s v="SI"/>
    <x v="1"/>
    <x v="3"/>
    <x v="1"/>
    <n v="1"/>
    <x v="0"/>
    <x v="41"/>
    <x v="10"/>
    <n v="468"/>
  </r>
  <r>
    <d v="2019-10-11T00:00:00"/>
    <x v="22"/>
    <d v="1899-12-30T09:00:00"/>
    <m/>
    <x v="1"/>
    <s v="JAR"/>
    <d v="2019-10-11T09:00:00"/>
    <n v="28942"/>
    <x v="34"/>
    <s v="Carga"/>
    <s v="NO"/>
    <n v="1"/>
    <n v="1"/>
    <x v="0"/>
    <x v="140"/>
    <x v="1"/>
    <s v="Pontevedra"/>
    <m/>
    <m/>
    <m/>
    <m/>
    <n v="10"/>
    <s v="Sandra"/>
    <x v="209"/>
    <d v="1899-12-30T09:00:00"/>
    <m/>
    <n v="0"/>
    <x v="0"/>
    <x v="0"/>
    <s v="SI"/>
    <x v="1"/>
    <x v="1"/>
    <x v="1"/>
    <n v="1"/>
    <x v="1"/>
    <x v="41"/>
    <x v="10"/>
    <n v="468"/>
  </r>
  <r>
    <d v="2019-10-11T00:00:00"/>
    <x v="14"/>
    <d v="1899-12-30T10:00:00"/>
    <m/>
    <x v="1"/>
    <s v="JAR"/>
    <d v="2019-10-11T10:00:00"/>
    <n v="29790"/>
    <x v="53"/>
    <s v="Carga"/>
    <s v="SI"/>
    <n v="13.5"/>
    <n v="26"/>
    <x v="2"/>
    <x v="424"/>
    <x v="7"/>
    <s v="Murcia"/>
    <m/>
    <m/>
    <m/>
    <m/>
    <n v="45"/>
    <s v="Jesús"/>
    <x v="209"/>
    <d v="1899-12-30T11:45:00"/>
    <m/>
    <n v="1"/>
    <x v="0"/>
    <x v="0"/>
    <s v="SI"/>
    <x v="1"/>
    <x v="2"/>
    <x v="0"/>
    <n v="0"/>
    <x v="2"/>
    <x v="41"/>
    <x v="10"/>
    <n v="468"/>
  </r>
  <r>
    <d v="2019-10-11T00:00:00"/>
    <x v="4"/>
    <d v="1899-12-30T12:00:00"/>
    <m/>
    <x v="1"/>
    <s v="JAR"/>
    <d v="2019-10-11T12:00:00"/>
    <n v="29790"/>
    <x v="53"/>
    <s v="Carga"/>
    <s v="SI"/>
    <n v="13.5"/>
    <n v="26"/>
    <x v="2"/>
    <x v="424"/>
    <x v="7"/>
    <s v="Murcia"/>
    <m/>
    <m/>
    <m/>
    <m/>
    <n v="45"/>
    <s v="Jesús"/>
    <x v="209"/>
    <d v="1899-12-30T12:00:00"/>
    <m/>
    <n v="1"/>
    <x v="0"/>
    <x v="0"/>
    <s v="SI"/>
    <x v="1"/>
    <x v="1"/>
    <x v="1"/>
    <n v="1"/>
    <x v="2"/>
    <x v="41"/>
    <x v="10"/>
    <n v="468"/>
  </r>
  <r>
    <d v="2019-10-11T00:00:00"/>
    <x v="36"/>
    <d v="1899-12-30T13:00:00"/>
    <m/>
    <x v="1"/>
    <s v="JAR"/>
    <d v="2019-10-11T13:00:00"/>
    <n v="29790"/>
    <x v="53"/>
    <s v="Carga"/>
    <s v="SI"/>
    <n v="13.5"/>
    <n v="26"/>
    <x v="2"/>
    <x v="424"/>
    <x v="7"/>
    <s v="Murcia"/>
    <m/>
    <m/>
    <m/>
    <m/>
    <n v="45"/>
    <s v="Ouassim"/>
    <x v="209"/>
    <d v="1899-12-30T13:00:00"/>
    <m/>
    <n v="1"/>
    <x v="0"/>
    <x v="0"/>
    <s v="SI"/>
    <x v="1"/>
    <x v="1"/>
    <x v="1"/>
    <n v="1"/>
    <x v="2"/>
    <x v="41"/>
    <x v="10"/>
    <n v="468"/>
  </r>
  <r>
    <d v="2019-10-11T00:00:00"/>
    <x v="43"/>
    <d v="1899-12-30T14:00:00"/>
    <m/>
    <x v="1"/>
    <s v="JAR"/>
    <d v="2019-10-11T14:00:00"/>
    <n v="29790"/>
    <x v="53"/>
    <s v="Carga"/>
    <s v="SI"/>
    <n v="13.5"/>
    <n v="26"/>
    <x v="2"/>
    <x v="424"/>
    <x v="7"/>
    <s v="Murcia"/>
    <m/>
    <m/>
    <m/>
    <m/>
    <n v="45"/>
    <s v="Juan Carlos"/>
    <x v="209"/>
    <d v="1899-12-30T14:00:00"/>
    <m/>
    <n v="1"/>
    <x v="0"/>
    <x v="0"/>
    <s v="SI"/>
    <x v="1"/>
    <x v="1"/>
    <x v="1"/>
    <n v="1"/>
    <x v="2"/>
    <x v="41"/>
    <x v="10"/>
    <n v="468"/>
  </r>
  <r>
    <d v="2019-10-11T00:00:00"/>
    <x v="13"/>
    <d v="1899-12-30T16:00:00"/>
    <m/>
    <x v="1"/>
    <s v="JAR"/>
    <d v="2019-10-11T16:00:00"/>
    <s v="CB-1446 "/>
    <x v="25"/>
    <s v="Descarga"/>
    <s v="NO"/>
    <n v="10"/>
    <n v="20"/>
    <x v="0"/>
    <x v="42"/>
    <x v="10"/>
    <s v="GAILLON"/>
    <m/>
    <m/>
    <m/>
    <m/>
    <n v="60"/>
    <s v="Juan Carlos"/>
    <x v="209"/>
    <d v="1899-12-30T16:00:00"/>
    <m/>
    <n v="0"/>
    <x v="0"/>
    <x v="0"/>
    <s v="SI"/>
    <x v="1"/>
    <x v="1"/>
    <x v="1"/>
    <n v="1"/>
    <x v="2"/>
    <x v="41"/>
    <x v="10"/>
    <n v="468"/>
  </r>
  <r>
    <d v="2019-10-11T00:00:00"/>
    <x v="155"/>
    <d v="1899-12-30T06:30:00"/>
    <m/>
    <x v="1"/>
    <s v="JAR"/>
    <d v="2019-10-11T06:30:00"/>
    <n v="3680571328"/>
    <x v="3"/>
    <s v="Carga"/>
    <s v="SI"/>
    <n v="13.5"/>
    <n v="26"/>
    <x v="0"/>
    <x v="23"/>
    <x v="1"/>
    <s v="Francia"/>
    <m/>
    <m/>
    <m/>
    <m/>
    <n v="60"/>
    <s v="Miguel M."/>
    <x v="209"/>
    <d v="1899-12-30T06:30:00"/>
    <m/>
    <n v="1"/>
    <x v="0"/>
    <x v="0"/>
    <s v="SI"/>
    <x v="1"/>
    <x v="1"/>
    <x v="1"/>
    <n v="1"/>
    <x v="1"/>
    <x v="41"/>
    <x v="10"/>
    <n v="468"/>
  </r>
  <r>
    <d v="2019-10-11T00:00:00"/>
    <x v="9"/>
    <d v="1899-12-30T08:00:00"/>
    <m/>
    <x v="1"/>
    <s v="JAR"/>
    <d v="2019-10-11T08:00:00"/>
    <m/>
    <x v="26"/>
    <s v="Carga"/>
    <s v="NO"/>
    <n v="7"/>
    <n v="13"/>
    <x v="0"/>
    <x v="157"/>
    <x v="11"/>
    <s v="varios"/>
    <m/>
    <m/>
    <m/>
    <m/>
    <n v="30"/>
    <s v="Alfredo"/>
    <x v="209"/>
    <d v="1899-12-30T08:00:00"/>
    <m/>
    <n v="0"/>
    <x v="0"/>
    <x v="0"/>
    <s v="SI"/>
    <x v="1"/>
    <x v="1"/>
    <x v="1"/>
    <n v="1"/>
    <x v="2"/>
    <x v="41"/>
    <x v="10"/>
    <n v="468"/>
  </r>
  <r>
    <d v="2019-10-11T00:00:00"/>
    <x v="12"/>
    <d v="1899-12-30T14:30:00"/>
    <m/>
    <x v="1"/>
    <s v="JAR"/>
    <d v="2019-10-11T14:30:00"/>
    <n v="6007837"/>
    <x v="6"/>
    <s v="Carga"/>
    <s v="NO"/>
    <n v="4"/>
    <n v="8"/>
    <x v="0"/>
    <x v="7"/>
    <x v="4"/>
    <s v="France"/>
    <m/>
    <m/>
    <m/>
    <m/>
    <n v="45"/>
    <s v="Juan Carlos"/>
    <x v="209"/>
    <d v="1899-12-30T14:30:00"/>
    <m/>
    <n v="0"/>
    <x v="0"/>
    <x v="0"/>
    <s v="SI"/>
    <x v="1"/>
    <x v="1"/>
    <x v="1"/>
    <n v="1"/>
    <x v="1"/>
    <x v="41"/>
    <x v="10"/>
    <n v="468"/>
  </r>
  <r>
    <d v="2019-10-11T00:00:00"/>
    <x v="8"/>
    <d v="1899-12-30T16:30:00"/>
    <m/>
    <x v="1"/>
    <s v="JAR"/>
    <d v="2019-10-11T16:30:00"/>
    <m/>
    <x v="32"/>
    <s v="Descarga"/>
    <s v="NO"/>
    <n v="3"/>
    <n v="4"/>
    <x v="0"/>
    <x v="227"/>
    <x v="0"/>
    <s v="PALAU"/>
    <m/>
    <m/>
    <m/>
    <m/>
    <n v="30"/>
    <s v="Jesús"/>
    <x v="209"/>
    <d v="1899-12-30T16:30:00"/>
    <m/>
    <n v="0"/>
    <x v="0"/>
    <x v="0"/>
    <s v="SI"/>
    <x v="1"/>
    <x v="1"/>
    <x v="1"/>
    <n v="1"/>
    <x v="0"/>
    <x v="41"/>
    <x v="10"/>
    <n v="468"/>
  </r>
  <r>
    <d v="2019-10-11T00:00:00"/>
    <x v="55"/>
    <d v="1899-12-30T17:30:00"/>
    <m/>
    <x v="1"/>
    <s v="JAR"/>
    <d v="2019-10-11T17:30:00"/>
    <m/>
    <x v="19"/>
    <s v="Carga"/>
    <s v="NO"/>
    <n v="4"/>
    <n v="2"/>
    <x v="0"/>
    <x v="6"/>
    <x v="3"/>
    <s v="Varios"/>
    <m/>
    <m/>
    <m/>
    <m/>
    <n v="15"/>
    <s v="Juan Carlos"/>
    <x v="209"/>
    <d v="1899-12-30T17:30:00"/>
    <m/>
    <n v="0"/>
    <x v="0"/>
    <x v="0"/>
    <s v="SI"/>
    <x v="1"/>
    <x v="1"/>
    <x v="1"/>
    <n v="1"/>
    <x v="1"/>
    <x v="41"/>
    <x v="10"/>
    <n v="468"/>
  </r>
  <r>
    <d v="2019-10-11T00:00:00"/>
    <x v="49"/>
    <d v="1899-12-30T20:00:00"/>
    <m/>
    <x v="1"/>
    <s v="JAR"/>
    <d v="2019-10-11T20:00:00"/>
    <n v="6007767"/>
    <x v="3"/>
    <s v="Carga"/>
    <s v="NO"/>
    <n v="8"/>
    <n v="17"/>
    <x v="0"/>
    <x v="86"/>
    <x v="4"/>
    <s v="Italia"/>
    <m/>
    <s v="ST 1855 A / ST 3729 A."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10-11T00:00:00"/>
    <x v="6"/>
    <d v="1899-12-30T13:30:00"/>
    <m/>
    <x v="1"/>
    <s v="JAR"/>
    <d v="2019-10-11T13:30:00"/>
    <m/>
    <x v="22"/>
    <s v="Descarga"/>
    <s v="SI"/>
    <n v="13.5"/>
    <n v="22"/>
    <x v="0"/>
    <x v="21"/>
    <x v="8"/>
    <s v="PALAU"/>
    <m/>
    <m/>
    <m/>
    <m/>
    <n v="60"/>
    <s v="Miguel M."/>
    <x v="209"/>
    <d v="1899-12-30T12:00:00"/>
    <m/>
    <n v="1"/>
    <x v="0"/>
    <x v="0"/>
    <s v="SI"/>
    <x v="1"/>
    <x v="3"/>
    <x v="1"/>
    <n v="1"/>
    <x v="2"/>
    <x v="41"/>
    <x v="10"/>
    <n v="468"/>
  </r>
  <r>
    <d v="2019-10-11T00:00:00"/>
    <x v="35"/>
    <d v="1899-12-30T12:15:00"/>
    <m/>
    <x v="1"/>
    <s v="JAR"/>
    <d v="2019-10-11T12:30:00"/>
    <s v="29214-30146"/>
    <x v="75"/>
    <s v="Carga"/>
    <s v="NO"/>
    <n v="1"/>
    <n v="2"/>
    <x v="0"/>
    <x v="300"/>
    <x v="7"/>
    <s v="varios"/>
    <m/>
    <m/>
    <m/>
    <m/>
    <n v="15"/>
    <s v="Sandra"/>
    <x v="209"/>
    <d v="1899-12-30T12:15:00"/>
    <m/>
    <n v="0"/>
    <x v="0"/>
    <x v="0"/>
    <s v="SI"/>
    <x v="1"/>
    <x v="1"/>
    <x v="1"/>
    <n v="1"/>
    <x v="2"/>
    <x v="41"/>
    <x v="10"/>
    <n v="468"/>
  </r>
  <r>
    <d v="2019-10-11T00:00:00"/>
    <x v="1"/>
    <d v="1899-12-30T10:30:00"/>
    <m/>
    <x v="1"/>
    <s v="JAR"/>
    <d v="2019-10-11T10:30:00"/>
    <n v="28678"/>
    <x v="26"/>
    <s v="Carga"/>
    <s v="SI"/>
    <n v="13.5"/>
    <n v="20"/>
    <x v="0"/>
    <x v="349"/>
    <x v="7"/>
    <s v="Oviedo"/>
    <m/>
    <m/>
    <m/>
    <m/>
    <n v="60"/>
    <s v="Jesús"/>
    <x v="209"/>
    <d v="1899-12-30T10:30:00"/>
    <m/>
    <n v="1"/>
    <x v="0"/>
    <x v="0"/>
    <s v="SI"/>
    <x v="1"/>
    <x v="1"/>
    <x v="1"/>
    <n v="1"/>
    <x v="2"/>
    <x v="41"/>
    <x v="10"/>
    <n v="468"/>
  </r>
  <r>
    <d v="2019-10-11T00:00:00"/>
    <x v="7"/>
    <d v="1899-12-30T15:30:00"/>
    <m/>
    <x v="1"/>
    <s v="JAR"/>
    <d v="2019-10-11T15:30:00"/>
    <m/>
    <x v="22"/>
    <s v="Carga"/>
    <s v="SI"/>
    <n v="13.5"/>
    <n v="22"/>
    <x v="0"/>
    <x v="21"/>
    <x v="8"/>
    <s v="Lorqui"/>
    <m/>
    <m/>
    <m/>
    <m/>
    <n v="60"/>
    <s v="Miguel M."/>
    <x v="209"/>
    <d v="1899-12-30T13:00:00"/>
    <m/>
    <n v="1"/>
    <x v="0"/>
    <x v="0"/>
    <s v="SI"/>
    <x v="1"/>
    <x v="3"/>
    <x v="1"/>
    <n v="1"/>
    <x v="2"/>
    <x v="41"/>
    <x v="10"/>
    <n v="468"/>
  </r>
  <r>
    <d v="2019-10-11T00:00:00"/>
    <x v="5"/>
    <d v="1899-12-30T12:30:00"/>
    <m/>
    <x v="1"/>
    <s v="JAR"/>
    <d v="2019-10-11T12:30:00"/>
    <n v="28676"/>
    <x v="26"/>
    <s v="Carga"/>
    <s v="SI"/>
    <n v="13.5"/>
    <n v="20"/>
    <x v="0"/>
    <x v="349"/>
    <x v="7"/>
    <s v="Murcia"/>
    <m/>
    <m/>
    <m/>
    <m/>
    <n v="45"/>
    <s v="Jesús"/>
    <x v="209"/>
    <d v="1899-12-30T12:30:00"/>
    <m/>
    <n v="1"/>
    <x v="0"/>
    <x v="0"/>
    <s v="SI"/>
    <x v="1"/>
    <x v="1"/>
    <x v="1"/>
    <n v="1"/>
    <x v="2"/>
    <x v="41"/>
    <x v="10"/>
    <n v="468"/>
  </r>
  <r>
    <d v="2019-10-11T00:00:00"/>
    <x v="38"/>
    <d v="1899-12-30T15:00:00"/>
    <m/>
    <x v="1"/>
    <s v="JAR"/>
    <d v="2019-10-11T15:00:00"/>
    <m/>
    <x v="26"/>
    <s v="Carga"/>
    <s v="NO"/>
    <n v="7"/>
    <n v="13"/>
    <x v="0"/>
    <x v="157"/>
    <x v="5"/>
    <s v="varios"/>
    <m/>
    <m/>
    <m/>
    <m/>
    <n v="40"/>
    <s v="Jesús"/>
    <x v="209"/>
    <d v="1899-12-30T15:00:00"/>
    <m/>
    <n v="0"/>
    <x v="0"/>
    <x v="0"/>
    <s v="SI"/>
    <x v="1"/>
    <x v="1"/>
    <x v="1"/>
    <n v="1"/>
    <x v="2"/>
    <x v="41"/>
    <x v="10"/>
    <n v="468"/>
  </r>
  <r>
    <d v="2019-10-11T00:00:00"/>
    <x v="90"/>
    <d v="1899-12-30T08:15:00"/>
    <m/>
    <x v="1"/>
    <s v="JAR"/>
    <d v="2019-10-11T08:30:00"/>
    <m/>
    <x v="7"/>
    <s v="Carga"/>
    <s v="NO"/>
    <n v="4"/>
    <n v="6"/>
    <x v="0"/>
    <x v="247"/>
    <x v="5"/>
    <s v="La Llagosta"/>
    <m/>
    <m/>
    <m/>
    <m/>
    <n v="15"/>
    <s v="Sandra"/>
    <x v="209"/>
    <d v="1899-12-30T08:15:00"/>
    <m/>
    <n v="0"/>
    <x v="0"/>
    <x v="0"/>
    <s v="SI"/>
    <x v="1"/>
    <x v="1"/>
    <x v="1"/>
    <n v="1"/>
    <x v="2"/>
    <x v="41"/>
    <x v="10"/>
    <n v="468"/>
  </r>
  <r>
    <d v="2019-10-11T00:00:00"/>
    <x v="73"/>
    <d v="1899-12-30T11:15:00"/>
    <m/>
    <x v="1"/>
    <s v="JAR"/>
    <d v="2019-10-11T11:30:00"/>
    <m/>
    <x v="7"/>
    <s v="Carga"/>
    <s v="NO"/>
    <n v="4"/>
    <n v="6"/>
    <x v="0"/>
    <x v="247"/>
    <x v="5"/>
    <s v="la llagosta"/>
    <m/>
    <m/>
    <m/>
    <m/>
    <n v="20"/>
    <s v="Jesús"/>
    <x v="209"/>
    <d v="1899-12-30T11:15:00"/>
    <m/>
    <n v="0"/>
    <x v="0"/>
    <x v="0"/>
    <s v="SI"/>
    <x v="1"/>
    <x v="1"/>
    <x v="1"/>
    <n v="1"/>
    <x v="2"/>
    <x v="41"/>
    <x v="10"/>
    <n v="468"/>
  </r>
  <r>
    <d v="2019-10-11T00:00:00"/>
    <x v="47"/>
    <d v="1899-12-30T18:30:00"/>
    <m/>
    <x v="1"/>
    <s v="JAR"/>
    <d v="2019-10-11T18:30:00"/>
    <s v="28410-29262-29651-29678"/>
    <x v="3"/>
    <s v="Carga"/>
    <s v="NO"/>
    <n v="4"/>
    <n v="8"/>
    <x v="0"/>
    <x v="109"/>
    <x v="1"/>
    <s v="Murcia"/>
    <m/>
    <s v="5420 JMN"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10-11T00:00:00"/>
    <x v="117"/>
    <d v="1899-12-30T21:00:00"/>
    <m/>
    <x v="1"/>
    <s v="JAR"/>
    <d v="2019-10-11T21:00:00"/>
    <n v="29998"/>
    <x v="31"/>
    <s v="Carga"/>
    <s v="SI"/>
    <n v="13.5"/>
    <n v="26"/>
    <x v="0"/>
    <x v="138"/>
    <x v="7"/>
    <s v="Madrid"/>
    <m/>
    <m/>
    <m/>
    <m/>
    <n v="60"/>
    <s v="Juan Carlos"/>
    <x v="209"/>
    <d v="1899-12-30T21:00:00"/>
    <m/>
    <n v="1"/>
    <x v="0"/>
    <x v="0"/>
    <s v="SI"/>
    <x v="1"/>
    <x v="1"/>
    <x v="1"/>
    <n v="1"/>
    <x v="2"/>
    <x v="41"/>
    <x v="10"/>
    <n v="468"/>
  </r>
  <r>
    <d v="2019-10-14T00:00:00"/>
    <x v="9"/>
    <d v="1899-12-30T08:00:00"/>
    <m/>
    <x v="1"/>
    <s v="JAR"/>
    <d v="2019-10-14T08:00:00"/>
    <n v="6007819"/>
    <x v="6"/>
    <s v="Carga"/>
    <s v="SI"/>
    <n v="13.5"/>
    <n v="22"/>
    <x v="0"/>
    <x v="7"/>
    <x v="4"/>
    <s v="France"/>
    <m/>
    <m/>
    <m/>
    <m/>
    <n v="60"/>
    <s v="Miguel M."/>
    <x v="210"/>
    <d v="1899-12-30T08:00:00"/>
    <m/>
    <n v="1"/>
    <x v="0"/>
    <x v="0"/>
    <s v="SI"/>
    <x v="1"/>
    <x v="1"/>
    <x v="1"/>
    <n v="1"/>
    <x v="1"/>
    <x v="42"/>
    <x v="10"/>
    <n v="468"/>
  </r>
  <r>
    <d v="2019-10-14T00:00:00"/>
    <x v="22"/>
    <d v="1899-12-30T09:00:00"/>
    <m/>
    <x v="1"/>
    <s v="JAR"/>
    <d v="2019-10-14T09:00:00"/>
    <m/>
    <x v="22"/>
    <s v="Descarga"/>
    <s v="SI"/>
    <n v="13.5"/>
    <n v="22"/>
    <x v="0"/>
    <x v="21"/>
    <x v="8"/>
    <s v="PALAU"/>
    <m/>
    <m/>
    <m/>
    <m/>
    <n v="60"/>
    <s v="Alfredo"/>
    <x v="210"/>
    <d v="1899-12-30T09:00:00"/>
    <m/>
    <n v="1"/>
    <x v="0"/>
    <x v="0"/>
    <s v="SI"/>
    <x v="1"/>
    <x v="1"/>
    <x v="1"/>
    <n v="1"/>
    <x v="2"/>
    <x v="42"/>
    <x v="10"/>
    <n v="468"/>
  </r>
  <r>
    <d v="2019-10-14T00:00:00"/>
    <x v="38"/>
    <d v="1899-12-30T15:00:00"/>
    <m/>
    <x v="1"/>
    <s v="JAR"/>
    <d v="2019-10-14T15:00:00"/>
    <n v="29790"/>
    <x v="53"/>
    <s v="Carga"/>
    <s v="SI"/>
    <n v="13.5"/>
    <n v="26"/>
    <x v="2"/>
    <x v="424"/>
    <x v="7"/>
    <s v="Murcia"/>
    <m/>
    <m/>
    <m/>
    <m/>
    <n v="45"/>
    <s v="Alfredo"/>
    <x v="210"/>
    <d v="1899-12-30T12:30:00"/>
    <m/>
    <n v="1"/>
    <x v="0"/>
    <x v="0"/>
    <s v="SI"/>
    <x v="1"/>
    <x v="3"/>
    <x v="1"/>
    <n v="1"/>
    <x v="2"/>
    <x v="42"/>
    <x v="10"/>
    <n v="468"/>
  </r>
  <r>
    <d v="2019-10-14T00:00:00"/>
    <x v="13"/>
    <d v="1899-12-30T16:00:00"/>
    <m/>
    <x v="1"/>
    <s v="JAR"/>
    <d v="2019-10-14T16:00:00"/>
    <n v="29790"/>
    <x v="53"/>
    <s v="Carga"/>
    <s v="SI"/>
    <n v="13.5"/>
    <n v="26"/>
    <x v="2"/>
    <x v="424"/>
    <x v="7"/>
    <s v="Murcia"/>
    <m/>
    <m/>
    <m/>
    <m/>
    <n v="45"/>
    <s v="Miguel M."/>
    <x v="210"/>
    <d v="1899-12-30T12:30:00"/>
    <m/>
    <n v="1"/>
    <x v="0"/>
    <x v="0"/>
    <s v="SI"/>
    <x v="1"/>
    <x v="3"/>
    <x v="1"/>
    <n v="1"/>
    <x v="2"/>
    <x v="42"/>
    <x v="10"/>
    <n v="468"/>
  </r>
  <r>
    <d v="2019-10-14T00:00:00"/>
    <x v="46"/>
    <d v="1899-12-30T18:00:00"/>
    <m/>
    <x v="1"/>
    <s v="JAR"/>
    <d v="2019-10-14T18:00:00"/>
    <n v="29790"/>
    <x v="53"/>
    <s v="Carga"/>
    <s v="SI"/>
    <n v="13.5"/>
    <n v="26"/>
    <x v="2"/>
    <x v="424"/>
    <x v="7"/>
    <s v="Murcia"/>
    <m/>
    <m/>
    <m/>
    <m/>
    <n v="45"/>
    <s v="Alfredo"/>
    <x v="210"/>
    <d v="1899-12-30T11:30:00"/>
    <m/>
    <n v="1"/>
    <x v="0"/>
    <x v="0"/>
    <s v="SI"/>
    <x v="1"/>
    <x v="3"/>
    <x v="1"/>
    <n v="1"/>
    <x v="2"/>
    <x v="42"/>
    <x v="10"/>
    <n v="468"/>
  </r>
  <r>
    <d v="2019-10-14T00:00:00"/>
    <x v="56"/>
    <d v="1899-12-30T19:00:00"/>
    <m/>
    <x v="1"/>
    <s v="JAR"/>
    <d v="2019-10-14T19:00:00"/>
    <n v="29790"/>
    <x v="53"/>
    <s v="Carga"/>
    <s v="SI"/>
    <n v="13.5"/>
    <n v="26"/>
    <x v="2"/>
    <x v="424"/>
    <x v="7"/>
    <s v="Murcia"/>
    <m/>
    <m/>
    <m/>
    <m/>
    <n v="45"/>
    <s v="Jesús"/>
    <x v="210"/>
    <d v="1899-12-30T15:00:00"/>
    <m/>
    <n v="1"/>
    <x v="0"/>
    <x v="0"/>
    <s v="SI"/>
    <x v="1"/>
    <x v="3"/>
    <x v="1"/>
    <n v="1"/>
    <x v="2"/>
    <x v="42"/>
    <x v="10"/>
    <n v="468"/>
  </r>
  <r>
    <d v="2019-10-14T00:00:00"/>
    <x v="49"/>
    <d v="1899-12-30T20:00:00"/>
    <m/>
    <x v="1"/>
    <s v="JAR"/>
    <d v="2019-10-14T20:00:00"/>
    <n v="29790"/>
    <x v="53"/>
    <s v="Carga"/>
    <s v="SI"/>
    <n v="13.5"/>
    <n v="26"/>
    <x v="2"/>
    <x v="424"/>
    <x v="7"/>
    <s v="Murcia"/>
    <m/>
    <m/>
    <m/>
    <m/>
    <n v="45"/>
    <s v="Miguel M."/>
    <x v="210"/>
    <d v="1899-12-30T11:30:00"/>
    <m/>
    <n v="1"/>
    <x v="0"/>
    <x v="0"/>
    <s v="SI"/>
    <x v="1"/>
    <x v="3"/>
    <x v="1"/>
    <n v="1"/>
    <x v="2"/>
    <x v="42"/>
    <x v="10"/>
    <n v="468"/>
  </r>
  <r>
    <d v="2019-10-14T00:00:00"/>
    <x v="36"/>
    <d v="1899-12-30T13:00:00"/>
    <m/>
    <x v="1"/>
    <s v="JAR"/>
    <d v="2019-10-14T13:00:00"/>
    <n v="29432"/>
    <x v="31"/>
    <s v="Carga"/>
    <s v="SI"/>
    <n v="13.5"/>
    <n v="26"/>
    <x v="0"/>
    <x v="393"/>
    <x v="7"/>
    <s v="vitoria"/>
    <m/>
    <m/>
    <m/>
    <m/>
    <n v="45"/>
    <s v="Miguel M."/>
    <x v="210"/>
    <d v="1899-12-30T11:00:00"/>
    <m/>
    <n v="1"/>
    <x v="0"/>
    <x v="0"/>
    <s v="SI"/>
    <x v="1"/>
    <x v="3"/>
    <x v="1"/>
    <n v="1"/>
    <x v="2"/>
    <x v="42"/>
    <x v="10"/>
    <n v="468"/>
  </r>
  <r>
    <d v="2019-10-14T00:00:00"/>
    <x v="8"/>
    <d v="1899-12-30T16:30:00"/>
    <m/>
    <x v="1"/>
    <s v="JAR"/>
    <d v="2019-10-14T16:30:00"/>
    <m/>
    <x v="19"/>
    <s v="Carga"/>
    <s v="NO"/>
    <n v="4"/>
    <n v="2"/>
    <x v="0"/>
    <x v="6"/>
    <x v="3"/>
    <s v="Varios"/>
    <m/>
    <m/>
    <m/>
    <m/>
    <n v="15"/>
    <s v="Jesús"/>
    <x v="210"/>
    <d v="1899-12-30T16:30:00"/>
    <m/>
    <n v="0"/>
    <x v="0"/>
    <x v="0"/>
    <s v="SI"/>
    <x v="1"/>
    <x v="1"/>
    <x v="1"/>
    <n v="1"/>
    <x v="1"/>
    <x v="42"/>
    <x v="10"/>
    <n v="468"/>
  </r>
  <r>
    <d v="2019-10-14T00:00:00"/>
    <x v="43"/>
    <d v="1899-12-30T14:00:00"/>
    <m/>
    <x v="1"/>
    <s v="JAR"/>
    <d v="2019-10-14T14:00:00"/>
    <n v="30137"/>
    <x v="26"/>
    <s v="Carga"/>
    <s v="SI"/>
    <n v="13.5"/>
    <n v="26"/>
    <x v="2"/>
    <x v="157"/>
    <x v="7"/>
    <s v="Tarragona"/>
    <m/>
    <m/>
    <m/>
    <m/>
    <n v="45"/>
    <s v="Juan Carlos"/>
    <x v="210"/>
    <d v="1899-12-30T14:00:00"/>
    <m/>
    <n v="1"/>
    <x v="0"/>
    <x v="0"/>
    <s v="SI"/>
    <x v="1"/>
    <x v="1"/>
    <x v="1"/>
    <n v="1"/>
    <x v="2"/>
    <x v="42"/>
    <x v="10"/>
    <n v="468"/>
  </r>
  <r>
    <d v="2019-10-14T00:00:00"/>
    <x v="1"/>
    <d v="1899-12-30T10:30:00"/>
    <m/>
    <x v="1"/>
    <s v="JAR"/>
    <d v="2019-10-14T10:30:00"/>
    <m/>
    <x v="26"/>
    <s v="Descarga"/>
    <s v="NO"/>
    <n v="9"/>
    <n v="17"/>
    <x v="0"/>
    <x v="340"/>
    <x v="2"/>
    <s v="PALAU"/>
    <m/>
    <m/>
    <m/>
    <m/>
    <n v="60"/>
    <s v="Miguel M."/>
    <x v="210"/>
    <d v="1899-12-30T12:30:00"/>
    <m/>
    <n v="0"/>
    <x v="0"/>
    <x v="0"/>
    <s v="SI"/>
    <x v="1"/>
    <x v="2"/>
    <x v="0"/>
    <n v="0"/>
    <x v="0"/>
    <x v="42"/>
    <x v="10"/>
    <n v="468"/>
  </r>
  <r>
    <d v="2019-10-14T00:00:00"/>
    <x v="5"/>
    <d v="1899-12-30T12:30:00"/>
    <m/>
    <x v="1"/>
    <s v="JAR"/>
    <d v="2019-10-14T12:30:00"/>
    <n v="6007665"/>
    <x v="3"/>
    <s v="Carga"/>
    <s v="NO"/>
    <n v="4"/>
    <n v="7"/>
    <x v="0"/>
    <x v="10"/>
    <x v="4"/>
    <s v="UK"/>
    <m/>
    <m/>
    <m/>
    <m/>
    <n v="20"/>
    <s v="Reyes"/>
    <x v="210"/>
    <d v="1899-12-30T09:30:00"/>
    <m/>
    <n v="0"/>
    <x v="0"/>
    <x v="0"/>
    <s v="SI"/>
    <x v="1"/>
    <x v="3"/>
    <x v="1"/>
    <n v="1"/>
    <x v="1"/>
    <x v="42"/>
    <x v="10"/>
    <n v="468"/>
  </r>
  <r>
    <d v="2019-10-14T00:00:00"/>
    <x v="55"/>
    <d v="1899-12-30T17:30:00"/>
    <m/>
    <x v="1"/>
    <s v="JAR"/>
    <d v="2019-10-14T17:30:00"/>
    <m/>
    <x v="32"/>
    <s v="Descarga"/>
    <s v="NO"/>
    <n v="4"/>
    <n v="6"/>
    <x v="0"/>
    <x v="227"/>
    <x v="0"/>
    <s v="PALAU"/>
    <m/>
    <m/>
    <m/>
    <m/>
    <n v="30"/>
    <s v="Jesús"/>
    <x v="210"/>
    <d v="1899-12-30T17:30:00"/>
    <m/>
    <n v="0"/>
    <x v="0"/>
    <x v="0"/>
    <s v="SI"/>
    <x v="1"/>
    <x v="1"/>
    <x v="1"/>
    <n v="1"/>
    <x v="0"/>
    <x v="42"/>
    <x v="10"/>
    <n v="468"/>
  </r>
  <r>
    <d v="2019-10-14T00:00:00"/>
    <x v="0"/>
    <d v="1899-12-30T09:30:00"/>
    <m/>
    <x v="1"/>
    <s v="JAR"/>
    <d v="2019-10-14T09:30:00"/>
    <m/>
    <x v="91"/>
    <s v="Descarga"/>
    <s v="NO"/>
    <n v="1"/>
    <n v="2"/>
    <x v="0"/>
    <x v="349"/>
    <x v="7"/>
    <s v="PALAU"/>
    <s v="devolución de error expedición"/>
    <m/>
    <m/>
    <m/>
    <n v="15"/>
    <s v="Reyes"/>
    <x v="210"/>
    <d v="1899-12-30T09:30:00"/>
    <m/>
    <n v="0"/>
    <x v="0"/>
    <x v="0"/>
    <s v="SI"/>
    <x v="1"/>
    <x v="1"/>
    <x v="1"/>
    <n v="1"/>
    <x v="2"/>
    <x v="42"/>
    <x v="10"/>
    <n v="468"/>
  </r>
  <r>
    <d v="2019-10-14T00:00:00"/>
    <x v="90"/>
    <d v="1899-12-30T08:15:00"/>
    <m/>
    <x v="1"/>
    <s v="JAR"/>
    <d v="2019-10-14T08:30:00"/>
    <s v="30247-29987-30103"/>
    <x v="7"/>
    <s v="Carga"/>
    <s v="NO"/>
    <n v="4"/>
    <n v="6"/>
    <x v="0"/>
    <x v="4"/>
    <x v="5"/>
    <s v="varios"/>
    <m/>
    <m/>
    <m/>
    <m/>
    <n v="15"/>
    <s v="Reyes"/>
    <x v="210"/>
    <d v="1899-12-30T08:15:00"/>
    <m/>
    <n v="0"/>
    <x v="0"/>
    <x v="0"/>
    <s v="SI"/>
    <x v="1"/>
    <x v="1"/>
    <x v="1"/>
    <n v="1"/>
    <x v="2"/>
    <x v="42"/>
    <x v="10"/>
    <n v="468"/>
  </r>
  <r>
    <d v="2019-10-14T00:00:00"/>
    <x v="41"/>
    <d v="1899-12-30T10:15:00"/>
    <m/>
    <x v="1"/>
    <s v="JAR"/>
    <d v="2019-10-14T10:30:00"/>
    <n v="5000491"/>
    <x v="22"/>
    <s v="Carga"/>
    <s v="SI"/>
    <n v="13.5"/>
    <n v="22"/>
    <x v="0"/>
    <x v="21"/>
    <x v="8"/>
    <s v="PALAU"/>
    <m/>
    <m/>
    <m/>
    <m/>
    <n v="60"/>
    <s v="Alfredo"/>
    <x v="210"/>
    <d v="1899-12-30T10:15:00"/>
    <m/>
    <n v="1"/>
    <x v="0"/>
    <x v="0"/>
    <s v="SI"/>
    <x v="1"/>
    <x v="1"/>
    <x v="1"/>
    <n v="1"/>
    <x v="2"/>
    <x v="42"/>
    <x v="10"/>
    <n v="468"/>
  </r>
  <r>
    <d v="2019-10-14T00:00:00"/>
    <x v="12"/>
    <d v="1899-12-30T14:30:00"/>
    <m/>
    <x v="1"/>
    <s v="JAR"/>
    <d v="2019-10-14T14:30:00"/>
    <n v="28980"/>
    <x v="31"/>
    <s v="Carga"/>
    <s v="SI"/>
    <n v="13.5"/>
    <n v="26"/>
    <x v="0"/>
    <x v="425"/>
    <x v="7"/>
    <s v="Burgos"/>
    <m/>
    <m/>
    <m/>
    <m/>
    <n v="60"/>
    <s v="Juan Carlos"/>
    <x v="210"/>
    <d v="1899-12-30T16:30:00"/>
    <m/>
    <n v="1"/>
    <x v="0"/>
    <x v="0"/>
    <s v="SI"/>
    <x v="1"/>
    <x v="2"/>
    <x v="0"/>
    <n v="0"/>
    <x v="2"/>
    <x v="42"/>
    <x v="10"/>
    <n v="468"/>
  </r>
  <r>
    <d v="2019-10-14T00:00:00"/>
    <x v="3"/>
    <d v="1899-12-30T11:30:00"/>
    <m/>
    <x v="1"/>
    <s v="JAR"/>
    <d v="2019-10-14T11:30:00"/>
    <n v="29850"/>
    <x v="3"/>
    <s v="Carga"/>
    <s v="SI"/>
    <n v="13.5"/>
    <n v="10"/>
    <x v="0"/>
    <x v="6"/>
    <x v="3"/>
    <s v="Bernis"/>
    <m/>
    <m/>
    <m/>
    <m/>
    <n v="30"/>
    <s v="Miguel M."/>
    <x v="210"/>
    <d v="1899-12-30T11:30:00"/>
    <m/>
    <n v="1"/>
    <x v="0"/>
    <x v="0"/>
    <s v="SI"/>
    <x v="1"/>
    <x v="1"/>
    <x v="1"/>
    <n v="1"/>
    <x v="1"/>
    <x v="42"/>
    <x v="10"/>
    <n v="468"/>
  </r>
  <r>
    <d v="2019-10-14T00:00:00"/>
    <x v="4"/>
    <d v="1899-12-30T12:00:00"/>
    <m/>
    <x v="1"/>
    <s v="JAR"/>
    <d v="2019-10-14T12:00:00"/>
    <n v="6007858"/>
    <x v="6"/>
    <s v="Carga"/>
    <s v="SI"/>
    <n v="13.5"/>
    <n v="26"/>
    <x v="0"/>
    <x v="7"/>
    <x v="4"/>
    <s v="France"/>
    <m/>
    <m/>
    <m/>
    <m/>
    <n v="45"/>
    <s v="Alfredo"/>
    <x v="210"/>
    <d v="1899-12-30T12:00:00"/>
    <m/>
    <n v="1"/>
    <x v="0"/>
    <x v="0"/>
    <s v="SI"/>
    <x v="1"/>
    <x v="1"/>
    <x v="1"/>
    <n v="1"/>
    <x v="1"/>
    <x v="42"/>
    <x v="10"/>
    <n v="468"/>
  </r>
  <r>
    <d v="2019-10-14T00:00:00"/>
    <x v="53"/>
    <m/>
    <m/>
    <x v="0"/>
    <s v="JAR"/>
    <d v="2019-10-14T13:00:00"/>
    <n v="29615"/>
    <x v="45"/>
    <s v="Carga"/>
    <s v="NO"/>
    <n v="1"/>
    <n v="1"/>
    <x v="0"/>
    <x v="4"/>
    <x v="1"/>
    <s v="VARIOS"/>
    <m/>
    <m/>
    <m/>
    <m/>
    <n v="10"/>
    <s v="Reyes"/>
    <x v="210"/>
    <d v="1899-12-30T12:45:00"/>
    <m/>
    <n v="0"/>
    <x v="0"/>
    <x v="0"/>
    <s v="No"/>
    <x v="0"/>
    <x v="0"/>
    <x v="0"/>
    <n v="0"/>
    <x v="1"/>
    <x v="42"/>
    <x v="10"/>
    <n v="468"/>
  </r>
  <r>
    <d v="2019-10-14T00:00:00"/>
    <x v="6"/>
    <d v="1899-12-30T13:30:00"/>
    <m/>
    <x v="1"/>
    <s v="JAR"/>
    <d v="2019-10-14T13:30:00"/>
    <s v="30171-30249"/>
    <x v="7"/>
    <s v="Carga"/>
    <s v="NO"/>
    <n v="4"/>
    <n v="6"/>
    <x v="0"/>
    <x v="298"/>
    <x v="11"/>
    <s v="Sta. Perpetua"/>
    <m/>
    <m/>
    <m/>
    <m/>
    <n v="15"/>
    <s v="Alfredo"/>
    <x v="210"/>
    <d v="1899-12-30T13:30:00"/>
    <m/>
    <n v="0"/>
    <x v="0"/>
    <x v="0"/>
    <s v="SI"/>
    <x v="1"/>
    <x v="1"/>
    <x v="1"/>
    <n v="1"/>
    <x v="2"/>
    <x v="42"/>
    <x v="10"/>
    <n v="468"/>
  </r>
  <r>
    <d v="2019-10-14T00:00:00"/>
    <x v="114"/>
    <d v="1899-12-30T20:30:00"/>
    <m/>
    <x v="1"/>
    <s v="JAR"/>
    <d v="2019-10-14T20:30:00"/>
    <n v="29998"/>
    <x v="31"/>
    <s v="Carga"/>
    <s v="SI"/>
    <n v="13.5"/>
    <n v="33"/>
    <x v="0"/>
    <x v="138"/>
    <x v="7"/>
    <s v="Madrid"/>
    <m/>
    <m/>
    <m/>
    <m/>
    <n v="60"/>
    <s v="Juan Carlos"/>
    <x v="210"/>
    <d v="1899-12-30T20:30:00"/>
    <m/>
    <n v="1"/>
    <x v="0"/>
    <x v="0"/>
    <s v="SI"/>
    <x v="1"/>
    <x v="1"/>
    <x v="1"/>
    <n v="1"/>
    <x v="2"/>
    <x v="42"/>
    <x v="10"/>
    <n v="468"/>
  </r>
  <r>
    <d v="2019-10-14T00:00:00"/>
    <x v="2"/>
    <d v="1899-12-30T11:00:00"/>
    <m/>
    <x v="1"/>
    <s v="JAR"/>
    <d v="2019-10-14T11:00:00"/>
    <m/>
    <x v="19"/>
    <s v="Carga"/>
    <s v="NO"/>
    <n v="4"/>
    <n v="2"/>
    <x v="0"/>
    <x v="6"/>
    <x v="3"/>
    <s v="Varios"/>
    <m/>
    <m/>
    <m/>
    <m/>
    <n v="20"/>
    <s v="Miguel M."/>
    <x v="210"/>
    <d v="1899-12-30T11:00:00"/>
    <m/>
    <n v="0"/>
    <x v="0"/>
    <x v="0"/>
    <s v="SI"/>
    <x v="1"/>
    <x v="1"/>
    <x v="1"/>
    <n v="1"/>
    <x v="1"/>
    <x v="42"/>
    <x v="10"/>
    <n v="468"/>
  </r>
  <r>
    <d v="2019-10-14T00:00:00"/>
    <x v="47"/>
    <d v="1899-12-30T18:30:00"/>
    <m/>
    <x v="1"/>
    <s v="JAR"/>
    <d v="2019-10-14T18:30:00"/>
    <m/>
    <x v="26"/>
    <s v="Carga"/>
    <s v="NO"/>
    <n v="6"/>
    <n v="12"/>
    <x v="0"/>
    <x v="157"/>
    <x v="5"/>
    <s v="Varios"/>
    <m/>
    <m/>
    <m/>
    <m/>
    <n v="45"/>
    <s v="Juan Carlos"/>
    <x v="210"/>
    <d v="1899-12-30T18:30:00"/>
    <m/>
    <n v="0"/>
    <x v="0"/>
    <x v="0"/>
    <s v="SI"/>
    <x v="1"/>
    <x v="1"/>
    <x v="1"/>
    <n v="1"/>
    <x v="2"/>
    <x v="42"/>
    <x v="10"/>
    <n v="468"/>
  </r>
  <r>
    <d v="2019-10-14T00:00:00"/>
    <x v="48"/>
    <d v="1899-12-30T19:30:00"/>
    <m/>
    <x v="1"/>
    <s v="JAR"/>
    <d v="2019-10-14T19:30:00"/>
    <n v="30031"/>
    <x v="53"/>
    <s v="Carga"/>
    <s v="SI"/>
    <n v="13.5"/>
    <n v="26"/>
    <x v="2"/>
    <x v="110"/>
    <x v="7"/>
    <s v="Valencia"/>
    <m/>
    <m/>
    <m/>
    <m/>
    <n v="45"/>
    <s v="Jesús"/>
    <x v="210"/>
    <d v="1899-12-30T19:30:00"/>
    <m/>
    <n v="1"/>
    <x v="0"/>
    <x v="0"/>
    <s v="SI"/>
    <x v="1"/>
    <x v="1"/>
    <x v="1"/>
    <n v="1"/>
    <x v="2"/>
    <x v="42"/>
    <x v="10"/>
    <n v="468"/>
  </r>
  <r>
    <d v="2019-10-15T00:00:00"/>
    <x v="46"/>
    <d v="1899-12-30T18:00:00"/>
    <m/>
    <x v="1"/>
    <s v="JAR"/>
    <d v="2019-10-15T18:00:00"/>
    <n v="30152"/>
    <x v="86"/>
    <s v="Carga"/>
    <s v="SI"/>
    <n v="13.5"/>
    <n v="26"/>
    <x v="2"/>
    <x v="426"/>
    <x v="7"/>
    <s v="Sevilla"/>
    <m/>
    <m/>
    <m/>
    <m/>
    <n v="45"/>
    <s v="Alfredo"/>
    <x v="211"/>
    <d v="1899-12-30T12:30:00"/>
    <m/>
    <n v="1"/>
    <x v="0"/>
    <x v="0"/>
    <s v="SI"/>
    <x v="2"/>
    <x v="2"/>
    <x v="0"/>
    <n v="0"/>
    <x v="2"/>
    <x v="42"/>
    <x v="10"/>
    <n v="468"/>
  </r>
  <r>
    <d v="2019-10-15T00:00:00"/>
    <x v="38"/>
    <d v="1899-12-30T15:00:00"/>
    <m/>
    <x v="1"/>
    <s v="JAR"/>
    <d v="2019-10-15T15:00:00"/>
    <n v="30152"/>
    <x v="86"/>
    <s v="Carga"/>
    <s v="SI"/>
    <n v="13.5"/>
    <n v="26"/>
    <x v="2"/>
    <x v="426"/>
    <x v="7"/>
    <s v="Sevilla"/>
    <m/>
    <m/>
    <m/>
    <m/>
    <n v="45"/>
    <s v="Alfredo"/>
    <x v="211"/>
    <d v="1899-12-30T11:00:00"/>
    <m/>
    <n v="1"/>
    <x v="0"/>
    <x v="0"/>
    <s v="SI"/>
    <x v="2"/>
    <x v="2"/>
    <x v="0"/>
    <n v="0"/>
    <x v="2"/>
    <x v="42"/>
    <x v="10"/>
    <n v="468"/>
  </r>
  <r>
    <d v="2019-10-15T00:00:00"/>
    <x v="47"/>
    <d v="1899-12-30T18:30:00"/>
    <m/>
    <x v="1"/>
    <s v="JAR"/>
    <d v="2019-10-15T18:30:00"/>
    <n v="29092"/>
    <x v="55"/>
    <s v="Carga"/>
    <s v="SI"/>
    <n v="13.5"/>
    <n v="26"/>
    <x v="0"/>
    <x v="148"/>
    <x v="7"/>
    <s v="Jaén"/>
    <m/>
    <m/>
    <m/>
    <m/>
    <n v="40"/>
    <s v="Jesús"/>
    <x v="212"/>
    <d v="1899-12-30T18:30:00"/>
    <m/>
    <n v="1"/>
    <x v="0"/>
    <x v="0"/>
    <s v="SI"/>
    <x v="1"/>
    <x v="1"/>
    <x v="1"/>
    <n v="1"/>
    <x v="2"/>
    <x v="42"/>
    <x v="10"/>
    <n v="468"/>
  </r>
  <r>
    <d v="2019-10-15T00:00:00"/>
    <x v="40"/>
    <d v="1899-12-30T17:00:00"/>
    <m/>
    <x v="1"/>
    <s v="JAR"/>
    <d v="2019-10-15T17:00:00"/>
    <m/>
    <x v="83"/>
    <s v="Carga"/>
    <s v="NO"/>
    <n v="2"/>
    <n v="4"/>
    <x v="0"/>
    <x v="294"/>
    <x v="7"/>
    <s v="varios"/>
    <m/>
    <m/>
    <m/>
    <m/>
    <n v="10"/>
    <s v="Sandra"/>
    <x v="212"/>
    <d v="1899-12-30T17:00:00"/>
    <m/>
    <n v="0"/>
    <x v="0"/>
    <x v="0"/>
    <s v="SI"/>
    <x v="1"/>
    <x v="1"/>
    <x v="1"/>
    <n v="1"/>
    <x v="2"/>
    <x v="42"/>
    <x v="10"/>
    <n v="468"/>
  </r>
  <r>
    <d v="2019-10-15T00:00:00"/>
    <x v="8"/>
    <d v="1899-12-30T16:30:00"/>
    <m/>
    <x v="1"/>
    <s v="JAR"/>
    <d v="2019-10-15T16:30:00"/>
    <m/>
    <x v="19"/>
    <s v="Carga"/>
    <s v="NO"/>
    <n v="4"/>
    <n v="2"/>
    <x v="0"/>
    <x v="6"/>
    <x v="3"/>
    <s v="Varios"/>
    <m/>
    <m/>
    <m/>
    <m/>
    <n v="15"/>
    <s v="Sandra"/>
    <x v="212"/>
    <d v="1899-12-30T16:30:00"/>
    <m/>
    <n v="0"/>
    <x v="0"/>
    <x v="0"/>
    <s v="SI"/>
    <x v="1"/>
    <x v="1"/>
    <x v="1"/>
    <n v="1"/>
    <x v="1"/>
    <x v="42"/>
    <x v="10"/>
    <n v="468"/>
  </r>
  <r>
    <d v="2019-10-15T00:00:00"/>
    <x v="3"/>
    <d v="1899-12-30T11:30:00"/>
    <m/>
    <x v="1"/>
    <s v="JAR"/>
    <d v="2019-10-15T11:30:00"/>
    <n v="30031"/>
    <x v="53"/>
    <s v="Carga"/>
    <s v="SI"/>
    <n v="13.5"/>
    <n v="26"/>
    <x v="2"/>
    <x v="110"/>
    <x v="7"/>
    <s v="Valencia"/>
    <m/>
    <m/>
    <m/>
    <m/>
    <n v="45"/>
    <s v="Sandra"/>
    <x v="212"/>
    <d v="1899-12-30T11:30:00"/>
    <m/>
    <n v="1"/>
    <x v="0"/>
    <x v="0"/>
    <s v="SI"/>
    <x v="1"/>
    <x v="1"/>
    <x v="1"/>
    <n v="1"/>
    <x v="2"/>
    <x v="42"/>
    <x v="10"/>
    <n v="468"/>
  </r>
  <r>
    <d v="2019-10-15T00:00:00"/>
    <x v="5"/>
    <d v="1899-12-30T12:30:00"/>
    <m/>
    <x v="1"/>
    <s v="JAR"/>
    <d v="2019-10-15T12:30:00"/>
    <n v="30031"/>
    <x v="53"/>
    <s v="Carga"/>
    <s v="SI"/>
    <n v="13.5"/>
    <n v="26"/>
    <x v="2"/>
    <x v="110"/>
    <x v="7"/>
    <s v="Valencia"/>
    <m/>
    <m/>
    <m/>
    <m/>
    <n v="45"/>
    <s v="Alfredo"/>
    <x v="212"/>
    <d v="1899-12-30T12:30:00"/>
    <m/>
    <n v="1"/>
    <x v="0"/>
    <x v="0"/>
    <s v="SI"/>
    <x v="1"/>
    <x v="1"/>
    <x v="1"/>
    <n v="1"/>
    <x v="2"/>
    <x v="42"/>
    <x v="10"/>
    <n v="468"/>
  </r>
  <r>
    <d v="2019-10-15T00:00:00"/>
    <x v="6"/>
    <d v="1899-12-30T13:30:00"/>
    <m/>
    <x v="1"/>
    <s v="JAR"/>
    <d v="2019-10-15T13:30:00"/>
    <n v="30031"/>
    <x v="53"/>
    <s v="Carga"/>
    <s v="SI"/>
    <n v="13.5"/>
    <n v="26"/>
    <x v="2"/>
    <x v="110"/>
    <x v="7"/>
    <s v="Valencia"/>
    <m/>
    <m/>
    <m/>
    <m/>
    <n v="45"/>
    <s v="Jesús"/>
    <x v="212"/>
    <d v="1899-12-30T18:00:00"/>
    <m/>
    <n v="1"/>
    <x v="0"/>
    <x v="0"/>
    <s v="SI"/>
    <x v="1"/>
    <x v="2"/>
    <x v="0"/>
    <n v="0"/>
    <x v="2"/>
    <x v="42"/>
    <x v="10"/>
    <n v="468"/>
  </r>
  <r>
    <d v="2019-10-15T00:00:00"/>
    <x v="13"/>
    <d v="1899-12-30T16:00:00"/>
    <m/>
    <x v="1"/>
    <s v="JAR"/>
    <d v="2019-10-15T16:00:00"/>
    <n v="30031"/>
    <x v="53"/>
    <s v="Carga"/>
    <s v="SI"/>
    <n v="13.5"/>
    <n v="26"/>
    <x v="2"/>
    <x v="110"/>
    <x v="7"/>
    <s v="Valencia"/>
    <m/>
    <m/>
    <m/>
    <m/>
    <n v="45"/>
    <s v="Jesús"/>
    <x v="212"/>
    <d v="1899-12-30T17:30:00"/>
    <m/>
    <n v="1"/>
    <x v="0"/>
    <x v="0"/>
    <s v="SI"/>
    <x v="1"/>
    <x v="2"/>
    <x v="0"/>
    <n v="0"/>
    <x v="2"/>
    <x v="42"/>
    <x v="10"/>
    <n v="468"/>
  </r>
  <r>
    <d v="2019-10-15T00:00:00"/>
    <x v="17"/>
    <d v="1899-12-30T06:00:00"/>
    <m/>
    <x v="1"/>
    <s v="JAR"/>
    <d v="2019-10-15T06:00:00"/>
    <m/>
    <x v="39"/>
    <s v="Descarga"/>
    <s v="SI"/>
    <n v="13.5"/>
    <n v="26"/>
    <x v="0"/>
    <x v="67"/>
    <x v="10"/>
    <s v="PALAU"/>
    <m/>
    <m/>
    <m/>
    <m/>
    <n v="45"/>
    <s v="Miguel M."/>
    <x v="212"/>
    <d v="1899-12-30T08:00:00"/>
    <m/>
    <n v="1"/>
    <x v="0"/>
    <x v="0"/>
    <s v="SI"/>
    <x v="1"/>
    <x v="2"/>
    <x v="0"/>
    <n v="0"/>
    <x v="2"/>
    <x v="42"/>
    <x v="10"/>
    <n v="468"/>
  </r>
  <r>
    <d v="2019-10-15T00:00:00"/>
    <x v="1"/>
    <d v="1899-12-30T10:30:00"/>
    <m/>
    <x v="1"/>
    <s v="JAR"/>
    <d v="2019-10-15T10:30:00"/>
    <n v="29593"/>
    <x v="3"/>
    <s v="Carga"/>
    <s v="NO"/>
    <n v="1"/>
    <n v="1"/>
    <x v="0"/>
    <x v="308"/>
    <x v="1"/>
    <s v="Ourense"/>
    <m/>
    <m/>
    <m/>
    <m/>
    <n v="10"/>
    <s v="Sandra"/>
    <x v="212"/>
    <d v="1899-12-30T10:30:00"/>
    <m/>
    <n v="0"/>
    <x v="0"/>
    <x v="0"/>
    <s v="SI"/>
    <x v="1"/>
    <x v="1"/>
    <x v="1"/>
    <n v="1"/>
    <x v="1"/>
    <x v="42"/>
    <x v="10"/>
    <n v="468"/>
  </r>
  <r>
    <d v="2019-10-15T00:00:00"/>
    <x v="22"/>
    <d v="1899-12-30T09:00:00"/>
    <m/>
    <x v="1"/>
    <s v="JAR"/>
    <d v="2019-10-15T09:00:00"/>
    <m/>
    <x v="3"/>
    <s v="Descarga"/>
    <s v="NO"/>
    <n v="3"/>
    <n v="6"/>
    <x v="0"/>
    <x v="4"/>
    <x v="2"/>
    <s v="PALAU"/>
    <s v="Aglomerado"/>
    <m/>
    <m/>
    <m/>
    <n v="30"/>
    <s v="Alfredo"/>
    <x v="212"/>
    <d v="1899-12-30T09:00:00"/>
    <m/>
    <n v="0"/>
    <x v="0"/>
    <x v="0"/>
    <s v="SI"/>
    <x v="1"/>
    <x v="1"/>
    <x v="1"/>
    <n v="1"/>
    <x v="0"/>
    <x v="42"/>
    <x v="10"/>
    <n v="468"/>
  </r>
  <r>
    <d v="2019-10-15T00:00:00"/>
    <x v="49"/>
    <d v="1899-12-30T20:00:00"/>
    <m/>
    <x v="1"/>
    <s v="JAR"/>
    <d v="2019-10-15T20:00:00"/>
    <n v="28472"/>
    <x v="26"/>
    <s v="Carga"/>
    <s v="SI"/>
    <n v="13.5"/>
    <n v="26"/>
    <x v="0"/>
    <x v="265"/>
    <x v="7"/>
    <s v="Madrid"/>
    <m/>
    <m/>
    <m/>
    <m/>
    <n v="45"/>
    <s v="Juan Carlos"/>
    <x v="212"/>
    <d v="1899-12-30T20:00:00"/>
    <m/>
    <n v="1"/>
    <x v="0"/>
    <x v="0"/>
    <s v="SI"/>
    <x v="1"/>
    <x v="1"/>
    <x v="1"/>
    <n v="1"/>
    <x v="2"/>
    <x v="42"/>
    <x v="10"/>
    <n v="468"/>
  </r>
  <r>
    <d v="2019-10-15T00:00:00"/>
    <x v="18"/>
    <d v="1899-12-30T07:30:00"/>
    <m/>
    <x v="1"/>
    <s v="JAR"/>
    <d v="2019-10-15T07:30:00"/>
    <m/>
    <x v="3"/>
    <s v="Descarga"/>
    <s v="NO"/>
    <n v="6"/>
    <n v="12"/>
    <x v="0"/>
    <x v="22"/>
    <x v="2"/>
    <s v="PALAU"/>
    <m/>
    <m/>
    <m/>
    <m/>
    <n v="40"/>
    <s v="Alfredo"/>
    <x v="212"/>
    <d v="1899-12-30T07:30:00"/>
    <m/>
    <n v="0"/>
    <x v="0"/>
    <x v="0"/>
    <s v="SI"/>
    <x v="1"/>
    <x v="1"/>
    <x v="1"/>
    <n v="1"/>
    <x v="0"/>
    <x v="42"/>
    <x v="10"/>
    <n v="468"/>
  </r>
  <r>
    <d v="2019-10-15T00:00:00"/>
    <x v="55"/>
    <d v="1899-12-30T17:30:00"/>
    <m/>
    <x v="1"/>
    <s v="JAR"/>
    <d v="2019-10-15T17:30:00"/>
    <n v="29790"/>
    <x v="53"/>
    <s v="Carga"/>
    <s v="SI"/>
    <n v="13.5"/>
    <n v="26"/>
    <x v="2"/>
    <x v="424"/>
    <x v="7"/>
    <s v="Murcia"/>
    <m/>
    <m/>
    <m/>
    <m/>
    <n v="45"/>
    <s v="Jesús"/>
    <x v="212"/>
    <d v="1899-12-30T14:00:00"/>
    <m/>
    <n v="1"/>
    <x v="0"/>
    <x v="0"/>
    <s v="SI"/>
    <x v="1"/>
    <x v="3"/>
    <x v="1"/>
    <n v="1"/>
    <x v="2"/>
    <x v="42"/>
    <x v="10"/>
    <n v="468"/>
  </r>
  <r>
    <d v="2019-10-15T00:00:00"/>
    <x v="48"/>
    <d v="1899-12-30T19:30:00"/>
    <m/>
    <x v="1"/>
    <s v="JAR"/>
    <d v="2019-10-15T19:30:00"/>
    <n v="29790"/>
    <x v="53"/>
    <s v="Carga"/>
    <s v="SI"/>
    <n v="13.5"/>
    <n v="26"/>
    <x v="2"/>
    <x v="424"/>
    <x v="7"/>
    <s v="Murcia"/>
    <m/>
    <m/>
    <m/>
    <m/>
    <n v="45"/>
    <s v="Jesús"/>
    <x v="210"/>
    <d v="1899-12-30T21:00:00"/>
    <m/>
    <n v="1"/>
    <x v="0"/>
    <x v="0"/>
    <s v="SI"/>
    <x v="3"/>
    <x v="3"/>
    <x v="1"/>
    <n v="1"/>
    <x v="2"/>
    <x v="42"/>
    <x v="10"/>
    <n v="468"/>
  </r>
  <r>
    <d v="2019-10-15T00:00:00"/>
    <x v="59"/>
    <d v="1899-12-30T07:00:00"/>
    <m/>
    <x v="1"/>
    <s v="JAR"/>
    <d v="2019-10-15T07:00:00"/>
    <m/>
    <x v="26"/>
    <s v="Carga"/>
    <s v="NO"/>
    <n v="6"/>
    <n v="12"/>
    <x v="0"/>
    <x v="157"/>
    <x v="5"/>
    <s v="Varios"/>
    <m/>
    <m/>
    <m/>
    <m/>
    <n v="30"/>
    <s v="Miguel M."/>
    <x v="212"/>
    <d v="1899-12-30T07:00:00"/>
    <m/>
    <n v="0"/>
    <x v="0"/>
    <x v="0"/>
    <s v="SI"/>
    <x v="1"/>
    <x v="1"/>
    <x v="1"/>
    <n v="1"/>
    <x v="2"/>
    <x v="42"/>
    <x v="10"/>
    <n v="468"/>
  </r>
  <r>
    <d v="2019-10-15T00:00:00"/>
    <x v="36"/>
    <d v="1899-12-30T13:00:00"/>
    <m/>
    <x v="1"/>
    <s v="JAR"/>
    <d v="2019-10-15T13:00:00"/>
    <n v="29998"/>
    <x v="31"/>
    <s v="Carga"/>
    <s v="SI"/>
    <n v="13.5"/>
    <n v="33"/>
    <x v="0"/>
    <x v="138"/>
    <x v="7"/>
    <s v="Madrid"/>
    <m/>
    <m/>
    <m/>
    <m/>
    <n v="60"/>
    <s v="Jesús"/>
    <x v="212"/>
    <d v="1899-12-30T14:30:00"/>
    <m/>
    <n v="1"/>
    <x v="0"/>
    <x v="0"/>
    <s v="SI"/>
    <x v="1"/>
    <x v="2"/>
    <x v="0"/>
    <n v="0"/>
    <x v="2"/>
    <x v="42"/>
    <x v="10"/>
    <n v="468"/>
  </r>
  <r>
    <d v="2019-10-15T00:00:00"/>
    <x v="12"/>
    <d v="1899-12-30T14:30:00"/>
    <m/>
    <x v="1"/>
    <s v="JAR"/>
    <d v="2019-10-15T14:30:00"/>
    <s v="30192-30189"/>
    <x v="53"/>
    <s v="Carga"/>
    <s v="NO"/>
    <n v="10"/>
    <n v="5"/>
    <x v="0"/>
    <x v="70"/>
    <x v="11"/>
    <s v="Almeria - 2 descargas"/>
    <m/>
    <m/>
    <m/>
    <m/>
    <n v="30"/>
    <s v="Jesús"/>
    <x v="212"/>
    <d v="1899-12-30T20:00:00"/>
    <m/>
    <n v="0"/>
    <x v="0"/>
    <x v="0"/>
    <s v="SI"/>
    <x v="1"/>
    <x v="2"/>
    <x v="0"/>
    <n v="0"/>
    <x v="2"/>
    <x v="42"/>
    <x v="10"/>
    <n v="468"/>
  </r>
  <r>
    <d v="2019-10-15T00:00:00"/>
    <x v="0"/>
    <d v="1899-12-30T09:30:00"/>
    <m/>
    <x v="1"/>
    <s v="JAR"/>
    <d v="2019-10-15T09:30:00"/>
    <n v="29986"/>
    <x v="27"/>
    <s v="Carga"/>
    <s v="NO"/>
    <n v="1"/>
    <n v="2"/>
    <x v="0"/>
    <x v="147"/>
    <x v="1"/>
    <s v="Madrid"/>
    <m/>
    <m/>
    <m/>
    <m/>
    <n v="10"/>
    <s v="Miguel M."/>
    <x v="212"/>
    <d v="1899-12-30T11:00:00"/>
    <m/>
    <n v="0"/>
    <x v="0"/>
    <x v="0"/>
    <s v="SI"/>
    <x v="1"/>
    <x v="2"/>
    <x v="0"/>
    <n v="0"/>
    <x v="1"/>
    <x v="42"/>
    <x v="10"/>
    <n v="468"/>
  </r>
  <r>
    <d v="2019-10-15T00:00:00"/>
    <x v="43"/>
    <d v="1899-12-30T14:00:00"/>
    <m/>
    <x v="1"/>
    <s v="JAR"/>
    <d v="2019-10-15T14:00:00"/>
    <n v="6007767"/>
    <x v="3"/>
    <s v="Carga"/>
    <s v="NO"/>
    <n v="9"/>
    <n v="17"/>
    <x v="0"/>
    <x v="86"/>
    <x v="4"/>
    <s v="Italia"/>
    <m/>
    <m/>
    <m/>
    <m/>
    <n v="45"/>
    <s v="Miguel M."/>
    <x v="212"/>
    <d v="1899-12-30T14:00:00"/>
    <m/>
    <n v="0"/>
    <x v="0"/>
    <x v="0"/>
    <s v="SI"/>
    <x v="1"/>
    <x v="1"/>
    <x v="1"/>
    <n v="1"/>
    <x v="1"/>
    <x v="42"/>
    <x v="10"/>
    <n v="468"/>
  </r>
  <r>
    <d v="2019-10-15T00:00:00"/>
    <x v="9"/>
    <d v="1899-12-30T08:00:00"/>
    <m/>
    <x v="1"/>
    <s v="JAR"/>
    <d v="2019-10-15T08:00:00"/>
    <m/>
    <x v="7"/>
    <s v="Carga"/>
    <s v="NO"/>
    <n v="4"/>
    <n v="4"/>
    <x v="0"/>
    <x v="9"/>
    <x v="11"/>
    <s v="Montmelo"/>
    <m/>
    <m/>
    <m/>
    <m/>
    <n v="20"/>
    <s v="Alfredo"/>
    <x v="212"/>
    <d v="1899-12-30T08:00:00"/>
    <m/>
    <n v="0"/>
    <x v="0"/>
    <x v="0"/>
    <s v="SI"/>
    <x v="1"/>
    <x v="1"/>
    <x v="1"/>
    <n v="1"/>
    <x v="2"/>
    <x v="42"/>
    <x v="10"/>
    <n v="468"/>
  </r>
  <r>
    <d v="2019-10-15T00:00:00"/>
    <x v="20"/>
    <m/>
    <m/>
    <x v="0"/>
    <s v="JAR"/>
    <d v="2019-10-15T08:30:00"/>
    <n v="113007038"/>
    <x v="3"/>
    <s v="Descarga"/>
    <s v="NO"/>
    <n v="2"/>
    <n v="3"/>
    <x v="0"/>
    <x v="344"/>
    <x v="2"/>
    <s v="PALAU"/>
    <m/>
    <m/>
    <m/>
    <m/>
    <n v="20"/>
    <s v="Miguel M."/>
    <x v="212"/>
    <d v="1899-12-30T08:30:00"/>
    <m/>
    <n v="0"/>
    <x v="0"/>
    <x v="0"/>
    <s v="No"/>
    <x v="0"/>
    <x v="0"/>
    <x v="0"/>
    <n v="0"/>
    <x v="0"/>
    <x v="42"/>
    <x v="10"/>
    <n v="468"/>
  </r>
  <r>
    <d v="2019-10-15T00:00:00"/>
    <x v="14"/>
    <d v="1899-12-30T10:00:00"/>
    <m/>
    <x v="1"/>
    <s v="JAR"/>
    <d v="2019-10-15T10:00:00"/>
    <m/>
    <x v="26"/>
    <s v="Carga"/>
    <s v="NO"/>
    <n v="19"/>
    <n v="10"/>
    <x v="0"/>
    <x v="157"/>
    <x v="5"/>
    <s v="Varios"/>
    <m/>
    <m/>
    <m/>
    <m/>
    <n v="30"/>
    <s v="Reyes"/>
    <x v="212"/>
    <d v="1899-12-30T10:00:00"/>
    <m/>
    <n v="0"/>
    <x v="0"/>
    <x v="0"/>
    <s v="SI"/>
    <x v="1"/>
    <x v="1"/>
    <x v="1"/>
    <n v="1"/>
    <x v="2"/>
    <x v="42"/>
    <x v="10"/>
    <n v="468"/>
  </r>
  <r>
    <d v="2019-10-15T00:00:00"/>
    <x v="41"/>
    <m/>
    <m/>
    <x v="0"/>
    <s v="JAR"/>
    <d v="2019-10-15T10:30:00"/>
    <n v="30195"/>
    <x v="3"/>
    <s v="Carga"/>
    <s v="NO"/>
    <n v="1"/>
    <n v="2"/>
    <x v="0"/>
    <x v="4"/>
    <x v="3"/>
    <s v="Badalona"/>
    <m/>
    <m/>
    <m/>
    <m/>
    <n v="10"/>
    <s v="Sandra"/>
    <x v="212"/>
    <d v="1899-12-30T10:15:00"/>
    <m/>
    <n v="0"/>
    <x v="0"/>
    <x v="0"/>
    <s v="No"/>
    <x v="0"/>
    <x v="0"/>
    <x v="0"/>
    <n v="0"/>
    <x v="1"/>
    <x v="42"/>
    <x v="10"/>
    <n v="468"/>
  </r>
  <r>
    <d v="2019-10-15T00:00:00"/>
    <x v="31"/>
    <d v="1899-12-30T10:45:00"/>
    <m/>
    <x v="1"/>
    <s v="JAR"/>
    <d v="2019-10-15T11:00:00"/>
    <n v="30242"/>
    <x v="7"/>
    <s v="Carga"/>
    <s v="NO"/>
    <n v="2"/>
    <n v="3"/>
    <x v="0"/>
    <x v="289"/>
    <x v="11"/>
    <s v="Parets"/>
    <m/>
    <m/>
    <m/>
    <m/>
    <n v="10"/>
    <s v="Reyes"/>
    <x v="212"/>
    <d v="1899-12-30T10:45:00"/>
    <m/>
    <n v="0"/>
    <x v="0"/>
    <x v="0"/>
    <s v="SI"/>
    <x v="1"/>
    <x v="1"/>
    <x v="1"/>
    <n v="1"/>
    <x v="2"/>
    <x v="42"/>
    <x v="10"/>
    <n v="468"/>
  </r>
  <r>
    <d v="2019-10-15T00:00:00"/>
    <x v="73"/>
    <d v="1899-12-30T11:15:00"/>
    <m/>
    <x v="1"/>
    <s v="JAR"/>
    <d v="2019-10-15T11:30:00"/>
    <n v="30014"/>
    <x v="7"/>
    <s v="Carga"/>
    <s v="NO"/>
    <n v="4"/>
    <n v="6"/>
    <x v="0"/>
    <x v="9"/>
    <x v="7"/>
    <s v="Barcelona"/>
    <m/>
    <m/>
    <m/>
    <m/>
    <n v="20"/>
    <s v="Miguel M."/>
    <x v="212"/>
    <d v="1899-12-30T11:15:00"/>
    <m/>
    <n v="0"/>
    <x v="0"/>
    <x v="0"/>
    <s v="SI"/>
    <x v="1"/>
    <x v="1"/>
    <x v="1"/>
    <n v="1"/>
    <x v="2"/>
    <x v="42"/>
    <x v="10"/>
    <n v="468"/>
  </r>
  <r>
    <d v="2019-10-15T00:00:00"/>
    <x v="2"/>
    <d v="1899-12-30T11:00:00"/>
    <m/>
    <x v="1"/>
    <s v="JAR"/>
    <d v="2019-10-15T11:00:00"/>
    <n v="30152"/>
    <x v="86"/>
    <s v="Carga"/>
    <s v="SI"/>
    <n v="13.5"/>
    <n v="26"/>
    <x v="2"/>
    <x v="426"/>
    <x v="7"/>
    <s v="Sevilla"/>
    <m/>
    <s v="2879-KRK // R-8596-BCM"/>
    <m/>
    <m/>
    <n v="45"/>
    <s v="Alfredo"/>
    <x v="212"/>
    <d v="1899-12-30T13:00:00"/>
    <m/>
    <n v="1"/>
    <x v="0"/>
    <x v="0"/>
    <s v="SI"/>
    <x v="1"/>
    <x v="2"/>
    <x v="0"/>
    <n v="0"/>
    <x v="2"/>
    <x v="42"/>
    <x v="10"/>
    <n v="468"/>
  </r>
  <r>
    <d v="2019-10-15T00:00:00"/>
    <x v="104"/>
    <m/>
    <m/>
    <x v="0"/>
    <s v="JAR"/>
    <d v="2019-10-15T21:30:00"/>
    <n v="3680579302"/>
    <x v="3"/>
    <s v="Carga"/>
    <s v="SI"/>
    <n v="13.5"/>
    <n v="26"/>
    <x v="0"/>
    <x v="23"/>
    <x v="1"/>
    <s v="Varios"/>
    <m/>
    <m/>
    <m/>
    <m/>
    <n v="60"/>
    <s v="Alfredo"/>
    <x v="212"/>
    <d v="1899-12-30T11:30:00"/>
    <m/>
    <n v="1"/>
    <x v="0"/>
    <x v="0"/>
    <s v="No"/>
    <x v="0"/>
    <x v="0"/>
    <x v="0"/>
    <n v="0"/>
    <x v="1"/>
    <x v="42"/>
    <x v="10"/>
    <n v="468"/>
  </r>
  <r>
    <d v="2019-10-15T00:00:00"/>
    <x v="4"/>
    <d v="1899-12-30T12:00:00"/>
    <m/>
    <x v="1"/>
    <s v="JAR"/>
    <d v="2019-10-15T12:00:00"/>
    <s v="28410-29262-29651-29678-30272"/>
    <x v="3"/>
    <s v="Carga"/>
    <s v="NO"/>
    <n v="4"/>
    <n v="8"/>
    <x v="0"/>
    <x v="109"/>
    <x v="1"/>
    <s v="Murcia"/>
    <m/>
    <s v="7455KTD // R-6281-BCY"/>
    <m/>
    <m/>
    <n v="30"/>
    <s v="Miguel M."/>
    <x v="212"/>
    <d v="1899-12-30T12:00:00"/>
    <m/>
    <n v="0"/>
    <x v="0"/>
    <x v="0"/>
    <s v="SI"/>
    <x v="1"/>
    <x v="1"/>
    <x v="1"/>
    <n v="1"/>
    <x v="1"/>
    <x v="42"/>
    <x v="10"/>
    <n v="468"/>
  </r>
  <r>
    <d v="2019-10-15T00:00:00"/>
    <x v="114"/>
    <d v="1899-12-30T20:30:00"/>
    <m/>
    <x v="1"/>
    <s v="JAR"/>
    <d v="2019-10-15T20:30:00"/>
    <n v="29790"/>
    <x v="53"/>
    <s v="Carga"/>
    <s v="SI"/>
    <n v="13.5"/>
    <n v="26"/>
    <x v="2"/>
    <x v="424"/>
    <x v="7"/>
    <s v="Murcia"/>
    <m/>
    <m/>
    <m/>
    <m/>
    <n v="45"/>
    <s v="Jesús"/>
    <x v="212"/>
    <d v="1899-12-30T20:30:00"/>
    <m/>
    <n v="1"/>
    <x v="0"/>
    <x v="0"/>
    <s v="SI"/>
    <x v="1"/>
    <x v="1"/>
    <x v="1"/>
    <n v="1"/>
    <x v="2"/>
    <x v="42"/>
    <x v="10"/>
    <n v="468"/>
  </r>
  <r>
    <d v="2019-10-15T00:00:00"/>
    <x v="7"/>
    <m/>
    <m/>
    <x v="0"/>
    <s v="SJ"/>
    <d v="2019-10-15T15:30:00"/>
    <m/>
    <x v="18"/>
    <s v="Descarga"/>
    <s v="NO"/>
    <n v="2.5"/>
    <n v="5"/>
    <x v="0"/>
    <x v="10"/>
    <x v="10"/>
    <s v="PALAU"/>
    <m/>
    <m/>
    <m/>
    <m/>
    <n v="15"/>
    <s v="Jesús"/>
    <x v="212"/>
    <d v="1899-12-30T15:30:00"/>
    <m/>
    <n v="0"/>
    <x v="0"/>
    <x v="0"/>
    <s v="No"/>
    <x v="0"/>
    <x v="0"/>
    <x v="0"/>
    <n v="0"/>
    <x v="2"/>
    <x v="42"/>
    <x v="10"/>
    <n v="468"/>
  </r>
  <r>
    <d v="2019-10-15T00:00:00"/>
    <x v="56"/>
    <m/>
    <m/>
    <x v="0"/>
    <s v="JAR"/>
    <d v="2019-10-15T19:00:00"/>
    <n v="6007842"/>
    <x v="3"/>
    <s v="Carga"/>
    <s v="NO"/>
    <n v="3"/>
    <n v="5"/>
    <x v="0"/>
    <x v="12"/>
    <x v="4"/>
    <s v="Belgica"/>
    <m/>
    <m/>
    <m/>
    <m/>
    <n v="20"/>
    <s v="Ouassim"/>
    <x v="212"/>
    <d v="1899-12-30T19:00:00"/>
    <m/>
    <n v="0"/>
    <x v="0"/>
    <x v="0"/>
    <s v="No"/>
    <x v="0"/>
    <x v="0"/>
    <x v="0"/>
    <n v="0"/>
    <x v="1"/>
    <x v="42"/>
    <x v="10"/>
    <n v="468"/>
  </r>
  <r>
    <d v="2019-10-15T00:00:00"/>
    <x v="227"/>
    <m/>
    <m/>
    <x v="0"/>
    <s v="JAR"/>
    <d v="2019-10-15T19:00:00"/>
    <n v="30004"/>
    <x v="3"/>
    <s v="Carga"/>
    <s v="NO"/>
    <n v="3"/>
    <n v="5"/>
    <x v="0"/>
    <x v="129"/>
    <x v="1"/>
    <s v="Portugal"/>
    <m/>
    <m/>
    <m/>
    <m/>
    <n v="20"/>
    <s v="Jesús"/>
    <x v="212"/>
    <d v="1899-12-30T18:45:00"/>
    <m/>
    <n v="0"/>
    <x v="0"/>
    <x v="0"/>
    <s v="No"/>
    <x v="0"/>
    <x v="0"/>
    <x v="0"/>
    <n v="0"/>
    <x v="1"/>
    <x v="42"/>
    <x v="10"/>
    <n v="468"/>
  </r>
  <r>
    <d v="2019-10-16T00:00:00"/>
    <x v="4"/>
    <d v="1899-12-30T12:00:00"/>
    <m/>
    <x v="1"/>
    <s v="JAR"/>
    <d v="2019-10-16T12:00:00"/>
    <n v="29431"/>
    <x v="31"/>
    <s v="Carga"/>
    <s v="NO"/>
    <n v="10"/>
    <n v="19"/>
    <x v="0"/>
    <x v="4"/>
    <x v="7"/>
    <s v="burgos"/>
    <m/>
    <m/>
    <m/>
    <m/>
    <n v="60"/>
    <s v="Miguel M."/>
    <x v="211"/>
    <d v="1899-12-30T08:30:00"/>
    <m/>
    <n v="0"/>
    <x v="0"/>
    <x v="0"/>
    <s v="SI"/>
    <x v="1"/>
    <x v="3"/>
    <x v="1"/>
    <n v="1"/>
    <x v="2"/>
    <x v="42"/>
    <x v="10"/>
    <n v="468"/>
  </r>
  <r>
    <d v="2019-10-16T00:00:00"/>
    <x v="8"/>
    <d v="1899-12-30T16:30:00"/>
    <m/>
    <x v="1"/>
    <s v="JAR"/>
    <d v="2019-10-16T16:30:00"/>
    <m/>
    <x v="19"/>
    <s v="Carga"/>
    <s v="NO"/>
    <n v="4"/>
    <n v="2"/>
    <x v="0"/>
    <x v="6"/>
    <x v="3"/>
    <s v="Varios"/>
    <m/>
    <m/>
    <m/>
    <m/>
    <n v="15"/>
    <s v="Jesús"/>
    <x v="211"/>
    <d v="1899-12-30T16:30:00"/>
    <m/>
    <n v="0"/>
    <x v="0"/>
    <x v="0"/>
    <s v="SI"/>
    <x v="1"/>
    <x v="1"/>
    <x v="1"/>
    <n v="1"/>
    <x v="1"/>
    <x v="42"/>
    <x v="10"/>
    <n v="468"/>
  </r>
  <r>
    <d v="2019-10-16T00:00:00"/>
    <x v="14"/>
    <d v="1899-12-30T10:00:00"/>
    <m/>
    <x v="1"/>
    <s v="JAR"/>
    <d v="2019-10-16T10:00:00"/>
    <n v="30031"/>
    <x v="53"/>
    <s v="Carga"/>
    <s v="SI"/>
    <n v="13.5"/>
    <n v="26"/>
    <x v="2"/>
    <x v="110"/>
    <x v="7"/>
    <s v="Valencia"/>
    <m/>
    <m/>
    <m/>
    <m/>
    <n v="45"/>
    <s v="Sandra"/>
    <x v="211"/>
    <d v="1899-12-30T10:00:00"/>
    <m/>
    <n v="1"/>
    <x v="0"/>
    <x v="0"/>
    <s v="SI"/>
    <x v="1"/>
    <x v="1"/>
    <x v="1"/>
    <n v="1"/>
    <x v="2"/>
    <x v="42"/>
    <x v="10"/>
    <n v="468"/>
  </r>
  <r>
    <d v="2019-10-16T00:00:00"/>
    <x v="2"/>
    <d v="1899-12-30T11:00:00"/>
    <m/>
    <x v="1"/>
    <s v="JAR"/>
    <d v="2019-10-16T11:00:00"/>
    <n v="30031"/>
    <x v="53"/>
    <s v="Carga"/>
    <s v="SI"/>
    <n v="13.5"/>
    <n v="26"/>
    <x v="2"/>
    <x v="110"/>
    <x v="7"/>
    <s v="Valencia"/>
    <m/>
    <m/>
    <m/>
    <m/>
    <n v="45"/>
    <s v="Jesús"/>
    <x v="211"/>
    <d v="1899-12-30T14:00:00"/>
    <m/>
    <n v="1"/>
    <x v="0"/>
    <x v="0"/>
    <s v="SI"/>
    <x v="1"/>
    <x v="2"/>
    <x v="0"/>
    <n v="0"/>
    <x v="2"/>
    <x v="42"/>
    <x v="10"/>
    <n v="468"/>
  </r>
  <r>
    <d v="2019-10-16T00:00:00"/>
    <x v="36"/>
    <d v="1899-12-30T13:00:00"/>
    <m/>
    <x v="1"/>
    <s v="JAR"/>
    <d v="2019-10-16T13:00:00"/>
    <n v="30031"/>
    <x v="53"/>
    <s v="Carga"/>
    <s v="SI"/>
    <n v="13.5"/>
    <n v="26"/>
    <x v="2"/>
    <x v="110"/>
    <x v="7"/>
    <s v="Valencia"/>
    <m/>
    <m/>
    <m/>
    <m/>
    <n v="45"/>
    <s v="Juan Carlos"/>
    <x v="211"/>
    <d v="1899-12-30T19:00:00"/>
    <m/>
    <n v="1"/>
    <x v="0"/>
    <x v="0"/>
    <s v="SI"/>
    <x v="1"/>
    <x v="2"/>
    <x v="0"/>
    <n v="0"/>
    <x v="2"/>
    <x v="42"/>
    <x v="10"/>
    <n v="468"/>
  </r>
  <r>
    <d v="2019-10-16T00:00:00"/>
    <x v="38"/>
    <d v="1899-12-30T15:00:00"/>
    <m/>
    <x v="1"/>
    <s v="JAR"/>
    <d v="2019-10-16T15:00:00"/>
    <n v="30031"/>
    <x v="53"/>
    <s v="Carga"/>
    <s v="SI"/>
    <n v="13.5"/>
    <n v="26"/>
    <x v="2"/>
    <x v="110"/>
    <x v="7"/>
    <s v="Valencia"/>
    <m/>
    <m/>
    <m/>
    <m/>
    <n v="45"/>
    <s v="Jesús"/>
    <x v="211"/>
    <d v="1899-12-30T18:00:00"/>
    <m/>
    <n v="1"/>
    <x v="0"/>
    <x v="0"/>
    <s v="SI"/>
    <x v="1"/>
    <x v="2"/>
    <x v="0"/>
    <n v="0"/>
    <x v="2"/>
    <x v="42"/>
    <x v="10"/>
    <n v="468"/>
  </r>
  <r>
    <d v="2019-10-16T00:00:00"/>
    <x v="46"/>
    <d v="1899-12-30T18:00:00"/>
    <m/>
    <x v="1"/>
    <s v="JAR"/>
    <d v="2019-10-16T18:00:00"/>
    <n v="30031"/>
    <x v="53"/>
    <s v="Carga"/>
    <s v="SI"/>
    <n v="13.5"/>
    <n v="26"/>
    <x v="2"/>
    <x v="110"/>
    <x v="7"/>
    <s v="Valencia"/>
    <m/>
    <m/>
    <m/>
    <m/>
    <n v="45"/>
    <s v="Jesús"/>
    <x v="211"/>
    <d v="1899-12-30T21:15:00"/>
    <m/>
    <n v="1"/>
    <x v="0"/>
    <x v="0"/>
    <s v="SI"/>
    <x v="1"/>
    <x v="2"/>
    <x v="0"/>
    <n v="0"/>
    <x v="2"/>
    <x v="42"/>
    <x v="10"/>
    <n v="468"/>
  </r>
  <r>
    <d v="2019-10-16T00:00:00"/>
    <x v="59"/>
    <d v="1899-12-30T07:00:00"/>
    <m/>
    <x v="1"/>
    <s v="MR"/>
    <d v="2019-10-16T07:00:00"/>
    <m/>
    <x v="3"/>
    <s v="Descarga"/>
    <s v="SI"/>
    <n v="13.5"/>
    <n v="26"/>
    <x v="0"/>
    <x v="173"/>
    <x v="6"/>
    <s v="PALAU"/>
    <m/>
    <m/>
    <m/>
    <m/>
    <n v="60"/>
    <s v="Miguel M."/>
    <x v="211"/>
    <d v="1899-12-30T07:00:00"/>
    <m/>
    <n v="1"/>
    <x v="0"/>
    <x v="0"/>
    <s v="SI"/>
    <x v="1"/>
    <x v="1"/>
    <x v="1"/>
    <n v="1"/>
    <x v="0"/>
    <x v="42"/>
    <x v="10"/>
    <n v="468"/>
  </r>
  <r>
    <d v="2019-10-16T00:00:00"/>
    <x v="22"/>
    <d v="1899-12-30T09:00:00"/>
    <m/>
    <x v="1"/>
    <s v="MR"/>
    <d v="2019-10-16T09:00:00"/>
    <m/>
    <x v="3"/>
    <s v="Descarga"/>
    <s v="SI"/>
    <n v="13.5"/>
    <n v="26"/>
    <x v="0"/>
    <x v="173"/>
    <x v="6"/>
    <s v="PALAU"/>
    <m/>
    <m/>
    <m/>
    <m/>
    <n v="45"/>
    <s v="Alfredo"/>
    <x v="211"/>
    <d v="1899-12-30T09:00:00"/>
    <m/>
    <n v="1"/>
    <x v="0"/>
    <x v="0"/>
    <s v="SI"/>
    <x v="1"/>
    <x v="1"/>
    <x v="1"/>
    <n v="1"/>
    <x v="0"/>
    <x v="42"/>
    <x v="10"/>
    <n v="468"/>
  </r>
  <r>
    <d v="2019-10-16T00:00:00"/>
    <x v="43"/>
    <d v="1899-12-30T14:00:00"/>
    <m/>
    <x v="1"/>
    <s v="MR"/>
    <d v="2019-10-16T14:00:00"/>
    <m/>
    <x v="3"/>
    <s v="Descarga"/>
    <s v="SI"/>
    <n v="13.5"/>
    <n v="26"/>
    <x v="0"/>
    <x v="173"/>
    <x v="6"/>
    <s v="PALAU"/>
    <m/>
    <m/>
    <m/>
    <m/>
    <n v="60"/>
    <s v="Miguel M."/>
    <x v="211"/>
    <d v="1899-12-30T12:30:00"/>
    <m/>
    <n v="1"/>
    <x v="0"/>
    <x v="0"/>
    <s v="SI"/>
    <x v="1"/>
    <x v="3"/>
    <x v="1"/>
    <n v="1"/>
    <x v="0"/>
    <x v="42"/>
    <x v="10"/>
    <n v="468"/>
  </r>
  <r>
    <d v="2019-10-16T00:00:00"/>
    <x v="7"/>
    <d v="1899-12-30T15:30:00"/>
    <m/>
    <x v="1"/>
    <s v="JAR"/>
    <d v="2019-10-16T15:30:00"/>
    <s v="CB-1452"/>
    <x v="25"/>
    <s v="Descarga"/>
    <s v="SI"/>
    <n v="13.5"/>
    <n v="26"/>
    <x v="0"/>
    <x v="42"/>
    <x v="10"/>
    <s v="GAILLON"/>
    <m/>
    <m/>
    <m/>
    <m/>
    <n v="60"/>
    <s v="Juan Carlos"/>
    <x v="211"/>
    <d v="1899-12-30T17:30:00"/>
    <m/>
    <n v="1"/>
    <x v="0"/>
    <x v="0"/>
    <s v="SI"/>
    <x v="1"/>
    <x v="2"/>
    <x v="0"/>
    <n v="0"/>
    <x v="2"/>
    <x v="42"/>
    <x v="10"/>
    <n v="468"/>
  </r>
  <r>
    <d v="2019-10-16T00:00:00"/>
    <x v="9"/>
    <d v="1899-12-30T08:00:00"/>
    <m/>
    <x v="1"/>
    <s v="JAR"/>
    <d v="2019-10-16T08:00:00"/>
    <m/>
    <x v="26"/>
    <s v="Carga"/>
    <s v="NO"/>
    <n v="8"/>
    <n v="16"/>
    <x v="0"/>
    <x v="70"/>
    <x v="11"/>
    <s v="Maçanet de la Selva"/>
    <m/>
    <m/>
    <m/>
    <m/>
    <n v="40"/>
    <s v="Alfredo"/>
    <x v="211"/>
    <d v="1899-12-30T09:30:00"/>
    <m/>
    <n v="0"/>
    <x v="0"/>
    <x v="0"/>
    <s v="SI"/>
    <x v="1"/>
    <x v="2"/>
    <x v="0"/>
    <n v="0"/>
    <x v="2"/>
    <x v="42"/>
    <x v="10"/>
    <n v="468"/>
  </r>
  <r>
    <d v="2019-10-16T00:00:00"/>
    <x v="1"/>
    <d v="1899-12-30T10:30:00"/>
    <m/>
    <x v="1"/>
    <s v="JAR"/>
    <d v="2019-10-16T10:30:00"/>
    <n v="6007843"/>
    <x v="3"/>
    <s v="Carga"/>
    <s v="NO"/>
    <n v="4"/>
    <n v="8"/>
    <x v="2"/>
    <x v="12"/>
    <x v="4"/>
    <s v="Belgica"/>
    <m/>
    <m/>
    <m/>
    <m/>
    <n v="30"/>
    <s v="Juan Carlos"/>
    <x v="213"/>
    <d v="1899-12-30T15:30:00"/>
    <m/>
    <n v="0"/>
    <x v="0"/>
    <x v="0"/>
    <s v="SI"/>
    <x v="2"/>
    <x v="2"/>
    <x v="0"/>
    <n v="0"/>
    <x v="1"/>
    <x v="42"/>
    <x v="10"/>
    <n v="468"/>
  </r>
  <r>
    <d v="2019-10-16T00:00:00"/>
    <x v="5"/>
    <d v="1899-12-30T12:30:00"/>
    <m/>
    <x v="1"/>
    <s v="JAR"/>
    <d v="2019-10-16T12:30:00"/>
    <n v="30225"/>
    <x v="53"/>
    <s v="Carga"/>
    <s v="SI"/>
    <n v="13.5"/>
    <n v="26"/>
    <x v="2"/>
    <x v="427"/>
    <x v="7"/>
    <s v="Murcia"/>
    <m/>
    <m/>
    <m/>
    <m/>
    <n v="45"/>
    <s v="Juan Carlos"/>
    <x v="214"/>
    <d v="1899-12-30T15:30:00"/>
    <m/>
    <n v="1"/>
    <x v="0"/>
    <x v="0"/>
    <s v="SI"/>
    <x v="2"/>
    <x v="2"/>
    <x v="0"/>
    <n v="0"/>
    <x v="2"/>
    <x v="43"/>
    <x v="10"/>
    <n v="468"/>
  </r>
  <r>
    <d v="2019-10-16T00:00:00"/>
    <x v="6"/>
    <d v="1899-12-30T13:30:00"/>
    <m/>
    <x v="1"/>
    <s v="JAR"/>
    <d v="2019-10-16T13:30:00"/>
    <n v="30225"/>
    <x v="53"/>
    <s v="Carga"/>
    <s v="SI"/>
    <n v="13.5"/>
    <n v="26"/>
    <x v="2"/>
    <x v="427"/>
    <x v="7"/>
    <s v="Murcia"/>
    <m/>
    <m/>
    <m/>
    <m/>
    <n v="45"/>
    <s v="Juan Carlos"/>
    <x v="214"/>
    <d v="1899-12-30T15:00:00"/>
    <m/>
    <n v="1"/>
    <x v="0"/>
    <x v="0"/>
    <s v="SI"/>
    <x v="2"/>
    <x v="2"/>
    <x v="0"/>
    <n v="0"/>
    <x v="2"/>
    <x v="43"/>
    <x v="10"/>
    <n v="468"/>
  </r>
  <r>
    <d v="2019-10-16T00:00:00"/>
    <x v="12"/>
    <d v="1899-12-30T14:30:00"/>
    <m/>
    <x v="1"/>
    <s v="JAR"/>
    <d v="2019-10-16T14:3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16:15:00"/>
    <m/>
    <n v="1"/>
    <x v="0"/>
    <x v="0"/>
    <s v="SI"/>
    <x v="2"/>
    <x v="2"/>
    <x v="0"/>
    <n v="0"/>
    <x v="2"/>
    <x v="43"/>
    <x v="10"/>
    <n v="468"/>
  </r>
  <r>
    <d v="2019-10-16T00:00:00"/>
    <x v="13"/>
    <d v="1899-12-30T16:00:00"/>
    <m/>
    <x v="1"/>
    <s v="JAR"/>
    <d v="2019-10-16T16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17:00:00"/>
    <m/>
    <n v="1"/>
    <x v="0"/>
    <x v="0"/>
    <s v="SI"/>
    <x v="2"/>
    <x v="2"/>
    <x v="0"/>
    <n v="0"/>
    <x v="2"/>
    <x v="43"/>
    <x v="10"/>
    <n v="468"/>
  </r>
  <r>
    <d v="2019-10-16T00:00:00"/>
    <x v="56"/>
    <d v="1899-12-30T19:00:00"/>
    <m/>
    <x v="1"/>
    <s v="JAR"/>
    <d v="2019-10-16T19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18:00:00"/>
    <m/>
    <n v="1"/>
    <x v="0"/>
    <x v="0"/>
    <s v="SI"/>
    <x v="2"/>
    <x v="2"/>
    <x v="0"/>
    <n v="0"/>
    <x v="2"/>
    <x v="43"/>
    <x v="10"/>
    <n v="468"/>
  </r>
  <r>
    <d v="2019-10-16T00:00:00"/>
    <x v="48"/>
    <d v="1899-12-30T19:30:00"/>
    <m/>
    <x v="1"/>
    <s v="JAR"/>
    <d v="2019-10-16T19:30:00"/>
    <s v="CB-1448"/>
    <x v="39"/>
    <s v="Descarga"/>
    <s v="NO"/>
    <n v="3"/>
    <n v="6"/>
    <x v="0"/>
    <x v="134"/>
    <x v="10"/>
    <s v="PALAU"/>
    <m/>
    <m/>
    <m/>
    <m/>
    <n v="30"/>
    <s v="Juan Carlos"/>
    <x v="211"/>
    <d v="1899-12-30T19:30:00"/>
    <m/>
    <n v="0"/>
    <x v="0"/>
    <x v="0"/>
    <s v="SI"/>
    <x v="1"/>
    <x v="1"/>
    <x v="1"/>
    <n v="1"/>
    <x v="2"/>
    <x v="42"/>
    <x v="10"/>
    <n v="468"/>
  </r>
  <r>
    <d v="2019-10-16T00:00:00"/>
    <x v="20"/>
    <d v="1899-12-30T08:30:00"/>
    <m/>
    <x v="1"/>
    <s v="JAR"/>
    <d v="2019-10-16T08:30:00"/>
    <s v="29745-30029-30153-30161"/>
    <x v="3"/>
    <s v="Carga"/>
    <s v="NO"/>
    <n v="6"/>
    <n v="11"/>
    <x v="0"/>
    <x v="91"/>
    <x v="1"/>
    <s v="Granollers"/>
    <m/>
    <m/>
    <m/>
    <m/>
    <n v="20"/>
    <s v="Miguel M."/>
    <x v="211"/>
    <d v="1899-12-30T08:30:00"/>
    <m/>
    <n v="0"/>
    <x v="0"/>
    <x v="0"/>
    <s v="SI"/>
    <x v="1"/>
    <x v="1"/>
    <x v="1"/>
    <n v="1"/>
    <x v="1"/>
    <x v="42"/>
    <x v="10"/>
    <n v="468"/>
  </r>
  <r>
    <d v="2019-10-16T00:00:00"/>
    <x v="17"/>
    <d v="1899-12-30T06:00:00"/>
    <m/>
    <x v="1"/>
    <s v="MR"/>
    <d v="2019-10-16T06:00:00"/>
    <n v="29875"/>
    <x v="3"/>
    <s v="Carga"/>
    <s v="SI"/>
    <n v="13.5"/>
    <n v="26"/>
    <x v="2"/>
    <x v="382"/>
    <x v="1"/>
    <s v="murcia"/>
    <m/>
    <m/>
    <m/>
    <m/>
    <n v="45"/>
    <s v="Miguel M."/>
    <x v="211"/>
    <d v="1899-12-30T06:00:00"/>
    <m/>
    <n v="1"/>
    <x v="0"/>
    <x v="0"/>
    <s v="SI"/>
    <x v="1"/>
    <x v="1"/>
    <x v="1"/>
    <n v="1"/>
    <x v="1"/>
    <x v="42"/>
    <x v="10"/>
    <n v="468"/>
  </r>
  <r>
    <d v="2019-10-16T00:00:00"/>
    <x v="0"/>
    <d v="1899-12-30T09:30:00"/>
    <m/>
    <x v="1"/>
    <s v="SJ"/>
    <d v="2019-10-16T09:30:00"/>
    <m/>
    <x v="24"/>
    <s v="Descarga"/>
    <s v="SI"/>
    <n v="13.5"/>
    <n v="26"/>
    <x v="0"/>
    <x v="40"/>
    <x v="10"/>
    <s v="PALAU"/>
    <m/>
    <m/>
    <m/>
    <m/>
    <n v="60"/>
    <s v="Miguel M."/>
    <x v="211"/>
    <d v="1899-12-30T10:30:00"/>
    <m/>
    <n v="1"/>
    <x v="0"/>
    <x v="0"/>
    <s v="SI"/>
    <x v="1"/>
    <x v="2"/>
    <x v="0"/>
    <n v="0"/>
    <x v="2"/>
    <x v="42"/>
    <x v="10"/>
    <n v="468"/>
  </r>
  <r>
    <d v="2019-10-16T00:00:00"/>
    <x v="35"/>
    <d v="1899-12-30T12:15:00"/>
    <m/>
    <x v="1"/>
    <s v="JAR"/>
    <d v="2019-10-16T12:30:00"/>
    <n v="6007814"/>
    <x v="3"/>
    <s v="Carga"/>
    <s v="NO"/>
    <n v="1"/>
    <n v="1"/>
    <x v="0"/>
    <x v="146"/>
    <x v="4"/>
    <s v="Hungria"/>
    <m/>
    <m/>
    <m/>
    <m/>
    <n v="10"/>
    <s v="Reyes"/>
    <x v="213"/>
    <d v="1899-12-30T08:00:00"/>
    <m/>
    <n v="0"/>
    <x v="0"/>
    <x v="0"/>
    <s v="SI"/>
    <x v="2"/>
    <x v="2"/>
    <x v="0"/>
    <n v="0"/>
    <x v="1"/>
    <x v="42"/>
    <x v="10"/>
    <n v="468"/>
  </r>
  <r>
    <d v="2019-10-16T00:00:00"/>
    <x v="47"/>
    <d v="1899-12-30T18:30:00"/>
    <m/>
    <x v="1"/>
    <s v="JAR"/>
    <d v="2019-10-16T18:30:00"/>
    <m/>
    <x v="26"/>
    <s v="Carga"/>
    <s v="SI"/>
    <n v="13.5"/>
    <n v="26"/>
    <x v="0"/>
    <x v="157"/>
    <x v="5"/>
    <s v="Varios"/>
    <m/>
    <m/>
    <m/>
    <m/>
    <n v="45"/>
    <s v="Juan Carlos"/>
    <x v="211"/>
    <d v="1899-12-30T20:00:00"/>
    <m/>
    <n v="1"/>
    <x v="0"/>
    <x v="0"/>
    <s v="SI"/>
    <x v="1"/>
    <x v="2"/>
    <x v="0"/>
    <n v="0"/>
    <x v="2"/>
    <x v="42"/>
    <x v="10"/>
    <n v="468"/>
  </r>
  <r>
    <d v="2019-10-16T00:00:00"/>
    <x v="61"/>
    <d v="1899-12-30T11:45:00"/>
    <m/>
    <x v="1"/>
    <s v="JAR"/>
    <d v="2019-10-16T12:00:00"/>
    <m/>
    <x v="7"/>
    <s v="Carga"/>
    <s v="NO"/>
    <n v="4"/>
    <n v="6"/>
    <x v="0"/>
    <x v="231"/>
    <x v="5"/>
    <s v="Abrera"/>
    <m/>
    <m/>
    <m/>
    <m/>
    <n v="20"/>
    <s v="Alfredo"/>
    <x v="211"/>
    <d v="1899-12-30T11:45:00"/>
    <m/>
    <n v="0"/>
    <x v="0"/>
    <x v="0"/>
    <s v="SI"/>
    <x v="1"/>
    <x v="1"/>
    <x v="1"/>
    <n v="1"/>
    <x v="2"/>
    <x v="42"/>
    <x v="10"/>
    <n v="468"/>
  </r>
  <r>
    <d v="2019-10-16T00:00:00"/>
    <x v="40"/>
    <d v="1899-12-30T17:00:00"/>
    <m/>
    <x v="1"/>
    <s v="JAR"/>
    <d v="2019-10-16T17:00:00"/>
    <m/>
    <x v="83"/>
    <s v="Carga"/>
    <s v="NO"/>
    <n v="7"/>
    <n v="14"/>
    <x v="0"/>
    <x v="294"/>
    <x v="7"/>
    <s v="varios"/>
    <m/>
    <m/>
    <m/>
    <m/>
    <n v="45"/>
    <s v="Juan Carlos"/>
    <x v="211"/>
    <d v="1899-12-30T17:00:00"/>
    <m/>
    <n v="0"/>
    <x v="0"/>
    <x v="0"/>
    <s v="SI"/>
    <x v="1"/>
    <x v="1"/>
    <x v="1"/>
    <n v="1"/>
    <x v="2"/>
    <x v="42"/>
    <x v="10"/>
    <n v="468"/>
  </r>
  <r>
    <d v="2019-10-16T00:00:00"/>
    <x v="73"/>
    <m/>
    <m/>
    <x v="0"/>
    <s v="JAR"/>
    <d v="2019-10-16T11:30:00"/>
    <n v="6007844"/>
    <x v="3"/>
    <s v="Carga"/>
    <s v="SI"/>
    <n v="13.5"/>
    <n v="26"/>
    <x v="2"/>
    <x v="12"/>
    <x v="4"/>
    <s v="Belgica"/>
    <m/>
    <m/>
    <m/>
    <m/>
    <n v="45"/>
    <s v="Sandra"/>
    <x v="211"/>
    <d v="1899-12-30T11:15:00"/>
    <m/>
    <n v="1"/>
    <x v="0"/>
    <x v="0"/>
    <s v="No"/>
    <x v="0"/>
    <x v="0"/>
    <x v="0"/>
    <n v="0"/>
    <x v="1"/>
    <x v="42"/>
    <x v="10"/>
    <n v="468"/>
  </r>
  <r>
    <d v="2019-10-16T00:00:00"/>
    <x v="58"/>
    <d v="1899-12-30T13:15:00"/>
    <m/>
    <x v="1"/>
    <s v="JAR"/>
    <d v="2019-10-16T13:30:00"/>
    <n v="28681"/>
    <x v="26"/>
    <s v="Carga"/>
    <s v="SI"/>
    <n v="13.5"/>
    <n v="20"/>
    <x v="0"/>
    <x v="349"/>
    <x v="7"/>
    <s v="Santander"/>
    <m/>
    <m/>
    <m/>
    <m/>
    <n v="45"/>
    <s v="Miguel M."/>
    <x v="211"/>
    <d v="1899-12-30T13:15:00"/>
    <m/>
    <n v="1"/>
    <x v="0"/>
    <x v="0"/>
    <s v="SI"/>
    <x v="1"/>
    <x v="1"/>
    <x v="1"/>
    <n v="1"/>
    <x v="2"/>
    <x v="42"/>
    <x v="10"/>
    <n v="468"/>
  </r>
  <r>
    <d v="2019-10-16T00:00:00"/>
    <x v="116"/>
    <m/>
    <m/>
    <x v="0"/>
    <s v="JAR"/>
    <d v="2019-10-16T15:30:00"/>
    <n v="30212"/>
    <x v="75"/>
    <s v="Carga"/>
    <s v="NO"/>
    <n v="1"/>
    <n v="1"/>
    <x v="0"/>
    <x v="300"/>
    <x v="7"/>
    <s v="Toledo"/>
    <m/>
    <m/>
    <m/>
    <m/>
    <n v="15"/>
    <s v="Jesús"/>
    <x v="211"/>
    <d v="1899-12-30T15:15:00"/>
    <m/>
    <n v="0"/>
    <x v="0"/>
    <x v="0"/>
    <s v="No"/>
    <x v="0"/>
    <x v="0"/>
    <x v="0"/>
    <n v="0"/>
    <x v="2"/>
    <x v="42"/>
    <x v="10"/>
    <n v="468"/>
  </r>
  <r>
    <d v="2019-10-16T00:00:00"/>
    <x v="175"/>
    <d v="1899-12-30T16:15:00"/>
    <m/>
    <x v="1"/>
    <s v="JAR"/>
    <d v="2019-10-16T16:30:00"/>
    <n v="28680"/>
    <x v="26"/>
    <s v="Carga"/>
    <s v="SI"/>
    <n v="13.5"/>
    <n v="20"/>
    <x v="0"/>
    <x v="349"/>
    <x v="7"/>
    <s v="Valladolid"/>
    <m/>
    <m/>
    <m/>
    <m/>
    <n v="45"/>
    <s v="Jesús"/>
    <x v="211"/>
    <d v="1899-12-30T16:15:00"/>
    <m/>
    <n v="1"/>
    <x v="0"/>
    <x v="0"/>
    <s v="SI"/>
    <x v="1"/>
    <x v="1"/>
    <x v="1"/>
    <n v="1"/>
    <x v="2"/>
    <x v="42"/>
    <x v="10"/>
    <n v="468"/>
  </r>
  <r>
    <d v="2019-10-16T00:00:00"/>
    <x v="55"/>
    <d v="1899-12-30T17:30:00"/>
    <m/>
    <x v="1"/>
    <s v="JAR"/>
    <d v="2019-10-16T17:30:00"/>
    <n v="28683"/>
    <x v="26"/>
    <s v="Carga"/>
    <s v="SI"/>
    <n v="13.5"/>
    <n v="20"/>
    <x v="0"/>
    <x v="349"/>
    <x v="7"/>
    <s v="VIZCAYA"/>
    <m/>
    <m/>
    <m/>
    <m/>
    <n v="40"/>
    <s v="Jesús"/>
    <x v="211"/>
    <d v="1899-12-30T17:30:00"/>
    <m/>
    <n v="1"/>
    <x v="0"/>
    <x v="0"/>
    <s v="SI"/>
    <x v="1"/>
    <x v="1"/>
    <x v="1"/>
    <n v="1"/>
    <x v="2"/>
    <x v="42"/>
    <x v="10"/>
    <n v="468"/>
  </r>
  <r>
    <d v="2019-10-16T00:00:00"/>
    <x v="49"/>
    <d v="1899-12-30T20:00:00"/>
    <m/>
    <x v="1"/>
    <s v="JAR"/>
    <d v="2019-10-16T20:00:00"/>
    <m/>
    <x v="26"/>
    <s v="Carga"/>
    <s v="SI"/>
    <n v="13.5"/>
    <n v="26"/>
    <x v="0"/>
    <x v="157"/>
    <x v="5"/>
    <s v="Varios"/>
    <m/>
    <m/>
    <m/>
    <m/>
    <n v="30"/>
    <s v="Jesús"/>
    <x v="211"/>
    <d v="1899-12-30T20:00:00"/>
    <m/>
    <n v="1"/>
    <x v="0"/>
    <x v="0"/>
    <s v="SI"/>
    <x v="1"/>
    <x v="1"/>
    <x v="1"/>
    <n v="1"/>
    <x v="2"/>
    <x v="42"/>
    <x v="10"/>
    <n v="468"/>
  </r>
  <r>
    <d v="2019-10-17T00:00:00"/>
    <x v="17"/>
    <d v="1899-12-30T06:00:00"/>
    <m/>
    <x v="1"/>
    <s v="JAR"/>
    <d v="2019-10-17T06:00:00"/>
    <s v="Tapas Negras"/>
    <x v="3"/>
    <s v="Descarga"/>
    <s v="SI"/>
    <n v="13.5"/>
    <n v="26"/>
    <x v="0"/>
    <x v="23"/>
    <x v="2"/>
    <s v="PALAU"/>
    <m/>
    <m/>
    <m/>
    <m/>
    <n v="60"/>
    <s v="Miguel M."/>
    <x v="215"/>
    <d v="1899-12-30T10:30:00"/>
    <m/>
    <n v="1"/>
    <x v="0"/>
    <x v="0"/>
    <s v="SI"/>
    <x v="2"/>
    <x v="2"/>
    <x v="0"/>
    <n v="0"/>
    <x v="0"/>
    <x v="42"/>
    <x v="10"/>
    <n v="468"/>
  </r>
  <r>
    <d v="2019-10-17T00:00:00"/>
    <x v="59"/>
    <d v="1899-12-30T07:00:00"/>
    <m/>
    <x v="1"/>
    <s v="JAR"/>
    <d v="2019-10-17T07:00:00"/>
    <m/>
    <x v="26"/>
    <s v="Carga"/>
    <s v="SI"/>
    <n v="13.5"/>
    <n v="26"/>
    <x v="0"/>
    <x v="157"/>
    <x v="5"/>
    <s v="Varios"/>
    <m/>
    <m/>
    <m/>
    <m/>
    <n v="60"/>
    <s v="Alfredo"/>
    <x v="213"/>
    <d v="1899-12-30T12:00:00"/>
    <m/>
    <n v="1"/>
    <x v="0"/>
    <x v="0"/>
    <s v="SI"/>
    <x v="1"/>
    <x v="2"/>
    <x v="0"/>
    <n v="0"/>
    <x v="2"/>
    <x v="42"/>
    <x v="10"/>
    <n v="468"/>
  </r>
  <r>
    <d v="2019-10-17T00:00:00"/>
    <x v="18"/>
    <d v="1899-12-30T07:30:00"/>
    <m/>
    <x v="1"/>
    <s v="JAR"/>
    <d v="2019-10-17T07:30:00"/>
    <s v=" 6007689 + 6007937 + 6007904 + 6007896"/>
    <x v="6"/>
    <s v="Carga"/>
    <s v="SI"/>
    <n v="13.5"/>
    <n v="26"/>
    <x v="0"/>
    <x v="7"/>
    <x v="4"/>
    <s v="Gaillon"/>
    <m/>
    <m/>
    <m/>
    <m/>
    <n v="60"/>
    <s v="Miguel M."/>
    <x v="213"/>
    <d v="1899-12-30T07:30:00"/>
    <m/>
    <n v="1"/>
    <x v="0"/>
    <x v="0"/>
    <s v="SI"/>
    <x v="1"/>
    <x v="1"/>
    <x v="1"/>
    <n v="1"/>
    <x v="1"/>
    <x v="42"/>
    <x v="10"/>
    <n v="468"/>
  </r>
  <r>
    <d v="2019-10-17T00:00:00"/>
    <x v="9"/>
    <d v="1899-12-30T08:00:00"/>
    <m/>
    <x v="1"/>
    <s v="JAR"/>
    <d v="2019-10-17T08:00:00"/>
    <n v="6007861"/>
    <x v="3"/>
    <s v="Carga"/>
    <s v="NO"/>
    <n v="6"/>
    <n v="12"/>
    <x v="0"/>
    <x v="134"/>
    <x v="4"/>
    <s v="Polonia"/>
    <m/>
    <m/>
    <m/>
    <m/>
    <n v="30"/>
    <s v="Alfredo"/>
    <x v="213"/>
    <d v="1899-12-30T08:00:00"/>
    <m/>
    <n v="0"/>
    <x v="0"/>
    <x v="0"/>
    <s v="SI"/>
    <x v="1"/>
    <x v="1"/>
    <x v="1"/>
    <n v="1"/>
    <x v="1"/>
    <x v="42"/>
    <x v="10"/>
    <n v="468"/>
  </r>
  <r>
    <d v="2019-10-17T00:00:00"/>
    <x v="20"/>
    <d v="1899-12-30T08:30:00"/>
    <m/>
    <x v="1"/>
    <s v="JAR"/>
    <d v="2019-10-17T08:30:00"/>
    <m/>
    <x v="7"/>
    <s v="Carga"/>
    <s v="NO"/>
    <n v="4"/>
    <n v="6"/>
    <x v="0"/>
    <x v="340"/>
    <x v="2"/>
    <s v="Hospitalet"/>
    <m/>
    <m/>
    <m/>
    <m/>
    <n v="20"/>
    <s v="Alfredo"/>
    <x v="213"/>
    <d v="1899-12-30T08:30:00"/>
    <m/>
    <n v="0"/>
    <x v="0"/>
    <x v="0"/>
    <s v="SI"/>
    <x v="1"/>
    <x v="1"/>
    <x v="1"/>
    <n v="1"/>
    <x v="0"/>
    <x v="42"/>
    <x v="10"/>
    <n v="468"/>
  </r>
  <r>
    <d v="2019-10-17T00:00:00"/>
    <x v="22"/>
    <d v="1899-12-30T09:00:00"/>
    <m/>
    <x v="1"/>
    <s v="JAR"/>
    <d v="2019-10-17T09:00:00"/>
    <m/>
    <x v="22"/>
    <s v="Descarga"/>
    <s v="SI"/>
    <n v="13.5"/>
    <n v="26"/>
    <x v="0"/>
    <x v="21"/>
    <x v="8"/>
    <s v="PALAU"/>
    <m/>
    <m/>
    <m/>
    <m/>
    <n v="60"/>
    <s v="Alfredo"/>
    <x v="213"/>
    <d v="1899-12-30T09:00:00"/>
    <m/>
    <n v="1"/>
    <x v="0"/>
    <x v="0"/>
    <s v="SI"/>
    <x v="1"/>
    <x v="1"/>
    <x v="1"/>
    <n v="1"/>
    <x v="2"/>
    <x v="42"/>
    <x v="10"/>
    <n v="468"/>
  </r>
  <r>
    <d v="2019-10-17T00:00:00"/>
    <x v="0"/>
    <d v="1899-12-30T09:30:00"/>
    <m/>
    <x v="1"/>
    <s v="JAR"/>
    <d v="2019-10-17T09:30:00"/>
    <n v="30228"/>
    <x v="43"/>
    <s v="Carga"/>
    <s v="NO"/>
    <n v="1"/>
    <n v="1"/>
    <x v="0"/>
    <x v="4"/>
    <x v="7"/>
    <s v="Menorca"/>
    <m/>
    <m/>
    <m/>
    <m/>
    <n v="10"/>
    <s v="Reyes"/>
    <x v="213"/>
    <d v="1899-12-30T09:30:00"/>
    <m/>
    <n v="0"/>
    <x v="0"/>
    <x v="0"/>
    <s v="SI"/>
    <x v="1"/>
    <x v="1"/>
    <x v="1"/>
    <n v="1"/>
    <x v="2"/>
    <x v="42"/>
    <x v="10"/>
    <n v="468"/>
  </r>
  <r>
    <d v="2019-10-17T00:00:00"/>
    <x v="1"/>
    <d v="1899-12-30T10:30:00"/>
    <m/>
    <x v="1"/>
    <s v="JAR"/>
    <d v="2019-10-17T10:30:00"/>
    <m/>
    <x v="22"/>
    <s v="Carga"/>
    <s v="SI"/>
    <n v="13.5"/>
    <n v="26"/>
    <x v="0"/>
    <x v="21"/>
    <x v="8"/>
    <s v="Murcia"/>
    <m/>
    <m/>
    <m/>
    <m/>
    <n v="60"/>
    <s v="Alfredo"/>
    <x v="213"/>
    <d v="1899-12-30T10:30:00"/>
    <m/>
    <n v="1"/>
    <x v="0"/>
    <x v="0"/>
    <s v="SI"/>
    <x v="1"/>
    <x v="1"/>
    <x v="1"/>
    <n v="1"/>
    <x v="2"/>
    <x v="42"/>
    <x v="10"/>
    <n v="468"/>
  </r>
  <r>
    <d v="2019-10-17T00:00:00"/>
    <x v="3"/>
    <d v="1899-12-30T11:30:00"/>
    <m/>
    <x v="1"/>
    <s v="JAR"/>
    <d v="2019-10-17T11:30:00"/>
    <m/>
    <x v="7"/>
    <s v="Carga"/>
    <s v="NO"/>
    <n v="4"/>
    <n v="4"/>
    <x v="0"/>
    <x v="247"/>
    <x v="5"/>
    <s v="La llagosta"/>
    <m/>
    <m/>
    <m/>
    <m/>
    <n v="15"/>
    <s v="Sandra"/>
    <x v="213"/>
    <d v="1899-12-30T11:30:00"/>
    <m/>
    <n v="0"/>
    <x v="0"/>
    <x v="0"/>
    <s v="SI"/>
    <x v="1"/>
    <x v="1"/>
    <x v="1"/>
    <n v="1"/>
    <x v="2"/>
    <x v="42"/>
    <x v="10"/>
    <n v="468"/>
  </r>
  <r>
    <d v="2019-10-17T00:00:00"/>
    <x v="61"/>
    <d v="1899-12-30T11:45:00"/>
    <m/>
    <x v="1"/>
    <s v="JAR"/>
    <d v="2019-10-17T12:00:00"/>
    <m/>
    <x v="19"/>
    <s v="Carga"/>
    <s v="NO"/>
    <n v="4"/>
    <n v="4"/>
    <x v="0"/>
    <x v="6"/>
    <x v="3"/>
    <s v="varios"/>
    <m/>
    <m/>
    <m/>
    <m/>
    <n v="15"/>
    <s v="Miguel M."/>
    <x v="213"/>
    <d v="1899-12-30T11:45:00"/>
    <m/>
    <n v="0"/>
    <x v="0"/>
    <x v="0"/>
    <s v="SI"/>
    <x v="1"/>
    <x v="1"/>
    <x v="1"/>
    <n v="1"/>
    <x v="1"/>
    <x v="42"/>
    <x v="10"/>
    <n v="468"/>
  </r>
  <r>
    <d v="2019-10-17T00:00:00"/>
    <x v="4"/>
    <d v="1899-12-30T12:00:00"/>
    <m/>
    <x v="1"/>
    <s v="JAR"/>
    <d v="2019-10-17T12:00:00"/>
    <n v="30225"/>
    <x v="53"/>
    <s v="Carga"/>
    <s v="SI"/>
    <n v="13.5"/>
    <n v="26"/>
    <x v="2"/>
    <x v="427"/>
    <x v="7"/>
    <s v="Murcia"/>
    <m/>
    <m/>
    <m/>
    <m/>
    <n v="45"/>
    <s v="Sandra"/>
    <x v="213"/>
    <d v="1899-12-30T12:00:00"/>
    <m/>
    <n v="1"/>
    <x v="0"/>
    <x v="0"/>
    <s v="SI"/>
    <x v="1"/>
    <x v="1"/>
    <x v="1"/>
    <n v="1"/>
    <x v="2"/>
    <x v="42"/>
    <x v="10"/>
    <n v="468"/>
  </r>
  <r>
    <d v="2019-10-17T00:00:00"/>
    <x v="35"/>
    <d v="1899-12-30T12:15:00"/>
    <m/>
    <x v="1"/>
    <s v="JAR"/>
    <d v="2019-10-17T12:30:00"/>
    <m/>
    <x v="12"/>
    <s v="Descarga"/>
    <s v="NO"/>
    <n v="1"/>
    <n v="1"/>
    <x v="0"/>
    <x v="17"/>
    <x v="2"/>
    <s v="PALAU"/>
    <m/>
    <m/>
    <m/>
    <m/>
    <n v="10"/>
    <s v="Reyes"/>
    <x v="213"/>
    <d v="1899-12-30T12:15:00"/>
    <m/>
    <n v="0"/>
    <x v="0"/>
    <x v="0"/>
    <s v="SI"/>
    <x v="1"/>
    <x v="1"/>
    <x v="1"/>
    <n v="1"/>
    <x v="0"/>
    <x v="42"/>
    <x v="10"/>
    <n v="468"/>
  </r>
  <r>
    <d v="2019-10-17T00:00:00"/>
    <x v="5"/>
    <d v="1899-12-30T12:30:00"/>
    <m/>
    <x v="1"/>
    <s v="JAR"/>
    <d v="2019-10-17T12:30:00"/>
    <m/>
    <x v="7"/>
    <s v="Carga"/>
    <s v="NO"/>
    <n v="4"/>
    <n v="6"/>
    <x v="0"/>
    <x v="247"/>
    <x v="5"/>
    <s v="La llagosta"/>
    <m/>
    <m/>
    <m/>
    <m/>
    <n v="15"/>
    <s v="Sandra"/>
    <x v="213"/>
    <d v="1899-12-30T12:30:00"/>
    <m/>
    <n v="0"/>
    <x v="0"/>
    <x v="0"/>
    <s v="SI"/>
    <x v="1"/>
    <x v="1"/>
    <x v="1"/>
    <n v="1"/>
    <x v="2"/>
    <x v="42"/>
    <x v="10"/>
    <n v="468"/>
  </r>
  <r>
    <d v="2019-10-17T00:00:00"/>
    <x v="36"/>
    <d v="1899-12-30T13:00:00"/>
    <m/>
    <x v="1"/>
    <s v="JAR"/>
    <d v="2019-10-17T13:00:00"/>
    <m/>
    <x v="3"/>
    <s v="Carga"/>
    <s v="NO"/>
    <n v="8"/>
    <n v="15"/>
    <x v="0"/>
    <x v="247"/>
    <x v="5"/>
    <s v="Granollers"/>
    <s v="Reenvas"/>
    <m/>
    <m/>
    <m/>
    <n v="30"/>
    <s v="Sandra"/>
    <x v="213"/>
    <d v="1899-12-30T13:00:00"/>
    <m/>
    <n v="0"/>
    <x v="0"/>
    <x v="0"/>
    <s v="SI"/>
    <x v="1"/>
    <x v="1"/>
    <x v="1"/>
    <n v="1"/>
    <x v="2"/>
    <x v="42"/>
    <x v="10"/>
    <n v="468"/>
  </r>
  <r>
    <d v="2019-10-17T00:00:00"/>
    <x v="6"/>
    <d v="1899-12-30T13:30:00"/>
    <m/>
    <x v="1"/>
    <s v="JAR"/>
    <d v="2019-10-17T13:30:00"/>
    <m/>
    <x v="26"/>
    <s v="Carga"/>
    <s v="SI"/>
    <n v="13.5"/>
    <n v="26"/>
    <x v="0"/>
    <x v="157"/>
    <x v="5"/>
    <s v="varios"/>
    <m/>
    <m/>
    <m/>
    <m/>
    <n v="40"/>
    <s v="Jesús"/>
    <x v="213"/>
    <d v="1899-12-30T14:20:00"/>
    <m/>
    <n v="1"/>
    <x v="0"/>
    <x v="0"/>
    <s v="SI"/>
    <x v="1"/>
    <x v="2"/>
    <x v="0"/>
    <n v="0"/>
    <x v="2"/>
    <x v="42"/>
    <x v="10"/>
    <n v="468"/>
  </r>
  <r>
    <d v="2019-10-17T00:00:00"/>
    <x v="43"/>
    <d v="1899-12-30T14:00:00"/>
    <m/>
    <x v="1"/>
    <s v="JAR"/>
    <d v="2019-10-17T14:00:00"/>
    <n v="30225"/>
    <x v="53"/>
    <s v="Carga"/>
    <s v="SI"/>
    <n v="13.5"/>
    <n v="26"/>
    <x v="2"/>
    <x v="427"/>
    <x v="7"/>
    <s v="Murcia"/>
    <m/>
    <m/>
    <m/>
    <m/>
    <m/>
    <s v="Jesús"/>
    <x v="213"/>
    <d v="1899-12-30T14:00:00"/>
    <m/>
    <n v="1"/>
    <x v="0"/>
    <x v="0"/>
    <s v="SI"/>
    <x v="1"/>
    <x v="1"/>
    <x v="1"/>
    <n v="1"/>
    <x v="2"/>
    <x v="42"/>
    <x v="10"/>
    <n v="468"/>
  </r>
  <r>
    <d v="2019-10-17T00:00:00"/>
    <x v="12"/>
    <d v="1899-12-30T14:30:00"/>
    <m/>
    <x v="1"/>
    <s v="JAR"/>
    <d v="2019-10-17T14:30:00"/>
    <n v="6007811"/>
    <x v="6"/>
    <s v="Carga"/>
    <s v="SI"/>
    <n v="13.5"/>
    <n v="26"/>
    <x v="0"/>
    <x v="7"/>
    <x v="4"/>
    <s v="France"/>
    <m/>
    <m/>
    <m/>
    <m/>
    <n v="60"/>
    <s v="Jesús"/>
    <x v="213"/>
    <d v="1899-12-30T15:30:00"/>
    <m/>
    <n v="1"/>
    <x v="0"/>
    <x v="0"/>
    <s v="SI"/>
    <x v="1"/>
    <x v="2"/>
    <x v="0"/>
    <n v="0"/>
    <x v="1"/>
    <x v="42"/>
    <x v="10"/>
    <n v="468"/>
  </r>
  <r>
    <d v="2019-10-17T00:00:00"/>
    <x v="38"/>
    <d v="1899-12-30T15:00:00"/>
    <m/>
    <x v="1"/>
    <s v="JAR"/>
    <d v="2019-10-17T15:00:00"/>
    <n v="30268"/>
    <x v="3"/>
    <s v="Carga"/>
    <s v="NO"/>
    <n v="1"/>
    <n v="2"/>
    <x v="0"/>
    <x v="4"/>
    <x v="1"/>
    <s v="Vitoria"/>
    <m/>
    <m/>
    <m/>
    <m/>
    <n v="15"/>
    <s v="Juan Carlos"/>
    <x v="213"/>
    <d v="1899-12-30T15:00:00"/>
    <m/>
    <n v="0"/>
    <x v="0"/>
    <x v="0"/>
    <s v="SI"/>
    <x v="1"/>
    <x v="1"/>
    <x v="1"/>
    <n v="1"/>
    <x v="1"/>
    <x v="42"/>
    <x v="10"/>
    <n v="468"/>
  </r>
  <r>
    <d v="2019-10-17T00:00:00"/>
    <x v="7"/>
    <d v="1899-12-30T15:30:00"/>
    <m/>
    <x v="1"/>
    <s v="JAR"/>
    <d v="2019-10-17T15:30:00"/>
    <s v="29984-30063"/>
    <x v="3"/>
    <s v="Carga"/>
    <s v="NO"/>
    <n v="3"/>
    <n v="6"/>
    <x v="0"/>
    <x v="41"/>
    <x v="1"/>
    <s v="Portugal"/>
    <m/>
    <m/>
    <m/>
    <m/>
    <m/>
    <s v="Sandra"/>
    <x v="215"/>
    <d v="1899-12-30T08:30:00"/>
    <m/>
    <n v="0"/>
    <x v="0"/>
    <x v="0"/>
    <s v="SI"/>
    <x v="2"/>
    <x v="2"/>
    <x v="0"/>
    <n v="0"/>
    <x v="1"/>
    <x v="42"/>
    <x v="10"/>
    <n v="468"/>
  </r>
  <r>
    <d v="2019-10-17T00:00:00"/>
    <x v="13"/>
    <d v="1899-12-30T16:00:00"/>
    <m/>
    <x v="1"/>
    <s v="JAR"/>
    <d v="2019-10-17T16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20:00:00"/>
    <m/>
    <n v="1"/>
    <x v="0"/>
    <x v="0"/>
    <s v="SI"/>
    <x v="2"/>
    <x v="2"/>
    <x v="0"/>
    <n v="0"/>
    <x v="2"/>
    <x v="43"/>
    <x v="10"/>
    <n v="468"/>
  </r>
  <r>
    <d v="2019-10-17T00:00:00"/>
    <x v="8"/>
    <d v="1899-12-30T16:30:00"/>
    <m/>
    <x v="1"/>
    <s v="JAR"/>
    <d v="2019-10-17T16:30:00"/>
    <m/>
    <x v="19"/>
    <s v="Carga"/>
    <s v="NO"/>
    <n v="4"/>
    <n v="2"/>
    <x v="0"/>
    <x v="6"/>
    <x v="3"/>
    <s v="Varios"/>
    <m/>
    <m/>
    <m/>
    <m/>
    <m/>
    <s v="Juan Carlos"/>
    <x v="213"/>
    <d v="1899-12-30T16:30:00"/>
    <m/>
    <n v="0"/>
    <x v="0"/>
    <x v="0"/>
    <s v="SI"/>
    <x v="1"/>
    <x v="1"/>
    <x v="1"/>
    <n v="1"/>
    <x v="1"/>
    <x v="42"/>
    <x v="10"/>
    <n v="468"/>
  </r>
  <r>
    <d v="2019-10-17T00:00:00"/>
    <x v="40"/>
    <d v="1899-12-30T17:00:00"/>
    <m/>
    <x v="1"/>
    <s v="JAR"/>
    <d v="2019-10-17T17:00:00"/>
    <m/>
    <x v="83"/>
    <s v="Carga"/>
    <s v="NO"/>
    <n v="2"/>
    <n v="4"/>
    <x v="0"/>
    <x v="294"/>
    <x v="7"/>
    <s v="varios"/>
    <m/>
    <m/>
    <m/>
    <m/>
    <m/>
    <s v="Juan Carlos"/>
    <x v="213"/>
    <d v="1899-12-30T17:00:00"/>
    <m/>
    <n v="0"/>
    <x v="0"/>
    <x v="0"/>
    <s v="SI"/>
    <x v="1"/>
    <x v="1"/>
    <x v="1"/>
    <n v="1"/>
    <x v="2"/>
    <x v="42"/>
    <x v="10"/>
    <n v="468"/>
  </r>
  <r>
    <d v="2019-10-17T00:00:00"/>
    <x v="55"/>
    <d v="1899-12-30T17:30:00"/>
    <m/>
    <x v="1"/>
    <s v="JAR"/>
    <d v="2019-10-17T17:30:00"/>
    <s v="30273-278"/>
    <x v="3"/>
    <s v="Carga"/>
    <s v="NO"/>
    <n v="6"/>
    <n v="11"/>
    <x v="0"/>
    <x v="141"/>
    <x v="1"/>
    <s v="Barcelona"/>
    <m/>
    <m/>
    <m/>
    <m/>
    <m/>
    <s v="Juan Carlos"/>
    <x v="213"/>
    <d v="1899-12-30T17:30:00"/>
    <m/>
    <n v="0"/>
    <x v="0"/>
    <x v="0"/>
    <s v="SI"/>
    <x v="1"/>
    <x v="1"/>
    <x v="1"/>
    <n v="1"/>
    <x v="1"/>
    <x v="42"/>
    <x v="10"/>
    <n v="468"/>
  </r>
  <r>
    <d v="2019-10-17T00:00:00"/>
    <x v="46"/>
    <d v="1899-12-30T18:00:00"/>
    <m/>
    <x v="1"/>
    <s v="JAR"/>
    <d v="2019-10-17T18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20:00:00"/>
    <m/>
    <n v="1"/>
    <x v="0"/>
    <x v="0"/>
    <s v="SI"/>
    <x v="2"/>
    <x v="2"/>
    <x v="0"/>
    <n v="0"/>
    <x v="2"/>
    <x v="43"/>
    <x v="10"/>
    <n v="468"/>
  </r>
  <r>
    <d v="2019-10-17T00:00:00"/>
    <x v="49"/>
    <d v="1899-12-30T20:00:00"/>
    <m/>
    <x v="1"/>
    <s v="JAR"/>
    <d v="2019-10-17T20:00:00"/>
    <n v="30225"/>
    <x v="53"/>
    <s v="Carga"/>
    <s v="SI"/>
    <n v="13.5"/>
    <n v="26"/>
    <x v="2"/>
    <x v="427"/>
    <x v="7"/>
    <s v="Murcia"/>
    <m/>
    <m/>
    <m/>
    <m/>
    <n v="45"/>
    <s v="Juan Carlos"/>
    <x v="216"/>
    <d v="1899-12-30T13:00:00"/>
    <m/>
    <n v="1"/>
    <x v="0"/>
    <x v="0"/>
    <s v="SI"/>
    <x v="2"/>
    <x v="2"/>
    <x v="0"/>
    <n v="0"/>
    <x v="2"/>
    <x v="43"/>
    <x v="10"/>
    <n v="468"/>
  </r>
  <r>
    <d v="2019-10-18T00:00:00"/>
    <x v="40"/>
    <d v="1899-12-30T17:00:00"/>
    <m/>
    <x v="1"/>
    <s v="JAR"/>
    <d v="2019-10-18T17:00:00"/>
    <m/>
    <x v="83"/>
    <s v="Carga"/>
    <s v="NO"/>
    <n v="2"/>
    <n v="4"/>
    <x v="0"/>
    <x v="294"/>
    <x v="7"/>
    <s v="varios"/>
    <m/>
    <m/>
    <m/>
    <m/>
    <n v="15"/>
    <s v="Juan Carlos"/>
    <x v="215"/>
    <d v="1899-12-30T17:00:00"/>
    <m/>
    <n v="0"/>
    <x v="0"/>
    <x v="0"/>
    <s v="SI"/>
    <x v="1"/>
    <x v="1"/>
    <x v="1"/>
    <n v="1"/>
    <x v="2"/>
    <x v="42"/>
    <x v="10"/>
    <n v="468"/>
  </r>
  <r>
    <d v="2019-10-18T00:00:00"/>
    <x v="5"/>
    <d v="1899-12-30T12:30:00"/>
    <m/>
    <x v="1"/>
    <s v="JAR"/>
    <d v="2019-10-18T12:30:00"/>
    <n v="30263"/>
    <x v="31"/>
    <s v="Carga"/>
    <s v="SI"/>
    <n v="13.5"/>
    <n v="26"/>
    <x v="2"/>
    <x v="428"/>
    <x v="7"/>
    <s v="La Rioja"/>
    <m/>
    <m/>
    <m/>
    <m/>
    <n v="45"/>
    <s v="Juan Carlos"/>
    <x v="215"/>
    <d v="1899-12-30T16:30:00"/>
    <m/>
    <n v="1"/>
    <x v="0"/>
    <x v="0"/>
    <s v="SI"/>
    <x v="1"/>
    <x v="2"/>
    <x v="0"/>
    <n v="0"/>
    <x v="2"/>
    <x v="42"/>
    <x v="10"/>
    <n v="468"/>
  </r>
  <r>
    <d v="2019-10-18T00:00:00"/>
    <x v="4"/>
    <d v="1899-12-30T12:00:00"/>
    <m/>
    <x v="1"/>
    <s v="JAR"/>
    <d v="2019-10-18T12:00:00"/>
    <n v="30225"/>
    <x v="53"/>
    <s v="Carga"/>
    <s v="SI"/>
    <n v="13.5"/>
    <n v="26"/>
    <x v="2"/>
    <x v="427"/>
    <x v="7"/>
    <s v="Murcia"/>
    <m/>
    <m/>
    <m/>
    <m/>
    <n v="45"/>
    <s v="Sandra"/>
    <x v="215"/>
    <d v="1899-12-30T10:00:00"/>
    <m/>
    <n v="1"/>
    <x v="0"/>
    <x v="0"/>
    <s v="SI"/>
    <x v="1"/>
    <x v="3"/>
    <x v="1"/>
    <n v="1"/>
    <x v="2"/>
    <x v="42"/>
    <x v="10"/>
    <n v="468"/>
  </r>
  <r>
    <d v="2019-10-18T00:00:00"/>
    <x v="43"/>
    <d v="1899-12-30T14:00:00"/>
    <m/>
    <x v="1"/>
    <s v="JAR"/>
    <d v="2019-10-18T14:00:00"/>
    <n v="30225"/>
    <x v="53"/>
    <s v="Carga"/>
    <s v="SI"/>
    <n v="13.5"/>
    <n v="26"/>
    <x v="2"/>
    <x v="427"/>
    <x v="7"/>
    <s v="Murcia"/>
    <m/>
    <m/>
    <m/>
    <m/>
    <n v="45"/>
    <s v="Sandra"/>
    <x v="215"/>
    <d v="1899-12-30T13:00:00"/>
    <m/>
    <n v="1"/>
    <x v="0"/>
    <x v="0"/>
    <s v="SI"/>
    <x v="1"/>
    <x v="3"/>
    <x v="1"/>
    <n v="1"/>
    <x v="2"/>
    <x v="42"/>
    <x v="10"/>
    <n v="468"/>
  </r>
  <r>
    <d v="2019-10-18T00:00:00"/>
    <x v="13"/>
    <d v="1899-12-30T16:00:00"/>
    <m/>
    <x v="1"/>
    <s v="JAR"/>
    <d v="2019-10-18T16:00:00"/>
    <n v="30225"/>
    <x v="53"/>
    <s v="Carga"/>
    <s v="SI"/>
    <n v="13.5"/>
    <n v="26"/>
    <x v="2"/>
    <x v="427"/>
    <x v="7"/>
    <s v="Murcia"/>
    <m/>
    <m/>
    <m/>
    <m/>
    <n v="45"/>
    <s v="Jesús"/>
    <x v="215"/>
    <d v="1899-12-30T16:00:00"/>
    <m/>
    <n v="1"/>
    <x v="0"/>
    <x v="0"/>
    <s v="SI"/>
    <x v="1"/>
    <x v="1"/>
    <x v="1"/>
    <n v="1"/>
    <x v="2"/>
    <x v="42"/>
    <x v="10"/>
    <n v="468"/>
  </r>
  <r>
    <d v="2019-10-18T00:00:00"/>
    <x v="46"/>
    <d v="1899-12-30T18:00:00"/>
    <m/>
    <x v="1"/>
    <s v="JAR"/>
    <d v="2019-10-18T18:00:00"/>
    <n v="30225"/>
    <x v="53"/>
    <s v="Carga"/>
    <s v="SI"/>
    <n v="13.5"/>
    <n v="26"/>
    <x v="2"/>
    <x v="427"/>
    <x v="7"/>
    <s v="Murcia"/>
    <m/>
    <m/>
    <m/>
    <m/>
    <n v="45"/>
    <s v="Juan Carlos"/>
    <x v="215"/>
    <d v="1899-12-30T18:00:00"/>
    <m/>
    <n v="1"/>
    <x v="0"/>
    <x v="0"/>
    <s v="SI"/>
    <x v="1"/>
    <x v="1"/>
    <x v="1"/>
    <n v="1"/>
    <x v="2"/>
    <x v="42"/>
    <x v="10"/>
    <n v="468"/>
  </r>
  <r>
    <d v="2019-10-18T00:00:00"/>
    <x v="49"/>
    <d v="1899-12-30T20:00:00"/>
    <m/>
    <x v="1"/>
    <s v="JAR"/>
    <d v="2019-10-18T20:00:00"/>
    <n v="30225"/>
    <x v="53"/>
    <s v="Carga"/>
    <s v="SI"/>
    <n v="13.5"/>
    <n v="26"/>
    <x v="2"/>
    <x v="427"/>
    <x v="7"/>
    <s v="Murcia"/>
    <m/>
    <m/>
    <m/>
    <m/>
    <n v="45"/>
    <s v="Jesús"/>
    <x v="215"/>
    <d v="1899-12-30T20:00:00"/>
    <m/>
    <n v="1"/>
    <x v="0"/>
    <x v="0"/>
    <s v="SI"/>
    <x v="1"/>
    <x v="1"/>
    <x v="1"/>
    <n v="1"/>
    <x v="2"/>
    <x v="42"/>
    <x v="10"/>
    <n v="468"/>
  </r>
  <r>
    <d v="2019-10-18T00:00:00"/>
    <x v="18"/>
    <d v="1899-12-30T07:30:00"/>
    <m/>
    <x v="1"/>
    <s v="JAR"/>
    <d v="2019-10-18T07:30:00"/>
    <s v="6007908-7910-7930"/>
    <x v="3"/>
    <s v="Carga"/>
    <s v="NO"/>
    <n v="3"/>
    <n v="5"/>
    <x v="0"/>
    <x v="12"/>
    <x v="4"/>
    <s v="BELGICA"/>
    <m/>
    <m/>
    <m/>
    <m/>
    <n v="30"/>
    <s v="Juan Carlos"/>
    <x v="213"/>
    <d v="1899-12-30T15:30:00"/>
    <m/>
    <n v="0"/>
    <x v="0"/>
    <x v="0"/>
    <s v="SI"/>
    <x v="3"/>
    <x v="3"/>
    <x v="1"/>
    <n v="1"/>
    <x v="1"/>
    <x v="42"/>
    <x v="10"/>
    <n v="468"/>
  </r>
  <r>
    <d v="2019-10-18T00:00:00"/>
    <x v="17"/>
    <d v="1899-12-30T06:00:00"/>
    <m/>
    <x v="1"/>
    <s v="MR"/>
    <d v="2019-10-18T06:00:00"/>
    <m/>
    <x v="3"/>
    <s v="Descarga"/>
    <s v="SI"/>
    <n v="13.5"/>
    <n v="26"/>
    <x v="0"/>
    <x v="173"/>
    <x v="6"/>
    <s v="PALAU"/>
    <m/>
    <m/>
    <m/>
    <m/>
    <m/>
    <s v="Miguel M."/>
    <x v="215"/>
    <d v="1899-12-30T06:00:00"/>
    <m/>
    <n v="1"/>
    <x v="0"/>
    <x v="0"/>
    <s v="SI"/>
    <x v="1"/>
    <x v="1"/>
    <x v="1"/>
    <n v="1"/>
    <x v="0"/>
    <x v="42"/>
    <x v="10"/>
    <n v="468"/>
  </r>
  <r>
    <d v="2019-10-18T00:00:00"/>
    <x v="59"/>
    <d v="1899-12-30T07:00:00"/>
    <m/>
    <x v="1"/>
    <s v="JAR"/>
    <d v="2019-10-18T07:00:00"/>
    <m/>
    <x v="26"/>
    <s v="Carga"/>
    <s v="SI"/>
    <n v="13.5"/>
    <n v="26"/>
    <x v="0"/>
    <x v="157"/>
    <x v="5"/>
    <s v="Varios"/>
    <m/>
    <m/>
    <m/>
    <m/>
    <m/>
    <s v="Miguel M."/>
    <x v="215"/>
    <d v="1899-12-30T07:00:00"/>
    <m/>
    <n v="1"/>
    <x v="0"/>
    <x v="0"/>
    <s v="SI"/>
    <x v="1"/>
    <x v="1"/>
    <x v="1"/>
    <n v="1"/>
    <x v="2"/>
    <x v="42"/>
    <x v="10"/>
    <n v="468"/>
  </r>
  <r>
    <d v="2019-10-18T00:00:00"/>
    <x v="155"/>
    <m/>
    <m/>
    <x v="0"/>
    <s v="JAR"/>
    <d v="2019-10-18T06:30:00"/>
    <n v="30225"/>
    <x v="53"/>
    <s v="Carga"/>
    <s v="SI"/>
    <n v="13.5"/>
    <n v="26"/>
    <x v="2"/>
    <x v="427"/>
    <x v="7"/>
    <s v="Murcia"/>
    <m/>
    <m/>
    <m/>
    <m/>
    <m/>
    <s v="Miguel M."/>
    <x v="215"/>
    <d v="1899-12-30T06:30:00"/>
    <m/>
    <n v="1"/>
    <x v="0"/>
    <x v="0"/>
    <s v="No"/>
    <x v="0"/>
    <x v="0"/>
    <x v="0"/>
    <n v="0"/>
    <x v="2"/>
    <x v="42"/>
    <x v="10"/>
    <n v="468"/>
  </r>
  <r>
    <d v="2019-10-18T00:00:00"/>
    <x v="35"/>
    <d v="1899-12-30T12:15:00"/>
    <m/>
    <x v="1"/>
    <s v="JAR"/>
    <d v="2019-10-18T12:30:00"/>
    <m/>
    <x v="22"/>
    <s v="Descarga"/>
    <s v="SI"/>
    <n v="13.5"/>
    <n v="26"/>
    <x v="0"/>
    <x v="21"/>
    <x v="8"/>
    <s v="PALAU"/>
    <m/>
    <m/>
    <m/>
    <m/>
    <n v="60"/>
    <s v="Miguel M."/>
    <x v="215"/>
    <d v="1899-12-30T12:15:00"/>
    <m/>
    <n v="1"/>
    <x v="0"/>
    <x v="0"/>
    <s v="SI"/>
    <x v="1"/>
    <x v="1"/>
    <x v="1"/>
    <n v="1"/>
    <x v="2"/>
    <x v="42"/>
    <x v="10"/>
    <n v="468"/>
  </r>
  <r>
    <d v="2019-10-18T00:00:00"/>
    <x v="36"/>
    <d v="1899-12-30T13:00:00"/>
    <m/>
    <x v="1"/>
    <s v="JAR"/>
    <d v="2019-10-18T13:00:00"/>
    <m/>
    <x v="22"/>
    <s v="Carga"/>
    <s v="SI"/>
    <n v="13.5"/>
    <n v="26"/>
    <x v="0"/>
    <x v="21"/>
    <x v="8"/>
    <s v="Murcia"/>
    <m/>
    <m/>
    <m/>
    <m/>
    <n v="60"/>
    <s v="Jesús"/>
    <x v="215"/>
    <d v="1899-12-30T14:00:00"/>
    <m/>
    <n v="1"/>
    <x v="0"/>
    <x v="0"/>
    <s v="SI"/>
    <x v="1"/>
    <x v="2"/>
    <x v="0"/>
    <n v="0"/>
    <x v="2"/>
    <x v="42"/>
    <x v="10"/>
    <n v="468"/>
  </r>
  <r>
    <d v="2019-10-21T00:00:00"/>
    <x v="4"/>
    <d v="1899-12-30T12:00:00"/>
    <m/>
    <x v="1"/>
    <s v="JAR"/>
    <d v="2019-10-21T12:00:00"/>
    <n v="30225"/>
    <x v="53"/>
    <s v="Carga"/>
    <s v="SI"/>
    <n v="13.5"/>
    <n v="26"/>
    <x v="2"/>
    <x v="427"/>
    <x v="7"/>
    <s v="Murcia"/>
    <m/>
    <m/>
    <m/>
    <m/>
    <n v="45"/>
    <s v="Sandra"/>
    <x v="214"/>
    <d v="1899-12-30T13:15:00"/>
    <m/>
    <n v="1"/>
    <x v="0"/>
    <x v="0"/>
    <s v="SI"/>
    <x v="1"/>
    <x v="2"/>
    <x v="0"/>
    <n v="0"/>
    <x v="2"/>
    <x v="43"/>
    <x v="10"/>
    <n v="468"/>
  </r>
  <r>
    <d v="2019-10-21T00:00:00"/>
    <x v="43"/>
    <d v="1899-12-30T14:00:00"/>
    <m/>
    <x v="1"/>
    <s v="JAR"/>
    <d v="2019-10-21T14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14:00:00"/>
    <m/>
    <n v="1"/>
    <x v="0"/>
    <x v="0"/>
    <s v="SI"/>
    <x v="1"/>
    <x v="1"/>
    <x v="1"/>
    <n v="1"/>
    <x v="2"/>
    <x v="43"/>
    <x v="10"/>
    <n v="468"/>
  </r>
  <r>
    <d v="2019-10-21T00:00:00"/>
    <x v="13"/>
    <d v="1899-12-30T16:00:00"/>
    <m/>
    <x v="1"/>
    <s v="JAR"/>
    <d v="2019-10-21T16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15:00:00"/>
    <m/>
    <n v="1"/>
    <x v="0"/>
    <x v="0"/>
    <s v="SI"/>
    <x v="1"/>
    <x v="3"/>
    <x v="1"/>
    <n v="1"/>
    <x v="2"/>
    <x v="43"/>
    <x v="10"/>
    <n v="468"/>
  </r>
  <r>
    <d v="2019-10-21T00:00:00"/>
    <x v="46"/>
    <d v="1899-12-30T18:00:00"/>
    <m/>
    <x v="1"/>
    <s v="JAR"/>
    <d v="2019-10-21T18:00:00"/>
    <n v="30225"/>
    <x v="53"/>
    <s v="Carga"/>
    <s v="SI"/>
    <n v="13.5"/>
    <n v="26"/>
    <x v="2"/>
    <x v="427"/>
    <x v="7"/>
    <s v="Murcia"/>
    <m/>
    <m/>
    <m/>
    <m/>
    <n v="45"/>
    <s v="Alfredo"/>
    <x v="214"/>
    <d v="1899-12-30T17:00:00"/>
    <m/>
    <n v="1"/>
    <x v="0"/>
    <x v="0"/>
    <s v="SI"/>
    <x v="1"/>
    <x v="3"/>
    <x v="1"/>
    <n v="1"/>
    <x v="2"/>
    <x v="43"/>
    <x v="10"/>
    <n v="468"/>
  </r>
  <r>
    <d v="2019-10-21T00:00:00"/>
    <x v="49"/>
    <d v="1899-12-30T20:00:00"/>
    <m/>
    <x v="1"/>
    <s v="JAR"/>
    <d v="2019-10-21T20:00:00"/>
    <n v="30225"/>
    <x v="53"/>
    <s v="Carga"/>
    <s v="SI"/>
    <n v="13.5"/>
    <n v="26"/>
    <x v="2"/>
    <x v="427"/>
    <x v="7"/>
    <s v="Murcia"/>
    <m/>
    <m/>
    <m/>
    <m/>
    <n v="45"/>
    <s v="Miguel M."/>
    <x v="214"/>
    <d v="1899-12-30T16:15:00"/>
    <m/>
    <n v="1"/>
    <x v="0"/>
    <x v="0"/>
    <s v="SI"/>
    <x v="1"/>
    <x v="3"/>
    <x v="1"/>
    <n v="1"/>
    <x v="2"/>
    <x v="43"/>
    <x v="10"/>
    <n v="468"/>
  </r>
  <r>
    <d v="2019-10-21T00:00:00"/>
    <x v="104"/>
    <d v="1899-12-30T21:30:00"/>
    <m/>
    <x v="1"/>
    <s v="JAR"/>
    <d v="2019-10-21T21:30:00"/>
    <n v="3680579303"/>
    <x v="3"/>
    <s v="Carga"/>
    <s v="SI"/>
    <n v="13.5"/>
    <n v="26"/>
    <x v="0"/>
    <x v="23"/>
    <x v="1"/>
    <s v="Varios"/>
    <m/>
    <m/>
    <m/>
    <m/>
    <n v="60"/>
    <s v="Miguel M."/>
    <x v="214"/>
    <d v="1899-12-30T15:00:00"/>
    <m/>
    <n v="1"/>
    <x v="0"/>
    <x v="0"/>
    <s v="SI"/>
    <x v="1"/>
    <x v="3"/>
    <x v="1"/>
    <n v="1"/>
    <x v="1"/>
    <x v="43"/>
    <x v="10"/>
    <n v="468"/>
  </r>
  <r>
    <d v="2019-10-21T00:00:00"/>
    <x v="22"/>
    <d v="1899-12-30T09:00:00"/>
    <m/>
    <x v="1"/>
    <s v="JAR"/>
    <d v="2019-10-21T09:00:00"/>
    <m/>
    <x v="22"/>
    <s v="Descarga"/>
    <s v="SI"/>
    <n v="13.5"/>
    <n v="26"/>
    <x v="0"/>
    <x v="21"/>
    <x v="8"/>
    <s v="PALAU"/>
    <m/>
    <m/>
    <m/>
    <m/>
    <n v="60"/>
    <s v="Juan Carlos"/>
    <x v="214"/>
    <d v="1899-12-30T07:30:00"/>
    <m/>
    <n v="1"/>
    <x v="0"/>
    <x v="0"/>
    <s v="SI"/>
    <x v="1"/>
    <x v="3"/>
    <x v="1"/>
    <n v="1"/>
    <x v="2"/>
    <x v="43"/>
    <x v="10"/>
    <n v="468"/>
  </r>
  <r>
    <d v="2019-10-21T00:00:00"/>
    <x v="1"/>
    <d v="1899-12-30T10:30:00"/>
    <m/>
    <x v="1"/>
    <s v="JAR"/>
    <d v="2019-10-21T10:30:00"/>
    <m/>
    <x v="22"/>
    <s v="Carga"/>
    <s v="SI"/>
    <n v="13.5"/>
    <n v="26"/>
    <x v="0"/>
    <x v="21"/>
    <x v="8"/>
    <s v="Murcia"/>
    <m/>
    <m/>
    <m/>
    <m/>
    <n v="60"/>
    <s v="Juan Carlos"/>
    <x v="214"/>
    <d v="1899-12-30T09:30:00"/>
    <m/>
    <n v="1"/>
    <x v="0"/>
    <x v="0"/>
    <s v="SI"/>
    <x v="1"/>
    <x v="3"/>
    <x v="1"/>
    <n v="1"/>
    <x v="2"/>
    <x v="43"/>
    <x v="10"/>
    <n v="468"/>
  </r>
  <r>
    <d v="2019-10-21T00:00:00"/>
    <x v="9"/>
    <d v="1899-12-30T08:00:00"/>
    <m/>
    <x v="1"/>
    <s v="JAR"/>
    <d v="2019-10-21T08:00:00"/>
    <s v="CB-1459 "/>
    <x v="25"/>
    <s v="Descarga"/>
    <s v="SI"/>
    <n v="13.5"/>
    <n v="26"/>
    <x v="0"/>
    <x v="42"/>
    <x v="10"/>
    <s v="GAILLON"/>
    <m/>
    <m/>
    <m/>
    <m/>
    <n v="60"/>
    <s v="Jesús"/>
    <x v="214"/>
    <d v="1899-12-30T08:00:00"/>
    <m/>
    <n v="1"/>
    <x v="0"/>
    <x v="0"/>
    <s v="SI"/>
    <x v="1"/>
    <x v="1"/>
    <x v="1"/>
    <n v="1"/>
    <x v="2"/>
    <x v="43"/>
    <x v="10"/>
    <n v="468"/>
  </r>
  <r>
    <d v="2019-10-21T00:00:00"/>
    <x v="18"/>
    <d v="1899-12-30T07:30:00"/>
    <m/>
    <x v="1"/>
    <s v="JAR"/>
    <d v="2019-10-21T07:30:00"/>
    <m/>
    <x v="3"/>
    <s v="Descarga"/>
    <s v="SI"/>
    <n v="13.5"/>
    <n v="20"/>
    <x v="0"/>
    <x v="22"/>
    <x v="2"/>
    <s v="PALAU"/>
    <m/>
    <m/>
    <m/>
    <m/>
    <n v="30"/>
    <s v="Juan Carlos"/>
    <x v="214"/>
    <d v="1899-12-30T09:00:00"/>
    <m/>
    <n v="1"/>
    <x v="0"/>
    <x v="0"/>
    <s v="SI"/>
    <x v="1"/>
    <x v="2"/>
    <x v="0"/>
    <n v="0"/>
    <x v="0"/>
    <x v="43"/>
    <x v="10"/>
    <n v="468"/>
  </r>
  <r>
    <d v="2019-10-21T00:00:00"/>
    <x v="14"/>
    <d v="1899-12-30T10:00:00"/>
    <m/>
    <x v="1"/>
    <s v="JAR"/>
    <d v="2019-10-21T10:00:00"/>
    <m/>
    <x v="3"/>
    <s v="Descarga"/>
    <s v="NO"/>
    <n v="5"/>
    <n v="10"/>
    <x v="0"/>
    <x v="22"/>
    <x v="2"/>
    <s v="PALAU"/>
    <m/>
    <m/>
    <m/>
    <m/>
    <n v="30"/>
    <s v="Juan Carlos"/>
    <x v="214"/>
    <d v="1899-12-30T10:00:00"/>
    <m/>
    <n v="0"/>
    <x v="0"/>
    <x v="0"/>
    <s v="SI"/>
    <x v="1"/>
    <x v="1"/>
    <x v="1"/>
    <n v="1"/>
    <x v="0"/>
    <x v="43"/>
    <x v="10"/>
    <n v="468"/>
  </r>
  <r>
    <d v="2019-10-21T00:00:00"/>
    <x v="20"/>
    <d v="1899-12-30T08:30:00"/>
    <m/>
    <x v="1"/>
    <s v="JAR"/>
    <d v="2019-10-21T08:30:00"/>
    <s v="30280-30231"/>
    <x v="3"/>
    <s v="Carga"/>
    <s v="NO"/>
    <n v="3"/>
    <n v="6"/>
    <x v="0"/>
    <x v="384"/>
    <x v="1"/>
    <s v="GRANOLLERS"/>
    <m/>
    <m/>
    <m/>
    <m/>
    <n v="15"/>
    <s v="Reyes"/>
    <x v="214"/>
    <d v="1899-12-30T09:10:00"/>
    <m/>
    <n v="0"/>
    <x v="0"/>
    <x v="0"/>
    <s v="SI"/>
    <x v="1"/>
    <x v="2"/>
    <x v="0"/>
    <n v="0"/>
    <x v="1"/>
    <x v="43"/>
    <x v="10"/>
    <n v="468"/>
  </r>
  <r>
    <d v="2019-10-21T00:00:00"/>
    <x v="3"/>
    <d v="1899-12-30T11:30:00"/>
    <m/>
    <x v="1"/>
    <s v="JAR"/>
    <d v="2019-10-21T11:30:00"/>
    <m/>
    <x v="3"/>
    <s v="Carga"/>
    <s v="NO"/>
    <n v="4"/>
    <n v="6"/>
    <x v="0"/>
    <x v="314"/>
    <x v="1"/>
    <s v="varios"/>
    <m/>
    <m/>
    <m/>
    <m/>
    <n v="20"/>
    <s v="Juan Carlos"/>
    <x v="214"/>
    <d v="1899-12-30T11:30:00"/>
    <m/>
    <n v="0"/>
    <x v="0"/>
    <x v="0"/>
    <s v="SI"/>
    <x v="1"/>
    <x v="1"/>
    <x v="1"/>
    <n v="1"/>
    <x v="1"/>
    <x v="43"/>
    <x v="10"/>
    <n v="468"/>
  </r>
  <r>
    <d v="2019-10-21T00:00:00"/>
    <x v="0"/>
    <d v="1899-12-30T09:30:00"/>
    <m/>
    <x v="1"/>
    <s v="JAR"/>
    <d v="2019-10-21T09:30:00"/>
    <n v="3680587212"/>
    <x v="3"/>
    <s v="Carga"/>
    <s v="SI"/>
    <n v="13.5"/>
    <n v="26"/>
    <x v="0"/>
    <x v="23"/>
    <x v="1"/>
    <s v="Varios"/>
    <m/>
    <m/>
    <m/>
    <m/>
    <n v="60"/>
    <s v="Jesús"/>
    <x v="214"/>
    <d v="1899-12-30T09:30:00"/>
    <m/>
    <n v="1"/>
    <x v="0"/>
    <x v="0"/>
    <s v="SI"/>
    <x v="1"/>
    <x v="1"/>
    <x v="1"/>
    <n v="1"/>
    <x v="1"/>
    <x v="43"/>
    <x v="10"/>
    <n v="468"/>
  </r>
  <r>
    <d v="2019-10-21T00:00:00"/>
    <x v="35"/>
    <d v="1899-12-30T12:15:00"/>
    <m/>
    <x v="1"/>
    <s v="JAR"/>
    <d v="2019-10-21T12:30:00"/>
    <m/>
    <x v="12"/>
    <s v="Descarga"/>
    <s v="NO"/>
    <n v="5"/>
    <n v="9"/>
    <x v="0"/>
    <x v="4"/>
    <x v="2"/>
    <s v="PALAU"/>
    <m/>
    <m/>
    <m/>
    <m/>
    <m/>
    <s v="FALLO"/>
    <x v="23"/>
    <m/>
    <m/>
    <n v="0"/>
    <x v="1"/>
    <x v="1"/>
    <s v="N/A"/>
    <x v="4"/>
    <x v="4"/>
    <x v="0"/>
    <n v="0"/>
    <x v="0"/>
    <x v="5"/>
    <x v="2"/>
    <n v="468"/>
  </r>
  <r>
    <d v="2019-10-21T00:00:00"/>
    <x v="17"/>
    <d v="1899-12-30T06:00:00"/>
    <m/>
    <x v="1"/>
    <s v="JAR"/>
    <d v="2019-10-21T06:00:00"/>
    <n v="3680587217"/>
    <x v="3"/>
    <s v="Carga"/>
    <s v="SI"/>
    <n v="13.5"/>
    <n v="26"/>
    <x v="0"/>
    <x v="23"/>
    <x v="1"/>
    <s v="Varios"/>
    <m/>
    <m/>
    <m/>
    <m/>
    <n v="60"/>
    <s v="Jesús"/>
    <x v="214"/>
    <d v="1899-12-30T13:00:00"/>
    <m/>
    <n v="1"/>
    <x v="0"/>
    <x v="0"/>
    <s v="SI"/>
    <x v="1"/>
    <x v="2"/>
    <x v="0"/>
    <n v="0"/>
    <x v="1"/>
    <x v="43"/>
    <x v="10"/>
    <n v="468"/>
  </r>
  <r>
    <d v="2019-10-21T00:00:00"/>
    <x v="61"/>
    <d v="1899-12-30T11:45:00"/>
    <m/>
    <x v="1"/>
    <s v="JAR"/>
    <d v="2019-10-21T12:00:00"/>
    <m/>
    <x v="32"/>
    <s v="Descarga"/>
    <s v="NO"/>
    <n v="2"/>
    <n v="3"/>
    <x v="0"/>
    <x v="227"/>
    <x v="0"/>
    <s v="PALAU"/>
    <m/>
    <m/>
    <m/>
    <m/>
    <n v="20"/>
    <s v="Sandra"/>
    <x v="214"/>
    <d v="1899-12-30T11:45:00"/>
    <m/>
    <n v="0"/>
    <x v="0"/>
    <x v="0"/>
    <s v="SI"/>
    <x v="1"/>
    <x v="1"/>
    <x v="1"/>
    <n v="1"/>
    <x v="0"/>
    <x v="43"/>
    <x v="10"/>
    <n v="468"/>
  </r>
  <r>
    <d v="2019-10-21T00:00:00"/>
    <x v="47"/>
    <d v="1899-12-30T18:30:00"/>
    <m/>
    <x v="1"/>
    <s v="JAR"/>
    <d v="2019-10-21T18:30:00"/>
    <m/>
    <x v="26"/>
    <s v="Carga"/>
    <s v="SI"/>
    <n v="13.5"/>
    <n v="26"/>
    <x v="0"/>
    <x v="157"/>
    <x v="5"/>
    <s v="varios"/>
    <m/>
    <m/>
    <m/>
    <m/>
    <n v="60"/>
    <s v="Miguel M."/>
    <x v="214"/>
    <d v="1899-12-30T18:30:00"/>
    <m/>
    <n v="1"/>
    <x v="0"/>
    <x v="0"/>
    <s v="SI"/>
    <x v="1"/>
    <x v="1"/>
    <x v="1"/>
    <n v="1"/>
    <x v="2"/>
    <x v="43"/>
    <x v="10"/>
    <n v="468"/>
  </r>
  <r>
    <d v="2019-10-21T00:00:00"/>
    <x v="12"/>
    <d v="1899-12-30T14:30:00"/>
    <m/>
    <x v="1"/>
    <s v="JAR"/>
    <d v="2019-10-21T14:30:00"/>
    <s v="6007886-7954-7939-7896"/>
    <x v="6"/>
    <s v="Carga"/>
    <s v="SI"/>
    <n v="13.5"/>
    <n v="26"/>
    <x v="0"/>
    <x v="7"/>
    <x v="4"/>
    <s v="Gaillon"/>
    <m/>
    <m/>
    <m/>
    <m/>
    <n v="60"/>
    <s v="Juan Carlos"/>
    <x v="214"/>
    <d v="1899-12-30T11:30:00"/>
    <m/>
    <n v="1"/>
    <x v="0"/>
    <x v="0"/>
    <s v="SI"/>
    <x v="1"/>
    <x v="3"/>
    <x v="1"/>
    <n v="1"/>
    <x v="1"/>
    <x v="43"/>
    <x v="10"/>
    <n v="468"/>
  </r>
  <r>
    <d v="2019-10-21T00:00:00"/>
    <x v="90"/>
    <d v="1899-12-30T08:15:00"/>
    <m/>
    <x v="1"/>
    <s v="JAR"/>
    <d v="2019-10-21T08:30:00"/>
    <m/>
    <x v="7"/>
    <s v="Carga"/>
    <s v="NO"/>
    <n v="4"/>
    <n v="4"/>
    <x v="0"/>
    <x v="6"/>
    <x v="11"/>
    <s v="Llinars"/>
    <m/>
    <m/>
    <m/>
    <m/>
    <n v="15"/>
    <s v="Reyes"/>
    <x v="214"/>
    <d v="1899-12-30T08:15:00"/>
    <m/>
    <n v="0"/>
    <x v="0"/>
    <x v="0"/>
    <s v="SI"/>
    <x v="1"/>
    <x v="1"/>
    <x v="1"/>
    <n v="1"/>
    <x v="2"/>
    <x v="43"/>
    <x v="10"/>
    <n v="468"/>
  </r>
  <r>
    <d v="2019-10-21T00:00:00"/>
    <x v="30"/>
    <m/>
    <m/>
    <x v="0"/>
    <s v="JAR"/>
    <d v="2019-10-21T10:30:00"/>
    <s v="30323-29522"/>
    <x v="3"/>
    <s v="Carga"/>
    <s v="NO"/>
    <n v="1"/>
    <n v="2"/>
    <x v="0"/>
    <x v="98"/>
    <x v="1"/>
    <s v="Pontevedra"/>
    <m/>
    <m/>
    <m/>
    <m/>
    <n v="15"/>
    <s v="Reyes"/>
    <x v="214"/>
    <d v="1899-12-30T10:40:00"/>
    <m/>
    <n v="0"/>
    <x v="0"/>
    <x v="0"/>
    <s v="No"/>
    <x v="0"/>
    <x v="0"/>
    <x v="0"/>
    <n v="0"/>
    <x v="1"/>
    <x v="43"/>
    <x v="10"/>
    <n v="468"/>
  </r>
  <r>
    <d v="2019-10-21T00:00:00"/>
    <x v="36"/>
    <d v="1899-12-30T13:00:00"/>
    <m/>
    <x v="1"/>
    <s v="JAR"/>
    <d v="2019-10-21T13:00:00"/>
    <s v="6007918-6007870"/>
    <x v="6"/>
    <s v="Carga"/>
    <s v="NO"/>
    <n v="3"/>
    <n v="6"/>
    <x v="0"/>
    <x v="7"/>
    <x v="4"/>
    <s v="Nurieux"/>
    <m/>
    <m/>
    <m/>
    <m/>
    <n v="20"/>
    <s v="Juan Carlos"/>
    <x v="214"/>
    <d v="1899-12-30T13:00:00"/>
    <m/>
    <n v="0"/>
    <x v="0"/>
    <x v="0"/>
    <s v="SI"/>
    <x v="1"/>
    <x v="1"/>
    <x v="1"/>
    <n v="1"/>
    <x v="1"/>
    <x v="43"/>
    <x v="10"/>
    <n v="468"/>
  </r>
  <r>
    <d v="2019-10-21T00:00:00"/>
    <x v="6"/>
    <d v="1899-12-30T13:30:00"/>
    <m/>
    <x v="1"/>
    <s v="JAR"/>
    <d v="2019-10-21T13:30:00"/>
    <m/>
    <x v="22"/>
    <s v="Carga"/>
    <s v="SI"/>
    <n v="13.5"/>
    <n v="26"/>
    <x v="0"/>
    <x v="21"/>
    <x v="8"/>
    <s v="Murcia"/>
    <m/>
    <m/>
    <m/>
    <m/>
    <n v="45"/>
    <s v="Miguel M."/>
    <x v="214"/>
    <d v="1899-12-30T14:00:00"/>
    <m/>
    <n v="1"/>
    <x v="0"/>
    <x v="0"/>
    <s v="SI"/>
    <x v="1"/>
    <x v="2"/>
    <x v="0"/>
    <n v="0"/>
    <x v="2"/>
    <x v="43"/>
    <x v="10"/>
    <n v="468"/>
  </r>
  <r>
    <d v="2019-10-21T00:00:00"/>
    <x v="38"/>
    <d v="1899-12-30T15:00:00"/>
    <m/>
    <x v="1"/>
    <s v="JAR"/>
    <d v="2019-10-21T15:00:00"/>
    <m/>
    <x v="43"/>
    <s v="Descarga"/>
    <s v="NO"/>
    <n v="6"/>
    <n v="12"/>
    <x v="0"/>
    <x v="150"/>
    <x v="0"/>
    <s v="PALAU"/>
    <m/>
    <m/>
    <m/>
    <m/>
    <n v="30"/>
    <s v="Sandra"/>
    <x v="214"/>
    <d v="1899-12-30T15:00:00"/>
    <m/>
    <n v="0"/>
    <x v="0"/>
    <x v="0"/>
    <s v="SI"/>
    <x v="1"/>
    <x v="1"/>
    <x v="1"/>
    <n v="1"/>
    <x v="0"/>
    <x v="43"/>
    <x v="10"/>
    <n v="468"/>
  </r>
  <r>
    <d v="2019-10-21T00:00:00"/>
    <x v="116"/>
    <m/>
    <m/>
    <x v="0"/>
    <s v="JAR"/>
    <d v="2019-10-21T15:30:00"/>
    <n v="30287"/>
    <x v="3"/>
    <s v="Carga"/>
    <s v="NO"/>
    <n v="1"/>
    <n v="1"/>
    <x v="0"/>
    <x v="165"/>
    <x v="3"/>
    <s v="Barcelona"/>
    <m/>
    <m/>
    <m/>
    <m/>
    <n v="10"/>
    <s v="Reyes"/>
    <x v="214"/>
    <d v="1899-12-30T15:15:00"/>
    <m/>
    <n v="0"/>
    <x v="0"/>
    <x v="0"/>
    <s v="No"/>
    <x v="0"/>
    <x v="0"/>
    <x v="0"/>
    <n v="0"/>
    <x v="1"/>
    <x v="43"/>
    <x v="10"/>
    <n v="468"/>
  </r>
  <r>
    <d v="2019-10-21T00:00:00"/>
    <x v="40"/>
    <m/>
    <m/>
    <x v="0"/>
    <s v="JAR"/>
    <d v="2019-10-21T17:00:00"/>
    <n v="30077"/>
    <x v="16"/>
    <s v="Carga"/>
    <s v="NO"/>
    <n v="3"/>
    <n v="5"/>
    <x v="0"/>
    <x v="429"/>
    <x v="1"/>
    <s v="GUIPUZCOA"/>
    <m/>
    <m/>
    <m/>
    <m/>
    <n v="15"/>
    <s v="Miguel M."/>
    <x v="214"/>
    <d v="1899-12-30T17:00:00"/>
    <m/>
    <n v="0"/>
    <x v="0"/>
    <x v="0"/>
    <s v="No"/>
    <x v="0"/>
    <x v="0"/>
    <x v="0"/>
    <n v="0"/>
    <x v="1"/>
    <x v="43"/>
    <x v="10"/>
    <n v="468"/>
  </r>
  <r>
    <d v="2019-10-22T00:00:00"/>
    <x v="8"/>
    <d v="1899-12-30T16:30:00"/>
    <m/>
    <x v="1"/>
    <s v="JAR"/>
    <d v="2019-10-22T16:30:00"/>
    <m/>
    <x v="19"/>
    <s v="Carga"/>
    <s v="NO"/>
    <n v="4"/>
    <n v="2"/>
    <x v="0"/>
    <x v="6"/>
    <x v="3"/>
    <s v="Varios"/>
    <m/>
    <m/>
    <m/>
    <m/>
    <n v="15"/>
    <s v="Alfredo"/>
    <x v="216"/>
    <d v="1899-12-30T16:30:00"/>
    <m/>
    <n v="0"/>
    <x v="0"/>
    <x v="0"/>
    <s v="SI"/>
    <x v="1"/>
    <x v="1"/>
    <x v="1"/>
    <n v="1"/>
    <x v="1"/>
    <x v="43"/>
    <x v="10"/>
    <n v="468"/>
  </r>
  <r>
    <d v="2019-10-22T00:00:00"/>
    <x v="40"/>
    <d v="1899-12-30T17:00:00"/>
    <m/>
    <x v="1"/>
    <s v="JAR"/>
    <d v="2019-10-22T17:00:00"/>
    <m/>
    <x v="83"/>
    <s v="Carga"/>
    <s v="NO"/>
    <n v="2"/>
    <n v="4"/>
    <x v="0"/>
    <x v="294"/>
    <x v="7"/>
    <s v="varios"/>
    <m/>
    <m/>
    <m/>
    <m/>
    <n v="20"/>
    <s v="Miguel M."/>
    <x v="216"/>
    <d v="1899-12-30T17:00:00"/>
    <m/>
    <n v="0"/>
    <x v="0"/>
    <x v="0"/>
    <s v="SI"/>
    <x v="1"/>
    <x v="1"/>
    <x v="1"/>
    <n v="1"/>
    <x v="2"/>
    <x v="43"/>
    <x v="10"/>
    <n v="468"/>
  </r>
  <r>
    <d v="2019-10-22T00:00:00"/>
    <x v="1"/>
    <d v="1899-12-30T10:30:00"/>
    <m/>
    <x v="1"/>
    <s v="JAR"/>
    <d v="2019-10-22T10:30:00"/>
    <s v="29296-29830"/>
    <x v="3"/>
    <s v="Carga"/>
    <s v="NO"/>
    <n v="4"/>
    <n v="8"/>
    <x v="0"/>
    <x v="237"/>
    <x v="1"/>
    <s v="Chile"/>
    <m/>
    <m/>
    <m/>
    <m/>
    <n v="15"/>
    <s v="Jesús"/>
    <x v="216"/>
    <d v="1899-12-30T10:30:00"/>
    <m/>
    <n v="0"/>
    <x v="0"/>
    <x v="0"/>
    <s v="SI"/>
    <x v="1"/>
    <x v="1"/>
    <x v="1"/>
    <n v="1"/>
    <x v="1"/>
    <x v="43"/>
    <x v="10"/>
    <n v="468"/>
  </r>
  <r>
    <d v="2019-10-22T00:00:00"/>
    <x v="59"/>
    <d v="1899-12-30T07:00:00"/>
    <m/>
    <x v="1"/>
    <s v="JAR"/>
    <d v="2019-10-22T07:00:00"/>
    <m/>
    <x v="26"/>
    <s v="Carga"/>
    <s v="SI"/>
    <n v="13.5"/>
    <n v="26"/>
    <x v="0"/>
    <x v="157"/>
    <x v="5"/>
    <s v="varios"/>
    <m/>
    <m/>
    <m/>
    <m/>
    <n v="30"/>
    <s v="Juan Carlos"/>
    <x v="216"/>
    <d v="1899-12-30T07:00:00"/>
    <m/>
    <n v="1"/>
    <x v="0"/>
    <x v="0"/>
    <s v="SI"/>
    <x v="1"/>
    <x v="1"/>
    <x v="1"/>
    <n v="1"/>
    <x v="2"/>
    <x v="43"/>
    <x v="10"/>
    <n v="468"/>
  </r>
  <r>
    <d v="2019-10-22T00:00:00"/>
    <x v="2"/>
    <d v="1899-12-30T11:00:00"/>
    <m/>
    <x v="1"/>
    <s v="JAR"/>
    <d v="2019-10-22T11:00:00"/>
    <s v="6007689 + 6007921 "/>
    <x v="25"/>
    <s v="Carga"/>
    <s v="SI"/>
    <n v="13.5"/>
    <n v="26"/>
    <x v="0"/>
    <x v="7"/>
    <x v="9"/>
    <s v="France"/>
    <m/>
    <m/>
    <m/>
    <m/>
    <n v="60"/>
    <s v="Jesús"/>
    <x v="216"/>
    <d v="1899-12-30T11:00:00"/>
    <m/>
    <n v="1"/>
    <x v="0"/>
    <x v="0"/>
    <s v="SI"/>
    <x v="1"/>
    <x v="1"/>
    <x v="1"/>
    <n v="1"/>
    <x v="2"/>
    <x v="43"/>
    <x v="10"/>
    <n v="468"/>
  </r>
  <r>
    <d v="2019-10-22T00:00:00"/>
    <x v="4"/>
    <d v="1899-12-30T12:00:00"/>
    <m/>
    <x v="1"/>
    <s v="JAR"/>
    <d v="2019-10-22T12:00:00"/>
    <n v="30330"/>
    <x v="53"/>
    <s v="Carga"/>
    <s v="SI"/>
    <n v="13.5"/>
    <n v="26"/>
    <x v="2"/>
    <x v="36"/>
    <x v="7"/>
    <s v="Murcia"/>
    <m/>
    <m/>
    <m/>
    <m/>
    <n v="30"/>
    <s v="Juan Carlos"/>
    <x v="216"/>
    <d v="1899-12-30T08:00:00"/>
    <m/>
    <n v="1"/>
    <x v="0"/>
    <x v="0"/>
    <s v="SI"/>
    <x v="1"/>
    <x v="3"/>
    <x v="1"/>
    <n v="1"/>
    <x v="2"/>
    <x v="43"/>
    <x v="10"/>
    <n v="468"/>
  </r>
  <r>
    <d v="2019-10-22T00:00:00"/>
    <x v="36"/>
    <d v="1899-12-30T13:00:00"/>
    <m/>
    <x v="1"/>
    <s v="JAR"/>
    <d v="2019-10-22T13:00:00"/>
    <n v="30330"/>
    <x v="53"/>
    <s v="Carga"/>
    <s v="SI"/>
    <n v="13.5"/>
    <n v="26"/>
    <x v="2"/>
    <x v="36"/>
    <x v="7"/>
    <s v="Murcia"/>
    <m/>
    <m/>
    <m/>
    <m/>
    <n v="45"/>
    <s v="Alfredo"/>
    <x v="216"/>
    <d v="1899-12-30T17:00:00"/>
    <m/>
    <n v="1"/>
    <x v="0"/>
    <x v="0"/>
    <s v="SI"/>
    <x v="1"/>
    <x v="2"/>
    <x v="0"/>
    <n v="0"/>
    <x v="2"/>
    <x v="43"/>
    <x v="10"/>
    <n v="468"/>
  </r>
  <r>
    <d v="2019-10-22T00:00:00"/>
    <x v="38"/>
    <d v="1899-12-30T15:00:00"/>
    <m/>
    <x v="1"/>
    <s v="JAR"/>
    <d v="2019-10-22T15:00:00"/>
    <n v="30330"/>
    <x v="53"/>
    <s v="Carga"/>
    <s v="SI"/>
    <n v="13.5"/>
    <n v="26"/>
    <x v="2"/>
    <x v="36"/>
    <x v="7"/>
    <s v="Murcia"/>
    <m/>
    <m/>
    <m/>
    <m/>
    <n v="45"/>
    <s v="Alfredo"/>
    <x v="216"/>
    <d v="1899-12-30T15:00:00"/>
    <m/>
    <n v="1"/>
    <x v="0"/>
    <x v="0"/>
    <s v="SI"/>
    <x v="1"/>
    <x v="1"/>
    <x v="1"/>
    <n v="1"/>
    <x v="2"/>
    <x v="43"/>
    <x v="10"/>
    <n v="468"/>
  </r>
  <r>
    <d v="2019-10-22T00:00:00"/>
    <x v="56"/>
    <d v="1899-12-30T19:00:00"/>
    <m/>
    <x v="1"/>
    <s v="JAR"/>
    <d v="2019-10-22T19:00:00"/>
    <n v="30330"/>
    <x v="53"/>
    <s v="Carga"/>
    <s v="SI"/>
    <n v="13.5"/>
    <n v="26"/>
    <x v="2"/>
    <x v="36"/>
    <x v="7"/>
    <s v="Murcia"/>
    <m/>
    <m/>
    <m/>
    <m/>
    <n v="45"/>
    <s v="Miguel M."/>
    <x v="217"/>
    <d v="1899-12-30T15:00:00"/>
    <m/>
    <n v="1"/>
    <x v="0"/>
    <x v="0"/>
    <s v="SI"/>
    <x v="2"/>
    <x v="2"/>
    <x v="0"/>
    <n v="0"/>
    <x v="2"/>
    <x v="43"/>
    <x v="10"/>
    <n v="468"/>
  </r>
  <r>
    <d v="2019-10-22T00:00:00"/>
    <x v="49"/>
    <d v="1899-12-30T20:00:00"/>
    <m/>
    <x v="1"/>
    <s v="JAR"/>
    <d v="2019-10-22T20:00:00"/>
    <n v="30330"/>
    <x v="53"/>
    <s v="Carga"/>
    <s v="SI"/>
    <n v="13.5"/>
    <n v="26"/>
    <x v="2"/>
    <x v="36"/>
    <x v="7"/>
    <s v="Murcia"/>
    <m/>
    <m/>
    <m/>
    <m/>
    <n v="45"/>
    <s v="Alfredo"/>
    <x v="217"/>
    <d v="1899-12-30T17:00:00"/>
    <m/>
    <n v="1"/>
    <x v="0"/>
    <x v="0"/>
    <s v="SI"/>
    <x v="2"/>
    <x v="2"/>
    <x v="0"/>
    <n v="0"/>
    <x v="2"/>
    <x v="43"/>
    <x v="10"/>
    <n v="468"/>
  </r>
  <r>
    <d v="2019-10-22T00:00:00"/>
    <x v="22"/>
    <d v="1899-12-30T09:00:00"/>
    <m/>
    <x v="1"/>
    <s v="JAR"/>
    <d v="2019-10-22T09:00:00"/>
    <n v="29292"/>
    <x v="3"/>
    <s v="Carga"/>
    <s v="SI"/>
    <n v="13.5"/>
    <n v="25"/>
    <x v="0"/>
    <x v="430"/>
    <x v="1"/>
    <s v="Tenerife"/>
    <s v="Contenedor 40'"/>
    <m/>
    <m/>
    <m/>
    <n v="60"/>
    <s v="Juan Carlos"/>
    <x v="216"/>
    <d v="1899-12-30T09:00:00"/>
    <m/>
    <n v="1"/>
    <x v="0"/>
    <x v="0"/>
    <s v="SI"/>
    <x v="1"/>
    <x v="1"/>
    <x v="1"/>
    <n v="1"/>
    <x v="1"/>
    <x v="43"/>
    <x v="10"/>
    <n v="468"/>
  </r>
  <r>
    <d v="2019-10-22T00:00:00"/>
    <x v="14"/>
    <d v="1899-12-30T10:00:00"/>
    <m/>
    <x v="1"/>
    <s v="JAR"/>
    <d v="2019-10-22T10:00:00"/>
    <n v="30265"/>
    <x v="31"/>
    <s v="Carga"/>
    <s v="SI"/>
    <n v="13.5"/>
    <n v="26"/>
    <x v="2"/>
    <x v="431"/>
    <x v="7"/>
    <s v="Soria"/>
    <m/>
    <m/>
    <m/>
    <m/>
    <n v="45"/>
    <s v="Jesús"/>
    <x v="216"/>
    <d v="1899-12-30T10:00:00"/>
    <m/>
    <n v="1"/>
    <x v="0"/>
    <x v="0"/>
    <s v="SI"/>
    <x v="1"/>
    <x v="1"/>
    <x v="1"/>
    <n v="1"/>
    <x v="2"/>
    <x v="43"/>
    <x v="10"/>
    <n v="468"/>
  </r>
  <r>
    <d v="2019-10-22T00:00:00"/>
    <x v="5"/>
    <d v="1899-12-30T12:30:00"/>
    <m/>
    <x v="1"/>
    <s v="JAR"/>
    <d v="2019-10-22T12:30:00"/>
    <n v="30265"/>
    <x v="31"/>
    <s v="Carga"/>
    <s v="SI"/>
    <n v="13.5"/>
    <n v="26"/>
    <x v="2"/>
    <x v="431"/>
    <x v="7"/>
    <s v="Soria"/>
    <m/>
    <m/>
    <m/>
    <m/>
    <n v="45"/>
    <s v="Miguel M."/>
    <x v="216"/>
    <d v="1899-12-30T14:00:00"/>
    <m/>
    <n v="1"/>
    <x v="0"/>
    <x v="0"/>
    <s v="SI"/>
    <x v="1"/>
    <x v="2"/>
    <x v="0"/>
    <n v="0"/>
    <x v="2"/>
    <x v="43"/>
    <x v="10"/>
    <n v="468"/>
  </r>
  <r>
    <d v="2019-10-22T00:00:00"/>
    <x v="20"/>
    <d v="1899-12-30T08:30:00"/>
    <m/>
    <x v="1"/>
    <s v="JAR"/>
    <d v="2019-10-22T08:30:00"/>
    <m/>
    <x v="7"/>
    <s v="Carga"/>
    <s v="NO"/>
    <n v="4"/>
    <n v="4"/>
    <x v="0"/>
    <x v="9"/>
    <x v="7"/>
    <s v="varios"/>
    <m/>
    <m/>
    <m/>
    <m/>
    <n v="20"/>
    <s v="Juan Carlos"/>
    <x v="216"/>
    <d v="1899-12-30T08:30:00"/>
    <m/>
    <n v="0"/>
    <x v="0"/>
    <x v="0"/>
    <s v="SI"/>
    <x v="1"/>
    <x v="1"/>
    <x v="1"/>
    <n v="1"/>
    <x v="2"/>
    <x v="43"/>
    <x v="10"/>
    <n v="468"/>
  </r>
  <r>
    <d v="2019-10-22T00:00:00"/>
    <x v="41"/>
    <d v="1899-12-30T10:15:00"/>
    <m/>
    <x v="1"/>
    <s v="JAR"/>
    <d v="2019-10-22T10:30:00"/>
    <m/>
    <x v="3"/>
    <s v="Carga"/>
    <s v="NO"/>
    <n v="4"/>
    <n v="6"/>
    <x v="0"/>
    <x v="314"/>
    <x v="1"/>
    <s v="varios"/>
    <m/>
    <m/>
    <m/>
    <m/>
    <n v="15"/>
    <s v="Jesús"/>
    <x v="216"/>
    <d v="1899-12-30T10:15:00"/>
    <m/>
    <n v="0"/>
    <x v="0"/>
    <x v="0"/>
    <s v="SI"/>
    <x v="1"/>
    <x v="1"/>
    <x v="1"/>
    <n v="1"/>
    <x v="1"/>
    <x v="43"/>
    <x v="10"/>
    <n v="468"/>
  </r>
  <r>
    <d v="2019-10-22T00:00:00"/>
    <x v="3"/>
    <d v="1899-12-30T11:30:00"/>
    <m/>
    <x v="1"/>
    <s v="JAR"/>
    <d v="2019-10-22T11:30:00"/>
    <n v="30380"/>
    <x v="31"/>
    <s v="Carga"/>
    <s v="SI"/>
    <n v="13.5"/>
    <n v="26"/>
    <x v="2"/>
    <x v="431"/>
    <x v="7"/>
    <s v="La Rioja"/>
    <m/>
    <m/>
    <m/>
    <m/>
    <n v="45"/>
    <s v="Juan Carlos"/>
    <x v="216"/>
    <d v="1899-12-30T11:30:00"/>
    <m/>
    <n v="1"/>
    <x v="0"/>
    <x v="0"/>
    <s v="SI"/>
    <x v="1"/>
    <x v="1"/>
    <x v="1"/>
    <n v="1"/>
    <x v="2"/>
    <x v="43"/>
    <x v="10"/>
    <n v="468"/>
  </r>
  <r>
    <d v="2019-10-22T00:00:00"/>
    <x v="73"/>
    <d v="1899-12-30T11:15:00"/>
    <m/>
    <x v="1"/>
    <s v="JAR"/>
    <d v="2019-10-22T11:30:00"/>
    <n v="30291"/>
    <x v="7"/>
    <s v="Carga"/>
    <s v="NO"/>
    <n v="1"/>
    <n v="1"/>
    <x v="0"/>
    <x v="9"/>
    <x v="7"/>
    <s v="Parets"/>
    <m/>
    <m/>
    <m/>
    <m/>
    <n v="10"/>
    <s v="Jesús"/>
    <x v="216"/>
    <d v="1899-12-30T11:15:00"/>
    <m/>
    <n v="0"/>
    <x v="0"/>
    <x v="0"/>
    <s v="SI"/>
    <x v="1"/>
    <x v="1"/>
    <x v="1"/>
    <n v="1"/>
    <x v="2"/>
    <x v="43"/>
    <x v="10"/>
    <n v="468"/>
  </r>
  <r>
    <d v="2019-10-22T00:00:00"/>
    <x v="35"/>
    <m/>
    <m/>
    <x v="0"/>
    <s v="JAR"/>
    <d v="2019-10-22T12:30:00"/>
    <s v="29697-30217"/>
    <x v="3"/>
    <s v="Carga"/>
    <s v="NO"/>
    <n v="1"/>
    <n v="2"/>
    <x v="0"/>
    <x v="129"/>
    <x v="1"/>
    <s v="Portugal"/>
    <m/>
    <m/>
    <m/>
    <m/>
    <n v="15"/>
    <s v="Jesús"/>
    <x v="216"/>
    <d v="1899-12-30T12:15:00"/>
    <m/>
    <n v="0"/>
    <x v="0"/>
    <x v="0"/>
    <s v="No"/>
    <x v="0"/>
    <x v="0"/>
    <x v="0"/>
    <n v="0"/>
    <x v="1"/>
    <x v="43"/>
    <x v="10"/>
    <n v="468"/>
  </r>
  <r>
    <d v="2019-10-22T00:00:00"/>
    <x v="13"/>
    <d v="1899-12-30T16:00:00"/>
    <m/>
    <x v="1"/>
    <s v="JAR"/>
    <d v="2019-10-22T16:00:00"/>
    <s v="30334-186"/>
    <x v="3"/>
    <s v="Carga"/>
    <s v="NO"/>
    <n v="4"/>
    <n v="8"/>
    <x v="0"/>
    <x v="141"/>
    <x v="1"/>
    <s v="Barcelona"/>
    <m/>
    <m/>
    <m/>
    <m/>
    <n v="20"/>
    <s v="Miguel M."/>
    <x v="216"/>
    <d v="1899-12-30T16:00:00"/>
    <m/>
    <n v="0"/>
    <x v="0"/>
    <x v="0"/>
    <s v="SI"/>
    <x v="1"/>
    <x v="1"/>
    <x v="1"/>
    <n v="1"/>
    <x v="1"/>
    <x v="43"/>
    <x v="10"/>
    <n v="468"/>
  </r>
  <r>
    <d v="2019-10-22T00:00:00"/>
    <x v="7"/>
    <d v="1899-12-30T15:30:00"/>
    <m/>
    <x v="1"/>
    <s v="JAR"/>
    <d v="2019-10-22T15:30:00"/>
    <m/>
    <x v="3"/>
    <s v="Descarga"/>
    <s v="NO"/>
    <n v="1"/>
    <n v="2"/>
    <x v="0"/>
    <x v="100"/>
    <x v="2"/>
    <s v="PALAU"/>
    <m/>
    <m/>
    <m/>
    <m/>
    <n v="10"/>
    <s v="Alfredo"/>
    <x v="216"/>
    <d v="1899-12-30T15:30:00"/>
    <m/>
    <n v="0"/>
    <x v="0"/>
    <x v="0"/>
    <s v="SI"/>
    <x v="1"/>
    <x v="1"/>
    <x v="1"/>
    <n v="1"/>
    <x v="0"/>
    <x v="43"/>
    <x v="10"/>
    <n v="468"/>
  </r>
  <r>
    <d v="2019-10-22T00:00:00"/>
    <x v="6"/>
    <d v="1899-12-30T13:30:00"/>
    <m/>
    <x v="1"/>
    <s v="JAR"/>
    <d v="2019-10-22T13:30:00"/>
    <m/>
    <x v="7"/>
    <s v="Carga"/>
    <s v="NO"/>
    <n v="4"/>
    <n v="6"/>
    <x v="0"/>
    <x v="9"/>
    <x v="5"/>
    <s v="La llagosta"/>
    <m/>
    <m/>
    <m/>
    <m/>
    <n v="20"/>
    <s v="Jesús"/>
    <x v="216"/>
    <d v="1899-12-30T13:30:00"/>
    <m/>
    <n v="0"/>
    <x v="0"/>
    <x v="0"/>
    <s v="SI"/>
    <x v="1"/>
    <x v="1"/>
    <x v="1"/>
    <n v="1"/>
    <x v="2"/>
    <x v="43"/>
    <x v="10"/>
    <n v="468"/>
  </r>
  <r>
    <d v="2019-10-23T00:00:00"/>
    <x v="59"/>
    <d v="1899-12-30T07:00:00"/>
    <m/>
    <x v="1"/>
    <s v="JAR"/>
    <d v="2019-10-23T07:00:00"/>
    <m/>
    <x v="26"/>
    <s v="Carga"/>
    <s v="SI"/>
    <n v="13.5"/>
    <n v="26"/>
    <x v="0"/>
    <x v="157"/>
    <x v="5"/>
    <s v="varios"/>
    <m/>
    <m/>
    <m/>
    <m/>
    <n v="40"/>
    <s v="Juan Carlos"/>
    <x v="217"/>
    <d v="1899-12-30T07:00:00"/>
    <m/>
    <n v="1"/>
    <x v="0"/>
    <x v="0"/>
    <s v="SI"/>
    <x v="1"/>
    <x v="1"/>
    <x v="1"/>
    <n v="1"/>
    <x v="2"/>
    <x v="43"/>
    <x v="10"/>
    <n v="468"/>
  </r>
  <r>
    <d v="2019-10-23T00:00:00"/>
    <x v="22"/>
    <d v="1899-12-30T09:00:00"/>
    <m/>
    <x v="1"/>
    <s v="JAR"/>
    <d v="2019-10-23T09:00:00"/>
    <n v="30380"/>
    <x v="31"/>
    <s v="Carga"/>
    <s v="SI"/>
    <n v="13.5"/>
    <n v="26"/>
    <x v="2"/>
    <x v="431"/>
    <x v="7"/>
    <s v="La Rioja"/>
    <m/>
    <m/>
    <m/>
    <m/>
    <n v="45"/>
    <s v="Jesús"/>
    <x v="217"/>
    <d v="1899-12-30T09:00:00"/>
    <m/>
    <n v="1"/>
    <x v="0"/>
    <x v="0"/>
    <s v="SI"/>
    <x v="1"/>
    <x v="1"/>
    <x v="1"/>
    <n v="1"/>
    <x v="2"/>
    <x v="43"/>
    <x v="10"/>
    <n v="468"/>
  </r>
  <r>
    <d v="2019-10-23T00:00:00"/>
    <x v="3"/>
    <d v="1899-12-30T11:30:00"/>
    <m/>
    <x v="1"/>
    <s v="JAR"/>
    <d v="2019-10-23T11:30:00"/>
    <n v="30145"/>
    <x v="3"/>
    <s v="Carga"/>
    <s v="NO"/>
    <n v="1"/>
    <n v="1"/>
    <x v="0"/>
    <x v="84"/>
    <x v="1"/>
    <s v="Vizcaya"/>
    <m/>
    <m/>
    <m/>
    <m/>
    <n v="10"/>
    <s v="Sandra"/>
    <x v="217"/>
    <d v="1899-12-30T11:30:00"/>
    <m/>
    <n v="0"/>
    <x v="0"/>
    <x v="0"/>
    <s v="SI"/>
    <x v="1"/>
    <x v="1"/>
    <x v="1"/>
    <n v="1"/>
    <x v="1"/>
    <x v="43"/>
    <x v="10"/>
    <n v="468"/>
  </r>
  <r>
    <d v="2019-10-23T00:00:00"/>
    <x v="36"/>
    <d v="1899-12-30T13:00:00"/>
    <m/>
    <x v="1"/>
    <s v="JAR"/>
    <d v="2019-10-23T13:00:00"/>
    <n v="30265"/>
    <x v="31"/>
    <s v="Carga"/>
    <s v="SI"/>
    <n v="13.5"/>
    <n v="26"/>
    <x v="2"/>
    <x v="431"/>
    <x v="7"/>
    <s v="Soria"/>
    <m/>
    <m/>
    <m/>
    <m/>
    <n v="45"/>
    <s v="Juan Carlos"/>
    <x v="217"/>
    <d v="1899-12-30T11:00:00"/>
    <m/>
    <n v="1"/>
    <x v="0"/>
    <x v="0"/>
    <s v="SI"/>
    <x v="1"/>
    <x v="3"/>
    <x v="1"/>
    <n v="1"/>
    <x v="2"/>
    <x v="43"/>
    <x v="10"/>
    <n v="468"/>
  </r>
  <r>
    <d v="2019-10-23T00:00:00"/>
    <x v="38"/>
    <d v="1899-12-30T15:00:00"/>
    <m/>
    <x v="1"/>
    <s v="JAR"/>
    <d v="2019-10-23T15:00:00"/>
    <n v="30265"/>
    <x v="31"/>
    <s v="Carga"/>
    <s v="SI"/>
    <n v="13.5"/>
    <n v="26"/>
    <x v="2"/>
    <x v="431"/>
    <x v="7"/>
    <s v="Soria"/>
    <m/>
    <m/>
    <m/>
    <m/>
    <n v="45"/>
    <s v="Jesús"/>
    <x v="217"/>
    <d v="1899-12-30T13:15:00"/>
    <m/>
    <n v="1"/>
    <x v="0"/>
    <x v="0"/>
    <s v="SI"/>
    <x v="1"/>
    <x v="3"/>
    <x v="1"/>
    <n v="1"/>
    <x v="2"/>
    <x v="43"/>
    <x v="10"/>
    <n v="468"/>
  </r>
  <r>
    <d v="2019-10-23T00:00:00"/>
    <x v="56"/>
    <d v="1899-12-30T19:00:00"/>
    <m/>
    <x v="1"/>
    <s v="JAR"/>
    <d v="2019-10-23T19:00:00"/>
    <n v="30265"/>
    <x v="31"/>
    <s v="Carga"/>
    <s v="SI"/>
    <n v="13.5"/>
    <n v="26"/>
    <x v="2"/>
    <x v="431"/>
    <x v="7"/>
    <s v="Soria"/>
    <m/>
    <m/>
    <m/>
    <m/>
    <n v="45"/>
    <s v="Alfredo"/>
    <x v="217"/>
    <d v="1899-12-30T14:30:00"/>
    <m/>
    <n v="1"/>
    <x v="0"/>
    <x v="0"/>
    <s v="SI"/>
    <x v="1"/>
    <x v="3"/>
    <x v="1"/>
    <n v="1"/>
    <x v="2"/>
    <x v="43"/>
    <x v="10"/>
    <n v="468"/>
  </r>
  <r>
    <d v="2019-10-23T00:00:00"/>
    <x v="9"/>
    <d v="1899-12-30T08:00:00"/>
    <m/>
    <x v="1"/>
    <s v="JAR"/>
    <d v="2019-10-23T08:00:00"/>
    <s v="30383-30252"/>
    <x v="3"/>
    <s v="Carga"/>
    <s v="NO"/>
    <n v="3"/>
    <n v="6"/>
    <x v="0"/>
    <x v="41"/>
    <x v="3"/>
    <s v="Portugal"/>
    <m/>
    <s v=" P104256"/>
    <m/>
    <m/>
    <n v="20"/>
    <s v="Miguel M."/>
    <x v="216"/>
    <d v="1899-12-30T19:00:00"/>
    <m/>
    <n v="0"/>
    <x v="0"/>
    <x v="0"/>
    <s v="SI"/>
    <x v="3"/>
    <x v="3"/>
    <x v="1"/>
    <n v="1"/>
    <x v="1"/>
    <x v="43"/>
    <x v="10"/>
    <n v="468"/>
  </r>
  <r>
    <d v="2019-10-23T00:00:00"/>
    <x v="1"/>
    <d v="1899-12-30T10:30:00"/>
    <m/>
    <x v="1"/>
    <s v="JAR"/>
    <d v="2019-10-23T10:30:00"/>
    <n v="30265"/>
    <x v="31"/>
    <s v="Carga"/>
    <s v="SI"/>
    <n v="13.5"/>
    <n v="26"/>
    <x v="2"/>
    <x v="431"/>
    <x v="7"/>
    <s v="Soria"/>
    <m/>
    <s v="R-9999-BCX"/>
    <m/>
    <m/>
    <n v="45"/>
    <s v="Juan Carlos"/>
    <x v="217"/>
    <d v="1899-12-30T10:30:00"/>
    <m/>
    <n v="1"/>
    <x v="0"/>
    <x v="0"/>
    <s v="SI"/>
    <x v="1"/>
    <x v="1"/>
    <x v="1"/>
    <n v="1"/>
    <x v="2"/>
    <x v="43"/>
    <x v="10"/>
    <n v="468"/>
  </r>
  <r>
    <d v="2019-10-23T00:00:00"/>
    <x v="20"/>
    <d v="1899-12-30T08:30:00"/>
    <m/>
    <x v="1"/>
    <s v="JAR"/>
    <d v="2019-10-23T08:30:00"/>
    <m/>
    <x v="7"/>
    <s v="Carga"/>
    <s v="NO"/>
    <n v="4"/>
    <n v="6"/>
    <x v="0"/>
    <x v="231"/>
    <x v="2"/>
    <s v="Abrera"/>
    <m/>
    <m/>
    <m/>
    <m/>
    <n v="20"/>
    <s v="Jesús"/>
    <x v="217"/>
    <d v="1899-12-30T08:30:00"/>
    <m/>
    <n v="0"/>
    <x v="0"/>
    <x v="0"/>
    <s v="SI"/>
    <x v="1"/>
    <x v="1"/>
    <x v="1"/>
    <n v="1"/>
    <x v="0"/>
    <x v="43"/>
    <x v="10"/>
    <n v="468"/>
  </r>
  <r>
    <d v="2019-10-23T00:00:00"/>
    <x v="13"/>
    <d v="1899-12-30T16:00:00"/>
    <m/>
    <x v="1"/>
    <s v="JAR"/>
    <d v="2019-10-23T16:00:00"/>
    <n v="30380"/>
    <x v="31"/>
    <s v="Carga"/>
    <s v="SI"/>
    <n v="13.5"/>
    <n v="26"/>
    <x v="2"/>
    <x v="431"/>
    <x v="7"/>
    <s v="La Rioja"/>
    <m/>
    <m/>
    <m/>
    <m/>
    <n v="45"/>
    <s v="Juan Carlos"/>
    <x v="217"/>
    <d v="1899-12-30T13:00:00"/>
    <m/>
    <n v="1"/>
    <x v="0"/>
    <x v="0"/>
    <s v="SI"/>
    <x v="1"/>
    <x v="3"/>
    <x v="1"/>
    <n v="1"/>
    <x v="2"/>
    <x v="43"/>
    <x v="10"/>
    <n v="468"/>
  </r>
  <r>
    <d v="2019-10-23T00:00:00"/>
    <x v="14"/>
    <d v="1899-12-30T10:00:00"/>
    <m/>
    <x v="1"/>
    <s v="JAR"/>
    <d v="2019-10-23T10:00:00"/>
    <s v="6007877-7821"/>
    <x v="6"/>
    <s v="Carga"/>
    <s v="NO"/>
    <n v="7"/>
    <n v="15"/>
    <x v="0"/>
    <x v="42"/>
    <x v="4"/>
    <s v="Gaillon"/>
    <m/>
    <m/>
    <m/>
    <m/>
    <n v="40"/>
    <s v="Jesús"/>
    <x v="217"/>
    <d v="1899-12-30T10:00:00"/>
    <m/>
    <n v="0"/>
    <x v="0"/>
    <x v="0"/>
    <s v="SI"/>
    <x v="1"/>
    <x v="1"/>
    <x v="1"/>
    <n v="1"/>
    <x v="1"/>
    <x v="43"/>
    <x v="10"/>
    <n v="468"/>
  </r>
  <r>
    <d v="2019-10-23T00:00:00"/>
    <x v="40"/>
    <d v="1899-12-30T17:00:00"/>
    <m/>
    <x v="1"/>
    <s v="JAR"/>
    <d v="2019-10-23T17:00:00"/>
    <m/>
    <x v="83"/>
    <s v="Carga"/>
    <s v="NO"/>
    <n v="1"/>
    <n v="1"/>
    <x v="0"/>
    <x v="294"/>
    <x v="7"/>
    <s v="varios"/>
    <m/>
    <m/>
    <m/>
    <m/>
    <n v="10"/>
    <s v="Miguel M."/>
    <x v="217"/>
    <d v="1899-12-30T17:00:00"/>
    <m/>
    <n v="0"/>
    <x v="0"/>
    <x v="0"/>
    <s v="SI"/>
    <x v="1"/>
    <x v="1"/>
    <x v="1"/>
    <n v="1"/>
    <x v="2"/>
    <x v="43"/>
    <x v="10"/>
    <n v="468"/>
  </r>
  <r>
    <d v="2019-10-23T00:00:00"/>
    <x v="5"/>
    <d v="1899-12-30T12:30:00"/>
    <m/>
    <x v="1"/>
    <s v="JAR"/>
    <d v="2019-10-23T12:30:00"/>
    <n v="29895"/>
    <x v="3"/>
    <s v="Carga"/>
    <s v="NO"/>
    <n v="3"/>
    <n v="5"/>
    <x v="0"/>
    <x v="30"/>
    <x v="3"/>
    <s v="Guipuzcoa"/>
    <m/>
    <s v="0708HFS //  R9608BBB"/>
    <m/>
    <m/>
    <n v="20"/>
    <s v="Jesús"/>
    <x v="217"/>
    <d v="1899-12-30T12:30:00"/>
    <m/>
    <n v="0"/>
    <x v="0"/>
    <x v="0"/>
    <s v="SI"/>
    <x v="1"/>
    <x v="1"/>
    <x v="1"/>
    <n v="1"/>
    <x v="1"/>
    <x v="43"/>
    <x v="10"/>
    <n v="468"/>
  </r>
  <r>
    <d v="2019-10-23T00:00:00"/>
    <x v="43"/>
    <d v="1899-12-30T14:00:00"/>
    <m/>
    <x v="1"/>
    <s v="JAR"/>
    <d v="2019-10-23T14:00:00"/>
    <n v="6007885"/>
    <x v="6"/>
    <s v="Carga"/>
    <s v="NO"/>
    <n v="5"/>
    <n v="10"/>
    <x v="0"/>
    <x v="7"/>
    <x v="4"/>
    <s v="France"/>
    <m/>
    <m/>
    <m/>
    <m/>
    <n v="30"/>
    <s v="Juan Carlos"/>
    <x v="217"/>
    <d v="1899-12-30T14:00:00"/>
    <m/>
    <n v="0"/>
    <x v="0"/>
    <x v="0"/>
    <s v="SI"/>
    <x v="1"/>
    <x v="1"/>
    <x v="1"/>
    <n v="1"/>
    <x v="1"/>
    <x v="43"/>
    <x v="10"/>
    <n v="468"/>
  </r>
  <r>
    <d v="2019-10-23T00:00:00"/>
    <x v="7"/>
    <d v="1899-12-30T15:30:00"/>
    <m/>
    <x v="1"/>
    <s v="JAR"/>
    <d v="2019-10-23T15:30:00"/>
    <n v="28955"/>
    <x v="3"/>
    <s v="Carga"/>
    <s v="SI"/>
    <n v="13.5"/>
    <n v="30"/>
    <x v="0"/>
    <x v="432"/>
    <x v="1"/>
    <s v="Pontevedra"/>
    <m/>
    <m/>
    <m/>
    <m/>
    <n v="45"/>
    <s v="Miguel M."/>
    <x v="217"/>
    <d v="1899-12-30T15:30:00"/>
    <m/>
    <n v="1"/>
    <x v="0"/>
    <x v="0"/>
    <s v="SI"/>
    <x v="1"/>
    <x v="1"/>
    <x v="1"/>
    <n v="1"/>
    <x v="1"/>
    <x v="43"/>
    <x v="10"/>
    <n v="468"/>
  </r>
  <r>
    <d v="2019-10-23T00:00:00"/>
    <x v="46"/>
    <d v="1899-12-30T18:00:00"/>
    <m/>
    <x v="1"/>
    <s v="JAR"/>
    <d v="2019-10-23T18:00:00"/>
    <n v="28464"/>
    <x v="3"/>
    <s v="Carga"/>
    <s v="NO"/>
    <n v="2"/>
    <n v="3"/>
    <x v="0"/>
    <x v="129"/>
    <x v="1"/>
    <s v="Portugal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10-23T00:00:00"/>
    <x v="49"/>
    <d v="1899-12-30T20:00:00"/>
    <m/>
    <x v="1"/>
    <s v="JAR"/>
    <d v="2019-10-23T20:00:00"/>
    <s v="Tapas Negras"/>
    <x v="3"/>
    <s v="Descarga"/>
    <s v="NO"/>
    <n v="10"/>
    <n v="5"/>
    <x v="0"/>
    <x v="23"/>
    <x v="2"/>
    <s v="PALAU"/>
    <m/>
    <m/>
    <m/>
    <m/>
    <n v="23"/>
    <m/>
    <x v="217"/>
    <d v="1899-12-30T20:00:00"/>
    <m/>
    <n v="0"/>
    <x v="0"/>
    <x v="0"/>
    <s v="SI"/>
    <x v="1"/>
    <x v="1"/>
    <x v="1"/>
    <n v="1"/>
    <x v="0"/>
    <x v="43"/>
    <x v="10"/>
    <n v="468"/>
  </r>
  <r>
    <d v="2019-10-24T00:00:00"/>
    <x v="40"/>
    <d v="1899-12-30T17:00:00"/>
    <m/>
    <x v="1"/>
    <s v="JAR"/>
    <d v="2019-10-24T17:00:00"/>
    <m/>
    <x v="83"/>
    <s v="Carga"/>
    <s v="NO"/>
    <n v="2"/>
    <n v="4"/>
    <x v="0"/>
    <x v="294"/>
    <x v="7"/>
    <s v="varios"/>
    <m/>
    <m/>
    <m/>
    <m/>
    <n v="15"/>
    <s v="Miguel M."/>
    <x v="218"/>
    <d v="1899-12-30T17:00:00"/>
    <m/>
    <n v="0"/>
    <x v="0"/>
    <x v="0"/>
    <s v="SI"/>
    <x v="1"/>
    <x v="1"/>
    <x v="1"/>
    <n v="1"/>
    <x v="2"/>
    <x v="43"/>
    <x v="10"/>
    <n v="468"/>
  </r>
  <r>
    <d v="2019-10-24T00:00:00"/>
    <x v="47"/>
    <d v="1899-12-30T18:30:00"/>
    <m/>
    <x v="1"/>
    <s v="JAR"/>
    <d v="2019-10-24T18:30:00"/>
    <m/>
    <x v="26"/>
    <s v="Carga"/>
    <s v="SI"/>
    <n v="13.5"/>
    <n v="26"/>
    <x v="0"/>
    <x v="157"/>
    <x v="5"/>
    <s v="varios"/>
    <m/>
    <m/>
    <m/>
    <m/>
    <n v="40"/>
    <s v="Miguel M."/>
    <x v="218"/>
    <d v="1899-12-30T20:30:00"/>
    <m/>
    <n v="1"/>
    <x v="0"/>
    <x v="0"/>
    <s v="SI"/>
    <x v="1"/>
    <x v="2"/>
    <x v="0"/>
    <n v="0"/>
    <x v="2"/>
    <x v="43"/>
    <x v="10"/>
    <n v="468"/>
  </r>
  <r>
    <d v="2019-10-24T00:00:00"/>
    <x v="20"/>
    <d v="1899-12-30T08:30:00"/>
    <m/>
    <x v="1"/>
    <s v="JAR"/>
    <d v="2019-10-24T08:30:00"/>
    <s v="29879-30314-30346"/>
    <x v="63"/>
    <s v="Carga"/>
    <s v="NO"/>
    <n v="2"/>
    <n v="4"/>
    <x v="0"/>
    <x v="384"/>
    <x v="1"/>
    <s v="Granollers"/>
    <m/>
    <m/>
    <m/>
    <m/>
    <n v="20"/>
    <s v="Juan Carlos"/>
    <x v="218"/>
    <d v="1899-12-30T08:30:00"/>
    <m/>
    <n v="0"/>
    <x v="0"/>
    <x v="0"/>
    <s v="SI"/>
    <x v="1"/>
    <x v="1"/>
    <x v="1"/>
    <n v="1"/>
    <x v="1"/>
    <x v="43"/>
    <x v="10"/>
    <n v="468"/>
  </r>
  <r>
    <d v="2019-10-24T00:00:00"/>
    <x v="14"/>
    <d v="1899-12-30T10:00:00"/>
    <m/>
    <x v="1"/>
    <s v="JAR"/>
    <d v="2019-10-24T10:00:00"/>
    <s v="CB- 1468"/>
    <x v="25"/>
    <s v="Descarga"/>
    <s v="SI"/>
    <n v="13.5"/>
    <n v="26"/>
    <x v="0"/>
    <x v="40"/>
    <x v="10"/>
    <s v="NURIEUX"/>
    <m/>
    <m/>
    <m/>
    <m/>
    <n v="60"/>
    <s v="Juan Carlos"/>
    <x v="218"/>
    <d v="1899-12-30T07:00:00"/>
    <m/>
    <n v="1"/>
    <x v="0"/>
    <x v="0"/>
    <s v="SI"/>
    <x v="1"/>
    <x v="3"/>
    <x v="1"/>
    <n v="1"/>
    <x v="2"/>
    <x v="43"/>
    <x v="10"/>
    <n v="468"/>
  </r>
  <r>
    <d v="2019-10-24T00:00:00"/>
    <x v="5"/>
    <d v="1899-12-30T12:30:00"/>
    <m/>
    <x v="1"/>
    <s v="JAR"/>
    <d v="2019-10-24T12:30:00"/>
    <s v="29507-30199"/>
    <x v="91"/>
    <s v="Carga"/>
    <s v="NO"/>
    <n v="7"/>
    <n v="15"/>
    <x v="0"/>
    <x v="420"/>
    <x v="7"/>
    <s v="Tanger"/>
    <m/>
    <m/>
    <m/>
    <m/>
    <n v="40"/>
    <s v="Jesús"/>
    <x v="218"/>
    <d v="1899-12-30T11:30:00"/>
    <m/>
    <n v="0"/>
    <x v="0"/>
    <x v="0"/>
    <s v="SI"/>
    <x v="1"/>
    <x v="3"/>
    <x v="1"/>
    <n v="1"/>
    <x v="2"/>
    <x v="43"/>
    <x v="10"/>
    <n v="468"/>
  </r>
  <r>
    <d v="2019-10-24T00:00:00"/>
    <x v="22"/>
    <d v="1899-12-30T09:00:00"/>
    <m/>
    <x v="1"/>
    <s v="JAR"/>
    <d v="2019-10-24T09:00:00"/>
    <n v="30184"/>
    <x v="3"/>
    <s v="Carga"/>
    <s v="NO"/>
    <n v="1"/>
    <n v="2"/>
    <x v="0"/>
    <x v="433"/>
    <x v="1"/>
    <s v="MAURITANIA"/>
    <m/>
    <m/>
    <m/>
    <m/>
    <n v="15"/>
    <s v="Juan Carlos"/>
    <x v="218"/>
    <d v="1899-12-30T09:00:00"/>
    <m/>
    <n v="0"/>
    <x v="0"/>
    <x v="0"/>
    <s v="SI"/>
    <x v="1"/>
    <x v="1"/>
    <x v="1"/>
    <n v="1"/>
    <x v="1"/>
    <x v="43"/>
    <x v="10"/>
    <n v="468"/>
  </r>
  <r>
    <d v="2019-10-24T00:00:00"/>
    <x v="36"/>
    <d v="1899-12-30T13:00:00"/>
    <m/>
    <x v="1"/>
    <s v="JAR"/>
    <d v="2019-10-24T13:00:00"/>
    <n v="30380"/>
    <x v="31"/>
    <s v="Carga"/>
    <s v="SI"/>
    <n v="13.5"/>
    <n v="26"/>
    <x v="2"/>
    <x v="431"/>
    <x v="7"/>
    <s v="La Rioja"/>
    <m/>
    <m/>
    <m/>
    <m/>
    <n v="45"/>
    <s v="Jesús"/>
    <x v="218"/>
    <d v="1899-12-30T13:00:00"/>
    <m/>
    <n v="1"/>
    <x v="0"/>
    <x v="0"/>
    <s v="SI"/>
    <x v="1"/>
    <x v="1"/>
    <x v="1"/>
    <n v="1"/>
    <x v="2"/>
    <x v="43"/>
    <x v="10"/>
    <n v="468"/>
  </r>
  <r>
    <d v="2019-10-24T00:00:00"/>
    <x v="9"/>
    <d v="1899-12-30T08:00:00"/>
    <m/>
    <x v="1"/>
    <s v="JAR"/>
    <d v="2019-10-24T08:00:00"/>
    <s v="6007893-7968-7973-7980-7748-7884-7831"/>
    <x v="3"/>
    <s v="Carga"/>
    <s v="SI"/>
    <n v="13.5"/>
    <n v="23"/>
    <x v="0"/>
    <x v="86"/>
    <x v="4"/>
    <s v="Italia"/>
    <m/>
    <s v="ST 4768 C / ST 4687 B"/>
    <m/>
    <m/>
    <n v="60"/>
    <s v="Jesús"/>
    <x v="218"/>
    <d v="1899-12-30T08:00:00"/>
    <m/>
    <n v="1"/>
    <x v="0"/>
    <x v="0"/>
    <s v="SI"/>
    <x v="1"/>
    <x v="1"/>
    <x v="1"/>
    <n v="1"/>
    <x v="1"/>
    <x v="43"/>
    <x v="10"/>
    <n v="468"/>
  </r>
  <r>
    <d v="2019-10-24T00:00:00"/>
    <x v="1"/>
    <d v="1899-12-30T10:30:00"/>
    <m/>
    <x v="1"/>
    <s v="JAR"/>
    <d v="2019-10-24T10:30:00"/>
    <m/>
    <x v="26"/>
    <s v="Carga"/>
    <s v="SI"/>
    <n v="13.5"/>
    <n v="26"/>
    <x v="0"/>
    <x v="157"/>
    <x v="5"/>
    <s v="varios"/>
    <m/>
    <m/>
    <m/>
    <m/>
    <n v="60"/>
    <s v="Juan Carlos"/>
    <x v="218"/>
    <d v="1899-12-30T10:30:00"/>
    <m/>
    <n v="1"/>
    <x v="0"/>
    <x v="0"/>
    <s v="SI"/>
    <x v="1"/>
    <x v="1"/>
    <x v="1"/>
    <n v="1"/>
    <x v="2"/>
    <x v="43"/>
    <x v="10"/>
    <n v="468"/>
  </r>
  <r>
    <d v="2019-10-24T00:00:00"/>
    <x v="46"/>
    <d v="1899-12-30T18:00:00"/>
    <m/>
    <x v="1"/>
    <s v="JAR"/>
    <d v="2019-10-24T18:00:00"/>
    <n v="30056"/>
    <x v="13"/>
    <s v="Carga"/>
    <s v="NO"/>
    <n v="7"/>
    <n v="14"/>
    <x v="0"/>
    <x v="4"/>
    <x v="7"/>
    <s v="Portugal"/>
    <m/>
    <m/>
    <m/>
    <m/>
    <n v="40"/>
    <s v="Alfredo"/>
    <x v="218"/>
    <d v="1899-12-30T20:30:00"/>
    <m/>
    <n v="0"/>
    <x v="0"/>
    <x v="0"/>
    <s v="SI"/>
    <x v="1"/>
    <x v="2"/>
    <x v="0"/>
    <n v="0"/>
    <x v="2"/>
    <x v="43"/>
    <x v="10"/>
    <n v="468"/>
  </r>
  <r>
    <d v="2019-10-24T00:00:00"/>
    <x v="3"/>
    <d v="1899-12-30T11:30:00"/>
    <m/>
    <x v="1"/>
    <s v="JAR"/>
    <d v="2019-10-24T11:30:00"/>
    <n v="30380"/>
    <x v="31"/>
    <s v="Carga"/>
    <s v="SI"/>
    <n v="13.5"/>
    <n v="26"/>
    <x v="2"/>
    <x v="431"/>
    <x v="7"/>
    <s v="La Rioja"/>
    <m/>
    <m/>
    <m/>
    <m/>
    <n v="45"/>
    <s v="Juan Carlos"/>
    <x v="218"/>
    <d v="1899-12-30T11:00:00"/>
    <m/>
    <n v="1"/>
    <x v="0"/>
    <x v="0"/>
    <s v="SI"/>
    <x v="1"/>
    <x v="3"/>
    <x v="1"/>
    <n v="1"/>
    <x v="2"/>
    <x v="43"/>
    <x v="10"/>
    <n v="468"/>
  </r>
  <r>
    <d v="2019-10-24T00:00:00"/>
    <x v="0"/>
    <d v="1899-12-30T09:30:00"/>
    <m/>
    <x v="1"/>
    <s v="JAR"/>
    <d v="2019-10-24T09:30:00"/>
    <n v="30380"/>
    <x v="31"/>
    <s v="Carga"/>
    <s v="NO"/>
    <n v="7"/>
    <n v="14"/>
    <x v="2"/>
    <x v="431"/>
    <x v="7"/>
    <s v="La Rioja"/>
    <m/>
    <m/>
    <m/>
    <m/>
    <n v="45"/>
    <s v="Jesús"/>
    <x v="218"/>
    <d v="1899-12-30T10:00:00"/>
    <m/>
    <n v="0"/>
    <x v="0"/>
    <x v="0"/>
    <s v="SI"/>
    <x v="1"/>
    <x v="2"/>
    <x v="0"/>
    <n v="0"/>
    <x v="2"/>
    <x v="43"/>
    <x v="10"/>
    <n v="468"/>
  </r>
  <r>
    <d v="2019-10-24T00:00:00"/>
    <x v="18"/>
    <d v="1899-12-30T07:30:00"/>
    <m/>
    <x v="1"/>
    <s v="JAR"/>
    <d v="2019-10-24T07:30:00"/>
    <m/>
    <x v="7"/>
    <s v="Carga"/>
    <s v="NO"/>
    <n v="4"/>
    <n v="4"/>
    <x v="0"/>
    <x v="9"/>
    <x v="5"/>
    <s v="varios"/>
    <m/>
    <m/>
    <m/>
    <m/>
    <n v="15"/>
    <s v="Reyes"/>
    <x v="218"/>
    <d v="1899-12-30T08:30:00"/>
    <m/>
    <n v="0"/>
    <x v="0"/>
    <x v="0"/>
    <s v="SI"/>
    <x v="1"/>
    <x v="2"/>
    <x v="0"/>
    <n v="0"/>
    <x v="2"/>
    <x v="43"/>
    <x v="10"/>
    <n v="468"/>
  </r>
  <r>
    <d v="2019-10-24T00:00:00"/>
    <x v="60"/>
    <m/>
    <m/>
    <x v="0"/>
    <s v="JAR"/>
    <d v="2019-10-24T09:00:00"/>
    <m/>
    <x v="3"/>
    <s v="Carga"/>
    <s v="NO"/>
    <n v="1"/>
    <n v="1"/>
    <x v="0"/>
    <x v="6"/>
    <x v="3"/>
    <s v="LAS PALMAS"/>
    <m/>
    <m/>
    <m/>
    <m/>
    <n v="10"/>
    <s v="Juan Carlos"/>
    <x v="218"/>
    <d v="1899-12-30T08:45:00"/>
    <m/>
    <n v="0"/>
    <x v="0"/>
    <x v="0"/>
    <s v="No"/>
    <x v="0"/>
    <x v="0"/>
    <x v="0"/>
    <n v="0"/>
    <x v="1"/>
    <x v="43"/>
    <x v="10"/>
    <n v="468"/>
  </r>
  <r>
    <d v="2019-10-24T00:00:00"/>
    <x v="55"/>
    <d v="1899-12-30T17:30:00"/>
    <m/>
    <x v="1"/>
    <s v="JAR"/>
    <d v="2019-10-24T17:30:00"/>
    <m/>
    <x v="43"/>
    <s v="Carga"/>
    <s v="NO"/>
    <n v="6"/>
    <n v="12"/>
    <x v="0"/>
    <x v="150"/>
    <x v="0"/>
    <s v="Zaragoza"/>
    <m/>
    <m/>
    <m/>
    <m/>
    <n v="40"/>
    <s v="Miguel M."/>
    <x v="218"/>
    <d v="1899-12-30T15:30:00"/>
    <m/>
    <n v="0"/>
    <x v="0"/>
    <x v="0"/>
    <s v="SI"/>
    <x v="1"/>
    <x v="3"/>
    <x v="1"/>
    <n v="1"/>
    <x v="0"/>
    <x v="43"/>
    <x v="10"/>
    <n v="468"/>
  </r>
  <r>
    <d v="2019-10-24T00:00:00"/>
    <x v="56"/>
    <d v="1899-12-30T19:00:00"/>
    <m/>
    <x v="1"/>
    <s v="JAR"/>
    <d v="2019-10-24T19:00:00"/>
    <n v="30421"/>
    <x v="86"/>
    <s v="Carga"/>
    <s v="SI"/>
    <n v="13.5"/>
    <n v="26"/>
    <x v="2"/>
    <x v="434"/>
    <x v="7"/>
    <s v="SEVILLA"/>
    <m/>
    <s v="7601-KDP // AL-04662-R"/>
    <m/>
    <m/>
    <n v="45"/>
    <s v="Alfredo"/>
    <x v="218"/>
    <d v="1899-12-30T19:00:00"/>
    <m/>
    <n v="1"/>
    <x v="0"/>
    <x v="0"/>
    <s v="SI"/>
    <x v="1"/>
    <x v="1"/>
    <x v="1"/>
    <n v="1"/>
    <x v="2"/>
    <x v="43"/>
    <x v="10"/>
    <n v="468"/>
  </r>
  <r>
    <d v="2019-10-24T00:00:00"/>
    <x v="13"/>
    <d v="1899-12-30T16:00:00"/>
    <m/>
    <x v="1"/>
    <s v="JAR"/>
    <d v="2019-10-24T16:00:00"/>
    <n v="30421"/>
    <x v="86"/>
    <s v="Carga"/>
    <s v="SI"/>
    <n v="13.5"/>
    <n v="26"/>
    <x v="2"/>
    <x v="434"/>
    <x v="7"/>
    <s v="SEVILLA"/>
    <m/>
    <s v="8431-JTN // R-3744-BCW"/>
    <m/>
    <m/>
    <n v="45"/>
    <s v="Alfredo"/>
    <x v="218"/>
    <d v="1899-12-30T16:00:00"/>
    <m/>
    <n v="1"/>
    <x v="0"/>
    <x v="0"/>
    <s v="SI"/>
    <x v="1"/>
    <x v="1"/>
    <x v="1"/>
    <n v="1"/>
    <x v="2"/>
    <x v="43"/>
    <x v="10"/>
    <n v="468"/>
  </r>
  <r>
    <d v="2019-10-24T00:00:00"/>
    <x v="43"/>
    <d v="1899-12-30T14:00:00"/>
    <m/>
    <x v="1"/>
    <s v="JAR"/>
    <d v="2019-10-24T14:00:00"/>
    <n v="30421"/>
    <x v="86"/>
    <s v="Carga"/>
    <s v="SI"/>
    <n v="13.5"/>
    <n v="26"/>
    <x v="2"/>
    <x v="434"/>
    <x v="7"/>
    <s v="SEVILLA"/>
    <m/>
    <s v="5306-HVR // R-0011-BCC"/>
    <m/>
    <m/>
    <n v="45"/>
    <s v="Juan Carlos"/>
    <x v="218"/>
    <d v="1899-12-30T13:15:00"/>
    <m/>
    <n v="1"/>
    <x v="0"/>
    <x v="0"/>
    <s v="SI"/>
    <x v="1"/>
    <x v="3"/>
    <x v="1"/>
    <n v="1"/>
    <x v="2"/>
    <x v="43"/>
    <x v="10"/>
    <n v="468"/>
  </r>
  <r>
    <d v="2019-10-24T00:00:00"/>
    <x v="4"/>
    <d v="1899-12-30T12:00:00"/>
    <m/>
    <x v="1"/>
    <s v="JAR"/>
    <d v="2019-10-24T12:00:00"/>
    <n v="30421"/>
    <x v="86"/>
    <s v="Carga"/>
    <s v="SI"/>
    <n v="13.5"/>
    <n v="26"/>
    <x v="2"/>
    <x v="434"/>
    <x v="7"/>
    <s v="SEVILLA"/>
    <m/>
    <s v="4370-JMY // R-0378-BDB"/>
    <m/>
    <m/>
    <n v="45"/>
    <s v="Juan Carlos"/>
    <x v="218"/>
    <d v="1899-12-30T12:30:00"/>
    <m/>
    <n v="1"/>
    <x v="0"/>
    <x v="0"/>
    <s v="SI"/>
    <x v="1"/>
    <x v="2"/>
    <x v="0"/>
    <n v="0"/>
    <x v="2"/>
    <x v="43"/>
    <x v="10"/>
    <n v="468"/>
  </r>
  <r>
    <d v="2019-10-24T00:00:00"/>
    <x v="38"/>
    <d v="1899-12-30T15:00:00"/>
    <m/>
    <x v="1"/>
    <s v="JAR"/>
    <d v="2019-10-24T15:00:00"/>
    <n v="28955"/>
    <x v="3"/>
    <s v="Carga"/>
    <s v="NO"/>
    <n v="10"/>
    <n v="19"/>
    <x v="0"/>
    <x v="432"/>
    <x v="1"/>
    <s v="Pontevedra"/>
    <m/>
    <m/>
    <m/>
    <m/>
    <n v="40"/>
    <s v="Jesús"/>
    <x v="218"/>
    <d v="1899-12-30T12:30:00"/>
    <m/>
    <n v="0"/>
    <x v="0"/>
    <x v="0"/>
    <s v="SI"/>
    <x v="1"/>
    <x v="3"/>
    <x v="1"/>
    <n v="1"/>
    <x v="1"/>
    <x v="43"/>
    <x v="10"/>
    <n v="468"/>
  </r>
  <r>
    <d v="2019-10-24T00:00:00"/>
    <x v="7"/>
    <m/>
    <m/>
    <x v="0"/>
    <s v="JAR"/>
    <d v="2019-10-24T15:30:00"/>
    <n v="30338"/>
    <x v="3"/>
    <s v="Carga"/>
    <s v="NO"/>
    <n v="2"/>
    <n v="4"/>
    <x v="0"/>
    <x v="41"/>
    <x v="1"/>
    <s v="Portugal"/>
    <m/>
    <m/>
    <m/>
    <m/>
    <n v="20"/>
    <s v="Alfredo"/>
    <x v="218"/>
    <d v="1899-12-30T15:30:00"/>
    <m/>
    <n v="0"/>
    <x v="0"/>
    <x v="0"/>
    <s v="No"/>
    <x v="0"/>
    <x v="0"/>
    <x v="0"/>
    <n v="0"/>
    <x v="1"/>
    <x v="43"/>
    <x v="10"/>
    <n v="468"/>
  </r>
  <r>
    <d v="2019-10-25T00:00:00"/>
    <x v="8"/>
    <d v="1899-12-30T16:30:00"/>
    <m/>
    <x v="1"/>
    <s v="JAR"/>
    <d v="2019-10-25T16:30:00"/>
    <m/>
    <x v="19"/>
    <s v="Carga"/>
    <s v="NO"/>
    <n v="4"/>
    <n v="2"/>
    <x v="0"/>
    <x v="6"/>
    <x v="3"/>
    <s v="Varios"/>
    <m/>
    <m/>
    <m/>
    <m/>
    <n v="10"/>
    <s v="Sandra"/>
    <x v="219"/>
    <d v="1899-12-30T16:30:00"/>
    <m/>
    <n v="0"/>
    <x v="0"/>
    <x v="0"/>
    <s v="SI"/>
    <x v="1"/>
    <x v="1"/>
    <x v="1"/>
    <n v="1"/>
    <x v="1"/>
    <x v="43"/>
    <x v="10"/>
    <n v="468"/>
  </r>
  <r>
    <d v="2019-10-25T00:00:00"/>
    <x v="40"/>
    <d v="1899-12-30T17:00:00"/>
    <m/>
    <x v="1"/>
    <s v="JAR"/>
    <d v="2019-10-25T17:00:00"/>
    <m/>
    <x v="83"/>
    <s v="Carga"/>
    <s v="NO"/>
    <n v="2"/>
    <n v="4"/>
    <x v="0"/>
    <x v="294"/>
    <x v="7"/>
    <s v="varios"/>
    <m/>
    <m/>
    <m/>
    <m/>
    <n v="15"/>
    <s v="Sandra"/>
    <x v="219"/>
    <d v="1899-12-30T17:00:00"/>
    <m/>
    <n v="0"/>
    <x v="0"/>
    <x v="0"/>
    <s v="SI"/>
    <x v="1"/>
    <x v="1"/>
    <x v="1"/>
    <n v="1"/>
    <x v="2"/>
    <x v="43"/>
    <x v="10"/>
    <n v="468"/>
  </r>
  <r>
    <d v="2019-10-25T00:00:00"/>
    <x v="38"/>
    <d v="1899-12-30T15:00:00"/>
    <m/>
    <x v="1"/>
    <s v="JAR"/>
    <d v="2019-10-25T15:00:00"/>
    <n v="30302"/>
    <x v="86"/>
    <s v="Carga"/>
    <s v="SI"/>
    <n v="13.5"/>
    <n v="26"/>
    <x v="2"/>
    <x v="435"/>
    <x v="7"/>
    <s v="MALAGA"/>
    <m/>
    <s v="9051-KRD // R-3434-BCW"/>
    <m/>
    <m/>
    <n v="45"/>
    <s v="Juan Carlos"/>
    <x v="219"/>
    <d v="1899-12-30T08:00:00"/>
    <m/>
    <n v="1"/>
    <x v="0"/>
    <x v="0"/>
    <s v="SI"/>
    <x v="1"/>
    <x v="3"/>
    <x v="1"/>
    <n v="1"/>
    <x v="2"/>
    <x v="43"/>
    <x v="10"/>
    <n v="468"/>
  </r>
  <r>
    <d v="2019-10-25T00:00:00"/>
    <x v="46"/>
    <d v="1899-12-30T18:00:00"/>
    <m/>
    <x v="1"/>
    <s v="JAR"/>
    <d v="2019-10-25T18:00:00"/>
    <n v="30391"/>
    <x v="53"/>
    <s v="Carga"/>
    <s v="SI"/>
    <n v="13.5"/>
    <n v="26"/>
    <x v="2"/>
    <x v="424"/>
    <x v="7"/>
    <s v="Murcia"/>
    <m/>
    <m/>
    <m/>
    <m/>
    <n v="45"/>
    <s v="Juan Carlos"/>
    <x v="220"/>
    <d v="1899-12-30T13:15:00"/>
    <m/>
    <n v="1"/>
    <x v="0"/>
    <x v="0"/>
    <s v="SI"/>
    <x v="2"/>
    <x v="2"/>
    <x v="0"/>
    <n v="0"/>
    <x v="2"/>
    <x v="44"/>
    <x v="10"/>
    <n v="468"/>
  </r>
  <r>
    <d v="2019-10-25T00:00:00"/>
    <x v="18"/>
    <d v="1899-12-30T07:30:00"/>
    <m/>
    <x v="1"/>
    <s v="JAR"/>
    <d v="2019-10-25T07:30:00"/>
    <m/>
    <x v="3"/>
    <s v="Descarga"/>
    <s v="NO"/>
    <n v="12"/>
    <n v="6"/>
    <x v="0"/>
    <x v="22"/>
    <x v="2"/>
    <s v="PALAU"/>
    <m/>
    <m/>
    <m/>
    <m/>
    <n v="30"/>
    <s v="Juan Carlos"/>
    <x v="219"/>
    <d v="1899-12-30T07:30:00"/>
    <m/>
    <n v="0"/>
    <x v="0"/>
    <x v="0"/>
    <s v="SI"/>
    <x v="1"/>
    <x v="1"/>
    <x v="1"/>
    <n v="1"/>
    <x v="0"/>
    <x v="43"/>
    <x v="10"/>
    <n v="468"/>
  </r>
  <r>
    <d v="2019-10-25T00:00:00"/>
    <x v="43"/>
    <d v="1899-12-30T14:00:00"/>
    <m/>
    <x v="1"/>
    <s v="JAR"/>
    <d v="2019-10-25T14:00:00"/>
    <n v="30421"/>
    <x v="86"/>
    <s v="Carga"/>
    <s v="SI"/>
    <n v="13.5"/>
    <n v="26"/>
    <x v="2"/>
    <x v="434"/>
    <x v="7"/>
    <s v="SEVILLA"/>
    <m/>
    <s v="•_x0009_1865-JYS // R-6416-BBV"/>
    <m/>
    <m/>
    <n v="45"/>
    <s v="Alfredo"/>
    <x v="219"/>
    <d v="1899-12-30T14:00:00"/>
    <m/>
    <n v="1"/>
    <x v="0"/>
    <x v="0"/>
    <s v="SI"/>
    <x v="1"/>
    <x v="1"/>
    <x v="1"/>
    <n v="1"/>
    <x v="2"/>
    <x v="43"/>
    <x v="10"/>
    <n v="468"/>
  </r>
  <r>
    <d v="2019-10-25T00:00:00"/>
    <x v="4"/>
    <d v="1899-12-30T12:00:00"/>
    <m/>
    <x v="1"/>
    <s v="JAR"/>
    <d v="2019-10-25T12:00:00"/>
    <n v="30421"/>
    <x v="86"/>
    <s v="Carga"/>
    <s v="SI"/>
    <n v="13.5"/>
    <n v="26"/>
    <x v="2"/>
    <x v="434"/>
    <x v="7"/>
    <s v="SEVILLA"/>
    <m/>
    <s v="6957-JBY // R-3822-BCS"/>
    <m/>
    <m/>
    <n v="45"/>
    <s v="Sandra"/>
    <x v="219"/>
    <d v="1899-12-30T12:00:00"/>
    <m/>
    <n v="1"/>
    <x v="0"/>
    <x v="0"/>
    <s v="SI"/>
    <x v="1"/>
    <x v="1"/>
    <x v="1"/>
    <n v="1"/>
    <x v="2"/>
    <x v="43"/>
    <x v="10"/>
    <n v="468"/>
  </r>
  <r>
    <d v="2019-10-25T00:00:00"/>
    <x v="56"/>
    <d v="1899-12-30T19:00:00"/>
    <m/>
    <x v="1"/>
    <s v="JAR"/>
    <d v="2019-10-25T19:00:00"/>
    <n v="30421"/>
    <x v="86"/>
    <s v="Carga"/>
    <s v="SI"/>
    <n v="13.5"/>
    <n v="26"/>
    <x v="2"/>
    <x v="434"/>
    <x v="7"/>
    <s v="SEVILLA"/>
    <m/>
    <s v="6070-JFZ // R-6268-BCY"/>
    <m/>
    <m/>
    <n v="45"/>
    <s v="Alfredo"/>
    <x v="219"/>
    <d v="1899-12-30T18:30:00"/>
    <m/>
    <n v="1"/>
    <x v="0"/>
    <x v="0"/>
    <s v="SI"/>
    <x v="1"/>
    <x v="3"/>
    <x v="1"/>
    <n v="1"/>
    <x v="2"/>
    <x v="43"/>
    <x v="10"/>
    <n v="468"/>
  </r>
  <r>
    <d v="2019-10-25T00:00:00"/>
    <x v="117"/>
    <d v="1899-12-30T21:00:00"/>
    <m/>
    <x v="1"/>
    <s v="JAR"/>
    <d v="2019-10-25T21:00:00"/>
    <n v="3680597539"/>
    <x v="3"/>
    <s v="Carga"/>
    <s v="SI"/>
    <n v="13.5"/>
    <n v="26"/>
    <x v="0"/>
    <x v="23"/>
    <x v="1"/>
    <s v="Varios"/>
    <m/>
    <m/>
    <m/>
    <m/>
    <n v="60"/>
    <s v="Juan Carlos"/>
    <x v="219"/>
    <d v="1899-12-30T10:00:00"/>
    <m/>
    <n v="1"/>
    <x v="0"/>
    <x v="0"/>
    <s v="SI"/>
    <x v="1"/>
    <x v="3"/>
    <x v="1"/>
    <n v="1"/>
    <x v="1"/>
    <x v="43"/>
    <x v="10"/>
    <n v="468"/>
  </r>
  <r>
    <d v="2019-10-25T00:00:00"/>
    <x v="13"/>
    <d v="1899-12-30T16:00:00"/>
    <m/>
    <x v="1"/>
    <s v="JAR"/>
    <d v="2019-10-25T16:00:00"/>
    <n v="30421"/>
    <x v="86"/>
    <s v="Carga"/>
    <s v="SI"/>
    <n v="13.5"/>
    <n v="26"/>
    <x v="2"/>
    <x v="434"/>
    <x v="7"/>
    <s v="SEVILLA"/>
    <m/>
    <s v="3752-GVZ // R-5336-BCL"/>
    <m/>
    <m/>
    <n v="45"/>
    <s v="Alfredo"/>
    <x v="219"/>
    <d v="1899-12-30T17:00:00"/>
    <m/>
    <n v="1"/>
    <x v="0"/>
    <x v="0"/>
    <s v="SI"/>
    <x v="1"/>
    <x v="2"/>
    <x v="0"/>
    <n v="0"/>
    <x v="2"/>
    <x v="43"/>
    <x v="10"/>
    <n v="468"/>
  </r>
  <r>
    <d v="2019-10-25T00:00:00"/>
    <x v="14"/>
    <d v="1899-12-30T10:00:00"/>
    <m/>
    <x v="1"/>
    <s v="JAR"/>
    <d v="2019-10-25T10:00:00"/>
    <n v="3680597836"/>
    <x v="3"/>
    <s v="Carga"/>
    <s v="SI"/>
    <n v="13.5"/>
    <n v="26"/>
    <x v="0"/>
    <x v="23"/>
    <x v="1"/>
    <s v="Varios"/>
    <m/>
    <m/>
    <m/>
    <m/>
    <n v="60"/>
    <s v="Sandra"/>
    <x v="219"/>
    <d v="1899-12-30T12:00:00"/>
    <m/>
    <n v="1"/>
    <x v="0"/>
    <x v="0"/>
    <s v="SI"/>
    <x v="1"/>
    <x v="2"/>
    <x v="0"/>
    <n v="0"/>
    <x v="1"/>
    <x v="43"/>
    <x v="10"/>
    <n v="468"/>
  </r>
  <r>
    <d v="2019-10-25T00:00:00"/>
    <x v="2"/>
    <d v="1899-12-30T11:00:00"/>
    <m/>
    <x v="1"/>
    <s v="JAR"/>
    <d v="2019-10-25T11:00:00"/>
    <m/>
    <x v="3"/>
    <s v="Carga"/>
    <s v="SI"/>
    <n v="13.5"/>
    <n v="7"/>
    <x v="0"/>
    <x v="6"/>
    <x v="3"/>
    <s v="bernis"/>
    <m/>
    <m/>
    <m/>
    <m/>
    <n v="30"/>
    <s v="Jesús"/>
    <x v="219"/>
    <d v="1899-12-30T11:00:00"/>
    <m/>
    <n v="1"/>
    <x v="0"/>
    <x v="0"/>
    <s v="SI"/>
    <x v="1"/>
    <x v="1"/>
    <x v="1"/>
    <n v="1"/>
    <x v="1"/>
    <x v="43"/>
    <x v="10"/>
    <n v="468"/>
  </r>
  <r>
    <d v="2019-10-25T00:00:00"/>
    <x v="3"/>
    <d v="1899-12-30T11:30:00"/>
    <m/>
    <x v="1"/>
    <s v="JAR"/>
    <d v="2019-10-25T11:30:00"/>
    <m/>
    <x v="22"/>
    <s v="Carga"/>
    <s v="SI"/>
    <n v="13.5"/>
    <n v="22"/>
    <x v="0"/>
    <x v="21"/>
    <x v="8"/>
    <s v="Lorqui"/>
    <m/>
    <m/>
    <m/>
    <m/>
    <n v="60"/>
    <s v="Juan Carlos"/>
    <x v="219"/>
    <d v="1899-12-30T11:30:00"/>
    <m/>
    <n v="1"/>
    <x v="0"/>
    <x v="0"/>
    <s v="SI"/>
    <x v="1"/>
    <x v="1"/>
    <x v="1"/>
    <n v="1"/>
    <x v="2"/>
    <x v="43"/>
    <x v="10"/>
    <n v="468"/>
  </r>
  <r>
    <d v="2019-10-25T00:00:00"/>
    <x v="1"/>
    <d v="1899-12-30T10:30:00"/>
    <m/>
    <x v="1"/>
    <s v="JAR"/>
    <d v="2019-10-25T10:30:00"/>
    <m/>
    <x v="22"/>
    <s v="Descarga"/>
    <s v="SI"/>
    <n v="13.5"/>
    <n v="22"/>
    <x v="0"/>
    <x v="21"/>
    <x v="8"/>
    <s v="PALAU"/>
    <m/>
    <m/>
    <m/>
    <m/>
    <n v="60"/>
    <s v="Juan Carlos"/>
    <x v="219"/>
    <d v="1899-12-30T10:30:00"/>
    <m/>
    <n v="1"/>
    <x v="0"/>
    <x v="0"/>
    <s v="SI"/>
    <x v="1"/>
    <x v="1"/>
    <x v="1"/>
    <n v="1"/>
    <x v="2"/>
    <x v="43"/>
    <x v="10"/>
    <n v="468"/>
  </r>
  <r>
    <d v="2019-10-25T00:00:00"/>
    <x v="7"/>
    <d v="1899-12-30T15:30:00"/>
    <m/>
    <x v="1"/>
    <s v="JAR"/>
    <d v="2019-10-25T15:30:00"/>
    <n v="29339"/>
    <x v="3"/>
    <s v="Carga"/>
    <s v="SI"/>
    <n v="13.5"/>
    <n v="26"/>
    <x v="0"/>
    <x v="436"/>
    <x v="1"/>
    <s v="Portugal"/>
    <m/>
    <m/>
    <m/>
    <m/>
    <n v="60"/>
    <s v="Alfredo"/>
    <x v="219"/>
    <d v="1899-12-30T15:30:00"/>
    <m/>
    <n v="1"/>
    <x v="0"/>
    <x v="0"/>
    <s v="SI"/>
    <x v="1"/>
    <x v="1"/>
    <x v="1"/>
    <n v="1"/>
    <x v="1"/>
    <x v="43"/>
    <x v="10"/>
    <n v="468"/>
  </r>
  <r>
    <d v="2019-10-25T00:00:00"/>
    <x v="175"/>
    <d v="1899-12-30T16:15:00"/>
    <m/>
    <x v="1"/>
    <s v="JAR"/>
    <d v="2019-10-25T16:30:00"/>
    <n v="3680597583"/>
    <x v="3"/>
    <s v="Carga"/>
    <s v="SI"/>
    <n v="13.5"/>
    <n v="26"/>
    <x v="0"/>
    <x v="23"/>
    <x v="1"/>
    <s v="Varios"/>
    <m/>
    <m/>
    <m/>
    <m/>
    <n v="45"/>
    <s v="Miguel M."/>
    <x v="219"/>
    <d v="1899-12-30T16:15:00"/>
    <m/>
    <n v="1"/>
    <x v="0"/>
    <x v="0"/>
    <s v="SI"/>
    <x v="1"/>
    <x v="1"/>
    <x v="1"/>
    <n v="1"/>
    <x v="1"/>
    <x v="43"/>
    <x v="10"/>
    <n v="468"/>
  </r>
  <r>
    <d v="2019-10-25T00:00:00"/>
    <x v="48"/>
    <d v="1899-12-30T19:30:00"/>
    <m/>
    <x v="1"/>
    <s v="JAR"/>
    <d v="2019-10-25T19:30:00"/>
    <n v="6007998"/>
    <x v="6"/>
    <s v="Carga"/>
    <s v="SI"/>
    <n v="13.5"/>
    <n v="33"/>
    <x v="0"/>
    <x v="7"/>
    <x v="4"/>
    <s v="France"/>
    <m/>
    <m/>
    <m/>
    <m/>
    <n v="60"/>
    <s v="Miguel M."/>
    <x v="219"/>
    <d v="1899-12-30T19:30:00"/>
    <m/>
    <n v="1"/>
    <x v="0"/>
    <x v="0"/>
    <s v="SI"/>
    <x v="1"/>
    <x v="1"/>
    <x v="1"/>
    <n v="1"/>
    <x v="1"/>
    <x v="43"/>
    <x v="10"/>
    <n v="468"/>
  </r>
  <r>
    <d v="2019-10-25T00:00:00"/>
    <x v="5"/>
    <d v="1899-12-30T12:30:00"/>
    <m/>
    <x v="1"/>
    <s v="JAR"/>
    <d v="2019-10-25T12:30:00"/>
    <n v="30080"/>
    <x v="7"/>
    <s v="Carga"/>
    <s v="NO"/>
    <n v="3"/>
    <n v="3"/>
    <x v="0"/>
    <x v="379"/>
    <x v="7"/>
    <s v="Gava"/>
    <m/>
    <m/>
    <m/>
    <m/>
    <n v="15"/>
    <s v="Reyes"/>
    <x v="219"/>
    <d v="1899-12-30T12:30:00"/>
    <m/>
    <n v="0"/>
    <x v="0"/>
    <x v="0"/>
    <s v="SI"/>
    <x v="1"/>
    <x v="1"/>
    <x v="1"/>
    <n v="1"/>
    <x v="2"/>
    <x v="43"/>
    <x v="10"/>
    <n v="468"/>
  </r>
  <r>
    <d v="2019-10-25T00:00:00"/>
    <x v="90"/>
    <d v="1899-12-30T08:15:00"/>
    <m/>
    <x v="1"/>
    <s v="JAR"/>
    <d v="2019-10-25T08:30:00"/>
    <n v="30080"/>
    <x v="7"/>
    <s v="Carga"/>
    <s v="NO"/>
    <n v="3"/>
    <n v="3"/>
    <x v="0"/>
    <x v="379"/>
    <x v="7"/>
    <s v="Gava"/>
    <m/>
    <m/>
    <m/>
    <m/>
    <n v="15"/>
    <s v="Reyes"/>
    <x v="219"/>
    <d v="1899-12-30T08:15:00"/>
    <m/>
    <n v="0"/>
    <x v="0"/>
    <x v="0"/>
    <s v="SI"/>
    <x v="1"/>
    <x v="1"/>
    <x v="1"/>
    <n v="1"/>
    <x v="2"/>
    <x v="43"/>
    <x v="10"/>
    <n v="468"/>
  </r>
  <r>
    <d v="2019-10-25T00:00:00"/>
    <x v="17"/>
    <d v="1899-12-30T06:00:00"/>
    <m/>
    <x v="1"/>
    <s v="JAR"/>
    <d v="2019-10-25T06:00:00"/>
    <s v="Tapas Negras"/>
    <x v="3"/>
    <s v="Descarga"/>
    <s v="SI"/>
    <n v="13.5"/>
    <n v="26"/>
    <x v="0"/>
    <x v="23"/>
    <x v="2"/>
    <s v="PALAU"/>
    <m/>
    <m/>
    <m/>
    <m/>
    <n v="60"/>
    <s v="Jesús"/>
    <x v="219"/>
    <d v="1899-12-30T12:00:00"/>
    <m/>
    <n v="1"/>
    <x v="0"/>
    <x v="0"/>
    <s v="SI"/>
    <x v="1"/>
    <x v="2"/>
    <x v="0"/>
    <n v="0"/>
    <x v="0"/>
    <x v="43"/>
    <x v="10"/>
    <n v="468"/>
  </r>
  <r>
    <d v="2019-10-25T00:00:00"/>
    <x v="55"/>
    <d v="1899-12-30T17:30:00"/>
    <m/>
    <x v="1"/>
    <s v="JAR"/>
    <d v="2019-10-25T17:30:00"/>
    <s v="CB-1469"/>
    <x v="25"/>
    <s v="Descarga"/>
    <s v="SI"/>
    <n v="13.5"/>
    <n v="26"/>
    <x v="0"/>
    <x v="67"/>
    <x v="10"/>
    <s v="PALAU"/>
    <m/>
    <m/>
    <m/>
    <m/>
    <n v="60"/>
    <s v="Miguel M."/>
    <x v="219"/>
    <d v="1899-12-30T17:30:00"/>
    <m/>
    <n v="1"/>
    <x v="0"/>
    <x v="0"/>
    <s v="SI"/>
    <x v="1"/>
    <x v="1"/>
    <x v="1"/>
    <n v="1"/>
    <x v="2"/>
    <x v="43"/>
    <x v="10"/>
    <n v="468"/>
  </r>
  <r>
    <d v="2019-10-25T00:00:00"/>
    <x v="12"/>
    <m/>
    <m/>
    <x v="0"/>
    <s v="JAR"/>
    <d v="2019-10-25T14:30:00"/>
    <n v="30197"/>
    <x v="14"/>
    <s v="Carga"/>
    <s v="NO"/>
    <n v="1"/>
    <n v="1"/>
    <x v="0"/>
    <x v="4"/>
    <x v="3"/>
    <s v="Murcia"/>
    <m/>
    <m/>
    <m/>
    <m/>
    <n v="10"/>
    <s v="Miguel M."/>
    <x v="219"/>
    <d v="1899-12-30T14:30:00"/>
    <m/>
    <n v="0"/>
    <x v="0"/>
    <x v="0"/>
    <s v="No"/>
    <x v="0"/>
    <x v="0"/>
    <x v="0"/>
    <n v="0"/>
    <x v="1"/>
    <x v="43"/>
    <x v="10"/>
    <n v="468"/>
  </r>
  <r>
    <d v="2019-10-28T00:00:00"/>
    <x v="59"/>
    <d v="1899-12-30T07:00:00"/>
    <m/>
    <x v="1"/>
    <s v="JAR"/>
    <d v="2019-10-28T07:00:00"/>
    <m/>
    <x v="26"/>
    <s v="Carga"/>
    <s v="SI"/>
    <n v="13.5"/>
    <n v="26"/>
    <x v="0"/>
    <x v="157"/>
    <x v="5"/>
    <s v="varios"/>
    <m/>
    <m/>
    <m/>
    <m/>
    <n v="45"/>
    <s v="Juan Carlos"/>
    <x v="220"/>
    <d v="1899-12-30T07:00:00"/>
    <m/>
    <n v="1"/>
    <x v="0"/>
    <x v="0"/>
    <s v="SI"/>
    <x v="1"/>
    <x v="1"/>
    <x v="1"/>
    <n v="1"/>
    <x v="2"/>
    <x v="44"/>
    <x v="10"/>
    <n v="468"/>
  </r>
  <r>
    <d v="2019-10-28T00:00:00"/>
    <x v="8"/>
    <d v="1899-12-30T16:30:00"/>
    <m/>
    <x v="1"/>
    <s v="JAR"/>
    <d v="2019-10-28T16:30:00"/>
    <m/>
    <x v="19"/>
    <s v="Carga"/>
    <s v="NO"/>
    <n v="4"/>
    <n v="2"/>
    <x v="0"/>
    <x v="6"/>
    <x v="3"/>
    <s v="Varios"/>
    <m/>
    <m/>
    <m/>
    <m/>
    <n v="15"/>
    <s v="Alfredo"/>
    <x v="220"/>
    <d v="1899-12-30T16:30:00"/>
    <m/>
    <n v="0"/>
    <x v="0"/>
    <x v="0"/>
    <s v="SI"/>
    <x v="1"/>
    <x v="1"/>
    <x v="1"/>
    <n v="1"/>
    <x v="1"/>
    <x v="44"/>
    <x v="10"/>
    <n v="468"/>
  </r>
  <r>
    <d v="2019-10-28T00:00:00"/>
    <x v="61"/>
    <d v="1899-12-30T11:45:00"/>
    <m/>
    <x v="1"/>
    <s v="JAR"/>
    <d v="2019-10-28T12:00:00"/>
    <n v="30452"/>
    <x v="3"/>
    <s v="Carga"/>
    <s v="NO"/>
    <n v="1"/>
    <n v="1"/>
    <x v="0"/>
    <x v="4"/>
    <x v="3"/>
    <s v="Badalona"/>
    <m/>
    <m/>
    <m/>
    <m/>
    <m/>
    <m/>
    <x v="23"/>
    <m/>
    <m/>
    <n v="0"/>
    <x v="1"/>
    <x v="1"/>
    <s v="N/A"/>
    <x v="4"/>
    <x v="4"/>
    <x v="0"/>
    <n v="0"/>
    <x v="1"/>
    <x v="5"/>
    <x v="2"/>
    <n v="468"/>
  </r>
  <r>
    <d v="2019-10-28T00:00:00"/>
    <x v="9"/>
    <d v="1899-12-30T08:00:00"/>
    <m/>
    <x v="1"/>
    <s v="JAR"/>
    <d v="2019-10-28T08:00:00"/>
    <n v="6007809"/>
    <x v="48"/>
    <s v="Carga"/>
    <s v="SI"/>
    <n v="13.5"/>
    <n v="22"/>
    <x v="0"/>
    <x v="245"/>
    <x v="4"/>
    <s v="Malaysia"/>
    <m/>
    <m/>
    <m/>
    <m/>
    <n v="60"/>
    <s v="Juan Carlos"/>
    <x v="220"/>
    <d v="1899-12-30T08:00:00"/>
    <m/>
    <n v="1"/>
    <x v="0"/>
    <x v="0"/>
    <s v="SI"/>
    <x v="1"/>
    <x v="1"/>
    <x v="1"/>
    <n v="1"/>
    <x v="1"/>
    <x v="44"/>
    <x v="10"/>
    <n v="468"/>
  </r>
  <r>
    <d v="2019-10-28T00:00:00"/>
    <x v="14"/>
    <d v="1899-12-30T10:00:00"/>
    <m/>
    <x v="1"/>
    <s v="JAR"/>
    <d v="2019-10-28T10:00:00"/>
    <n v="6007809"/>
    <x v="48"/>
    <s v="Carga"/>
    <s v="SI"/>
    <n v="13.5"/>
    <n v="22"/>
    <x v="0"/>
    <x v="245"/>
    <x v="4"/>
    <s v="Malaysia"/>
    <m/>
    <m/>
    <m/>
    <m/>
    <n v="45"/>
    <s v="Juan Carlos"/>
    <x v="220"/>
    <d v="1899-12-30T11:30:00"/>
    <m/>
    <n v="1"/>
    <x v="0"/>
    <x v="0"/>
    <s v="SI"/>
    <x v="1"/>
    <x v="2"/>
    <x v="0"/>
    <n v="0"/>
    <x v="1"/>
    <x v="44"/>
    <x v="10"/>
    <n v="468"/>
  </r>
  <r>
    <d v="2019-10-28T00:00:00"/>
    <x v="4"/>
    <d v="1899-12-30T12:00:00"/>
    <m/>
    <x v="1"/>
    <s v="JAR"/>
    <d v="2019-10-28T12:00:00"/>
    <n v="6007809"/>
    <x v="48"/>
    <s v="Carga"/>
    <s v="SI"/>
    <n v="13.5"/>
    <n v="22"/>
    <x v="0"/>
    <x v="245"/>
    <x v="4"/>
    <s v="Malaysia"/>
    <m/>
    <m/>
    <m/>
    <m/>
    <n v="45"/>
    <s v="Juan Carlos"/>
    <x v="220"/>
    <d v="1899-12-30T12:30:00"/>
    <m/>
    <n v="1"/>
    <x v="0"/>
    <x v="0"/>
    <s v="SI"/>
    <x v="1"/>
    <x v="2"/>
    <x v="0"/>
    <n v="0"/>
    <x v="1"/>
    <x v="44"/>
    <x v="10"/>
    <n v="468"/>
  </r>
  <r>
    <d v="2019-10-28T00:00:00"/>
    <x v="5"/>
    <d v="1899-12-30T12:30:00"/>
    <m/>
    <x v="1"/>
    <s v="JAR"/>
    <d v="2019-10-28T12:30:00"/>
    <n v="30335"/>
    <x v="3"/>
    <s v="Carga"/>
    <s v="NO"/>
    <n v="1"/>
    <n v="2"/>
    <x v="0"/>
    <x v="437"/>
    <x v="1"/>
    <s v="MONTORNES"/>
    <m/>
    <m/>
    <m/>
    <m/>
    <n v="10"/>
    <s v="Reyes"/>
    <x v="220"/>
    <d v="1899-12-30T12:30:00"/>
    <m/>
    <n v="0"/>
    <x v="0"/>
    <x v="0"/>
    <s v="SI"/>
    <x v="1"/>
    <x v="1"/>
    <x v="1"/>
    <n v="1"/>
    <x v="1"/>
    <x v="44"/>
    <x v="10"/>
    <n v="468"/>
  </r>
  <r>
    <d v="2019-10-28T00:00:00"/>
    <x v="43"/>
    <d v="1899-12-30T14:00:00"/>
    <m/>
    <x v="1"/>
    <s v="JAR"/>
    <d v="2019-10-28T14:00:00"/>
    <s v="CB-1474"/>
    <x v="25"/>
    <s v="Descarga"/>
    <s v="SI"/>
    <n v="13.5"/>
    <n v="26"/>
    <x v="0"/>
    <x v="42"/>
    <x v="10"/>
    <s v="PALAU"/>
    <m/>
    <m/>
    <m/>
    <m/>
    <n v="60"/>
    <s v="Miguel M."/>
    <x v="220"/>
    <d v="1899-12-30T14:00:00"/>
    <m/>
    <n v="1"/>
    <x v="0"/>
    <x v="0"/>
    <s v="SI"/>
    <x v="1"/>
    <x v="1"/>
    <x v="1"/>
    <n v="1"/>
    <x v="2"/>
    <x v="44"/>
    <x v="10"/>
    <n v="468"/>
  </r>
  <r>
    <d v="2019-10-28T00:00:00"/>
    <x v="2"/>
    <d v="1899-12-30T11:00:00"/>
    <m/>
    <x v="1"/>
    <s v="JAR"/>
    <d v="2019-10-28T11:00:00"/>
    <m/>
    <x v="32"/>
    <s v="Descarga"/>
    <s v="NO"/>
    <n v="3"/>
    <n v="6"/>
    <x v="0"/>
    <x v="227"/>
    <x v="0"/>
    <s v="PALAU"/>
    <m/>
    <m/>
    <m/>
    <m/>
    <n v="40"/>
    <s v="Jesús"/>
    <x v="220"/>
    <d v="1899-12-30T12:30:00"/>
    <m/>
    <n v="0"/>
    <x v="0"/>
    <x v="0"/>
    <s v="SI"/>
    <x v="1"/>
    <x v="2"/>
    <x v="0"/>
    <n v="0"/>
    <x v="0"/>
    <x v="44"/>
    <x v="10"/>
    <n v="468"/>
  </r>
  <r>
    <d v="2019-10-28T00:00:00"/>
    <x v="20"/>
    <d v="1899-12-30T08:30:00"/>
    <m/>
    <x v="1"/>
    <s v="JAR"/>
    <d v="2019-10-28T08:30:00"/>
    <n v="30219"/>
    <x v="7"/>
    <s v="Carga"/>
    <s v="NO"/>
    <n v="4"/>
    <n v="4"/>
    <x v="0"/>
    <x v="9"/>
    <x v="7"/>
    <s v="sant Vicenç de Castellet"/>
    <m/>
    <m/>
    <m/>
    <m/>
    <n v="20"/>
    <s v="Juan Carlos"/>
    <x v="220"/>
    <d v="1899-12-30T08:30:00"/>
    <m/>
    <n v="0"/>
    <x v="0"/>
    <x v="0"/>
    <s v="SI"/>
    <x v="1"/>
    <x v="1"/>
    <x v="1"/>
    <n v="1"/>
    <x v="2"/>
    <x v="44"/>
    <x v="10"/>
    <n v="468"/>
  </r>
  <r>
    <d v="2019-10-28T00:00:00"/>
    <x v="1"/>
    <d v="1899-12-30T10:30:00"/>
    <m/>
    <x v="1"/>
    <s v="JAR"/>
    <d v="2019-10-28T10:30:00"/>
    <n v="30452"/>
    <x v="3"/>
    <s v="Carga"/>
    <s v="NO"/>
    <n v="1"/>
    <n v="1"/>
    <x v="0"/>
    <x v="4"/>
    <x v="3"/>
    <s v="Barcelona"/>
    <m/>
    <m/>
    <m/>
    <m/>
    <n v="10"/>
    <s v="Reyes"/>
    <x v="220"/>
    <d v="1899-12-30T10:30:00"/>
    <m/>
    <n v="0"/>
    <x v="0"/>
    <x v="0"/>
    <s v="SI"/>
    <x v="1"/>
    <x v="1"/>
    <x v="1"/>
    <n v="1"/>
    <x v="1"/>
    <x v="44"/>
    <x v="10"/>
    <n v="468"/>
  </r>
  <r>
    <d v="2019-10-28T00:00:00"/>
    <x v="76"/>
    <m/>
    <m/>
    <x v="0"/>
    <s v="JAR"/>
    <d v="2019-10-28T11:00:00"/>
    <n v="30264"/>
    <x v="3"/>
    <s v="Carga"/>
    <s v="NO"/>
    <n v="1"/>
    <n v="2"/>
    <x v="0"/>
    <x v="4"/>
    <x v="1"/>
    <s v="Portugal"/>
    <m/>
    <m/>
    <m/>
    <m/>
    <n v="10"/>
    <s v="Juan Carlos"/>
    <x v="220"/>
    <d v="1899-12-30T11:10:00"/>
    <m/>
    <n v="0"/>
    <x v="0"/>
    <x v="0"/>
    <s v="No"/>
    <x v="0"/>
    <x v="0"/>
    <x v="0"/>
    <n v="0"/>
    <x v="1"/>
    <x v="44"/>
    <x v="10"/>
    <n v="468"/>
  </r>
  <r>
    <d v="2019-10-28T00:00:00"/>
    <x v="3"/>
    <d v="1899-12-30T11:30:00"/>
    <m/>
    <x v="1"/>
    <s v="JAR"/>
    <d v="2019-10-28T11:30:00"/>
    <n v="30345"/>
    <x v="7"/>
    <s v="Carga"/>
    <s v="NO"/>
    <n v="1"/>
    <n v="1"/>
    <x v="0"/>
    <x v="341"/>
    <x v="7"/>
    <s v="Parets"/>
    <m/>
    <m/>
    <m/>
    <m/>
    <n v="10"/>
    <s v="Juan Carlos"/>
    <x v="220"/>
    <d v="1899-12-30T11:30:00"/>
    <m/>
    <n v="0"/>
    <x v="0"/>
    <x v="0"/>
    <s v="SI"/>
    <x v="1"/>
    <x v="1"/>
    <x v="1"/>
    <n v="1"/>
    <x v="2"/>
    <x v="44"/>
    <x v="10"/>
    <n v="468"/>
  </r>
  <r>
    <d v="2019-10-28T00:00:00"/>
    <x v="13"/>
    <d v="1899-12-30T16:00:00"/>
    <m/>
    <x v="1"/>
    <s v="JAR"/>
    <d v="2019-10-28T16:00:00"/>
    <n v="29989"/>
    <x v="55"/>
    <s v="Carga"/>
    <s v="SI"/>
    <n v="13.5"/>
    <n v="26"/>
    <x v="0"/>
    <x v="148"/>
    <x v="1"/>
    <s v="Jaén"/>
    <m/>
    <m/>
    <m/>
    <m/>
    <n v="45"/>
    <s v="Miguel M."/>
    <x v="220"/>
    <d v="1899-12-30T16:00:00"/>
    <m/>
    <n v="1"/>
    <x v="0"/>
    <x v="0"/>
    <s v="SI"/>
    <x v="1"/>
    <x v="1"/>
    <x v="1"/>
    <n v="1"/>
    <x v="1"/>
    <x v="44"/>
    <x v="10"/>
    <n v="468"/>
  </r>
  <r>
    <d v="2019-10-28T00:00:00"/>
    <x v="36"/>
    <d v="1899-12-30T13:00:00"/>
    <m/>
    <x v="1"/>
    <s v="JAR"/>
    <d v="2019-10-28T13:00:00"/>
    <n v="28955"/>
    <x v="3"/>
    <s v="Carga"/>
    <s v="SI"/>
    <n v="13.5"/>
    <n v="26"/>
    <x v="0"/>
    <x v="432"/>
    <x v="1"/>
    <s v="Pontevedra"/>
    <m/>
    <m/>
    <m/>
    <m/>
    <n v="60"/>
    <s v="Alfredo"/>
    <x v="220"/>
    <d v="1899-12-30T14:30:00"/>
    <m/>
    <n v="1"/>
    <x v="0"/>
    <x v="0"/>
    <s v="SI"/>
    <x v="1"/>
    <x v="2"/>
    <x v="0"/>
    <n v="0"/>
    <x v="1"/>
    <x v="44"/>
    <x v="10"/>
    <n v="468"/>
  </r>
  <r>
    <d v="2019-10-28T00:00:00"/>
    <x v="7"/>
    <d v="1899-12-30T15:30:00"/>
    <m/>
    <x v="1"/>
    <s v="JAR"/>
    <d v="2019-10-28T15:30:00"/>
    <n v="3680597626"/>
    <x v="3"/>
    <s v="Carga"/>
    <s v="SI"/>
    <n v="13.5"/>
    <n v="26"/>
    <x v="0"/>
    <x v="23"/>
    <x v="1"/>
    <s v="Varios"/>
    <m/>
    <m/>
    <m/>
    <m/>
    <n v="60"/>
    <s v="Alfredo"/>
    <x v="220"/>
    <d v="1899-12-30T15:30:00"/>
    <m/>
    <n v="1"/>
    <x v="0"/>
    <x v="0"/>
    <s v="SI"/>
    <x v="1"/>
    <x v="1"/>
    <x v="1"/>
    <n v="1"/>
    <x v="1"/>
    <x v="44"/>
    <x v="10"/>
    <n v="468"/>
  </r>
  <r>
    <d v="2019-10-28T00:00:00"/>
    <x v="6"/>
    <m/>
    <m/>
    <x v="0"/>
    <s v="JAR"/>
    <d v="2019-10-28T13:30:00"/>
    <m/>
    <x v="3"/>
    <s v="Descarga"/>
    <s v="NO"/>
    <n v="5"/>
    <n v="4"/>
    <x v="0"/>
    <x v="180"/>
    <x v="0"/>
    <s v="PALAU"/>
    <m/>
    <m/>
    <m/>
    <m/>
    <n v="20"/>
    <s v="Jesús"/>
    <x v="220"/>
    <d v="1899-12-30T13:30:00"/>
    <m/>
    <n v="0"/>
    <x v="0"/>
    <x v="0"/>
    <s v="No"/>
    <x v="0"/>
    <x v="0"/>
    <x v="0"/>
    <n v="0"/>
    <x v="0"/>
    <x v="44"/>
    <x v="10"/>
    <n v="468"/>
  </r>
  <r>
    <d v="2019-10-28T00:00:00"/>
    <x v="55"/>
    <d v="1899-12-30T17:30:00"/>
    <m/>
    <x v="1"/>
    <s v="JAR"/>
    <d v="2019-10-28T17:30:00"/>
    <n v="6007913"/>
    <x v="6"/>
    <s v="Carga"/>
    <s v="NO"/>
    <n v="3"/>
    <n v="5"/>
    <x v="0"/>
    <x v="7"/>
    <x v="4"/>
    <s v="France"/>
    <m/>
    <m/>
    <m/>
    <m/>
    <n v="30"/>
    <s v="Alfredo"/>
    <x v="221"/>
    <d v="1899-12-30T17:30:00"/>
    <m/>
    <n v="0"/>
    <x v="0"/>
    <x v="0"/>
    <s v="SI"/>
    <x v="2"/>
    <x v="2"/>
    <x v="0"/>
    <n v="0"/>
    <x v="1"/>
    <x v="44"/>
    <x v="10"/>
    <n v="468"/>
  </r>
  <r>
    <d v="2019-10-28T00:00:00"/>
    <x v="12"/>
    <d v="1899-12-30T14:30:00"/>
    <m/>
    <x v="1"/>
    <s v="JAR"/>
    <d v="2019-10-28T14:30:00"/>
    <m/>
    <x v="26"/>
    <s v="Descarga"/>
    <s v="NO"/>
    <n v="6"/>
    <n v="10"/>
    <x v="0"/>
    <x v="22"/>
    <x v="2"/>
    <s v="PALAU"/>
    <m/>
    <m/>
    <m/>
    <m/>
    <n v="30"/>
    <s v="Alfredo"/>
    <x v="220"/>
    <d v="1899-12-30T14:30:00"/>
    <m/>
    <n v="0"/>
    <x v="0"/>
    <x v="0"/>
    <s v="SI"/>
    <x v="1"/>
    <x v="1"/>
    <x v="1"/>
    <n v="1"/>
    <x v="0"/>
    <x v="44"/>
    <x v="10"/>
    <n v="468"/>
  </r>
  <r>
    <d v="2019-10-28T00:00:00"/>
    <x v="56"/>
    <d v="1899-12-30T19:00:00"/>
    <m/>
    <x v="1"/>
    <s v="JAR"/>
    <d v="2019-10-28T19:00:00"/>
    <n v="6007877"/>
    <x v="6"/>
    <s v="Carga"/>
    <s v="SI"/>
    <n v="13.5"/>
    <n v="26"/>
    <x v="0"/>
    <x v="7"/>
    <x v="4"/>
    <s v="Gaillon"/>
    <m/>
    <m/>
    <m/>
    <m/>
    <n v="60"/>
    <s v="Alfredo"/>
    <x v="220"/>
    <d v="1899-12-30T19:00:00"/>
    <m/>
    <n v="1"/>
    <x v="0"/>
    <x v="0"/>
    <s v="SI"/>
    <x v="1"/>
    <x v="1"/>
    <x v="1"/>
    <n v="1"/>
    <x v="1"/>
    <x v="44"/>
    <x v="10"/>
    <n v="468"/>
  </r>
  <r>
    <d v="2019-10-29T00:00:00"/>
    <x v="47"/>
    <d v="1899-12-30T18:30:00"/>
    <m/>
    <x v="1"/>
    <s v="JAR"/>
    <d v="2019-10-29T18:30:00"/>
    <m/>
    <x v="26"/>
    <s v="Carga"/>
    <s v="SI"/>
    <n v="13.5"/>
    <n v="26"/>
    <x v="0"/>
    <x v="157"/>
    <x v="5"/>
    <s v="varios"/>
    <m/>
    <m/>
    <m/>
    <m/>
    <n v="60"/>
    <s v="Miguel M."/>
    <x v="221"/>
    <d v="1899-12-30T20:30:00"/>
    <m/>
    <n v="1"/>
    <x v="0"/>
    <x v="0"/>
    <s v="SI"/>
    <x v="1"/>
    <x v="2"/>
    <x v="0"/>
    <n v="0"/>
    <x v="2"/>
    <x v="44"/>
    <x v="10"/>
    <n v="468"/>
  </r>
  <r>
    <d v="2019-10-29T00:00:00"/>
    <x v="8"/>
    <d v="1899-12-30T16:30:00"/>
    <m/>
    <x v="1"/>
    <s v="JAR"/>
    <d v="2019-10-29T16:30:00"/>
    <m/>
    <x v="19"/>
    <s v="Carga"/>
    <s v="NO"/>
    <n v="4"/>
    <n v="2"/>
    <x v="0"/>
    <x v="6"/>
    <x v="3"/>
    <s v="Varios"/>
    <m/>
    <m/>
    <m/>
    <m/>
    <n v="15"/>
    <s v="Alfredo"/>
    <x v="221"/>
    <d v="1899-12-30T16:30:00"/>
    <m/>
    <n v="0"/>
    <x v="0"/>
    <x v="0"/>
    <s v="SI"/>
    <x v="1"/>
    <x v="1"/>
    <x v="1"/>
    <n v="1"/>
    <x v="1"/>
    <x v="44"/>
    <x v="10"/>
    <n v="468"/>
  </r>
  <r>
    <d v="2019-10-29T00:00:00"/>
    <x v="46"/>
    <d v="1899-12-30T18:00:00"/>
    <m/>
    <x v="1"/>
    <s v="JAR"/>
    <d v="2019-10-29T18:00:00"/>
    <s v="29989-988-092"/>
    <x v="55"/>
    <s v="Carga"/>
    <s v="SI"/>
    <n v="13.5"/>
    <n v="26"/>
    <x v="0"/>
    <x v="148"/>
    <x v="1"/>
    <s v="Jaén"/>
    <m/>
    <m/>
    <m/>
    <m/>
    <m/>
    <s v="FALLO"/>
    <x v="23"/>
    <m/>
    <m/>
    <n v="1"/>
    <x v="1"/>
    <x v="1"/>
    <s v="N/A"/>
    <x v="4"/>
    <x v="4"/>
    <x v="0"/>
    <n v="0"/>
    <x v="1"/>
    <x v="5"/>
    <x v="2"/>
    <n v="468"/>
  </r>
  <r>
    <d v="2019-10-29T00:00:00"/>
    <x v="104"/>
    <d v="1899-12-30T21:30:00"/>
    <m/>
    <x v="1"/>
    <s v="JAR"/>
    <d v="2019-10-29T21:30:00"/>
    <n v="3680597642"/>
    <x v="3"/>
    <s v="Carga"/>
    <s v="SI"/>
    <n v="13.5"/>
    <n v="26"/>
    <x v="0"/>
    <x v="23"/>
    <x v="1"/>
    <s v="Varios"/>
    <m/>
    <m/>
    <m/>
    <m/>
    <n v="60"/>
    <s v="Miguel M."/>
    <x v="221"/>
    <d v="1899-12-30T16:30:00"/>
    <m/>
    <n v="1"/>
    <x v="0"/>
    <x v="0"/>
    <s v="SI"/>
    <x v="1"/>
    <x v="3"/>
    <x v="1"/>
    <n v="1"/>
    <x v="1"/>
    <x v="44"/>
    <x v="10"/>
    <n v="468"/>
  </r>
  <r>
    <d v="2019-10-29T00:00:00"/>
    <x v="18"/>
    <d v="1899-12-30T07:30:00"/>
    <m/>
    <x v="1"/>
    <s v="JAR"/>
    <d v="2019-10-29T07:30:00"/>
    <m/>
    <x v="3"/>
    <s v="Descarga"/>
    <s v="NO"/>
    <n v="12"/>
    <n v="6"/>
    <x v="0"/>
    <x v="22"/>
    <x v="2"/>
    <s v="PALAU"/>
    <m/>
    <m/>
    <m/>
    <m/>
    <n v="40"/>
    <s v="Juan Carlos"/>
    <x v="221"/>
    <d v="1899-12-30T07:30:00"/>
    <m/>
    <n v="0"/>
    <x v="0"/>
    <x v="0"/>
    <s v="SI"/>
    <x v="1"/>
    <x v="1"/>
    <x v="1"/>
    <n v="1"/>
    <x v="0"/>
    <x v="44"/>
    <x v="10"/>
    <n v="468"/>
  </r>
  <r>
    <d v="2019-10-29T00:00:00"/>
    <x v="43"/>
    <d v="1899-12-30T14:00:00"/>
    <m/>
    <x v="1"/>
    <s v="JAR"/>
    <d v="2019-10-29T14:00:00"/>
    <n v="30119"/>
    <x v="26"/>
    <s v="Carga"/>
    <s v="NO"/>
    <n v="9"/>
    <n v="18"/>
    <x v="0"/>
    <x v="170"/>
    <x v="7"/>
    <s v="Palencia"/>
    <m/>
    <m/>
    <m/>
    <m/>
    <n v="40"/>
    <s v="Jesús"/>
    <x v="221"/>
    <d v="1899-12-30T13:00:00"/>
    <m/>
    <n v="0"/>
    <x v="0"/>
    <x v="0"/>
    <s v="SI"/>
    <x v="1"/>
    <x v="3"/>
    <x v="1"/>
    <n v="1"/>
    <x v="2"/>
    <x v="44"/>
    <x v="10"/>
    <n v="468"/>
  </r>
  <r>
    <d v="2019-10-29T00:00:00"/>
    <x v="2"/>
    <d v="1899-12-30T11:00:00"/>
    <m/>
    <x v="1"/>
    <s v="JAR"/>
    <d v="2019-10-29T11:00:00"/>
    <n v="29999"/>
    <x v="26"/>
    <s v="Carga"/>
    <s v="SI"/>
    <n v="13.5"/>
    <n v="26"/>
    <x v="0"/>
    <x v="265"/>
    <x v="7"/>
    <s v="Mataro"/>
    <m/>
    <m/>
    <m/>
    <m/>
    <n v="60"/>
    <s v="Alfredo"/>
    <x v="221"/>
    <d v="1899-12-30T14:00:00"/>
    <m/>
    <n v="1"/>
    <x v="0"/>
    <x v="0"/>
    <s v="SI"/>
    <x v="1"/>
    <x v="2"/>
    <x v="0"/>
    <n v="0"/>
    <x v="2"/>
    <x v="44"/>
    <x v="10"/>
    <n v="468"/>
  </r>
  <r>
    <d v="2019-10-29T00:00:00"/>
    <x v="9"/>
    <d v="1899-12-30T08:00:00"/>
    <m/>
    <x v="1"/>
    <s v="JAR"/>
    <d v="2019-10-29T08:00:00"/>
    <m/>
    <x v="7"/>
    <s v="Carga"/>
    <s v="NO"/>
    <n v="4"/>
    <n v="6"/>
    <x v="0"/>
    <x v="247"/>
    <x v="5"/>
    <s v="La llagosta"/>
    <m/>
    <m/>
    <m/>
    <m/>
    <n v="20"/>
    <s v="Juan Carlos"/>
    <x v="221"/>
    <d v="1899-12-30T08:00:00"/>
    <m/>
    <n v="0"/>
    <x v="0"/>
    <x v="0"/>
    <s v="SI"/>
    <x v="1"/>
    <x v="1"/>
    <x v="1"/>
    <n v="1"/>
    <x v="2"/>
    <x v="44"/>
    <x v="10"/>
    <n v="468"/>
  </r>
  <r>
    <d v="2019-10-29T00:00:00"/>
    <x v="0"/>
    <d v="1899-12-30T09:30:00"/>
    <m/>
    <x v="1"/>
    <s v="JAR"/>
    <d v="2019-10-29T09:30:00"/>
    <n v="30318"/>
    <x v="7"/>
    <s v="Carga"/>
    <s v="NO"/>
    <n v="4"/>
    <n v="5"/>
    <x v="0"/>
    <x v="251"/>
    <x v="7"/>
    <s v="Abrera"/>
    <m/>
    <m/>
    <m/>
    <m/>
    <n v="20"/>
    <s v="Juan Carlos"/>
    <x v="221"/>
    <d v="1899-12-30T09:30:00"/>
    <m/>
    <n v="0"/>
    <x v="0"/>
    <x v="0"/>
    <s v="SI"/>
    <x v="1"/>
    <x v="1"/>
    <x v="1"/>
    <n v="1"/>
    <x v="2"/>
    <x v="44"/>
    <x v="10"/>
    <n v="468"/>
  </r>
  <r>
    <d v="2019-10-29T00:00:00"/>
    <x v="38"/>
    <d v="1899-12-30T15:00:00"/>
    <m/>
    <x v="1"/>
    <s v="JAR"/>
    <d v="2019-10-29T15:00:00"/>
    <n v="30396"/>
    <x v="79"/>
    <s v="Carga"/>
    <s v="SI"/>
    <n v="13.5"/>
    <n v="26"/>
    <x v="2"/>
    <x v="382"/>
    <x v="1"/>
    <s v="Murcia"/>
    <m/>
    <s v="3292JGH R1777BDC"/>
    <m/>
    <m/>
    <n v="45"/>
    <s v="Alfredo"/>
    <x v="221"/>
    <d v="1899-12-30T15:00:00"/>
    <m/>
    <n v="1"/>
    <x v="0"/>
    <x v="0"/>
    <s v="SI"/>
    <x v="1"/>
    <x v="1"/>
    <x v="1"/>
    <n v="1"/>
    <x v="1"/>
    <x v="44"/>
    <x v="10"/>
    <n v="468"/>
  </r>
  <r>
    <d v="2019-10-29T00:00:00"/>
    <x v="13"/>
    <d v="1899-12-30T16:00:00"/>
    <m/>
    <x v="1"/>
    <s v="JAR"/>
    <d v="2019-10-29T16:00:00"/>
    <s v="3039-29875"/>
    <x v="79"/>
    <s v="Carga"/>
    <s v="SI"/>
    <n v="13.5"/>
    <n v="26"/>
    <x v="2"/>
    <x v="382"/>
    <x v="1"/>
    <s v="Murcia"/>
    <m/>
    <s v="0027KFR  R9700BCW"/>
    <m/>
    <m/>
    <n v="45"/>
    <s v="Alfredo"/>
    <x v="221"/>
    <d v="1899-12-30T16:00:00"/>
    <m/>
    <n v="1"/>
    <x v="0"/>
    <x v="0"/>
    <s v="SI"/>
    <x v="1"/>
    <x v="1"/>
    <x v="1"/>
    <n v="1"/>
    <x v="1"/>
    <x v="44"/>
    <x v="10"/>
    <n v="468"/>
  </r>
  <r>
    <d v="2019-10-29T00:00:00"/>
    <x v="3"/>
    <d v="1899-12-30T11:30:00"/>
    <m/>
    <x v="1"/>
    <s v="JAR"/>
    <d v="2019-10-29T11:30:00"/>
    <s v="29504-27713"/>
    <x v="55"/>
    <s v="Carga"/>
    <s v="SI"/>
    <n v="13.5"/>
    <n v="24"/>
    <x v="0"/>
    <x v="259"/>
    <x v="1"/>
    <s v="Marruecos"/>
    <m/>
    <m/>
    <m/>
    <m/>
    <n v="240"/>
    <s v="Juan Carlos"/>
    <x v="221"/>
    <d v="1899-12-30T11:30:00"/>
    <m/>
    <n v="1"/>
    <x v="0"/>
    <x v="0"/>
    <s v="SI"/>
    <x v="1"/>
    <x v="1"/>
    <x v="1"/>
    <n v="1"/>
    <x v="1"/>
    <x v="44"/>
    <x v="10"/>
    <n v="468"/>
  </r>
  <r>
    <d v="2019-10-29T00:00:00"/>
    <x v="7"/>
    <d v="1899-12-30T15:30:00"/>
    <m/>
    <x v="1"/>
    <s v="JAR"/>
    <d v="2019-10-29T15:30:00"/>
    <n v="3680601309"/>
    <x v="3"/>
    <s v="Carga"/>
    <s v="SI"/>
    <n v="13.5"/>
    <n v="26"/>
    <x v="0"/>
    <x v="23"/>
    <x v="1"/>
    <s v="Varios"/>
    <m/>
    <m/>
    <m/>
    <m/>
    <n v="60"/>
    <s v="Miguel M."/>
    <x v="221"/>
    <d v="1899-12-30T15:30:00"/>
    <m/>
    <n v="1"/>
    <x v="0"/>
    <x v="0"/>
    <s v="SI"/>
    <x v="1"/>
    <x v="1"/>
    <x v="1"/>
    <n v="1"/>
    <x v="1"/>
    <x v="44"/>
    <x v="10"/>
    <n v="468"/>
  </r>
  <r>
    <d v="2019-10-29T00:00:00"/>
    <x v="36"/>
    <d v="1899-12-30T13:00:00"/>
    <m/>
    <x v="1"/>
    <s v="JAR"/>
    <d v="2019-10-29T13:00:00"/>
    <m/>
    <x v="7"/>
    <s v="Carga"/>
    <s v="NO"/>
    <n v="4"/>
    <n v="4"/>
    <x v="0"/>
    <x v="247"/>
    <x v="5"/>
    <s v="La llagosta"/>
    <m/>
    <m/>
    <m/>
    <m/>
    <n v="15"/>
    <s v="Jesús"/>
    <x v="221"/>
    <d v="1899-12-30T13:00:00"/>
    <m/>
    <n v="0"/>
    <x v="0"/>
    <x v="0"/>
    <s v="SI"/>
    <x v="1"/>
    <x v="1"/>
    <x v="1"/>
    <n v="1"/>
    <x v="2"/>
    <x v="44"/>
    <x v="10"/>
    <n v="468"/>
  </r>
  <r>
    <d v="2019-10-29T00:00:00"/>
    <x v="40"/>
    <d v="1899-12-30T17:00:00"/>
    <m/>
    <x v="1"/>
    <s v="JAR"/>
    <d v="2019-10-29T17:00:00"/>
    <m/>
    <x v="83"/>
    <s v="Carga"/>
    <s v="NO"/>
    <n v="8"/>
    <n v="15"/>
    <x v="0"/>
    <x v="294"/>
    <x v="7"/>
    <s v="varios"/>
    <m/>
    <m/>
    <m/>
    <m/>
    <n v="30"/>
    <s v="Miguel M."/>
    <x v="221"/>
    <d v="1899-12-30T17:00:00"/>
    <m/>
    <n v="0"/>
    <x v="0"/>
    <x v="0"/>
    <s v="SI"/>
    <x v="1"/>
    <x v="1"/>
    <x v="1"/>
    <n v="1"/>
    <x v="2"/>
    <x v="44"/>
    <x v="10"/>
    <n v="468"/>
  </r>
  <r>
    <d v="2019-10-30T00:00:00"/>
    <x v="40"/>
    <d v="1899-12-30T17:00:00"/>
    <m/>
    <x v="1"/>
    <s v="JAR"/>
    <d v="2019-10-30T17:00:00"/>
    <m/>
    <x v="83"/>
    <s v="Carga"/>
    <s v="NO"/>
    <n v="2"/>
    <n v="4"/>
    <x v="0"/>
    <x v="294"/>
    <x v="7"/>
    <s v="varios"/>
    <m/>
    <m/>
    <m/>
    <m/>
    <n v="20"/>
    <s v="Miguel M."/>
    <x v="222"/>
    <d v="1899-12-30T17:00:00"/>
    <m/>
    <n v="0"/>
    <x v="0"/>
    <x v="0"/>
    <s v="SI"/>
    <x v="1"/>
    <x v="1"/>
    <x v="1"/>
    <n v="1"/>
    <x v="2"/>
    <x v="44"/>
    <x v="10"/>
    <n v="468"/>
  </r>
  <r>
    <d v="2019-10-30T00:00:00"/>
    <x v="43"/>
    <d v="1899-12-30T14:00:00"/>
    <m/>
    <x v="1"/>
    <s v="JAR"/>
    <d v="2019-10-30T14:00:00"/>
    <s v="L-168521 // 30-BM-76"/>
    <x v="3"/>
    <s v="Carga"/>
    <s v="NO"/>
    <n v="4"/>
    <n v="7"/>
    <x v="0"/>
    <x v="436"/>
    <x v="1"/>
    <s v="Portugal"/>
    <m/>
    <m/>
    <m/>
    <m/>
    <n v="40"/>
    <s v="Alfredo"/>
    <x v="222"/>
    <d v="1899-12-30T14:00:00"/>
    <m/>
    <n v="0"/>
    <x v="0"/>
    <x v="0"/>
    <s v="SI"/>
    <x v="1"/>
    <x v="1"/>
    <x v="1"/>
    <n v="1"/>
    <x v="1"/>
    <x v="44"/>
    <x v="10"/>
    <n v="468"/>
  </r>
  <r>
    <d v="2019-10-30T00:00:00"/>
    <x v="4"/>
    <d v="1899-12-30T12:00:00"/>
    <m/>
    <x v="1"/>
    <s v="JAR"/>
    <d v="2019-10-30T12:00:00"/>
    <m/>
    <x v="3"/>
    <s v="Descarga"/>
    <s v="NO"/>
    <n v="1"/>
    <n v="1"/>
    <x v="0"/>
    <x v="17"/>
    <x v="2"/>
    <s v="PALAU"/>
    <m/>
    <m/>
    <m/>
    <m/>
    <n v="10"/>
    <s v="Reyes"/>
    <x v="222"/>
    <d v="1899-12-30T12:00:00"/>
    <m/>
    <n v="0"/>
    <x v="0"/>
    <x v="0"/>
    <s v="SI"/>
    <x v="1"/>
    <x v="1"/>
    <x v="1"/>
    <n v="1"/>
    <x v="0"/>
    <x v="44"/>
    <x v="10"/>
    <n v="468"/>
  </r>
  <r>
    <d v="2019-10-30T00:00:00"/>
    <x v="14"/>
    <d v="1899-12-30T10:00:00"/>
    <m/>
    <x v="1"/>
    <s v="JAR"/>
    <d v="2019-10-30T10:00:00"/>
    <n v="30048"/>
    <x v="3"/>
    <s v="Carga"/>
    <s v="NO"/>
    <n v="5"/>
    <n v="10"/>
    <x v="0"/>
    <x v="438"/>
    <x v="1"/>
    <s v="TARRAGONA"/>
    <m/>
    <m/>
    <m/>
    <m/>
    <n v="30"/>
    <s v="Juan Carlos"/>
    <x v="222"/>
    <d v="1899-12-30T09:00:00"/>
    <m/>
    <n v="0"/>
    <x v="0"/>
    <x v="0"/>
    <s v="SI"/>
    <x v="1"/>
    <x v="3"/>
    <x v="1"/>
    <n v="1"/>
    <x v="1"/>
    <x v="44"/>
    <x v="10"/>
    <n v="468"/>
  </r>
  <r>
    <d v="2019-10-30T00:00:00"/>
    <x v="0"/>
    <d v="1899-12-30T09:30:00"/>
    <m/>
    <x v="1"/>
    <s v="JAR"/>
    <d v="2019-10-30T09:30:00"/>
    <m/>
    <x v="3"/>
    <s v="Descarga"/>
    <s v="NO"/>
    <n v="12"/>
    <n v="6"/>
    <x v="0"/>
    <x v="22"/>
    <x v="2"/>
    <s v="PALAU"/>
    <m/>
    <m/>
    <m/>
    <m/>
    <n v="30"/>
    <s v="Juan Carlos"/>
    <x v="222"/>
    <d v="1899-12-30T09:30:00"/>
    <m/>
    <n v="0"/>
    <x v="0"/>
    <x v="0"/>
    <s v="SI"/>
    <x v="1"/>
    <x v="1"/>
    <x v="1"/>
    <n v="1"/>
    <x v="0"/>
    <x v="44"/>
    <x v="10"/>
    <n v="468"/>
  </r>
  <r>
    <d v="2019-10-30T00:00:00"/>
    <x v="5"/>
    <d v="1899-12-30T12:30:00"/>
    <m/>
    <x v="1"/>
    <s v="JAR"/>
    <d v="2019-10-30T12:30:00"/>
    <n v="30177"/>
    <x v="26"/>
    <s v="Carga"/>
    <s v="SI"/>
    <n v="13.5"/>
    <n v="20"/>
    <x v="0"/>
    <x v="379"/>
    <x v="7"/>
    <s v="Massanassa"/>
    <m/>
    <m/>
    <m/>
    <m/>
    <n v="60"/>
    <s v="Juan Carlos"/>
    <x v="222"/>
    <d v="1899-12-30T12:30:00"/>
    <m/>
    <n v="1"/>
    <x v="0"/>
    <x v="0"/>
    <s v="SI"/>
    <x v="1"/>
    <x v="1"/>
    <x v="1"/>
    <n v="1"/>
    <x v="2"/>
    <x v="44"/>
    <x v="10"/>
    <n v="468"/>
  </r>
  <r>
    <d v="2019-10-30T00:00:00"/>
    <x v="3"/>
    <d v="1899-12-30T11:30:00"/>
    <m/>
    <x v="1"/>
    <s v="JAR"/>
    <d v="2019-10-30T11:30:00"/>
    <m/>
    <x v="22"/>
    <s v="Descarga"/>
    <s v="SI"/>
    <n v="13.5"/>
    <n v="26"/>
    <x v="0"/>
    <x v="21"/>
    <x v="8"/>
    <s v="PALAU"/>
    <m/>
    <m/>
    <m/>
    <m/>
    <n v="60"/>
    <s v="Juan Carlos"/>
    <x v="222"/>
    <d v="1899-12-30T11:30:00"/>
    <m/>
    <n v="1"/>
    <x v="0"/>
    <x v="0"/>
    <s v="SI"/>
    <x v="1"/>
    <x v="1"/>
    <x v="1"/>
    <n v="1"/>
    <x v="2"/>
    <x v="44"/>
    <x v="10"/>
    <n v="468"/>
  </r>
  <r>
    <d v="2019-10-30T00:00:00"/>
    <x v="36"/>
    <d v="1899-12-30T13:00:00"/>
    <m/>
    <x v="1"/>
    <s v="JAR"/>
    <d v="2019-10-30T13:00:00"/>
    <m/>
    <x v="22"/>
    <s v="Carga"/>
    <s v="SI"/>
    <n v="13.5"/>
    <n v="26"/>
    <x v="0"/>
    <x v="21"/>
    <x v="8"/>
    <s v="Murcia"/>
    <m/>
    <m/>
    <m/>
    <m/>
    <n v="60"/>
    <s v="Juan Carlos"/>
    <x v="222"/>
    <d v="1899-12-30T13:00:00"/>
    <m/>
    <n v="1"/>
    <x v="0"/>
    <x v="0"/>
    <s v="SI"/>
    <x v="1"/>
    <x v="1"/>
    <x v="1"/>
    <n v="1"/>
    <x v="2"/>
    <x v="44"/>
    <x v="10"/>
    <n v="468"/>
  </r>
  <r>
    <d v="2019-10-30T00:00:00"/>
    <x v="12"/>
    <d v="1899-12-30T14:30:00"/>
    <m/>
    <x v="1"/>
    <s v="JAR"/>
    <d v="2019-10-30T14:30:00"/>
    <n v="29803"/>
    <x v="3"/>
    <s v="Carga"/>
    <s v="NO"/>
    <n v="1"/>
    <n v="1"/>
    <x v="0"/>
    <x v="283"/>
    <x v="1"/>
    <s v="Portugal"/>
    <m/>
    <m/>
    <m/>
    <m/>
    <n v="15"/>
    <s v="Alfredo"/>
    <x v="221"/>
    <d v="1899-12-30T18:20:00"/>
    <m/>
    <n v="0"/>
    <x v="0"/>
    <x v="0"/>
    <s v="SI"/>
    <x v="3"/>
    <x v="3"/>
    <x v="1"/>
    <n v="1"/>
    <x v="1"/>
    <x v="44"/>
    <x v="10"/>
    <n v="468"/>
  </r>
  <r>
    <d v="2019-10-30T00:00:00"/>
    <x v="6"/>
    <d v="1899-12-30T13:30:00"/>
    <m/>
    <x v="1"/>
    <s v="JAR"/>
    <d v="2019-10-30T13:30:00"/>
    <s v="CB-1477"/>
    <x v="39"/>
    <s v="Descarga"/>
    <s v="NO"/>
    <n v="4"/>
    <n v="8"/>
    <x v="0"/>
    <x v="134"/>
    <x v="10"/>
    <s v="PALAU"/>
    <m/>
    <m/>
    <m/>
    <m/>
    <n v="20"/>
    <s v="Reyes"/>
    <x v="222"/>
    <d v="1899-12-30T11:00:00"/>
    <m/>
    <n v="0"/>
    <x v="0"/>
    <x v="0"/>
    <s v="SI"/>
    <x v="1"/>
    <x v="3"/>
    <x v="1"/>
    <n v="1"/>
    <x v="2"/>
    <x v="44"/>
    <x v="10"/>
    <n v="468"/>
  </r>
  <r>
    <d v="2019-10-30T00:00:00"/>
    <x v="7"/>
    <d v="1899-12-30T15:30:00"/>
    <m/>
    <x v="1"/>
    <s v="JAR"/>
    <d v="2019-10-30T15:30:00"/>
    <s v="30411+30500+30504+30511"/>
    <x v="3"/>
    <s v="Carga"/>
    <s v="NO"/>
    <n v="5"/>
    <n v="9"/>
    <x v="0"/>
    <x v="41"/>
    <x v="1"/>
    <s v="Portugal"/>
    <m/>
    <s v="C-63452  //  40-22-TG"/>
    <m/>
    <m/>
    <n v="30"/>
    <s v="Miguel M."/>
    <x v="222"/>
    <d v="1899-12-30T15:30:00"/>
    <m/>
    <n v="0"/>
    <x v="0"/>
    <x v="0"/>
    <s v="SI"/>
    <x v="1"/>
    <x v="1"/>
    <x v="1"/>
    <n v="1"/>
    <x v="1"/>
    <x v="44"/>
    <x v="10"/>
    <n v="468"/>
  </r>
  <r>
    <d v="2019-10-30T00:00:00"/>
    <x v="2"/>
    <d v="1899-12-30T11:00:00"/>
    <m/>
    <x v="1"/>
    <s v="JAR"/>
    <d v="2019-10-30T11:00:00"/>
    <n v="29909"/>
    <x v="91"/>
    <s v="Carga"/>
    <s v="NO"/>
    <n v="2"/>
    <n v="3"/>
    <x v="0"/>
    <x v="439"/>
    <x v="7"/>
    <s v="MARRUECOS"/>
    <m/>
    <m/>
    <m/>
    <m/>
    <n v="15"/>
    <s v="Juan Carlos"/>
    <x v="222"/>
    <d v="1899-12-30T13:30:00"/>
    <m/>
    <n v="0"/>
    <x v="0"/>
    <x v="0"/>
    <s v="SI"/>
    <x v="1"/>
    <x v="2"/>
    <x v="0"/>
    <n v="0"/>
    <x v="2"/>
    <x v="44"/>
    <x v="10"/>
    <n v="468"/>
  </r>
  <r>
    <d v="2019-10-30T00:00:00"/>
    <x v="20"/>
    <d v="1899-12-30T08:30:00"/>
    <m/>
    <x v="1"/>
    <s v="JAR"/>
    <d v="2019-10-30T08:30:00"/>
    <n v="30230"/>
    <x v="7"/>
    <s v="Carga"/>
    <s v="NO"/>
    <n v="4"/>
    <n v="5"/>
    <x v="0"/>
    <x v="9"/>
    <x v="7"/>
    <s v="Gurb"/>
    <m/>
    <m/>
    <m/>
    <m/>
    <n v="20"/>
    <s v="Juan Carlos"/>
    <x v="222"/>
    <d v="1899-12-30T08:30:00"/>
    <m/>
    <n v="0"/>
    <x v="0"/>
    <x v="0"/>
    <s v="SI"/>
    <x v="1"/>
    <x v="1"/>
    <x v="1"/>
    <n v="1"/>
    <x v="2"/>
    <x v="44"/>
    <x v="10"/>
    <n v="468"/>
  </r>
  <r>
    <d v="2019-10-30T00:00:00"/>
    <x v="61"/>
    <d v="1899-12-30T11:45:00"/>
    <m/>
    <x v="1"/>
    <s v="JAR"/>
    <d v="2019-10-30T12:00:00"/>
    <n v="30574"/>
    <x v="7"/>
    <s v="Carga"/>
    <s v="NO"/>
    <n v="4"/>
    <n v="4"/>
    <x v="0"/>
    <x v="9"/>
    <x v="11"/>
    <s v="varios"/>
    <s v="Itc y Cpq Iberica"/>
    <m/>
    <m/>
    <m/>
    <n v="15"/>
    <s v="Reyes"/>
    <x v="222"/>
    <d v="1899-12-30T11:45:00"/>
    <m/>
    <n v="0"/>
    <x v="0"/>
    <x v="0"/>
    <s v="SI"/>
    <x v="1"/>
    <x v="1"/>
    <x v="1"/>
    <n v="1"/>
    <x v="2"/>
    <x v="44"/>
    <x v="10"/>
    <n v="468"/>
  </r>
  <r>
    <d v="2019-10-30T00:00:00"/>
    <x v="53"/>
    <d v="1899-12-30T12:45:00"/>
    <m/>
    <x v="1"/>
    <s v="JAR"/>
    <d v="2019-10-30T13:00:00"/>
    <m/>
    <x v="7"/>
    <s v="Carga"/>
    <s v="NO"/>
    <n v="4"/>
    <n v="3"/>
    <x v="0"/>
    <x v="6"/>
    <x v="11"/>
    <s v="Montmelo"/>
    <m/>
    <m/>
    <m/>
    <m/>
    <n v="15"/>
    <s v="Jesús"/>
    <x v="222"/>
    <d v="1899-12-30T12:45:00"/>
    <m/>
    <n v="0"/>
    <x v="0"/>
    <x v="0"/>
    <s v="SI"/>
    <x v="1"/>
    <x v="1"/>
    <x v="1"/>
    <n v="1"/>
    <x v="2"/>
    <x v="44"/>
    <x v="10"/>
    <n v="468"/>
  </r>
  <r>
    <d v="2019-10-30T00:00:00"/>
    <x v="46"/>
    <d v="1899-12-30T18:00:00"/>
    <m/>
    <x v="1"/>
    <s v="JAR"/>
    <d v="2019-10-30T18:00:00"/>
    <n v="30582"/>
    <x v="26"/>
    <s v="Carga"/>
    <s v="SI"/>
    <n v="13.5"/>
    <n v="26"/>
    <x v="2"/>
    <x v="431"/>
    <x v="7"/>
    <s v="La Rioja"/>
    <m/>
    <m/>
    <m/>
    <m/>
    <n v="45"/>
    <s v="Miguel M."/>
    <x v="222"/>
    <d v="1899-12-30T18:00:00"/>
    <m/>
    <n v="1"/>
    <x v="0"/>
    <x v="0"/>
    <s v="SI"/>
    <x v="1"/>
    <x v="1"/>
    <x v="1"/>
    <n v="1"/>
    <x v="2"/>
    <x v="44"/>
    <x v="10"/>
    <n v="468"/>
  </r>
  <r>
    <d v="2019-10-30T00:00:00"/>
    <x v="55"/>
    <d v="1899-12-30T17:30:00"/>
    <m/>
    <x v="1"/>
    <s v="JAR"/>
    <d v="2019-10-30T17:30:00"/>
    <m/>
    <x v="26"/>
    <s v="Descarga"/>
    <s v="NO"/>
    <n v="7"/>
    <n v="13"/>
    <x v="0"/>
    <x v="157"/>
    <x v="5"/>
    <s v="PALAU"/>
    <m/>
    <m/>
    <m/>
    <m/>
    <n v="30"/>
    <s v="Miguel M."/>
    <x v="222"/>
    <d v="1899-12-30T17:30:00"/>
    <m/>
    <n v="0"/>
    <x v="0"/>
    <x v="0"/>
    <s v="SI"/>
    <x v="1"/>
    <x v="1"/>
    <x v="1"/>
    <n v="1"/>
    <x v="2"/>
    <x v="44"/>
    <x v="10"/>
    <n v="468"/>
  </r>
  <r>
    <d v="2019-10-31T00:00:00"/>
    <x v="8"/>
    <d v="1899-12-30T16:30:00"/>
    <m/>
    <x v="1"/>
    <s v="JAR"/>
    <d v="2019-10-31T16:30:00"/>
    <m/>
    <x v="19"/>
    <s v="Carga"/>
    <s v="NO"/>
    <n v="4"/>
    <n v="2"/>
    <x v="0"/>
    <x v="6"/>
    <x v="3"/>
    <s v="Varios"/>
    <m/>
    <m/>
    <m/>
    <m/>
    <n v="20"/>
    <s v="Alfredo"/>
    <x v="223"/>
    <d v="1899-12-30T16:30:00"/>
    <m/>
    <n v="0"/>
    <x v="0"/>
    <x v="0"/>
    <s v="SI"/>
    <x v="1"/>
    <x v="1"/>
    <x v="1"/>
    <n v="1"/>
    <x v="1"/>
    <x v="44"/>
    <x v="10"/>
    <n v="468"/>
  </r>
  <r>
    <d v="2019-10-31T00:00:00"/>
    <x v="40"/>
    <d v="1899-12-30T17:00:00"/>
    <m/>
    <x v="1"/>
    <s v="JAR"/>
    <d v="2019-10-31T17:00:00"/>
    <m/>
    <x v="83"/>
    <s v="Carga"/>
    <s v="NO"/>
    <n v="2"/>
    <n v="4"/>
    <x v="0"/>
    <x v="294"/>
    <x v="7"/>
    <s v="varios"/>
    <m/>
    <m/>
    <m/>
    <m/>
    <n v="20"/>
    <s v="Alfredo"/>
    <x v="223"/>
    <d v="1899-12-30T17:00:00"/>
    <m/>
    <n v="0"/>
    <x v="0"/>
    <x v="0"/>
    <s v="SI"/>
    <x v="1"/>
    <x v="1"/>
    <x v="1"/>
    <n v="1"/>
    <x v="2"/>
    <x v="44"/>
    <x v="10"/>
    <n v="468"/>
  </r>
  <r>
    <d v="2019-10-31T00:00:00"/>
    <x v="22"/>
    <d v="1899-12-30T09:00:00"/>
    <m/>
    <x v="1"/>
    <s v="JAR"/>
    <d v="2019-10-31T09:00:00"/>
    <n v="29999"/>
    <x v="26"/>
    <s v="Carga"/>
    <s v="SI"/>
    <n v="13.5"/>
    <n v="26"/>
    <x v="0"/>
    <x v="265"/>
    <x v="7"/>
    <s v="Mataro"/>
    <m/>
    <m/>
    <m/>
    <m/>
    <n v="60"/>
    <s v="Sandra"/>
    <x v="223"/>
    <d v="1899-12-30T09:00:00"/>
    <m/>
    <n v="1"/>
    <x v="0"/>
    <x v="0"/>
    <s v="SI"/>
    <x v="1"/>
    <x v="1"/>
    <x v="1"/>
    <n v="1"/>
    <x v="2"/>
    <x v="44"/>
    <x v="10"/>
    <n v="468"/>
  </r>
  <r>
    <d v="2019-10-31T00:00:00"/>
    <x v="0"/>
    <d v="1899-12-30T09:30:00"/>
    <m/>
    <x v="1"/>
    <s v="JAR"/>
    <d v="2019-10-31T09:30:00"/>
    <m/>
    <x v="22"/>
    <s v="Descarga"/>
    <s v="SI"/>
    <n v="13.5"/>
    <n v="26"/>
    <x v="0"/>
    <x v="21"/>
    <x v="8"/>
    <s v="PALAU"/>
    <m/>
    <m/>
    <m/>
    <m/>
    <n v="60"/>
    <s v="Sandra"/>
    <x v="223"/>
    <d v="1899-12-30T11:30:00"/>
    <m/>
    <n v="1"/>
    <x v="0"/>
    <x v="0"/>
    <s v="SI"/>
    <x v="1"/>
    <x v="2"/>
    <x v="0"/>
    <n v="0"/>
    <x v="2"/>
    <x v="44"/>
    <x v="10"/>
    <n v="468"/>
  </r>
  <r>
    <d v="2019-10-31T00:00:00"/>
    <x v="2"/>
    <d v="1899-12-30T11:00:00"/>
    <m/>
    <x v="1"/>
    <s v="JAR"/>
    <d v="2019-10-31T11:00:00"/>
    <s v=" CB-1482"/>
    <x v="25"/>
    <s v="Descarga"/>
    <s v="SI"/>
    <n v="13.5"/>
    <n v="26"/>
    <x v="0"/>
    <x v="42"/>
    <x v="10"/>
    <s v="PALAU"/>
    <m/>
    <m/>
    <m/>
    <m/>
    <n v="60"/>
    <s v="Juan Carlos"/>
    <x v="223"/>
    <d v="1899-12-30T11:00:00"/>
    <m/>
    <n v="1"/>
    <x v="0"/>
    <x v="0"/>
    <s v="SI"/>
    <x v="1"/>
    <x v="1"/>
    <x v="1"/>
    <n v="1"/>
    <x v="2"/>
    <x v="44"/>
    <x v="10"/>
    <n v="468"/>
  </r>
  <r>
    <d v="2019-10-31T00:00:00"/>
    <x v="14"/>
    <d v="1899-12-30T10:00:00"/>
    <m/>
    <x v="1"/>
    <s v="JAR"/>
    <d v="2019-10-31T10:00:00"/>
    <n v="29636"/>
    <x v="26"/>
    <s v="Carga"/>
    <s v="SI"/>
    <n v="13.5"/>
    <n v="24"/>
    <x v="0"/>
    <x v="392"/>
    <x v="7"/>
    <s v="Montornes"/>
    <m/>
    <m/>
    <m/>
    <m/>
    <n v="60"/>
    <s v="Sandra"/>
    <x v="223"/>
    <d v="1899-12-30T10:00:00"/>
    <m/>
    <n v="1"/>
    <x v="0"/>
    <x v="0"/>
    <s v="SI"/>
    <x v="1"/>
    <x v="1"/>
    <x v="1"/>
    <n v="1"/>
    <x v="2"/>
    <x v="44"/>
    <x v="10"/>
    <n v="468"/>
  </r>
  <r>
    <d v="2019-10-31T00:00:00"/>
    <x v="4"/>
    <d v="1899-12-30T12:00:00"/>
    <m/>
    <x v="1"/>
    <s v="JAR"/>
    <d v="2019-10-31T12:00:00"/>
    <n v="30142"/>
    <x v="13"/>
    <s v="Carga"/>
    <s v="NO"/>
    <n v="3"/>
    <n v="6"/>
    <x v="0"/>
    <x v="4"/>
    <x v="7"/>
    <s v="Portugal"/>
    <m/>
    <m/>
    <m/>
    <m/>
    <n v="60"/>
    <s v="Juan Carlos"/>
    <x v="223"/>
    <d v="1899-12-30T12:00:00"/>
    <m/>
    <n v="0"/>
    <x v="0"/>
    <x v="0"/>
    <s v="SI"/>
    <x v="1"/>
    <x v="1"/>
    <x v="1"/>
    <n v="1"/>
    <x v="2"/>
    <x v="44"/>
    <x v="10"/>
    <n v="468"/>
  </r>
  <r>
    <d v="2019-10-31T00:00:00"/>
    <x v="155"/>
    <d v="1899-12-30T06:30:00"/>
    <m/>
    <x v="1"/>
    <s v="JAR"/>
    <d v="2019-10-31T06:30:00"/>
    <n v="29988"/>
    <x v="55"/>
    <s v="Carga"/>
    <s v="SI"/>
    <n v="13.5"/>
    <n v="26"/>
    <x v="0"/>
    <x v="148"/>
    <x v="1"/>
    <s v="Jaén"/>
    <m/>
    <m/>
    <m/>
    <m/>
    <n v="60"/>
    <s v="Juan Carlos"/>
    <x v="223"/>
    <d v="1899-12-30T09:30:00"/>
    <m/>
    <n v="1"/>
    <x v="0"/>
    <x v="0"/>
    <s v="SI"/>
    <x v="1"/>
    <x v="2"/>
    <x v="0"/>
    <n v="0"/>
    <x v="1"/>
    <x v="44"/>
    <x v="10"/>
    <n v="468"/>
  </r>
  <r>
    <d v="2019-10-31T00:00:00"/>
    <x v="55"/>
    <d v="1899-12-30T17:30:00"/>
    <m/>
    <x v="1"/>
    <s v="JAR"/>
    <d v="2019-10-31T17:30:00"/>
    <n v="30471"/>
    <x v="3"/>
    <s v="Carga"/>
    <s v="SI"/>
    <n v="13.5"/>
    <n v="10"/>
    <x v="0"/>
    <x v="6"/>
    <x v="3"/>
    <s v="Bernis"/>
    <m/>
    <m/>
    <m/>
    <m/>
    <n v="40"/>
    <s v="Ouassim"/>
    <x v="223"/>
    <d v="1899-12-30T17:30:00"/>
    <m/>
    <n v="1"/>
    <x v="0"/>
    <x v="0"/>
    <s v="SI"/>
    <x v="1"/>
    <x v="1"/>
    <x v="1"/>
    <n v="1"/>
    <x v="1"/>
    <x v="44"/>
    <x v="10"/>
    <n v="468"/>
  </r>
  <r>
    <d v="2019-10-31T00:00:00"/>
    <x v="9"/>
    <d v="1899-12-30T08:00:00"/>
    <m/>
    <x v="1"/>
    <s v="JAR"/>
    <d v="2019-10-31T08:00:00"/>
    <m/>
    <x v="43"/>
    <s v="Carga"/>
    <s v="NO"/>
    <n v="3"/>
    <n v="5"/>
    <x v="0"/>
    <x v="340"/>
    <x v="2"/>
    <s v="HOSPITALET"/>
    <m/>
    <m/>
    <m/>
    <m/>
    <n v="30"/>
    <s v="Sandra"/>
    <x v="223"/>
    <d v="1899-12-30T08:00:00"/>
    <m/>
    <n v="0"/>
    <x v="0"/>
    <x v="0"/>
    <s v="SI"/>
    <x v="1"/>
    <x v="1"/>
    <x v="1"/>
    <n v="1"/>
    <x v="0"/>
    <x v="44"/>
    <x v="10"/>
    <n v="468"/>
  </r>
  <r>
    <d v="2019-10-31T00:00:00"/>
    <x v="36"/>
    <d v="1899-12-30T13:00:00"/>
    <m/>
    <x v="1"/>
    <s v="JAR"/>
    <d v="2019-10-31T13:00:00"/>
    <n v="30582"/>
    <x v="26"/>
    <s v="Carga"/>
    <s v="SI"/>
    <n v="13.5"/>
    <n v="26"/>
    <x v="2"/>
    <x v="431"/>
    <x v="7"/>
    <s v="La Rioja"/>
    <m/>
    <m/>
    <m/>
    <m/>
    <n v="45"/>
    <s v="Juan Carlos"/>
    <x v="223"/>
    <d v="1899-12-30T13:00:00"/>
    <m/>
    <n v="1"/>
    <x v="0"/>
    <x v="0"/>
    <s v="SI"/>
    <x v="1"/>
    <x v="1"/>
    <x v="1"/>
    <n v="1"/>
    <x v="2"/>
    <x v="44"/>
    <x v="10"/>
    <n v="468"/>
  </r>
  <r>
    <d v="2019-10-31T00:00:00"/>
    <x v="38"/>
    <d v="1899-12-30T15:00:00"/>
    <m/>
    <x v="1"/>
    <s v="JAR"/>
    <d v="2019-10-31T15:00:00"/>
    <n v="30582"/>
    <x v="26"/>
    <s v="Carga"/>
    <s v="SI"/>
    <n v="13.5"/>
    <n v="26"/>
    <x v="2"/>
    <x v="431"/>
    <x v="7"/>
    <s v="La Rioja"/>
    <m/>
    <m/>
    <m/>
    <m/>
    <n v="45"/>
    <s v="Alfredo"/>
    <x v="223"/>
    <d v="1899-12-30T14:00:00"/>
    <m/>
    <n v="1"/>
    <x v="0"/>
    <x v="0"/>
    <s v="SI"/>
    <x v="1"/>
    <x v="3"/>
    <x v="1"/>
    <n v="1"/>
    <x v="2"/>
    <x v="44"/>
    <x v="10"/>
    <n v="468"/>
  </r>
  <r>
    <d v="2019-10-31T00:00:00"/>
    <x v="13"/>
    <d v="1899-12-30T16:00:00"/>
    <m/>
    <x v="1"/>
    <s v="JAR"/>
    <d v="2019-10-31T16:00:00"/>
    <n v="30582"/>
    <x v="26"/>
    <s v="Carga"/>
    <s v="SI"/>
    <n v="13.5"/>
    <n v="26"/>
    <x v="2"/>
    <x v="431"/>
    <x v="7"/>
    <s v="La Rioja"/>
    <m/>
    <m/>
    <m/>
    <m/>
    <n v="45"/>
    <s v="Alfredo"/>
    <x v="223"/>
    <d v="1899-12-30T15:00:00"/>
    <m/>
    <n v="1"/>
    <x v="0"/>
    <x v="0"/>
    <s v="SI"/>
    <x v="1"/>
    <x v="3"/>
    <x v="1"/>
    <n v="1"/>
    <x v="2"/>
    <x v="44"/>
    <x v="10"/>
    <n v="468"/>
  </r>
  <r>
    <d v="2019-10-31T00:00:00"/>
    <x v="43"/>
    <d v="1899-12-30T14:00:00"/>
    <m/>
    <x v="1"/>
    <s v="JAR"/>
    <d v="2019-10-31T14:00:00"/>
    <n v="30582"/>
    <x v="26"/>
    <s v="Carga"/>
    <s v="SI"/>
    <n v="13.5"/>
    <n v="26"/>
    <x v="2"/>
    <x v="431"/>
    <x v="7"/>
    <s v="La Rioja"/>
    <m/>
    <m/>
    <m/>
    <m/>
    <n v="45"/>
    <s v="Sandra"/>
    <x v="223"/>
    <d v="1899-12-30T13:00:00"/>
    <m/>
    <n v="1"/>
    <x v="0"/>
    <x v="0"/>
    <s v="SI"/>
    <x v="1"/>
    <x v="3"/>
    <x v="1"/>
    <n v="1"/>
    <x v="2"/>
    <x v="44"/>
    <x v="10"/>
    <n v="468"/>
  </r>
  <r>
    <d v="2019-10-31T00:00:00"/>
    <x v="18"/>
    <d v="1899-12-30T07:30:00"/>
    <m/>
    <x v="1"/>
    <s v="JAR"/>
    <d v="2019-10-31T07:30:00"/>
    <n v="29577"/>
    <x v="7"/>
    <s v="Carga"/>
    <s v="NO"/>
    <n v="4"/>
    <n v="6"/>
    <x v="0"/>
    <x v="9"/>
    <x v="7"/>
    <s v="Martorell"/>
    <m/>
    <m/>
    <m/>
    <m/>
    <n v="20"/>
    <s v="Juan Carlos"/>
    <x v="223"/>
    <d v="1899-12-30T07:30:00"/>
    <m/>
    <n v="0"/>
    <x v="0"/>
    <x v="0"/>
    <s v="SI"/>
    <x v="1"/>
    <x v="1"/>
    <x v="1"/>
    <n v="1"/>
    <x v="2"/>
    <x v="44"/>
    <x v="10"/>
    <n v="468"/>
  </r>
  <r>
    <d v="2019-10-31T00:00:00"/>
    <x v="90"/>
    <d v="1899-12-30T08:15:00"/>
    <m/>
    <x v="1"/>
    <s v="JAR"/>
    <d v="2019-10-31T08:30:00"/>
    <m/>
    <x v="31"/>
    <s v="Carga"/>
    <s v="SI"/>
    <n v="13.5"/>
    <n v="26"/>
    <x v="0"/>
    <x v="70"/>
    <x v="11"/>
    <s v="Maçanet de la selva"/>
    <m/>
    <m/>
    <m/>
    <m/>
    <n v="40"/>
    <s v="Juan Carlos"/>
    <x v="223"/>
    <d v="1899-12-30T08:15:00"/>
    <m/>
    <n v="1"/>
    <x v="0"/>
    <x v="0"/>
    <s v="SI"/>
    <x v="1"/>
    <x v="1"/>
    <x v="1"/>
    <n v="1"/>
    <x v="2"/>
    <x v="44"/>
    <x v="10"/>
    <n v="468"/>
  </r>
  <r>
    <d v="2019-10-31T00:00:00"/>
    <x v="41"/>
    <m/>
    <m/>
    <x v="0"/>
    <s v="JAR"/>
    <d v="2019-10-31T10:30:00"/>
    <s v="30460-29912-30292"/>
    <x v="3"/>
    <s v="Carga"/>
    <s v="NO"/>
    <n v="3"/>
    <n v="6"/>
    <x v="0"/>
    <x v="52"/>
    <x v="1"/>
    <s v="MADRID"/>
    <m/>
    <m/>
    <m/>
    <m/>
    <n v="20"/>
    <s v="Reyes"/>
    <x v="223"/>
    <d v="1899-12-30T10:15:00"/>
    <m/>
    <n v="0"/>
    <x v="0"/>
    <x v="0"/>
    <s v="No"/>
    <x v="0"/>
    <x v="0"/>
    <x v="0"/>
    <n v="0"/>
    <x v="1"/>
    <x v="44"/>
    <x v="10"/>
    <n v="468"/>
  </r>
  <r>
    <d v="2019-10-31T00:00:00"/>
    <x v="46"/>
    <d v="1899-12-30T18:00:00"/>
    <m/>
    <x v="1"/>
    <s v="JAR"/>
    <d v="2019-10-31T18:00:00"/>
    <s v="29989-988-092"/>
    <x v="55"/>
    <s v="Carga"/>
    <s v="SI"/>
    <n v="13.5"/>
    <n v="26"/>
    <x v="0"/>
    <x v="148"/>
    <x v="1"/>
    <s v="Jaén"/>
    <m/>
    <s v="1818KCZ R2564BCN   "/>
    <m/>
    <m/>
    <n v="60"/>
    <s v="Alfredo"/>
    <x v="223"/>
    <d v="1899-12-30T18:00:00"/>
    <m/>
    <n v="1"/>
    <x v="0"/>
    <x v="0"/>
    <s v="SI"/>
    <x v="1"/>
    <x v="1"/>
    <x v="1"/>
    <n v="1"/>
    <x v="1"/>
    <x v="44"/>
    <x v="10"/>
    <n v="468"/>
  </r>
  <r>
    <d v="2019-10-31T00:00:00"/>
    <x v="3"/>
    <d v="1899-12-30T11:30:00"/>
    <m/>
    <x v="1"/>
    <s v="JAR"/>
    <d v="2019-10-31T11:30:00"/>
    <s v="P R S"/>
    <x v="28"/>
    <s v="Carga"/>
    <s v="NO"/>
    <n v="4"/>
    <n v="6"/>
    <x v="0"/>
    <x v="4"/>
    <x v="3"/>
    <s v="Tarragona"/>
    <m/>
    <m/>
    <m/>
    <m/>
    <n v="20"/>
    <s v="Juan Carlos"/>
    <x v="223"/>
    <d v="1899-12-30T11:30:00"/>
    <m/>
    <n v="0"/>
    <x v="0"/>
    <x v="0"/>
    <s v="SI"/>
    <x v="1"/>
    <x v="1"/>
    <x v="1"/>
    <n v="1"/>
    <x v="1"/>
    <x v="44"/>
    <x v="10"/>
    <n v="468"/>
  </r>
  <r>
    <d v="2019-10-31T00:00:00"/>
    <x v="175"/>
    <d v="1899-12-30T16:15:00"/>
    <m/>
    <x v="1"/>
    <s v="JAR"/>
    <d v="2019-10-31T16:30:00"/>
    <n v="30499"/>
    <x v="3"/>
    <s v="Carga"/>
    <s v="NO"/>
    <n v="1"/>
    <n v="1"/>
    <x v="0"/>
    <x v="339"/>
    <x v="3"/>
    <s v="Pontevedra"/>
    <m/>
    <m/>
    <m/>
    <m/>
    <n v="10"/>
    <s v="Alfredo"/>
    <x v="223"/>
    <d v="1899-12-30T16:15:00"/>
    <m/>
    <n v="0"/>
    <x v="0"/>
    <x v="0"/>
    <s v="SI"/>
    <x v="1"/>
    <x v="1"/>
    <x v="1"/>
    <n v="1"/>
    <x v="1"/>
    <x v="44"/>
    <x v="10"/>
    <n v="468"/>
  </r>
  <r>
    <d v="2019-11-04T00:00:00"/>
    <x v="43"/>
    <d v="1899-12-30T14:00:00"/>
    <m/>
    <x v="1"/>
    <s v="JAR"/>
    <d v="2019-11-04T14:00:00"/>
    <s v="6007558 + 6008019 + 6008006 + 6007877  "/>
    <x v="6"/>
    <s v="Carga"/>
    <s v="SI"/>
    <n v="13.5"/>
    <n v="26"/>
    <x v="0"/>
    <x v="7"/>
    <x v="4"/>
    <s v="Gaillon"/>
    <m/>
    <m/>
    <m/>
    <m/>
    <n v="60"/>
    <s v="Miguel M."/>
    <x v="224"/>
    <d v="1899-12-30T14:00:00"/>
    <m/>
    <n v="1"/>
    <x v="0"/>
    <x v="0"/>
    <s v="SI"/>
    <x v="1"/>
    <x v="1"/>
    <x v="1"/>
    <n v="1"/>
    <x v="1"/>
    <x v="45"/>
    <x v="11"/>
    <n v="468"/>
  </r>
  <r>
    <d v="2019-11-04T00:00:00"/>
    <x v="38"/>
    <d v="1899-12-30T15:00:00"/>
    <m/>
    <x v="1"/>
    <s v="JAR"/>
    <d v="2019-11-04T15:00:00"/>
    <n v="29754"/>
    <x v="26"/>
    <s v="Carga"/>
    <s v="NO"/>
    <n v="8"/>
    <n v="15"/>
    <x v="0"/>
    <x v="349"/>
    <x v="7"/>
    <s v="SEVILLA"/>
    <m/>
    <m/>
    <m/>
    <m/>
    <n v="60"/>
    <s v="Alfredo"/>
    <x v="224"/>
    <d v="1899-12-30T15:00:00"/>
    <m/>
    <n v="0"/>
    <x v="0"/>
    <x v="0"/>
    <s v="SI"/>
    <x v="1"/>
    <x v="1"/>
    <x v="1"/>
    <n v="1"/>
    <x v="2"/>
    <x v="45"/>
    <x v="11"/>
    <n v="468"/>
  </r>
  <r>
    <d v="2019-11-04T00:00:00"/>
    <x v="59"/>
    <d v="1899-12-30T07:00:00"/>
    <m/>
    <x v="1"/>
    <s v="JAR"/>
    <d v="2019-11-04T07:00:00"/>
    <m/>
    <x v="26"/>
    <s v="Carga"/>
    <s v="SI"/>
    <n v="13.5"/>
    <n v="26"/>
    <x v="0"/>
    <x v="349"/>
    <x v="7"/>
    <s v="VARIOS"/>
    <m/>
    <m/>
    <m/>
    <m/>
    <n v="60"/>
    <s v="Juan Carlos"/>
    <x v="224"/>
    <d v="1899-12-30T07:00:00"/>
    <m/>
    <n v="1"/>
    <x v="0"/>
    <x v="0"/>
    <s v="SI"/>
    <x v="1"/>
    <x v="1"/>
    <x v="1"/>
    <n v="1"/>
    <x v="2"/>
    <x v="45"/>
    <x v="11"/>
    <n v="468"/>
  </r>
  <r>
    <d v="2019-11-04T00:00:00"/>
    <x v="2"/>
    <d v="1899-12-30T11:00:00"/>
    <m/>
    <x v="1"/>
    <s v="JAR"/>
    <d v="2019-11-04T11:00:00"/>
    <m/>
    <x v="3"/>
    <s v="Descarga"/>
    <s v="NO"/>
    <n v="12"/>
    <n v="6"/>
    <x v="0"/>
    <x v="22"/>
    <x v="2"/>
    <s v="PALAU"/>
    <m/>
    <m/>
    <m/>
    <m/>
    <m/>
    <s v="FALLO"/>
    <x v="23"/>
    <m/>
    <m/>
    <n v="0"/>
    <x v="1"/>
    <x v="1"/>
    <s v="N/A"/>
    <x v="4"/>
    <x v="4"/>
    <x v="0"/>
    <n v="0"/>
    <x v="0"/>
    <x v="5"/>
    <x v="2"/>
    <n v="468"/>
  </r>
  <r>
    <d v="2019-11-04T00:00:00"/>
    <x v="40"/>
    <d v="1899-12-30T17:00:00"/>
    <m/>
    <x v="1"/>
    <s v="JAR"/>
    <d v="2019-11-04T17:00:00"/>
    <m/>
    <x v="83"/>
    <s v="Carga"/>
    <s v="NO"/>
    <n v="2"/>
    <n v="4"/>
    <x v="0"/>
    <x v="294"/>
    <x v="7"/>
    <s v="varios"/>
    <m/>
    <m/>
    <m/>
    <m/>
    <n v="20"/>
    <s v="Miguel M."/>
    <x v="224"/>
    <d v="1899-12-30T17:00:00"/>
    <m/>
    <n v="0"/>
    <x v="0"/>
    <x v="0"/>
    <s v="SI"/>
    <x v="1"/>
    <x v="1"/>
    <x v="1"/>
    <n v="1"/>
    <x v="2"/>
    <x v="45"/>
    <x v="11"/>
    <n v="468"/>
  </r>
  <r>
    <d v="2019-11-04T00:00:00"/>
    <x v="55"/>
    <d v="1899-12-30T17:30:00"/>
    <m/>
    <x v="1"/>
    <s v="JAR"/>
    <d v="2019-11-04T17:30:00"/>
    <m/>
    <x v="32"/>
    <s v="Descarga"/>
    <s v="NO"/>
    <n v="4"/>
    <n v="7"/>
    <x v="0"/>
    <x v="227"/>
    <x v="0"/>
    <s v="PALAU"/>
    <m/>
    <m/>
    <m/>
    <m/>
    <n v="30"/>
    <s v="Alfredo"/>
    <x v="224"/>
    <d v="1899-12-30T17:30:00"/>
    <m/>
    <n v="0"/>
    <x v="0"/>
    <x v="0"/>
    <s v="SI"/>
    <x v="1"/>
    <x v="1"/>
    <x v="1"/>
    <n v="1"/>
    <x v="0"/>
    <x v="45"/>
    <x v="11"/>
    <n v="468"/>
  </r>
  <r>
    <d v="2019-11-04T00:00:00"/>
    <x v="46"/>
    <d v="1899-12-30T18:00:00"/>
    <m/>
    <x v="1"/>
    <s v="JAR"/>
    <d v="2019-11-04T18:00:00"/>
    <n v="30582"/>
    <x v="26"/>
    <s v="Carga"/>
    <s v="SI"/>
    <n v="13.5"/>
    <n v="26"/>
    <x v="2"/>
    <x v="431"/>
    <x v="7"/>
    <s v="La Rioja"/>
    <m/>
    <m/>
    <m/>
    <m/>
    <n v="45"/>
    <s v="Juan Carlos"/>
    <x v="224"/>
    <d v="1899-12-30T18:00:00"/>
    <m/>
    <n v="1"/>
    <x v="0"/>
    <x v="0"/>
    <s v="SI"/>
    <x v="1"/>
    <x v="1"/>
    <x v="1"/>
    <n v="1"/>
    <x v="2"/>
    <x v="45"/>
    <x v="11"/>
    <n v="468"/>
  </r>
  <r>
    <d v="2019-11-04T00:00:00"/>
    <x v="5"/>
    <d v="1899-12-30T12:30:00"/>
    <m/>
    <x v="1"/>
    <s v="JAR"/>
    <d v="2019-11-04T12:30:00"/>
    <s v="6008026-6007846"/>
    <x v="3"/>
    <s v="Carga"/>
    <s v="NO"/>
    <n v="2"/>
    <n v="4"/>
    <x v="0"/>
    <x v="12"/>
    <x v="4"/>
    <s v="Belgica"/>
    <m/>
    <m/>
    <m/>
    <m/>
    <n v="20"/>
    <s v="Reyes"/>
    <x v="224"/>
    <d v="1899-12-30T12:30:00"/>
    <m/>
    <n v="0"/>
    <x v="0"/>
    <x v="0"/>
    <s v="SI"/>
    <x v="1"/>
    <x v="1"/>
    <x v="1"/>
    <n v="1"/>
    <x v="1"/>
    <x v="45"/>
    <x v="11"/>
    <n v="468"/>
  </r>
  <r>
    <d v="2019-11-04T00:00:00"/>
    <x v="22"/>
    <d v="1899-12-30T09:00:00"/>
    <m/>
    <x v="1"/>
    <s v="JAR"/>
    <d v="2019-11-04T09:00:00"/>
    <n v="25591"/>
    <x v="3"/>
    <s v="Carga"/>
    <s v="NO"/>
    <n v="1"/>
    <n v="1"/>
    <x v="0"/>
    <x v="362"/>
    <x v="1"/>
    <s v="Alava"/>
    <m/>
    <m/>
    <m/>
    <m/>
    <n v="10"/>
    <s v="Reyes"/>
    <x v="224"/>
    <d v="1899-12-30T11:00:00"/>
    <m/>
    <n v="0"/>
    <x v="0"/>
    <x v="0"/>
    <s v="SI"/>
    <x v="1"/>
    <x v="2"/>
    <x v="0"/>
    <n v="0"/>
    <x v="1"/>
    <x v="45"/>
    <x v="11"/>
    <n v="468"/>
  </r>
  <r>
    <d v="2019-11-04T00:00:00"/>
    <x v="0"/>
    <d v="1899-12-30T09:30:00"/>
    <m/>
    <x v="1"/>
    <s v="JAR"/>
    <d v="2019-11-04T09:30:00"/>
    <n v="30493"/>
    <x v="70"/>
    <s v="Carga"/>
    <s v="NO"/>
    <n v="1"/>
    <n v="1"/>
    <x v="0"/>
    <x v="308"/>
    <x v="1"/>
    <s v="Ourense"/>
    <m/>
    <m/>
    <m/>
    <m/>
    <n v="5"/>
    <s v="Juan Carlos"/>
    <x v="224"/>
    <d v="1899-12-30T09:30:00"/>
    <m/>
    <n v="0"/>
    <x v="0"/>
    <x v="0"/>
    <s v="SI"/>
    <x v="1"/>
    <x v="1"/>
    <x v="1"/>
    <n v="1"/>
    <x v="1"/>
    <x v="45"/>
    <x v="11"/>
    <n v="468"/>
  </r>
  <r>
    <d v="2019-11-04T00:00:00"/>
    <x v="3"/>
    <d v="1899-12-30T11:30:00"/>
    <m/>
    <x v="1"/>
    <s v="JAR"/>
    <d v="2019-11-04T11:30:00"/>
    <m/>
    <x v="28"/>
    <s v="Descarga"/>
    <s v="NO"/>
    <n v="1"/>
    <n v="1"/>
    <x v="0"/>
    <x v="49"/>
    <x v="0"/>
    <s v="PALAU"/>
    <m/>
    <m/>
    <m/>
    <m/>
    <n v="10"/>
    <s v="Reyes"/>
    <x v="224"/>
    <d v="1899-12-30T12:30:00"/>
    <m/>
    <n v="0"/>
    <x v="0"/>
    <x v="0"/>
    <s v="SI"/>
    <x v="1"/>
    <x v="2"/>
    <x v="0"/>
    <n v="0"/>
    <x v="0"/>
    <x v="45"/>
    <x v="11"/>
    <n v="468"/>
  </r>
  <r>
    <d v="2019-11-04T00:00:00"/>
    <x v="12"/>
    <d v="1899-12-30T14:30:00"/>
    <m/>
    <x v="1"/>
    <s v="JAR"/>
    <d v="2019-11-04T14:30:00"/>
    <s v="varios pedidos"/>
    <x v="3"/>
    <s v="Carga"/>
    <s v="SI"/>
    <n v="13.5"/>
    <n v="26"/>
    <x v="0"/>
    <x v="10"/>
    <x v="4"/>
    <s v="UK"/>
    <m/>
    <m/>
    <m/>
    <m/>
    <n v="40"/>
    <s v="Miguel M."/>
    <x v="224"/>
    <d v="1899-12-30T19:30:00"/>
    <m/>
    <n v="1"/>
    <x v="0"/>
    <x v="0"/>
    <s v="SI"/>
    <x v="1"/>
    <x v="2"/>
    <x v="0"/>
    <n v="0"/>
    <x v="1"/>
    <x v="45"/>
    <x v="11"/>
    <n v="468"/>
  </r>
  <r>
    <d v="2019-11-04T00:00:00"/>
    <x v="14"/>
    <d v="1899-12-30T10:00:00"/>
    <m/>
    <x v="1"/>
    <s v="JAR"/>
    <d v="2019-11-04T10:00:00"/>
    <m/>
    <x v="26"/>
    <s v="Carga"/>
    <s v="NO"/>
    <n v="8"/>
    <n v="16"/>
    <x v="0"/>
    <x v="157"/>
    <x v="5"/>
    <s v="Varios"/>
    <m/>
    <m/>
    <m/>
    <m/>
    <n v="30"/>
    <s v="Juan Carlos"/>
    <x v="224"/>
    <d v="1899-12-30T10:00:00"/>
    <m/>
    <n v="0"/>
    <x v="0"/>
    <x v="0"/>
    <s v="SI"/>
    <x v="1"/>
    <x v="1"/>
    <x v="1"/>
    <n v="1"/>
    <x v="2"/>
    <x v="45"/>
    <x v="11"/>
    <n v="468"/>
  </r>
  <r>
    <d v="2019-11-04T00:00:00"/>
    <x v="36"/>
    <d v="1899-12-30T13:00:00"/>
    <m/>
    <x v="1"/>
    <s v="JAR"/>
    <d v="2019-11-04T13:00:00"/>
    <s v="Traversas"/>
    <x v="22"/>
    <s v="Carga"/>
    <s v="SI"/>
    <n v="13.5"/>
    <n v="22"/>
    <x v="0"/>
    <x v="21"/>
    <x v="8"/>
    <s v="Murcia"/>
    <m/>
    <s v="0490-JVP  //  R-7343-BBG"/>
    <m/>
    <m/>
    <n v="45"/>
    <s v="Alfredo"/>
    <x v="224"/>
    <d v="1899-12-30T16:00:00"/>
    <m/>
    <n v="1"/>
    <x v="0"/>
    <x v="0"/>
    <s v="SI"/>
    <x v="1"/>
    <x v="2"/>
    <x v="0"/>
    <n v="0"/>
    <x v="2"/>
    <x v="45"/>
    <x v="11"/>
    <n v="468"/>
  </r>
  <r>
    <d v="2019-11-04T00:00:00"/>
    <x v="9"/>
    <d v="1899-12-30T08:00:00"/>
    <m/>
    <x v="1"/>
    <s v="JAR"/>
    <d v="2019-11-04T08:00:00"/>
    <m/>
    <x v="7"/>
    <s v="Carga"/>
    <s v="NO"/>
    <n v="4"/>
    <n v="6"/>
    <x v="0"/>
    <x v="9"/>
    <x v="5"/>
    <s v="La llagosta"/>
    <m/>
    <m/>
    <m/>
    <m/>
    <n v="20"/>
    <s v="Jesús"/>
    <x v="224"/>
    <d v="1899-12-30T08:00:00"/>
    <m/>
    <n v="0"/>
    <x v="0"/>
    <x v="0"/>
    <s v="SI"/>
    <x v="1"/>
    <x v="1"/>
    <x v="1"/>
    <n v="1"/>
    <x v="2"/>
    <x v="45"/>
    <x v="11"/>
    <n v="468"/>
  </r>
  <r>
    <d v="2019-11-04T00:00:00"/>
    <x v="1"/>
    <d v="1899-12-30T10:30:00"/>
    <m/>
    <x v="1"/>
    <s v="JAR"/>
    <d v="2019-11-04T10:30:00"/>
    <m/>
    <x v="7"/>
    <s v="Carga"/>
    <s v="NO"/>
    <n v="4"/>
    <n v="6"/>
    <x v="0"/>
    <x v="298"/>
    <x v="5"/>
    <s v="La llagosta"/>
    <s v="Reposición."/>
    <m/>
    <m/>
    <m/>
    <n v="20"/>
    <s v="Juan Carlos"/>
    <x v="224"/>
    <d v="1899-12-30T10:30:00"/>
    <m/>
    <n v="0"/>
    <x v="0"/>
    <x v="0"/>
    <s v="SI"/>
    <x v="1"/>
    <x v="1"/>
    <x v="1"/>
    <n v="1"/>
    <x v="2"/>
    <x v="45"/>
    <x v="11"/>
    <n v="468"/>
  </r>
  <r>
    <d v="2019-11-04T00:00:00"/>
    <x v="4"/>
    <d v="1899-12-30T12:00:00"/>
    <m/>
    <x v="1"/>
    <s v="JAR"/>
    <d v="2019-11-04T12:00:00"/>
    <n v="30633"/>
    <x v="26"/>
    <s v="Carga"/>
    <s v="SI"/>
    <n v="13.5"/>
    <n v="26"/>
    <x v="2"/>
    <x v="431"/>
    <x v="7"/>
    <s v="soria"/>
    <m/>
    <m/>
    <m/>
    <m/>
    <n v="45"/>
    <s v="Reyes"/>
    <x v="224"/>
    <d v="1899-12-30T12:00:00"/>
    <m/>
    <n v="1"/>
    <x v="0"/>
    <x v="0"/>
    <s v="SI"/>
    <x v="1"/>
    <x v="1"/>
    <x v="1"/>
    <n v="1"/>
    <x v="2"/>
    <x v="45"/>
    <x v="11"/>
    <n v="468"/>
  </r>
  <r>
    <d v="2019-11-04T00:00:00"/>
    <x v="13"/>
    <d v="1899-12-30T16:00:00"/>
    <m/>
    <x v="1"/>
    <s v="JAR"/>
    <d v="2019-11-04T16:00:00"/>
    <n v="30633"/>
    <x v="26"/>
    <s v="Carga"/>
    <s v="SI"/>
    <n v="13.5"/>
    <n v="26"/>
    <x v="2"/>
    <x v="431"/>
    <x v="7"/>
    <s v="Soria"/>
    <m/>
    <m/>
    <m/>
    <m/>
    <n v="45"/>
    <s v="Ouassim"/>
    <x v="224"/>
    <d v="1899-12-30T16:00:00"/>
    <m/>
    <n v="1"/>
    <x v="0"/>
    <x v="0"/>
    <s v="SI"/>
    <x v="1"/>
    <x v="1"/>
    <x v="1"/>
    <n v="1"/>
    <x v="2"/>
    <x v="45"/>
    <x v="11"/>
    <n v="468"/>
  </r>
  <r>
    <d v="2019-11-04T00:00:00"/>
    <x v="56"/>
    <d v="1899-12-30T19:00:00"/>
    <m/>
    <x v="1"/>
    <s v="JAR"/>
    <d v="2019-11-04T19:00:00"/>
    <s v="varios pedidos"/>
    <x v="3"/>
    <s v="Carga"/>
    <s v="NO"/>
    <n v="6"/>
    <n v="121"/>
    <x v="0"/>
    <x v="109"/>
    <x v="1"/>
    <s v="Murcia"/>
    <m/>
    <m/>
    <m/>
    <m/>
    <n v="30"/>
    <s v="Miguel M."/>
    <x v="224"/>
    <d v="1899-12-30T17:00:00"/>
    <m/>
    <n v="0"/>
    <x v="0"/>
    <x v="0"/>
    <s v="SI"/>
    <x v="1"/>
    <x v="3"/>
    <x v="1"/>
    <n v="1"/>
    <x v="1"/>
    <x v="45"/>
    <x v="11"/>
    <n v="468"/>
  </r>
  <r>
    <d v="2019-11-04T00:00:00"/>
    <x v="6"/>
    <m/>
    <m/>
    <x v="0"/>
    <s v="JAR"/>
    <d v="2019-11-04T13:30:00"/>
    <n v="30514"/>
    <x v="3"/>
    <s v="Carga"/>
    <s v="NO"/>
    <n v="1"/>
    <n v="2"/>
    <x v="0"/>
    <x v="360"/>
    <x v="1"/>
    <s v="Murcia"/>
    <m/>
    <m/>
    <m/>
    <m/>
    <n v="10"/>
    <s v="Reyes"/>
    <x v="224"/>
    <d v="1899-12-30T13:30:00"/>
    <m/>
    <n v="0"/>
    <x v="0"/>
    <x v="0"/>
    <s v="No"/>
    <x v="0"/>
    <x v="0"/>
    <x v="0"/>
    <n v="0"/>
    <x v="1"/>
    <x v="45"/>
    <x v="11"/>
    <n v="468"/>
  </r>
  <r>
    <d v="2019-11-04T00:00:00"/>
    <x v="175"/>
    <d v="1899-12-30T16:15:00"/>
    <m/>
    <x v="1"/>
    <s v="JAR"/>
    <d v="2019-11-04T16:30:00"/>
    <m/>
    <x v="32"/>
    <s v="Descarga"/>
    <s v="NO"/>
    <n v="4"/>
    <n v="7"/>
    <x v="0"/>
    <x v="227"/>
    <x v="0"/>
    <s v="PALAU"/>
    <m/>
    <m/>
    <m/>
    <m/>
    <n v="30"/>
    <s v="Alfredo"/>
    <x v="224"/>
    <d v="1899-12-30T16:15:00"/>
    <m/>
    <n v="0"/>
    <x v="0"/>
    <x v="0"/>
    <s v="SI"/>
    <x v="1"/>
    <x v="1"/>
    <x v="1"/>
    <n v="1"/>
    <x v="0"/>
    <x v="45"/>
    <x v="11"/>
    <n v="468"/>
  </r>
  <r>
    <d v="2019-11-04T00:00:00"/>
    <x v="8"/>
    <m/>
    <m/>
    <x v="0"/>
    <s v="JAR"/>
    <d v="2019-11-04T16:30:00"/>
    <m/>
    <x v="18"/>
    <s v="Descarga"/>
    <s v="NO"/>
    <n v="1"/>
    <n v="1"/>
    <x v="0"/>
    <x v="440"/>
    <x v="2"/>
    <s v="PALAU"/>
    <s v="QOLORTECH"/>
    <m/>
    <m/>
    <m/>
    <n v="10"/>
    <s v="Alfredo"/>
    <x v="224"/>
    <d v="1899-12-30T16:30:00"/>
    <m/>
    <n v="0"/>
    <x v="0"/>
    <x v="0"/>
    <s v="No"/>
    <x v="0"/>
    <x v="0"/>
    <x v="0"/>
    <n v="0"/>
    <x v="0"/>
    <x v="45"/>
    <x v="11"/>
    <n v="468"/>
  </r>
  <r>
    <d v="2019-11-04T00:00:00"/>
    <x v="61"/>
    <d v="1899-12-30T11:45:00"/>
    <m/>
    <x v="1"/>
    <s v="JAR"/>
    <d v="2019-11-04T12:00:00"/>
    <m/>
    <x v="7"/>
    <s v="Carga"/>
    <s v="NO"/>
    <n v="4"/>
    <n v="6"/>
    <x v="0"/>
    <x v="247"/>
    <x v="5"/>
    <s v="lA LLAGOSTA"/>
    <s v="cHATARRA"/>
    <m/>
    <m/>
    <m/>
    <n v="15"/>
    <s v="Reyes"/>
    <x v="224"/>
    <d v="1899-12-30T11:45:00"/>
    <m/>
    <n v="0"/>
    <x v="0"/>
    <x v="0"/>
    <s v="SI"/>
    <x v="1"/>
    <x v="1"/>
    <x v="1"/>
    <n v="1"/>
    <x v="2"/>
    <x v="45"/>
    <x v="11"/>
    <n v="468"/>
  </r>
  <r>
    <d v="2019-11-04T00:00:00"/>
    <x v="58"/>
    <d v="1899-12-30T13:15:00"/>
    <m/>
    <x v="1"/>
    <s v="JAR"/>
    <d v="2019-11-04T13:30:00"/>
    <m/>
    <x v="7"/>
    <s v="Carga"/>
    <s v="NO"/>
    <n v="1"/>
    <n v="1"/>
    <x v="0"/>
    <x v="298"/>
    <x v="11"/>
    <s v="sta Perpetua"/>
    <s v="Reposición"/>
    <m/>
    <m/>
    <m/>
    <n v="10"/>
    <s v="Reyes"/>
    <x v="224"/>
    <d v="1899-12-30T13:15:00"/>
    <m/>
    <n v="0"/>
    <x v="0"/>
    <x v="0"/>
    <s v="SI"/>
    <x v="1"/>
    <x v="1"/>
    <x v="1"/>
    <n v="1"/>
    <x v="2"/>
    <x v="45"/>
    <x v="11"/>
    <n v="468"/>
  </r>
  <r>
    <d v="2019-11-04T00:00:00"/>
    <x v="7"/>
    <m/>
    <m/>
    <x v="0"/>
    <s v="JAR"/>
    <d v="2019-11-04T15:30:00"/>
    <n v="6007890"/>
    <x v="33"/>
    <s v="Carga"/>
    <s v="NO"/>
    <n v="1"/>
    <n v="1"/>
    <x v="0"/>
    <x v="348"/>
    <x v="4"/>
    <s v="Rep. Checa"/>
    <m/>
    <m/>
    <m/>
    <m/>
    <n v="10"/>
    <s v="Alfredo"/>
    <x v="224"/>
    <d v="1899-12-30T15:30:00"/>
    <m/>
    <n v="0"/>
    <x v="0"/>
    <x v="0"/>
    <s v="No"/>
    <x v="0"/>
    <x v="0"/>
    <x v="0"/>
    <n v="0"/>
    <x v="1"/>
    <x v="45"/>
    <x v="11"/>
    <n v="468"/>
  </r>
  <r>
    <d v="2019-11-05T00:00:00"/>
    <x v="8"/>
    <d v="1899-12-30T16:30:00"/>
    <m/>
    <x v="1"/>
    <s v="JAR"/>
    <d v="2019-11-05T16:30:00"/>
    <m/>
    <x v="19"/>
    <s v="Carga"/>
    <s v="NO"/>
    <n v="4"/>
    <n v="2"/>
    <x v="0"/>
    <x v="6"/>
    <x v="3"/>
    <s v="Varios"/>
    <m/>
    <m/>
    <m/>
    <m/>
    <n v="15"/>
    <s v="Alfredo"/>
    <x v="225"/>
    <d v="1899-12-30T16:30:00"/>
    <m/>
    <n v="0"/>
    <x v="0"/>
    <x v="0"/>
    <s v="SI"/>
    <x v="1"/>
    <x v="1"/>
    <x v="1"/>
    <n v="1"/>
    <x v="1"/>
    <x v="45"/>
    <x v="11"/>
    <n v="468"/>
  </r>
  <r>
    <d v="2019-11-05T00:00:00"/>
    <x v="40"/>
    <d v="1899-12-30T17:00:00"/>
    <m/>
    <x v="1"/>
    <s v="JAR"/>
    <d v="2019-11-05T17:00:00"/>
    <m/>
    <x v="83"/>
    <s v="Carga"/>
    <s v="NO"/>
    <n v="2"/>
    <n v="4"/>
    <x v="0"/>
    <x v="294"/>
    <x v="7"/>
    <s v="varios"/>
    <m/>
    <m/>
    <m/>
    <m/>
    <n v="30"/>
    <s v="Miguel M."/>
    <x v="225"/>
    <d v="1899-12-30T17:00:00"/>
    <m/>
    <n v="0"/>
    <x v="0"/>
    <x v="0"/>
    <s v="SI"/>
    <x v="1"/>
    <x v="1"/>
    <x v="1"/>
    <n v="1"/>
    <x v="2"/>
    <x v="45"/>
    <x v="11"/>
    <n v="468"/>
  </r>
  <r>
    <d v="2019-11-05T00:00:00"/>
    <x v="59"/>
    <d v="1899-12-30T07:00:00"/>
    <m/>
    <x v="1"/>
    <s v="MR"/>
    <d v="2019-11-05T07:00:00"/>
    <m/>
    <x v="3"/>
    <s v="Descarga"/>
    <s v="SI"/>
    <n v="13.5"/>
    <n v="26"/>
    <x v="0"/>
    <x v="173"/>
    <x v="6"/>
    <s v="PALAU"/>
    <m/>
    <m/>
    <m/>
    <m/>
    <n v="40"/>
    <s v="Reyes"/>
    <x v="225"/>
    <d v="1899-12-30T07:00:00"/>
    <m/>
    <n v="1"/>
    <x v="0"/>
    <x v="0"/>
    <s v="SI"/>
    <x v="1"/>
    <x v="1"/>
    <x v="1"/>
    <n v="1"/>
    <x v="0"/>
    <x v="45"/>
    <x v="11"/>
    <n v="468"/>
  </r>
  <r>
    <d v="2019-11-05T00:00:00"/>
    <x v="36"/>
    <d v="1899-12-30T13:00:00"/>
    <m/>
    <x v="1"/>
    <s v="JAR"/>
    <d v="2019-11-05T13:00:00"/>
    <n v="6007892"/>
    <x v="3"/>
    <s v="Carga"/>
    <s v="NO"/>
    <n v="10"/>
    <n v="20"/>
    <x v="0"/>
    <x v="51"/>
    <x v="4"/>
    <s v="Romania"/>
    <m/>
    <m/>
    <m/>
    <m/>
    <n v="60"/>
    <s v="Alfredo"/>
    <x v="225"/>
    <d v="1899-12-30T15:00:00"/>
    <m/>
    <n v="0"/>
    <x v="0"/>
    <x v="0"/>
    <s v="SI"/>
    <x v="1"/>
    <x v="2"/>
    <x v="0"/>
    <n v="0"/>
    <x v="1"/>
    <x v="45"/>
    <x v="11"/>
    <n v="468"/>
  </r>
  <r>
    <d v="2019-11-05T00:00:00"/>
    <x v="2"/>
    <d v="1899-12-30T11:00:00"/>
    <m/>
    <x v="1"/>
    <s v="JAR"/>
    <d v="2019-11-05T11:00:00"/>
    <n v="6007832"/>
    <x v="3"/>
    <s v="Carga"/>
    <s v="NO"/>
    <n v="2"/>
    <n v="4"/>
    <x v="0"/>
    <x v="51"/>
    <x v="4"/>
    <s v="Romania"/>
    <m/>
    <m/>
    <m/>
    <m/>
    <n v="20"/>
    <s v="Reyes"/>
    <x v="225"/>
    <d v="1899-12-30T08:15:00"/>
    <m/>
    <n v="0"/>
    <x v="0"/>
    <x v="0"/>
    <s v="SI"/>
    <x v="1"/>
    <x v="3"/>
    <x v="1"/>
    <n v="1"/>
    <x v="1"/>
    <x v="45"/>
    <x v="11"/>
    <n v="468"/>
  </r>
  <r>
    <d v="2019-11-05T00:00:00"/>
    <x v="20"/>
    <d v="1899-12-30T08:30:00"/>
    <m/>
    <x v="1"/>
    <s v="JAR"/>
    <d v="2019-11-05T08:30:00"/>
    <s v="30463-30193"/>
    <x v="3"/>
    <s v="Carga"/>
    <s v="NO"/>
    <n v="2"/>
    <n v="3"/>
    <x v="0"/>
    <x v="384"/>
    <x v="1"/>
    <s v="Granollers"/>
    <m/>
    <m/>
    <m/>
    <m/>
    <n v="20"/>
    <s v="Reyes"/>
    <x v="225"/>
    <d v="1899-12-30T08:30:00"/>
    <m/>
    <n v="0"/>
    <x v="0"/>
    <x v="0"/>
    <s v="SI"/>
    <x v="1"/>
    <x v="1"/>
    <x v="1"/>
    <n v="1"/>
    <x v="1"/>
    <x v="45"/>
    <x v="11"/>
    <n v="468"/>
  </r>
  <r>
    <d v="2019-11-05T00:00:00"/>
    <x v="14"/>
    <d v="1899-12-30T10:00:00"/>
    <m/>
    <x v="1"/>
    <s v="JAR"/>
    <d v="2019-11-05T10:00:00"/>
    <m/>
    <x v="22"/>
    <s v="Descarga"/>
    <s v="SI"/>
    <n v="13.5"/>
    <n v="26"/>
    <x v="0"/>
    <x v="21"/>
    <x v="8"/>
    <s v="PALAU"/>
    <m/>
    <m/>
    <m/>
    <m/>
    <n v="60"/>
    <s v="Juan Carlos"/>
    <x v="225"/>
    <d v="1899-12-30T10:00:00"/>
    <m/>
    <n v="1"/>
    <x v="0"/>
    <x v="0"/>
    <s v="SI"/>
    <x v="1"/>
    <x v="1"/>
    <x v="1"/>
    <n v="1"/>
    <x v="2"/>
    <x v="45"/>
    <x v="11"/>
    <n v="468"/>
  </r>
  <r>
    <d v="2019-11-05T00:00:00"/>
    <x v="22"/>
    <d v="1899-12-30T09:00:00"/>
    <m/>
    <x v="1"/>
    <s v="JAR"/>
    <d v="2019-11-05T09:00:00"/>
    <n v="6007754"/>
    <x v="3"/>
    <s v="Carga"/>
    <s v="NO"/>
    <n v="3"/>
    <n v="5"/>
    <x v="0"/>
    <x v="441"/>
    <x v="4"/>
    <s v="Canada"/>
    <m/>
    <m/>
    <m/>
    <m/>
    <n v="30"/>
    <s v="Reyes"/>
    <x v="225"/>
    <d v="1899-12-30T11:30:00"/>
    <m/>
    <n v="0"/>
    <x v="0"/>
    <x v="0"/>
    <s v="SI"/>
    <x v="1"/>
    <x v="2"/>
    <x v="0"/>
    <n v="0"/>
    <x v="1"/>
    <x v="45"/>
    <x v="11"/>
    <n v="468"/>
  </r>
  <r>
    <d v="2019-11-05T00:00:00"/>
    <x v="1"/>
    <d v="1899-12-30T10:30:00"/>
    <m/>
    <x v="1"/>
    <s v="JAR"/>
    <d v="2019-11-05T10:30:00"/>
    <n v="30470"/>
    <x v="3"/>
    <s v="Carga"/>
    <s v="SI"/>
    <n v="13.5"/>
    <n v="10"/>
    <x v="0"/>
    <x v="6"/>
    <x v="3"/>
    <s v="Bernis"/>
    <m/>
    <m/>
    <m/>
    <m/>
    <n v="30"/>
    <s v="Juan Carlos"/>
    <x v="225"/>
    <d v="1899-12-30T09:30:00"/>
    <m/>
    <n v="1"/>
    <x v="0"/>
    <x v="0"/>
    <s v="SI"/>
    <x v="1"/>
    <x v="3"/>
    <x v="1"/>
    <n v="1"/>
    <x v="1"/>
    <x v="45"/>
    <x v="11"/>
    <n v="468"/>
  </r>
  <r>
    <d v="2019-11-05T00:00:00"/>
    <x v="0"/>
    <d v="1899-12-30T09:30:00"/>
    <m/>
    <x v="1"/>
    <s v="JAR"/>
    <d v="2019-11-05T09:30:00"/>
    <n v="30374"/>
    <x v="3"/>
    <s v="Carga"/>
    <s v="NO"/>
    <n v="1"/>
    <n v="1"/>
    <x v="0"/>
    <x v="240"/>
    <x v="3"/>
    <s v="Montornes"/>
    <m/>
    <m/>
    <m/>
    <m/>
    <n v="10"/>
    <s v="Reyes"/>
    <x v="225"/>
    <d v="1899-12-30T13:15:00"/>
    <m/>
    <n v="0"/>
    <x v="0"/>
    <x v="0"/>
    <s v="SI"/>
    <x v="1"/>
    <x v="2"/>
    <x v="0"/>
    <n v="0"/>
    <x v="1"/>
    <x v="45"/>
    <x v="11"/>
    <n v="468"/>
  </r>
  <r>
    <d v="2019-11-05T00:00:00"/>
    <x v="38"/>
    <d v="1899-12-30T15:00:00"/>
    <m/>
    <x v="1"/>
    <s v="JAR"/>
    <d v="2019-11-05T15:00:00"/>
    <s v="Devolución Perman"/>
    <x v="3"/>
    <s v="Descarga"/>
    <s v="NO"/>
    <n v="1"/>
    <n v="2"/>
    <x v="0"/>
    <x v="4"/>
    <x v="7"/>
    <s v="PALAU"/>
    <m/>
    <m/>
    <m/>
    <m/>
    <n v="10"/>
    <s v="Miguel M."/>
    <x v="225"/>
    <d v="1899-12-30T15:00:00"/>
    <m/>
    <n v="0"/>
    <x v="0"/>
    <x v="0"/>
    <s v="SI"/>
    <x v="1"/>
    <x v="1"/>
    <x v="1"/>
    <n v="1"/>
    <x v="2"/>
    <x v="45"/>
    <x v="11"/>
    <n v="468"/>
  </r>
  <r>
    <d v="2019-11-05T00:00:00"/>
    <x v="7"/>
    <d v="1899-12-30T15:30:00"/>
    <m/>
    <x v="1"/>
    <s v="JAR"/>
    <d v="2019-11-05T15:30:00"/>
    <m/>
    <x v="18"/>
    <s v="Descarga"/>
    <s v="NO"/>
    <n v="1"/>
    <n v="2"/>
    <x v="0"/>
    <x v="44"/>
    <x v="10"/>
    <s v="PALAU"/>
    <m/>
    <m/>
    <m/>
    <m/>
    <n v="10"/>
    <s v="Sandra"/>
    <x v="226"/>
    <d v="1899-12-30T10:00:00"/>
    <m/>
    <n v="0"/>
    <x v="0"/>
    <x v="0"/>
    <s v="SI"/>
    <x v="2"/>
    <x v="2"/>
    <x v="0"/>
    <n v="0"/>
    <x v="2"/>
    <x v="45"/>
    <x v="11"/>
    <n v="468"/>
  </r>
  <r>
    <d v="2019-11-05T00:00:00"/>
    <x v="17"/>
    <d v="1899-12-30T06:00:00"/>
    <m/>
    <x v="1"/>
    <s v="JAR"/>
    <d v="2019-11-05T06:00:00"/>
    <m/>
    <x v="3"/>
    <s v="Descarga"/>
    <s v="NO"/>
    <n v="3"/>
    <n v="6"/>
    <x v="0"/>
    <x v="22"/>
    <x v="2"/>
    <s v="PALAU"/>
    <m/>
    <m/>
    <m/>
    <m/>
    <n v="20"/>
    <s v="Juan Carlos"/>
    <x v="225"/>
    <d v="1899-12-30T06:00:00"/>
    <m/>
    <n v="0"/>
    <x v="0"/>
    <x v="0"/>
    <s v="SI"/>
    <x v="1"/>
    <x v="1"/>
    <x v="1"/>
    <n v="1"/>
    <x v="0"/>
    <x v="45"/>
    <x v="11"/>
    <n v="468"/>
  </r>
  <r>
    <d v="2019-11-05T00:00:00"/>
    <x v="46"/>
    <d v="1899-12-30T18:00:00"/>
    <m/>
    <x v="1"/>
    <s v="JAR"/>
    <d v="2019-11-05T18:00:00"/>
    <n v="30633"/>
    <x v="26"/>
    <s v="Carga"/>
    <s v="SI"/>
    <n v="13.5"/>
    <n v="26"/>
    <x v="2"/>
    <x v="431"/>
    <x v="7"/>
    <s v="soria"/>
    <m/>
    <m/>
    <m/>
    <m/>
    <n v="45"/>
    <s v="Alfredo"/>
    <x v="225"/>
    <d v="1899-12-30T15:00:00"/>
    <m/>
    <n v="1"/>
    <x v="0"/>
    <x v="0"/>
    <s v="SI"/>
    <x v="1"/>
    <x v="3"/>
    <x v="1"/>
    <n v="1"/>
    <x v="2"/>
    <x v="45"/>
    <x v="11"/>
    <n v="468"/>
  </r>
  <r>
    <d v="2019-11-05T00:00:00"/>
    <x v="4"/>
    <d v="1899-12-30T12:00:00"/>
    <m/>
    <x v="1"/>
    <s v="JAR"/>
    <d v="2019-11-05T12:00:00"/>
    <n v="30633"/>
    <x v="26"/>
    <s v="Carga"/>
    <s v="SI"/>
    <n v="13.5"/>
    <n v="26"/>
    <x v="2"/>
    <x v="431"/>
    <x v="7"/>
    <s v="Soria"/>
    <m/>
    <m/>
    <m/>
    <m/>
    <n v="45"/>
    <s v="Juan Carlos"/>
    <x v="225"/>
    <d v="1899-12-30T12:00:00"/>
    <m/>
    <n v="1"/>
    <x v="0"/>
    <x v="0"/>
    <s v="SI"/>
    <x v="1"/>
    <x v="1"/>
    <x v="1"/>
    <n v="1"/>
    <x v="2"/>
    <x v="45"/>
    <x v="11"/>
    <n v="468"/>
  </r>
  <r>
    <d v="2019-11-05T00:00:00"/>
    <x v="13"/>
    <d v="1899-12-30T16:00:00"/>
    <m/>
    <x v="1"/>
    <s v="JAR"/>
    <d v="2019-11-05T16:00:00"/>
    <n v="30633"/>
    <x v="26"/>
    <s v="Carga"/>
    <s v="SI"/>
    <n v="13.5"/>
    <n v="26"/>
    <x v="2"/>
    <x v="431"/>
    <x v="7"/>
    <s v="Soria"/>
    <m/>
    <m/>
    <m/>
    <m/>
    <n v="45"/>
    <s v="Alfredo"/>
    <x v="225"/>
    <d v="1899-12-30T16:00:00"/>
    <m/>
    <n v="1"/>
    <x v="0"/>
    <x v="0"/>
    <s v="SI"/>
    <x v="1"/>
    <x v="1"/>
    <x v="1"/>
    <n v="1"/>
    <x v="2"/>
    <x v="45"/>
    <x v="11"/>
    <n v="468"/>
  </r>
  <r>
    <d v="2019-11-05T00:00:00"/>
    <x v="43"/>
    <d v="1899-12-30T14:00:00"/>
    <m/>
    <x v="1"/>
    <s v="JAR"/>
    <d v="2019-11-05T14:00:00"/>
    <m/>
    <x v="26"/>
    <s v="Descarga"/>
    <s v="SI"/>
    <n v="13.5"/>
    <n v="23"/>
    <x v="0"/>
    <x v="340"/>
    <x v="2"/>
    <s v="PALAU"/>
    <m/>
    <m/>
    <m/>
    <m/>
    <n v="45"/>
    <s v="Juan Carlos"/>
    <x v="225"/>
    <d v="1899-12-30T13:00:00"/>
    <m/>
    <n v="1"/>
    <x v="0"/>
    <x v="0"/>
    <s v="SI"/>
    <x v="1"/>
    <x v="3"/>
    <x v="1"/>
    <n v="1"/>
    <x v="0"/>
    <x v="45"/>
    <x v="11"/>
    <n v="468"/>
  </r>
  <r>
    <d v="2019-11-05T00:00:00"/>
    <x v="18"/>
    <d v="1899-12-30T07:30:00"/>
    <m/>
    <x v="1"/>
    <s v="JAR"/>
    <d v="2019-11-05T07:30:00"/>
    <m/>
    <x v="26"/>
    <s v="Carga"/>
    <s v="NO"/>
    <n v="8"/>
    <n v="16"/>
    <x v="0"/>
    <x v="349"/>
    <x v="7"/>
    <s v="VARIOS"/>
    <m/>
    <m/>
    <m/>
    <m/>
    <n v="40"/>
    <s v="Reyes"/>
    <x v="225"/>
    <d v="1899-12-30T07:30:00"/>
    <m/>
    <n v="0"/>
    <x v="0"/>
    <x v="0"/>
    <s v="SI"/>
    <x v="1"/>
    <x v="1"/>
    <x v="1"/>
    <n v="1"/>
    <x v="2"/>
    <x v="45"/>
    <x v="11"/>
    <n v="468"/>
  </r>
  <r>
    <d v="2019-11-05T00:00:00"/>
    <x v="9"/>
    <d v="1899-12-30T08:00:00"/>
    <m/>
    <x v="1"/>
    <s v="JAR"/>
    <d v="2019-11-05T08:00:00"/>
    <n v="30439"/>
    <x v="7"/>
    <s v="Carga"/>
    <s v="NO"/>
    <n v="1"/>
    <n v="1"/>
    <x v="0"/>
    <x v="251"/>
    <x v="7"/>
    <s v="Abrera"/>
    <m/>
    <m/>
    <m/>
    <m/>
    <n v="10"/>
    <s v="Reyes"/>
    <x v="225"/>
    <d v="1899-12-30T08:00:00"/>
    <m/>
    <n v="0"/>
    <x v="0"/>
    <x v="0"/>
    <s v="SI"/>
    <x v="1"/>
    <x v="1"/>
    <x v="1"/>
    <n v="1"/>
    <x v="2"/>
    <x v="45"/>
    <x v="11"/>
    <n v="468"/>
  </r>
  <r>
    <d v="2019-11-05T00:00:00"/>
    <x v="5"/>
    <d v="1899-12-30T12:30:00"/>
    <m/>
    <x v="1"/>
    <s v="JAR"/>
    <d v="2019-11-05T12:30:00"/>
    <s v="Traversas"/>
    <x v="22"/>
    <s v="Carga"/>
    <s v="SI"/>
    <n v="13.5"/>
    <n v="22"/>
    <x v="0"/>
    <x v="21"/>
    <x v="8"/>
    <s v="Murcia"/>
    <m/>
    <s v="0955LBS //  R5244BBZ  "/>
    <m/>
    <m/>
    <n v="60"/>
    <s v="Juan Carlos"/>
    <x v="225"/>
    <d v="1899-12-30T12:30:00"/>
    <m/>
    <n v="1"/>
    <x v="0"/>
    <x v="0"/>
    <s v="SI"/>
    <x v="1"/>
    <x v="1"/>
    <x v="1"/>
    <n v="1"/>
    <x v="2"/>
    <x v="45"/>
    <x v="11"/>
    <n v="468"/>
  </r>
  <r>
    <d v="2019-11-05T00:00:00"/>
    <x v="12"/>
    <d v="1899-12-30T14:30:00"/>
    <m/>
    <x v="1"/>
    <s v="JAR"/>
    <d v="2019-11-05T14:30:00"/>
    <n v="6007869"/>
    <x v="6"/>
    <s v="Carga"/>
    <s v="NO"/>
    <n v="3"/>
    <n v="10"/>
    <x v="0"/>
    <x v="7"/>
    <x v="4"/>
    <s v="France"/>
    <m/>
    <m/>
    <m/>
    <m/>
    <n v="30"/>
    <s v="Miguel M."/>
    <x v="225"/>
    <d v="1899-12-30T14:30:00"/>
    <m/>
    <n v="0"/>
    <x v="0"/>
    <x v="0"/>
    <s v="SI"/>
    <x v="1"/>
    <x v="1"/>
    <x v="1"/>
    <n v="1"/>
    <x v="1"/>
    <x v="45"/>
    <x v="11"/>
    <n v="468"/>
  </r>
  <r>
    <d v="2019-11-05T00:00:00"/>
    <x v="6"/>
    <d v="1899-12-30T13:30:00"/>
    <m/>
    <x v="1"/>
    <s v="JAR"/>
    <d v="2019-11-05T13:30:00"/>
    <n v="29937"/>
    <x v="28"/>
    <s v="Carga"/>
    <s v="NO"/>
    <n v="6"/>
    <n v="11"/>
    <x v="0"/>
    <x v="309"/>
    <x v="3"/>
    <s v="Tarragonaq"/>
    <m/>
    <m/>
    <m/>
    <m/>
    <n v="30"/>
    <s v="Sandra"/>
    <x v="225"/>
    <d v="1899-12-30T13:00:00"/>
    <m/>
    <n v="0"/>
    <x v="0"/>
    <x v="0"/>
    <s v="SI"/>
    <x v="1"/>
    <x v="3"/>
    <x v="1"/>
    <n v="1"/>
    <x v="1"/>
    <x v="45"/>
    <x v="11"/>
    <n v="468"/>
  </r>
  <r>
    <d v="2019-11-05T00:00:00"/>
    <x v="35"/>
    <m/>
    <m/>
    <x v="0"/>
    <s v="JAR"/>
    <d v="2019-11-05T12:30:00"/>
    <n v="6007917"/>
    <x v="3"/>
    <s v="Carga"/>
    <s v="NO"/>
    <n v="1"/>
    <n v="1"/>
    <x v="0"/>
    <x v="31"/>
    <x v="4"/>
    <s v="Alemania"/>
    <m/>
    <m/>
    <m/>
    <m/>
    <n v="10"/>
    <s v="Sandra"/>
    <x v="225"/>
    <d v="1899-12-30T12:15:00"/>
    <m/>
    <n v="0"/>
    <x v="0"/>
    <x v="0"/>
    <s v="No"/>
    <x v="0"/>
    <x v="0"/>
    <x v="0"/>
    <n v="0"/>
    <x v="1"/>
    <x v="45"/>
    <x v="11"/>
    <n v="468"/>
  </r>
  <r>
    <d v="2019-11-05T00:00:00"/>
    <x v="49"/>
    <d v="1899-12-30T20:00:00"/>
    <m/>
    <x v="1"/>
    <s v="JAR"/>
    <d v="2019-11-05T20:00:00"/>
    <s v="CB-1472"/>
    <x v="39"/>
    <s v="Descarga"/>
    <s v="NO"/>
    <n v="6"/>
    <n v="13"/>
    <x v="0"/>
    <x v="111"/>
    <x v="10"/>
    <s v="PALAU"/>
    <m/>
    <m/>
    <m/>
    <m/>
    <n v="30"/>
    <s v="Miguel M."/>
    <x v="225"/>
    <d v="1899-12-30T20:00:00"/>
    <m/>
    <n v="0"/>
    <x v="0"/>
    <x v="0"/>
    <s v="SI"/>
    <x v="1"/>
    <x v="1"/>
    <x v="1"/>
    <n v="1"/>
    <x v="2"/>
    <x v="45"/>
    <x v="11"/>
    <n v="468"/>
  </r>
  <r>
    <d v="2019-11-05T00:00:00"/>
    <x v="47"/>
    <d v="1899-12-30T18:30:00"/>
    <m/>
    <x v="1"/>
    <s v="JAR"/>
    <d v="2019-11-05T18:30:00"/>
    <n v="6007986"/>
    <x v="90"/>
    <s v="Carga"/>
    <s v="NO"/>
    <n v="4"/>
    <n v="3"/>
    <x v="0"/>
    <x v="10"/>
    <x v="4"/>
    <s v="UK"/>
    <m/>
    <m/>
    <m/>
    <m/>
    <n v="20"/>
    <s v="Miguel M."/>
    <x v="225"/>
    <d v="1899-12-30T18:30:00"/>
    <m/>
    <n v="0"/>
    <x v="0"/>
    <x v="0"/>
    <s v="SI"/>
    <x v="1"/>
    <x v="1"/>
    <x v="1"/>
    <n v="1"/>
    <x v="1"/>
    <x v="45"/>
    <x v="11"/>
    <n v="468"/>
  </r>
  <r>
    <d v="2019-11-05T00:00:00"/>
    <x v="56"/>
    <d v="1899-12-30T19:00:00"/>
    <m/>
    <x v="1"/>
    <s v="JAR"/>
    <d v="2019-11-05T19:00:00"/>
    <s v="6008038-7845"/>
    <x v="6"/>
    <s v="Carga"/>
    <s v="NO"/>
    <n v="2"/>
    <n v="10"/>
    <x v="0"/>
    <x v="7"/>
    <x v="4"/>
    <s v="France"/>
    <m/>
    <m/>
    <m/>
    <m/>
    <n v="30"/>
    <s v="Miguel M."/>
    <x v="225"/>
    <d v="1899-12-30T19:00:00"/>
    <m/>
    <n v="0"/>
    <x v="0"/>
    <x v="0"/>
    <s v="SI"/>
    <x v="1"/>
    <x v="1"/>
    <x v="1"/>
    <n v="1"/>
    <x v="1"/>
    <x v="45"/>
    <x v="11"/>
    <n v="468"/>
  </r>
  <r>
    <d v="2019-11-05T00:00:00"/>
    <x v="48"/>
    <d v="1899-12-30T19:30:00"/>
    <m/>
    <x v="1"/>
    <s v="JAR"/>
    <d v="2019-11-05T19:30:00"/>
    <n v="28714"/>
    <x v="26"/>
    <s v="Carga"/>
    <s v="NO"/>
    <n v="3"/>
    <n v="6"/>
    <x v="0"/>
    <x v="349"/>
    <x v="7"/>
    <s v="Girona"/>
    <m/>
    <m/>
    <m/>
    <m/>
    <n v="30"/>
    <s v="Miguel M."/>
    <x v="225"/>
    <d v="1899-12-30T19:30:00"/>
    <m/>
    <n v="0"/>
    <x v="0"/>
    <x v="0"/>
    <s v="SI"/>
    <x v="1"/>
    <x v="1"/>
    <x v="1"/>
    <n v="1"/>
    <x v="2"/>
    <x v="45"/>
    <x v="11"/>
    <n v="468"/>
  </r>
  <r>
    <d v="2019-11-06T00:00:00"/>
    <x v="8"/>
    <d v="1899-12-30T16:30:00"/>
    <m/>
    <x v="1"/>
    <s v="JAR"/>
    <d v="2019-11-06T16:30:00"/>
    <m/>
    <x v="19"/>
    <s v="Carga"/>
    <s v="NO"/>
    <n v="4"/>
    <n v="2"/>
    <x v="0"/>
    <x v="6"/>
    <x v="3"/>
    <s v="Varios"/>
    <m/>
    <m/>
    <m/>
    <m/>
    <n v="15"/>
    <s v="Alfredo"/>
    <x v="226"/>
    <d v="1899-12-30T16:30:00"/>
    <m/>
    <n v="0"/>
    <x v="0"/>
    <x v="0"/>
    <s v="SI"/>
    <x v="1"/>
    <x v="1"/>
    <x v="1"/>
    <n v="1"/>
    <x v="1"/>
    <x v="45"/>
    <x v="11"/>
    <n v="468"/>
  </r>
  <r>
    <d v="2019-11-06T00:00:00"/>
    <x v="14"/>
    <d v="1899-12-30T10:00:00"/>
    <m/>
    <x v="1"/>
    <s v="JAR"/>
    <d v="2019-11-06T10:00:00"/>
    <m/>
    <x v="22"/>
    <s v="Descarga"/>
    <s v="SI"/>
    <n v="13.5"/>
    <n v="26"/>
    <x v="0"/>
    <x v="21"/>
    <x v="8"/>
    <s v="PALAU"/>
    <m/>
    <m/>
    <m/>
    <m/>
    <n v="60"/>
    <s v="Juan Carlos"/>
    <x v="226"/>
    <d v="1899-12-30T11:30:00"/>
    <m/>
    <n v="1"/>
    <x v="0"/>
    <x v="0"/>
    <s v="SI"/>
    <x v="1"/>
    <x v="2"/>
    <x v="0"/>
    <n v="0"/>
    <x v="2"/>
    <x v="45"/>
    <x v="11"/>
    <n v="468"/>
  </r>
  <r>
    <d v="2019-11-06T00:00:00"/>
    <x v="46"/>
    <d v="1899-12-30T18:00:00"/>
    <m/>
    <x v="1"/>
    <s v="JAR"/>
    <d v="2019-11-06T18:00:00"/>
    <n v="30633"/>
    <x v="26"/>
    <s v="Carga"/>
    <s v="SI"/>
    <n v="13.5"/>
    <n v="26"/>
    <x v="2"/>
    <x v="431"/>
    <x v="7"/>
    <s v="Soria"/>
    <m/>
    <m/>
    <m/>
    <m/>
    <n v="45"/>
    <s v="Alfredo"/>
    <x v="226"/>
    <d v="1899-12-30T18:00:00"/>
    <m/>
    <n v="1"/>
    <x v="0"/>
    <x v="0"/>
    <s v="SI"/>
    <x v="1"/>
    <x v="1"/>
    <x v="1"/>
    <n v="1"/>
    <x v="2"/>
    <x v="45"/>
    <x v="11"/>
    <n v="468"/>
  </r>
  <r>
    <d v="2019-11-06T00:00:00"/>
    <x v="13"/>
    <d v="1899-12-30T16:00:00"/>
    <m/>
    <x v="1"/>
    <s v="JAR"/>
    <d v="2019-11-06T16:00:00"/>
    <n v="30633"/>
    <x v="26"/>
    <s v="Carga"/>
    <s v="SI"/>
    <n v="13.5"/>
    <n v="26"/>
    <x v="2"/>
    <x v="431"/>
    <x v="7"/>
    <s v="Soria"/>
    <m/>
    <m/>
    <m/>
    <m/>
    <n v="45"/>
    <s v="Jesús"/>
    <x v="226"/>
    <d v="1899-12-30T12:00:00"/>
    <m/>
    <n v="1"/>
    <x v="0"/>
    <x v="0"/>
    <s v="SI"/>
    <x v="1"/>
    <x v="3"/>
    <x v="1"/>
    <n v="1"/>
    <x v="2"/>
    <x v="45"/>
    <x v="11"/>
    <n v="468"/>
  </r>
  <r>
    <d v="2019-11-06T00:00:00"/>
    <x v="4"/>
    <d v="1899-12-30T12:00:00"/>
    <m/>
    <x v="1"/>
    <s v="JAR"/>
    <d v="2019-11-06T12:00:00"/>
    <n v="30633"/>
    <x v="26"/>
    <s v="Carga"/>
    <s v="SI"/>
    <n v="13.5"/>
    <n v="26"/>
    <x v="2"/>
    <x v="431"/>
    <x v="7"/>
    <s v="soria"/>
    <m/>
    <m/>
    <m/>
    <m/>
    <n v="45"/>
    <s v="Juan Carlos"/>
    <x v="226"/>
    <d v="1899-12-30T11:00:00"/>
    <m/>
    <n v="1"/>
    <x v="0"/>
    <x v="0"/>
    <s v="SI"/>
    <x v="1"/>
    <x v="3"/>
    <x v="1"/>
    <n v="1"/>
    <x v="2"/>
    <x v="45"/>
    <x v="11"/>
    <n v="468"/>
  </r>
  <r>
    <d v="2019-11-06T00:00:00"/>
    <x v="3"/>
    <d v="1899-12-30T11:30:00"/>
    <m/>
    <x v="1"/>
    <s v="JAR"/>
    <d v="2019-11-06T11:30:00"/>
    <s v="Agrilog rotos"/>
    <x v="22"/>
    <s v="Carga"/>
    <s v="SI"/>
    <n v="13.5"/>
    <n v="22"/>
    <x v="0"/>
    <x v="21"/>
    <x v="8"/>
    <s v="Murcia"/>
    <m/>
    <m/>
    <m/>
    <m/>
    <n v="60"/>
    <s v="Juan Carlos"/>
    <x v="226"/>
    <d v="1899-12-30T12:30:00"/>
    <m/>
    <n v="1"/>
    <x v="0"/>
    <x v="0"/>
    <s v="SI"/>
    <x v="1"/>
    <x v="2"/>
    <x v="0"/>
    <n v="0"/>
    <x v="2"/>
    <x v="45"/>
    <x v="11"/>
    <n v="468"/>
  </r>
  <r>
    <d v="2019-11-06T00:00:00"/>
    <x v="1"/>
    <d v="1899-12-30T10:30:00"/>
    <m/>
    <x v="1"/>
    <s v="JAR"/>
    <d v="2019-11-06T10:30:00"/>
    <m/>
    <x v="7"/>
    <s v="Descarga"/>
    <s v="NO"/>
    <n v="4"/>
    <n v="6"/>
    <x v="0"/>
    <x v="231"/>
    <x v="2"/>
    <s v="PALAU"/>
    <m/>
    <m/>
    <m/>
    <m/>
    <n v="20"/>
    <s v="Reyes"/>
    <x v="226"/>
    <d v="1899-12-30T10:30:00"/>
    <m/>
    <n v="0"/>
    <x v="0"/>
    <x v="0"/>
    <s v="SI"/>
    <x v="1"/>
    <x v="1"/>
    <x v="1"/>
    <n v="1"/>
    <x v="0"/>
    <x v="45"/>
    <x v="11"/>
    <n v="468"/>
  </r>
  <r>
    <d v="2019-11-06T00:00:00"/>
    <x v="12"/>
    <d v="1899-12-30T14:30:00"/>
    <m/>
    <x v="1"/>
    <s v="JAR"/>
    <d v="2019-11-06T14:30:00"/>
    <n v="6007883"/>
    <x v="6"/>
    <s v="Carga"/>
    <s v="SI"/>
    <n v="13.5"/>
    <n v="26"/>
    <x v="0"/>
    <x v="7"/>
    <x v="4"/>
    <s v="France"/>
    <m/>
    <m/>
    <m/>
    <m/>
    <n v="60"/>
    <s v="Miguel M."/>
    <x v="226"/>
    <d v="1899-12-30T14:30:00"/>
    <m/>
    <n v="1"/>
    <x v="0"/>
    <x v="0"/>
    <s v="SI"/>
    <x v="1"/>
    <x v="1"/>
    <x v="1"/>
    <n v="1"/>
    <x v="1"/>
    <x v="45"/>
    <x v="11"/>
    <n v="468"/>
  </r>
  <r>
    <d v="2019-11-06T00:00:00"/>
    <x v="2"/>
    <d v="1899-12-30T11:00:00"/>
    <m/>
    <x v="1"/>
    <s v="JAR"/>
    <d v="2019-11-06T11:00:00"/>
    <n v="30420"/>
    <x v="70"/>
    <s v="Carga"/>
    <s v="NO"/>
    <n v="1"/>
    <n v="1"/>
    <x v="0"/>
    <x v="192"/>
    <x v="1"/>
    <s v="Granada"/>
    <m/>
    <m/>
    <m/>
    <m/>
    <m/>
    <s v="FALLO"/>
    <x v="23"/>
    <m/>
    <m/>
    <n v="0"/>
    <x v="1"/>
    <x v="1"/>
    <s v="N/A"/>
    <x v="4"/>
    <x v="4"/>
    <x v="0"/>
    <n v="0"/>
    <x v="1"/>
    <x v="5"/>
    <x v="2"/>
    <n v="468"/>
  </r>
  <r>
    <d v="2019-11-06T00:00:00"/>
    <x v="36"/>
    <d v="1899-12-30T13:00:00"/>
    <m/>
    <x v="1"/>
    <s v="JAR"/>
    <d v="2019-11-06T13:00:00"/>
    <s v="6007887 + 6007923 + 6007925 + 6007990 +6007948 "/>
    <x v="78"/>
    <s v="Carga"/>
    <s v="NO"/>
    <n v="4"/>
    <n v="8"/>
    <x v="0"/>
    <x v="10"/>
    <x v="4"/>
    <s v="Uk"/>
    <m/>
    <m/>
    <m/>
    <m/>
    <n v="40"/>
    <s v="Alfredo"/>
    <x v="226"/>
    <d v="1899-12-30T14:00:00"/>
    <m/>
    <n v="0"/>
    <x v="0"/>
    <x v="0"/>
    <s v="SI"/>
    <x v="1"/>
    <x v="2"/>
    <x v="0"/>
    <n v="0"/>
    <x v="1"/>
    <x v="45"/>
    <x v="11"/>
    <n v="468"/>
  </r>
  <r>
    <d v="2019-11-06T00:00:00"/>
    <x v="56"/>
    <d v="1899-12-30T19:00:00"/>
    <m/>
    <x v="1"/>
    <s v="JAR"/>
    <d v="2019-11-06T19:00:00"/>
    <n v="6008014"/>
    <x v="6"/>
    <s v="Carga"/>
    <s v="NO"/>
    <n v="7"/>
    <n v="13"/>
    <x v="0"/>
    <x v="7"/>
    <x v="4"/>
    <s v="France"/>
    <m/>
    <m/>
    <m/>
    <m/>
    <n v="60"/>
    <s v="Miguel M."/>
    <x v="226"/>
    <d v="1899-12-30T19:00:00"/>
    <m/>
    <n v="0"/>
    <x v="0"/>
    <x v="0"/>
    <s v="SI"/>
    <x v="1"/>
    <x v="1"/>
    <x v="1"/>
    <n v="1"/>
    <x v="1"/>
    <x v="45"/>
    <x v="11"/>
    <n v="468"/>
  </r>
  <r>
    <d v="2019-11-06T00:00:00"/>
    <x v="31"/>
    <d v="1899-12-30T10:45:00"/>
    <m/>
    <x v="1"/>
    <s v="JAR"/>
    <d v="2019-11-06T11:00:00"/>
    <s v="30625-30395"/>
    <x v="7"/>
    <s v="Carga"/>
    <s v="NO"/>
    <n v="4"/>
    <n v="3"/>
    <x v="0"/>
    <x v="9"/>
    <x v="11"/>
    <s v="varios"/>
    <m/>
    <m/>
    <m/>
    <m/>
    <n v="15"/>
    <s v="Juan Carlos"/>
    <x v="226"/>
    <d v="1899-12-30T10:45:00"/>
    <m/>
    <n v="0"/>
    <x v="0"/>
    <x v="0"/>
    <s v="SI"/>
    <x v="1"/>
    <x v="1"/>
    <x v="1"/>
    <n v="1"/>
    <x v="2"/>
    <x v="45"/>
    <x v="11"/>
    <n v="468"/>
  </r>
  <r>
    <d v="2019-11-06T00:00:00"/>
    <x v="175"/>
    <d v="1899-12-30T16:15:00"/>
    <m/>
    <x v="1"/>
    <s v="JAR"/>
    <d v="2019-11-06T16:30:00"/>
    <n v="30398"/>
    <x v="3"/>
    <s v="Carga"/>
    <s v="NO"/>
    <n v="4"/>
    <n v="7"/>
    <x v="0"/>
    <x v="141"/>
    <x v="1"/>
    <s v="Barcelona"/>
    <m/>
    <m/>
    <m/>
    <m/>
    <n v="30"/>
    <s v="Miguel M."/>
    <x v="226"/>
    <d v="1899-12-30T16:15:00"/>
    <m/>
    <n v="0"/>
    <x v="0"/>
    <x v="0"/>
    <s v="SI"/>
    <x v="1"/>
    <x v="1"/>
    <x v="1"/>
    <n v="1"/>
    <x v="1"/>
    <x v="45"/>
    <x v="11"/>
    <n v="468"/>
  </r>
  <r>
    <d v="2019-11-06T00:00:00"/>
    <x v="55"/>
    <d v="1899-12-30T17:30:00"/>
    <m/>
    <x v="1"/>
    <s v="JAR"/>
    <d v="2019-11-06T17:30:00"/>
    <m/>
    <x v="26"/>
    <s v="Carga"/>
    <s v="NO"/>
    <n v="5"/>
    <n v="9"/>
    <x v="0"/>
    <x v="157"/>
    <x v="5"/>
    <s v="varios"/>
    <m/>
    <m/>
    <m/>
    <m/>
    <n v="20"/>
    <s v="Reyes"/>
    <x v="226"/>
    <d v="1899-12-30T16:30:00"/>
    <m/>
    <n v="0"/>
    <x v="0"/>
    <x v="0"/>
    <s v="SI"/>
    <x v="1"/>
    <x v="3"/>
    <x v="1"/>
    <n v="1"/>
    <x v="2"/>
    <x v="45"/>
    <x v="11"/>
    <n v="468"/>
  </r>
  <r>
    <d v="2019-11-06T00:00:00"/>
    <x v="89"/>
    <m/>
    <m/>
    <x v="0"/>
    <s v="JAR"/>
    <d v="2019-11-06T17:30:00"/>
    <n v="30319"/>
    <x v="45"/>
    <s v="Carga"/>
    <s v="NO"/>
    <n v="2"/>
    <n v="3"/>
    <x v="0"/>
    <x v="180"/>
    <x v="3"/>
    <s v="Lleida"/>
    <m/>
    <m/>
    <m/>
    <m/>
    <n v="15"/>
    <s v="Miguel M."/>
    <x v="226"/>
    <d v="1899-12-30T17:15:00"/>
    <m/>
    <n v="0"/>
    <x v="0"/>
    <x v="0"/>
    <s v="No"/>
    <x v="0"/>
    <x v="0"/>
    <x v="0"/>
    <n v="0"/>
    <x v="1"/>
    <x v="45"/>
    <x v="11"/>
    <n v="468"/>
  </r>
  <r>
    <d v="2019-11-06T00:00:00"/>
    <x v="40"/>
    <d v="1899-12-30T17:00:00"/>
    <m/>
    <x v="1"/>
    <s v="JAR"/>
    <d v="2019-11-06T17:00:00"/>
    <m/>
    <x v="83"/>
    <s v="Carga"/>
    <s v="NO"/>
    <n v="1"/>
    <n v="1"/>
    <x v="0"/>
    <x v="294"/>
    <x v="7"/>
    <s v="varios"/>
    <m/>
    <m/>
    <m/>
    <m/>
    <n v="10"/>
    <s v="Miguel M."/>
    <x v="226"/>
    <d v="1899-12-30T17:00:00"/>
    <m/>
    <n v="0"/>
    <x v="0"/>
    <x v="0"/>
    <s v="SI"/>
    <x v="1"/>
    <x v="1"/>
    <x v="1"/>
    <n v="1"/>
    <x v="2"/>
    <x v="45"/>
    <x v="11"/>
    <n v="468"/>
  </r>
  <r>
    <d v="2019-11-07T00:00:00"/>
    <x v="8"/>
    <d v="1899-12-30T16:30:00"/>
    <m/>
    <x v="1"/>
    <s v="JAR"/>
    <d v="2019-11-07T16:30:00"/>
    <m/>
    <x v="19"/>
    <s v="Carga"/>
    <s v="NO"/>
    <n v="4"/>
    <n v="2"/>
    <x v="0"/>
    <x v="6"/>
    <x v="3"/>
    <s v="Varios"/>
    <m/>
    <m/>
    <m/>
    <m/>
    <n v="30"/>
    <s v="Alfredo"/>
    <x v="227"/>
    <d v="1899-12-30T16:30:00"/>
    <m/>
    <n v="0"/>
    <x v="0"/>
    <x v="0"/>
    <s v="SI"/>
    <x v="1"/>
    <x v="1"/>
    <x v="1"/>
    <n v="1"/>
    <x v="1"/>
    <x v="45"/>
    <x v="11"/>
    <n v="468"/>
  </r>
  <r>
    <d v="2019-11-07T00:00:00"/>
    <x v="40"/>
    <d v="1899-12-30T17:00:00"/>
    <m/>
    <x v="1"/>
    <s v="JAR"/>
    <d v="2019-11-07T17:00:00"/>
    <m/>
    <x v="83"/>
    <s v="Carga"/>
    <s v="NO"/>
    <n v="2"/>
    <n v="4"/>
    <x v="0"/>
    <x v="294"/>
    <x v="7"/>
    <s v="varios"/>
    <m/>
    <m/>
    <m/>
    <m/>
    <n v="20"/>
    <s v="Miguel M."/>
    <x v="227"/>
    <d v="1899-12-30T17:00:00"/>
    <m/>
    <n v="0"/>
    <x v="0"/>
    <x v="0"/>
    <s v="SI"/>
    <x v="1"/>
    <x v="1"/>
    <x v="1"/>
    <n v="1"/>
    <x v="2"/>
    <x v="45"/>
    <x v="11"/>
    <n v="468"/>
  </r>
  <r>
    <d v="2019-11-07T00:00:00"/>
    <x v="22"/>
    <d v="1899-12-30T09:00:00"/>
    <m/>
    <x v="1"/>
    <s v="JAR"/>
    <d v="2019-11-07T09:00:00"/>
    <n v="29999"/>
    <x v="26"/>
    <s v="Carga"/>
    <s v="SI"/>
    <n v="13.5"/>
    <n v="26"/>
    <x v="0"/>
    <x v="265"/>
    <x v="7"/>
    <s v="Mataro"/>
    <m/>
    <m/>
    <m/>
    <m/>
    <n v="60"/>
    <s v="Juan Carlos"/>
    <x v="227"/>
    <d v="1899-12-30T09:00:00"/>
    <m/>
    <n v="1"/>
    <x v="0"/>
    <x v="0"/>
    <s v="SI"/>
    <x v="1"/>
    <x v="1"/>
    <x v="1"/>
    <n v="1"/>
    <x v="2"/>
    <x v="45"/>
    <x v="11"/>
    <n v="468"/>
  </r>
  <r>
    <d v="2019-11-07T00:00:00"/>
    <x v="13"/>
    <d v="1899-12-30T16:00:00"/>
    <m/>
    <x v="1"/>
    <s v="JAR"/>
    <d v="2019-11-07T16:00:00"/>
    <n v="30582"/>
    <x v="26"/>
    <s v="Carga"/>
    <s v="SI"/>
    <n v="13.5"/>
    <n v="26"/>
    <x v="2"/>
    <x v="431"/>
    <x v="7"/>
    <s v="La Rioja"/>
    <m/>
    <m/>
    <m/>
    <m/>
    <n v="45"/>
    <s v="Sandra"/>
    <x v="227"/>
    <d v="1899-12-30T16:00:00"/>
    <m/>
    <n v="1"/>
    <x v="0"/>
    <x v="0"/>
    <s v="SI"/>
    <x v="1"/>
    <x v="1"/>
    <x v="1"/>
    <n v="1"/>
    <x v="2"/>
    <x v="45"/>
    <x v="11"/>
    <n v="468"/>
  </r>
  <r>
    <d v="2019-11-07T00:00:00"/>
    <x v="46"/>
    <d v="1899-12-30T18:00:00"/>
    <m/>
    <x v="1"/>
    <s v="JAR"/>
    <d v="2019-11-07T18:00:00"/>
    <n v="30582"/>
    <x v="26"/>
    <s v="Carga"/>
    <s v="SI"/>
    <n v="13.5"/>
    <n v="26"/>
    <x v="2"/>
    <x v="431"/>
    <x v="7"/>
    <s v="La Rioja"/>
    <m/>
    <m/>
    <m/>
    <m/>
    <n v="45"/>
    <s v="Alfredo"/>
    <x v="227"/>
    <d v="1899-12-30T14:00:00"/>
    <m/>
    <n v="1"/>
    <x v="0"/>
    <x v="0"/>
    <s v="SI"/>
    <x v="1"/>
    <x v="3"/>
    <x v="1"/>
    <n v="1"/>
    <x v="2"/>
    <x v="45"/>
    <x v="11"/>
    <n v="468"/>
  </r>
  <r>
    <d v="2019-11-07T00:00:00"/>
    <x v="9"/>
    <d v="1899-12-30T08:00:00"/>
    <m/>
    <x v="1"/>
    <s v="JAR"/>
    <d v="2019-11-07T08:00:00"/>
    <s v="CB-1493"/>
    <x v="25"/>
    <s v="Descarga"/>
    <s v="SI"/>
    <n v="13.5"/>
    <n v="26"/>
    <x v="0"/>
    <x v="7"/>
    <x v="10"/>
    <s v="Gaillon"/>
    <m/>
    <m/>
    <m/>
    <m/>
    <n v="60"/>
    <s v="Juan Carlos"/>
    <x v="227"/>
    <d v="1899-12-30T08:00:00"/>
    <m/>
    <n v="1"/>
    <x v="0"/>
    <x v="0"/>
    <s v="SI"/>
    <x v="1"/>
    <x v="1"/>
    <x v="1"/>
    <n v="1"/>
    <x v="2"/>
    <x v="45"/>
    <x v="11"/>
    <n v="468"/>
  </r>
  <r>
    <d v="2019-11-07T00:00:00"/>
    <x v="2"/>
    <d v="1899-12-30T11:00:00"/>
    <m/>
    <x v="1"/>
    <s v="JAR"/>
    <d v="2019-11-07T11:00:00"/>
    <n v="30026"/>
    <x v="3"/>
    <s v="Carga"/>
    <s v="NO"/>
    <n v="1"/>
    <n v="1"/>
    <x v="0"/>
    <x v="165"/>
    <x v="3"/>
    <s v="Barcelona"/>
    <m/>
    <m/>
    <m/>
    <m/>
    <n v="10"/>
    <s v="Reyes"/>
    <x v="227"/>
    <d v="1899-12-30T11:00:00"/>
    <m/>
    <n v="0"/>
    <x v="0"/>
    <x v="0"/>
    <s v="SI"/>
    <x v="1"/>
    <x v="1"/>
    <x v="1"/>
    <n v="1"/>
    <x v="1"/>
    <x v="45"/>
    <x v="11"/>
    <n v="468"/>
  </r>
  <r>
    <d v="2019-11-07T00:00:00"/>
    <x v="14"/>
    <d v="1899-12-30T10:00:00"/>
    <m/>
    <x v="1"/>
    <s v="JAR"/>
    <d v="2019-11-07T10:00:00"/>
    <s v="30331, 30484, 30477  "/>
    <x v="96"/>
    <s v="Carga"/>
    <s v="NO"/>
    <n v="7"/>
    <n v="14"/>
    <x v="0"/>
    <x v="266"/>
    <x v="7"/>
    <s v="Canarias"/>
    <m/>
    <m/>
    <m/>
    <m/>
    <n v="20"/>
    <s v="Jesús"/>
    <x v="227"/>
    <d v="1899-12-30T10:00:00"/>
    <m/>
    <n v="0"/>
    <x v="0"/>
    <x v="0"/>
    <s v="SI"/>
    <x v="1"/>
    <x v="1"/>
    <x v="1"/>
    <n v="1"/>
    <x v="2"/>
    <x v="45"/>
    <x v="11"/>
    <n v="468"/>
  </r>
  <r>
    <d v="2019-11-07T00:00:00"/>
    <x v="1"/>
    <d v="1899-12-30T10:30:00"/>
    <m/>
    <x v="1"/>
    <s v="JAR"/>
    <d v="2019-11-07T10:30:00"/>
    <m/>
    <x v="12"/>
    <s v="Descarga"/>
    <s v="NO"/>
    <n v="1"/>
    <n v="1"/>
    <x v="0"/>
    <x v="17"/>
    <x v="2"/>
    <s v="PALAU"/>
    <m/>
    <m/>
    <m/>
    <m/>
    <n v="10"/>
    <s v="Reyes"/>
    <x v="227"/>
    <d v="1899-12-30T10:30:00"/>
    <m/>
    <n v="0"/>
    <x v="0"/>
    <x v="0"/>
    <s v="SI"/>
    <x v="1"/>
    <x v="1"/>
    <x v="1"/>
    <n v="1"/>
    <x v="0"/>
    <x v="45"/>
    <x v="11"/>
    <n v="468"/>
  </r>
  <r>
    <d v="2019-11-07T00:00:00"/>
    <x v="17"/>
    <d v="1899-12-30T06:00:00"/>
    <m/>
    <x v="1"/>
    <s v="JAR"/>
    <d v="2019-11-07T06:00:00"/>
    <s v="100 palets"/>
    <x v="3"/>
    <s v="Descarga"/>
    <s v="NO"/>
    <n v="4"/>
    <n v="8"/>
    <x v="0"/>
    <x v="23"/>
    <x v="2"/>
    <s v="PALAU"/>
    <m/>
    <m/>
    <m/>
    <m/>
    <n v="30"/>
    <s v="Jesús"/>
    <x v="227"/>
    <d v="1899-12-30T10:00:00"/>
    <m/>
    <n v="0"/>
    <x v="0"/>
    <x v="0"/>
    <s v="SI"/>
    <x v="1"/>
    <x v="2"/>
    <x v="0"/>
    <n v="0"/>
    <x v="0"/>
    <x v="45"/>
    <x v="11"/>
    <n v="468"/>
  </r>
  <r>
    <d v="2019-11-07T00:00:00"/>
    <x v="4"/>
    <d v="1899-12-30T12:00:00"/>
    <m/>
    <x v="1"/>
    <s v="JAR"/>
    <d v="2019-11-07T12:00:00"/>
    <n v="28884"/>
    <x v="26"/>
    <s v="Carga"/>
    <s v="NO"/>
    <n v="9"/>
    <n v="18"/>
    <x v="0"/>
    <x v="70"/>
    <x v="11"/>
    <s v="Murcia"/>
    <m/>
    <m/>
    <m/>
    <m/>
    <n v="60"/>
    <s v="Jesús"/>
    <x v="227"/>
    <d v="1899-12-30T12:00:00"/>
    <m/>
    <n v="0"/>
    <x v="0"/>
    <x v="0"/>
    <s v="SI"/>
    <x v="1"/>
    <x v="1"/>
    <x v="1"/>
    <n v="1"/>
    <x v="2"/>
    <x v="45"/>
    <x v="11"/>
    <n v="468"/>
  </r>
  <r>
    <d v="2019-11-07T00:00:00"/>
    <x v="36"/>
    <d v="1899-12-30T13:00:00"/>
    <m/>
    <x v="1"/>
    <s v="JAR"/>
    <d v="2019-11-07T13:00:00"/>
    <n v="30582"/>
    <x v="26"/>
    <s v="Carga"/>
    <s v="SI"/>
    <n v="13.5"/>
    <n v="26"/>
    <x v="2"/>
    <x v="431"/>
    <x v="7"/>
    <s v="La Rioja"/>
    <m/>
    <m/>
    <m/>
    <m/>
    <n v="45"/>
    <s v="Jesús"/>
    <x v="227"/>
    <d v="1899-12-30T11:00:00"/>
    <m/>
    <n v="1"/>
    <x v="0"/>
    <x v="0"/>
    <s v="SI"/>
    <x v="1"/>
    <x v="3"/>
    <x v="1"/>
    <n v="1"/>
    <x v="2"/>
    <x v="45"/>
    <x v="11"/>
    <n v="468"/>
  </r>
  <r>
    <d v="2019-11-07T00:00:00"/>
    <x v="38"/>
    <d v="1899-12-30T15:00:00"/>
    <m/>
    <x v="1"/>
    <s v="JAR"/>
    <d v="2019-11-07T15:00:00"/>
    <n v="30582"/>
    <x v="26"/>
    <s v="Carga"/>
    <s v="SI"/>
    <n v="13.5"/>
    <n v="26"/>
    <x v="2"/>
    <x v="431"/>
    <x v="7"/>
    <s v="La Rioja"/>
    <m/>
    <m/>
    <m/>
    <m/>
    <n v="45"/>
    <s v="Alfredo"/>
    <x v="227"/>
    <d v="1899-12-30T15:00:00"/>
    <m/>
    <n v="1"/>
    <x v="0"/>
    <x v="0"/>
    <s v="SI"/>
    <x v="1"/>
    <x v="1"/>
    <x v="1"/>
    <n v="1"/>
    <x v="2"/>
    <x v="45"/>
    <x v="11"/>
    <n v="468"/>
  </r>
  <r>
    <d v="2019-11-07T00:00:00"/>
    <x v="7"/>
    <d v="1899-12-30T15:30:00"/>
    <m/>
    <x v="1"/>
    <s v="JAR"/>
    <d v="2019-11-07T15:30:00"/>
    <n v="6007978"/>
    <x v="6"/>
    <s v="Carga"/>
    <s v="NO"/>
    <n v="7"/>
    <n v="11"/>
    <x v="0"/>
    <x v="7"/>
    <x v="4"/>
    <s v="Nurieux"/>
    <m/>
    <m/>
    <m/>
    <m/>
    <n v="30"/>
    <s v="Alfredo"/>
    <x v="227"/>
    <d v="1899-12-30T15:30:00"/>
    <m/>
    <n v="0"/>
    <x v="0"/>
    <x v="0"/>
    <s v="SI"/>
    <x v="1"/>
    <x v="1"/>
    <x v="1"/>
    <n v="1"/>
    <x v="1"/>
    <x v="45"/>
    <x v="11"/>
    <n v="468"/>
  </r>
  <r>
    <d v="2019-11-07T00:00:00"/>
    <x v="43"/>
    <d v="1899-12-30T14:00:00"/>
    <m/>
    <x v="1"/>
    <s v="JAR"/>
    <d v="2019-11-07T14:00:00"/>
    <s v=" CB- 1498"/>
    <x v="25"/>
    <s v="Descarga"/>
    <s v="SI"/>
    <n v="13.5"/>
    <n v="26"/>
    <x v="0"/>
    <x v="7"/>
    <x v="10"/>
    <s v="Nurieux"/>
    <m/>
    <m/>
    <m/>
    <m/>
    <n v="60"/>
    <s v="Miguel M."/>
    <x v="227"/>
    <d v="1899-12-30T14:00:00"/>
    <m/>
    <n v="1"/>
    <x v="0"/>
    <x v="0"/>
    <s v="SI"/>
    <x v="1"/>
    <x v="1"/>
    <x v="1"/>
    <n v="1"/>
    <x v="2"/>
    <x v="45"/>
    <x v="11"/>
    <n v="468"/>
  </r>
  <r>
    <d v="2019-11-07T00:00:00"/>
    <x v="20"/>
    <d v="1899-12-30T08:30:00"/>
    <m/>
    <x v="1"/>
    <s v="JAR"/>
    <d v="2019-11-07T08:30:00"/>
    <n v="30413"/>
    <x v="7"/>
    <s v="Carga"/>
    <s v="NO"/>
    <n v="4"/>
    <n v="12"/>
    <x v="0"/>
    <x v="442"/>
    <x v="11"/>
    <s v="Igualada"/>
    <m/>
    <m/>
    <m/>
    <m/>
    <n v="20"/>
    <s v="Jesús"/>
    <x v="227"/>
    <d v="1899-12-30T08:30:00"/>
    <m/>
    <n v="0"/>
    <x v="0"/>
    <x v="0"/>
    <s v="SI"/>
    <x v="1"/>
    <x v="1"/>
    <x v="1"/>
    <n v="1"/>
    <x v="2"/>
    <x v="45"/>
    <x v="11"/>
    <n v="468"/>
  </r>
  <r>
    <d v="2019-11-07T00:00:00"/>
    <x v="3"/>
    <m/>
    <m/>
    <x v="0"/>
    <s v="JAR"/>
    <d v="2019-11-07T11:30:00"/>
    <s v="29746-30300-30680-29961"/>
    <x v="3"/>
    <s v="Carga"/>
    <s v="SI"/>
    <n v="13.5"/>
    <n v="26"/>
    <x v="0"/>
    <x v="129"/>
    <x v="1"/>
    <s v="Portugal"/>
    <m/>
    <m/>
    <m/>
    <m/>
    <n v="60"/>
    <s v="Juan Carlos"/>
    <x v="227"/>
    <d v="1899-12-30T11:30:00"/>
    <m/>
    <n v="1"/>
    <x v="0"/>
    <x v="0"/>
    <s v="No"/>
    <x v="0"/>
    <x v="0"/>
    <x v="0"/>
    <n v="0"/>
    <x v="1"/>
    <x v="45"/>
    <x v="11"/>
    <n v="468"/>
  </r>
  <r>
    <d v="2019-11-07T00:00:00"/>
    <x v="55"/>
    <d v="1899-12-30T17:30:00"/>
    <m/>
    <x v="1"/>
    <s v="JAR"/>
    <d v="2019-11-07T17:30:00"/>
    <n v="30469"/>
    <x v="3"/>
    <s v="Carga"/>
    <s v="SI"/>
    <n v="13.5"/>
    <n v="10"/>
    <x v="0"/>
    <x v="6"/>
    <x v="3"/>
    <s v="Bernis"/>
    <m/>
    <m/>
    <m/>
    <m/>
    <n v="30"/>
    <s v="Alfredo"/>
    <x v="227"/>
    <d v="1899-12-30T17:30:00"/>
    <m/>
    <n v="1"/>
    <x v="0"/>
    <x v="0"/>
    <s v="SI"/>
    <x v="1"/>
    <x v="1"/>
    <x v="1"/>
    <n v="1"/>
    <x v="1"/>
    <x v="45"/>
    <x v="11"/>
    <n v="468"/>
  </r>
  <r>
    <d v="2019-11-07T00:00:00"/>
    <x v="12"/>
    <d v="1899-12-30T14:30:00"/>
    <m/>
    <x v="1"/>
    <s v="JAR"/>
    <d v="2019-11-07T14:30:00"/>
    <s v="29495-29668"/>
    <x v="55"/>
    <s v="Carga"/>
    <s v="SI"/>
    <n v="13.5"/>
    <n v="22"/>
    <x v="0"/>
    <x v="259"/>
    <x v="1"/>
    <s v="Marruecos"/>
    <m/>
    <m/>
    <m/>
    <m/>
    <n v="60"/>
    <s v="Alfredo"/>
    <x v="227"/>
    <d v="1899-12-30T14:30:00"/>
    <m/>
    <n v="1"/>
    <x v="0"/>
    <x v="0"/>
    <s v="SI"/>
    <x v="1"/>
    <x v="1"/>
    <x v="1"/>
    <n v="1"/>
    <x v="1"/>
    <x v="45"/>
    <x v="11"/>
    <n v="468"/>
  </r>
  <r>
    <d v="2019-11-08T00:00:00"/>
    <x v="8"/>
    <d v="1899-12-30T16:30:00"/>
    <m/>
    <x v="1"/>
    <s v="JAR"/>
    <d v="2019-11-08T16:30:00"/>
    <m/>
    <x v="19"/>
    <s v="Carga"/>
    <s v="NO"/>
    <n v="4"/>
    <n v="2"/>
    <x v="0"/>
    <x v="6"/>
    <x v="3"/>
    <s v="Varios"/>
    <m/>
    <m/>
    <m/>
    <m/>
    <n v="15"/>
    <s v="Alfredo"/>
    <x v="228"/>
    <d v="1899-12-30T16:30:00"/>
    <m/>
    <n v="0"/>
    <x v="0"/>
    <x v="0"/>
    <s v="SI"/>
    <x v="1"/>
    <x v="1"/>
    <x v="1"/>
    <n v="1"/>
    <x v="1"/>
    <x v="45"/>
    <x v="11"/>
    <n v="468"/>
  </r>
  <r>
    <d v="2019-11-08T00:00:00"/>
    <x v="40"/>
    <d v="1899-12-30T17:00:00"/>
    <m/>
    <x v="1"/>
    <s v="JAR"/>
    <d v="2019-11-08T17:00:00"/>
    <m/>
    <x v="83"/>
    <s v="Carga"/>
    <s v="NO"/>
    <n v="2"/>
    <n v="4"/>
    <x v="0"/>
    <x v="294"/>
    <x v="7"/>
    <s v="varios"/>
    <m/>
    <m/>
    <m/>
    <m/>
    <n v="20"/>
    <s v="Miguel M."/>
    <x v="228"/>
    <d v="1899-12-30T17:00:00"/>
    <m/>
    <n v="0"/>
    <x v="0"/>
    <x v="0"/>
    <s v="SI"/>
    <x v="1"/>
    <x v="1"/>
    <x v="1"/>
    <n v="1"/>
    <x v="2"/>
    <x v="45"/>
    <x v="11"/>
    <n v="468"/>
  </r>
  <r>
    <d v="2019-11-08T00:00:00"/>
    <x v="43"/>
    <d v="1899-12-30T14:00:00"/>
    <m/>
    <x v="1"/>
    <s v="JAR"/>
    <d v="2019-11-08T14:00:00"/>
    <s v="CB-1497"/>
    <x v="25"/>
    <s v="Descarga"/>
    <s v="SI"/>
    <n v="13.5"/>
    <n v="26"/>
    <x v="0"/>
    <x v="7"/>
    <x v="10"/>
    <s v="Gaillon"/>
    <m/>
    <m/>
    <m/>
    <m/>
    <n v="60"/>
    <s v="Miguel M."/>
    <x v="228"/>
    <d v="1899-12-30T14:00:00"/>
    <m/>
    <n v="1"/>
    <x v="0"/>
    <x v="0"/>
    <s v="SI"/>
    <x v="1"/>
    <x v="1"/>
    <x v="1"/>
    <n v="1"/>
    <x v="2"/>
    <x v="45"/>
    <x v="11"/>
    <n v="468"/>
  </r>
  <r>
    <d v="2019-11-08T00:00:00"/>
    <x v="59"/>
    <d v="1899-12-30T07:00:00"/>
    <m/>
    <x v="1"/>
    <s v="MR"/>
    <d v="2019-11-08T07:00:00"/>
    <m/>
    <x v="3"/>
    <s v="Descarga"/>
    <s v="SI"/>
    <n v="13.5"/>
    <n v="26"/>
    <x v="0"/>
    <x v="173"/>
    <x v="6"/>
    <s v="PALAU"/>
    <m/>
    <m/>
    <m/>
    <m/>
    <n v="60"/>
    <s v="Juan Carlos"/>
    <x v="228"/>
    <d v="1899-12-30T07:00:00"/>
    <m/>
    <n v="1"/>
    <x v="0"/>
    <x v="0"/>
    <s v="SI"/>
    <x v="1"/>
    <x v="1"/>
    <x v="1"/>
    <n v="1"/>
    <x v="0"/>
    <x v="45"/>
    <x v="11"/>
    <n v="468"/>
  </r>
  <r>
    <d v="2019-11-08T00:00:00"/>
    <x v="4"/>
    <d v="1899-12-30T12:00:00"/>
    <m/>
    <x v="1"/>
    <s v="JAR"/>
    <d v="2019-11-08T12:00:00"/>
    <s v="CB-1504"/>
    <x v="25"/>
    <s v="Descarga"/>
    <s v="NO"/>
    <n v="5"/>
    <n v="10"/>
    <x v="0"/>
    <x v="7"/>
    <x v="10"/>
    <s v="Nurieux"/>
    <s v="los moldes SA2533 + SA2534 "/>
    <m/>
    <m/>
    <m/>
    <n v="45"/>
    <s v="Juan Carlos"/>
    <x v="228"/>
    <d v="1899-12-30T12:00:00"/>
    <m/>
    <n v="0"/>
    <x v="0"/>
    <x v="0"/>
    <s v="SI"/>
    <x v="1"/>
    <x v="1"/>
    <x v="1"/>
    <n v="1"/>
    <x v="2"/>
    <x v="45"/>
    <x v="11"/>
    <n v="468"/>
  </r>
  <r>
    <d v="2019-11-08T00:00:00"/>
    <x v="22"/>
    <d v="1899-12-30T09:00:00"/>
    <m/>
    <x v="1"/>
    <s v="JAR"/>
    <d v="2019-11-08T09:00:00"/>
    <m/>
    <x v="41"/>
    <s v="Descarga"/>
    <s v="SI"/>
    <n v="13.5"/>
    <n v="22"/>
    <x v="0"/>
    <x v="102"/>
    <x v="2"/>
    <s v="PALAU"/>
    <m/>
    <m/>
    <m/>
    <m/>
    <n v="60"/>
    <s v="Juan Carlos"/>
    <x v="228"/>
    <d v="1899-12-30T09:00:00"/>
    <m/>
    <n v="1"/>
    <x v="0"/>
    <x v="0"/>
    <s v="SI"/>
    <x v="1"/>
    <x v="1"/>
    <x v="1"/>
    <n v="1"/>
    <x v="0"/>
    <x v="45"/>
    <x v="11"/>
    <n v="468"/>
  </r>
  <r>
    <d v="2019-11-08T00:00:00"/>
    <x v="0"/>
    <d v="1899-12-30T09:30:00"/>
    <m/>
    <x v="1"/>
    <s v="MR"/>
    <d v="2019-11-08T09:30:00"/>
    <m/>
    <x v="3"/>
    <s v="Descarga"/>
    <s v="SI"/>
    <n v="13.5"/>
    <n v="26"/>
    <x v="0"/>
    <x v="173"/>
    <x v="6"/>
    <s v="PALAU"/>
    <m/>
    <m/>
    <m/>
    <m/>
    <n v="45"/>
    <s v="Jesús"/>
    <x v="228"/>
    <d v="1899-12-30T09:30:00"/>
    <m/>
    <n v="1"/>
    <x v="0"/>
    <x v="0"/>
    <s v="SI"/>
    <x v="1"/>
    <x v="1"/>
    <x v="1"/>
    <n v="1"/>
    <x v="0"/>
    <x v="45"/>
    <x v="11"/>
    <n v="468"/>
  </r>
  <r>
    <d v="2019-11-08T00:00:00"/>
    <x v="2"/>
    <d v="1899-12-30T11:00:00"/>
    <m/>
    <x v="1"/>
    <s v="MR"/>
    <d v="2019-11-08T11:00:00"/>
    <m/>
    <x v="3"/>
    <s v="Descarga"/>
    <s v="SI"/>
    <n v="13.5"/>
    <n v="26"/>
    <x v="0"/>
    <x v="173"/>
    <x v="6"/>
    <s v="PALAU"/>
    <m/>
    <m/>
    <m/>
    <m/>
    <n v="45"/>
    <s v="Jesús"/>
    <x v="228"/>
    <d v="1899-12-30T11:00:00"/>
    <m/>
    <n v="1"/>
    <x v="0"/>
    <x v="0"/>
    <s v="SI"/>
    <x v="1"/>
    <x v="1"/>
    <x v="1"/>
    <n v="1"/>
    <x v="0"/>
    <x v="45"/>
    <x v="11"/>
    <n v="468"/>
  </r>
  <r>
    <d v="2019-11-08T00:00:00"/>
    <x v="38"/>
    <d v="1899-12-30T15:00:00"/>
    <m/>
    <x v="1"/>
    <s v="JAR"/>
    <d v="2019-11-08T15:00:00"/>
    <n v="6007812"/>
    <x v="6"/>
    <s v="Carga"/>
    <s v="SI"/>
    <n v="13.5"/>
    <n v="33"/>
    <x v="0"/>
    <x v="7"/>
    <x v="4"/>
    <s v="France"/>
    <m/>
    <m/>
    <m/>
    <m/>
    <n v="60"/>
    <s v="Alfredo"/>
    <x v="228"/>
    <d v="1899-12-30T16:30:00"/>
    <m/>
    <n v="1"/>
    <x v="0"/>
    <x v="0"/>
    <s v="SI"/>
    <x v="1"/>
    <x v="2"/>
    <x v="0"/>
    <n v="0"/>
    <x v="1"/>
    <x v="45"/>
    <x v="11"/>
    <n v="468"/>
  </r>
  <r>
    <d v="2019-11-08T00:00:00"/>
    <x v="18"/>
    <d v="1899-12-30T07:30:00"/>
    <m/>
    <x v="1"/>
    <s v="JAR"/>
    <d v="2019-11-08T07:30:00"/>
    <m/>
    <x v="31"/>
    <s v="Carga"/>
    <s v="SI"/>
    <n v="13.5"/>
    <n v="26"/>
    <x v="0"/>
    <x v="70"/>
    <x v="11"/>
    <s v="Maçanet"/>
    <m/>
    <m/>
    <m/>
    <m/>
    <n v="45"/>
    <s v="Jesús"/>
    <x v="228"/>
    <d v="1899-12-30T08:30:00"/>
    <m/>
    <n v="1"/>
    <x v="0"/>
    <x v="0"/>
    <s v="SI"/>
    <x v="1"/>
    <x v="2"/>
    <x v="0"/>
    <n v="0"/>
    <x v="2"/>
    <x v="45"/>
    <x v="11"/>
    <n v="468"/>
  </r>
  <r>
    <d v="2019-11-08T00:00:00"/>
    <x v="17"/>
    <d v="1899-12-30T06:00:00"/>
    <m/>
    <x v="1"/>
    <s v="JAR"/>
    <d v="2019-11-08T06:00:00"/>
    <m/>
    <x v="3"/>
    <s v="Descarga"/>
    <s v="NO"/>
    <n v="12"/>
    <n v="6"/>
    <x v="0"/>
    <x v="22"/>
    <x v="2"/>
    <s v="PALAU"/>
    <m/>
    <m/>
    <m/>
    <m/>
    <n v="20"/>
    <s v="Juan Carlos"/>
    <x v="228"/>
    <d v="1899-12-30T06:00:00"/>
    <m/>
    <n v="0"/>
    <x v="0"/>
    <x v="0"/>
    <s v="SI"/>
    <x v="1"/>
    <x v="1"/>
    <x v="1"/>
    <n v="1"/>
    <x v="0"/>
    <x v="45"/>
    <x v="11"/>
    <n v="468"/>
  </r>
  <r>
    <d v="2019-11-08T00:00:00"/>
    <x v="13"/>
    <d v="1899-12-30T16:00:00"/>
    <m/>
    <x v="1"/>
    <s v="JAR"/>
    <d v="2019-11-08T16:00:00"/>
    <n v="30554"/>
    <x v="3"/>
    <s v="Carga"/>
    <s v="NO"/>
    <n v="2"/>
    <n v="3"/>
    <x v="0"/>
    <x v="443"/>
    <x v="1"/>
    <s v="PORTUGAL"/>
    <m/>
    <m/>
    <m/>
    <m/>
    <n v="20"/>
    <s v="Miguel M."/>
    <x v="228"/>
    <d v="1899-12-30T16:00:00"/>
    <m/>
    <n v="0"/>
    <x v="0"/>
    <x v="0"/>
    <s v="SI"/>
    <x v="1"/>
    <x v="1"/>
    <x v="1"/>
    <n v="1"/>
    <x v="1"/>
    <x v="45"/>
    <x v="11"/>
    <n v="468"/>
  </r>
  <r>
    <d v="2019-11-08T00:00:00"/>
    <x v="9"/>
    <d v="1899-12-30T08:00:00"/>
    <m/>
    <x v="1"/>
    <s v="JAR"/>
    <d v="2019-11-08T08:00:00"/>
    <n v="28711"/>
    <x v="91"/>
    <s v="Carga"/>
    <s v="SI"/>
    <n v="13.5"/>
    <n v="22"/>
    <x v="0"/>
    <x v="349"/>
    <x v="7"/>
    <s v="Las Palmas"/>
    <m/>
    <m/>
    <m/>
    <m/>
    <n v="45"/>
    <s v="Reyes"/>
    <x v="228"/>
    <d v="1899-12-30T08:00:00"/>
    <m/>
    <n v="1"/>
    <x v="0"/>
    <x v="0"/>
    <s v="SI"/>
    <x v="1"/>
    <x v="1"/>
    <x v="1"/>
    <n v="1"/>
    <x v="2"/>
    <x v="45"/>
    <x v="11"/>
    <n v="468"/>
  </r>
  <r>
    <d v="2019-11-08T00:00:00"/>
    <x v="14"/>
    <d v="1899-12-30T10:00:00"/>
    <m/>
    <x v="1"/>
    <s v="JAR"/>
    <d v="2019-11-08T10:00:00"/>
    <s v="Varios pedidos"/>
    <x v="26"/>
    <s v="Carga"/>
    <s v="SI"/>
    <n v="13.5"/>
    <n v="26"/>
    <x v="0"/>
    <x v="349"/>
    <x v="7"/>
    <s v="Varios"/>
    <m/>
    <m/>
    <m/>
    <m/>
    <n v="45"/>
    <s v="Jesús"/>
    <x v="228"/>
    <d v="1899-12-30T10:00:00"/>
    <m/>
    <n v="1"/>
    <x v="0"/>
    <x v="0"/>
    <s v="SI"/>
    <x v="1"/>
    <x v="1"/>
    <x v="1"/>
    <n v="1"/>
    <x v="2"/>
    <x v="45"/>
    <x v="11"/>
    <n v="468"/>
  </r>
  <r>
    <d v="2019-11-08T00:00:00"/>
    <x v="5"/>
    <d v="1899-12-30T12:30:00"/>
    <m/>
    <x v="1"/>
    <s v="JAR"/>
    <d v="2019-11-08T12:30:00"/>
    <n v="28712"/>
    <x v="26"/>
    <s v="Carga"/>
    <s v="SI"/>
    <n v="13.5"/>
    <n v="26"/>
    <x v="0"/>
    <x v="349"/>
    <x v="7"/>
    <s v="Guipuzcoa"/>
    <m/>
    <m/>
    <m/>
    <m/>
    <n v="45"/>
    <s v="Jesús"/>
    <x v="228"/>
    <d v="1899-12-30T12:30:00"/>
    <m/>
    <n v="1"/>
    <x v="0"/>
    <x v="0"/>
    <s v="SI"/>
    <x v="1"/>
    <x v="1"/>
    <x v="1"/>
    <n v="1"/>
    <x v="2"/>
    <x v="45"/>
    <x v="11"/>
    <n v="468"/>
  </r>
  <r>
    <d v="2019-11-08T00:00:00"/>
    <x v="3"/>
    <d v="1899-12-30T11:30:00"/>
    <m/>
    <x v="1"/>
    <s v="JAR"/>
    <d v="2019-11-08T11:30:00"/>
    <m/>
    <x v="32"/>
    <s v="Descarga"/>
    <s v="NO"/>
    <n v="4"/>
    <n v="7"/>
    <x v="0"/>
    <x v="227"/>
    <x v="0"/>
    <s v="PALAU"/>
    <m/>
    <m/>
    <m/>
    <m/>
    <n v="40"/>
    <s v="Juan Carlos"/>
    <x v="228"/>
    <d v="1899-12-30T11:30:00"/>
    <m/>
    <n v="0"/>
    <x v="0"/>
    <x v="0"/>
    <s v="SI"/>
    <x v="1"/>
    <x v="1"/>
    <x v="1"/>
    <n v="1"/>
    <x v="0"/>
    <x v="45"/>
    <x v="11"/>
    <n v="468"/>
  </r>
  <r>
    <d v="2019-11-08T00:00:00"/>
    <x v="55"/>
    <d v="1899-12-30T17:30:00"/>
    <m/>
    <x v="1"/>
    <s v="JAR"/>
    <d v="2019-11-08T17:30:00"/>
    <n v="6007883"/>
    <x v="6"/>
    <s v="Carga"/>
    <s v="NO"/>
    <n v="4"/>
    <n v="8"/>
    <x v="0"/>
    <x v="7"/>
    <x v="4"/>
    <s v="France"/>
    <m/>
    <m/>
    <m/>
    <m/>
    <n v="30"/>
    <s v="Juan Carlos"/>
    <x v="228"/>
    <d v="1899-12-30T09:30:00"/>
    <m/>
    <n v="0"/>
    <x v="0"/>
    <x v="0"/>
    <s v="SI"/>
    <x v="1"/>
    <x v="3"/>
    <x v="1"/>
    <n v="1"/>
    <x v="1"/>
    <x v="45"/>
    <x v="11"/>
    <n v="468"/>
  </r>
  <r>
    <d v="2019-11-08T00:00:00"/>
    <x v="36"/>
    <m/>
    <m/>
    <x v="0"/>
    <s v="JAR"/>
    <d v="2019-11-08T13:00:00"/>
    <s v="Dev. 30672"/>
    <x v="43"/>
    <s v="Descarga"/>
    <s v="SI"/>
    <n v="13.5"/>
    <n v="19"/>
    <x v="0"/>
    <x v="4"/>
    <x v="7"/>
    <s v="PALAU"/>
    <m/>
    <m/>
    <m/>
    <m/>
    <n v="45"/>
    <s v="Jesús"/>
    <x v="228"/>
    <d v="1899-12-30T13:00:00"/>
    <m/>
    <n v="1"/>
    <x v="0"/>
    <x v="0"/>
    <s v="No"/>
    <x v="0"/>
    <x v="0"/>
    <x v="0"/>
    <n v="0"/>
    <x v="2"/>
    <x v="45"/>
    <x v="11"/>
    <n v="468"/>
  </r>
  <r>
    <d v="2019-11-08T00:00:00"/>
    <x v="1"/>
    <d v="1899-12-30T10:30:00"/>
    <m/>
    <x v="1"/>
    <s v="JAR"/>
    <d v="2019-11-08T10:30:00"/>
    <m/>
    <x v="7"/>
    <s v="Descarga"/>
    <s v="NO"/>
    <n v="1"/>
    <n v="2"/>
    <x v="0"/>
    <x v="298"/>
    <x v="11"/>
    <s v="PALAU"/>
    <m/>
    <m/>
    <m/>
    <m/>
    <n v="10"/>
    <s v="Reyes"/>
    <x v="228"/>
    <d v="1899-12-30T10:30:00"/>
    <m/>
    <n v="0"/>
    <x v="0"/>
    <x v="0"/>
    <s v="SI"/>
    <x v="1"/>
    <x v="1"/>
    <x v="1"/>
    <n v="1"/>
    <x v="2"/>
    <x v="45"/>
    <x v="11"/>
    <n v="468"/>
  </r>
  <r>
    <d v="2019-11-08T00:00:00"/>
    <x v="73"/>
    <d v="1899-12-30T11:15:00"/>
    <m/>
    <x v="1"/>
    <s v="JAR"/>
    <d v="2019-11-08T11:30:00"/>
    <s v="30532-533-535-536-537"/>
    <x v="3"/>
    <s v="Carga"/>
    <s v="NO"/>
    <n v="6"/>
    <n v="19"/>
    <x v="0"/>
    <x v="41"/>
    <x v="1"/>
    <s v="Portugal"/>
    <m/>
    <m/>
    <m/>
    <m/>
    <n v="40"/>
    <s v="Juan Carlos"/>
    <x v="228"/>
    <d v="1899-12-30T11:15:00"/>
    <m/>
    <n v="0"/>
    <x v="0"/>
    <x v="0"/>
    <s v="SI"/>
    <x v="1"/>
    <x v="1"/>
    <x v="1"/>
    <n v="1"/>
    <x v="1"/>
    <x v="45"/>
    <x v="11"/>
    <n v="468"/>
  </r>
  <r>
    <d v="2019-11-08T00:00:00"/>
    <x v="12"/>
    <d v="1899-12-30T14:30:00"/>
    <m/>
    <x v="1"/>
    <s v="MR"/>
    <d v="2019-11-08T14:30:00"/>
    <n v="30711"/>
    <x v="3"/>
    <s v="Carga"/>
    <s v="NO"/>
    <n v="1.5"/>
    <n v="3"/>
    <x v="0"/>
    <x v="444"/>
    <x v="1"/>
    <s v="SABADELL"/>
    <m/>
    <m/>
    <m/>
    <m/>
    <n v="15"/>
    <s v="Juan Carlos"/>
    <x v="228"/>
    <d v="1899-12-30T13:30:00"/>
    <m/>
    <n v="0"/>
    <x v="0"/>
    <x v="0"/>
    <s v="SI"/>
    <x v="1"/>
    <x v="3"/>
    <x v="1"/>
    <n v="1"/>
    <x v="1"/>
    <x v="45"/>
    <x v="11"/>
    <n v="468"/>
  </r>
  <r>
    <d v="2019-11-08T00:00:00"/>
    <x v="46"/>
    <d v="1899-12-30T18:00:00"/>
    <m/>
    <x v="1"/>
    <s v="JAR"/>
    <d v="2019-11-08T18:00:00"/>
    <n v="6007998"/>
    <x v="6"/>
    <s v="Carga"/>
    <s v="SI"/>
    <n v="13.5"/>
    <n v="33"/>
    <x v="0"/>
    <x v="7"/>
    <x v="4"/>
    <s v="France"/>
    <m/>
    <m/>
    <m/>
    <m/>
    <n v="60"/>
    <s v="Alfredo"/>
    <x v="228"/>
    <d v="1899-12-30T18:00:00"/>
    <m/>
    <n v="1"/>
    <x v="0"/>
    <x v="0"/>
    <s v="SI"/>
    <x v="1"/>
    <x v="1"/>
    <x v="1"/>
    <n v="1"/>
    <x v="1"/>
    <x v="45"/>
    <x v="11"/>
    <n v="468"/>
  </r>
  <r>
    <d v="2019-11-08T00:00:00"/>
    <x v="6"/>
    <d v="1899-12-30T13:30:00"/>
    <m/>
    <x v="1"/>
    <s v="JAR"/>
    <d v="2019-11-08T13:30:00"/>
    <m/>
    <x v="26"/>
    <s v="Carga"/>
    <s v="SI"/>
    <n v="13.5"/>
    <n v="26"/>
    <x v="0"/>
    <x v="157"/>
    <x v="5"/>
    <s v="varios"/>
    <m/>
    <m/>
    <m/>
    <m/>
    <n v="30"/>
    <s v="Reyes"/>
    <x v="228"/>
    <d v="1899-12-30T13:30:00"/>
    <m/>
    <n v="1"/>
    <x v="0"/>
    <x v="0"/>
    <s v="SI"/>
    <x v="1"/>
    <x v="1"/>
    <x v="1"/>
    <n v="1"/>
    <x v="2"/>
    <x v="45"/>
    <x v="11"/>
    <n v="468"/>
  </r>
  <r>
    <d v="2019-11-08T00:00:00"/>
    <x v="7"/>
    <d v="1899-12-30T15:30:00"/>
    <m/>
    <x v="1"/>
    <s v="JAR"/>
    <d v="2019-11-08T15:30:00"/>
    <m/>
    <x v="26"/>
    <s v="Carga"/>
    <s v="NO"/>
    <n v="8"/>
    <n v="16"/>
    <x v="0"/>
    <x v="157"/>
    <x v="5"/>
    <s v="varios"/>
    <m/>
    <m/>
    <m/>
    <m/>
    <n v="40"/>
    <s v="Miguel M."/>
    <x v="228"/>
    <d v="1899-12-30T15:30:00"/>
    <m/>
    <n v="0"/>
    <x v="0"/>
    <x v="0"/>
    <s v="SI"/>
    <x v="1"/>
    <x v="1"/>
    <x v="1"/>
    <n v="1"/>
    <x v="2"/>
    <x v="45"/>
    <x v="11"/>
    <n v="468"/>
  </r>
  <r>
    <d v="2019-11-08T00:00:00"/>
    <x v="47"/>
    <d v="1899-12-30T18:30:00"/>
    <m/>
    <x v="1"/>
    <s v="JAR"/>
    <d v="2019-11-08T18:30:00"/>
    <m/>
    <x v="26"/>
    <s v="Carga"/>
    <s v="NO"/>
    <n v="8"/>
    <n v="16"/>
    <x v="0"/>
    <x v="157"/>
    <x v="5"/>
    <s v="varios"/>
    <m/>
    <m/>
    <m/>
    <m/>
    <n v="30"/>
    <s v="Miguel M."/>
    <x v="228"/>
    <d v="1899-12-30T18:30:00"/>
    <m/>
    <n v="0"/>
    <x v="0"/>
    <x v="0"/>
    <s v="SI"/>
    <x v="1"/>
    <x v="1"/>
    <x v="1"/>
    <n v="1"/>
    <x v="2"/>
    <x v="45"/>
    <x v="11"/>
    <n v="468"/>
  </r>
  <r>
    <d v="2019-11-11T00:00:00"/>
    <x v="13"/>
    <d v="1899-12-30T16:00:00"/>
    <m/>
    <x v="1"/>
    <s v="JAR"/>
    <d v="2019-11-11T16:00:00"/>
    <s v="Molde SA2769 + PEDIDOS 6007862 + 6008020"/>
    <x v="25"/>
    <s v="Carga"/>
    <s v="SI"/>
    <n v="13.5"/>
    <n v="26"/>
    <x v="0"/>
    <x v="42"/>
    <x v="4"/>
    <s v="Gaillon"/>
    <s v="Molde SA2769 + PEDIDOS 6007862 + 6008020"/>
    <m/>
    <m/>
    <m/>
    <n v="60"/>
    <s v="Miguel M."/>
    <x v="229"/>
    <d v="1899-12-30T16:00:00"/>
    <m/>
    <n v="1"/>
    <x v="0"/>
    <x v="0"/>
    <s v="SI"/>
    <x v="1"/>
    <x v="1"/>
    <x v="1"/>
    <n v="1"/>
    <x v="1"/>
    <x v="46"/>
    <x v="11"/>
    <n v="468"/>
  </r>
  <r>
    <d v="2019-11-11T00:00:00"/>
    <x v="8"/>
    <d v="1899-12-30T16:30:00"/>
    <m/>
    <x v="1"/>
    <s v="JAR"/>
    <d v="2019-11-11T16:30:00"/>
    <m/>
    <x v="19"/>
    <s v="Carga"/>
    <s v="NO"/>
    <n v="4"/>
    <n v="2"/>
    <x v="0"/>
    <x v="6"/>
    <x v="3"/>
    <s v="Varios"/>
    <m/>
    <m/>
    <m/>
    <m/>
    <n v="20"/>
    <s v="Alfredo"/>
    <x v="229"/>
    <d v="1899-12-30T16:30:00"/>
    <m/>
    <n v="0"/>
    <x v="0"/>
    <x v="0"/>
    <s v="SI"/>
    <x v="1"/>
    <x v="1"/>
    <x v="1"/>
    <n v="1"/>
    <x v="1"/>
    <x v="46"/>
    <x v="11"/>
    <n v="468"/>
  </r>
  <r>
    <d v="2019-11-11T00:00:00"/>
    <x v="1"/>
    <d v="1899-12-30T10:30:00"/>
    <m/>
    <x v="1"/>
    <s v="JAR"/>
    <d v="2019-11-11T10:30:00"/>
    <m/>
    <x v="26"/>
    <s v="Descarga"/>
    <s v="SI"/>
    <n v="13.5"/>
    <n v="26"/>
    <x v="0"/>
    <x v="340"/>
    <x v="2"/>
    <s v="PALAU"/>
    <m/>
    <m/>
    <m/>
    <m/>
    <n v="45"/>
    <s v="Jesús"/>
    <x v="229"/>
    <d v="1899-12-30T12:45:00"/>
    <m/>
    <n v="1"/>
    <x v="0"/>
    <x v="0"/>
    <s v="SI"/>
    <x v="1"/>
    <x v="2"/>
    <x v="0"/>
    <n v="0"/>
    <x v="0"/>
    <x v="46"/>
    <x v="11"/>
    <n v="468"/>
  </r>
  <r>
    <d v="2019-11-11T00:00:00"/>
    <x v="59"/>
    <d v="1899-12-30T07:00:00"/>
    <m/>
    <x v="1"/>
    <s v="JAR"/>
    <d v="2019-11-11T07:00:00"/>
    <m/>
    <x v="3"/>
    <s v="Descarga"/>
    <s v="NO"/>
    <n v="12"/>
    <n v="6"/>
    <x v="0"/>
    <x v="22"/>
    <x v="2"/>
    <s v="PALAU"/>
    <m/>
    <m/>
    <m/>
    <m/>
    <n v="30"/>
    <s v="Jesús"/>
    <x v="229"/>
    <d v="1899-12-30T09:00:00"/>
    <m/>
    <n v="0"/>
    <x v="0"/>
    <x v="0"/>
    <s v="SI"/>
    <x v="1"/>
    <x v="2"/>
    <x v="0"/>
    <n v="0"/>
    <x v="0"/>
    <x v="46"/>
    <x v="11"/>
    <n v="468"/>
  </r>
  <r>
    <d v="2019-11-11T00:00:00"/>
    <x v="3"/>
    <d v="1899-12-30T11:30:00"/>
    <m/>
    <x v="1"/>
    <s v="JAR"/>
    <d v="2019-11-11T11:30:00"/>
    <n v="6007998"/>
    <x v="6"/>
    <s v="Carga"/>
    <s v="SI"/>
    <n v="13.5"/>
    <n v="33"/>
    <x v="0"/>
    <x v="7"/>
    <x v="4"/>
    <s v="France"/>
    <m/>
    <m/>
    <m/>
    <m/>
    <n v="60"/>
    <s v="Sandra"/>
    <x v="229"/>
    <d v="1899-12-30T11:30:00"/>
    <m/>
    <n v="1"/>
    <x v="0"/>
    <x v="0"/>
    <s v="SI"/>
    <x v="1"/>
    <x v="1"/>
    <x v="1"/>
    <n v="1"/>
    <x v="1"/>
    <x v="46"/>
    <x v="11"/>
    <n v="468"/>
  </r>
  <r>
    <d v="2019-11-11T00:00:00"/>
    <x v="20"/>
    <d v="1899-12-30T08:30:00"/>
    <m/>
    <x v="1"/>
    <s v="JAR"/>
    <d v="2019-11-11T08:30:00"/>
    <s v="CB-1504"/>
    <x v="25"/>
    <s v="Descarga"/>
    <s v="NO"/>
    <n v="5"/>
    <n v="10"/>
    <x v="0"/>
    <x v="40"/>
    <x v="10"/>
    <s v="PALAU"/>
    <s v="Solo moldes SA2533 + SA2534 "/>
    <m/>
    <m/>
    <m/>
    <n v="30"/>
    <s v="Juan Carlos"/>
    <x v="229"/>
    <d v="1899-12-30T08:30:00"/>
    <m/>
    <n v="0"/>
    <x v="0"/>
    <x v="0"/>
    <s v="SI"/>
    <x v="1"/>
    <x v="1"/>
    <x v="1"/>
    <n v="1"/>
    <x v="2"/>
    <x v="46"/>
    <x v="11"/>
    <n v="468"/>
  </r>
  <r>
    <d v="2019-11-11T00:00:00"/>
    <x v="22"/>
    <d v="1899-12-30T09:00:00"/>
    <m/>
    <x v="1"/>
    <s v="JAR"/>
    <d v="2019-11-11T09:00:00"/>
    <s v="CB-1500"/>
    <x v="25"/>
    <s v="Descarga"/>
    <s v="NO"/>
    <n v="7"/>
    <n v="13"/>
    <x v="0"/>
    <x v="67"/>
    <x v="10"/>
    <s v="PALAU"/>
    <m/>
    <m/>
    <m/>
    <m/>
    <n v="45"/>
    <s v="Juan Carlos"/>
    <x v="229"/>
    <d v="1899-12-30T12:45:00"/>
    <m/>
    <n v="0"/>
    <x v="0"/>
    <x v="0"/>
    <s v="SI"/>
    <x v="1"/>
    <x v="2"/>
    <x v="0"/>
    <n v="0"/>
    <x v="2"/>
    <x v="46"/>
    <x v="11"/>
    <n v="468"/>
  </r>
  <r>
    <d v="2019-11-11T00:00:00"/>
    <x v="18"/>
    <d v="1899-12-30T07:30:00"/>
    <m/>
    <x v="1"/>
    <s v="JAR"/>
    <d v="2019-11-11T07:30:00"/>
    <n v="29999"/>
    <x v="26"/>
    <s v="Carga"/>
    <s v="NO"/>
    <n v="5"/>
    <n v="9"/>
    <x v="0"/>
    <x v="265"/>
    <x v="7"/>
    <s v="Mataro"/>
    <m/>
    <m/>
    <m/>
    <m/>
    <n v="30"/>
    <s v="Juan Carlos"/>
    <x v="229"/>
    <d v="1899-12-30T07:30:00"/>
    <m/>
    <n v="0"/>
    <x v="0"/>
    <x v="0"/>
    <s v="SI"/>
    <x v="1"/>
    <x v="1"/>
    <x v="1"/>
    <n v="1"/>
    <x v="2"/>
    <x v="46"/>
    <x v="11"/>
    <n v="468"/>
  </r>
  <r>
    <d v="2019-11-11T00:00:00"/>
    <x v="4"/>
    <d v="1899-12-30T12:00:00"/>
    <m/>
    <x v="1"/>
    <s v="JAR"/>
    <d v="2019-11-11T12:00:00"/>
    <s v="30468 -Bernis"/>
    <x v="3"/>
    <s v="Carga"/>
    <s v="SI"/>
    <n v="13.5"/>
    <n v="10"/>
    <x v="0"/>
    <x v="6"/>
    <x v="3"/>
    <s v="Bernis"/>
    <m/>
    <m/>
    <m/>
    <m/>
    <n v="30"/>
    <s v="Jesús"/>
    <x v="229"/>
    <d v="1899-12-30T12:00:00"/>
    <m/>
    <n v="1"/>
    <x v="0"/>
    <x v="0"/>
    <s v="SI"/>
    <x v="1"/>
    <x v="1"/>
    <x v="1"/>
    <n v="1"/>
    <x v="1"/>
    <x v="46"/>
    <x v="11"/>
    <n v="468"/>
  </r>
  <r>
    <d v="2019-11-11T00:00:00"/>
    <x v="7"/>
    <d v="1899-12-30T15:30:00"/>
    <m/>
    <x v="1"/>
    <s v="JAR"/>
    <d v="2019-11-11T15:30:00"/>
    <m/>
    <x v="72"/>
    <s v="Descarga"/>
    <s v="NO"/>
    <n v="2"/>
    <n v="4"/>
    <x v="0"/>
    <x v="305"/>
    <x v="2"/>
    <s v="PALAU"/>
    <m/>
    <m/>
    <m/>
    <m/>
    <n v="20"/>
    <s v="Juan Carlos"/>
    <x v="229"/>
    <d v="1899-12-30T12:30:00"/>
    <m/>
    <n v="0"/>
    <x v="0"/>
    <x v="0"/>
    <s v="SI"/>
    <x v="1"/>
    <x v="3"/>
    <x v="1"/>
    <n v="1"/>
    <x v="0"/>
    <x v="46"/>
    <x v="11"/>
    <n v="468"/>
  </r>
  <r>
    <d v="2019-11-11T00:00:00"/>
    <x v="14"/>
    <d v="1899-12-30T10:00:00"/>
    <m/>
    <x v="1"/>
    <s v="JAR"/>
    <d v="2019-11-11T10:00:00"/>
    <n v="30365"/>
    <x v="91"/>
    <s v="Carga"/>
    <s v="NO"/>
    <n v="2"/>
    <n v="2"/>
    <x v="0"/>
    <x v="4"/>
    <x v="11"/>
    <s v="Andorra"/>
    <m/>
    <m/>
    <m/>
    <m/>
    <n v="15"/>
    <s v="Juan Carlos"/>
    <x v="229"/>
    <d v="1899-12-30T10:00:00"/>
    <m/>
    <n v="0"/>
    <x v="0"/>
    <x v="0"/>
    <s v="SI"/>
    <x v="1"/>
    <x v="1"/>
    <x v="1"/>
    <n v="1"/>
    <x v="2"/>
    <x v="46"/>
    <x v="11"/>
    <n v="468"/>
  </r>
  <r>
    <d v="2019-11-11T00:00:00"/>
    <x v="73"/>
    <d v="1899-12-30T11:15:00"/>
    <m/>
    <x v="1"/>
    <s v="JAR"/>
    <d v="2019-11-11T11:30:00"/>
    <n v="30420"/>
    <x v="70"/>
    <s v="Carga"/>
    <s v="NO"/>
    <n v="1"/>
    <n v="1"/>
    <x v="0"/>
    <x v="192"/>
    <x v="1"/>
    <s v="Granada"/>
    <m/>
    <m/>
    <m/>
    <m/>
    <n v="15"/>
    <s v="Reyes"/>
    <x v="229"/>
    <d v="1899-12-30T11:15:00"/>
    <m/>
    <n v="0"/>
    <x v="0"/>
    <x v="0"/>
    <s v="SI"/>
    <x v="1"/>
    <x v="1"/>
    <x v="1"/>
    <n v="1"/>
    <x v="1"/>
    <x v="46"/>
    <x v="11"/>
    <n v="468"/>
  </r>
  <r>
    <d v="2019-11-11T00:00:00"/>
    <x v="9"/>
    <d v="1899-12-30T08:00:00"/>
    <m/>
    <x v="1"/>
    <s v="JAR"/>
    <d v="2019-11-11T08:00:00"/>
    <n v="30722"/>
    <x v="7"/>
    <s v="Carga"/>
    <s v="NO"/>
    <n v="1"/>
    <n v="1"/>
    <x v="0"/>
    <x v="13"/>
    <x v="11"/>
    <s v="Mollet"/>
    <m/>
    <m/>
    <m/>
    <m/>
    <n v="10"/>
    <s v="Reyes"/>
    <x v="229"/>
    <d v="1899-12-30T08:00:00"/>
    <m/>
    <n v="0"/>
    <x v="0"/>
    <x v="0"/>
    <s v="SI"/>
    <x v="1"/>
    <x v="1"/>
    <x v="1"/>
    <n v="1"/>
    <x v="2"/>
    <x v="46"/>
    <x v="11"/>
    <n v="468"/>
  </r>
  <r>
    <d v="2019-11-11T00:00:00"/>
    <x v="36"/>
    <d v="1899-12-30T13:00:00"/>
    <m/>
    <x v="1"/>
    <s v="JAR"/>
    <d v="2019-11-11T13:00:00"/>
    <m/>
    <x v="41"/>
    <s v="Descarga"/>
    <s v="SI"/>
    <n v="13.5"/>
    <n v="22"/>
    <x v="0"/>
    <x v="102"/>
    <x v="2"/>
    <s v="PALAU"/>
    <m/>
    <m/>
    <m/>
    <m/>
    <n v="45"/>
    <s v="Alfredo"/>
    <x v="229"/>
    <d v="1899-12-30T15:30:00"/>
    <m/>
    <n v="1"/>
    <x v="0"/>
    <x v="0"/>
    <s v="SI"/>
    <x v="1"/>
    <x v="2"/>
    <x v="0"/>
    <n v="0"/>
    <x v="0"/>
    <x v="46"/>
    <x v="11"/>
    <n v="468"/>
  </r>
  <r>
    <d v="2019-11-11T00:00:00"/>
    <x v="52"/>
    <d v="1899-12-30T09:45:00"/>
    <m/>
    <x v="1"/>
    <s v="JAR"/>
    <d v="2019-11-11T10:00:00"/>
    <m/>
    <x v="3"/>
    <s v="Descarga"/>
    <s v="NO"/>
    <n v="1"/>
    <n v="1"/>
    <x v="0"/>
    <x v="262"/>
    <x v="2"/>
    <s v="PALAU"/>
    <m/>
    <m/>
    <m/>
    <m/>
    <n v="15"/>
    <s v="Jesús"/>
    <x v="229"/>
    <d v="1899-12-30T09:45:00"/>
    <m/>
    <n v="0"/>
    <x v="0"/>
    <x v="0"/>
    <s v="SI"/>
    <x v="1"/>
    <x v="1"/>
    <x v="1"/>
    <n v="1"/>
    <x v="0"/>
    <x v="46"/>
    <x v="11"/>
    <n v="468"/>
  </r>
  <r>
    <d v="2019-11-11T00:00:00"/>
    <x v="0"/>
    <d v="1899-12-30T09:30:00"/>
    <m/>
    <x v="1"/>
    <s v="JAR"/>
    <d v="2019-11-11T09:30:00"/>
    <m/>
    <x v="22"/>
    <s v="Descarga"/>
    <s v="SI"/>
    <n v="13.5"/>
    <n v="26"/>
    <x v="0"/>
    <x v="21"/>
    <x v="8"/>
    <s v="PALAU"/>
    <m/>
    <m/>
    <m/>
    <m/>
    <n v="60"/>
    <s v="Juan Carlos"/>
    <x v="229"/>
    <d v="1899-12-30T09:30:00"/>
    <m/>
    <n v="1"/>
    <x v="0"/>
    <x v="0"/>
    <s v="SI"/>
    <x v="1"/>
    <x v="1"/>
    <x v="1"/>
    <n v="1"/>
    <x v="2"/>
    <x v="46"/>
    <x v="11"/>
    <n v="468"/>
  </r>
  <r>
    <d v="2019-11-11T00:00:00"/>
    <x v="76"/>
    <d v="1899-12-30T11:10:00"/>
    <m/>
    <x v="1"/>
    <s v="JAR"/>
    <d v="2019-11-11T11:00:00"/>
    <m/>
    <x v="12"/>
    <s v="Descarga"/>
    <s v="NO"/>
    <n v="1"/>
    <n v="1"/>
    <x v="0"/>
    <x v="17"/>
    <x v="2"/>
    <s v="PALAU"/>
    <m/>
    <m/>
    <m/>
    <m/>
    <n v="15"/>
    <s v="Reyes"/>
    <x v="229"/>
    <d v="1899-12-30T12:10:00"/>
    <m/>
    <n v="0"/>
    <x v="0"/>
    <x v="0"/>
    <s v="SI"/>
    <x v="1"/>
    <x v="2"/>
    <x v="0"/>
    <n v="0"/>
    <x v="0"/>
    <x v="46"/>
    <x v="11"/>
    <n v="468"/>
  </r>
  <r>
    <d v="2019-11-11T00:00:00"/>
    <x v="2"/>
    <d v="1899-12-30T11:00:00"/>
    <m/>
    <x v="1"/>
    <s v="JAR"/>
    <d v="2019-11-11T11:00:00"/>
    <n v="30714"/>
    <x v="31"/>
    <s v="Carga"/>
    <s v="SI"/>
    <n v="13.5"/>
    <n v="26"/>
    <x v="2"/>
    <x v="431"/>
    <x v="7"/>
    <s v="Soria"/>
    <m/>
    <m/>
    <m/>
    <m/>
    <n v="45"/>
    <s v="Jesús"/>
    <x v="229"/>
    <d v="1899-12-30T11:00:00"/>
    <m/>
    <n v="1"/>
    <x v="0"/>
    <x v="0"/>
    <s v="SI"/>
    <x v="1"/>
    <x v="1"/>
    <x v="1"/>
    <n v="1"/>
    <x v="2"/>
    <x v="46"/>
    <x v="11"/>
    <n v="468"/>
  </r>
  <r>
    <d v="2019-11-11T00:00:00"/>
    <x v="6"/>
    <d v="1899-12-30T13:30:00"/>
    <m/>
    <x v="1"/>
    <s v="JAR"/>
    <d v="2019-11-11T13:30:00"/>
    <n v="30714"/>
    <x v="31"/>
    <s v="Carga"/>
    <s v="SI"/>
    <n v="13.5"/>
    <n v="26"/>
    <x v="2"/>
    <x v="431"/>
    <x v="7"/>
    <s v="Soria"/>
    <m/>
    <m/>
    <m/>
    <m/>
    <n v="45"/>
    <s v="Jesús"/>
    <x v="229"/>
    <d v="1899-12-30T12:00:00"/>
    <m/>
    <n v="1"/>
    <x v="0"/>
    <x v="0"/>
    <s v="SI"/>
    <x v="1"/>
    <x v="3"/>
    <x v="1"/>
    <n v="1"/>
    <x v="2"/>
    <x v="46"/>
    <x v="11"/>
    <n v="468"/>
  </r>
  <r>
    <d v="2019-11-11T00:00:00"/>
    <x v="38"/>
    <d v="1899-12-30T15:00:00"/>
    <m/>
    <x v="1"/>
    <s v="JAR"/>
    <d v="2019-11-11T15:00:00"/>
    <n v="30714"/>
    <x v="31"/>
    <s v="Carga"/>
    <s v="SI"/>
    <n v="13.5"/>
    <n v="26"/>
    <x v="2"/>
    <x v="431"/>
    <x v="7"/>
    <s v="Soria"/>
    <m/>
    <m/>
    <m/>
    <m/>
    <n v="45"/>
    <s v="Alfredo"/>
    <x v="229"/>
    <d v="1899-12-30T15:00:00"/>
    <m/>
    <n v="1"/>
    <x v="0"/>
    <x v="0"/>
    <s v="SI"/>
    <x v="1"/>
    <x v="1"/>
    <x v="1"/>
    <n v="1"/>
    <x v="2"/>
    <x v="46"/>
    <x v="11"/>
    <n v="468"/>
  </r>
  <r>
    <d v="2019-11-11T00:00:00"/>
    <x v="46"/>
    <d v="1899-12-30T18:00:00"/>
    <m/>
    <x v="1"/>
    <s v="JAR"/>
    <d v="2019-11-11T18:00:00"/>
    <n v="30714"/>
    <x v="31"/>
    <s v="Carga"/>
    <s v="SI"/>
    <n v="13.5"/>
    <n v="26"/>
    <x v="2"/>
    <x v="431"/>
    <x v="7"/>
    <s v="Soria"/>
    <m/>
    <m/>
    <m/>
    <m/>
    <n v="45"/>
    <s v="Alfredo"/>
    <x v="229"/>
    <d v="1899-12-30T16:00:00"/>
    <m/>
    <n v="1"/>
    <x v="0"/>
    <x v="0"/>
    <s v="SI"/>
    <x v="1"/>
    <x v="3"/>
    <x v="1"/>
    <n v="1"/>
    <x v="2"/>
    <x v="46"/>
    <x v="11"/>
    <n v="468"/>
  </r>
  <r>
    <d v="2019-11-11T00:00:00"/>
    <x v="47"/>
    <d v="1899-12-30T18:30:00"/>
    <m/>
    <x v="1"/>
    <s v="JAR"/>
    <d v="2019-11-11T18:30:00"/>
    <m/>
    <x v="26"/>
    <s v="Carga"/>
    <s v="NO"/>
    <n v="8"/>
    <n v="16"/>
    <x v="0"/>
    <x v="157"/>
    <x v="5"/>
    <s v="varios"/>
    <m/>
    <m/>
    <m/>
    <m/>
    <n v="30"/>
    <s v="Miguel M."/>
    <x v="229"/>
    <d v="1899-12-30T16:00:00"/>
    <m/>
    <n v="0"/>
    <x v="0"/>
    <x v="0"/>
    <s v="SI"/>
    <x v="1"/>
    <x v="3"/>
    <x v="1"/>
    <n v="1"/>
    <x v="2"/>
    <x v="46"/>
    <x v="11"/>
    <n v="468"/>
  </r>
  <r>
    <d v="2019-11-11T00:00:00"/>
    <x v="40"/>
    <d v="1899-12-30T17:00:00"/>
    <m/>
    <x v="1"/>
    <s v="JAR"/>
    <d v="2019-11-11T17:00:00"/>
    <m/>
    <x v="83"/>
    <s v="Carga"/>
    <s v="NO"/>
    <n v="2"/>
    <n v="4"/>
    <x v="0"/>
    <x v="294"/>
    <x v="7"/>
    <s v="varios"/>
    <m/>
    <m/>
    <m/>
    <m/>
    <n v="15"/>
    <s v="Miguel M."/>
    <x v="229"/>
    <d v="1899-12-30T17:00:00"/>
    <m/>
    <n v="0"/>
    <x v="0"/>
    <x v="0"/>
    <s v="SI"/>
    <x v="1"/>
    <x v="1"/>
    <x v="1"/>
    <n v="1"/>
    <x v="2"/>
    <x v="46"/>
    <x v="11"/>
    <n v="468"/>
  </r>
  <r>
    <d v="2019-11-11T00:00:00"/>
    <x v="41"/>
    <d v="1899-12-30T10:15:00"/>
    <m/>
    <x v="1"/>
    <s v="JAR"/>
    <d v="2019-11-11T10:30:00"/>
    <m/>
    <x v="26"/>
    <s v="Carga"/>
    <s v="NO"/>
    <n v="8"/>
    <n v="16"/>
    <x v="0"/>
    <x v="157"/>
    <x v="7"/>
    <s v="Varios"/>
    <m/>
    <m/>
    <m/>
    <m/>
    <n v="30"/>
    <s v="Reyes"/>
    <x v="229"/>
    <d v="1899-12-30T10:15:00"/>
    <m/>
    <n v="0"/>
    <x v="0"/>
    <x v="0"/>
    <s v="SI"/>
    <x v="1"/>
    <x v="1"/>
    <x v="1"/>
    <n v="1"/>
    <x v="2"/>
    <x v="46"/>
    <x v="11"/>
    <n v="468"/>
  </r>
  <r>
    <d v="2019-11-11T00:00:00"/>
    <x v="31"/>
    <d v="1899-12-30T10:45:00"/>
    <m/>
    <x v="1"/>
    <s v="JAR"/>
    <d v="2019-11-11T11:00:00"/>
    <m/>
    <x v="22"/>
    <s v="Carga"/>
    <s v="NO"/>
    <n v="10"/>
    <n v="5"/>
    <x v="0"/>
    <x v="21"/>
    <x v="8"/>
    <s v="Lorqui"/>
    <m/>
    <m/>
    <m/>
    <m/>
    <n v="30"/>
    <s v="Juan Carlos"/>
    <x v="229"/>
    <d v="1899-12-30T10:45:00"/>
    <m/>
    <n v="0"/>
    <x v="0"/>
    <x v="0"/>
    <s v="SI"/>
    <x v="1"/>
    <x v="1"/>
    <x v="1"/>
    <n v="1"/>
    <x v="2"/>
    <x v="46"/>
    <x v="11"/>
    <n v="468"/>
  </r>
  <r>
    <d v="2019-11-11T00:00:00"/>
    <x v="35"/>
    <d v="1899-12-30T12:15:00"/>
    <m/>
    <x v="1"/>
    <s v="JAR"/>
    <d v="2019-11-11T12:30:00"/>
    <s v="Feria"/>
    <x v="31"/>
    <s v="Carga"/>
    <s v="NO"/>
    <n v="4"/>
    <n v="8"/>
    <x v="0"/>
    <x v="4"/>
    <x v="7"/>
    <s v="Madrid"/>
    <m/>
    <m/>
    <m/>
    <m/>
    <n v="30"/>
    <s v="Jesús"/>
    <x v="229"/>
    <d v="1899-12-30T12:15:00"/>
    <m/>
    <n v="0"/>
    <x v="0"/>
    <x v="0"/>
    <s v="SI"/>
    <x v="1"/>
    <x v="1"/>
    <x v="1"/>
    <n v="1"/>
    <x v="2"/>
    <x v="46"/>
    <x v="11"/>
    <n v="468"/>
  </r>
  <r>
    <d v="2019-11-11T00:00:00"/>
    <x v="12"/>
    <m/>
    <m/>
    <x v="0"/>
    <s v="JAR"/>
    <d v="2019-11-11T14:30:00"/>
    <m/>
    <x v="3"/>
    <s v="Descarga"/>
    <s v="NO"/>
    <n v="6"/>
    <n v="12"/>
    <x v="0"/>
    <x v="23"/>
    <x v="2"/>
    <s v="PALAU"/>
    <m/>
    <m/>
    <m/>
    <m/>
    <n v="40"/>
    <s v="Miguel M."/>
    <x v="229"/>
    <d v="1899-12-30T14:30:00"/>
    <m/>
    <n v="0"/>
    <x v="0"/>
    <x v="0"/>
    <s v="No"/>
    <x v="0"/>
    <x v="0"/>
    <x v="0"/>
    <n v="0"/>
    <x v="0"/>
    <x v="46"/>
    <x v="11"/>
    <n v="468"/>
  </r>
  <r>
    <d v="2019-11-11T00:00:00"/>
    <x v="58"/>
    <d v="1899-12-30T13:15:00"/>
    <m/>
    <x v="1"/>
    <s v="JAR"/>
    <d v="2019-11-11T13:30:00"/>
    <m/>
    <x v="7"/>
    <s v="Carga"/>
    <s v="NO"/>
    <n v="4"/>
    <n v="6"/>
    <x v="0"/>
    <x v="247"/>
    <x v="5"/>
    <s v="La llagosta"/>
    <m/>
    <m/>
    <m/>
    <m/>
    <n v="20"/>
    <s v="Jesús"/>
    <x v="229"/>
    <d v="1899-12-30T13:15:00"/>
    <m/>
    <n v="0"/>
    <x v="0"/>
    <x v="0"/>
    <s v="SI"/>
    <x v="1"/>
    <x v="1"/>
    <x v="1"/>
    <n v="1"/>
    <x v="2"/>
    <x v="46"/>
    <x v="11"/>
    <n v="468"/>
  </r>
  <r>
    <d v="2019-11-12T00:00:00"/>
    <x v="4"/>
    <d v="1899-12-30T12:00:00"/>
    <m/>
    <x v="1"/>
    <s v="JAR"/>
    <d v="2019-11-12T12:00:00"/>
    <s v="Maydisa"/>
    <x v="71"/>
    <s v="Carga"/>
    <s v="SI"/>
    <n v="13.5"/>
    <n v="10"/>
    <x v="0"/>
    <x v="206"/>
    <x v="1"/>
    <s v="Maydisa"/>
    <m/>
    <m/>
    <m/>
    <m/>
    <n v="35"/>
    <s v="Jesús"/>
    <x v="230"/>
    <d v="1899-12-30T12:00:00"/>
    <m/>
    <n v="1"/>
    <x v="0"/>
    <x v="0"/>
    <s v="SI"/>
    <x v="1"/>
    <x v="1"/>
    <x v="1"/>
    <n v="1"/>
    <x v="1"/>
    <x v="46"/>
    <x v="11"/>
    <n v="468"/>
  </r>
  <r>
    <d v="2019-11-12T00:00:00"/>
    <x v="18"/>
    <d v="1899-12-30T07:30:00"/>
    <m/>
    <x v="1"/>
    <s v="JAR"/>
    <d v="2019-11-12T07:30:00"/>
    <n v="6007911"/>
    <x v="3"/>
    <s v="Carga"/>
    <s v="NO"/>
    <n v="5"/>
    <n v="9"/>
    <x v="0"/>
    <x v="441"/>
    <x v="4"/>
    <s v="Guatemala"/>
    <m/>
    <m/>
    <m/>
    <m/>
    <n v="30"/>
    <s v="Juan Carlos"/>
    <x v="230"/>
    <d v="1899-12-30T07:30:00"/>
    <m/>
    <n v="0"/>
    <x v="0"/>
    <x v="0"/>
    <s v="SI"/>
    <x v="1"/>
    <x v="1"/>
    <x v="1"/>
    <n v="1"/>
    <x v="1"/>
    <x v="46"/>
    <x v="11"/>
    <n v="468"/>
  </r>
  <r>
    <d v="2019-11-12T00:00:00"/>
    <x v="8"/>
    <d v="1899-12-30T16:30:00"/>
    <m/>
    <x v="1"/>
    <s v="JAR"/>
    <d v="2019-11-12T16:30:00"/>
    <m/>
    <x v="19"/>
    <s v="Carga"/>
    <s v="NO"/>
    <n v="4"/>
    <n v="2"/>
    <x v="0"/>
    <x v="6"/>
    <x v="3"/>
    <s v="Varios"/>
    <m/>
    <m/>
    <m/>
    <m/>
    <n v="10"/>
    <s v="Jesús"/>
    <x v="230"/>
    <d v="1899-12-30T12:45:00"/>
    <m/>
    <n v="0"/>
    <x v="0"/>
    <x v="0"/>
    <s v="SI"/>
    <x v="1"/>
    <x v="3"/>
    <x v="1"/>
    <n v="1"/>
    <x v="1"/>
    <x v="46"/>
    <x v="11"/>
    <n v="468"/>
  </r>
  <r>
    <d v="2019-11-12T00:00:00"/>
    <x v="7"/>
    <d v="1899-12-30T15:30:00"/>
    <m/>
    <x v="1"/>
    <s v="JAR"/>
    <d v="2019-11-12T15:30:00"/>
    <s v="6007922-29"/>
    <x v="3"/>
    <s v="Carga"/>
    <s v="NO"/>
    <n v="1"/>
    <n v="2"/>
    <x v="0"/>
    <x v="134"/>
    <x v="4"/>
    <s v="Polonia"/>
    <m/>
    <m/>
    <m/>
    <m/>
    <n v="15"/>
    <s v="Sandra"/>
    <x v="230"/>
    <d v="1899-12-30T12:15:00"/>
    <m/>
    <n v="0"/>
    <x v="0"/>
    <x v="0"/>
    <s v="SI"/>
    <x v="1"/>
    <x v="3"/>
    <x v="1"/>
    <n v="1"/>
    <x v="1"/>
    <x v="46"/>
    <x v="11"/>
    <n v="468"/>
  </r>
  <r>
    <d v="2019-11-12T00:00:00"/>
    <x v="22"/>
    <d v="1899-12-30T09:00:00"/>
    <m/>
    <x v="1"/>
    <s v="JAR"/>
    <d v="2019-11-12T09:00:00"/>
    <n v="29705"/>
    <x v="26"/>
    <s v="Carga"/>
    <s v="SI"/>
    <n v="13.5"/>
    <n v="26"/>
    <x v="0"/>
    <x v="349"/>
    <x v="7"/>
    <s v="El prat"/>
    <m/>
    <m/>
    <m/>
    <m/>
    <n v="60"/>
    <s v="Jesús"/>
    <x v="230"/>
    <d v="1899-12-30T11:00:00"/>
    <m/>
    <n v="1"/>
    <x v="0"/>
    <x v="0"/>
    <s v="SI"/>
    <x v="1"/>
    <x v="2"/>
    <x v="0"/>
    <n v="0"/>
    <x v="2"/>
    <x v="46"/>
    <x v="11"/>
    <n v="468"/>
  </r>
  <r>
    <d v="2019-11-12T00:00:00"/>
    <x v="5"/>
    <d v="1899-12-30T12:30:00"/>
    <m/>
    <x v="1"/>
    <s v="JAR"/>
    <d v="2019-11-12T12:30:00"/>
    <n v="29704"/>
    <x v="26"/>
    <s v="Carga"/>
    <s v="SI"/>
    <n v="13.5"/>
    <n v="26"/>
    <x v="0"/>
    <x v="349"/>
    <x v="7"/>
    <s v="Madrid"/>
    <m/>
    <m/>
    <m/>
    <m/>
    <n v="60"/>
    <s v="Jesús"/>
    <x v="230"/>
    <d v="1899-12-30T12:30:00"/>
    <m/>
    <n v="1"/>
    <x v="0"/>
    <x v="0"/>
    <s v="SI"/>
    <x v="1"/>
    <x v="1"/>
    <x v="1"/>
    <n v="1"/>
    <x v="2"/>
    <x v="46"/>
    <x v="11"/>
    <n v="468"/>
  </r>
  <r>
    <d v="2019-11-12T00:00:00"/>
    <x v="2"/>
    <d v="1899-12-30T11:00:00"/>
    <m/>
    <x v="1"/>
    <s v="JAR"/>
    <d v="2019-11-12T11:00:00"/>
    <n v="30714"/>
    <x v="31"/>
    <s v="Carga"/>
    <s v="SI"/>
    <n v="13.5"/>
    <n v="26"/>
    <x v="2"/>
    <x v="431"/>
    <x v="7"/>
    <s v="Soria"/>
    <m/>
    <m/>
    <m/>
    <m/>
    <n v="45"/>
    <s v="Juan Carlos"/>
    <x v="230"/>
    <d v="1899-12-30T11:00:00"/>
    <m/>
    <n v="1"/>
    <x v="0"/>
    <x v="0"/>
    <s v="SI"/>
    <x v="1"/>
    <x v="1"/>
    <x v="1"/>
    <n v="1"/>
    <x v="2"/>
    <x v="46"/>
    <x v="11"/>
    <n v="468"/>
  </r>
  <r>
    <d v="2019-11-12T00:00:00"/>
    <x v="36"/>
    <d v="1899-12-30T13:00:00"/>
    <m/>
    <x v="1"/>
    <s v="JAR"/>
    <d v="2019-11-12T13:00:00"/>
    <n v="30714"/>
    <x v="31"/>
    <s v="Carga"/>
    <s v="SI"/>
    <n v="13.5"/>
    <n v="26"/>
    <x v="2"/>
    <x v="431"/>
    <x v="7"/>
    <s v="Soria"/>
    <m/>
    <m/>
    <m/>
    <m/>
    <n v="45"/>
    <s v="Juan Carlos"/>
    <x v="230"/>
    <d v="1899-12-30T13:00:00"/>
    <m/>
    <n v="1"/>
    <x v="0"/>
    <x v="0"/>
    <s v="SI"/>
    <x v="1"/>
    <x v="1"/>
    <x v="1"/>
    <n v="1"/>
    <x v="2"/>
    <x v="46"/>
    <x v="11"/>
    <n v="468"/>
  </r>
  <r>
    <d v="2019-11-12T00:00:00"/>
    <x v="38"/>
    <d v="1899-12-30T15:00:00"/>
    <m/>
    <x v="1"/>
    <s v="JAR"/>
    <d v="2019-11-12T15:00:00"/>
    <n v="30714"/>
    <x v="31"/>
    <s v="Carga"/>
    <s v="SI"/>
    <n v="13.5"/>
    <n v="26"/>
    <x v="2"/>
    <x v="431"/>
    <x v="7"/>
    <s v="Soria"/>
    <m/>
    <m/>
    <m/>
    <m/>
    <n v="45"/>
    <s v="Alfredo"/>
    <x v="230"/>
    <d v="1899-12-30T15:00:00"/>
    <m/>
    <n v="1"/>
    <x v="0"/>
    <x v="0"/>
    <s v="SI"/>
    <x v="1"/>
    <x v="1"/>
    <x v="1"/>
    <n v="1"/>
    <x v="2"/>
    <x v="46"/>
    <x v="11"/>
    <n v="468"/>
  </r>
  <r>
    <d v="2019-11-12T00:00:00"/>
    <x v="155"/>
    <d v="1899-12-30T06:30:00"/>
    <m/>
    <x v="1"/>
    <s v="JAR"/>
    <d v="2019-11-12T06:30:00"/>
    <m/>
    <x v="3"/>
    <s v="Descarga"/>
    <s v="NO"/>
    <n v="12"/>
    <n v="6"/>
    <x v="0"/>
    <x v="22"/>
    <x v="2"/>
    <s v="PALAU"/>
    <m/>
    <m/>
    <m/>
    <m/>
    <n v="30"/>
    <s v="Jesús"/>
    <x v="230"/>
    <d v="1899-12-30T06:30:00"/>
    <m/>
    <n v="0"/>
    <x v="0"/>
    <x v="0"/>
    <s v="SI"/>
    <x v="1"/>
    <x v="1"/>
    <x v="1"/>
    <n v="1"/>
    <x v="0"/>
    <x v="46"/>
    <x v="11"/>
    <n v="468"/>
  </r>
  <r>
    <d v="2019-11-12T00:00:00"/>
    <x v="13"/>
    <d v="1899-12-30T16:00:00"/>
    <m/>
    <x v="1"/>
    <s v="JAR"/>
    <d v="2019-11-12T16:00:00"/>
    <n v="30714"/>
    <x v="31"/>
    <s v="Carga"/>
    <s v="SI"/>
    <n v="13.5"/>
    <n v="26"/>
    <x v="2"/>
    <x v="431"/>
    <x v="7"/>
    <s v="Soria"/>
    <m/>
    <m/>
    <m/>
    <m/>
    <n v="45"/>
    <s v="Alfredo"/>
    <x v="230"/>
    <d v="1899-12-30T16:00:00"/>
    <m/>
    <n v="1"/>
    <x v="0"/>
    <x v="0"/>
    <s v="SI"/>
    <x v="1"/>
    <x v="1"/>
    <x v="1"/>
    <n v="1"/>
    <x v="2"/>
    <x v="46"/>
    <x v="11"/>
    <n v="468"/>
  </r>
  <r>
    <d v="2019-11-12T00:00:00"/>
    <x v="3"/>
    <d v="1899-12-30T11:30:00"/>
    <m/>
    <x v="1"/>
    <s v="JAR"/>
    <d v="2019-11-12T11:30:00"/>
    <n v="6007947"/>
    <x v="3"/>
    <s v="Carga"/>
    <s v="NO"/>
    <n v="2"/>
    <n v="4"/>
    <x v="0"/>
    <x v="51"/>
    <x v="4"/>
    <s v="Romania"/>
    <m/>
    <m/>
    <m/>
    <m/>
    <n v="20"/>
    <s v="Alfredo"/>
    <x v="229"/>
    <d v="1899-12-30T17:30:00"/>
    <m/>
    <n v="0"/>
    <x v="0"/>
    <x v="0"/>
    <s v="SI"/>
    <x v="3"/>
    <x v="3"/>
    <x v="1"/>
    <n v="1"/>
    <x v="1"/>
    <x v="46"/>
    <x v="11"/>
    <n v="468"/>
  </r>
  <r>
    <d v="2019-11-12T00:00:00"/>
    <x v="6"/>
    <d v="1899-12-30T13:30:00"/>
    <m/>
    <x v="1"/>
    <s v="JAR"/>
    <d v="2019-11-12T13:30:00"/>
    <m/>
    <x v="22"/>
    <s v="Descarga"/>
    <s v="SI"/>
    <n v="13.5"/>
    <n v="22"/>
    <x v="0"/>
    <x v="21"/>
    <x v="8"/>
    <s v="PALAU"/>
    <m/>
    <m/>
    <m/>
    <m/>
    <n v="60"/>
    <s v="Juan Carlos"/>
    <x v="230"/>
    <d v="1899-12-30T10:30:00"/>
    <m/>
    <n v="1"/>
    <x v="0"/>
    <x v="0"/>
    <s v="SI"/>
    <x v="1"/>
    <x v="3"/>
    <x v="1"/>
    <n v="1"/>
    <x v="2"/>
    <x v="46"/>
    <x v="11"/>
    <n v="468"/>
  </r>
  <r>
    <d v="2019-11-12T00:00:00"/>
    <x v="12"/>
    <d v="1899-12-30T14:30:00"/>
    <m/>
    <x v="1"/>
    <s v="JAR"/>
    <d v="2019-11-12T14:30:00"/>
    <m/>
    <x v="22"/>
    <s v="Descarga"/>
    <s v="SI"/>
    <n v="13.5"/>
    <n v="22"/>
    <x v="0"/>
    <x v="21"/>
    <x v="8"/>
    <s v="PALAU"/>
    <m/>
    <m/>
    <m/>
    <m/>
    <n v="60"/>
    <s v="Miguel M."/>
    <x v="230"/>
    <d v="1899-12-30T14:30:00"/>
    <m/>
    <n v="1"/>
    <x v="0"/>
    <x v="0"/>
    <s v="SI"/>
    <x v="1"/>
    <x v="1"/>
    <x v="1"/>
    <n v="1"/>
    <x v="2"/>
    <x v="46"/>
    <x v="11"/>
    <n v="468"/>
  </r>
  <r>
    <d v="2019-11-12T00:00:00"/>
    <x v="9"/>
    <d v="1899-12-30T08:00:00"/>
    <m/>
    <x v="1"/>
    <s v="JAR"/>
    <d v="2019-11-12T08:00:00"/>
    <s v="30700-30674"/>
    <x v="7"/>
    <s v="Carga"/>
    <s v="NO"/>
    <n v="4"/>
    <n v="4"/>
    <x v="0"/>
    <x v="9"/>
    <x v="11"/>
    <s v="Varios"/>
    <m/>
    <m/>
    <m/>
    <m/>
    <n v="20"/>
    <s v="Juan Carlos"/>
    <x v="230"/>
    <d v="1899-12-30T08:00:00"/>
    <m/>
    <n v="0"/>
    <x v="0"/>
    <x v="0"/>
    <s v="SI"/>
    <x v="1"/>
    <x v="1"/>
    <x v="1"/>
    <n v="1"/>
    <x v="2"/>
    <x v="46"/>
    <x v="11"/>
    <n v="468"/>
  </r>
  <r>
    <d v="2019-11-12T00:00:00"/>
    <x v="71"/>
    <m/>
    <m/>
    <x v="0"/>
    <s v="JAR"/>
    <d v="2019-11-12T15:30:00"/>
    <n v="30681"/>
    <x v="3"/>
    <s v="Carga"/>
    <s v="NO"/>
    <n v="1"/>
    <n v="1"/>
    <x v="0"/>
    <x v="52"/>
    <x v="3"/>
    <s v="Madrid"/>
    <m/>
    <m/>
    <m/>
    <m/>
    <n v="15"/>
    <s v="Alfredo"/>
    <x v="230"/>
    <d v="1899-12-30T15:40:00"/>
    <m/>
    <n v="0"/>
    <x v="0"/>
    <x v="0"/>
    <s v="No"/>
    <x v="0"/>
    <x v="0"/>
    <x v="0"/>
    <n v="0"/>
    <x v="1"/>
    <x v="46"/>
    <x v="11"/>
    <n v="468"/>
  </r>
  <r>
    <d v="2019-11-12T00:00:00"/>
    <x v="48"/>
    <d v="1899-12-30T19:30:00"/>
    <m/>
    <x v="1"/>
    <s v="JAR"/>
    <d v="2019-11-12T19:30:00"/>
    <n v="30415"/>
    <x v="43"/>
    <s v="Carga"/>
    <s v="NO"/>
    <n v="2"/>
    <n v="1"/>
    <x v="0"/>
    <x v="445"/>
    <x v="11"/>
    <s v="LEON"/>
    <m/>
    <m/>
    <m/>
    <m/>
    <n v="20"/>
    <s v="Miguel M."/>
    <x v="230"/>
    <d v="1899-12-30T17:30:00"/>
    <m/>
    <n v="0"/>
    <x v="0"/>
    <x v="0"/>
    <s v="SI"/>
    <x v="1"/>
    <x v="3"/>
    <x v="1"/>
    <n v="1"/>
    <x v="2"/>
    <x v="46"/>
    <x v="11"/>
    <n v="468"/>
  </r>
  <r>
    <d v="2019-11-12T00:00:00"/>
    <x v="40"/>
    <d v="1899-12-30T17:00:00"/>
    <m/>
    <x v="1"/>
    <s v="JAR"/>
    <d v="2019-11-12T17:00:00"/>
    <m/>
    <x v="83"/>
    <s v="Carga"/>
    <s v="NO"/>
    <n v="2"/>
    <n v="1"/>
    <x v="0"/>
    <x v="294"/>
    <x v="7"/>
    <s v="varios"/>
    <m/>
    <m/>
    <m/>
    <m/>
    <n v="10"/>
    <s v="Miguel M."/>
    <x v="230"/>
    <d v="1899-12-30T17:00:00"/>
    <m/>
    <n v="0"/>
    <x v="0"/>
    <x v="0"/>
    <s v="SI"/>
    <x v="1"/>
    <x v="1"/>
    <x v="1"/>
    <n v="1"/>
    <x v="2"/>
    <x v="46"/>
    <x v="11"/>
    <n v="468"/>
  </r>
  <r>
    <d v="2019-11-12T00:00:00"/>
    <x v="1"/>
    <d v="1899-12-30T10:30:00"/>
    <m/>
    <x v="1"/>
    <s v="JAR"/>
    <d v="2019-11-12T10:30:00"/>
    <s v="Chatarra"/>
    <x v="7"/>
    <s v="Carga"/>
    <s v="NO"/>
    <n v="4"/>
    <n v="6"/>
    <x v="0"/>
    <x v="247"/>
    <x v="5"/>
    <s v="La llagosta"/>
    <m/>
    <m/>
    <m/>
    <m/>
    <n v="20"/>
    <s v="Jesús"/>
    <x v="230"/>
    <d v="1899-12-30T10:30:00"/>
    <m/>
    <n v="0"/>
    <x v="0"/>
    <x v="0"/>
    <s v="SI"/>
    <x v="1"/>
    <x v="1"/>
    <x v="1"/>
    <n v="1"/>
    <x v="2"/>
    <x v="46"/>
    <x v="11"/>
    <n v="468"/>
  </r>
  <r>
    <d v="2019-11-12T00:00:00"/>
    <x v="43"/>
    <d v="1899-12-30T14:00:00"/>
    <m/>
    <x v="1"/>
    <s v="JAR"/>
    <d v="2019-11-12T14:00:00"/>
    <s v="Balas de platico"/>
    <x v="7"/>
    <s v="Carga"/>
    <s v="NO"/>
    <n v="4"/>
    <n v="6"/>
    <x v="0"/>
    <x v="247"/>
    <x v="5"/>
    <s v="La llagosta"/>
    <m/>
    <m/>
    <m/>
    <m/>
    <n v="20"/>
    <s v="Jesús"/>
    <x v="230"/>
    <d v="1899-12-30T13:30:00"/>
    <m/>
    <n v="0"/>
    <x v="0"/>
    <x v="0"/>
    <s v="SI"/>
    <x v="1"/>
    <x v="3"/>
    <x v="1"/>
    <n v="1"/>
    <x v="2"/>
    <x v="46"/>
    <x v="11"/>
    <n v="468"/>
  </r>
  <r>
    <d v="2019-11-13T00:00:00"/>
    <x v="2"/>
    <d v="1899-12-30T11:00:00"/>
    <m/>
    <x v="1"/>
    <s v="JAR"/>
    <d v="2019-11-13T11:00:00"/>
    <n v="30714"/>
    <x v="31"/>
    <s v="Carga"/>
    <s v="SI"/>
    <n v="13.5"/>
    <n v="26"/>
    <x v="2"/>
    <x v="431"/>
    <x v="7"/>
    <s v="Soria"/>
    <m/>
    <m/>
    <m/>
    <m/>
    <n v="45"/>
    <s v="Juan Carlos"/>
    <x v="231"/>
    <d v="1899-12-30T11:00:00"/>
    <m/>
    <n v="1"/>
    <x v="0"/>
    <x v="0"/>
    <s v="SI"/>
    <x v="1"/>
    <x v="1"/>
    <x v="1"/>
    <n v="1"/>
    <x v="2"/>
    <x v="46"/>
    <x v="11"/>
    <n v="468"/>
  </r>
  <r>
    <d v="2019-11-13T00:00:00"/>
    <x v="36"/>
    <d v="1899-12-30T13:00:00"/>
    <m/>
    <x v="1"/>
    <s v="JAR"/>
    <d v="2019-11-13T13:00:00"/>
    <n v="30714"/>
    <x v="31"/>
    <s v="Carga"/>
    <s v="SI"/>
    <n v="13.5"/>
    <n v="26"/>
    <x v="2"/>
    <x v="431"/>
    <x v="7"/>
    <s v="Soria"/>
    <m/>
    <m/>
    <m/>
    <m/>
    <n v="45"/>
    <s v="Jesús"/>
    <x v="231"/>
    <d v="1899-12-30T13:00:00"/>
    <m/>
    <n v="1"/>
    <x v="0"/>
    <x v="0"/>
    <s v="SI"/>
    <x v="1"/>
    <x v="1"/>
    <x v="1"/>
    <n v="1"/>
    <x v="2"/>
    <x v="46"/>
    <x v="11"/>
    <n v="468"/>
  </r>
  <r>
    <d v="2019-11-13T00:00:00"/>
    <x v="38"/>
    <d v="1899-12-30T15:00:00"/>
    <m/>
    <x v="1"/>
    <s v="JAR"/>
    <d v="2019-11-13T15:00:00"/>
    <n v="30714"/>
    <x v="31"/>
    <s v="Carga"/>
    <s v="SI"/>
    <n v="13.5"/>
    <n v="26"/>
    <x v="2"/>
    <x v="431"/>
    <x v="7"/>
    <s v="Soria"/>
    <m/>
    <m/>
    <m/>
    <m/>
    <n v="45"/>
    <s v="Juan Carlos"/>
    <x v="231"/>
    <d v="1899-12-30T13:15:00"/>
    <m/>
    <n v="1"/>
    <x v="0"/>
    <x v="0"/>
    <s v="SI"/>
    <x v="1"/>
    <x v="3"/>
    <x v="1"/>
    <n v="1"/>
    <x v="2"/>
    <x v="46"/>
    <x v="11"/>
    <n v="468"/>
  </r>
  <r>
    <d v="2019-11-13T00:00:00"/>
    <x v="13"/>
    <d v="1899-12-30T16:00:00"/>
    <m/>
    <x v="1"/>
    <s v="JAR"/>
    <d v="2019-11-13T16:00:00"/>
    <n v="30714"/>
    <x v="31"/>
    <s v="Carga"/>
    <s v="SI"/>
    <n v="13.5"/>
    <n v="26"/>
    <x v="2"/>
    <x v="431"/>
    <x v="7"/>
    <s v="Soria"/>
    <m/>
    <m/>
    <m/>
    <m/>
    <n v="45"/>
    <s v="Alfredo"/>
    <x v="231"/>
    <d v="1899-12-30T16:45:00"/>
    <m/>
    <n v="1"/>
    <x v="0"/>
    <x v="0"/>
    <s v="SI"/>
    <x v="1"/>
    <x v="2"/>
    <x v="0"/>
    <n v="0"/>
    <x v="2"/>
    <x v="46"/>
    <x v="11"/>
    <n v="468"/>
  </r>
  <r>
    <d v="2019-11-13T00:00:00"/>
    <x v="4"/>
    <d v="1899-12-30T12:00:00"/>
    <m/>
    <x v="1"/>
    <s v="JAR"/>
    <d v="2019-11-13T12:00:00"/>
    <n v="6008008"/>
    <x v="3"/>
    <s v="Carga"/>
    <s v="NO"/>
    <n v="4"/>
    <n v="8"/>
    <x v="0"/>
    <x v="51"/>
    <x v="4"/>
    <s v="Romania"/>
    <m/>
    <m/>
    <m/>
    <m/>
    <n v="30"/>
    <s v="Alfredo"/>
    <x v="231"/>
    <d v="1899-12-30T14:00:00"/>
    <m/>
    <n v="0"/>
    <x v="0"/>
    <x v="0"/>
    <s v="SI"/>
    <x v="1"/>
    <x v="2"/>
    <x v="0"/>
    <n v="0"/>
    <x v="1"/>
    <x v="46"/>
    <x v="11"/>
    <n v="468"/>
  </r>
  <r>
    <d v="2019-11-13T00:00:00"/>
    <x v="73"/>
    <d v="1899-12-30T11:15:00"/>
    <m/>
    <x v="1"/>
    <s v="JAR"/>
    <d v="2019-11-13T11:30:00"/>
    <m/>
    <x v="12"/>
    <s v="Descarga"/>
    <s v="NO"/>
    <n v="1"/>
    <n v="1"/>
    <x v="0"/>
    <x v="17"/>
    <x v="2"/>
    <s v="PALAU"/>
    <m/>
    <m/>
    <m/>
    <m/>
    <n v="10"/>
    <s v="Sandra"/>
    <x v="231"/>
    <d v="1899-12-30T11:15:00"/>
    <m/>
    <n v="0"/>
    <x v="0"/>
    <x v="0"/>
    <s v="SI"/>
    <x v="1"/>
    <x v="1"/>
    <x v="1"/>
    <n v="1"/>
    <x v="0"/>
    <x v="46"/>
    <x v="11"/>
    <n v="468"/>
  </r>
  <r>
    <d v="2019-11-13T00:00:00"/>
    <x v="14"/>
    <d v="1899-12-30T10:00:00"/>
    <m/>
    <x v="1"/>
    <s v="JAR"/>
    <d v="2019-11-13T10:00:00"/>
    <s v="6007912-6008010-6008060-6008032-6008058-6008072"/>
    <x v="3"/>
    <s v="Carga"/>
    <s v="NO"/>
    <n v="4"/>
    <n v="8"/>
    <x v="0"/>
    <x v="86"/>
    <x v="4"/>
    <s v="Italy"/>
    <m/>
    <m/>
    <m/>
    <m/>
    <n v="20"/>
    <s v="Juan Carlos"/>
    <x v="231"/>
    <d v="1899-12-30T10:00:00"/>
    <m/>
    <n v="0"/>
    <x v="0"/>
    <x v="0"/>
    <s v="SI"/>
    <x v="1"/>
    <x v="1"/>
    <x v="1"/>
    <n v="1"/>
    <x v="1"/>
    <x v="46"/>
    <x v="11"/>
    <n v="468"/>
  </r>
  <r>
    <d v="2019-11-13T00:00:00"/>
    <x v="6"/>
    <d v="1899-12-30T13:30:00"/>
    <m/>
    <x v="1"/>
    <s v="JAR"/>
    <d v="2019-11-13T13:30:00"/>
    <n v="30606"/>
    <x v="3"/>
    <s v="Carga"/>
    <s v="NO"/>
    <n v="1"/>
    <n v="1"/>
    <x v="0"/>
    <x v="98"/>
    <x v="3"/>
    <s v="Valencia"/>
    <m/>
    <m/>
    <m/>
    <m/>
    <n v="10"/>
    <s v="Sandra"/>
    <x v="231"/>
    <d v="1899-12-30T13:30:00"/>
    <m/>
    <n v="0"/>
    <x v="0"/>
    <x v="0"/>
    <s v="SI"/>
    <x v="1"/>
    <x v="1"/>
    <x v="1"/>
    <n v="1"/>
    <x v="1"/>
    <x v="46"/>
    <x v="11"/>
    <n v="468"/>
  </r>
  <r>
    <d v="2019-11-13T00:00:00"/>
    <x v="20"/>
    <d v="1899-12-30T08:30:00"/>
    <m/>
    <x v="1"/>
    <s v="JAR"/>
    <d v="2019-11-13T08:30:00"/>
    <m/>
    <x v="3"/>
    <s v="Descarga"/>
    <s v="NO"/>
    <n v="12"/>
    <n v="6"/>
    <x v="0"/>
    <x v="22"/>
    <x v="2"/>
    <s v="PALAU"/>
    <m/>
    <m/>
    <m/>
    <m/>
    <n v="30"/>
    <s v="Juan Carlos"/>
    <x v="231"/>
    <d v="1899-12-30T09:30:00"/>
    <m/>
    <n v="0"/>
    <x v="0"/>
    <x v="0"/>
    <s v="SI"/>
    <x v="1"/>
    <x v="2"/>
    <x v="0"/>
    <n v="0"/>
    <x v="0"/>
    <x v="46"/>
    <x v="11"/>
    <n v="468"/>
  </r>
  <r>
    <d v="2019-11-13T00:00:00"/>
    <x v="0"/>
    <d v="1899-12-30T09:30:00"/>
    <m/>
    <x v="1"/>
    <s v="JAR"/>
    <d v="2019-11-13T09:30:00"/>
    <s v="30593-30521"/>
    <x v="3"/>
    <s v="Carga"/>
    <s v="NO"/>
    <n v="1"/>
    <n v="2"/>
    <x v="0"/>
    <x v="384"/>
    <x v="1"/>
    <s v="Barcelona"/>
    <m/>
    <m/>
    <m/>
    <m/>
    <n v="15"/>
    <s v="Juan Carlos"/>
    <x v="231"/>
    <d v="1899-12-30T09:30:00"/>
    <m/>
    <n v="0"/>
    <x v="0"/>
    <x v="0"/>
    <s v="SI"/>
    <x v="1"/>
    <x v="1"/>
    <x v="1"/>
    <n v="1"/>
    <x v="1"/>
    <x v="46"/>
    <x v="11"/>
    <n v="468"/>
  </r>
  <r>
    <d v="2019-11-13T00:00:00"/>
    <x v="59"/>
    <d v="1899-12-30T07:00:00"/>
    <m/>
    <x v="1"/>
    <s v="JAR"/>
    <d v="2019-11-13T07:00:00"/>
    <s v="Reposición Tolvas"/>
    <x v="26"/>
    <s v="Carga"/>
    <s v="NO"/>
    <n v="8"/>
    <n v="13"/>
    <x v="0"/>
    <x v="157"/>
    <x v="5"/>
    <s v="varios"/>
    <m/>
    <m/>
    <m/>
    <m/>
    <n v="35"/>
    <s v="Juan Carlos"/>
    <x v="231"/>
    <d v="1899-12-30T07:00:00"/>
    <m/>
    <n v="0"/>
    <x v="0"/>
    <x v="0"/>
    <s v="SI"/>
    <x v="1"/>
    <x v="1"/>
    <x v="1"/>
    <n v="1"/>
    <x v="2"/>
    <x v="46"/>
    <x v="11"/>
    <n v="468"/>
  </r>
  <r>
    <d v="2019-11-13T00:00:00"/>
    <x v="9"/>
    <d v="1899-12-30T08:00:00"/>
    <m/>
    <x v="1"/>
    <s v="JAR"/>
    <d v="2019-11-13T08:00:00"/>
    <s v="30529-30734"/>
    <x v="7"/>
    <s v="Carga"/>
    <s v="NO"/>
    <n v="4"/>
    <n v="4"/>
    <x v="0"/>
    <x v="9"/>
    <x v="11"/>
    <s v="San Esteve y Cornella"/>
    <m/>
    <m/>
    <m/>
    <m/>
    <n v="20"/>
    <s v="Jesús"/>
    <x v="231"/>
    <d v="1899-12-30T08:00:00"/>
    <m/>
    <n v="0"/>
    <x v="0"/>
    <x v="0"/>
    <s v="SI"/>
    <x v="1"/>
    <x v="1"/>
    <x v="1"/>
    <n v="1"/>
    <x v="2"/>
    <x v="46"/>
    <x v="11"/>
    <n v="468"/>
  </r>
  <r>
    <d v="2019-11-13T00:00:00"/>
    <x v="55"/>
    <d v="1899-12-30T17:30:00"/>
    <m/>
    <x v="1"/>
    <s v="JAR"/>
    <d v="2019-11-13T17:30:00"/>
    <n v="30465"/>
    <x v="3"/>
    <s v="Carga"/>
    <s v="SI"/>
    <n v="13.5"/>
    <n v="22"/>
    <x v="0"/>
    <x v="6"/>
    <x v="3"/>
    <s v="Bernis"/>
    <m/>
    <m/>
    <m/>
    <m/>
    <n v="60"/>
    <s v="Alfredo"/>
    <x v="231"/>
    <d v="1899-12-30T17:30:00"/>
    <m/>
    <n v="1"/>
    <x v="0"/>
    <x v="0"/>
    <s v="SI"/>
    <x v="1"/>
    <x v="1"/>
    <x v="1"/>
    <n v="1"/>
    <x v="1"/>
    <x v="46"/>
    <x v="11"/>
    <n v="468"/>
  </r>
  <r>
    <d v="2019-11-13T00:00:00"/>
    <x v="46"/>
    <d v="1899-12-30T18:00:00"/>
    <m/>
    <x v="1"/>
    <s v="JAR"/>
    <d v="2019-11-13T18:00:00"/>
    <n v="30300"/>
    <x v="13"/>
    <s v="Carga"/>
    <s v="NO"/>
    <n v="7"/>
    <n v="13"/>
    <x v="0"/>
    <x v="257"/>
    <x v="7"/>
    <s v="Portugal"/>
    <m/>
    <m/>
    <m/>
    <m/>
    <n v="30"/>
    <s v="Alfredo"/>
    <x v="231"/>
    <d v="1899-12-30T15:00:00"/>
    <m/>
    <n v="0"/>
    <x v="0"/>
    <x v="0"/>
    <s v="SI"/>
    <x v="1"/>
    <x v="3"/>
    <x v="1"/>
    <n v="1"/>
    <x v="2"/>
    <x v="46"/>
    <x v="11"/>
    <n v="468"/>
  </r>
  <r>
    <d v="2019-11-13T00:00:00"/>
    <x v="1"/>
    <d v="1899-12-30T10:30:00"/>
    <m/>
    <x v="1"/>
    <s v="JAR"/>
    <d v="2019-11-13T10:30:00"/>
    <m/>
    <x v="43"/>
    <s v="Descarga"/>
    <s v="NO"/>
    <n v="3"/>
    <n v="5"/>
    <x v="0"/>
    <x v="150"/>
    <x v="0"/>
    <s v="PALAU"/>
    <m/>
    <m/>
    <m/>
    <m/>
    <n v="20"/>
    <s v="Jesús"/>
    <x v="231"/>
    <d v="1899-12-30T10:30:00"/>
    <m/>
    <n v="0"/>
    <x v="0"/>
    <x v="0"/>
    <s v="SI"/>
    <x v="1"/>
    <x v="1"/>
    <x v="1"/>
    <n v="1"/>
    <x v="0"/>
    <x v="46"/>
    <x v="11"/>
    <n v="468"/>
  </r>
  <r>
    <d v="2019-11-13T00:00:00"/>
    <x v="43"/>
    <d v="1899-12-30T14:00:00"/>
    <m/>
    <x v="1"/>
    <s v="JAR"/>
    <d v="2019-11-13T14:00:00"/>
    <n v="30091"/>
    <x v="3"/>
    <s v="Carga"/>
    <s v="NO"/>
    <n v="1"/>
    <n v="1"/>
    <x v="0"/>
    <x v="4"/>
    <x v="1"/>
    <s v="BARCELONA"/>
    <m/>
    <m/>
    <m/>
    <m/>
    <n v="15"/>
    <s v="Jesús"/>
    <x v="231"/>
    <d v="1899-12-30T13:30:00"/>
    <m/>
    <n v="0"/>
    <x v="0"/>
    <x v="0"/>
    <s v="SI"/>
    <x v="1"/>
    <x v="3"/>
    <x v="1"/>
    <n v="1"/>
    <x v="1"/>
    <x v="46"/>
    <x v="11"/>
    <n v="468"/>
  </r>
  <r>
    <d v="2019-11-13T00:00:00"/>
    <x v="22"/>
    <m/>
    <m/>
    <x v="0"/>
    <s v="SJ"/>
    <d v="2019-11-13T09:00:00"/>
    <m/>
    <x v="3"/>
    <s v="Descarga"/>
    <s v="NO"/>
    <n v="2"/>
    <n v="2"/>
    <x v="0"/>
    <x v="440"/>
    <x v="2"/>
    <s v="PALAU"/>
    <m/>
    <m/>
    <m/>
    <m/>
    <n v="20"/>
    <s v="Sandra"/>
    <x v="231"/>
    <d v="1899-12-30T09:00:00"/>
    <m/>
    <n v="0"/>
    <x v="0"/>
    <x v="0"/>
    <s v="No"/>
    <x v="0"/>
    <x v="0"/>
    <x v="0"/>
    <n v="0"/>
    <x v="0"/>
    <x v="46"/>
    <x v="11"/>
    <n v="468"/>
  </r>
  <r>
    <d v="2019-11-13T00:00:00"/>
    <x v="40"/>
    <d v="1899-12-30T17:00:00"/>
    <m/>
    <x v="1"/>
    <s v="JAR"/>
    <d v="2019-11-13T17:00:00"/>
    <m/>
    <x v="83"/>
    <s v="Carga"/>
    <s v="NO"/>
    <n v="1"/>
    <n v="1"/>
    <x v="0"/>
    <x v="294"/>
    <x v="7"/>
    <s v="varios"/>
    <m/>
    <m/>
    <m/>
    <m/>
    <n v="10"/>
    <s v="Miguel M."/>
    <x v="231"/>
    <d v="1899-12-30T17:00:00"/>
    <m/>
    <n v="0"/>
    <x v="0"/>
    <x v="0"/>
    <s v="SI"/>
    <x v="1"/>
    <x v="1"/>
    <x v="1"/>
    <n v="1"/>
    <x v="2"/>
    <x v="46"/>
    <x v="11"/>
    <n v="468"/>
  </r>
  <r>
    <d v="2019-11-13T00:00:00"/>
    <x v="49"/>
    <d v="1899-12-30T20:00:00"/>
    <m/>
    <x v="1"/>
    <s v="JAR"/>
    <d v="2019-11-13T20:00:00"/>
    <n v="30647"/>
    <x v="3"/>
    <s v="Carga"/>
    <s v="SI"/>
    <n v="13.5"/>
    <n v="26"/>
    <x v="2"/>
    <x v="225"/>
    <x v="1"/>
    <s v="Sevilla"/>
    <m/>
    <m/>
    <m/>
    <m/>
    <n v="45"/>
    <s v="Miguel M."/>
    <x v="231"/>
    <d v="1899-12-30T20:00:00"/>
    <m/>
    <n v="1"/>
    <x v="0"/>
    <x v="0"/>
    <s v="SI"/>
    <x v="1"/>
    <x v="1"/>
    <x v="1"/>
    <n v="1"/>
    <x v="1"/>
    <x v="46"/>
    <x v="11"/>
    <n v="468"/>
  </r>
  <r>
    <d v="2019-11-13T00:00:00"/>
    <x v="3"/>
    <d v="1899-12-30T11:30:00"/>
    <m/>
    <x v="1"/>
    <s v="JAR"/>
    <d v="2019-11-13T11:30:00"/>
    <n v="6007900"/>
    <x v="6"/>
    <s v="Carga"/>
    <s v="NO"/>
    <n v="7"/>
    <n v="14"/>
    <x v="0"/>
    <x v="7"/>
    <x v="4"/>
    <s v="France"/>
    <m/>
    <m/>
    <m/>
    <m/>
    <n v="30"/>
    <s v="Juan Carlos"/>
    <x v="231"/>
    <d v="1899-12-30T11:30:00"/>
    <m/>
    <n v="0"/>
    <x v="0"/>
    <x v="0"/>
    <s v="SI"/>
    <x v="1"/>
    <x v="1"/>
    <x v="1"/>
    <n v="1"/>
    <x v="1"/>
    <x v="46"/>
    <x v="11"/>
    <n v="468"/>
  </r>
  <r>
    <d v="2019-11-13T00:00:00"/>
    <x v="58"/>
    <m/>
    <m/>
    <x v="0"/>
    <s v="JAR"/>
    <d v="2019-11-13T13:30:00"/>
    <n v="30343"/>
    <x v="13"/>
    <s v="Carga"/>
    <s v="NO"/>
    <n v="1"/>
    <n v="2"/>
    <x v="0"/>
    <x v="446"/>
    <x v="1"/>
    <s v="Portugal"/>
    <m/>
    <m/>
    <m/>
    <m/>
    <n v="10"/>
    <s v="Juan Carlos"/>
    <x v="231"/>
    <d v="1899-12-30T13:15:00"/>
    <m/>
    <n v="0"/>
    <x v="0"/>
    <x v="0"/>
    <s v="No"/>
    <x v="0"/>
    <x v="0"/>
    <x v="0"/>
    <n v="0"/>
    <x v="1"/>
    <x v="46"/>
    <x v="11"/>
    <n v="468"/>
  </r>
  <r>
    <d v="2019-11-13T00:00:00"/>
    <x v="7"/>
    <d v="1899-12-30T15:30:00"/>
    <m/>
    <x v="1"/>
    <s v="JAR"/>
    <d v="2019-11-13T15:30:00"/>
    <m/>
    <x v="26"/>
    <s v="Carga"/>
    <s v="NO"/>
    <n v="8"/>
    <n v="16"/>
    <x v="0"/>
    <x v="157"/>
    <x v="5"/>
    <s v="varios"/>
    <m/>
    <m/>
    <m/>
    <m/>
    <n v="30"/>
    <s v="Miguel M."/>
    <x v="231"/>
    <d v="1899-12-30T15:30:00"/>
    <m/>
    <n v="0"/>
    <x v="0"/>
    <x v="0"/>
    <s v="SI"/>
    <x v="1"/>
    <x v="1"/>
    <x v="1"/>
    <n v="1"/>
    <x v="2"/>
    <x v="46"/>
    <x v="11"/>
    <n v="468"/>
  </r>
  <r>
    <d v="2019-11-13T00:00:00"/>
    <x v="5"/>
    <d v="1899-12-30T12:30:00"/>
    <m/>
    <x v="1"/>
    <s v="JAR"/>
    <d v="2019-11-13T12:30:00"/>
    <s v="Devolución"/>
    <x v="12"/>
    <s v="Descarga"/>
    <s v="NO"/>
    <n v="1"/>
    <n v="1"/>
    <x v="0"/>
    <x v="4"/>
    <x v="7"/>
    <s v="PALAU"/>
    <m/>
    <m/>
    <m/>
    <m/>
    <n v="10"/>
    <s v="Reyes"/>
    <x v="231"/>
    <d v="1899-12-30T12:30:00"/>
    <m/>
    <n v="0"/>
    <x v="0"/>
    <x v="0"/>
    <s v="SI"/>
    <x v="1"/>
    <x v="1"/>
    <x v="1"/>
    <n v="1"/>
    <x v="2"/>
    <x v="46"/>
    <x v="11"/>
    <n v="468"/>
  </r>
  <r>
    <d v="2019-11-13T00:00:00"/>
    <x v="12"/>
    <d v="1899-12-30T14:30:00"/>
    <m/>
    <x v="1"/>
    <s v="JAR"/>
    <d v="2019-11-13T14:30:00"/>
    <n v="30647"/>
    <x v="3"/>
    <s v="Carga"/>
    <s v="SI"/>
    <n v="13.5"/>
    <n v="26"/>
    <x v="2"/>
    <x v="225"/>
    <x v="1"/>
    <s v="Sevilla"/>
    <m/>
    <s v="9340-DRG.   R-4771-BBW"/>
    <m/>
    <m/>
    <n v="45"/>
    <s v="Alfredo"/>
    <x v="231"/>
    <d v="1899-12-30T15:15:00"/>
    <m/>
    <n v="1"/>
    <x v="0"/>
    <x v="0"/>
    <s v="SI"/>
    <x v="1"/>
    <x v="2"/>
    <x v="0"/>
    <n v="0"/>
    <x v="1"/>
    <x v="46"/>
    <x v="11"/>
    <n v="468"/>
  </r>
  <r>
    <d v="2019-11-13T00:00:00"/>
    <x v="47"/>
    <d v="1899-12-30T18:30:00"/>
    <m/>
    <x v="1"/>
    <s v="JAR"/>
    <d v="2019-11-13T18:30:00"/>
    <n v="30428"/>
    <x v="26"/>
    <s v="Carga"/>
    <s v="NO"/>
    <n v="20"/>
    <n v="13.5"/>
    <x v="0"/>
    <x v="107"/>
    <x v="5"/>
    <s v="varios"/>
    <m/>
    <m/>
    <m/>
    <m/>
    <n v="40"/>
    <s v="Miguel M."/>
    <x v="231"/>
    <d v="1899-12-30T18:30:00"/>
    <m/>
    <n v="0"/>
    <x v="0"/>
    <x v="0"/>
    <s v="SI"/>
    <x v="1"/>
    <x v="1"/>
    <x v="1"/>
    <n v="1"/>
    <x v="2"/>
    <x v="46"/>
    <x v="11"/>
    <n v="468"/>
  </r>
  <r>
    <d v="2019-11-13T00:00:00"/>
    <x v="56"/>
    <d v="1899-12-30T19:00:00"/>
    <m/>
    <x v="1"/>
    <s v="JAR"/>
    <d v="2019-11-13T19:00:00"/>
    <n v="30647"/>
    <x v="3"/>
    <s v="Carga"/>
    <s v="SI"/>
    <n v="13.5"/>
    <n v="26"/>
    <x v="2"/>
    <x v="225"/>
    <x v="1"/>
    <s v="Sevilla"/>
    <m/>
    <s v="3791-JJY.   R-8103-BCX"/>
    <m/>
    <m/>
    <n v="45"/>
    <s v="Alfredo"/>
    <x v="231"/>
    <d v="1899-12-30T19:00:00"/>
    <m/>
    <n v="1"/>
    <x v="0"/>
    <x v="0"/>
    <s v="SI"/>
    <x v="1"/>
    <x v="1"/>
    <x v="1"/>
    <n v="1"/>
    <x v="1"/>
    <x v="46"/>
    <x v="11"/>
    <n v="468"/>
  </r>
  <r>
    <d v="2019-11-14T00:00:00"/>
    <x v="8"/>
    <d v="1899-12-30T16:30:00"/>
    <m/>
    <x v="1"/>
    <s v="JAR"/>
    <d v="2019-11-14T16:30:00"/>
    <m/>
    <x v="19"/>
    <s v="Carga"/>
    <s v="NO"/>
    <n v="4"/>
    <n v="2"/>
    <x v="0"/>
    <x v="6"/>
    <x v="3"/>
    <s v="Varios"/>
    <m/>
    <m/>
    <m/>
    <m/>
    <m/>
    <s v="Alfredo"/>
    <x v="232"/>
    <d v="1899-12-30T16:30:00"/>
    <m/>
    <n v="0"/>
    <x v="0"/>
    <x v="0"/>
    <s v="SI"/>
    <x v="1"/>
    <x v="1"/>
    <x v="1"/>
    <n v="1"/>
    <x v="1"/>
    <x v="46"/>
    <x v="11"/>
    <n v="468"/>
  </r>
  <r>
    <d v="2019-11-14T00:00:00"/>
    <x v="59"/>
    <d v="1899-12-30T07:00:00"/>
    <m/>
    <x v="1"/>
    <s v="JAR"/>
    <d v="2019-11-14T07:00:00"/>
    <m/>
    <x v="26"/>
    <s v="Carga"/>
    <s v="SI"/>
    <n v="13.5"/>
    <n v="26"/>
    <x v="0"/>
    <x v="157"/>
    <x v="5"/>
    <s v="varios"/>
    <m/>
    <m/>
    <m/>
    <m/>
    <n v="30"/>
    <s v="Juan Carlos"/>
    <x v="232"/>
    <d v="1899-12-30T07:00:00"/>
    <m/>
    <n v="1"/>
    <x v="0"/>
    <x v="0"/>
    <s v="SI"/>
    <x v="1"/>
    <x v="1"/>
    <x v="1"/>
    <n v="1"/>
    <x v="2"/>
    <x v="46"/>
    <x v="11"/>
    <n v="468"/>
  </r>
  <r>
    <d v="2019-11-14T00:00:00"/>
    <x v="2"/>
    <d v="1899-12-30T11:00:00"/>
    <m/>
    <x v="1"/>
    <s v="JAR"/>
    <d v="2019-11-14T11:00:00"/>
    <n v="30714"/>
    <x v="31"/>
    <s v="Carga"/>
    <s v="SI"/>
    <n v="13.5"/>
    <n v="26"/>
    <x v="2"/>
    <x v="431"/>
    <x v="7"/>
    <s v="Soria"/>
    <m/>
    <m/>
    <m/>
    <m/>
    <n v="45"/>
    <s v="Jesús"/>
    <x v="232"/>
    <d v="1899-12-30T11:00:00"/>
    <m/>
    <n v="1"/>
    <x v="0"/>
    <x v="0"/>
    <s v="SI"/>
    <x v="1"/>
    <x v="1"/>
    <x v="1"/>
    <n v="1"/>
    <x v="2"/>
    <x v="46"/>
    <x v="11"/>
    <n v="468"/>
  </r>
  <r>
    <d v="2019-11-14T00:00:00"/>
    <x v="38"/>
    <d v="1899-12-30T15:00:00"/>
    <m/>
    <x v="1"/>
    <s v="JAR"/>
    <d v="2019-11-14T15:00:00"/>
    <n v="30714"/>
    <x v="31"/>
    <s v="Carga"/>
    <s v="SI"/>
    <n v="13.5"/>
    <n v="26"/>
    <x v="2"/>
    <x v="431"/>
    <x v="7"/>
    <s v="Soria"/>
    <m/>
    <m/>
    <m/>
    <m/>
    <n v="45"/>
    <s v="Alfredo"/>
    <x v="232"/>
    <d v="1899-12-30T15:00:00"/>
    <m/>
    <n v="1"/>
    <x v="0"/>
    <x v="0"/>
    <s v="SI"/>
    <x v="1"/>
    <x v="1"/>
    <x v="1"/>
    <n v="1"/>
    <x v="2"/>
    <x v="46"/>
    <x v="11"/>
    <n v="468"/>
  </r>
  <r>
    <d v="2019-11-14T00:00:00"/>
    <x v="9"/>
    <d v="1899-12-30T08:00:00"/>
    <m/>
    <x v="1"/>
    <s v="JAR"/>
    <d v="2019-11-14T08:00:00"/>
    <m/>
    <x v="31"/>
    <s v="Carga"/>
    <s v="SI"/>
    <n v="13.5"/>
    <n v="26"/>
    <x v="0"/>
    <x v="70"/>
    <x v="11"/>
    <s v="Maçanet de la Selva"/>
    <m/>
    <m/>
    <m/>
    <m/>
    <n v="40"/>
    <s v="Jesús"/>
    <x v="232"/>
    <d v="1899-12-30T08:00:00"/>
    <m/>
    <n v="1"/>
    <x v="0"/>
    <x v="0"/>
    <s v="SI"/>
    <x v="1"/>
    <x v="1"/>
    <x v="1"/>
    <n v="1"/>
    <x v="2"/>
    <x v="46"/>
    <x v="11"/>
    <n v="468"/>
  </r>
  <r>
    <d v="2019-11-14T00:00:00"/>
    <x v="104"/>
    <d v="1899-12-30T21:30:00"/>
    <m/>
    <x v="1"/>
    <s v="JAR"/>
    <d v="2019-11-14T21:30:00"/>
    <n v="3680620663"/>
    <x v="3"/>
    <s v="Carga"/>
    <s v="SI"/>
    <n v="13.5"/>
    <n v="26"/>
    <x v="0"/>
    <x v="23"/>
    <x v="1"/>
    <s v="varios"/>
    <m/>
    <m/>
    <m/>
    <m/>
    <n v="45"/>
    <s v="Juan Carlos"/>
    <x v="233"/>
    <d v="1899-12-30T07:00:00"/>
    <m/>
    <n v="1"/>
    <x v="0"/>
    <x v="0"/>
    <s v="SI"/>
    <x v="2"/>
    <x v="2"/>
    <x v="0"/>
    <n v="0"/>
    <x v="1"/>
    <x v="46"/>
    <x v="11"/>
    <n v="468"/>
  </r>
  <r>
    <d v="2019-11-14T00:00:00"/>
    <x v="4"/>
    <d v="1899-12-30T12:00:00"/>
    <m/>
    <x v="1"/>
    <s v="JAR"/>
    <d v="2019-11-14T12:00:00"/>
    <n v="30714"/>
    <x v="31"/>
    <s v="Carga"/>
    <s v="SI"/>
    <n v="13.5"/>
    <n v="26"/>
    <x v="2"/>
    <x v="431"/>
    <x v="7"/>
    <s v="Soria"/>
    <m/>
    <m/>
    <m/>
    <m/>
    <n v="45"/>
    <s v="Juan Carlos"/>
    <x v="232"/>
    <d v="1899-12-30T13:10:00"/>
    <m/>
    <n v="1"/>
    <x v="0"/>
    <x v="0"/>
    <s v="SI"/>
    <x v="1"/>
    <x v="2"/>
    <x v="0"/>
    <n v="0"/>
    <x v="2"/>
    <x v="46"/>
    <x v="11"/>
    <n v="468"/>
  </r>
  <r>
    <d v="2019-11-14T00:00:00"/>
    <x v="13"/>
    <d v="1899-12-30T16:00:00"/>
    <m/>
    <x v="1"/>
    <s v="JAR"/>
    <d v="2019-11-14T16:00:00"/>
    <n v="608000"/>
    <x v="3"/>
    <s v="Carga"/>
    <s v="NO"/>
    <n v="7"/>
    <n v="15"/>
    <x v="0"/>
    <x v="82"/>
    <x v="4"/>
    <s v="Austria"/>
    <m/>
    <m/>
    <m/>
    <m/>
    <n v="30"/>
    <s v="Miguel M."/>
    <x v="232"/>
    <d v="1899-12-30T16:00:00"/>
    <m/>
    <n v="0"/>
    <x v="0"/>
    <x v="0"/>
    <s v="SI"/>
    <x v="1"/>
    <x v="1"/>
    <x v="1"/>
    <n v="1"/>
    <x v="1"/>
    <x v="46"/>
    <x v="11"/>
    <n v="468"/>
  </r>
  <r>
    <d v="2019-11-14T00:00:00"/>
    <x v="1"/>
    <d v="1899-12-30T10:30:00"/>
    <m/>
    <x v="1"/>
    <s v="JAR"/>
    <d v="2019-11-14T10:30:00"/>
    <m/>
    <x v="3"/>
    <s v="Descarga"/>
    <s v="NO"/>
    <n v="2"/>
    <n v="2"/>
    <x v="0"/>
    <x v="22"/>
    <x v="2"/>
    <s v="PALAU"/>
    <m/>
    <m/>
    <m/>
    <m/>
    <n v="15"/>
    <s v="Juan Carlos"/>
    <x v="232"/>
    <d v="1899-12-30T10:30:00"/>
    <m/>
    <n v="0"/>
    <x v="0"/>
    <x v="0"/>
    <s v="SI"/>
    <x v="1"/>
    <x v="1"/>
    <x v="1"/>
    <n v="1"/>
    <x v="0"/>
    <x v="46"/>
    <x v="11"/>
    <n v="468"/>
  </r>
  <r>
    <d v="2019-11-14T00:00:00"/>
    <x v="0"/>
    <d v="1899-12-30T09:30:00"/>
    <m/>
    <x v="1"/>
    <s v="JAR"/>
    <d v="2019-11-14T09:30:00"/>
    <n v="30741"/>
    <x v="43"/>
    <s v="Descarga"/>
    <s v="NO"/>
    <n v="1"/>
    <n v="2"/>
    <x v="0"/>
    <x v="4"/>
    <x v="7"/>
    <s v="PALAU"/>
    <m/>
    <m/>
    <m/>
    <m/>
    <n v="10"/>
    <s v="Juan Carlos"/>
    <x v="232"/>
    <d v="1899-12-30T09:30:00"/>
    <m/>
    <n v="0"/>
    <x v="0"/>
    <x v="0"/>
    <s v="SI"/>
    <x v="1"/>
    <x v="1"/>
    <x v="1"/>
    <n v="1"/>
    <x v="2"/>
    <x v="46"/>
    <x v="11"/>
    <n v="468"/>
  </r>
  <r>
    <d v="2019-11-14T00:00:00"/>
    <x v="5"/>
    <d v="1899-12-30T12:30:00"/>
    <m/>
    <x v="1"/>
    <s v="JAR"/>
    <d v="2019-11-14T12:30:00"/>
    <m/>
    <x v="32"/>
    <s v="Descarga"/>
    <s v="NO"/>
    <n v="6"/>
    <n v="10"/>
    <x v="0"/>
    <x v="227"/>
    <x v="0"/>
    <s v="PALAU"/>
    <m/>
    <m/>
    <m/>
    <m/>
    <n v="30"/>
    <s v="Jesús"/>
    <x v="232"/>
    <d v="1899-12-30T12:30:00"/>
    <m/>
    <n v="0"/>
    <x v="0"/>
    <x v="0"/>
    <s v="SI"/>
    <x v="1"/>
    <x v="1"/>
    <x v="1"/>
    <n v="1"/>
    <x v="0"/>
    <x v="46"/>
    <x v="11"/>
    <n v="468"/>
  </r>
  <r>
    <d v="2019-11-14T00:00:00"/>
    <x v="6"/>
    <d v="1899-12-30T13:30:00"/>
    <m/>
    <x v="1"/>
    <s v="JAR"/>
    <d v="2019-11-14T13:30:00"/>
    <n v="30714"/>
    <x v="31"/>
    <s v="Carga"/>
    <s v="SI"/>
    <n v="13.5"/>
    <n v="26"/>
    <x v="2"/>
    <x v="431"/>
    <x v="7"/>
    <s v="Soria"/>
    <m/>
    <m/>
    <m/>
    <m/>
    <n v="45"/>
    <s v="Miguel M."/>
    <x v="232"/>
    <d v="1899-12-30T15:30:00"/>
    <m/>
    <n v="1"/>
    <x v="0"/>
    <x v="0"/>
    <s v="SI"/>
    <x v="1"/>
    <x v="2"/>
    <x v="0"/>
    <n v="0"/>
    <x v="2"/>
    <x v="46"/>
    <x v="11"/>
    <n v="468"/>
  </r>
  <r>
    <d v="2019-11-14T00:00:00"/>
    <x v="36"/>
    <d v="1899-12-30T13:00:00"/>
    <m/>
    <x v="1"/>
    <s v="JAR"/>
    <d v="2019-11-14T13:00:00"/>
    <s v="30659-30754"/>
    <x v="3"/>
    <s v="Carga"/>
    <s v="SI"/>
    <n v="13.5"/>
    <n v="20"/>
    <x v="0"/>
    <x v="447"/>
    <x v="3"/>
    <s v="CASTELLON"/>
    <m/>
    <m/>
    <m/>
    <m/>
    <n v="45"/>
    <s v="Jesús"/>
    <x v="232"/>
    <d v="1899-12-30T12:30:00"/>
    <m/>
    <n v="1"/>
    <x v="0"/>
    <x v="0"/>
    <s v="SI"/>
    <x v="1"/>
    <x v="3"/>
    <x v="1"/>
    <n v="1"/>
    <x v="1"/>
    <x v="46"/>
    <x v="11"/>
    <n v="468"/>
  </r>
  <r>
    <d v="2019-11-14T00:00:00"/>
    <x v="12"/>
    <d v="1899-12-30T14:30:00"/>
    <m/>
    <x v="1"/>
    <s v="JAR"/>
    <d v="2019-11-14T14:30:00"/>
    <s v="CB-1506"/>
    <x v="24"/>
    <s v="Descarga"/>
    <s v="NO"/>
    <n v="6"/>
    <n v="12"/>
    <x v="0"/>
    <x v="42"/>
    <x v="10"/>
    <s v="PALAU"/>
    <m/>
    <m/>
    <m/>
    <m/>
    <n v="60"/>
    <s v="Miguel M."/>
    <x v="232"/>
    <d v="1899-12-30T16:30:00"/>
    <m/>
    <n v="0"/>
    <x v="0"/>
    <x v="0"/>
    <s v="SI"/>
    <x v="1"/>
    <x v="2"/>
    <x v="0"/>
    <n v="0"/>
    <x v="2"/>
    <x v="46"/>
    <x v="11"/>
    <n v="468"/>
  </r>
  <r>
    <d v="2019-11-14T00:00:00"/>
    <x v="3"/>
    <d v="1899-12-30T11:30:00"/>
    <m/>
    <x v="1"/>
    <s v="JAR"/>
    <d v="2019-11-14T11:30:00"/>
    <m/>
    <x v="26"/>
    <s v="Descarga"/>
    <s v="SI"/>
    <n v="13.5"/>
    <n v="24"/>
    <x v="0"/>
    <x v="340"/>
    <x v="2"/>
    <s v="PALAU"/>
    <m/>
    <m/>
    <m/>
    <m/>
    <n v="10"/>
    <s v="Juan Carlos"/>
    <x v="232"/>
    <d v="1899-12-30T11:45:00"/>
    <m/>
    <n v="1"/>
    <x v="0"/>
    <x v="0"/>
    <s v="SI"/>
    <x v="1"/>
    <x v="2"/>
    <x v="0"/>
    <n v="0"/>
    <x v="0"/>
    <x v="46"/>
    <x v="11"/>
    <n v="468"/>
  </r>
  <r>
    <d v="2019-11-14T00:00:00"/>
    <x v="14"/>
    <d v="1899-12-30T10:00:00"/>
    <m/>
    <x v="1"/>
    <s v="JAR"/>
    <d v="2019-11-14T10:00:00"/>
    <n v="30647"/>
    <x v="3"/>
    <s v="Carga"/>
    <s v="SI"/>
    <n v="13.5"/>
    <n v="26"/>
    <x v="2"/>
    <x v="225"/>
    <x v="1"/>
    <s v="Sevilla"/>
    <m/>
    <m/>
    <m/>
    <m/>
    <n v="45"/>
    <s v="Juan Carlos"/>
    <x v="232"/>
    <d v="1899-12-30T10:00:00"/>
    <m/>
    <n v="1"/>
    <x v="0"/>
    <x v="0"/>
    <s v="SI"/>
    <x v="1"/>
    <x v="1"/>
    <x v="1"/>
    <n v="1"/>
    <x v="1"/>
    <x v="46"/>
    <x v="11"/>
    <n v="468"/>
  </r>
  <r>
    <d v="2019-11-14T00:00:00"/>
    <x v="43"/>
    <d v="1899-12-30T14:00:00"/>
    <m/>
    <x v="1"/>
    <s v="JAR"/>
    <d v="2019-11-14T14:00:00"/>
    <n v="30647"/>
    <x v="3"/>
    <s v="Carga"/>
    <s v="SI"/>
    <n v="13.5"/>
    <n v="26"/>
    <x v="2"/>
    <x v="225"/>
    <x v="1"/>
    <s v="Sevilla"/>
    <m/>
    <m/>
    <m/>
    <m/>
    <n v="45"/>
    <s v="Juan Carlos"/>
    <x v="232"/>
    <d v="1899-12-30T11:00:00"/>
    <m/>
    <n v="1"/>
    <x v="0"/>
    <x v="0"/>
    <s v="SI"/>
    <x v="1"/>
    <x v="3"/>
    <x v="1"/>
    <n v="1"/>
    <x v="1"/>
    <x v="46"/>
    <x v="11"/>
    <n v="468"/>
  </r>
  <r>
    <d v="2019-11-14T00:00:00"/>
    <x v="7"/>
    <d v="1899-12-30T15:30:00"/>
    <m/>
    <x v="1"/>
    <s v="JAR"/>
    <d v="2019-11-14T15:30:00"/>
    <n v="30647"/>
    <x v="3"/>
    <s v="Carga"/>
    <s v="SI"/>
    <n v="13.5"/>
    <n v="26"/>
    <x v="2"/>
    <x v="225"/>
    <x v="1"/>
    <s v="Sevilla"/>
    <m/>
    <m/>
    <m/>
    <m/>
    <n v="45"/>
    <s v="Alfredo"/>
    <x v="232"/>
    <d v="1899-12-30T15:30:00"/>
    <m/>
    <n v="1"/>
    <x v="0"/>
    <x v="0"/>
    <s v="SI"/>
    <x v="1"/>
    <x v="1"/>
    <x v="1"/>
    <n v="1"/>
    <x v="1"/>
    <x v="46"/>
    <x v="11"/>
    <n v="468"/>
  </r>
  <r>
    <d v="2019-11-14T00:00:00"/>
    <x v="31"/>
    <d v="1899-12-30T10:45:00"/>
    <m/>
    <x v="1"/>
    <s v="JAR"/>
    <d v="2019-11-14T11:00:00"/>
    <m/>
    <x v="7"/>
    <s v="Descarga"/>
    <s v="NO"/>
    <n v="4"/>
    <n v="4"/>
    <x v="0"/>
    <x v="231"/>
    <x v="2"/>
    <s v="PALAU"/>
    <m/>
    <m/>
    <m/>
    <m/>
    <n v="20"/>
    <s v="Jesús"/>
    <x v="232"/>
    <d v="1899-12-30T10:45:00"/>
    <m/>
    <n v="0"/>
    <x v="0"/>
    <x v="0"/>
    <s v="SI"/>
    <x v="1"/>
    <x v="1"/>
    <x v="1"/>
    <n v="1"/>
    <x v="0"/>
    <x v="46"/>
    <x v="11"/>
    <n v="468"/>
  </r>
  <r>
    <d v="2019-11-14T00:00:00"/>
    <x v="40"/>
    <d v="1899-12-30T17:00:00"/>
    <m/>
    <x v="1"/>
    <s v="JAR"/>
    <d v="2019-11-14T17:00:00"/>
    <m/>
    <x v="83"/>
    <s v="Carga"/>
    <s v="NO"/>
    <n v="1"/>
    <n v="1"/>
    <x v="0"/>
    <x v="294"/>
    <x v="7"/>
    <s v="varios"/>
    <m/>
    <m/>
    <m/>
    <m/>
    <n v="10"/>
    <s v="Ouassim"/>
    <x v="232"/>
    <d v="1899-12-30T17:00:00"/>
    <m/>
    <n v="0"/>
    <x v="0"/>
    <x v="0"/>
    <s v="SI"/>
    <x v="1"/>
    <x v="1"/>
    <x v="1"/>
    <n v="1"/>
    <x v="2"/>
    <x v="46"/>
    <x v="11"/>
    <n v="468"/>
  </r>
  <r>
    <d v="2019-11-14T00:00:00"/>
    <x v="55"/>
    <d v="1899-12-30T17:30:00"/>
    <m/>
    <x v="1"/>
    <s v="JAR"/>
    <d v="2019-11-14T17:30:00"/>
    <n v="30647"/>
    <x v="3"/>
    <s v="Carga"/>
    <s v="SI"/>
    <n v="13.5"/>
    <n v="26"/>
    <x v="2"/>
    <x v="225"/>
    <x v="1"/>
    <s v="Sevilla"/>
    <m/>
    <s v="2070-HZV.  R-6901-BCW"/>
    <m/>
    <m/>
    <m/>
    <s v="Alfredo"/>
    <x v="232"/>
    <d v="1899-12-30T17:30:00"/>
    <m/>
    <n v="1"/>
    <x v="0"/>
    <x v="0"/>
    <s v="SI"/>
    <x v="1"/>
    <x v="1"/>
    <x v="1"/>
    <n v="1"/>
    <x v="1"/>
    <x v="46"/>
    <x v="11"/>
    <n v="468"/>
  </r>
  <r>
    <d v="2019-11-15T00:00:00"/>
    <x v="59"/>
    <d v="1899-12-30T07:00:00"/>
    <m/>
    <x v="1"/>
    <s v="MR"/>
    <d v="2019-11-15T07:00:00"/>
    <m/>
    <x v="3"/>
    <s v="Descarga"/>
    <s v="SI"/>
    <n v="13.5"/>
    <n v="26"/>
    <x v="0"/>
    <x v="173"/>
    <x v="6"/>
    <s v="PALAU"/>
    <m/>
    <m/>
    <m/>
    <m/>
    <n v="60"/>
    <s v="Juan Carlos"/>
    <x v="233"/>
    <d v="1899-12-30T07:00:00"/>
    <m/>
    <n v="1"/>
    <x v="0"/>
    <x v="0"/>
    <s v="SI"/>
    <x v="1"/>
    <x v="1"/>
    <x v="1"/>
    <n v="1"/>
    <x v="0"/>
    <x v="46"/>
    <x v="11"/>
    <n v="468"/>
  </r>
  <r>
    <d v="2019-11-15T00:00:00"/>
    <x v="9"/>
    <d v="1899-12-30T08:00:00"/>
    <m/>
    <x v="1"/>
    <s v="JAR"/>
    <d v="2019-11-15T08:00:00"/>
    <s v="29705-28695-28699"/>
    <x v="26"/>
    <s v="Carga"/>
    <s v="SI"/>
    <n v="13.5"/>
    <n v="22"/>
    <x v="0"/>
    <x v="349"/>
    <x v="7"/>
    <s v="varios"/>
    <m/>
    <m/>
    <m/>
    <m/>
    <n v="40"/>
    <s v="Jesús"/>
    <x v="233"/>
    <d v="1899-12-30T08:00:00"/>
    <m/>
    <n v="1"/>
    <x v="0"/>
    <x v="0"/>
    <s v="SI"/>
    <x v="1"/>
    <x v="1"/>
    <x v="1"/>
    <n v="1"/>
    <x v="2"/>
    <x v="46"/>
    <x v="11"/>
    <n v="468"/>
  </r>
  <r>
    <d v="2019-11-15T00:00:00"/>
    <x v="20"/>
    <d v="1899-12-30T08:30:00"/>
    <m/>
    <x v="1"/>
    <s v="JAR"/>
    <d v="2019-11-15T08:30:00"/>
    <s v="30817-9000472"/>
    <x v="7"/>
    <s v="Carga"/>
    <s v="NO"/>
    <n v="4"/>
    <n v="3"/>
    <x v="0"/>
    <x v="9"/>
    <x v="11"/>
    <s v="Esparraguera- rubi"/>
    <m/>
    <m/>
    <m/>
    <m/>
    <n v="15"/>
    <s v="Jesús"/>
    <x v="233"/>
    <d v="1899-12-30T08:30:00"/>
    <m/>
    <n v="0"/>
    <x v="0"/>
    <x v="0"/>
    <s v="SI"/>
    <x v="1"/>
    <x v="1"/>
    <x v="1"/>
    <n v="1"/>
    <x v="2"/>
    <x v="46"/>
    <x v="11"/>
    <n v="468"/>
  </r>
  <r>
    <d v="2019-11-15T00:00:00"/>
    <x v="22"/>
    <d v="1899-12-30T09:00:00"/>
    <m/>
    <x v="1"/>
    <s v="MR"/>
    <d v="2019-11-15T09:00:00"/>
    <m/>
    <x v="3"/>
    <s v="Descarga"/>
    <s v="SI"/>
    <n v="13.5"/>
    <n v="26"/>
    <x v="0"/>
    <x v="173"/>
    <x v="6"/>
    <s v="PALAU"/>
    <m/>
    <m/>
    <m/>
    <m/>
    <n v="45"/>
    <s v="Jesús"/>
    <x v="233"/>
    <d v="1899-12-30T09:00:00"/>
    <m/>
    <n v="1"/>
    <x v="0"/>
    <x v="0"/>
    <s v="SI"/>
    <x v="1"/>
    <x v="1"/>
    <x v="1"/>
    <n v="1"/>
    <x v="0"/>
    <x v="46"/>
    <x v="11"/>
    <n v="468"/>
  </r>
  <r>
    <d v="2019-11-15T00:00:00"/>
    <x v="0"/>
    <d v="1899-12-30T09:30:00"/>
    <m/>
    <x v="1"/>
    <s v="JAR"/>
    <d v="2019-11-15T09:30:00"/>
    <m/>
    <x v="32"/>
    <s v="Descarga"/>
    <s v="NO"/>
    <n v="2"/>
    <n v="2"/>
    <x v="0"/>
    <x v="56"/>
    <x v="0"/>
    <s v="PALAU"/>
    <m/>
    <m/>
    <m/>
    <m/>
    <n v="20"/>
    <s v="Sandra"/>
    <x v="233"/>
    <d v="1899-12-30T09:30:00"/>
    <m/>
    <n v="0"/>
    <x v="0"/>
    <x v="0"/>
    <s v="SI"/>
    <x v="1"/>
    <x v="1"/>
    <x v="1"/>
    <n v="1"/>
    <x v="0"/>
    <x v="46"/>
    <x v="11"/>
    <m/>
  </r>
  <r>
    <d v="2019-11-15T00:00:00"/>
    <x v="52"/>
    <m/>
    <m/>
    <x v="0"/>
    <s v="MR"/>
    <d v="2019-11-15T10:00:00"/>
    <s v="IFEMA"/>
    <x v="31"/>
    <s v="Descarga"/>
    <s v="NO"/>
    <n v="1"/>
    <n v="2"/>
    <x v="0"/>
    <x v="448"/>
    <x v="2"/>
    <s v="PALAU"/>
    <m/>
    <m/>
    <m/>
    <m/>
    <n v="15"/>
    <s v="Sandra"/>
    <x v="233"/>
    <d v="1899-12-30T09:45:00"/>
    <m/>
    <n v="0"/>
    <x v="0"/>
    <x v="0"/>
    <s v="No"/>
    <x v="0"/>
    <x v="0"/>
    <x v="0"/>
    <n v="0"/>
    <x v="0"/>
    <x v="46"/>
    <x v="11"/>
    <m/>
  </r>
  <r>
    <d v="2019-11-15T00:00:00"/>
    <x v="14"/>
    <d v="1899-12-30T10:00:00"/>
    <m/>
    <x v="1"/>
    <s v="JAR"/>
    <d v="2019-11-15T10:00:00"/>
    <n v="29704"/>
    <x v="26"/>
    <s v="Carga"/>
    <s v="SI"/>
    <n v="13.5"/>
    <n v="26"/>
    <x v="0"/>
    <x v="349"/>
    <x v="7"/>
    <s v="Madrid"/>
    <m/>
    <m/>
    <m/>
    <m/>
    <n v="45"/>
    <s v="Jesús"/>
    <x v="233"/>
    <d v="1899-12-30T10:00:00"/>
    <m/>
    <n v="1"/>
    <x v="0"/>
    <x v="0"/>
    <s v="SI"/>
    <x v="1"/>
    <x v="1"/>
    <x v="1"/>
    <n v="1"/>
    <x v="2"/>
    <x v="46"/>
    <x v="11"/>
    <n v="468"/>
  </r>
  <r>
    <d v="2019-11-15T00:00:00"/>
    <x v="2"/>
    <d v="1899-12-30T11:00:00"/>
    <m/>
    <x v="1"/>
    <s v="MR"/>
    <d v="2019-11-15T11:00:00"/>
    <m/>
    <x v="3"/>
    <s v="Descarga"/>
    <s v="SI"/>
    <n v="13.5"/>
    <n v="26"/>
    <x v="0"/>
    <x v="173"/>
    <x v="6"/>
    <s v="PALAU"/>
    <m/>
    <m/>
    <m/>
    <m/>
    <n v="45"/>
    <s v="Jesús"/>
    <x v="233"/>
    <d v="1899-12-30T11:00:00"/>
    <m/>
    <n v="1"/>
    <x v="0"/>
    <x v="0"/>
    <s v="SI"/>
    <x v="1"/>
    <x v="1"/>
    <x v="1"/>
    <n v="1"/>
    <x v="0"/>
    <x v="46"/>
    <x v="11"/>
    <n v="468"/>
  </r>
  <r>
    <d v="2019-11-15T00:00:00"/>
    <x v="3"/>
    <d v="1899-12-30T11:30:00"/>
    <m/>
    <x v="1"/>
    <s v="JAR"/>
    <d v="2019-11-15T11:30:00"/>
    <n v="30714"/>
    <x v="31"/>
    <s v="Carga"/>
    <s v="SI"/>
    <n v="13.5"/>
    <n v="26"/>
    <x v="2"/>
    <x v="431"/>
    <x v="7"/>
    <s v="Soria"/>
    <m/>
    <m/>
    <m/>
    <m/>
    <n v="40"/>
    <s v="Juan Carlos"/>
    <x v="233"/>
    <d v="1899-12-30T11:30:00"/>
    <m/>
    <n v="1"/>
    <x v="0"/>
    <x v="0"/>
    <s v="SI"/>
    <x v="1"/>
    <x v="1"/>
    <x v="1"/>
    <n v="1"/>
    <x v="2"/>
    <x v="46"/>
    <x v="11"/>
    <n v="468"/>
  </r>
  <r>
    <d v="2019-11-15T00:00:00"/>
    <x v="4"/>
    <d v="1899-12-30T12:00:00"/>
    <m/>
    <x v="1"/>
    <s v="JAR"/>
    <d v="2019-11-15T12:00:00"/>
    <n v="29704"/>
    <x v="26"/>
    <s v="Carga"/>
    <s v="SI"/>
    <n v="13.5"/>
    <n v="20"/>
    <x v="0"/>
    <x v="349"/>
    <x v="7"/>
    <s v="Madrid"/>
    <m/>
    <m/>
    <m/>
    <m/>
    <n v="45"/>
    <s v="Jesús"/>
    <x v="233"/>
    <d v="1899-12-30T12:00:00"/>
    <m/>
    <n v="1"/>
    <x v="0"/>
    <x v="0"/>
    <s v="SI"/>
    <x v="1"/>
    <x v="1"/>
    <x v="1"/>
    <n v="1"/>
    <x v="2"/>
    <x v="46"/>
    <x v="11"/>
    <n v="468"/>
  </r>
  <r>
    <d v="2019-11-15T00:00:00"/>
    <x v="5"/>
    <d v="1899-12-30T12:30:00"/>
    <m/>
    <x v="1"/>
    <s v="JAR"/>
    <d v="2019-11-15T12:30:00"/>
    <s v="30409-30320-30510-30617-30710"/>
    <x v="3"/>
    <s v="Carga"/>
    <s v="SI"/>
    <n v="13.5"/>
    <n v="21"/>
    <x v="0"/>
    <x v="225"/>
    <x v="1"/>
    <s v="Sevilla"/>
    <m/>
    <s v="5306-HVR // R-0011-BCC."/>
    <m/>
    <m/>
    <n v="40"/>
    <s v="Juan Carlos"/>
    <x v="233"/>
    <d v="1899-12-30T12:30:00"/>
    <m/>
    <n v="1"/>
    <x v="0"/>
    <x v="0"/>
    <s v="SI"/>
    <x v="1"/>
    <x v="1"/>
    <x v="1"/>
    <n v="1"/>
    <x v="1"/>
    <x v="46"/>
    <x v="11"/>
    <n v="468"/>
  </r>
  <r>
    <d v="2019-11-15T00:00:00"/>
    <x v="36"/>
    <d v="1899-12-30T13:00:00"/>
    <m/>
    <x v="1"/>
    <s v="JAR"/>
    <d v="2019-11-15T13:00:00"/>
    <n v="30714"/>
    <x v="31"/>
    <s v="Carga"/>
    <s v="SI"/>
    <n v="13.5"/>
    <n v="26"/>
    <x v="2"/>
    <x v="431"/>
    <x v="7"/>
    <s v="Soria"/>
    <m/>
    <m/>
    <m/>
    <m/>
    <n v="35"/>
    <s v="Jesús"/>
    <x v="233"/>
    <d v="1899-12-30T13:00:00"/>
    <m/>
    <n v="1"/>
    <x v="0"/>
    <x v="0"/>
    <s v="SI"/>
    <x v="1"/>
    <x v="1"/>
    <x v="1"/>
    <n v="1"/>
    <x v="2"/>
    <x v="46"/>
    <x v="11"/>
    <n v="468"/>
  </r>
  <r>
    <d v="2019-11-15T00:00:00"/>
    <x v="43"/>
    <d v="1899-12-30T14:00:00"/>
    <m/>
    <x v="1"/>
    <s v="JAR"/>
    <d v="2019-11-15T14:00:00"/>
    <m/>
    <x v="43"/>
    <s v="Descarga"/>
    <s v="NO"/>
    <n v="5"/>
    <n v="10"/>
    <x v="0"/>
    <x v="150"/>
    <x v="0"/>
    <s v="PALAU"/>
    <m/>
    <m/>
    <m/>
    <m/>
    <n v="30"/>
    <s v="Juan Carlos"/>
    <x v="233"/>
    <d v="1899-12-30T14:00:00"/>
    <m/>
    <n v="0"/>
    <x v="0"/>
    <x v="0"/>
    <s v="SI"/>
    <x v="1"/>
    <x v="1"/>
    <x v="1"/>
    <n v="1"/>
    <x v="0"/>
    <x v="46"/>
    <x v="11"/>
    <n v="468"/>
  </r>
  <r>
    <d v="2019-11-15T00:00:00"/>
    <x v="12"/>
    <d v="1899-12-30T14:30:00"/>
    <m/>
    <x v="1"/>
    <s v="MR"/>
    <d v="2019-11-15T14:30:00"/>
    <n v="30541"/>
    <x v="55"/>
    <s v="Carga"/>
    <s v="SI"/>
    <n v="13.5"/>
    <n v="26"/>
    <x v="0"/>
    <x v="148"/>
    <x v="1"/>
    <s v="MARRUECOS"/>
    <m/>
    <m/>
    <m/>
    <m/>
    <n v="60"/>
    <s v="Miguel M."/>
    <x v="233"/>
    <d v="1899-12-30T14:30:00"/>
    <m/>
    <n v="1"/>
    <x v="0"/>
    <x v="0"/>
    <s v="SI"/>
    <x v="1"/>
    <x v="1"/>
    <x v="1"/>
    <n v="1"/>
    <x v="1"/>
    <x v="46"/>
    <x v="11"/>
    <m/>
  </r>
  <r>
    <d v="2019-11-15T00:00:00"/>
    <x v="38"/>
    <d v="1899-12-30T15:00:00"/>
    <m/>
    <x v="1"/>
    <s v="JAR"/>
    <d v="2019-11-15T15:00:00"/>
    <n v="30714"/>
    <x v="31"/>
    <s v="Carga"/>
    <s v="SI"/>
    <n v="13.5"/>
    <n v="26"/>
    <x v="2"/>
    <x v="431"/>
    <x v="7"/>
    <s v="Soria"/>
    <m/>
    <m/>
    <m/>
    <m/>
    <n v="35"/>
    <s v="Jesús"/>
    <x v="233"/>
    <d v="1899-12-30T15:00:00"/>
    <m/>
    <n v="1"/>
    <x v="0"/>
    <x v="0"/>
    <s v="SI"/>
    <x v="1"/>
    <x v="1"/>
    <x v="1"/>
    <n v="1"/>
    <x v="2"/>
    <x v="46"/>
    <x v="11"/>
    <n v="468"/>
  </r>
  <r>
    <d v="2019-11-15T00:00:00"/>
    <x v="7"/>
    <d v="1899-12-30T15:30:00"/>
    <m/>
    <x v="1"/>
    <s v="JAR"/>
    <d v="2019-11-15T15:30:00"/>
    <n v="30388"/>
    <x v="26"/>
    <s v="Carga"/>
    <s v="NO"/>
    <n v="8"/>
    <n v="16"/>
    <x v="0"/>
    <x v="157"/>
    <x v="7"/>
    <s v="Viladecans"/>
    <m/>
    <m/>
    <m/>
    <m/>
    <n v="30"/>
    <s v="Miguel M."/>
    <x v="233"/>
    <d v="1899-12-30T17:00:00"/>
    <m/>
    <n v="0"/>
    <x v="0"/>
    <x v="0"/>
    <s v="SI"/>
    <x v="1"/>
    <x v="2"/>
    <x v="0"/>
    <n v="0"/>
    <x v="2"/>
    <x v="46"/>
    <x v="11"/>
    <n v="468"/>
  </r>
  <r>
    <d v="2019-11-15T00:00:00"/>
    <x v="13"/>
    <d v="1899-12-30T16:00:00"/>
    <m/>
    <x v="1"/>
    <s v="JAR"/>
    <d v="2019-11-15T16:00:00"/>
    <n v="30714"/>
    <x v="31"/>
    <s v="Carga"/>
    <s v="SI"/>
    <n v="13.5"/>
    <n v="26"/>
    <x v="2"/>
    <x v="431"/>
    <x v="7"/>
    <s v="Soria"/>
    <m/>
    <m/>
    <m/>
    <m/>
    <n v="45"/>
    <s v="Alfredo"/>
    <x v="233"/>
    <d v="1899-12-30T16:00:00"/>
    <m/>
    <n v="1"/>
    <x v="0"/>
    <x v="0"/>
    <s v="SI"/>
    <x v="1"/>
    <x v="1"/>
    <x v="1"/>
    <n v="1"/>
    <x v="2"/>
    <x v="46"/>
    <x v="11"/>
    <n v="468"/>
  </r>
  <r>
    <d v="2019-11-15T00:00:00"/>
    <x v="8"/>
    <d v="1899-12-30T16:30:00"/>
    <m/>
    <x v="1"/>
    <s v="JAR"/>
    <d v="2019-11-15T16:30:00"/>
    <m/>
    <x v="19"/>
    <s v="Carga"/>
    <s v="NO"/>
    <n v="4"/>
    <n v="2"/>
    <x v="0"/>
    <x v="6"/>
    <x v="3"/>
    <s v="Varios"/>
    <m/>
    <m/>
    <m/>
    <m/>
    <n v="10"/>
    <s v="Miguel M."/>
    <x v="233"/>
    <d v="1899-12-30T16:30:00"/>
    <m/>
    <n v="0"/>
    <x v="0"/>
    <x v="0"/>
    <s v="SI"/>
    <x v="1"/>
    <x v="1"/>
    <x v="1"/>
    <n v="1"/>
    <x v="1"/>
    <x v="46"/>
    <x v="11"/>
    <n v="468"/>
  </r>
  <r>
    <d v="2019-11-15T00:00:00"/>
    <x v="40"/>
    <d v="1899-12-30T17:00:00"/>
    <m/>
    <x v="1"/>
    <s v="JAR"/>
    <d v="2019-11-15T17:00:00"/>
    <m/>
    <x v="83"/>
    <s v="Carga"/>
    <s v="NO"/>
    <n v="2"/>
    <n v="4"/>
    <x v="0"/>
    <x v="294"/>
    <x v="7"/>
    <s v="varios"/>
    <m/>
    <m/>
    <m/>
    <m/>
    <n v="10"/>
    <s v="Sandra"/>
    <x v="233"/>
    <d v="1899-12-30T17:00:00"/>
    <m/>
    <n v="0"/>
    <x v="0"/>
    <x v="0"/>
    <s v="SI"/>
    <x v="1"/>
    <x v="1"/>
    <x v="1"/>
    <n v="1"/>
    <x v="2"/>
    <x v="46"/>
    <x v="11"/>
    <n v="468"/>
  </r>
  <r>
    <d v="2019-11-15T00:00:00"/>
    <x v="55"/>
    <d v="1899-12-30T17:30:00"/>
    <m/>
    <x v="1"/>
    <s v="MB"/>
    <d v="2019-11-15T17:30:00"/>
    <n v="30647"/>
    <x v="3"/>
    <s v="Carga"/>
    <s v="NO"/>
    <n v="13"/>
    <n v="26"/>
    <x v="0"/>
    <x v="225"/>
    <x v="1"/>
    <s v="SEVILLA"/>
    <m/>
    <s v="6452-GYX   R-1998-BCL"/>
    <m/>
    <m/>
    <n v="45"/>
    <s v="Alfredo"/>
    <x v="233"/>
    <d v="1899-12-30T15:30:00"/>
    <m/>
    <n v="0"/>
    <x v="0"/>
    <x v="0"/>
    <s v="SI"/>
    <x v="1"/>
    <x v="3"/>
    <x v="1"/>
    <n v="1"/>
    <x v="1"/>
    <x v="46"/>
    <x v="11"/>
    <m/>
  </r>
  <r>
    <d v="2019-11-15T00:00:00"/>
    <x v="46"/>
    <d v="1899-12-30T18:00:00"/>
    <m/>
    <x v="1"/>
    <s v="JAR"/>
    <d v="2019-11-15T18:00:00"/>
    <n v="6007998"/>
    <x v="6"/>
    <s v="Carga"/>
    <s v="SI"/>
    <n v="13.5"/>
    <n v="33"/>
    <x v="0"/>
    <x v="7"/>
    <x v="4"/>
    <s v="Francia"/>
    <m/>
    <m/>
    <m/>
    <m/>
    <n v="40"/>
    <s v="Miguel M."/>
    <x v="233"/>
    <d v="1899-12-30T20:00:00"/>
    <m/>
    <n v="1"/>
    <x v="0"/>
    <x v="0"/>
    <s v="SI"/>
    <x v="1"/>
    <x v="2"/>
    <x v="0"/>
    <n v="0"/>
    <x v="1"/>
    <x v="46"/>
    <x v="11"/>
    <n v="468"/>
  </r>
  <r>
    <d v="2019-11-15T00:00:00"/>
    <x v="47"/>
    <d v="1899-12-30T18:30:00"/>
    <m/>
    <x v="1"/>
    <s v="JAR"/>
    <d v="2019-11-15T18:30:00"/>
    <m/>
    <x v="26"/>
    <s v="Carga"/>
    <s v="NO"/>
    <n v="1"/>
    <n v="2"/>
    <x v="0"/>
    <x v="157"/>
    <x v="5"/>
    <s v="varios"/>
    <m/>
    <m/>
    <m/>
    <m/>
    <n v="15"/>
    <s v="Miguel M."/>
    <x v="233"/>
    <d v="1899-12-30T18:30:00"/>
    <m/>
    <n v="0"/>
    <x v="0"/>
    <x v="0"/>
    <s v="SI"/>
    <x v="1"/>
    <x v="1"/>
    <x v="1"/>
    <n v="1"/>
    <x v="2"/>
    <x v="46"/>
    <x v="11"/>
    <m/>
  </r>
  <r>
    <d v="2019-11-15T00:00:00"/>
    <x v="56"/>
    <d v="1899-12-30T19:00:00"/>
    <m/>
    <x v="1"/>
    <s v="MR"/>
    <d v="2019-11-15T19:00:00"/>
    <n v="6007809"/>
    <x v="3"/>
    <s v="Carga"/>
    <s v="SI"/>
    <n v="13.5"/>
    <n v="26"/>
    <x v="0"/>
    <x v="245"/>
    <x v="4"/>
    <s v="MALASYA"/>
    <s v="VIENEN A LAS 08:00 H SIN CITA, SE LE DA CITA EL PRIMER HUECO DISPONIBLE"/>
    <m/>
    <m/>
    <m/>
    <n v="60"/>
    <s v="Juan Carlos"/>
    <x v="233"/>
    <d v="1899-12-30T19:00:00"/>
    <m/>
    <n v="1"/>
    <x v="0"/>
    <x v="0"/>
    <s v="SI"/>
    <x v="1"/>
    <x v="1"/>
    <x v="1"/>
    <n v="1"/>
    <x v="1"/>
    <x v="46"/>
    <x v="11"/>
    <m/>
  </r>
  <r>
    <d v="2019-11-15T00:00:00"/>
    <x v="104"/>
    <d v="1899-12-30T21:30:00"/>
    <m/>
    <x v="1"/>
    <s v="JAR"/>
    <d v="2019-11-15T21:30:00"/>
    <n v="3680620668"/>
    <x v="3"/>
    <s v="Carga"/>
    <s v="SI"/>
    <n v="13.5"/>
    <n v="26"/>
    <x v="0"/>
    <x v="23"/>
    <x v="1"/>
    <s v="varios"/>
    <m/>
    <m/>
    <m/>
    <m/>
    <s v="60_x0009__x0009_60_x0009__x0009_60"/>
    <s v="Jesús"/>
    <x v="234"/>
    <d v="1899-12-30T19:00:00"/>
    <m/>
    <n v="1"/>
    <x v="0"/>
    <x v="0"/>
    <s v="SI"/>
    <x v="2"/>
    <x v="2"/>
    <x v="0"/>
    <n v="0"/>
    <x v="1"/>
    <x v="47"/>
    <x v="11"/>
    <n v="468"/>
  </r>
  <r>
    <d v="2019-11-18T00:00:00"/>
    <x v="9"/>
    <d v="1899-12-30T08:00:00"/>
    <m/>
    <x v="1"/>
    <s v="MB"/>
    <d v="2019-11-18T08:00:00"/>
    <n v="6007809"/>
    <x v="3"/>
    <s v="Carga"/>
    <s v="NO"/>
    <n v="10"/>
    <n v="10"/>
    <x v="0"/>
    <x v="245"/>
    <x v="4"/>
    <s v="EMIRATOS"/>
    <m/>
    <m/>
    <m/>
    <m/>
    <n v="30"/>
    <s v="Miguel M."/>
    <x v="235"/>
    <d v="1899-12-30T08:00:00"/>
    <m/>
    <n v="0"/>
    <x v="0"/>
    <x v="0"/>
    <s v="SI"/>
    <x v="1"/>
    <x v="1"/>
    <x v="1"/>
    <n v="1"/>
    <x v="1"/>
    <x v="47"/>
    <x v="11"/>
    <m/>
  </r>
  <r>
    <d v="2019-11-18T00:00:00"/>
    <x v="20"/>
    <d v="1899-12-30T08:30:00"/>
    <m/>
    <x v="1"/>
    <s v="JAR"/>
    <d v="2019-11-18T08:30:00"/>
    <m/>
    <x v="7"/>
    <s v="Carga"/>
    <s v="NO"/>
    <n v="4"/>
    <n v="6"/>
    <x v="0"/>
    <x v="247"/>
    <x v="5"/>
    <s v="La llagosta"/>
    <m/>
    <m/>
    <m/>
    <m/>
    <n v="20"/>
    <s v="Alfredo"/>
    <x v="235"/>
    <d v="1899-12-30T08:30:00"/>
    <m/>
    <n v="0"/>
    <x v="0"/>
    <x v="0"/>
    <s v="SI"/>
    <x v="1"/>
    <x v="1"/>
    <x v="1"/>
    <n v="1"/>
    <x v="2"/>
    <x v="47"/>
    <x v="11"/>
    <m/>
  </r>
  <r>
    <d v="2019-11-18T00:00:00"/>
    <x v="22"/>
    <d v="1899-12-30T09:00:00"/>
    <m/>
    <x v="1"/>
    <s v="MB"/>
    <d v="2019-11-18T09:00:00"/>
    <m/>
    <x v="3"/>
    <s v="Descarga"/>
    <s v="NO"/>
    <n v="13"/>
    <n v="26"/>
    <x v="0"/>
    <x v="22"/>
    <x v="2"/>
    <s v="PALAU"/>
    <m/>
    <m/>
    <m/>
    <m/>
    <n v="20"/>
    <m/>
    <x v="235"/>
    <d v="1899-12-30T07:15:00"/>
    <m/>
    <n v="0"/>
    <x v="0"/>
    <x v="0"/>
    <s v="SI"/>
    <x v="1"/>
    <x v="3"/>
    <x v="1"/>
    <n v="1"/>
    <x v="0"/>
    <x v="47"/>
    <x v="11"/>
    <m/>
  </r>
  <r>
    <d v="2019-11-18T00:00:00"/>
    <x v="0"/>
    <d v="1899-12-30T09:30:00"/>
    <m/>
    <x v="1"/>
    <s v="MB"/>
    <d v="2019-11-18T09:30:00"/>
    <s v="Patricia"/>
    <x v="32"/>
    <s v="Descarga"/>
    <s v="NO"/>
    <n v="1"/>
    <n v="1"/>
    <x v="0"/>
    <x v="227"/>
    <x v="0"/>
    <s v="PALAU"/>
    <m/>
    <m/>
    <m/>
    <m/>
    <n v="15"/>
    <s v="Sandra"/>
    <x v="235"/>
    <d v="1899-12-30T09:30:00"/>
    <m/>
    <n v="0"/>
    <x v="0"/>
    <x v="0"/>
    <s v="SI"/>
    <x v="1"/>
    <x v="1"/>
    <x v="1"/>
    <n v="1"/>
    <x v="0"/>
    <x v="47"/>
    <x v="11"/>
    <m/>
  </r>
  <r>
    <d v="2019-11-18T00:00:00"/>
    <x v="14"/>
    <d v="1899-12-30T10:00:00"/>
    <m/>
    <x v="1"/>
    <s v="JAR"/>
    <d v="2019-11-18T10:00:00"/>
    <n v="30814"/>
    <x v="7"/>
    <s v="Carga"/>
    <s v="NO"/>
    <n v="1"/>
    <n v="1"/>
    <x v="0"/>
    <x v="141"/>
    <x v="11"/>
    <s v="Sta. Perpetua"/>
    <m/>
    <m/>
    <m/>
    <m/>
    <n v="10"/>
    <s v="Alfredo"/>
    <x v="235"/>
    <d v="1899-12-30T10:00:00"/>
    <m/>
    <n v="0"/>
    <x v="0"/>
    <x v="0"/>
    <s v="SI"/>
    <x v="1"/>
    <x v="1"/>
    <x v="1"/>
    <n v="1"/>
    <x v="2"/>
    <x v="47"/>
    <x v="11"/>
    <m/>
  </r>
  <r>
    <d v="2019-11-18T00:00:00"/>
    <x v="2"/>
    <d v="1899-12-30T11:00:00"/>
    <m/>
    <x v="1"/>
    <s v="JAR"/>
    <d v="2019-11-18T11:00:00"/>
    <n v="30743"/>
    <x v="31"/>
    <s v="Carga"/>
    <s v="SI"/>
    <n v="13.5"/>
    <n v="26"/>
    <x v="2"/>
    <x v="431"/>
    <x v="7"/>
    <s v="LA RIOJA"/>
    <m/>
    <m/>
    <m/>
    <m/>
    <n v="45"/>
    <s v="Alfredo"/>
    <x v="235"/>
    <d v="1899-12-30T08:30:00"/>
    <m/>
    <n v="1"/>
    <x v="0"/>
    <x v="0"/>
    <s v="SI"/>
    <x v="1"/>
    <x v="3"/>
    <x v="1"/>
    <n v="1"/>
    <x v="2"/>
    <x v="47"/>
    <x v="11"/>
    <n v="468"/>
  </r>
  <r>
    <d v="2019-11-18T00:00:00"/>
    <x v="3"/>
    <d v="1899-12-30T11:30:00"/>
    <m/>
    <x v="1"/>
    <s v="JAR"/>
    <d v="2019-11-18T11:30:00"/>
    <s v="30466- Bernis"/>
    <x v="3"/>
    <s v="Carga"/>
    <s v="SI"/>
    <n v="13.5"/>
    <n v="22"/>
    <x v="0"/>
    <x v="6"/>
    <x v="3"/>
    <s v="Bernis"/>
    <m/>
    <m/>
    <m/>
    <m/>
    <n v="45"/>
    <s v="Miguel M."/>
    <x v="235"/>
    <d v="1899-12-30T11:30:00"/>
    <m/>
    <n v="1"/>
    <x v="0"/>
    <x v="0"/>
    <s v="SI"/>
    <x v="1"/>
    <x v="1"/>
    <x v="1"/>
    <n v="1"/>
    <x v="1"/>
    <x v="47"/>
    <x v="11"/>
    <m/>
  </r>
  <r>
    <d v="2019-11-18T00:00:00"/>
    <x v="61"/>
    <m/>
    <m/>
    <x v="0"/>
    <s v="JAR"/>
    <d v="2019-11-18T12:00:00"/>
    <n v="6008073"/>
    <x v="33"/>
    <s v="Carga"/>
    <s v="NO"/>
    <n v="2"/>
    <n v="3"/>
    <x v="0"/>
    <x v="31"/>
    <x v="4"/>
    <s v="Alemania"/>
    <m/>
    <m/>
    <m/>
    <m/>
    <n v="20"/>
    <s v="Miguel M."/>
    <x v="235"/>
    <d v="1899-12-30T11:45:00"/>
    <m/>
    <n v="0"/>
    <x v="0"/>
    <x v="0"/>
    <s v="No"/>
    <x v="0"/>
    <x v="0"/>
    <x v="0"/>
    <n v="0"/>
    <x v="1"/>
    <x v="47"/>
    <x v="11"/>
    <m/>
  </r>
  <r>
    <d v="2019-11-18T00:00:00"/>
    <x v="4"/>
    <d v="1899-12-30T12:00:00"/>
    <m/>
    <x v="1"/>
    <s v="JAR"/>
    <d v="2019-11-18T12:00:00"/>
    <n v="6008094"/>
    <x v="25"/>
    <s v="Carga"/>
    <s v="SI"/>
    <n v="13.5"/>
    <n v="33"/>
    <x v="0"/>
    <x v="86"/>
    <x v="9"/>
    <s v="Italia"/>
    <m/>
    <m/>
    <m/>
    <m/>
    <n v="45"/>
    <s v="Miguel M."/>
    <x v="235"/>
    <d v="1899-12-30T12:00:00"/>
    <m/>
    <n v="1"/>
    <x v="0"/>
    <x v="0"/>
    <s v="SI"/>
    <x v="1"/>
    <x v="1"/>
    <x v="1"/>
    <n v="1"/>
    <x v="2"/>
    <x v="47"/>
    <x v="11"/>
    <n v="468"/>
  </r>
  <r>
    <d v="2019-11-18T00:00:00"/>
    <x v="5"/>
    <d v="1899-12-30T12:30:00"/>
    <m/>
    <x v="1"/>
    <s v="JAR"/>
    <d v="2019-11-18T12:30:00"/>
    <n v="3680612032"/>
    <x v="3"/>
    <s v="Carga"/>
    <s v="SI"/>
    <n v="13.5"/>
    <n v="26"/>
    <x v="0"/>
    <x v="23"/>
    <x v="1"/>
    <s v="varios"/>
    <m/>
    <m/>
    <m/>
    <m/>
    <n v="45"/>
    <s v="Jesús"/>
    <x v="235"/>
    <d v="1899-12-30T12:30:00"/>
    <m/>
    <n v="1"/>
    <x v="0"/>
    <x v="0"/>
    <s v="SI"/>
    <x v="1"/>
    <x v="1"/>
    <x v="1"/>
    <n v="1"/>
    <x v="1"/>
    <x v="47"/>
    <x v="11"/>
    <m/>
  </r>
  <r>
    <d v="2019-11-18T00:00:00"/>
    <x v="36"/>
    <d v="1899-12-30T13:00:00"/>
    <m/>
    <x v="1"/>
    <s v="JAR"/>
    <d v="2019-11-18T13:00:00"/>
    <n v="30743"/>
    <x v="31"/>
    <s v="Carga"/>
    <s v="SI"/>
    <n v="13.5"/>
    <n v="26"/>
    <x v="2"/>
    <x v="431"/>
    <x v="7"/>
    <s v="LA RIOJA"/>
    <m/>
    <m/>
    <m/>
    <m/>
    <n v="45"/>
    <s v="Alfredo"/>
    <x v="235"/>
    <d v="1899-12-30T10:00:00"/>
    <m/>
    <n v="1"/>
    <x v="0"/>
    <x v="0"/>
    <s v="SI"/>
    <x v="1"/>
    <x v="3"/>
    <x v="1"/>
    <n v="1"/>
    <x v="2"/>
    <x v="47"/>
    <x v="11"/>
    <n v="468"/>
  </r>
  <r>
    <d v="2019-11-18T00:00:00"/>
    <x v="43"/>
    <d v="1899-12-30T14:00:00"/>
    <m/>
    <x v="1"/>
    <s v="JAR"/>
    <d v="2019-11-18T14:00:00"/>
    <n v="30743"/>
    <x v="31"/>
    <s v="Carga"/>
    <s v="SI"/>
    <n v="13.5"/>
    <n v="26"/>
    <x v="2"/>
    <x v="431"/>
    <x v="7"/>
    <s v="LA RIOJA"/>
    <m/>
    <m/>
    <m/>
    <m/>
    <n v="45"/>
    <s v="Alfredo"/>
    <x v="235"/>
    <d v="1899-12-30T11:00:00"/>
    <m/>
    <n v="1"/>
    <x v="0"/>
    <x v="0"/>
    <s v="SI"/>
    <x v="1"/>
    <x v="3"/>
    <x v="1"/>
    <n v="1"/>
    <x v="2"/>
    <x v="47"/>
    <x v="11"/>
    <n v="468"/>
  </r>
  <r>
    <d v="2019-11-18T00:00:00"/>
    <x v="38"/>
    <d v="1899-12-30T15:00:00"/>
    <m/>
    <x v="1"/>
    <s v="JAR"/>
    <d v="2019-11-18T15:00:00"/>
    <n v="6007901"/>
    <x v="6"/>
    <s v="Carga"/>
    <s v="NO"/>
    <n v="7"/>
    <n v="28"/>
    <x v="0"/>
    <x v="7"/>
    <x v="4"/>
    <s v="France"/>
    <m/>
    <m/>
    <m/>
    <m/>
    <n v="60"/>
    <s v="Juan Carlos"/>
    <x v="235"/>
    <d v="1899-12-30T14:00:00"/>
    <m/>
    <n v="0"/>
    <x v="0"/>
    <x v="0"/>
    <s v="SI"/>
    <x v="1"/>
    <x v="3"/>
    <x v="1"/>
    <n v="1"/>
    <x v="1"/>
    <x v="47"/>
    <x v="11"/>
    <n v="468"/>
  </r>
  <r>
    <d v="2019-11-18T00:00:00"/>
    <x v="7"/>
    <d v="1899-12-30T15:30:00"/>
    <m/>
    <x v="1"/>
    <s v="JAR"/>
    <d v="2019-11-18T15:30:00"/>
    <s v="6008085-7878"/>
    <x v="6"/>
    <s v="Carga"/>
    <s v="NO"/>
    <n v="9"/>
    <n v="19"/>
    <x v="0"/>
    <x v="7"/>
    <x v="4"/>
    <s v="France"/>
    <m/>
    <m/>
    <m/>
    <m/>
    <n v="45"/>
    <s v="Alfredo"/>
    <x v="235"/>
    <d v="1899-12-30T13:15:00"/>
    <m/>
    <n v="0"/>
    <x v="0"/>
    <x v="0"/>
    <s v="SI"/>
    <x v="1"/>
    <x v="3"/>
    <x v="1"/>
    <n v="1"/>
    <x v="1"/>
    <x v="47"/>
    <x v="11"/>
    <m/>
  </r>
  <r>
    <d v="2019-11-18T00:00:00"/>
    <x v="13"/>
    <d v="1899-12-30T16:00:00"/>
    <m/>
    <x v="1"/>
    <s v="JAR"/>
    <d v="2019-11-18T16:00:00"/>
    <n v="30743"/>
    <x v="31"/>
    <s v="Carga"/>
    <s v="SI"/>
    <n v="13.5"/>
    <n v="26"/>
    <x v="2"/>
    <x v="431"/>
    <x v="7"/>
    <s v="LA RIOJA"/>
    <m/>
    <m/>
    <m/>
    <m/>
    <n v="45"/>
    <s v="Jesús"/>
    <x v="235"/>
    <d v="1899-12-30T14:00:00"/>
    <m/>
    <n v="1"/>
    <x v="0"/>
    <x v="0"/>
    <s v="SI"/>
    <x v="1"/>
    <x v="3"/>
    <x v="1"/>
    <n v="1"/>
    <x v="2"/>
    <x v="47"/>
    <x v="11"/>
    <n v="468"/>
  </r>
  <r>
    <d v="2019-11-18T00:00:00"/>
    <x v="8"/>
    <d v="1899-12-30T16:30:00"/>
    <m/>
    <x v="1"/>
    <s v="JAR"/>
    <d v="2019-11-18T16:30:00"/>
    <m/>
    <x v="19"/>
    <s v="Carga"/>
    <s v="NO"/>
    <n v="4"/>
    <n v="2"/>
    <x v="0"/>
    <x v="6"/>
    <x v="3"/>
    <s v="Varios"/>
    <m/>
    <m/>
    <m/>
    <m/>
    <n v="25"/>
    <s v="Alfredo"/>
    <x v="235"/>
    <d v="1899-12-30T12:30:00"/>
    <m/>
    <n v="0"/>
    <x v="0"/>
    <x v="0"/>
    <s v="SI"/>
    <x v="1"/>
    <x v="3"/>
    <x v="1"/>
    <n v="1"/>
    <x v="1"/>
    <x v="47"/>
    <x v="11"/>
    <n v="468"/>
  </r>
  <r>
    <d v="2019-11-18T00:00:00"/>
    <x v="40"/>
    <d v="1899-12-30T17:00:00"/>
    <m/>
    <x v="1"/>
    <s v="JAR"/>
    <d v="2019-11-18T17:00:00"/>
    <m/>
    <x v="83"/>
    <s v="Carga"/>
    <s v="NO"/>
    <n v="2"/>
    <n v="4"/>
    <x v="0"/>
    <x v="294"/>
    <x v="7"/>
    <s v="varios"/>
    <m/>
    <m/>
    <m/>
    <m/>
    <n v="15"/>
    <s v="Juan Carlos"/>
    <x v="235"/>
    <d v="1899-12-30T16:00:00"/>
    <m/>
    <n v="0"/>
    <x v="0"/>
    <x v="0"/>
    <s v="SI"/>
    <x v="1"/>
    <x v="3"/>
    <x v="1"/>
    <n v="1"/>
    <x v="2"/>
    <x v="47"/>
    <x v="11"/>
    <n v="468"/>
  </r>
  <r>
    <d v="2019-11-18T00:00:00"/>
    <x v="55"/>
    <d v="1899-12-30T17:30:00"/>
    <m/>
    <x v="1"/>
    <s v="JAR"/>
    <d v="2019-11-18T17:30:00"/>
    <n v="30577"/>
    <x v="3"/>
    <s v="Carga"/>
    <s v="NO"/>
    <n v="5"/>
    <n v="10"/>
    <x v="0"/>
    <x v="169"/>
    <x v="3"/>
    <s v="Murcia"/>
    <m/>
    <m/>
    <m/>
    <m/>
    <n v="30"/>
    <s v="Juan Carlos"/>
    <x v="235"/>
    <d v="1899-12-30T17:30:00"/>
    <m/>
    <n v="0"/>
    <x v="0"/>
    <x v="0"/>
    <s v="SI"/>
    <x v="1"/>
    <x v="1"/>
    <x v="1"/>
    <n v="1"/>
    <x v="1"/>
    <x v="47"/>
    <x v="11"/>
    <m/>
  </r>
  <r>
    <d v="2019-11-18T00:00:00"/>
    <x v="47"/>
    <d v="1899-12-30T18:30:00"/>
    <m/>
    <x v="1"/>
    <s v="JAR"/>
    <d v="2019-11-18T18:30:00"/>
    <m/>
    <x v="26"/>
    <s v="Carga"/>
    <s v="NO"/>
    <n v="8"/>
    <n v="16"/>
    <x v="0"/>
    <x v="157"/>
    <x v="5"/>
    <s v="varios"/>
    <m/>
    <m/>
    <m/>
    <m/>
    <n v="10"/>
    <s v="Juan Carlos"/>
    <x v="235"/>
    <d v="1899-12-30T18:30:00"/>
    <m/>
    <n v="0"/>
    <x v="0"/>
    <x v="0"/>
    <s v="SI"/>
    <x v="1"/>
    <x v="1"/>
    <x v="1"/>
    <n v="1"/>
    <x v="2"/>
    <x v="47"/>
    <x v="11"/>
    <m/>
  </r>
  <r>
    <d v="2019-11-18T00:00:00"/>
    <x v="104"/>
    <d v="1899-12-30T21:30:00"/>
    <m/>
    <x v="1"/>
    <s v="JAR"/>
    <d v="2019-11-18T21:30:00"/>
    <n v="3680620672"/>
    <x v="3"/>
    <s v="Carga"/>
    <s v="SI"/>
    <n v="13.5"/>
    <n v="26"/>
    <x v="0"/>
    <x v="23"/>
    <x v="1"/>
    <s v="varios"/>
    <m/>
    <m/>
    <m/>
    <m/>
    <n v="60"/>
    <s v="Miguel M."/>
    <x v="234"/>
    <d v="1899-12-30T12:30:00"/>
    <m/>
    <n v="1"/>
    <x v="0"/>
    <x v="0"/>
    <s v="SI"/>
    <x v="2"/>
    <x v="2"/>
    <x v="0"/>
    <n v="0"/>
    <x v="1"/>
    <x v="47"/>
    <x v="11"/>
    <n v="468"/>
  </r>
  <r>
    <d v="2019-11-18T00:00:00"/>
    <x v="48"/>
    <d v="1899-12-30T19:30:00"/>
    <m/>
    <x v="1"/>
    <s v="JAR"/>
    <d v="2019-11-18T19:30:00"/>
    <n v="5000516"/>
    <x v="22"/>
    <s v="Carga"/>
    <s v="NO"/>
    <n v="6"/>
    <n v="12"/>
    <x v="0"/>
    <x v="21"/>
    <x v="8"/>
    <s v="Lorquí"/>
    <m/>
    <s v="1201-HNZ  //   R-5069-BCP"/>
    <m/>
    <m/>
    <n v="40"/>
    <s v="Juan Carlos"/>
    <x v="235"/>
    <d v="1899-12-30T19:30:00"/>
    <m/>
    <n v="0"/>
    <x v="0"/>
    <x v="0"/>
    <s v="SI"/>
    <x v="1"/>
    <x v="1"/>
    <x v="1"/>
    <n v="1"/>
    <x v="2"/>
    <x v="47"/>
    <x v="11"/>
    <m/>
  </r>
  <r>
    <d v="2019-11-18T00:00:00"/>
    <x v="1"/>
    <d v="1899-12-30T10:30:00"/>
    <m/>
    <x v="1"/>
    <s v="JAR"/>
    <d v="2019-11-18T10:30:00"/>
    <m/>
    <x v="7"/>
    <s v="Carga"/>
    <s v="NO"/>
    <n v="4"/>
    <n v="6"/>
    <x v="0"/>
    <x v="247"/>
    <x v="5"/>
    <s v="La llagosta"/>
    <m/>
    <m/>
    <m/>
    <m/>
    <n v="20"/>
    <s v="Alfredo"/>
    <x v="235"/>
    <d v="1899-12-30T10:30:00"/>
    <m/>
    <n v="0"/>
    <x v="0"/>
    <x v="0"/>
    <s v="SI"/>
    <x v="1"/>
    <x v="1"/>
    <x v="1"/>
    <n v="1"/>
    <x v="2"/>
    <x v="47"/>
    <x v="11"/>
    <m/>
  </r>
  <r>
    <d v="2019-11-19T00:00:00"/>
    <x v="2"/>
    <d v="1899-12-30T11:00:00"/>
    <m/>
    <x v="1"/>
    <s v="JAR"/>
    <d v="2019-11-19T11:00:00"/>
    <n v="30743"/>
    <x v="31"/>
    <s v="Carga"/>
    <s v="SI"/>
    <n v="13.5"/>
    <n v="26"/>
    <x v="2"/>
    <x v="431"/>
    <x v="7"/>
    <s v="LA RIOJA"/>
    <m/>
    <m/>
    <m/>
    <m/>
    <n v="45"/>
    <s v="Alfredo"/>
    <x v="234"/>
    <d v="1899-12-30T10:00:00"/>
    <m/>
    <n v="1"/>
    <x v="0"/>
    <x v="0"/>
    <s v="SI"/>
    <x v="1"/>
    <x v="3"/>
    <x v="1"/>
    <n v="1"/>
    <x v="2"/>
    <x v="47"/>
    <x v="11"/>
    <n v="468"/>
  </r>
  <r>
    <d v="2019-11-19T00:00:00"/>
    <x v="36"/>
    <d v="1899-12-30T13:00:00"/>
    <m/>
    <x v="1"/>
    <s v="JAR"/>
    <d v="2019-11-19T13:00:00"/>
    <n v="30743"/>
    <x v="31"/>
    <s v="Carga"/>
    <s v="SI"/>
    <n v="13.5"/>
    <n v="26"/>
    <x v="2"/>
    <x v="431"/>
    <x v="7"/>
    <s v="LA RIOJA"/>
    <m/>
    <m/>
    <m/>
    <m/>
    <n v="45"/>
    <s v="Alfredo"/>
    <x v="234"/>
    <d v="1899-12-30T11:00:00"/>
    <m/>
    <n v="1"/>
    <x v="0"/>
    <x v="0"/>
    <s v="SI"/>
    <x v="1"/>
    <x v="3"/>
    <x v="1"/>
    <n v="1"/>
    <x v="2"/>
    <x v="47"/>
    <x v="11"/>
    <n v="468"/>
  </r>
  <r>
    <d v="2019-11-19T00:00:00"/>
    <x v="13"/>
    <d v="1899-12-30T16:00:00"/>
    <m/>
    <x v="1"/>
    <s v="JAR"/>
    <d v="2019-11-19T16:00:00"/>
    <n v="30743"/>
    <x v="31"/>
    <s v="Carga"/>
    <s v="SI"/>
    <n v="13.5"/>
    <n v="26"/>
    <x v="2"/>
    <x v="431"/>
    <x v="7"/>
    <s v="LA RIOJA"/>
    <m/>
    <m/>
    <m/>
    <m/>
    <n v="45"/>
    <s v="Alfredo"/>
    <x v="234"/>
    <d v="1899-12-30T13:00:00"/>
    <m/>
    <n v="1"/>
    <x v="0"/>
    <x v="0"/>
    <s v="SI"/>
    <x v="1"/>
    <x v="3"/>
    <x v="1"/>
    <n v="1"/>
    <x v="2"/>
    <x v="47"/>
    <x v="11"/>
    <n v="468"/>
  </r>
  <r>
    <d v="2019-11-19T00:00:00"/>
    <x v="43"/>
    <d v="1899-12-30T14:00:00"/>
    <m/>
    <x v="1"/>
    <s v="JAR"/>
    <d v="2019-11-19T14:00:00"/>
    <n v="30743"/>
    <x v="31"/>
    <s v="Carga"/>
    <s v="SI"/>
    <n v="13.5"/>
    <n v="26"/>
    <x v="2"/>
    <x v="431"/>
    <x v="7"/>
    <s v="LA RIOJA"/>
    <m/>
    <m/>
    <m/>
    <m/>
    <n v="45"/>
    <s v="Jesús"/>
    <x v="234"/>
    <d v="1899-12-30T14:00:00"/>
    <m/>
    <n v="1"/>
    <x v="0"/>
    <x v="0"/>
    <s v="SI"/>
    <x v="1"/>
    <x v="1"/>
    <x v="1"/>
    <n v="1"/>
    <x v="2"/>
    <x v="47"/>
    <x v="11"/>
    <n v="468"/>
  </r>
  <r>
    <d v="2019-11-19T00:00:00"/>
    <x v="14"/>
    <d v="1899-12-30T10:00:00"/>
    <m/>
    <x v="1"/>
    <s v="JAR"/>
    <d v="2019-11-19T10:00:00"/>
    <n v="30648"/>
    <x v="3"/>
    <s v="Carga"/>
    <s v="NO"/>
    <n v="1"/>
    <n v="2"/>
    <x v="0"/>
    <x v="293"/>
    <x v="1"/>
    <s v="Ontigola"/>
    <m/>
    <m/>
    <m/>
    <m/>
    <n v="20"/>
    <s v="Miguel M."/>
    <x v="234"/>
    <d v="1899-12-30T10:00:00"/>
    <m/>
    <n v="0"/>
    <x v="0"/>
    <x v="0"/>
    <s v="SI"/>
    <x v="1"/>
    <x v="1"/>
    <x v="1"/>
    <n v="1"/>
    <x v="1"/>
    <x v="47"/>
    <x v="11"/>
    <m/>
  </r>
  <r>
    <d v="2019-11-19T00:00:00"/>
    <x v="47"/>
    <d v="1899-12-30T18:30:00"/>
    <m/>
    <x v="1"/>
    <s v="JAR"/>
    <d v="2019-11-19T18:30:00"/>
    <m/>
    <x v="26"/>
    <s v="Carga"/>
    <s v="NO"/>
    <n v="8"/>
    <n v="16"/>
    <x v="0"/>
    <x v="157"/>
    <x v="5"/>
    <s v="varios"/>
    <m/>
    <m/>
    <m/>
    <m/>
    <n v="40"/>
    <s v="Juan Carlos"/>
    <x v="234"/>
    <d v="1899-12-30T18:30:00"/>
    <m/>
    <n v="0"/>
    <x v="0"/>
    <x v="0"/>
    <s v="SI"/>
    <x v="1"/>
    <x v="1"/>
    <x v="1"/>
    <n v="1"/>
    <x v="2"/>
    <x v="47"/>
    <x v="11"/>
    <m/>
  </r>
  <r>
    <d v="2019-11-19T00:00:00"/>
    <x v="9"/>
    <d v="1899-12-30T08:00:00"/>
    <m/>
    <x v="1"/>
    <s v="MR"/>
    <d v="2019-11-19T08:00:00"/>
    <s v="Transparets-Montmelo"/>
    <x v="19"/>
    <s v="Carga"/>
    <s v="NO"/>
    <n v="4"/>
    <n v="2"/>
    <x v="0"/>
    <x v="6"/>
    <x v="3"/>
    <s v="MONTMELO"/>
    <m/>
    <m/>
    <m/>
    <m/>
    <n v="30"/>
    <s v="Alfredo"/>
    <x v="234"/>
    <d v="1899-12-30T08:00:00"/>
    <m/>
    <n v="0"/>
    <x v="0"/>
    <x v="0"/>
    <s v="SI"/>
    <x v="1"/>
    <x v="1"/>
    <x v="1"/>
    <n v="1"/>
    <x v="1"/>
    <x v="47"/>
    <x v="11"/>
    <m/>
  </r>
  <r>
    <d v="2019-11-19T00:00:00"/>
    <x v="20"/>
    <d v="1899-12-30T08:30:00"/>
    <m/>
    <x v="1"/>
    <s v="MB"/>
    <d v="2019-11-19T08:30:00"/>
    <m/>
    <x v="3"/>
    <s v="Descarga"/>
    <s v="NO"/>
    <n v="13"/>
    <n v="26"/>
    <x v="0"/>
    <x v="22"/>
    <x v="2"/>
    <s v="PALAU"/>
    <m/>
    <m/>
    <m/>
    <m/>
    <n v="30"/>
    <s v="Miguel M."/>
    <x v="234"/>
    <d v="1899-12-30T08:30:00"/>
    <m/>
    <n v="0"/>
    <x v="0"/>
    <x v="0"/>
    <s v="SI"/>
    <x v="1"/>
    <x v="1"/>
    <x v="1"/>
    <n v="1"/>
    <x v="0"/>
    <x v="47"/>
    <x v="11"/>
    <m/>
  </r>
  <r>
    <d v="2019-11-19T00:00:00"/>
    <x v="38"/>
    <d v="1899-12-30T15:00:00"/>
    <m/>
    <x v="1"/>
    <s v="JAR"/>
    <d v="2019-11-19T15:00:00"/>
    <n v="30743"/>
    <x v="31"/>
    <s v="Carga"/>
    <s v="SI"/>
    <n v="13.5"/>
    <n v="26"/>
    <x v="2"/>
    <x v="431"/>
    <x v="7"/>
    <s v="LA RIOJA"/>
    <m/>
    <m/>
    <m/>
    <m/>
    <n v="45"/>
    <s v="Miguel M."/>
    <x v="234"/>
    <d v="1899-12-30T12:30:00"/>
    <m/>
    <n v="1"/>
    <x v="0"/>
    <x v="0"/>
    <s v="SI"/>
    <x v="1"/>
    <x v="3"/>
    <x v="1"/>
    <n v="1"/>
    <x v="2"/>
    <x v="47"/>
    <x v="11"/>
    <m/>
  </r>
  <r>
    <d v="2019-11-19T00:00:00"/>
    <x v="5"/>
    <d v="1899-12-30T12:30:00"/>
    <m/>
    <x v="1"/>
    <s v="JAR"/>
    <d v="2019-11-19T12:30:00"/>
    <n v="30623"/>
    <x v="18"/>
    <s v="Carga"/>
    <s v="NO"/>
    <n v="1"/>
    <n v="1"/>
    <x v="0"/>
    <x v="4"/>
    <x v="7"/>
    <s v="Alemania"/>
    <m/>
    <m/>
    <m/>
    <m/>
    <n v="10"/>
    <s v="Juan Carlos"/>
    <x v="234"/>
    <d v="1899-12-30T17:30:00"/>
    <m/>
    <n v="0"/>
    <x v="0"/>
    <x v="0"/>
    <s v="SI"/>
    <x v="1"/>
    <x v="2"/>
    <x v="0"/>
    <n v="0"/>
    <x v="2"/>
    <x v="47"/>
    <x v="11"/>
    <m/>
  </r>
  <r>
    <d v="2019-11-19T00:00:00"/>
    <x v="3"/>
    <d v="1899-12-30T11:30:00"/>
    <m/>
    <x v="1"/>
    <s v="JAR"/>
    <d v="2019-11-19T11:30:00"/>
    <n v="113007188"/>
    <x v="3"/>
    <s v="Descarga"/>
    <s v="NO"/>
    <n v="2"/>
    <n v="3"/>
    <x v="0"/>
    <x v="118"/>
    <x v="2"/>
    <s v="PALAU"/>
    <m/>
    <m/>
    <m/>
    <m/>
    <n v="20"/>
    <s v="Miguel M."/>
    <x v="234"/>
    <d v="1899-12-30T11:30:00"/>
    <m/>
    <n v="0"/>
    <x v="0"/>
    <x v="0"/>
    <s v="SI"/>
    <x v="1"/>
    <x v="1"/>
    <x v="1"/>
    <n v="1"/>
    <x v="0"/>
    <x v="47"/>
    <x v="11"/>
    <m/>
  </r>
  <r>
    <d v="2019-11-19T00:00:00"/>
    <x v="61"/>
    <d v="1899-12-30T11:45:00"/>
    <m/>
    <x v="1"/>
    <s v="JAR"/>
    <d v="2019-11-19T12:00:00"/>
    <n v="30842"/>
    <x v="70"/>
    <s v="Carga"/>
    <s v="NO"/>
    <n v="1"/>
    <n v="1"/>
    <x v="0"/>
    <x v="308"/>
    <x v="1"/>
    <s v="Ourense"/>
    <m/>
    <m/>
    <m/>
    <m/>
    <n v="10"/>
    <s v="Miguel M."/>
    <x v="234"/>
    <d v="1899-12-30T10:15:00"/>
    <m/>
    <n v="0"/>
    <x v="0"/>
    <x v="0"/>
    <s v="SI"/>
    <x v="1"/>
    <x v="3"/>
    <x v="1"/>
    <n v="1"/>
    <x v="1"/>
    <x v="47"/>
    <x v="11"/>
    <m/>
  </r>
  <r>
    <d v="2019-11-19T00:00:00"/>
    <x v="22"/>
    <d v="1899-12-30T09:00:00"/>
    <m/>
    <x v="1"/>
    <s v="JAR"/>
    <d v="2019-11-19T09:00:00"/>
    <m/>
    <x v="7"/>
    <s v="Carga"/>
    <s v="NO"/>
    <n v="1"/>
    <n v="1"/>
    <x v="0"/>
    <x v="340"/>
    <x v="2"/>
    <s v="Hospitalet"/>
    <m/>
    <m/>
    <m/>
    <m/>
    <n v="10"/>
    <s v="Reyes"/>
    <x v="234"/>
    <d v="1899-12-30T09:00:00"/>
    <m/>
    <n v="0"/>
    <x v="0"/>
    <x v="0"/>
    <s v="SI"/>
    <x v="1"/>
    <x v="1"/>
    <x v="1"/>
    <n v="1"/>
    <x v="0"/>
    <x v="47"/>
    <x v="11"/>
    <m/>
  </r>
  <r>
    <d v="2019-11-19T00:00:00"/>
    <x v="6"/>
    <d v="1899-12-30T13:30:00"/>
    <m/>
    <x v="1"/>
    <s v="JAR"/>
    <d v="2019-11-19T13:30:00"/>
    <s v="30556-30615"/>
    <x v="75"/>
    <s v="Carga"/>
    <s v="NO"/>
    <n v="2"/>
    <n v="5"/>
    <x v="0"/>
    <x v="41"/>
    <x v="1"/>
    <s v="Portugal"/>
    <m/>
    <m/>
    <m/>
    <m/>
    <n v="20"/>
    <s v="Miguel M."/>
    <x v="234"/>
    <d v="1899-12-30T13:30:00"/>
    <m/>
    <n v="0"/>
    <x v="0"/>
    <x v="0"/>
    <s v="SI"/>
    <x v="1"/>
    <x v="1"/>
    <x v="1"/>
    <n v="1"/>
    <x v="1"/>
    <x v="47"/>
    <x v="11"/>
    <m/>
  </r>
  <r>
    <d v="2019-11-19T00:00:00"/>
    <x v="12"/>
    <d v="1899-12-30T14:30:00"/>
    <m/>
    <x v="1"/>
    <s v="JAR"/>
    <d v="2019-11-19T14:30:00"/>
    <n v="30760"/>
    <x v="86"/>
    <s v="Carga"/>
    <s v="SI"/>
    <n v="13.5"/>
    <n v="12"/>
    <x v="0"/>
    <x v="70"/>
    <x v="11"/>
    <s v="Ecija"/>
    <m/>
    <m/>
    <m/>
    <m/>
    <n v="45"/>
    <s v="Juan Carlos"/>
    <x v="234"/>
    <d v="1899-12-30T14:30:00"/>
    <m/>
    <n v="1"/>
    <x v="0"/>
    <x v="0"/>
    <s v="SI"/>
    <x v="1"/>
    <x v="1"/>
    <x v="1"/>
    <n v="1"/>
    <x v="2"/>
    <x v="47"/>
    <x v="11"/>
    <m/>
  </r>
  <r>
    <d v="2019-11-19T00:00:00"/>
    <x v="55"/>
    <d v="1899-12-30T17:30:00"/>
    <m/>
    <x v="1"/>
    <s v="JAR"/>
    <d v="2019-11-19T17:30:00"/>
    <n v="30761"/>
    <x v="86"/>
    <s v="Carga"/>
    <s v="SI"/>
    <n v="13.5"/>
    <n v="12"/>
    <x v="0"/>
    <x v="70"/>
    <x v="11"/>
    <s v="Lentejuela"/>
    <m/>
    <m/>
    <m/>
    <m/>
    <n v="35"/>
    <s v="Juan Carlos"/>
    <x v="234"/>
    <d v="1899-12-30T17:30:00"/>
    <m/>
    <n v="1"/>
    <x v="0"/>
    <x v="0"/>
    <s v="SI"/>
    <x v="1"/>
    <x v="1"/>
    <x v="1"/>
    <n v="1"/>
    <x v="2"/>
    <x v="47"/>
    <x v="11"/>
    <m/>
  </r>
  <r>
    <d v="2019-11-19T00:00:00"/>
    <x v="82"/>
    <m/>
    <m/>
    <x v="0"/>
    <s v="JAR"/>
    <d v="2019-11-19T17:00:00"/>
    <n v="30611"/>
    <x v="97"/>
    <s v="Carga"/>
    <s v="NO"/>
    <n v="2"/>
    <n v="3"/>
    <x v="0"/>
    <x v="129"/>
    <x v="1"/>
    <s v="Portugal"/>
    <m/>
    <m/>
    <m/>
    <m/>
    <n v="20"/>
    <s v="Juan Carlos"/>
    <x v="234"/>
    <d v="1899-12-30T16:45:00"/>
    <m/>
    <n v="0"/>
    <x v="0"/>
    <x v="0"/>
    <s v="No"/>
    <x v="0"/>
    <x v="0"/>
    <x v="0"/>
    <n v="0"/>
    <x v="1"/>
    <x v="47"/>
    <x v="11"/>
    <m/>
  </r>
  <r>
    <d v="2019-11-19T00:00:00"/>
    <x v="40"/>
    <d v="1899-12-30T17:00:00"/>
    <m/>
    <x v="1"/>
    <s v="JAR"/>
    <d v="2019-11-19T17:00:00"/>
    <m/>
    <x v="83"/>
    <s v="Carga"/>
    <s v="NO"/>
    <n v="2"/>
    <n v="3"/>
    <x v="0"/>
    <x v="294"/>
    <x v="7"/>
    <s v="varios"/>
    <m/>
    <m/>
    <m/>
    <m/>
    <n v="15"/>
    <s v="Juan Carlos"/>
    <x v="234"/>
    <d v="1899-12-30T17:00:00"/>
    <m/>
    <n v="0"/>
    <x v="0"/>
    <x v="0"/>
    <s v="SI"/>
    <x v="1"/>
    <x v="1"/>
    <x v="1"/>
    <n v="1"/>
    <x v="2"/>
    <x v="47"/>
    <x v="11"/>
    <m/>
  </r>
  <r>
    <d v="2019-11-19T00:00:00"/>
    <x v="0"/>
    <d v="1899-12-30T09:30:00"/>
    <m/>
    <x v="1"/>
    <s v="JAR"/>
    <d v="2019-11-19T09:30:00"/>
    <m/>
    <x v="7"/>
    <s v="Carga"/>
    <s v="NO"/>
    <n v="4"/>
    <n v="6"/>
    <x v="0"/>
    <x v="247"/>
    <x v="5"/>
    <s v="La llagosta"/>
    <m/>
    <m/>
    <m/>
    <m/>
    <n v="20"/>
    <s v="Alfredo"/>
    <x v="234"/>
    <d v="1899-12-30T09:30:00"/>
    <m/>
    <n v="0"/>
    <x v="0"/>
    <x v="0"/>
    <s v="SI"/>
    <x v="1"/>
    <x v="1"/>
    <x v="1"/>
    <n v="1"/>
    <x v="2"/>
    <x v="47"/>
    <x v="11"/>
    <m/>
  </r>
  <r>
    <d v="2019-11-20T00:00:00"/>
    <x v="8"/>
    <d v="1899-12-30T16:30:00"/>
    <m/>
    <x v="1"/>
    <s v="JAR"/>
    <d v="2019-11-20T16:30:00"/>
    <m/>
    <x v="19"/>
    <s v="Carga"/>
    <s v="NO"/>
    <n v="4"/>
    <n v="2"/>
    <x v="0"/>
    <x v="6"/>
    <x v="3"/>
    <s v="Varios"/>
    <m/>
    <m/>
    <m/>
    <m/>
    <n v="20"/>
    <s v="Juan Carlos"/>
    <x v="236"/>
    <d v="1899-12-30T16:00:00"/>
    <m/>
    <n v="0"/>
    <x v="0"/>
    <x v="0"/>
    <s v="SI"/>
    <x v="1"/>
    <x v="3"/>
    <x v="1"/>
    <n v="1"/>
    <x v="1"/>
    <x v="47"/>
    <x v="11"/>
    <n v="468"/>
  </r>
  <r>
    <d v="2019-11-20T00:00:00"/>
    <x v="9"/>
    <d v="1899-12-30T08:00:00"/>
    <m/>
    <x v="1"/>
    <s v="MB"/>
    <d v="2019-11-20T08:00:00"/>
    <n v="6007976"/>
    <x v="3"/>
    <s v="Carga"/>
    <s v="NO"/>
    <n v="10"/>
    <n v="19"/>
    <x v="0"/>
    <x v="348"/>
    <x v="4"/>
    <s v="REPÚBLICA CHECA"/>
    <m/>
    <m/>
    <m/>
    <m/>
    <n v="30"/>
    <s v="Miguel M."/>
    <x v="236"/>
    <d v="1899-12-30T08:00:00"/>
    <m/>
    <n v="0"/>
    <x v="0"/>
    <x v="0"/>
    <s v="SI"/>
    <x v="1"/>
    <x v="1"/>
    <x v="1"/>
    <n v="1"/>
    <x v="1"/>
    <x v="47"/>
    <x v="11"/>
    <m/>
  </r>
  <r>
    <d v="2019-11-20T00:00:00"/>
    <x v="104"/>
    <d v="1899-12-30T21:30:00"/>
    <m/>
    <x v="1"/>
    <s v="JAR"/>
    <d v="2019-11-20T21:30:00"/>
    <n v="3680629376"/>
    <x v="3"/>
    <s v="Carga"/>
    <s v="SI"/>
    <n v="13.5"/>
    <n v="26"/>
    <x v="0"/>
    <x v="23"/>
    <x v="1"/>
    <s v="varios"/>
    <m/>
    <m/>
    <m/>
    <m/>
    <n v="60"/>
    <s v="Miguel M."/>
    <x v="236"/>
    <d v="1899-12-30T21:30:00"/>
    <m/>
    <n v="1"/>
    <x v="0"/>
    <x v="0"/>
    <s v="SI"/>
    <x v="1"/>
    <x v="1"/>
    <x v="1"/>
    <n v="1"/>
    <x v="1"/>
    <x v="47"/>
    <x v="11"/>
    <m/>
  </r>
  <r>
    <d v="2019-11-20T00:00:00"/>
    <x v="4"/>
    <d v="1899-12-30T12:00:00"/>
    <m/>
    <x v="1"/>
    <s v="MB"/>
    <d v="2019-11-20T12:00:00"/>
    <s v="CB-1521"/>
    <x v="25"/>
    <s v="Descarga"/>
    <s v="NO"/>
    <n v="13"/>
    <n v="26"/>
    <x v="0"/>
    <x v="42"/>
    <x v="6"/>
    <s v="PALAU"/>
    <m/>
    <m/>
    <m/>
    <m/>
    <n v="60"/>
    <s v="Miguel M."/>
    <x v="236"/>
    <d v="1899-12-30T12:00:00"/>
    <m/>
    <n v="0"/>
    <x v="0"/>
    <x v="0"/>
    <s v="SI"/>
    <x v="1"/>
    <x v="1"/>
    <x v="1"/>
    <n v="1"/>
    <x v="0"/>
    <x v="47"/>
    <x v="11"/>
    <m/>
  </r>
  <r>
    <d v="2019-11-20T00:00:00"/>
    <x v="20"/>
    <d v="1899-12-30T08:30:00"/>
    <m/>
    <x v="1"/>
    <s v="MB"/>
    <d v="2019-11-20T08:30:00"/>
    <m/>
    <x v="3"/>
    <s v="Descarga"/>
    <s v="NO"/>
    <n v="13"/>
    <n v="26"/>
    <x v="0"/>
    <x v="22"/>
    <x v="2"/>
    <s v="PALAU"/>
    <m/>
    <m/>
    <m/>
    <m/>
    <n v="30"/>
    <s v="Alfredo"/>
    <x v="236"/>
    <d v="1899-12-30T08:30:00"/>
    <m/>
    <n v="0"/>
    <x v="0"/>
    <x v="0"/>
    <s v="SI"/>
    <x v="1"/>
    <x v="1"/>
    <x v="1"/>
    <n v="1"/>
    <x v="0"/>
    <x v="47"/>
    <x v="11"/>
    <m/>
  </r>
  <r>
    <d v="2019-11-20T00:00:00"/>
    <x v="5"/>
    <d v="1899-12-30T12:30:00"/>
    <m/>
    <x v="1"/>
    <s v="JAR"/>
    <d v="2019-11-20T12:30:00"/>
    <m/>
    <x v="32"/>
    <s v="Descarga"/>
    <s v="NO"/>
    <n v="5"/>
    <n v="9"/>
    <x v="0"/>
    <x v="227"/>
    <x v="0"/>
    <s v="PALAU"/>
    <m/>
    <m/>
    <m/>
    <m/>
    <n v="45"/>
    <s v="Alfredo"/>
    <x v="236"/>
    <d v="1899-12-30T12:30:00"/>
    <m/>
    <n v="0"/>
    <x v="0"/>
    <x v="0"/>
    <s v="SI"/>
    <x v="1"/>
    <x v="1"/>
    <x v="1"/>
    <n v="1"/>
    <x v="0"/>
    <x v="47"/>
    <x v="11"/>
    <m/>
  </r>
  <r>
    <d v="2019-11-20T00:00:00"/>
    <x v="14"/>
    <d v="1899-12-30T10:00:00"/>
    <m/>
    <x v="1"/>
    <s v="JAR"/>
    <d v="2019-11-20T10:00:00"/>
    <n v="30116"/>
    <x v="3"/>
    <s v="Carga"/>
    <s v="NO"/>
    <n v="5"/>
    <n v="9"/>
    <x v="0"/>
    <x v="365"/>
    <x v="1"/>
    <s v="Coruña"/>
    <m/>
    <m/>
    <m/>
    <m/>
    <n v="30"/>
    <s v="Alfredo"/>
    <x v="236"/>
    <d v="1899-12-30T11:00:00"/>
    <m/>
    <n v="0"/>
    <x v="0"/>
    <x v="0"/>
    <s v="SI"/>
    <x v="1"/>
    <x v="2"/>
    <x v="0"/>
    <n v="0"/>
    <x v="1"/>
    <x v="47"/>
    <x v="11"/>
    <m/>
  </r>
  <r>
    <d v="2019-11-20T00:00:00"/>
    <x v="0"/>
    <d v="1899-12-30T09:30:00"/>
    <m/>
    <x v="1"/>
    <s v="JAR"/>
    <d v="2019-11-20T09:30:00"/>
    <n v="30645"/>
    <x v="97"/>
    <s v="Carga"/>
    <s v="SI"/>
    <n v="13.5"/>
    <n v="52"/>
    <x v="0"/>
    <x v="449"/>
    <x v="1"/>
    <s v="Portugal"/>
    <m/>
    <m/>
    <m/>
    <m/>
    <n v="60"/>
    <s v="Alfredo"/>
    <x v="236"/>
    <d v="1899-12-30T09:30:00"/>
    <m/>
    <n v="1"/>
    <x v="0"/>
    <x v="0"/>
    <s v="SI"/>
    <x v="1"/>
    <x v="1"/>
    <x v="1"/>
    <n v="1"/>
    <x v="1"/>
    <x v="47"/>
    <x v="11"/>
    <m/>
  </r>
  <r>
    <d v="2019-11-20T00:00:00"/>
    <x v="22"/>
    <d v="1899-12-30T09:00:00"/>
    <m/>
    <x v="1"/>
    <s v="JAR"/>
    <d v="2019-11-20T09:00:00"/>
    <n v="30799"/>
    <x v="7"/>
    <s v="Carga"/>
    <s v="NO"/>
    <n v="4"/>
    <n v="8"/>
    <x v="0"/>
    <x v="315"/>
    <x v="11"/>
    <s v="Barcelona"/>
    <m/>
    <m/>
    <m/>
    <m/>
    <n v="20"/>
    <s v="Miguel M."/>
    <x v="236"/>
    <d v="1899-12-30T09:00:00"/>
    <m/>
    <n v="0"/>
    <x v="0"/>
    <x v="0"/>
    <s v="SI"/>
    <x v="1"/>
    <x v="1"/>
    <x v="1"/>
    <n v="1"/>
    <x v="2"/>
    <x v="47"/>
    <x v="11"/>
    <m/>
  </r>
  <r>
    <d v="2019-11-20T00:00:00"/>
    <x v="3"/>
    <d v="1899-12-30T11:30:00"/>
    <m/>
    <x v="1"/>
    <s v="JAR"/>
    <d v="2019-11-20T11:30:00"/>
    <n v="30799"/>
    <x v="7"/>
    <s v="Carga"/>
    <s v="NO"/>
    <n v="4"/>
    <n v="8"/>
    <x v="0"/>
    <x v="315"/>
    <x v="11"/>
    <s v="Barcelona"/>
    <m/>
    <m/>
    <m/>
    <m/>
    <n v="20"/>
    <s v="Miguel M."/>
    <x v="236"/>
    <d v="1899-12-30T11:30:00"/>
    <m/>
    <n v="0"/>
    <x v="0"/>
    <x v="0"/>
    <s v="SI"/>
    <x v="1"/>
    <x v="1"/>
    <x v="1"/>
    <n v="1"/>
    <x v="2"/>
    <x v="47"/>
    <x v="11"/>
    <m/>
  </r>
  <r>
    <d v="2019-11-20T00:00:00"/>
    <x v="1"/>
    <d v="1899-12-30T10:30:00"/>
    <m/>
    <x v="1"/>
    <s v="JAR"/>
    <d v="2019-11-20T10:30:00"/>
    <s v="6008069-77-33"/>
    <x v="92"/>
    <s v="Carga"/>
    <s v="NO"/>
    <n v="8"/>
    <n v="8"/>
    <x v="0"/>
    <x v="86"/>
    <x v="4"/>
    <s v="Italia"/>
    <m/>
    <s v="HR 55 GMV – XA 937 DV"/>
    <m/>
    <m/>
    <n v="30"/>
    <s v="Miguel M."/>
    <x v="236"/>
    <d v="1899-12-30T10:30:00"/>
    <m/>
    <n v="0"/>
    <x v="0"/>
    <x v="0"/>
    <s v="SI"/>
    <x v="1"/>
    <x v="1"/>
    <x v="1"/>
    <n v="1"/>
    <x v="1"/>
    <x v="47"/>
    <x v="11"/>
    <m/>
  </r>
  <r>
    <d v="2019-11-20T00:00:00"/>
    <x v="2"/>
    <d v="1899-12-30T11:00:00"/>
    <m/>
    <x v="1"/>
    <s v="JAR"/>
    <d v="2019-11-20T11:00:00"/>
    <m/>
    <x v="12"/>
    <s v="Descarga"/>
    <s v="NO"/>
    <n v="4"/>
    <n v="8"/>
    <x v="0"/>
    <x v="17"/>
    <x v="2"/>
    <s v="PALAU"/>
    <m/>
    <m/>
    <m/>
    <m/>
    <n v="15"/>
    <s v="Reyes"/>
    <x v="236"/>
    <d v="1899-12-30T11:45:00"/>
    <m/>
    <n v="0"/>
    <x v="0"/>
    <x v="0"/>
    <s v="SI"/>
    <x v="1"/>
    <x v="2"/>
    <x v="0"/>
    <n v="0"/>
    <x v="0"/>
    <x v="47"/>
    <x v="11"/>
    <m/>
  </r>
  <r>
    <d v="2019-11-20T00:00:00"/>
    <x v="36"/>
    <d v="1899-12-30T13:00:00"/>
    <m/>
    <x v="1"/>
    <s v="JAR"/>
    <d v="2019-11-20T13:00:00"/>
    <n v="30850"/>
    <x v="75"/>
    <s v="Carga"/>
    <s v="NO"/>
    <n v="1"/>
    <n v="1"/>
    <x v="0"/>
    <x v="41"/>
    <x v="1"/>
    <s v="Portugal"/>
    <m/>
    <m/>
    <m/>
    <m/>
    <n v="10"/>
    <s v="Miguel M."/>
    <x v="236"/>
    <d v="1899-12-30T13:00:00"/>
    <m/>
    <n v="0"/>
    <x v="0"/>
    <x v="0"/>
    <s v="SI"/>
    <x v="1"/>
    <x v="1"/>
    <x v="1"/>
    <n v="1"/>
    <x v="1"/>
    <x v="47"/>
    <x v="11"/>
    <m/>
  </r>
  <r>
    <d v="2019-11-20T00:00:00"/>
    <x v="52"/>
    <m/>
    <m/>
    <x v="0"/>
    <s v="JAR"/>
    <d v="2019-11-20T10:00:00"/>
    <m/>
    <x v="18"/>
    <s v="Descarga"/>
    <s v="NO"/>
    <n v="1"/>
    <n v="2"/>
    <x v="0"/>
    <x v="10"/>
    <x v="6"/>
    <s v="PALAU"/>
    <m/>
    <m/>
    <m/>
    <m/>
    <n v="10"/>
    <s v="Sandra"/>
    <x v="236"/>
    <d v="1899-12-30T09:45:00"/>
    <m/>
    <n v="0"/>
    <x v="0"/>
    <x v="0"/>
    <s v="No"/>
    <x v="0"/>
    <x v="0"/>
    <x v="0"/>
    <n v="0"/>
    <x v="0"/>
    <x v="47"/>
    <x v="11"/>
    <m/>
  </r>
  <r>
    <d v="2019-11-20T00:00:00"/>
    <x v="73"/>
    <d v="1899-12-30T11:15:00"/>
    <m/>
    <x v="1"/>
    <s v="JAR"/>
    <d v="2019-11-20T11:30:00"/>
    <s v="Molde campana igloo"/>
    <x v="3"/>
    <s v="Descarga"/>
    <s v="NO"/>
    <n v="1"/>
    <n v="1"/>
    <x v="0"/>
    <x v="180"/>
    <x v="0"/>
    <s v="PALAU"/>
    <m/>
    <m/>
    <m/>
    <m/>
    <m/>
    <m/>
    <x v="236"/>
    <d v="1899-12-30T11:15:00"/>
    <m/>
    <n v="0"/>
    <x v="0"/>
    <x v="0"/>
    <s v="SI"/>
    <x v="1"/>
    <x v="1"/>
    <x v="1"/>
    <n v="1"/>
    <x v="0"/>
    <x v="47"/>
    <x v="11"/>
    <m/>
  </r>
  <r>
    <d v="2019-11-20T00:00:00"/>
    <x v="46"/>
    <d v="1899-12-30T18:00:00"/>
    <m/>
    <x v="1"/>
    <s v="JAR"/>
    <d v="2019-11-20T18:00:00"/>
    <m/>
    <x v="26"/>
    <s v="Carga"/>
    <s v="NO"/>
    <n v="8"/>
    <n v="16"/>
    <x v="0"/>
    <x v="157"/>
    <x v="5"/>
    <s v="varios"/>
    <m/>
    <m/>
    <m/>
    <m/>
    <n v="40"/>
    <s v="Juan Carlos"/>
    <x v="236"/>
    <d v="1899-12-30T18:00:00"/>
    <m/>
    <n v="0"/>
    <x v="0"/>
    <x v="0"/>
    <s v="SI"/>
    <x v="1"/>
    <x v="1"/>
    <x v="1"/>
    <n v="1"/>
    <x v="2"/>
    <x v="47"/>
    <x v="11"/>
    <m/>
  </r>
  <r>
    <d v="2019-11-20T00:00:00"/>
    <x v="47"/>
    <d v="1899-12-30T18:30:00"/>
    <m/>
    <x v="1"/>
    <s v="JAR"/>
    <d v="2019-11-20T18:30:00"/>
    <n v="6007813"/>
    <x v="6"/>
    <s v="Carga"/>
    <s v="SI"/>
    <n v="13.5"/>
    <n v="33"/>
    <x v="0"/>
    <x v="7"/>
    <x v="4"/>
    <s v="France"/>
    <m/>
    <m/>
    <m/>
    <m/>
    <n v="60"/>
    <s v="Juan Carlos"/>
    <x v="236"/>
    <d v="1899-12-30T18:30:00"/>
    <m/>
    <n v="1"/>
    <x v="0"/>
    <x v="0"/>
    <s v="SI"/>
    <x v="1"/>
    <x v="1"/>
    <x v="1"/>
    <n v="1"/>
    <x v="1"/>
    <x v="47"/>
    <x v="11"/>
    <m/>
  </r>
  <r>
    <d v="2019-11-20T00:00:00"/>
    <x v="7"/>
    <d v="1899-12-30T15:30:00"/>
    <m/>
    <x v="1"/>
    <s v="JAR"/>
    <d v="2019-11-20T15:30:00"/>
    <m/>
    <x v="19"/>
    <s v="Carga"/>
    <s v="NO"/>
    <n v="4"/>
    <n v="2"/>
    <x v="0"/>
    <x v="6"/>
    <x v="3"/>
    <s v="Varios"/>
    <m/>
    <m/>
    <m/>
    <m/>
    <n v="20"/>
    <s v="Juan Carlos"/>
    <x v="236"/>
    <d v="1899-12-30T15:30:00"/>
    <m/>
    <n v="0"/>
    <x v="0"/>
    <x v="0"/>
    <s v="SI"/>
    <x v="1"/>
    <x v="1"/>
    <x v="1"/>
    <n v="1"/>
    <x v="1"/>
    <x v="47"/>
    <x v="11"/>
    <m/>
  </r>
  <r>
    <d v="2019-11-20T00:00:00"/>
    <x v="55"/>
    <d v="1899-12-30T17:30:00"/>
    <m/>
    <x v="1"/>
    <s v="JAR"/>
    <d v="2019-11-20T17:30:00"/>
    <s v="Devolución Montajes Abrera"/>
    <x v="7"/>
    <s v="Descarga"/>
    <s v="NO"/>
    <n v="1"/>
    <n v="1"/>
    <x v="0"/>
    <x v="9"/>
    <x v="7"/>
    <s v="PALAU"/>
    <m/>
    <m/>
    <m/>
    <m/>
    <n v="10"/>
    <s v="Juan Carlos"/>
    <x v="236"/>
    <d v="1899-12-30T17:30:00"/>
    <m/>
    <n v="0"/>
    <x v="0"/>
    <x v="0"/>
    <s v="SI"/>
    <x v="1"/>
    <x v="1"/>
    <x v="1"/>
    <n v="1"/>
    <x v="2"/>
    <x v="47"/>
    <x v="11"/>
    <m/>
  </r>
  <r>
    <d v="2019-11-20T00:00:00"/>
    <x v="83"/>
    <d v="1899-12-30T17:45:00"/>
    <m/>
    <x v="1"/>
    <s v="JAR"/>
    <d v="2019-11-20T18:00:00"/>
    <n v="30757"/>
    <x v="7"/>
    <s v="Carga"/>
    <s v="NO"/>
    <n v="12"/>
    <n v="4"/>
    <x v="0"/>
    <x v="417"/>
    <x v="7"/>
    <s v="Llinars del Valles"/>
    <m/>
    <m/>
    <m/>
    <m/>
    <n v="30"/>
    <s v="Jesús"/>
    <x v="236"/>
    <d v="1899-12-30T17:45:00"/>
    <m/>
    <n v="0"/>
    <x v="0"/>
    <x v="0"/>
    <s v="SI"/>
    <x v="1"/>
    <x v="1"/>
    <x v="1"/>
    <n v="1"/>
    <x v="2"/>
    <x v="47"/>
    <x v="11"/>
    <m/>
  </r>
  <r>
    <d v="2019-11-21T00:00:00"/>
    <x v="8"/>
    <d v="1899-12-30T16:30:00"/>
    <m/>
    <x v="1"/>
    <s v="JAR"/>
    <d v="2019-11-21T16:30:00"/>
    <m/>
    <x v="19"/>
    <s v="Carga"/>
    <s v="NO"/>
    <n v="4"/>
    <n v="2"/>
    <x v="0"/>
    <x v="6"/>
    <x v="3"/>
    <s v="Varios"/>
    <m/>
    <m/>
    <m/>
    <m/>
    <n v="10"/>
    <s v="Juan Carlos"/>
    <x v="237"/>
    <d v="1899-12-30T16:30:00"/>
    <m/>
    <n v="0"/>
    <x v="0"/>
    <x v="0"/>
    <s v="SI"/>
    <x v="1"/>
    <x v="1"/>
    <x v="1"/>
    <n v="1"/>
    <x v="1"/>
    <x v="47"/>
    <x v="11"/>
    <n v="468"/>
  </r>
  <r>
    <d v="2019-11-21T00:00:00"/>
    <x v="40"/>
    <d v="1899-12-30T17:00:00"/>
    <m/>
    <x v="1"/>
    <s v="JAR"/>
    <d v="2019-11-21T17:00:00"/>
    <m/>
    <x v="83"/>
    <s v="Carga"/>
    <s v="NO"/>
    <n v="2"/>
    <n v="4"/>
    <x v="0"/>
    <x v="294"/>
    <x v="7"/>
    <s v="varios"/>
    <m/>
    <m/>
    <m/>
    <m/>
    <n v="20"/>
    <s v="Jesús"/>
    <x v="237"/>
    <d v="1899-12-30T17:00:00"/>
    <m/>
    <n v="0"/>
    <x v="0"/>
    <x v="0"/>
    <s v="SI"/>
    <x v="1"/>
    <x v="1"/>
    <x v="1"/>
    <n v="1"/>
    <x v="2"/>
    <x v="47"/>
    <x v="11"/>
    <n v="468"/>
  </r>
  <r>
    <d v="2019-11-21T00:00:00"/>
    <x v="104"/>
    <d v="1899-12-30T21:30:00"/>
    <m/>
    <x v="1"/>
    <s v="JAR"/>
    <d v="2019-11-21T21:30:00"/>
    <n v="3680629383"/>
    <x v="3"/>
    <s v="Carga"/>
    <s v="SI"/>
    <n v="13.5"/>
    <n v="26"/>
    <x v="0"/>
    <x v="23"/>
    <x v="1"/>
    <s v="varios"/>
    <m/>
    <m/>
    <m/>
    <m/>
    <n v="60"/>
    <s v="Miguel M."/>
    <x v="237"/>
    <d v="1899-12-30T21:30:00"/>
    <m/>
    <n v="1"/>
    <x v="0"/>
    <x v="0"/>
    <s v="SI"/>
    <x v="1"/>
    <x v="1"/>
    <x v="1"/>
    <n v="1"/>
    <x v="1"/>
    <x v="47"/>
    <x v="11"/>
    <m/>
  </r>
  <r>
    <d v="2019-11-21T00:00:00"/>
    <x v="5"/>
    <d v="1899-12-30T12:30:00"/>
    <m/>
    <x v="1"/>
    <s v="JAR"/>
    <d v="2019-11-21T12:30:00"/>
    <n v="30768"/>
    <x v="3"/>
    <s v="Carga"/>
    <s v="NO"/>
    <n v="1"/>
    <n v="1"/>
    <x v="0"/>
    <x v="84"/>
    <x v="1"/>
    <s v="Vizcaya"/>
    <m/>
    <m/>
    <m/>
    <m/>
    <n v="10"/>
    <s v="Sandra"/>
    <x v="237"/>
    <d v="1899-12-30T12:30:00"/>
    <m/>
    <n v="0"/>
    <x v="0"/>
    <x v="0"/>
    <s v="SI"/>
    <x v="1"/>
    <x v="1"/>
    <x v="1"/>
    <n v="1"/>
    <x v="1"/>
    <x v="47"/>
    <x v="11"/>
    <m/>
  </r>
  <r>
    <d v="2019-11-21T00:00:00"/>
    <x v="46"/>
    <d v="1899-12-30T18:00:00"/>
    <m/>
    <x v="1"/>
    <s v="JAR"/>
    <d v="2019-11-21T18:00:00"/>
    <m/>
    <x v="26"/>
    <s v="Carga"/>
    <s v="NO"/>
    <n v="8"/>
    <n v="16"/>
    <x v="0"/>
    <x v="157"/>
    <x v="5"/>
    <s v="varios"/>
    <m/>
    <m/>
    <m/>
    <m/>
    <n v="60"/>
    <s v="Juan Carlos"/>
    <x v="237"/>
    <d v="1899-12-30T18:00:00"/>
    <m/>
    <n v="0"/>
    <x v="0"/>
    <x v="0"/>
    <s v="SI"/>
    <x v="1"/>
    <x v="1"/>
    <x v="1"/>
    <n v="1"/>
    <x v="2"/>
    <x v="47"/>
    <x v="11"/>
    <m/>
  </r>
  <r>
    <d v="2019-11-21T00:00:00"/>
    <x v="0"/>
    <d v="1899-12-30T09:30:00"/>
    <m/>
    <x v="1"/>
    <s v="JAR"/>
    <d v="2019-11-21T09:30:00"/>
    <s v="4001328-29"/>
    <x v="18"/>
    <s v="Carga"/>
    <s v="NO"/>
    <n v="1"/>
    <n v="2"/>
    <x v="0"/>
    <x v="23"/>
    <x v="7"/>
    <s v="Germany"/>
    <m/>
    <m/>
    <m/>
    <m/>
    <n v="10"/>
    <s v="Sandra"/>
    <x v="237"/>
    <d v="1899-12-30T09:30:00"/>
    <m/>
    <n v="0"/>
    <x v="0"/>
    <x v="0"/>
    <s v="SI"/>
    <x v="1"/>
    <x v="1"/>
    <x v="1"/>
    <n v="1"/>
    <x v="2"/>
    <x v="47"/>
    <x v="11"/>
    <m/>
  </r>
  <r>
    <d v="2019-11-21T00:00:00"/>
    <x v="4"/>
    <d v="1899-12-30T12:00:00"/>
    <m/>
    <x v="1"/>
    <s v="JAR"/>
    <d v="2019-11-21T12:00:00"/>
    <n v="29180"/>
    <x v="55"/>
    <s v="Carga"/>
    <s v="NO"/>
    <n v="5"/>
    <n v="10"/>
    <x v="0"/>
    <x v="148"/>
    <x v="1"/>
    <s v="Jaén"/>
    <m/>
    <s v="5305GZC   R2997BCT  "/>
    <m/>
    <m/>
    <n v="20"/>
    <s v="Miguel M."/>
    <x v="237"/>
    <d v="1899-12-30T12:00:00"/>
    <m/>
    <n v="0"/>
    <x v="0"/>
    <x v="0"/>
    <s v="SI"/>
    <x v="1"/>
    <x v="1"/>
    <x v="1"/>
    <n v="1"/>
    <x v="1"/>
    <x v="47"/>
    <x v="11"/>
    <m/>
  </r>
  <r>
    <d v="2019-11-21T00:00:00"/>
    <x v="14"/>
    <d v="1899-12-30T10:00:00"/>
    <m/>
    <x v="1"/>
    <s v="JAR"/>
    <d v="2019-11-21T10:00:00"/>
    <n v="30757"/>
    <x v="7"/>
    <s v="Carga"/>
    <s v="NO"/>
    <n v="12"/>
    <n v="4"/>
    <x v="0"/>
    <x v="417"/>
    <x v="7"/>
    <s v="Llinars del Valles"/>
    <m/>
    <m/>
    <m/>
    <m/>
    <n v="30"/>
    <s v="Alfredo"/>
    <x v="237"/>
    <d v="1899-12-30T10:00:00"/>
    <m/>
    <n v="0"/>
    <x v="0"/>
    <x v="0"/>
    <s v="SI"/>
    <x v="1"/>
    <x v="1"/>
    <x v="1"/>
    <n v="1"/>
    <x v="2"/>
    <x v="47"/>
    <x v="11"/>
    <m/>
  </r>
  <r>
    <d v="2019-11-21T00:00:00"/>
    <x v="3"/>
    <d v="1899-12-30T11:30:00"/>
    <m/>
    <x v="1"/>
    <s v="JAR"/>
    <d v="2019-11-21T11:30:00"/>
    <m/>
    <x v="12"/>
    <s v="Descarga"/>
    <s v="NO"/>
    <n v="1"/>
    <n v="1"/>
    <x v="0"/>
    <x v="17"/>
    <x v="2"/>
    <s v="PALAU"/>
    <m/>
    <m/>
    <m/>
    <m/>
    <m/>
    <s v="FALLO"/>
    <x v="23"/>
    <m/>
    <m/>
    <n v="0"/>
    <x v="1"/>
    <x v="1"/>
    <s v="N/A"/>
    <x v="4"/>
    <x v="4"/>
    <x v="0"/>
    <n v="0"/>
    <x v="0"/>
    <x v="5"/>
    <x v="2"/>
    <m/>
  </r>
  <r>
    <d v="2019-11-21T00:00:00"/>
    <x v="43"/>
    <d v="1899-12-30T14:00:00"/>
    <m/>
    <x v="1"/>
    <s v="VG"/>
    <d v="2019-11-21T14:00:00"/>
    <n v="6007998"/>
    <x v="6"/>
    <s v="Carga"/>
    <s v="NO"/>
    <n v="14"/>
    <n v="33"/>
    <x v="0"/>
    <x v="7"/>
    <x v="4"/>
    <s v="FRANCIA"/>
    <m/>
    <m/>
    <m/>
    <m/>
    <n v="40"/>
    <s v="Alfredo"/>
    <x v="237"/>
    <d v="1899-12-30T14:00:00"/>
    <m/>
    <n v="0"/>
    <x v="0"/>
    <x v="0"/>
    <s v="SI"/>
    <x v="1"/>
    <x v="1"/>
    <x v="1"/>
    <n v="1"/>
    <x v="1"/>
    <x v="47"/>
    <x v="11"/>
    <m/>
  </r>
  <r>
    <d v="2019-11-21T00:00:00"/>
    <x v="2"/>
    <d v="1899-12-30T11:00:00"/>
    <m/>
    <x v="1"/>
    <s v="JAR"/>
    <d v="2019-11-21T11:00:00"/>
    <s v="30610 y 30736"/>
    <x v="27"/>
    <s v="Carga"/>
    <s v="NO"/>
    <n v="1"/>
    <n v="1"/>
    <x v="0"/>
    <x v="147"/>
    <x v="1"/>
    <s v="Barbera del Valles"/>
    <m/>
    <m/>
    <m/>
    <m/>
    <m/>
    <s v="FALLO"/>
    <x v="23"/>
    <m/>
    <m/>
    <n v="0"/>
    <x v="1"/>
    <x v="1"/>
    <s v="N/A"/>
    <x v="4"/>
    <x v="4"/>
    <x v="0"/>
    <n v="0"/>
    <x v="1"/>
    <x v="5"/>
    <x v="2"/>
    <m/>
  </r>
  <r>
    <d v="2019-11-21T00:00:00"/>
    <x v="1"/>
    <m/>
    <m/>
    <x v="0"/>
    <s v="JAR"/>
    <d v="2019-11-21T10:30:00"/>
    <n v="113007146"/>
    <x v="3"/>
    <s v="Descarga"/>
    <s v="SI"/>
    <n v="13.5"/>
    <n v="20"/>
    <x v="0"/>
    <x v="450"/>
    <x v="2"/>
    <s v="PALAU"/>
    <m/>
    <m/>
    <m/>
    <m/>
    <n v="60"/>
    <s v="Alfredo"/>
    <x v="237"/>
    <d v="1899-12-30T10:30:00"/>
    <m/>
    <n v="1"/>
    <x v="0"/>
    <x v="0"/>
    <s v="No"/>
    <x v="0"/>
    <x v="0"/>
    <x v="0"/>
    <n v="0"/>
    <x v="0"/>
    <x v="47"/>
    <x v="11"/>
    <m/>
  </r>
  <r>
    <d v="2019-11-21T00:00:00"/>
    <x v="13"/>
    <d v="1899-12-30T16:00:00"/>
    <m/>
    <x v="1"/>
    <s v="JAR"/>
    <d v="2019-11-21T16:00:00"/>
    <m/>
    <x v="43"/>
    <s v="Carga"/>
    <s v="NO"/>
    <n v="1"/>
    <n v="2"/>
    <x v="0"/>
    <x v="150"/>
    <x v="0"/>
    <s v="PALAU"/>
    <m/>
    <m/>
    <m/>
    <m/>
    <n v="15"/>
    <s v="Reyes"/>
    <x v="237"/>
    <d v="1899-12-30T16:00:00"/>
    <m/>
    <n v="0"/>
    <x v="0"/>
    <x v="0"/>
    <s v="SI"/>
    <x v="1"/>
    <x v="1"/>
    <x v="1"/>
    <n v="1"/>
    <x v="0"/>
    <x v="47"/>
    <x v="11"/>
    <m/>
  </r>
  <r>
    <d v="2019-11-21T00:00:00"/>
    <x v="55"/>
    <d v="1899-12-30T17:30:00"/>
    <m/>
    <x v="1"/>
    <s v="JAR"/>
    <d v="2019-11-21T17:30:00"/>
    <s v="28790-30812-30839"/>
    <x v="3"/>
    <s v="Carga"/>
    <s v="NO"/>
    <n v="3"/>
    <n v="6"/>
    <x v="0"/>
    <x v="41"/>
    <x v="1"/>
    <s v="Portugal"/>
    <m/>
    <m/>
    <m/>
    <m/>
    <n v="30"/>
    <s v="Jesús"/>
    <x v="237"/>
    <d v="1899-12-30T17:30:00"/>
    <m/>
    <n v="0"/>
    <x v="0"/>
    <x v="0"/>
    <s v="SI"/>
    <x v="1"/>
    <x v="1"/>
    <x v="1"/>
    <n v="1"/>
    <x v="1"/>
    <x v="47"/>
    <x v="11"/>
    <m/>
  </r>
  <r>
    <d v="2019-11-21T00:00:00"/>
    <x v="36"/>
    <d v="1899-12-30T13:00:00"/>
    <m/>
    <x v="1"/>
    <s v="JAR"/>
    <d v="2019-11-21T13:00:00"/>
    <n v="30713"/>
    <x v="7"/>
    <s v="Carga"/>
    <s v="NO"/>
    <n v="4"/>
    <n v="5"/>
    <x v="0"/>
    <x v="444"/>
    <x v="7"/>
    <s v="Sabadell"/>
    <m/>
    <m/>
    <m/>
    <m/>
    <n v="20"/>
    <s v="Alfredo"/>
    <x v="237"/>
    <d v="1899-12-30T13:00:00"/>
    <m/>
    <n v="0"/>
    <x v="0"/>
    <x v="0"/>
    <s v="SI"/>
    <x v="1"/>
    <x v="1"/>
    <x v="1"/>
    <n v="1"/>
    <x v="2"/>
    <x v="47"/>
    <x v="11"/>
    <m/>
  </r>
  <r>
    <d v="2019-11-22T00:00:00"/>
    <x v="4"/>
    <d v="1899-12-30T12:00:00"/>
    <m/>
    <x v="1"/>
    <s v="JAR"/>
    <d v="2019-11-22T12:00:00"/>
    <m/>
    <x v="39"/>
    <s v="Descarga"/>
    <s v="NO"/>
    <n v="8"/>
    <n v="15"/>
    <x v="0"/>
    <x v="96"/>
    <x v="2"/>
    <s v="PALAU"/>
    <m/>
    <m/>
    <m/>
    <m/>
    <n v="30"/>
    <s v="Miguel M."/>
    <x v="238"/>
    <d v="1899-12-30T08:00:00"/>
    <m/>
    <n v="0"/>
    <x v="0"/>
    <x v="0"/>
    <s v="SI"/>
    <x v="2"/>
    <x v="2"/>
    <x v="0"/>
    <n v="0"/>
    <x v="0"/>
    <x v="48"/>
    <x v="11"/>
    <m/>
  </r>
  <r>
    <d v="2019-11-22T00:00:00"/>
    <x v="9"/>
    <d v="1899-12-30T08:00:00"/>
    <m/>
    <x v="1"/>
    <s v="JAR"/>
    <d v="2019-11-22T08:00:00"/>
    <s v="CB-1510"/>
    <x v="98"/>
    <s v="Descarga"/>
    <s v="NO"/>
    <n v="5"/>
    <n v="10"/>
    <x v="0"/>
    <x v="451"/>
    <x v="10"/>
    <s v="PALAU"/>
    <m/>
    <m/>
    <m/>
    <m/>
    <n v="30"/>
    <s v="Miguel M."/>
    <x v="239"/>
    <d v="1899-12-30T08:00:00"/>
    <m/>
    <n v="0"/>
    <x v="0"/>
    <x v="0"/>
    <s v="SI"/>
    <x v="1"/>
    <x v="1"/>
    <x v="1"/>
    <n v="1"/>
    <x v="2"/>
    <x v="47"/>
    <x v="11"/>
    <m/>
  </r>
  <r>
    <d v="2019-11-22T00:00:00"/>
    <x v="2"/>
    <d v="1899-12-30T11:00:00"/>
    <m/>
    <x v="1"/>
    <s v="JAR"/>
    <d v="2019-11-22T11:00:00"/>
    <s v="30610 y 30736"/>
    <x v="27"/>
    <s v="Carga"/>
    <s v="NO"/>
    <n v="1"/>
    <n v="1"/>
    <x v="0"/>
    <x v="147"/>
    <x v="1"/>
    <s v="Barbera del Valles"/>
    <m/>
    <m/>
    <m/>
    <m/>
    <n v="15"/>
    <s v="Miguel M."/>
    <x v="239"/>
    <d v="1899-12-30T11:00:00"/>
    <m/>
    <n v="0"/>
    <x v="0"/>
    <x v="0"/>
    <s v="SI"/>
    <x v="1"/>
    <x v="1"/>
    <x v="1"/>
    <n v="1"/>
    <x v="1"/>
    <x v="47"/>
    <x v="11"/>
    <m/>
  </r>
  <r>
    <d v="2019-11-22T00:00:00"/>
    <x v="40"/>
    <d v="1899-12-30T17:00:00"/>
    <m/>
    <x v="1"/>
    <s v="JAR"/>
    <d v="2019-11-22T17:00:00"/>
    <m/>
    <x v="83"/>
    <s v="Carga"/>
    <s v="NO"/>
    <n v="2"/>
    <n v="3"/>
    <x v="0"/>
    <x v="294"/>
    <x v="7"/>
    <s v="varios"/>
    <m/>
    <m/>
    <m/>
    <m/>
    <n v="15"/>
    <s v="Juan Carlos"/>
    <x v="239"/>
    <d v="1899-12-30T17:00:00"/>
    <m/>
    <n v="0"/>
    <x v="0"/>
    <x v="0"/>
    <s v="SI"/>
    <x v="1"/>
    <x v="1"/>
    <x v="1"/>
    <n v="1"/>
    <x v="2"/>
    <x v="47"/>
    <x v="11"/>
    <m/>
  </r>
  <r>
    <d v="2019-11-22T00:00:00"/>
    <x v="14"/>
    <d v="1899-12-30T10:00:00"/>
    <m/>
    <x v="1"/>
    <s v="JAR"/>
    <d v="2019-11-22T10:00:00"/>
    <n v="30457"/>
    <x v="7"/>
    <s v="Carga"/>
    <s v="NO"/>
    <n v="4"/>
    <n v="5"/>
    <x v="0"/>
    <x v="341"/>
    <x v="7"/>
    <s v="Parets"/>
    <m/>
    <m/>
    <m/>
    <m/>
    <n v="20"/>
    <s v="Reyes"/>
    <x v="239"/>
    <d v="1899-12-30T10:00:00"/>
    <m/>
    <n v="0"/>
    <x v="0"/>
    <x v="0"/>
    <s v="SI"/>
    <x v="1"/>
    <x v="1"/>
    <x v="1"/>
    <n v="1"/>
    <x v="2"/>
    <x v="47"/>
    <x v="11"/>
    <m/>
  </r>
  <r>
    <d v="2019-11-22T00:00:00"/>
    <x v="5"/>
    <d v="1899-12-30T12:30:00"/>
    <m/>
    <x v="1"/>
    <s v="JAR"/>
    <d v="2019-11-22T12:30:00"/>
    <s v="Traspaso 3Q"/>
    <x v="26"/>
    <s v="Carga"/>
    <s v="SI"/>
    <n v="13.5"/>
    <n v="33"/>
    <x v="0"/>
    <x v="340"/>
    <x v="2"/>
    <s v="Hospitalet"/>
    <m/>
    <m/>
    <m/>
    <m/>
    <n v="60"/>
    <s v="Miguel M."/>
    <x v="239"/>
    <d v="1899-12-30T12:30:00"/>
    <m/>
    <n v="1"/>
    <x v="0"/>
    <x v="0"/>
    <s v="SI"/>
    <x v="1"/>
    <x v="1"/>
    <x v="1"/>
    <n v="1"/>
    <x v="0"/>
    <x v="47"/>
    <x v="11"/>
    <m/>
  </r>
  <r>
    <d v="2019-11-22T00:00:00"/>
    <x v="3"/>
    <d v="1899-12-30T11:30:00"/>
    <m/>
    <x v="1"/>
    <s v="JAR"/>
    <d v="2019-11-22T11:30:00"/>
    <s v="30187-30890"/>
    <x v="7"/>
    <s v="Carga"/>
    <s v="NO"/>
    <n v="2"/>
    <n v="2"/>
    <x v="0"/>
    <x v="9"/>
    <x v="11"/>
    <s v="Sta perpetua y Sant Cugat"/>
    <m/>
    <m/>
    <m/>
    <m/>
    <n v="15"/>
    <s v="Reyes"/>
    <x v="239"/>
    <d v="1899-12-30T11:30:00"/>
    <m/>
    <n v="0"/>
    <x v="0"/>
    <x v="0"/>
    <s v="SI"/>
    <x v="1"/>
    <x v="1"/>
    <x v="1"/>
    <n v="1"/>
    <x v="2"/>
    <x v="47"/>
    <x v="11"/>
    <m/>
  </r>
  <r>
    <d v="2019-11-22T00:00:00"/>
    <x v="1"/>
    <d v="1899-12-30T10:30:00"/>
    <m/>
    <x v="1"/>
    <s v="JAR"/>
    <d v="2019-11-22T10:30:00"/>
    <m/>
    <x v="19"/>
    <s v="Carga"/>
    <s v="NO"/>
    <n v="4"/>
    <n v="2"/>
    <x v="0"/>
    <x v="6"/>
    <x v="3"/>
    <s v="Varios"/>
    <m/>
    <m/>
    <m/>
    <m/>
    <n v="20"/>
    <s v="Reyes"/>
    <x v="239"/>
    <d v="1899-12-30T10:30:00"/>
    <m/>
    <n v="0"/>
    <x v="0"/>
    <x v="0"/>
    <s v="SI"/>
    <x v="1"/>
    <x v="1"/>
    <x v="1"/>
    <n v="1"/>
    <x v="1"/>
    <x v="47"/>
    <x v="11"/>
    <m/>
  </r>
  <r>
    <d v="2019-11-22T00:00:00"/>
    <x v="38"/>
    <d v="1899-12-30T15:00:00"/>
    <m/>
    <x v="1"/>
    <s v="JAR"/>
    <d v="2019-11-22T15:00:00"/>
    <m/>
    <x v="26"/>
    <s v="Carga"/>
    <s v="NO"/>
    <n v="8"/>
    <n v="16"/>
    <x v="0"/>
    <x v="157"/>
    <x v="5"/>
    <s v="varios"/>
    <m/>
    <m/>
    <m/>
    <m/>
    <n v="40"/>
    <s v="Juan Carlos"/>
    <x v="239"/>
    <d v="1899-12-30T15:00:00"/>
    <m/>
    <n v="0"/>
    <x v="0"/>
    <x v="0"/>
    <s v="SI"/>
    <x v="1"/>
    <x v="1"/>
    <x v="1"/>
    <n v="1"/>
    <x v="2"/>
    <x v="47"/>
    <x v="11"/>
    <m/>
  </r>
  <r>
    <d v="2019-11-22T00:00:00"/>
    <x v="13"/>
    <d v="1899-12-30T16:00:00"/>
    <m/>
    <x v="1"/>
    <s v="JAR"/>
    <d v="2019-11-22T16:00:00"/>
    <m/>
    <x v="26"/>
    <s v="Carga"/>
    <s v="NO"/>
    <n v="8"/>
    <n v="16"/>
    <x v="0"/>
    <x v="157"/>
    <x v="5"/>
    <s v="varios"/>
    <m/>
    <m/>
    <m/>
    <m/>
    <n v="40"/>
    <s v="Juan Carlos"/>
    <x v="239"/>
    <d v="1899-12-30T16:00:00"/>
    <m/>
    <n v="0"/>
    <x v="0"/>
    <x v="0"/>
    <s v="SI"/>
    <x v="1"/>
    <x v="1"/>
    <x v="1"/>
    <n v="1"/>
    <x v="2"/>
    <x v="47"/>
    <x v="11"/>
    <m/>
  </r>
  <r>
    <d v="2019-11-25T00:00:00"/>
    <x v="14"/>
    <d v="1899-12-30T10:00:00"/>
    <m/>
    <x v="1"/>
    <s v="JAR"/>
    <d v="2019-11-25T10:00:00"/>
    <m/>
    <x v="43"/>
    <s v="Descarga"/>
    <s v="NO"/>
    <n v="1"/>
    <n v="2"/>
    <x v="0"/>
    <x v="150"/>
    <x v="0"/>
    <s v="PALAU"/>
    <m/>
    <m/>
    <m/>
    <m/>
    <n v="15"/>
    <s v="Miguel M."/>
    <x v="238"/>
    <d v="1899-12-30T13:15:00"/>
    <m/>
    <n v="0"/>
    <x v="0"/>
    <x v="0"/>
    <s v="SI"/>
    <x v="1"/>
    <x v="2"/>
    <x v="0"/>
    <n v="0"/>
    <x v="0"/>
    <x v="48"/>
    <x v="11"/>
    <m/>
  </r>
  <r>
    <d v="2019-11-25T00:00:00"/>
    <x v="22"/>
    <d v="1899-12-30T09:00:00"/>
    <m/>
    <x v="1"/>
    <s v="JAR"/>
    <d v="2019-11-25T09:00:00"/>
    <s v="CB-1531"/>
    <x v="25"/>
    <s v="Descarga"/>
    <s v="NO"/>
    <n v="7"/>
    <n v="14"/>
    <x v="0"/>
    <x v="40"/>
    <x v="10"/>
    <s v="PALAU"/>
    <m/>
    <m/>
    <m/>
    <m/>
    <n v="60"/>
    <s v="Alfredo"/>
    <x v="238"/>
    <d v="1899-12-30T09:00:00"/>
    <m/>
    <n v="0"/>
    <x v="0"/>
    <x v="0"/>
    <s v="SI"/>
    <x v="1"/>
    <x v="1"/>
    <x v="1"/>
    <n v="1"/>
    <x v="2"/>
    <x v="48"/>
    <x v="11"/>
    <m/>
  </r>
  <r>
    <d v="2019-11-25T00:00:00"/>
    <x v="4"/>
    <d v="1899-12-30T12:00:00"/>
    <m/>
    <x v="1"/>
    <s v="JAR"/>
    <d v="2019-11-25T12:00:00"/>
    <n v="3680631342"/>
    <x v="3"/>
    <s v="Carga"/>
    <s v="SI"/>
    <n v="13.5"/>
    <n v="26"/>
    <x v="0"/>
    <x v="23"/>
    <x v="1"/>
    <s v="varios"/>
    <m/>
    <m/>
    <m/>
    <m/>
    <n v="60"/>
    <s v="Miguel M."/>
    <x v="238"/>
    <d v="1899-12-30T12:00:00"/>
    <m/>
    <n v="1"/>
    <x v="0"/>
    <x v="0"/>
    <s v="SI"/>
    <x v="1"/>
    <x v="1"/>
    <x v="1"/>
    <n v="1"/>
    <x v="1"/>
    <x v="48"/>
    <x v="11"/>
    <m/>
  </r>
  <r>
    <d v="2019-11-25T00:00:00"/>
    <x v="3"/>
    <d v="1899-12-30T11:30:00"/>
    <m/>
    <x v="1"/>
    <s v="JAR"/>
    <d v="2019-11-25T11:30:00"/>
    <n v="30596"/>
    <x v="31"/>
    <s v="Carga"/>
    <s v="SI"/>
    <n v="13.5"/>
    <n v="33"/>
    <x v="0"/>
    <x v="230"/>
    <x v="7"/>
    <s v="Cadiz"/>
    <m/>
    <m/>
    <m/>
    <m/>
    <n v="45"/>
    <s v="Alfredo"/>
    <x v="238"/>
    <d v="1899-12-30T11:30:00"/>
    <m/>
    <n v="1"/>
    <x v="0"/>
    <x v="0"/>
    <s v="SI"/>
    <x v="1"/>
    <x v="1"/>
    <x v="1"/>
    <n v="1"/>
    <x v="2"/>
    <x v="48"/>
    <x v="11"/>
    <m/>
  </r>
  <r>
    <d v="2019-11-25T00:00:00"/>
    <x v="5"/>
    <d v="1899-12-30T12:30:00"/>
    <m/>
    <x v="1"/>
    <s v="JAR"/>
    <d v="2019-11-25T12:30:00"/>
    <n v="30596"/>
    <x v="31"/>
    <s v="Carga"/>
    <s v="SI"/>
    <n v="13.5"/>
    <n v="33"/>
    <x v="0"/>
    <x v="230"/>
    <x v="7"/>
    <s v="Cadiz"/>
    <m/>
    <m/>
    <m/>
    <m/>
    <n v="45"/>
    <s v="Alfredo"/>
    <x v="238"/>
    <d v="1899-12-30T12:30:00"/>
    <m/>
    <n v="1"/>
    <x v="0"/>
    <x v="0"/>
    <s v="SI"/>
    <x v="1"/>
    <x v="1"/>
    <x v="1"/>
    <n v="1"/>
    <x v="2"/>
    <x v="48"/>
    <x v="11"/>
    <m/>
  </r>
  <r>
    <d v="2019-11-25T00:00:00"/>
    <x v="38"/>
    <d v="1899-12-30T15:00:00"/>
    <m/>
    <x v="1"/>
    <s v="JAR"/>
    <d v="2019-11-25T15:00:00"/>
    <s v="6007960 + 6008023 + 6008089 + 6007993 + 6008114"/>
    <x v="6"/>
    <s v="Carga"/>
    <s v="SI"/>
    <n v="13.5"/>
    <n v="26"/>
    <x v="0"/>
    <x v="42"/>
    <x v="4"/>
    <s v="Gaillon"/>
    <m/>
    <m/>
    <m/>
    <m/>
    <n v="60"/>
    <s v="Jesús"/>
    <x v="238"/>
    <d v="1899-12-30T15:00:00"/>
    <m/>
    <n v="1"/>
    <x v="0"/>
    <x v="0"/>
    <s v="SI"/>
    <x v="1"/>
    <x v="1"/>
    <x v="1"/>
    <n v="1"/>
    <x v="1"/>
    <x v="48"/>
    <x v="11"/>
    <m/>
  </r>
  <r>
    <d v="2019-11-25T00:00:00"/>
    <x v="43"/>
    <d v="1899-12-30T14:00:00"/>
    <m/>
    <x v="1"/>
    <s v="JAR"/>
    <d v="2019-11-25T14:00:00"/>
    <s v="CB-1536"/>
    <x v="25"/>
    <s v="Descarga"/>
    <s v="NO"/>
    <n v="11"/>
    <n v="24"/>
    <x v="0"/>
    <x v="42"/>
    <x v="10"/>
    <s v="PALAU"/>
    <m/>
    <m/>
    <m/>
    <m/>
    <n v="60"/>
    <s v="Juan Carlos"/>
    <x v="238"/>
    <d v="1899-12-30T14:00:00"/>
    <m/>
    <n v="0"/>
    <x v="0"/>
    <x v="0"/>
    <s v="SI"/>
    <x v="1"/>
    <x v="1"/>
    <x v="1"/>
    <n v="1"/>
    <x v="2"/>
    <x v="48"/>
    <x v="11"/>
    <m/>
  </r>
  <r>
    <d v="2019-11-25T00:00:00"/>
    <x v="2"/>
    <d v="1899-12-30T11:00:00"/>
    <m/>
    <x v="1"/>
    <s v="JAR"/>
    <d v="2019-11-25T11:00:00"/>
    <s v="CB-1535"/>
    <x v="25"/>
    <s v="Descarga"/>
    <s v="SI"/>
    <n v="13.5"/>
    <n v="26"/>
    <x v="0"/>
    <x v="42"/>
    <x v="10"/>
    <s v="PALAU"/>
    <m/>
    <m/>
    <m/>
    <m/>
    <n v="45"/>
    <s v="Miguel M."/>
    <x v="238"/>
    <d v="1899-12-30T11:00:00"/>
    <m/>
    <n v="1"/>
    <x v="0"/>
    <x v="0"/>
    <s v="SI"/>
    <x v="1"/>
    <x v="1"/>
    <x v="1"/>
    <n v="1"/>
    <x v="2"/>
    <x v="48"/>
    <x v="11"/>
    <m/>
  </r>
  <r>
    <d v="2019-11-25T00:00:00"/>
    <x v="17"/>
    <d v="1899-12-30T06:00:00"/>
    <m/>
    <x v="1"/>
    <s v="JAR"/>
    <d v="2019-11-25T06:00:00"/>
    <s v="Traspaso 3Q"/>
    <x v="26"/>
    <s v="Carga"/>
    <s v="SI"/>
    <n v="13.5"/>
    <n v="33"/>
    <x v="0"/>
    <x v="340"/>
    <x v="2"/>
    <s v="Hospitalet"/>
    <m/>
    <m/>
    <m/>
    <m/>
    <n v="60"/>
    <s v="Miguel M."/>
    <x v="238"/>
    <d v="1899-12-30T06:00:00"/>
    <m/>
    <n v="1"/>
    <x v="0"/>
    <x v="0"/>
    <s v="SI"/>
    <x v="1"/>
    <x v="1"/>
    <x v="1"/>
    <n v="1"/>
    <x v="0"/>
    <x v="48"/>
    <x v="11"/>
    <m/>
  </r>
  <r>
    <d v="2019-11-25T00:00:00"/>
    <x v="9"/>
    <d v="1899-12-30T08:00:00"/>
    <m/>
    <x v="1"/>
    <s v="JAR"/>
    <d v="2019-11-25T08:00:00"/>
    <s v="varios pedidos"/>
    <x v="96"/>
    <s v="Carga"/>
    <s v="NO"/>
    <n v="7"/>
    <n v="13"/>
    <x v="0"/>
    <x v="145"/>
    <x v="7"/>
    <s v="Las Palmas y Tenerife"/>
    <m/>
    <m/>
    <m/>
    <m/>
    <n v="60"/>
    <s v="Miguel M."/>
    <x v="238"/>
    <d v="1899-12-30T10:00:00"/>
    <m/>
    <n v="0"/>
    <x v="0"/>
    <x v="0"/>
    <s v="SI"/>
    <x v="1"/>
    <x v="2"/>
    <x v="0"/>
    <n v="0"/>
    <x v="2"/>
    <x v="48"/>
    <x v="11"/>
    <m/>
  </r>
  <r>
    <d v="2019-11-25T00:00:00"/>
    <x v="13"/>
    <d v="1899-12-30T16:00:00"/>
    <m/>
    <x v="1"/>
    <s v="JAR"/>
    <d v="2019-11-25T16:00:00"/>
    <s v="CB-1526"/>
    <x v="25"/>
    <s v="Descarga"/>
    <s v="SI"/>
    <n v="13.5"/>
    <n v="27"/>
    <x v="0"/>
    <x v="67"/>
    <x v="10"/>
    <s v="PALAU"/>
    <m/>
    <m/>
    <m/>
    <m/>
    <n v="60"/>
    <s v="Juan Carlos"/>
    <x v="238"/>
    <d v="1899-12-30T16:00:00"/>
    <m/>
    <n v="1"/>
    <x v="0"/>
    <x v="0"/>
    <s v="SI"/>
    <x v="1"/>
    <x v="1"/>
    <x v="1"/>
    <n v="1"/>
    <x v="2"/>
    <x v="48"/>
    <x v="11"/>
    <m/>
  </r>
  <r>
    <d v="2019-11-25T00:00:00"/>
    <x v="1"/>
    <d v="1899-12-30T10:30:00"/>
    <m/>
    <x v="1"/>
    <s v="JAR"/>
    <d v="2019-11-25T10:30:00"/>
    <m/>
    <x v="32"/>
    <s v="Descarga"/>
    <s v="NO"/>
    <n v="8"/>
    <n v="15"/>
    <x v="0"/>
    <x v="227"/>
    <x v="0"/>
    <s v="PALAU"/>
    <m/>
    <m/>
    <m/>
    <m/>
    <n v="30"/>
    <s v="Alfredo"/>
    <x v="238"/>
    <d v="1899-12-30T10:30:00"/>
    <m/>
    <n v="0"/>
    <x v="0"/>
    <x v="0"/>
    <s v="SI"/>
    <x v="1"/>
    <x v="1"/>
    <x v="1"/>
    <n v="1"/>
    <x v="0"/>
    <x v="48"/>
    <x v="11"/>
    <m/>
  </r>
  <r>
    <d v="2019-11-25T00:00:00"/>
    <x v="20"/>
    <d v="1899-12-30T08:30:00"/>
    <m/>
    <x v="1"/>
    <s v="JAR"/>
    <d v="2019-11-25T08:30:00"/>
    <m/>
    <x v="7"/>
    <s v="Carga"/>
    <s v="NO"/>
    <n v="4"/>
    <n v="3"/>
    <x v="0"/>
    <x v="9"/>
    <x v="0"/>
    <s v="Sta. Eulalia Ronçana"/>
    <m/>
    <m/>
    <m/>
    <m/>
    <n v="15"/>
    <s v="Reyes"/>
    <x v="238"/>
    <d v="1899-12-30T08:30:00"/>
    <m/>
    <n v="0"/>
    <x v="0"/>
    <x v="0"/>
    <s v="SI"/>
    <x v="1"/>
    <x v="1"/>
    <x v="1"/>
    <n v="1"/>
    <x v="0"/>
    <x v="48"/>
    <x v="11"/>
    <m/>
  </r>
  <r>
    <d v="2019-11-25T00:00:00"/>
    <x v="73"/>
    <d v="1899-12-30T11:15:00"/>
    <m/>
    <x v="1"/>
    <s v="JAR"/>
    <d v="2019-11-25T11:30:00"/>
    <s v="Traspaso 3Q"/>
    <x v="26"/>
    <s v="Carga"/>
    <s v="SI"/>
    <n v="13.5"/>
    <n v="33"/>
    <x v="0"/>
    <x v="340"/>
    <x v="2"/>
    <s v="Hospitalet"/>
    <m/>
    <m/>
    <m/>
    <m/>
    <n v="60"/>
    <s v="Sandra"/>
    <x v="238"/>
    <d v="1899-12-30T11:15:00"/>
    <m/>
    <n v="1"/>
    <x v="0"/>
    <x v="0"/>
    <s v="SI"/>
    <x v="1"/>
    <x v="1"/>
    <x v="1"/>
    <n v="1"/>
    <x v="0"/>
    <x v="48"/>
    <x v="11"/>
    <m/>
  </r>
  <r>
    <d v="2019-11-25T00:00:00"/>
    <x v="40"/>
    <d v="1899-12-30T17:00:00"/>
    <m/>
    <x v="1"/>
    <s v="JAR"/>
    <d v="2019-11-25T17:00:00"/>
    <n v="3680631344"/>
    <x v="3"/>
    <s v="Carga"/>
    <s v="SI"/>
    <n v="13.5"/>
    <n v="26"/>
    <x v="0"/>
    <x v="23"/>
    <x v="1"/>
    <s v="varios"/>
    <m/>
    <m/>
    <m/>
    <m/>
    <n v="30"/>
    <s v="Jesús"/>
    <x v="238"/>
    <d v="1899-12-30T17:00:00"/>
    <m/>
    <n v="1"/>
    <x v="0"/>
    <x v="0"/>
    <s v="SI"/>
    <x v="1"/>
    <x v="1"/>
    <x v="1"/>
    <n v="1"/>
    <x v="1"/>
    <x v="48"/>
    <x v="11"/>
    <m/>
  </r>
  <r>
    <d v="2019-11-25T00:00:00"/>
    <x v="46"/>
    <d v="1899-12-30T18:00:00"/>
    <m/>
    <x v="1"/>
    <s v="JAR"/>
    <d v="2019-11-25T18:00:00"/>
    <m/>
    <x v="26"/>
    <s v="Carga"/>
    <s v="NO"/>
    <n v="8"/>
    <n v="16"/>
    <x v="0"/>
    <x v="157"/>
    <x v="5"/>
    <s v="varios"/>
    <m/>
    <m/>
    <m/>
    <m/>
    <n v="60"/>
    <s v="Juan Carlos"/>
    <x v="238"/>
    <d v="1899-12-30T18:00:00"/>
    <m/>
    <n v="0"/>
    <x v="0"/>
    <x v="0"/>
    <s v="SI"/>
    <x v="1"/>
    <x v="1"/>
    <x v="1"/>
    <n v="1"/>
    <x v="2"/>
    <x v="48"/>
    <x v="11"/>
    <m/>
  </r>
  <r>
    <d v="2019-11-25T00:00:00"/>
    <x v="0"/>
    <d v="1899-12-30T09:30:00"/>
    <m/>
    <x v="1"/>
    <s v="JAR"/>
    <d v="2019-11-25T09:30:00"/>
    <s v="Residuos"/>
    <x v="7"/>
    <s v="Carga"/>
    <s v="NO"/>
    <n v="4"/>
    <n v="12"/>
    <x v="0"/>
    <x v="227"/>
    <x v="5"/>
    <s v="Esparraguera"/>
    <m/>
    <m/>
    <m/>
    <m/>
    <n v="20"/>
    <s v="Alfredo"/>
    <x v="238"/>
    <d v="1899-12-30T09:30:00"/>
    <m/>
    <n v="0"/>
    <x v="0"/>
    <x v="0"/>
    <s v="SI"/>
    <x v="1"/>
    <x v="1"/>
    <x v="1"/>
    <n v="1"/>
    <x v="2"/>
    <x v="48"/>
    <x v="11"/>
    <m/>
  </r>
  <r>
    <d v="2019-11-25T00:00:00"/>
    <x v="55"/>
    <d v="1899-12-30T17:30:00"/>
    <m/>
    <x v="1"/>
    <s v="JAR"/>
    <d v="2019-11-25T17:30:00"/>
    <m/>
    <x v="83"/>
    <s v="Carga"/>
    <s v="NO"/>
    <n v="1"/>
    <n v="1"/>
    <x v="0"/>
    <x v="294"/>
    <x v="7"/>
    <s v="varios"/>
    <m/>
    <m/>
    <m/>
    <m/>
    <n v="10"/>
    <s v="Jesús"/>
    <x v="238"/>
    <d v="1899-12-30T17:30:00"/>
    <m/>
    <n v="0"/>
    <x v="0"/>
    <x v="0"/>
    <s v="SI"/>
    <x v="1"/>
    <x v="1"/>
    <x v="1"/>
    <n v="1"/>
    <x v="2"/>
    <x v="48"/>
    <x v="11"/>
    <m/>
  </r>
  <r>
    <d v="2019-11-25T00:00:00"/>
    <x v="56"/>
    <d v="1899-12-30T19:00:00"/>
    <m/>
    <x v="1"/>
    <s v="JAR"/>
    <d v="2019-11-25T19:00:00"/>
    <n v="6008011"/>
    <x v="25"/>
    <s v="Carga"/>
    <s v="SI"/>
    <n v="13.5"/>
    <n v="24"/>
    <x v="0"/>
    <x v="12"/>
    <x v="9"/>
    <s v="Belgica"/>
    <m/>
    <m/>
    <m/>
    <m/>
    <n v="60"/>
    <s v="Juan Carlos"/>
    <x v="238"/>
    <d v="1899-12-30T19:00:00"/>
    <m/>
    <n v="1"/>
    <x v="0"/>
    <x v="0"/>
    <s v="SI"/>
    <x v="1"/>
    <x v="1"/>
    <x v="1"/>
    <n v="1"/>
    <x v="2"/>
    <x v="48"/>
    <x v="11"/>
    <m/>
  </r>
  <r>
    <d v="2019-11-25T00:00:00"/>
    <x v="12"/>
    <d v="1899-12-30T14:30:00"/>
    <m/>
    <x v="1"/>
    <s v="JAR"/>
    <d v="2019-11-25T14:30:00"/>
    <n v="6007880"/>
    <x v="6"/>
    <s v="Carga"/>
    <s v="NO"/>
    <n v="3"/>
    <n v="5"/>
    <x v="0"/>
    <x v="7"/>
    <x v="4"/>
    <s v="France"/>
    <m/>
    <m/>
    <m/>
    <m/>
    <n v="20"/>
    <s v="Sandra"/>
    <x v="238"/>
    <d v="1899-12-30T14:30:00"/>
    <m/>
    <n v="0"/>
    <x v="0"/>
    <x v="0"/>
    <s v="SI"/>
    <x v="1"/>
    <x v="1"/>
    <x v="1"/>
    <n v="1"/>
    <x v="1"/>
    <x v="48"/>
    <x v="11"/>
    <m/>
  </r>
  <r>
    <d v="2019-11-25T00:00:00"/>
    <x v="47"/>
    <d v="1899-12-30T18:30:00"/>
    <m/>
    <x v="1"/>
    <s v="JAR"/>
    <d v="2019-11-25T18:30:00"/>
    <s v="30687-30645"/>
    <x v="97"/>
    <s v="Carga"/>
    <s v="NO"/>
    <n v="6"/>
    <n v="12"/>
    <x v="0"/>
    <x v="129"/>
    <x v="1"/>
    <s v="Portugal"/>
    <m/>
    <m/>
    <m/>
    <m/>
    <n v="45"/>
    <s v="Jesús"/>
    <x v="238"/>
    <d v="1899-12-30T18:30:00"/>
    <m/>
    <n v="0"/>
    <x v="0"/>
    <x v="0"/>
    <s v="SI"/>
    <x v="1"/>
    <x v="1"/>
    <x v="1"/>
    <n v="1"/>
    <x v="1"/>
    <x v="48"/>
    <x v="11"/>
    <m/>
  </r>
  <r>
    <d v="2019-11-25T00:00:00"/>
    <x v="6"/>
    <m/>
    <m/>
    <x v="0"/>
    <s v="JAR"/>
    <d v="2019-11-25T13:30:00"/>
    <s v="6007750-8071"/>
    <x v="45"/>
    <s v="Carga"/>
    <s v="NO"/>
    <n v="1"/>
    <n v="2"/>
    <x v="0"/>
    <x v="452"/>
    <x v="4"/>
    <s v="Suiza"/>
    <m/>
    <m/>
    <m/>
    <m/>
    <n v="15"/>
    <s v="Miguel M."/>
    <x v="238"/>
    <d v="1899-12-30T13:30:00"/>
    <m/>
    <n v="0"/>
    <x v="0"/>
    <x v="0"/>
    <s v="No"/>
    <x v="0"/>
    <x v="0"/>
    <x v="0"/>
    <n v="0"/>
    <x v="1"/>
    <x v="48"/>
    <x v="11"/>
    <m/>
  </r>
  <r>
    <d v="2019-11-25T00:00:00"/>
    <x v="36"/>
    <d v="1899-12-30T13:00:00"/>
    <m/>
    <x v="1"/>
    <s v="JAR"/>
    <d v="2019-11-25T13:00:00"/>
    <s v="8 big bags"/>
    <x v="3"/>
    <s v="Descarga"/>
    <s v="NO"/>
    <n v="4"/>
    <n v="8"/>
    <x v="0"/>
    <x v="262"/>
    <x v="2"/>
    <s v="PALAU"/>
    <m/>
    <m/>
    <m/>
    <m/>
    <n v="30"/>
    <s v="Juan Carlos"/>
    <x v="238"/>
    <d v="1899-12-30T15:30:00"/>
    <m/>
    <n v="0"/>
    <x v="0"/>
    <x v="0"/>
    <s v="SI"/>
    <x v="1"/>
    <x v="2"/>
    <x v="0"/>
    <n v="0"/>
    <x v="0"/>
    <x v="48"/>
    <x v="11"/>
    <m/>
  </r>
  <r>
    <d v="2019-11-26T00:00:00"/>
    <x v="22"/>
    <d v="1899-12-30T09:00:00"/>
    <m/>
    <x v="1"/>
    <s v="JAR"/>
    <d v="2019-11-26T09:00:00"/>
    <s v="CB-1527 + VB-1528"/>
    <x v="25"/>
    <s v="Descarga"/>
    <s v="NO"/>
    <n v="5"/>
    <n v="10"/>
    <x v="0"/>
    <x v="134"/>
    <x v="10"/>
    <s v="PALAU"/>
    <s v="8 ml para entrega directa Inorpack"/>
    <m/>
    <m/>
    <m/>
    <n v="60"/>
    <s v="Miguel M."/>
    <x v="240"/>
    <d v="1899-12-30T09:00:00"/>
    <m/>
    <n v="0"/>
    <x v="0"/>
    <x v="0"/>
    <s v="SI"/>
    <x v="1"/>
    <x v="1"/>
    <x v="1"/>
    <n v="1"/>
    <x v="2"/>
    <x v="48"/>
    <x v="11"/>
    <m/>
  </r>
  <r>
    <d v="2019-11-26T00:00:00"/>
    <x v="8"/>
    <d v="1899-12-30T16:30:00"/>
    <m/>
    <x v="1"/>
    <s v="JAR"/>
    <d v="2019-11-26T16:30:00"/>
    <m/>
    <x v="19"/>
    <s v="Carga"/>
    <s v="NO"/>
    <n v="4"/>
    <n v="2"/>
    <x v="0"/>
    <x v="6"/>
    <x v="3"/>
    <s v="Varios"/>
    <m/>
    <m/>
    <m/>
    <m/>
    <n v="20"/>
    <s v="Jesús"/>
    <x v="240"/>
    <d v="1899-12-30T16:30:00"/>
    <m/>
    <n v="0"/>
    <x v="0"/>
    <x v="0"/>
    <s v="SI"/>
    <x v="1"/>
    <x v="1"/>
    <x v="1"/>
    <n v="1"/>
    <x v="1"/>
    <x v="48"/>
    <x v="11"/>
    <m/>
  </r>
  <r>
    <d v="2019-11-26T00:00:00"/>
    <x v="40"/>
    <d v="1899-12-30T17:00:00"/>
    <m/>
    <x v="1"/>
    <s v="JAR"/>
    <d v="2019-11-26T17:00:00"/>
    <m/>
    <x v="83"/>
    <s v="Carga"/>
    <s v="NO"/>
    <n v="2"/>
    <n v="3"/>
    <x v="0"/>
    <x v="294"/>
    <x v="7"/>
    <s v="varios"/>
    <m/>
    <m/>
    <m/>
    <m/>
    <n v="10"/>
    <s v="Juan Carlos"/>
    <x v="240"/>
    <d v="1899-12-30T17:00:00"/>
    <m/>
    <n v="0"/>
    <x v="0"/>
    <x v="0"/>
    <s v="SI"/>
    <x v="1"/>
    <x v="1"/>
    <x v="1"/>
    <n v="1"/>
    <x v="2"/>
    <x v="48"/>
    <x v="11"/>
    <m/>
  </r>
  <r>
    <d v="2019-11-26T00:00:00"/>
    <x v="20"/>
    <d v="1899-12-30T08:30:00"/>
    <m/>
    <x v="1"/>
    <s v="JAR"/>
    <d v="2019-11-26T08:30:00"/>
    <s v="30652-30641"/>
    <x v="63"/>
    <s v="Carga"/>
    <s v="NO"/>
    <n v="1"/>
    <n v="2"/>
    <x v="0"/>
    <x v="384"/>
    <x v="1"/>
    <s v="Granollers"/>
    <m/>
    <m/>
    <m/>
    <m/>
    <n v="15"/>
    <s v="Alfredo"/>
    <x v="240"/>
    <d v="1899-12-30T08:30:00"/>
    <m/>
    <n v="0"/>
    <x v="0"/>
    <x v="0"/>
    <s v="SI"/>
    <x v="1"/>
    <x v="1"/>
    <x v="1"/>
    <n v="1"/>
    <x v="1"/>
    <x v="48"/>
    <x v="11"/>
    <m/>
  </r>
  <r>
    <d v="2019-11-26T00:00:00"/>
    <x v="36"/>
    <d v="1899-12-30T13:00:00"/>
    <m/>
    <x v="1"/>
    <s v="JAR"/>
    <d v="2019-11-26T13:00:00"/>
    <n v="30856"/>
    <x v="40"/>
    <s v="Carga"/>
    <s v="NO"/>
    <n v="1"/>
    <n v="1"/>
    <x v="0"/>
    <x v="98"/>
    <x v="3"/>
    <s v="Valencia"/>
    <m/>
    <m/>
    <m/>
    <m/>
    <n v="15"/>
    <s v="Sandra"/>
    <x v="240"/>
    <d v="1899-12-30T13:00:00"/>
    <m/>
    <n v="0"/>
    <x v="0"/>
    <x v="0"/>
    <s v="SI"/>
    <x v="1"/>
    <x v="1"/>
    <x v="1"/>
    <n v="1"/>
    <x v="1"/>
    <x v="48"/>
    <x v="11"/>
    <m/>
  </r>
  <r>
    <d v="2019-11-26T00:00:00"/>
    <x v="2"/>
    <d v="1899-12-30T11:00:00"/>
    <m/>
    <x v="1"/>
    <s v="JAR"/>
    <d v="2019-11-26T11:00:00"/>
    <m/>
    <x v="28"/>
    <s v="Descarga"/>
    <s v="NO"/>
    <n v="2"/>
    <n v="3"/>
    <x v="0"/>
    <x v="49"/>
    <x v="0"/>
    <s v="PALAU"/>
    <m/>
    <m/>
    <m/>
    <m/>
    <n v="20"/>
    <s v="Alfredo"/>
    <x v="240"/>
    <d v="1899-12-30T11:00:00"/>
    <m/>
    <n v="0"/>
    <x v="0"/>
    <x v="0"/>
    <s v="SI"/>
    <x v="1"/>
    <x v="1"/>
    <x v="1"/>
    <n v="1"/>
    <x v="0"/>
    <x v="48"/>
    <x v="11"/>
    <m/>
  </r>
  <r>
    <d v="2019-11-26T00:00:00"/>
    <x v="9"/>
    <d v="1899-12-30T08:00:00"/>
    <m/>
    <x v="1"/>
    <s v="JAR"/>
    <d v="2019-11-26T08:00:00"/>
    <s v="30523-30520"/>
    <x v="7"/>
    <s v="Carga"/>
    <s v="NO"/>
    <n v="4"/>
    <n v="12"/>
    <x v="0"/>
    <x v="100"/>
    <x v="7"/>
    <s v="Sant Esteve"/>
    <m/>
    <m/>
    <m/>
    <m/>
    <n v="30"/>
    <s v="Miguel M."/>
    <x v="240"/>
    <d v="1899-12-30T08:00:00"/>
    <m/>
    <n v="0"/>
    <x v="0"/>
    <x v="0"/>
    <s v="SI"/>
    <x v="1"/>
    <x v="1"/>
    <x v="1"/>
    <n v="1"/>
    <x v="2"/>
    <x v="48"/>
    <x v="11"/>
    <m/>
  </r>
  <r>
    <d v="2019-11-26T00:00:00"/>
    <x v="3"/>
    <d v="1899-12-30T11:30:00"/>
    <m/>
    <x v="1"/>
    <s v="JAR"/>
    <d v="2019-11-26T11:30:00"/>
    <s v="30523-30520"/>
    <x v="7"/>
    <s v="Carga"/>
    <s v="NO"/>
    <n v="4"/>
    <n v="12"/>
    <x v="0"/>
    <x v="100"/>
    <x v="7"/>
    <s v="Sant Esteve"/>
    <m/>
    <m/>
    <m/>
    <m/>
    <n v="40"/>
    <s v="Miguel M."/>
    <x v="240"/>
    <d v="1899-12-30T11:30:00"/>
    <m/>
    <n v="0"/>
    <x v="0"/>
    <x v="0"/>
    <s v="SI"/>
    <x v="1"/>
    <x v="1"/>
    <x v="1"/>
    <n v="1"/>
    <x v="2"/>
    <x v="48"/>
    <x v="11"/>
    <m/>
  </r>
  <r>
    <d v="2019-11-26T00:00:00"/>
    <x v="13"/>
    <d v="1899-12-30T16:00:00"/>
    <m/>
    <x v="1"/>
    <s v="JAR"/>
    <d v="2019-11-26T16:00:00"/>
    <n v="6008031"/>
    <x v="3"/>
    <s v="Carga"/>
    <s v="NO"/>
    <n v="1"/>
    <n v="3"/>
    <x v="0"/>
    <x v="134"/>
    <x v="4"/>
    <s v="Poland"/>
    <s v="descarga tambien dos pilas de palets"/>
    <m/>
    <m/>
    <m/>
    <n v="20"/>
    <s v="Miguel M."/>
    <x v="240"/>
    <d v="1899-12-30T11:30:00"/>
    <m/>
    <n v="0"/>
    <x v="0"/>
    <x v="0"/>
    <s v="SI"/>
    <x v="1"/>
    <x v="3"/>
    <x v="1"/>
    <n v="1"/>
    <x v="1"/>
    <x v="48"/>
    <x v="11"/>
    <m/>
  </r>
  <r>
    <d v="2019-11-26T00:00:00"/>
    <x v="38"/>
    <d v="1899-12-30T15:00:00"/>
    <m/>
    <x v="1"/>
    <s v="JAR"/>
    <d v="2019-11-26T15:00:00"/>
    <n v="30543"/>
    <x v="55"/>
    <s v="Carga"/>
    <s v="SI"/>
    <n v="13.5"/>
    <n v="22"/>
    <x v="0"/>
    <x v="259"/>
    <x v="1"/>
    <s v="Marroc"/>
    <m/>
    <s v="7078 KMR"/>
    <m/>
    <m/>
    <n v="60"/>
    <s v="Miguel M."/>
    <x v="240"/>
    <d v="1899-12-30T12:30:00"/>
    <m/>
    <n v="1"/>
    <x v="0"/>
    <x v="0"/>
    <s v="SI"/>
    <x v="1"/>
    <x v="3"/>
    <x v="1"/>
    <n v="1"/>
    <x v="1"/>
    <x v="48"/>
    <x v="11"/>
    <m/>
  </r>
  <r>
    <d v="2019-11-26T00:00:00"/>
    <x v="7"/>
    <d v="1899-12-30T15:30:00"/>
    <m/>
    <x v="1"/>
    <s v="JAR"/>
    <d v="2019-11-26T15:30:00"/>
    <s v="Traspaso 3Q"/>
    <x v="26"/>
    <s v="Carga"/>
    <s v="SI"/>
    <n v="13.5"/>
    <n v="33"/>
    <x v="0"/>
    <x v="340"/>
    <x v="2"/>
    <s v="Hospitalet"/>
    <m/>
    <m/>
    <m/>
    <m/>
    <n v="60"/>
    <s v="Juan Carlos"/>
    <x v="240"/>
    <d v="1899-12-30T15:30:00"/>
    <m/>
    <n v="1"/>
    <x v="0"/>
    <x v="0"/>
    <s v="SI"/>
    <x v="1"/>
    <x v="1"/>
    <x v="1"/>
    <n v="1"/>
    <x v="0"/>
    <x v="48"/>
    <x v="11"/>
    <m/>
  </r>
  <r>
    <d v="2019-11-26T00:00:00"/>
    <x v="47"/>
    <d v="1899-12-30T18:30:00"/>
    <m/>
    <x v="1"/>
    <s v="JAR"/>
    <d v="2019-11-26T18:30:00"/>
    <s v="Traspaso 3Q"/>
    <x v="26"/>
    <s v="Carga"/>
    <s v="SI"/>
    <n v="13.5"/>
    <n v="33"/>
    <x v="0"/>
    <x v="340"/>
    <x v="2"/>
    <s v="Hospitalet"/>
    <m/>
    <m/>
    <m/>
    <m/>
    <n v="60"/>
    <s v="Jesús"/>
    <x v="240"/>
    <d v="1899-12-30T18:30:00"/>
    <m/>
    <n v="1"/>
    <x v="0"/>
    <x v="0"/>
    <s v="SI"/>
    <x v="1"/>
    <x v="1"/>
    <x v="1"/>
    <n v="1"/>
    <x v="0"/>
    <x v="48"/>
    <x v="11"/>
    <m/>
  </r>
  <r>
    <d v="2019-11-26T00:00:00"/>
    <x v="49"/>
    <d v="1899-12-30T20:00:00"/>
    <m/>
    <x v="1"/>
    <s v="JAR"/>
    <d v="2019-11-26T20:00:00"/>
    <s v="Traspaso 3Q"/>
    <x v="26"/>
    <s v="Carga"/>
    <s v="SI"/>
    <n v="13.5"/>
    <n v="33"/>
    <x v="0"/>
    <x v="340"/>
    <x v="2"/>
    <s v="Hospitalet"/>
    <m/>
    <m/>
    <m/>
    <m/>
    <n v="60"/>
    <s v="Juan Carlos"/>
    <x v="240"/>
    <d v="1899-12-30T20:00:00"/>
    <m/>
    <n v="1"/>
    <x v="0"/>
    <x v="0"/>
    <s v="SI"/>
    <x v="1"/>
    <x v="1"/>
    <x v="1"/>
    <n v="1"/>
    <x v="0"/>
    <x v="48"/>
    <x v="11"/>
    <m/>
  </r>
  <r>
    <d v="2019-11-26T00:00:00"/>
    <x v="55"/>
    <m/>
    <m/>
    <x v="0"/>
    <s v="JAR"/>
    <d v="2019-11-26T17:30:00"/>
    <n v="6008004"/>
    <x v="90"/>
    <s v="Carga"/>
    <s v="SI"/>
    <n v="13.5"/>
    <n v="22"/>
    <x v="0"/>
    <x v="10"/>
    <x v="4"/>
    <s v="uk"/>
    <m/>
    <m/>
    <m/>
    <m/>
    <n v="60"/>
    <s v="Juan Carlos"/>
    <x v="240"/>
    <d v="1899-12-30T17:30:00"/>
    <m/>
    <n v="1"/>
    <x v="0"/>
    <x v="0"/>
    <s v="No"/>
    <x v="0"/>
    <x v="0"/>
    <x v="0"/>
    <n v="0"/>
    <x v="1"/>
    <x v="48"/>
    <x v="11"/>
    <m/>
  </r>
  <r>
    <d v="2019-11-26T00:00:00"/>
    <x v="46"/>
    <d v="1899-12-30T18:00:00"/>
    <m/>
    <x v="1"/>
    <s v="JAR"/>
    <d v="2019-11-26T18:00:00"/>
    <s v="Aglomerado"/>
    <x v="3"/>
    <s v="Descarga"/>
    <s v="NO"/>
    <n v="3"/>
    <n v="5"/>
    <x v="0"/>
    <x v="453"/>
    <x v="2"/>
    <s v="PALAU"/>
    <m/>
    <m/>
    <m/>
    <m/>
    <n v="20"/>
    <s v="Jesús"/>
    <x v="240"/>
    <d v="1899-12-30T18:00:00"/>
    <m/>
    <n v="0"/>
    <x v="0"/>
    <x v="0"/>
    <s v="SI"/>
    <x v="1"/>
    <x v="1"/>
    <x v="1"/>
    <n v="1"/>
    <x v="0"/>
    <x v="48"/>
    <x v="11"/>
    <m/>
  </r>
  <r>
    <d v="2019-11-27T00:00:00"/>
    <x v="40"/>
    <d v="1899-12-30T17:00:00"/>
    <m/>
    <x v="1"/>
    <s v="JAR"/>
    <d v="2019-11-27T17:00:00"/>
    <m/>
    <x v="83"/>
    <s v="Carga"/>
    <s v="NO"/>
    <n v="2"/>
    <n v="3"/>
    <x v="0"/>
    <x v="294"/>
    <x v="7"/>
    <s v="varios"/>
    <m/>
    <m/>
    <m/>
    <m/>
    <n v="20"/>
    <s v="Juan Carlos"/>
    <x v="241"/>
    <d v="1899-12-30T17:00:00"/>
    <m/>
    <n v="0"/>
    <x v="0"/>
    <x v="0"/>
    <s v="SI"/>
    <x v="1"/>
    <x v="1"/>
    <x v="1"/>
    <n v="1"/>
    <x v="2"/>
    <x v="48"/>
    <x v="11"/>
    <m/>
  </r>
  <r>
    <d v="2019-11-27T00:00:00"/>
    <x v="59"/>
    <d v="1899-12-30T07:00:00"/>
    <m/>
    <x v="1"/>
    <s v="MR"/>
    <d v="2019-11-27T07:00:00"/>
    <m/>
    <x v="3"/>
    <s v="Descarga"/>
    <s v="SI"/>
    <n v="13.5"/>
    <n v="26"/>
    <x v="0"/>
    <x v="173"/>
    <x v="6"/>
    <s v="PALAU"/>
    <m/>
    <m/>
    <m/>
    <m/>
    <n v="60"/>
    <s v="Miguel M."/>
    <x v="241"/>
    <d v="1899-12-30T07:00:00"/>
    <m/>
    <n v="1"/>
    <x v="0"/>
    <x v="0"/>
    <s v="SI"/>
    <x v="1"/>
    <x v="1"/>
    <x v="1"/>
    <n v="1"/>
    <x v="0"/>
    <x v="48"/>
    <x v="11"/>
    <m/>
  </r>
  <r>
    <d v="2019-11-27T00:00:00"/>
    <x v="22"/>
    <d v="1899-12-30T09:00:00"/>
    <m/>
    <x v="1"/>
    <s v="MR"/>
    <d v="2019-11-27T09:00:00"/>
    <m/>
    <x v="3"/>
    <s v="Descarga"/>
    <s v="SI"/>
    <n v="13.5"/>
    <n v="26"/>
    <x v="0"/>
    <x v="173"/>
    <x v="6"/>
    <s v="PALAU"/>
    <m/>
    <m/>
    <m/>
    <m/>
    <n v="60"/>
    <s v="Miguel M."/>
    <x v="241"/>
    <d v="1899-12-30T11:00:00"/>
    <m/>
    <n v="1"/>
    <x v="0"/>
    <x v="0"/>
    <s v="SI"/>
    <x v="1"/>
    <x v="2"/>
    <x v="0"/>
    <n v="0"/>
    <x v="0"/>
    <x v="48"/>
    <x v="11"/>
    <m/>
  </r>
  <r>
    <d v="2019-11-27T00:00:00"/>
    <x v="2"/>
    <d v="1899-12-30T11:00:00"/>
    <m/>
    <x v="1"/>
    <s v="MR"/>
    <d v="2019-11-27T11:00:00"/>
    <m/>
    <x v="3"/>
    <s v="Descarga"/>
    <s v="SI"/>
    <n v="13.5"/>
    <n v="26"/>
    <x v="0"/>
    <x v="173"/>
    <x v="6"/>
    <s v="PALAU"/>
    <m/>
    <m/>
    <m/>
    <m/>
    <n v="60"/>
    <s v="Miguel M."/>
    <x v="241"/>
    <d v="1899-12-30T12:30:00"/>
    <m/>
    <n v="1"/>
    <x v="0"/>
    <x v="0"/>
    <s v="SI"/>
    <x v="1"/>
    <x v="2"/>
    <x v="0"/>
    <n v="0"/>
    <x v="0"/>
    <x v="48"/>
    <x v="11"/>
    <m/>
  </r>
  <r>
    <d v="2019-11-27T00:00:00"/>
    <x v="38"/>
    <d v="1899-12-30T15:00:00"/>
    <m/>
    <x v="1"/>
    <s v="MR"/>
    <d v="2019-11-27T15:00:00"/>
    <m/>
    <x v="3"/>
    <s v="Descarga"/>
    <s v="SI"/>
    <n v="13.5"/>
    <n v="26"/>
    <x v="0"/>
    <x v="173"/>
    <x v="6"/>
    <s v="PALAU"/>
    <m/>
    <m/>
    <m/>
    <m/>
    <n v="60"/>
    <s v="Juan Carlos"/>
    <x v="241"/>
    <d v="1899-12-30T15:00:00"/>
    <m/>
    <n v="1"/>
    <x v="0"/>
    <x v="0"/>
    <s v="SI"/>
    <x v="1"/>
    <x v="1"/>
    <x v="1"/>
    <n v="1"/>
    <x v="0"/>
    <x v="48"/>
    <x v="11"/>
    <m/>
  </r>
  <r>
    <d v="2019-11-27T00:00:00"/>
    <x v="55"/>
    <d v="1899-12-30T17:30:00"/>
    <m/>
    <x v="1"/>
    <s v="MR"/>
    <d v="2019-11-27T17:30:00"/>
    <m/>
    <x v="3"/>
    <s v="Descarga"/>
    <s v="SI"/>
    <n v="13.5"/>
    <n v="26"/>
    <x v="0"/>
    <x v="173"/>
    <x v="6"/>
    <s v="PALAU"/>
    <m/>
    <m/>
    <m/>
    <m/>
    <n v="60"/>
    <s v="Juan Carlos"/>
    <x v="241"/>
    <d v="1899-12-30T17:30:00"/>
    <m/>
    <n v="1"/>
    <x v="0"/>
    <x v="0"/>
    <s v="SI"/>
    <x v="1"/>
    <x v="1"/>
    <x v="1"/>
    <n v="1"/>
    <x v="0"/>
    <x v="48"/>
    <x v="11"/>
    <m/>
  </r>
  <r>
    <d v="2019-11-27T00:00:00"/>
    <x v="18"/>
    <d v="1899-12-30T07:30:00"/>
    <m/>
    <x v="1"/>
    <s v="JAR"/>
    <d v="2019-11-27T07:30:00"/>
    <n v="29705"/>
    <x v="26"/>
    <s v="Carga"/>
    <s v="NO"/>
    <n v="6"/>
    <n v="11"/>
    <x v="0"/>
    <x v="349"/>
    <x v="7"/>
    <s v="El Prat"/>
    <m/>
    <m/>
    <m/>
    <m/>
    <n v="30"/>
    <s v="Miguel M."/>
    <x v="241"/>
    <d v="1899-12-30T07:30:00"/>
    <m/>
    <n v="0"/>
    <x v="0"/>
    <x v="0"/>
    <s v="SI"/>
    <x v="1"/>
    <x v="1"/>
    <x v="1"/>
    <n v="1"/>
    <x v="2"/>
    <x v="48"/>
    <x v="11"/>
    <m/>
  </r>
  <r>
    <d v="2019-11-27T00:00:00"/>
    <x v="0"/>
    <d v="1899-12-30T09:30:00"/>
    <m/>
    <x v="1"/>
    <s v="JAR"/>
    <d v="2019-11-27T09:30:00"/>
    <n v="29705"/>
    <x v="26"/>
    <s v="Carga"/>
    <s v="SI"/>
    <n v="13.5"/>
    <n v="26"/>
    <x v="0"/>
    <x v="349"/>
    <x v="7"/>
    <s v="El Prat"/>
    <m/>
    <m/>
    <m/>
    <m/>
    <n v="60"/>
    <s v="Miguel M."/>
    <x v="241"/>
    <d v="1899-12-30T11:30:00"/>
    <m/>
    <n v="1"/>
    <x v="0"/>
    <x v="0"/>
    <s v="SI"/>
    <x v="1"/>
    <x v="2"/>
    <x v="0"/>
    <n v="0"/>
    <x v="2"/>
    <x v="48"/>
    <x v="11"/>
    <m/>
  </r>
  <r>
    <d v="2019-11-27T00:00:00"/>
    <x v="3"/>
    <d v="1899-12-30T11:30:00"/>
    <m/>
    <x v="1"/>
    <s v="JAR"/>
    <d v="2019-11-27T11:30:00"/>
    <n v="29754"/>
    <x v="26"/>
    <s v="Carga"/>
    <s v="SI"/>
    <n v="13.5"/>
    <n v="26"/>
    <x v="0"/>
    <x v="349"/>
    <x v="7"/>
    <s v="El Prat"/>
    <m/>
    <m/>
    <m/>
    <m/>
    <n v="60"/>
    <s v="Miguel M."/>
    <x v="241"/>
    <d v="1899-12-30T12:30:00"/>
    <m/>
    <n v="1"/>
    <x v="0"/>
    <x v="0"/>
    <s v="SI"/>
    <x v="1"/>
    <x v="2"/>
    <x v="0"/>
    <n v="0"/>
    <x v="2"/>
    <x v="48"/>
    <x v="11"/>
    <m/>
  </r>
  <r>
    <d v="2019-11-27T00:00:00"/>
    <x v="47"/>
    <d v="1899-12-30T18:30:00"/>
    <m/>
    <x v="1"/>
    <s v="JAR"/>
    <d v="2019-11-27T18:30:00"/>
    <n v="29754"/>
    <x v="26"/>
    <s v="Carga"/>
    <s v="SI"/>
    <n v="13.5"/>
    <n v="26"/>
    <x v="0"/>
    <x v="349"/>
    <x v="7"/>
    <s v="El Prat"/>
    <m/>
    <m/>
    <m/>
    <m/>
    <n v="60"/>
    <s v="Juan Carlos"/>
    <x v="241"/>
    <d v="1899-12-30T18:30:00"/>
    <m/>
    <n v="1"/>
    <x v="0"/>
    <x v="0"/>
    <s v="SI"/>
    <x v="1"/>
    <x v="1"/>
    <x v="1"/>
    <n v="1"/>
    <x v="2"/>
    <x v="48"/>
    <x v="11"/>
    <m/>
  </r>
  <r>
    <d v="2019-11-27T00:00:00"/>
    <x v="36"/>
    <d v="1899-12-30T13:00:00"/>
    <m/>
    <x v="1"/>
    <s v="JAR"/>
    <d v="2019-11-27T13:00:00"/>
    <n v="30889"/>
    <x v="86"/>
    <s v="Carga"/>
    <s v="NO"/>
    <n v="10"/>
    <n v="20"/>
    <x v="0"/>
    <x v="70"/>
    <x v="11"/>
    <s v="Sevilla"/>
    <m/>
    <m/>
    <m/>
    <m/>
    <n v="30"/>
    <s v="Miguel M."/>
    <x v="241"/>
    <d v="1899-12-30T10:00:00"/>
    <m/>
    <n v="0"/>
    <x v="0"/>
    <x v="0"/>
    <s v="SI"/>
    <x v="1"/>
    <x v="3"/>
    <x v="1"/>
    <n v="1"/>
    <x v="2"/>
    <x v="48"/>
    <x v="11"/>
    <m/>
  </r>
  <r>
    <d v="2019-11-27T00:00:00"/>
    <x v="56"/>
    <d v="1899-12-30T19:00:00"/>
    <m/>
    <x v="1"/>
    <s v="JAR"/>
    <d v="2019-11-27T19:00:00"/>
    <n v="6007668"/>
    <x v="3"/>
    <s v="Carga"/>
    <s v="SI"/>
    <n v="13.5"/>
    <n v="33"/>
    <x v="0"/>
    <x v="92"/>
    <x v="4"/>
    <s v="Suecia"/>
    <m/>
    <m/>
    <m/>
    <m/>
    <n v="60"/>
    <s v="Jesús"/>
    <x v="241"/>
    <d v="1899-12-30T15:00:00"/>
    <m/>
    <n v="1"/>
    <x v="0"/>
    <x v="0"/>
    <s v="SI"/>
    <x v="1"/>
    <x v="3"/>
    <x v="1"/>
    <n v="1"/>
    <x v="1"/>
    <x v="48"/>
    <x v="11"/>
    <m/>
  </r>
  <r>
    <d v="2019-11-27T00:00:00"/>
    <x v="49"/>
    <d v="1899-12-30T20:00:00"/>
    <m/>
    <x v="1"/>
    <s v="JAR"/>
    <d v="2019-11-27T20:00:00"/>
    <n v="6007897"/>
    <x v="3"/>
    <s v="Carga"/>
    <s v="SI"/>
    <n v="13.5"/>
    <n v="33"/>
    <x v="0"/>
    <x v="92"/>
    <x v="4"/>
    <s v="Suecia"/>
    <m/>
    <m/>
    <m/>
    <m/>
    <n v="30"/>
    <s v="Juan Carlos"/>
    <x v="241"/>
    <d v="1899-12-30T20:00:00"/>
    <m/>
    <n v="1"/>
    <x v="0"/>
    <x v="0"/>
    <s v="SI"/>
    <x v="1"/>
    <x v="1"/>
    <x v="1"/>
    <n v="1"/>
    <x v="1"/>
    <x v="48"/>
    <x v="11"/>
    <m/>
  </r>
  <r>
    <d v="2019-11-27T00:00:00"/>
    <x v="9"/>
    <d v="1899-12-30T08:00:00"/>
    <m/>
    <x v="1"/>
    <s v="JAR"/>
    <d v="2019-11-27T08:00:00"/>
    <s v="30361-30520-30002"/>
    <x v="7"/>
    <s v="Carga"/>
    <s v="NO"/>
    <n v="4"/>
    <n v="6"/>
    <x v="0"/>
    <x v="9"/>
    <x v="7"/>
    <s v="varios"/>
    <m/>
    <m/>
    <m/>
    <m/>
    <n v="20"/>
    <s v="Miguel M."/>
    <x v="241"/>
    <d v="1899-12-30T08:00:00"/>
    <m/>
    <n v="0"/>
    <x v="0"/>
    <x v="0"/>
    <s v="SI"/>
    <x v="1"/>
    <x v="1"/>
    <x v="1"/>
    <n v="1"/>
    <x v="2"/>
    <x v="48"/>
    <x v="11"/>
    <m/>
  </r>
  <r>
    <d v="2019-11-27T00:00:00"/>
    <x v="14"/>
    <m/>
    <m/>
    <x v="0"/>
    <s v="JAR"/>
    <d v="2019-11-27T10:00:00"/>
    <n v="30475"/>
    <x v="3"/>
    <s v="Carga"/>
    <s v="NO"/>
    <n v="8"/>
    <n v="6"/>
    <x v="0"/>
    <x v="180"/>
    <x v="3"/>
    <s v="Lleida"/>
    <m/>
    <m/>
    <m/>
    <m/>
    <n v="30"/>
    <s v="Alfredo"/>
    <x v="241"/>
    <d v="1899-12-30T10:00:00"/>
    <m/>
    <n v="0"/>
    <x v="0"/>
    <x v="0"/>
    <s v="No"/>
    <x v="0"/>
    <x v="0"/>
    <x v="0"/>
    <n v="0"/>
    <x v="1"/>
    <x v="48"/>
    <x v="11"/>
    <m/>
  </r>
  <r>
    <d v="2019-11-27T00:00:00"/>
    <x v="13"/>
    <m/>
    <m/>
    <x v="0"/>
    <s v="JAR"/>
    <d v="2019-11-27T16:00:00"/>
    <n v="30475"/>
    <x v="3"/>
    <s v="Carga"/>
    <s v="NO"/>
    <n v="8"/>
    <n v="6"/>
    <x v="0"/>
    <x v="180"/>
    <x v="3"/>
    <s v="Lleida"/>
    <m/>
    <m/>
    <m/>
    <m/>
    <n v="30"/>
    <s v="Jesús"/>
    <x v="241"/>
    <d v="1899-12-30T16:00:00"/>
    <m/>
    <n v="0"/>
    <x v="0"/>
    <x v="0"/>
    <s v="No"/>
    <x v="0"/>
    <x v="0"/>
    <x v="0"/>
    <n v="0"/>
    <x v="1"/>
    <x v="48"/>
    <x v="11"/>
    <m/>
  </r>
  <r>
    <d v="2019-11-27T00:00:00"/>
    <x v="7"/>
    <d v="1899-12-30T15:30:00"/>
    <m/>
    <x v="1"/>
    <s v="JAR"/>
    <d v="2019-11-27T15:30:00"/>
    <n v="7300111"/>
    <x v="43"/>
    <s v="Descarga"/>
    <s v="NO"/>
    <n v="3"/>
    <n v="6"/>
    <x v="0"/>
    <x v="207"/>
    <x v="7"/>
    <s v="PALAU"/>
    <s v="Devolución"/>
    <m/>
    <m/>
    <m/>
    <n v="30"/>
    <s v="Juan Carlos"/>
    <x v="241"/>
    <d v="1899-12-30T15:30:00"/>
    <m/>
    <n v="0"/>
    <x v="0"/>
    <x v="0"/>
    <s v="SI"/>
    <x v="1"/>
    <x v="1"/>
    <x v="1"/>
    <n v="1"/>
    <x v="2"/>
    <x v="48"/>
    <x v="11"/>
    <m/>
  </r>
  <r>
    <d v="2019-11-27T00:00:00"/>
    <x v="5"/>
    <d v="1899-12-30T12:30:00"/>
    <m/>
    <x v="1"/>
    <s v="JAR"/>
    <d v="2019-11-27T12:30:00"/>
    <n v="30543"/>
    <x v="55"/>
    <s v="Carga"/>
    <s v="SI"/>
    <n v="13.5"/>
    <n v="22"/>
    <x v="0"/>
    <x v="259"/>
    <x v="1"/>
    <s v="Marroc"/>
    <m/>
    <s v="82592A33"/>
    <m/>
    <m/>
    <n v="60"/>
    <s v="Alfredo"/>
    <x v="241"/>
    <d v="1899-12-30T12:30:00"/>
    <m/>
    <n v="1"/>
    <x v="0"/>
    <x v="0"/>
    <s v="SI"/>
    <x v="1"/>
    <x v="1"/>
    <x v="1"/>
    <n v="1"/>
    <x v="1"/>
    <x v="48"/>
    <x v="11"/>
    <m/>
  </r>
  <r>
    <d v="2019-11-27T00:00:00"/>
    <x v="4"/>
    <d v="1899-12-30T12:00:00"/>
    <m/>
    <x v="1"/>
    <s v="JAR"/>
    <d v="2019-11-27T12:00:00"/>
    <m/>
    <x v="7"/>
    <s v="Carga"/>
    <s v="NO"/>
    <n v="4"/>
    <n v="6"/>
    <x v="0"/>
    <x v="247"/>
    <x v="5"/>
    <s v="La llagosta"/>
    <m/>
    <m/>
    <m/>
    <m/>
    <n v="20"/>
    <s v="Alfredo"/>
    <x v="241"/>
    <d v="1899-12-30T12:00:00"/>
    <m/>
    <n v="0"/>
    <x v="0"/>
    <x v="0"/>
    <s v="SI"/>
    <x v="1"/>
    <x v="1"/>
    <x v="1"/>
    <n v="1"/>
    <x v="2"/>
    <x v="48"/>
    <x v="11"/>
    <m/>
  </r>
  <r>
    <d v="2019-11-27T00:00:00"/>
    <x v="6"/>
    <d v="1899-12-30T13:30:00"/>
    <m/>
    <x v="1"/>
    <s v="JAR"/>
    <d v="2019-11-27T13:30:00"/>
    <m/>
    <x v="7"/>
    <s v="Carga"/>
    <s v="NO"/>
    <n v="4"/>
    <n v="12"/>
    <x v="0"/>
    <x v="227"/>
    <x v="5"/>
    <s v="Esparraguera"/>
    <m/>
    <m/>
    <m/>
    <m/>
    <n v="30"/>
    <s v="Alfredo"/>
    <x v="241"/>
    <d v="1899-12-30T13:30:00"/>
    <m/>
    <n v="0"/>
    <x v="0"/>
    <x v="0"/>
    <s v="SI"/>
    <x v="1"/>
    <x v="1"/>
    <x v="1"/>
    <n v="1"/>
    <x v="2"/>
    <x v="48"/>
    <x v="11"/>
    <m/>
  </r>
  <r>
    <d v="2019-11-27T00:00:00"/>
    <x v="8"/>
    <d v="1899-12-30T16:30:00"/>
    <m/>
    <x v="1"/>
    <s v="JAR"/>
    <d v="2019-11-27T16:30:00"/>
    <n v="30653"/>
    <x v="26"/>
    <s v="Carga"/>
    <s v="NO"/>
    <n v="10"/>
    <n v="20"/>
    <x v="0"/>
    <x v="454"/>
    <x v="7"/>
    <s v="MADRID"/>
    <m/>
    <m/>
    <m/>
    <m/>
    <n v="60"/>
    <s v="Jesús"/>
    <x v="241"/>
    <d v="1899-12-30T16:30:00"/>
    <m/>
    <n v="0"/>
    <x v="0"/>
    <x v="0"/>
    <s v="SI"/>
    <x v="1"/>
    <x v="1"/>
    <x v="1"/>
    <n v="1"/>
    <x v="2"/>
    <x v="48"/>
    <x v="11"/>
    <m/>
  </r>
  <r>
    <d v="2019-11-27T00:00:00"/>
    <x v="46"/>
    <d v="1899-12-30T18:00:00"/>
    <m/>
    <x v="1"/>
    <s v="JAR"/>
    <d v="2019-11-27T18:00:00"/>
    <n v="6007813"/>
    <x v="6"/>
    <s v="Carga"/>
    <s v="NO"/>
    <n v="6"/>
    <n v="11"/>
    <x v="0"/>
    <x v="7"/>
    <x v="4"/>
    <s v="France"/>
    <m/>
    <m/>
    <m/>
    <m/>
    <n v="30"/>
    <s v="Juan Carlos"/>
    <x v="241"/>
    <d v="1899-12-30T18:00:00"/>
    <m/>
    <n v="0"/>
    <x v="0"/>
    <x v="0"/>
    <s v="SI"/>
    <x v="1"/>
    <x v="1"/>
    <x v="1"/>
    <n v="1"/>
    <x v="1"/>
    <x v="48"/>
    <x v="11"/>
    <m/>
  </r>
  <r>
    <d v="2019-11-27T00:00:00"/>
    <x v="48"/>
    <d v="1899-12-30T19:30:00"/>
    <m/>
    <x v="1"/>
    <s v="JAR"/>
    <d v="2019-11-27T19:30:00"/>
    <n v="30733"/>
    <x v="3"/>
    <s v="Carga"/>
    <s v="NO"/>
    <n v="1"/>
    <n v="2"/>
    <x v="0"/>
    <x v="360"/>
    <x v="1"/>
    <s v="Murcia"/>
    <m/>
    <m/>
    <m/>
    <m/>
    <n v="15"/>
    <s v="Jesús"/>
    <x v="241"/>
    <d v="1899-12-30T17:00:00"/>
    <m/>
    <n v="0"/>
    <x v="0"/>
    <x v="0"/>
    <s v="SI"/>
    <x v="1"/>
    <x v="3"/>
    <x v="1"/>
    <n v="1"/>
    <x v="1"/>
    <x v="48"/>
    <x v="11"/>
    <m/>
  </r>
  <r>
    <d v="2019-11-27T00:00:00"/>
    <x v="43"/>
    <d v="1899-12-30T14:00:00"/>
    <m/>
    <x v="1"/>
    <s v="JAR"/>
    <d v="2019-11-27T14:00:00"/>
    <s v="AP-3"/>
    <x v="26"/>
    <s v="Descarga"/>
    <s v="NO"/>
    <n v="2"/>
    <n v="3"/>
    <x v="0"/>
    <x v="157"/>
    <x v="5"/>
    <s v="PALAU"/>
    <m/>
    <m/>
    <m/>
    <m/>
    <n v="20"/>
    <s v="Ouassim"/>
    <x v="241"/>
    <d v="1899-12-30T14:00:00"/>
    <m/>
    <n v="0"/>
    <x v="0"/>
    <x v="0"/>
    <s v="SI"/>
    <x v="1"/>
    <x v="1"/>
    <x v="1"/>
    <n v="1"/>
    <x v="2"/>
    <x v="48"/>
    <x v="11"/>
    <m/>
  </r>
  <r>
    <d v="2019-11-27T00:00:00"/>
    <x v="20"/>
    <m/>
    <m/>
    <x v="0"/>
    <s v="JAR"/>
    <d v="2019-11-27T08:30:00"/>
    <m/>
    <x v="3"/>
    <s v="Descarga"/>
    <s v="NO"/>
    <n v="4"/>
    <n v="5"/>
    <x v="0"/>
    <x v="453"/>
    <x v="2"/>
    <s v="PALAU"/>
    <m/>
    <m/>
    <m/>
    <m/>
    <n v="20"/>
    <s v="Alfredo"/>
    <x v="241"/>
    <d v="1899-12-30T08:30:00"/>
    <m/>
    <n v="0"/>
    <x v="0"/>
    <x v="0"/>
    <s v="No"/>
    <x v="0"/>
    <x v="0"/>
    <x v="0"/>
    <n v="0"/>
    <x v="0"/>
    <x v="48"/>
    <x v="11"/>
    <m/>
  </r>
  <r>
    <d v="2019-11-28T00:00:00"/>
    <x v="40"/>
    <d v="1899-12-30T17:00:00"/>
    <m/>
    <x v="1"/>
    <s v="JAR"/>
    <d v="2019-11-28T17:00:00"/>
    <m/>
    <x v="83"/>
    <s v="Carga"/>
    <s v="NO"/>
    <n v="2"/>
    <n v="3"/>
    <x v="0"/>
    <x v="294"/>
    <x v="7"/>
    <s v="varios"/>
    <m/>
    <m/>
    <m/>
    <m/>
    <n v="10"/>
    <s v="Sandra"/>
    <x v="242"/>
    <d v="1899-12-30T17:00:00"/>
    <m/>
    <n v="0"/>
    <x v="0"/>
    <x v="0"/>
    <s v="SI"/>
    <x v="1"/>
    <x v="1"/>
    <x v="1"/>
    <n v="1"/>
    <x v="2"/>
    <x v="48"/>
    <x v="11"/>
    <m/>
  </r>
  <r>
    <d v="2019-11-28T00:00:00"/>
    <x v="2"/>
    <d v="1899-12-30T11:00:00"/>
    <m/>
    <x v="1"/>
    <s v="JAR"/>
    <d v="2019-11-28T11:00:00"/>
    <n v="29005"/>
    <x v="43"/>
    <s v="Carga"/>
    <s v="NO"/>
    <n v="4"/>
    <n v="8"/>
    <x v="0"/>
    <x v="349"/>
    <x v="7"/>
    <s v="Mallorca"/>
    <m/>
    <m/>
    <m/>
    <m/>
    <n v="30"/>
    <s v="Juan Carlos"/>
    <x v="242"/>
    <d v="1899-12-30T15:00:00"/>
    <m/>
    <n v="0"/>
    <x v="0"/>
    <x v="0"/>
    <s v="SI"/>
    <x v="1"/>
    <x v="2"/>
    <x v="0"/>
    <n v="0"/>
    <x v="2"/>
    <x v="48"/>
    <x v="11"/>
    <m/>
  </r>
  <r>
    <d v="2019-11-28T00:00:00"/>
    <x v="22"/>
    <d v="1899-12-30T09:00:00"/>
    <m/>
    <x v="1"/>
    <s v="JAR"/>
    <d v="2019-11-28T09:00:00"/>
    <s v="6008030-8083"/>
    <x v="90"/>
    <s v="Carga"/>
    <s v="NO"/>
    <n v="6"/>
    <n v="5"/>
    <x v="0"/>
    <x v="10"/>
    <x v="4"/>
    <s v="uk"/>
    <m/>
    <m/>
    <m/>
    <m/>
    <n v="30"/>
    <s v="Alfredo"/>
    <x v="242"/>
    <d v="1899-12-30T09:00:00"/>
    <m/>
    <n v="0"/>
    <x v="0"/>
    <x v="0"/>
    <s v="SI"/>
    <x v="1"/>
    <x v="1"/>
    <x v="1"/>
    <n v="1"/>
    <x v="1"/>
    <x v="48"/>
    <x v="11"/>
    <m/>
  </r>
  <r>
    <d v="2019-11-28T00:00:00"/>
    <x v="4"/>
    <d v="1899-12-30T12:00:00"/>
    <m/>
    <x v="1"/>
    <s v="JAR"/>
    <d v="2019-11-28T12:00:00"/>
    <s v="30914-477-703"/>
    <x v="96"/>
    <s v="Carga"/>
    <s v="NO"/>
    <n v="3"/>
    <n v="5"/>
    <x v="0"/>
    <x v="266"/>
    <x v="7"/>
    <s v="Las palmas"/>
    <m/>
    <m/>
    <m/>
    <m/>
    <n v="30"/>
    <s v="Juan Carlos"/>
    <x v="242"/>
    <d v="1899-12-30T16:00:00"/>
    <m/>
    <n v="0"/>
    <x v="0"/>
    <x v="0"/>
    <s v="SI"/>
    <x v="1"/>
    <x v="2"/>
    <x v="0"/>
    <n v="0"/>
    <x v="2"/>
    <x v="48"/>
    <x v="11"/>
    <m/>
  </r>
  <r>
    <d v="2019-11-28T00:00:00"/>
    <x v="9"/>
    <d v="1899-12-30T08:00:00"/>
    <m/>
    <x v="1"/>
    <s v="JAR"/>
    <d v="2019-11-28T08:00:00"/>
    <m/>
    <x v="32"/>
    <s v="Descarga"/>
    <s v="NO"/>
    <n v="4"/>
    <n v="8"/>
    <x v="0"/>
    <x v="227"/>
    <x v="2"/>
    <s v="PALAU"/>
    <m/>
    <m/>
    <m/>
    <m/>
    <n v="45"/>
    <s v="Alfredo"/>
    <x v="242"/>
    <d v="1899-12-30T08:00:00"/>
    <m/>
    <n v="0"/>
    <x v="0"/>
    <x v="0"/>
    <s v="SI"/>
    <x v="1"/>
    <x v="1"/>
    <x v="1"/>
    <n v="1"/>
    <x v="0"/>
    <x v="48"/>
    <x v="11"/>
    <m/>
  </r>
  <r>
    <d v="2019-11-28T00:00:00"/>
    <x v="18"/>
    <d v="1899-12-30T07:30:00"/>
    <m/>
    <x v="1"/>
    <s v="JAR"/>
    <d v="2019-11-28T07:30:00"/>
    <m/>
    <x v="3"/>
    <s v="Descarga"/>
    <s v="NO"/>
    <n v="6"/>
    <n v="12"/>
    <x v="0"/>
    <x v="22"/>
    <x v="2"/>
    <s v="PALAU"/>
    <m/>
    <m/>
    <m/>
    <m/>
    <n v="30"/>
    <s v="Alfredo"/>
    <x v="242"/>
    <d v="1899-12-30T07:30:00"/>
    <m/>
    <n v="0"/>
    <x v="0"/>
    <x v="0"/>
    <s v="SI"/>
    <x v="1"/>
    <x v="1"/>
    <x v="1"/>
    <n v="1"/>
    <x v="0"/>
    <x v="48"/>
    <x v="11"/>
    <m/>
  </r>
  <r>
    <d v="2019-11-28T00:00:00"/>
    <x v="6"/>
    <d v="1899-12-30T13:30:00"/>
    <m/>
    <x v="1"/>
    <s v="JAR"/>
    <d v="2019-11-28T13:30:00"/>
    <n v="30955"/>
    <x v="12"/>
    <s v="Carga"/>
    <s v="NO"/>
    <n v="1"/>
    <n v="1"/>
    <x v="0"/>
    <x v="4"/>
    <x v="3"/>
    <s v="Madrid"/>
    <m/>
    <m/>
    <m/>
    <m/>
    <n v="10"/>
    <s v="Sandra"/>
    <x v="242"/>
    <d v="1899-12-30T16:30:00"/>
    <m/>
    <n v="0"/>
    <x v="0"/>
    <x v="0"/>
    <s v="SI"/>
    <x v="1"/>
    <x v="2"/>
    <x v="0"/>
    <n v="0"/>
    <x v="1"/>
    <x v="48"/>
    <x v="11"/>
    <m/>
  </r>
  <r>
    <d v="2019-11-28T00:00:00"/>
    <x v="56"/>
    <d v="1899-12-30T19:00:00"/>
    <m/>
    <x v="1"/>
    <s v="JAR"/>
    <d v="2019-11-28T19:00:00"/>
    <n v="30544"/>
    <x v="55"/>
    <s v="Carga"/>
    <s v="SI"/>
    <n v="13.5"/>
    <n v="22"/>
    <x v="0"/>
    <x v="259"/>
    <x v="1"/>
    <s v="Marroc"/>
    <m/>
    <s v="R4598BCK 3738FZD"/>
    <m/>
    <m/>
    <n v="60"/>
    <s v="Juan Carlos"/>
    <x v="242"/>
    <d v="1899-12-30T17:30:00"/>
    <m/>
    <n v="1"/>
    <x v="0"/>
    <x v="0"/>
    <s v="SI"/>
    <x v="1"/>
    <x v="3"/>
    <x v="1"/>
    <n v="1"/>
    <x v="1"/>
    <x v="48"/>
    <x v="11"/>
    <m/>
  </r>
  <r>
    <d v="2019-11-28T00:00:00"/>
    <x v="17"/>
    <d v="1899-12-30T06:00:00"/>
    <m/>
    <x v="1"/>
    <s v="JAR"/>
    <d v="2019-11-28T06:00:00"/>
    <s v="Traspaso 3Q"/>
    <x v="26"/>
    <s v="Carga"/>
    <s v="SI"/>
    <n v="13.5"/>
    <n v="33"/>
    <x v="0"/>
    <x v="340"/>
    <x v="2"/>
    <s v="Hospitalet"/>
    <m/>
    <m/>
    <m/>
    <m/>
    <n v="60"/>
    <s v="Miguel M."/>
    <x v="242"/>
    <d v="1899-12-30T06:00:00"/>
    <m/>
    <n v="1"/>
    <x v="0"/>
    <x v="0"/>
    <s v="SI"/>
    <x v="1"/>
    <x v="1"/>
    <x v="1"/>
    <n v="1"/>
    <x v="0"/>
    <x v="48"/>
    <x v="11"/>
    <m/>
  </r>
  <r>
    <d v="2019-11-28T00:00:00"/>
    <x v="13"/>
    <d v="1899-12-30T16:00:00"/>
    <m/>
    <x v="1"/>
    <s v="JAR"/>
    <d v="2019-11-28T16:00:00"/>
    <s v="6008091-6008128-6008131-6008112-6008082"/>
    <x v="92"/>
    <s v="Carga"/>
    <s v="SI"/>
    <n v="13.5"/>
    <n v="18"/>
    <x v="0"/>
    <x v="86"/>
    <x v="4"/>
    <s v="Italia"/>
    <m/>
    <m/>
    <m/>
    <m/>
    <n v="60"/>
    <s v="Alfredo"/>
    <x v="242"/>
    <d v="1899-12-30T12:30:00"/>
    <m/>
    <n v="1"/>
    <x v="0"/>
    <x v="0"/>
    <s v="SI"/>
    <x v="1"/>
    <x v="3"/>
    <x v="1"/>
    <n v="1"/>
    <x v="1"/>
    <x v="48"/>
    <x v="11"/>
    <m/>
  </r>
  <r>
    <d v="2019-11-28T00:00:00"/>
    <x v="5"/>
    <d v="1899-12-30T12:30:00"/>
    <m/>
    <x v="1"/>
    <s v="JAR"/>
    <d v="2019-11-28T12:30:00"/>
    <n v="4001336"/>
    <x v="3"/>
    <s v="Carga"/>
    <s v="SI"/>
    <n v="13.5"/>
    <n v="16"/>
    <x v="0"/>
    <x v="23"/>
    <x v="1"/>
    <s v="South Africa"/>
    <m/>
    <m/>
    <m/>
    <m/>
    <n v="60"/>
    <s v="Miguel M."/>
    <x v="242"/>
    <d v="1899-12-30T12:30:00"/>
    <m/>
    <n v="1"/>
    <x v="0"/>
    <x v="0"/>
    <s v="SI"/>
    <x v="1"/>
    <x v="1"/>
    <x v="1"/>
    <n v="1"/>
    <x v="1"/>
    <x v="48"/>
    <x v="11"/>
    <m/>
  </r>
  <r>
    <d v="2019-11-28T00:00:00"/>
    <x v="38"/>
    <d v="1899-12-30T15:00:00"/>
    <m/>
    <x v="1"/>
    <s v="JAR"/>
    <d v="2019-11-28T15:00:00"/>
    <n v="4001336"/>
    <x v="3"/>
    <s v="Carga"/>
    <s v="SI"/>
    <n v="13.5"/>
    <n v="16"/>
    <x v="0"/>
    <x v="23"/>
    <x v="1"/>
    <s v="South Africa"/>
    <m/>
    <m/>
    <m/>
    <m/>
    <n v="60"/>
    <s v="Juan Carlos"/>
    <x v="242"/>
    <d v="1899-12-30T15:00:00"/>
    <m/>
    <n v="1"/>
    <x v="0"/>
    <x v="0"/>
    <s v="SI"/>
    <x v="1"/>
    <x v="1"/>
    <x v="1"/>
    <n v="1"/>
    <x v="1"/>
    <x v="48"/>
    <x v="11"/>
    <m/>
  </r>
  <r>
    <d v="2019-11-28T00:00:00"/>
    <x v="1"/>
    <d v="1899-12-30T10:30:00"/>
    <m/>
    <x v="1"/>
    <s v="JAR"/>
    <d v="2019-11-28T10:30:00"/>
    <m/>
    <x v="7"/>
    <s v="Descarga"/>
    <s v="NO"/>
    <n v="4"/>
    <n v="6"/>
    <x v="0"/>
    <x v="231"/>
    <x v="2"/>
    <s v="PALAU"/>
    <m/>
    <m/>
    <m/>
    <m/>
    <n v="20"/>
    <s v="Reyes"/>
    <x v="242"/>
    <d v="1899-12-30T10:30:00"/>
    <m/>
    <n v="0"/>
    <x v="0"/>
    <x v="0"/>
    <s v="SI"/>
    <x v="1"/>
    <x v="1"/>
    <x v="1"/>
    <n v="1"/>
    <x v="0"/>
    <x v="48"/>
    <x v="11"/>
    <m/>
  </r>
  <r>
    <d v="2019-11-28T00:00:00"/>
    <x v="59"/>
    <d v="1899-12-30T07:00:00"/>
    <m/>
    <x v="1"/>
    <s v="JAR"/>
    <d v="2019-11-28T07:00:00"/>
    <m/>
    <x v="26"/>
    <s v="Carga"/>
    <s v="NO"/>
    <n v="9"/>
    <n v="16"/>
    <x v="0"/>
    <x v="157"/>
    <x v="5"/>
    <s v="varios"/>
    <m/>
    <m/>
    <m/>
    <m/>
    <n v="40"/>
    <s v="Miguel M."/>
    <x v="242"/>
    <d v="1899-12-30T07:00:00"/>
    <m/>
    <n v="0"/>
    <x v="0"/>
    <x v="0"/>
    <s v="SI"/>
    <x v="1"/>
    <x v="1"/>
    <x v="1"/>
    <n v="1"/>
    <x v="2"/>
    <x v="48"/>
    <x v="11"/>
    <m/>
  </r>
  <r>
    <d v="2019-11-28T00:00:00"/>
    <x v="36"/>
    <d v="1899-12-30T13:00:00"/>
    <m/>
    <x v="1"/>
    <s v="JAR"/>
    <d v="2019-11-28T13:00:00"/>
    <n v="30311"/>
    <x v="3"/>
    <s v="Carga"/>
    <s v="NO"/>
    <n v="2"/>
    <n v="3"/>
    <x v="0"/>
    <x v="455"/>
    <x v="1"/>
    <s v="PORTUGAL"/>
    <m/>
    <m/>
    <m/>
    <m/>
    <n v="20"/>
    <s v="Sandra"/>
    <x v="242"/>
    <d v="1899-12-30T10:00:00"/>
    <m/>
    <n v="0"/>
    <x v="0"/>
    <x v="0"/>
    <s v="SI"/>
    <x v="1"/>
    <x v="3"/>
    <x v="1"/>
    <n v="1"/>
    <x v="1"/>
    <x v="48"/>
    <x v="11"/>
    <m/>
  </r>
  <r>
    <d v="2019-11-28T00:00:00"/>
    <x v="0"/>
    <m/>
    <m/>
    <x v="0"/>
    <s v="JAR"/>
    <d v="2019-11-28T09:30:00"/>
    <n v="113007166"/>
    <x v="3"/>
    <s v="Descarga"/>
    <s v="SI"/>
    <n v="13.5"/>
    <n v="20"/>
    <x v="0"/>
    <x v="450"/>
    <x v="2"/>
    <s v="PALAU"/>
    <m/>
    <m/>
    <m/>
    <m/>
    <n v="60"/>
    <s v="Alfredo"/>
    <x v="242"/>
    <d v="1899-12-30T09:30:00"/>
    <m/>
    <n v="1"/>
    <x v="0"/>
    <x v="0"/>
    <s v="No"/>
    <x v="0"/>
    <x v="0"/>
    <x v="0"/>
    <n v="0"/>
    <x v="0"/>
    <x v="48"/>
    <x v="11"/>
    <m/>
  </r>
  <r>
    <d v="2019-11-28T00:00:00"/>
    <x v="55"/>
    <d v="1899-12-30T17:30:00"/>
    <m/>
    <x v="1"/>
    <s v="JAR"/>
    <d v="2019-11-28T17:30:00"/>
    <n v="30897"/>
    <x v="3"/>
    <s v="Carga"/>
    <s v="SI"/>
    <n v="13.5"/>
    <n v="7"/>
    <x v="0"/>
    <x v="6"/>
    <x v="3"/>
    <s v="Bernis"/>
    <m/>
    <m/>
    <m/>
    <m/>
    <n v="30"/>
    <s v="Jesús"/>
    <x v="242"/>
    <d v="1899-12-30T17:30:00"/>
    <m/>
    <n v="1"/>
    <x v="0"/>
    <x v="0"/>
    <s v="SI"/>
    <x v="1"/>
    <x v="1"/>
    <x v="1"/>
    <n v="1"/>
    <x v="1"/>
    <x v="48"/>
    <x v="11"/>
    <m/>
  </r>
  <r>
    <d v="2019-11-28T00:00:00"/>
    <x v="3"/>
    <d v="1899-12-30T11:30:00"/>
    <m/>
    <x v="1"/>
    <s v="JAR"/>
    <d v="2019-11-28T11:30:00"/>
    <n v="6008094"/>
    <x v="25"/>
    <s v="Carga"/>
    <s v="SI"/>
    <n v="13.5"/>
    <n v="33"/>
    <x v="0"/>
    <x v="86"/>
    <x v="9"/>
    <s v="Italia"/>
    <m/>
    <s v="R-2274-BDB"/>
    <m/>
    <m/>
    <n v="60"/>
    <s v="Alfredo"/>
    <x v="242"/>
    <d v="1899-12-30T11:30:00"/>
    <m/>
    <n v="1"/>
    <x v="0"/>
    <x v="0"/>
    <s v="SI"/>
    <x v="1"/>
    <x v="1"/>
    <x v="1"/>
    <n v="1"/>
    <x v="2"/>
    <x v="48"/>
    <x v="11"/>
    <m/>
  </r>
  <r>
    <d v="2019-11-28T00:00:00"/>
    <x v="7"/>
    <d v="1899-12-30T15:30:00"/>
    <m/>
    <x v="1"/>
    <s v="JAR"/>
    <d v="2019-11-28T15:30:00"/>
    <m/>
    <x v="22"/>
    <s v="Carga"/>
    <s v="SI"/>
    <n v="13.5"/>
    <n v="22"/>
    <x v="0"/>
    <x v="21"/>
    <x v="8"/>
    <s v="Lorquí"/>
    <m/>
    <s v="0310KRR  //  R2249BDC   "/>
    <m/>
    <m/>
    <n v="60"/>
    <s v="Jesús"/>
    <x v="242"/>
    <d v="1899-12-30T15:30:00"/>
    <m/>
    <n v="1"/>
    <x v="0"/>
    <x v="0"/>
    <s v="SI"/>
    <x v="1"/>
    <x v="1"/>
    <x v="1"/>
    <n v="1"/>
    <x v="2"/>
    <x v="48"/>
    <x v="11"/>
    <m/>
  </r>
  <r>
    <d v="2019-11-28T00:00:00"/>
    <x v="49"/>
    <d v="1899-12-30T20:00:00"/>
    <m/>
    <x v="1"/>
    <s v="JAR"/>
    <d v="2019-11-28T20:00:00"/>
    <n v="29180"/>
    <x v="55"/>
    <s v="Carga"/>
    <s v="NO"/>
    <n v="2"/>
    <n v="4"/>
    <x v="0"/>
    <x v="148"/>
    <x v="1"/>
    <s v="Jaen"/>
    <m/>
    <s v="8548JBT -  R6224BCR    "/>
    <m/>
    <m/>
    <m/>
    <s v="FALLO"/>
    <x v="23"/>
    <m/>
    <m/>
    <n v="0"/>
    <x v="1"/>
    <x v="1"/>
    <s v="N/A"/>
    <x v="4"/>
    <x v="4"/>
    <x v="0"/>
    <n v="0"/>
    <x v="1"/>
    <x v="5"/>
    <x v="2"/>
    <m/>
  </r>
  <r>
    <d v="2019-11-28T00:00:00"/>
    <x v="43"/>
    <d v="1899-12-30T14:00:00"/>
    <m/>
    <x v="1"/>
    <s v="JAR"/>
    <d v="2019-11-28T14:00:00"/>
    <s v="30496-30605-30790"/>
    <x v="3"/>
    <s v="Carga"/>
    <s v="NO"/>
    <n v="3"/>
    <n v="5"/>
    <x v="0"/>
    <x v="109"/>
    <x v="1"/>
    <s v="Murcia"/>
    <m/>
    <s v="7734KBP"/>
    <m/>
    <m/>
    <n v="30"/>
    <s v="Sandra"/>
    <x v="242"/>
    <d v="1899-12-30T15:30:00"/>
    <m/>
    <n v="0"/>
    <x v="0"/>
    <x v="0"/>
    <s v="SI"/>
    <x v="1"/>
    <x v="2"/>
    <x v="0"/>
    <n v="0"/>
    <x v="1"/>
    <x v="48"/>
    <x v="11"/>
    <m/>
  </r>
  <r>
    <d v="2019-11-28T00:00:00"/>
    <x v="73"/>
    <d v="1899-12-30T11:15:00"/>
    <m/>
    <x v="1"/>
    <s v="JAR"/>
    <d v="2019-11-28T11:30:00"/>
    <s v="SCRAP"/>
    <x v="26"/>
    <s v="Descarga"/>
    <s v="NO"/>
    <n v="10"/>
    <n v="19"/>
    <x v="0"/>
    <x v="340"/>
    <x v="5"/>
    <s v="PALAU"/>
    <m/>
    <m/>
    <m/>
    <m/>
    <n v="40"/>
    <s v="Miguel M."/>
    <x v="242"/>
    <d v="1899-12-30T11:15:00"/>
    <m/>
    <n v="0"/>
    <x v="0"/>
    <x v="0"/>
    <s v="SI"/>
    <x v="1"/>
    <x v="1"/>
    <x v="1"/>
    <n v="1"/>
    <x v="2"/>
    <x v="48"/>
    <x v="11"/>
    <m/>
  </r>
  <r>
    <d v="2019-11-28T00:00:00"/>
    <x v="31"/>
    <d v="1899-12-30T10:45:00"/>
    <m/>
    <x v="1"/>
    <s v="JAR"/>
    <d v="2019-11-28T11:00:00"/>
    <s v="30959-30938-30749-9000480"/>
    <x v="7"/>
    <s v="Carga"/>
    <s v="NO"/>
    <n v="4"/>
    <n v="5"/>
    <x v="0"/>
    <x v="9"/>
    <x v="7"/>
    <s v="VARIOS"/>
    <m/>
    <m/>
    <m/>
    <m/>
    <n v="20"/>
    <s v="Sandra"/>
    <x v="242"/>
    <d v="1899-12-30T10:45:00"/>
    <m/>
    <n v="0"/>
    <x v="0"/>
    <x v="0"/>
    <s v="SI"/>
    <x v="1"/>
    <x v="1"/>
    <x v="1"/>
    <n v="1"/>
    <x v="2"/>
    <x v="48"/>
    <x v="11"/>
    <m/>
  </r>
  <r>
    <d v="2019-11-28T00:00:00"/>
    <x v="48"/>
    <d v="1899-12-30T19:30:00"/>
    <m/>
    <x v="1"/>
    <s v="JAR"/>
    <d v="2019-11-28T19:30:00"/>
    <n v="6007952"/>
    <x v="6"/>
    <s v="Carga"/>
    <s v="NO"/>
    <n v="4"/>
    <n v="7"/>
    <x v="0"/>
    <x v="42"/>
    <x v="4"/>
    <s v="GAILLON"/>
    <m/>
    <m/>
    <m/>
    <m/>
    <n v="30"/>
    <s v="Juan Carlos"/>
    <x v="242"/>
    <d v="1899-12-30T19:30:00"/>
    <m/>
    <n v="0"/>
    <x v="0"/>
    <x v="0"/>
    <s v="SI"/>
    <x v="1"/>
    <x v="1"/>
    <x v="1"/>
    <n v="1"/>
    <x v="1"/>
    <x v="48"/>
    <x v="11"/>
    <m/>
  </r>
  <r>
    <d v="2019-11-28T00:00:00"/>
    <x v="12"/>
    <d v="1899-12-30T14:30:00"/>
    <m/>
    <x v="1"/>
    <s v="JAR"/>
    <d v="2019-11-28T14:30:00"/>
    <n v="6008025"/>
    <x v="6"/>
    <s v="Carga"/>
    <s v="NO"/>
    <n v="9"/>
    <n v="18"/>
    <x v="0"/>
    <x v="7"/>
    <x v="4"/>
    <s v="France"/>
    <m/>
    <m/>
    <m/>
    <m/>
    <n v="60"/>
    <s v="Juan Carlos"/>
    <x v="242"/>
    <d v="1899-12-30T14:30:00"/>
    <m/>
    <n v="0"/>
    <x v="0"/>
    <x v="0"/>
    <s v="SI"/>
    <x v="1"/>
    <x v="1"/>
    <x v="1"/>
    <n v="1"/>
    <x v="1"/>
    <x v="48"/>
    <x v="11"/>
    <m/>
  </r>
  <r>
    <d v="2019-11-28T00:00:00"/>
    <x v="203"/>
    <m/>
    <m/>
    <x v="0"/>
    <s v="JAR"/>
    <d v="2019-11-28T14:30:00"/>
    <n v="6008108"/>
    <x v="45"/>
    <s v="Carga"/>
    <s v="NO"/>
    <n v="1"/>
    <n v="1"/>
    <x v="0"/>
    <x v="7"/>
    <x v="4"/>
    <s v="France"/>
    <m/>
    <m/>
    <m/>
    <m/>
    <n v="10"/>
    <s v="Jesús"/>
    <x v="242"/>
    <d v="1899-12-30T14:15:00"/>
    <m/>
    <n v="0"/>
    <x v="0"/>
    <x v="0"/>
    <s v="No"/>
    <x v="0"/>
    <x v="0"/>
    <x v="0"/>
    <n v="0"/>
    <x v="1"/>
    <x v="48"/>
    <x v="11"/>
    <m/>
  </r>
  <r>
    <d v="2019-11-28T00:00:00"/>
    <x v="114"/>
    <d v="1899-12-30T20:30:00"/>
    <m/>
    <x v="1"/>
    <s v="JAR"/>
    <d v="2019-11-28T20:30:00"/>
    <n v="30784"/>
    <x v="31"/>
    <s v="Carga"/>
    <s v="SI"/>
    <n v="13.5"/>
    <n v="33"/>
    <x v="0"/>
    <x v="138"/>
    <x v="7"/>
    <s v="Las Arenas"/>
    <m/>
    <m/>
    <m/>
    <m/>
    <n v="60"/>
    <s v="Juan Carlos"/>
    <x v="242"/>
    <d v="1899-12-30T20:30:00"/>
    <m/>
    <n v="1"/>
    <x v="0"/>
    <x v="0"/>
    <s v="SI"/>
    <x v="1"/>
    <x v="1"/>
    <x v="1"/>
    <n v="1"/>
    <x v="2"/>
    <x v="48"/>
    <x v="11"/>
    <m/>
  </r>
  <r>
    <d v="2019-11-28T00:00:00"/>
    <x v="89"/>
    <d v="1899-12-30T17:15:00"/>
    <m/>
    <x v="1"/>
    <s v="JAR"/>
    <d v="2019-11-28T17:30:00"/>
    <m/>
    <x v="7"/>
    <s v="Descarga"/>
    <s v="NO"/>
    <n v="4"/>
    <n v="12"/>
    <x v="0"/>
    <x v="247"/>
    <x v="5"/>
    <s v="PALAU"/>
    <m/>
    <m/>
    <m/>
    <m/>
    <n v="20"/>
    <s v="Jesús"/>
    <x v="242"/>
    <d v="1899-12-30T17:15:00"/>
    <m/>
    <n v="0"/>
    <x v="0"/>
    <x v="0"/>
    <s v="SI"/>
    <x v="1"/>
    <x v="1"/>
    <x v="1"/>
    <n v="1"/>
    <x v="2"/>
    <x v="48"/>
    <x v="11"/>
    <m/>
  </r>
  <r>
    <d v="2019-11-28T00:00:00"/>
    <x v="47"/>
    <d v="1899-12-30T18:30:00"/>
    <m/>
    <x v="1"/>
    <s v="JAR"/>
    <d v="2019-11-28T18:30:00"/>
    <m/>
    <x v="26"/>
    <s v="Descarga"/>
    <s v="NO"/>
    <n v="5"/>
    <n v="10"/>
    <x v="0"/>
    <x v="340"/>
    <x v="2"/>
    <s v="PALAU"/>
    <m/>
    <m/>
    <m/>
    <m/>
    <n v="40"/>
    <s v="Jesús"/>
    <x v="242"/>
    <d v="1899-12-30T18:30:00"/>
    <m/>
    <n v="0"/>
    <x v="0"/>
    <x v="0"/>
    <s v="SI"/>
    <x v="1"/>
    <x v="1"/>
    <x v="1"/>
    <n v="1"/>
    <x v="0"/>
    <x v="48"/>
    <x v="11"/>
    <m/>
  </r>
  <r>
    <d v="2019-11-29T00:00:00"/>
    <x v="8"/>
    <d v="1899-12-30T16:30:00"/>
    <m/>
    <x v="1"/>
    <s v="JAR"/>
    <d v="2019-11-29T16:30:00"/>
    <m/>
    <x v="19"/>
    <s v="Carga"/>
    <s v="NO"/>
    <n v="4"/>
    <n v="2"/>
    <x v="0"/>
    <x v="6"/>
    <x v="3"/>
    <s v="Varios"/>
    <m/>
    <m/>
    <m/>
    <m/>
    <n v="15"/>
    <s v="Juan Carlos"/>
    <x v="243"/>
    <d v="1899-12-30T16:30:00"/>
    <m/>
    <n v="0"/>
    <x v="0"/>
    <x v="0"/>
    <s v="SI"/>
    <x v="1"/>
    <x v="1"/>
    <x v="1"/>
    <n v="1"/>
    <x v="1"/>
    <x v="48"/>
    <x v="11"/>
    <m/>
  </r>
  <r>
    <d v="2019-11-29T00:00:00"/>
    <x v="46"/>
    <d v="1899-12-30T18:00:00"/>
    <m/>
    <x v="1"/>
    <s v="JAR"/>
    <d v="2019-11-29T18:00:00"/>
    <m/>
    <x v="26"/>
    <s v="Carga"/>
    <s v="NO"/>
    <n v="8"/>
    <n v="16"/>
    <x v="0"/>
    <x v="157"/>
    <x v="5"/>
    <s v="varios"/>
    <m/>
    <m/>
    <m/>
    <m/>
    <n v="40"/>
    <s v="Jesús"/>
    <x v="243"/>
    <d v="1899-12-30T18:00:00"/>
    <m/>
    <n v="0"/>
    <x v="0"/>
    <x v="0"/>
    <s v="SI"/>
    <x v="1"/>
    <x v="1"/>
    <x v="1"/>
    <n v="1"/>
    <x v="2"/>
    <x v="48"/>
    <x v="11"/>
    <m/>
  </r>
  <r>
    <d v="2019-11-29T00:00:00"/>
    <x v="9"/>
    <d v="1899-12-30T08:00:00"/>
    <m/>
    <x v="1"/>
    <s v="JAR"/>
    <d v="2019-11-29T08:00:00"/>
    <m/>
    <x v="31"/>
    <s v="Carga"/>
    <s v="NO"/>
    <n v="8"/>
    <n v="16"/>
    <x v="0"/>
    <x v="70"/>
    <x v="11"/>
    <s v="Maçanet"/>
    <m/>
    <m/>
    <m/>
    <m/>
    <n v="60"/>
    <s v="Alfredo"/>
    <x v="243"/>
    <d v="1899-12-30T08:00:00"/>
    <m/>
    <n v="0"/>
    <x v="0"/>
    <x v="0"/>
    <s v="SI"/>
    <x v="1"/>
    <x v="1"/>
    <x v="1"/>
    <n v="1"/>
    <x v="2"/>
    <x v="48"/>
    <x v="11"/>
    <m/>
  </r>
  <r>
    <d v="2019-11-29T00:00:00"/>
    <x v="4"/>
    <m/>
    <m/>
    <x v="0"/>
    <s v="JAR"/>
    <d v="2019-11-29T12:00:00"/>
    <n v="6008004"/>
    <x v="90"/>
    <s v="Carga"/>
    <s v="SI"/>
    <n v="13.5"/>
    <n v="22"/>
    <x v="0"/>
    <x v="10"/>
    <x v="4"/>
    <s v="uk"/>
    <m/>
    <m/>
    <m/>
    <m/>
    <n v="60"/>
    <s v="Alfredo"/>
    <x v="243"/>
    <d v="1899-12-30T12:00:00"/>
    <m/>
    <n v="1"/>
    <x v="0"/>
    <x v="0"/>
    <s v="No"/>
    <x v="0"/>
    <x v="0"/>
    <x v="0"/>
    <n v="0"/>
    <x v="1"/>
    <x v="48"/>
    <x v="11"/>
    <m/>
  </r>
  <r>
    <d v="2019-11-29T00:00:00"/>
    <x v="3"/>
    <d v="1899-12-30T11:30:00"/>
    <m/>
    <x v="1"/>
    <s v="JAR"/>
    <d v="2019-11-29T11:30:00"/>
    <n v="30786"/>
    <x v="31"/>
    <s v="Carga"/>
    <s v="SI"/>
    <n v="13.5"/>
    <n v="33"/>
    <x v="0"/>
    <x v="138"/>
    <x v="7"/>
    <s v="Argales"/>
    <m/>
    <m/>
    <m/>
    <m/>
    <n v="60"/>
    <s v="Miguel M."/>
    <x v="243"/>
    <d v="1899-12-30T11:30:00"/>
    <m/>
    <n v="1"/>
    <x v="0"/>
    <x v="0"/>
    <s v="SI"/>
    <x v="1"/>
    <x v="1"/>
    <x v="1"/>
    <n v="1"/>
    <x v="2"/>
    <x v="48"/>
    <x v="11"/>
    <m/>
  </r>
  <r>
    <d v="2019-11-29T00:00:00"/>
    <x v="18"/>
    <d v="1899-12-30T07:30:00"/>
    <m/>
    <x v="1"/>
    <s v="JAR"/>
    <d v="2019-11-29T07:30:00"/>
    <m/>
    <x v="3"/>
    <s v="Descarga"/>
    <s v="NO"/>
    <n v="6"/>
    <n v="8"/>
    <x v="0"/>
    <x v="453"/>
    <x v="2"/>
    <s v="PALAU"/>
    <m/>
    <m/>
    <m/>
    <m/>
    <n v="30"/>
    <s v="Miguel M."/>
    <x v="243"/>
    <d v="1899-12-30T07:30:00"/>
    <m/>
    <n v="0"/>
    <x v="0"/>
    <x v="0"/>
    <s v="SI"/>
    <x v="1"/>
    <x v="1"/>
    <x v="1"/>
    <n v="1"/>
    <x v="0"/>
    <x v="48"/>
    <x v="11"/>
    <m/>
  </r>
  <r>
    <d v="2019-11-29T00:00:00"/>
    <x v="2"/>
    <d v="1899-12-30T11:00:00"/>
    <m/>
    <x v="1"/>
    <s v="JAR"/>
    <d v="2019-11-29T11:00:00"/>
    <s v="30544-540-541"/>
    <x v="55"/>
    <s v="Carga"/>
    <s v="SI"/>
    <n v="13.5"/>
    <n v="22"/>
    <x v="0"/>
    <x v="259"/>
    <x v="1"/>
    <s v="Marroc"/>
    <m/>
    <s v="4849KGX   R2202BCC"/>
    <m/>
    <m/>
    <n v="60"/>
    <s v="Jesús"/>
    <x v="242"/>
    <d v="1899-12-30T20:30:00"/>
    <m/>
    <n v="1"/>
    <x v="0"/>
    <x v="0"/>
    <s v="SI"/>
    <x v="3"/>
    <x v="3"/>
    <x v="1"/>
    <n v="1"/>
    <x v="1"/>
    <x v="48"/>
    <x v="11"/>
    <m/>
  </r>
  <r>
    <d v="2019-11-29T00:00:00"/>
    <x v="1"/>
    <d v="1899-12-30T10:30:00"/>
    <m/>
    <x v="1"/>
    <s v="JAR"/>
    <d v="2019-11-29T10:30:00"/>
    <s v="30872-848-490-961"/>
    <x v="63"/>
    <s v="Carga"/>
    <s v="NO"/>
    <n v="7"/>
    <n v="13"/>
    <x v="0"/>
    <x v="384"/>
    <x v="1"/>
    <s v="Granollers"/>
    <m/>
    <m/>
    <m/>
    <m/>
    <n v="40"/>
    <s v="Alfredo"/>
    <x v="243"/>
    <d v="1899-12-30T10:30:00"/>
    <m/>
    <n v="0"/>
    <x v="0"/>
    <x v="0"/>
    <s v="SI"/>
    <x v="1"/>
    <x v="1"/>
    <x v="1"/>
    <n v="1"/>
    <x v="1"/>
    <x v="48"/>
    <x v="11"/>
    <m/>
  </r>
  <r>
    <d v="2019-11-29T00:00:00"/>
    <x v="22"/>
    <d v="1899-12-30T09:00:00"/>
    <m/>
    <x v="1"/>
    <s v="JAR"/>
    <d v="2019-11-29T09:00:00"/>
    <s v="Traspaso 3Q"/>
    <x v="26"/>
    <s v="Carga"/>
    <s v="SI"/>
    <n v="13.5"/>
    <n v="33"/>
    <x v="0"/>
    <x v="340"/>
    <x v="2"/>
    <s v="Hospitalet"/>
    <m/>
    <m/>
    <m/>
    <m/>
    <n v="60"/>
    <s v="Miguel M."/>
    <x v="243"/>
    <d v="1899-12-30T09:00:00"/>
    <m/>
    <n v="1"/>
    <x v="0"/>
    <x v="0"/>
    <s v="SI"/>
    <x v="1"/>
    <x v="1"/>
    <x v="1"/>
    <n v="1"/>
    <x v="0"/>
    <x v="48"/>
    <x v="11"/>
    <m/>
  </r>
  <r>
    <d v="2019-11-29T00:00:00"/>
    <x v="36"/>
    <d v="1899-12-30T13:00:00"/>
    <m/>
    <x v="1"/>
    <s v="JAR"/>
    <d v="2019-11-29T13:00:00"/>
    <n v="30930"/>
    <x v="40"/>
    <s v="Carga"/>
    <s v="NO"/>
    <n v="1"/>
    <n v="1"/>
    <x v="0"/>
    <x v="244"/>
    <x v="3"/>
    <s v="Madrid"/>
    <m/>
    <m/>
    <m/>
    <m/>
    <n v="15"/>
    <s v="Juan Carlos"/>
    <x v="243"/>
    <d v="1899-12-30T14:00:00"/>
    <m/>
    <n v="0"/>
    <x v="0"/>
    <x v="0"/>
    <s v="SI"/>
    <x v="1"/>
    <x v="2"/>
    <x v="0"/>
    <n v="0"/>
    <x v="1"/>
    <x v="48"/>
    <x v="11"/>
    <m/>
  </r>
  <r>
    <d v="2019-11-29T00:00:00"/>
    <x v="20"/>
    <d v="1899-12-30T08:30:00"/>
    <m/>
    <x v="1"/>
    <s v="JAR"/>
    <d v="2019-11-29T08:30:00"/>
    <n v="30344"/>
    <x v="7"/>
    <s v="Carga"/>
    <s v="NO"/>
    <n v="4"/>
    <n v="5"/>
    <x v="0"/>
    <x v="280"/>
    <x v="7"/>
    <s v="Sta. Perpetua"/>
    <m/>
    <m/>
    <m/>
    <m/>
    <n v="20"/>
    <s v="Miguel M."/>
    <x v="243"/>
    <d v="1899-12-30T08:30:00"/>
    <m/>
    <n v="0"/>
    <x v="0"/>
    <x v="0"/>
    <s v="SI"/>
    <x v="1"/>
    <x v="1"/>
    <x v="1"/>
    <n v="1"/>
    <x v="2"/>
    <x v="48"/>
    <x v="11"/>
    <m/>
  </r>
  <r>
    <d v="2019-11-29T00:00:00"/>
    <x v="13"/>
    <d v="1899-12-30T16:00:00"/>
    <m/>
    <x v="1"/>
    <s v="JAR"/>
    <d v="2019-11-29T16:00:00"/>
    <n v="30475"/>
    <x v="3"/>
    <s v="Carga"/>
    <s v="NO"/>
    <n v="6"/>
    <n v="8"/>
    <x v="0"/>
    <x v="180"/>
    <x v="3"/>
    <s v="Lleida"/>
    <m/>
    <m/>
    <m/>
    <m/>
    <n v="40"/>
    <s v="Jesús"/>
    <x v="243"/>
    <d v="1899-12-30T16:00:00"/>
    <m/>
    <n v="0"/>
    <x v="0"/>
    <x v="0"/>
    <s v="SI"/>
    <x v="1"/>
    <x v="1"/>
    <x v="1"/>
    <n v="1"/>
    <x v="1"/>
    <x v="48"/>
    <x v="11"/>
    <m/>
  </r>
  <r>
    <d v="2019-11-29T00:00:00"/>
    <x v="43"/>
    <d v="1899-12-30T14:00:00"/>
    <m/>
    <x v="1"/>
    <s v="JAR"/>
    <d v="2019-11-29T14:00:00"/>
    <n v="30665"/>
    <x v="26"/>
    <s v="Carga"/>
    <s v="SI"/>
    <n v="13.5"/>
    <n v="26"/>
    <x v="0"/>
    <x v="158"/>
    <x v="7"/>
    <s v="zaragoza"/>
    <m/>
    <m/>
    <m/>
    <m/>
    <n v="60"/>
    <s v="Juan Carlos"/>
    <x v="243"/>
    <d v="1899-12-30T14:00:00"/>
    <m/>
    <n v="1"/>
    <x v="0"/>
    <x v="0"/>
    <s v="SI"/>
    <x v="1"/>
    <x v="1"/>
    <x v="1"/>
    <n v="1"/>
    <x v="2"/>
    <x v="48"/>
    <x v="11"/>
    <m/>
  </r>
  <r>
    <d v="2019-11-29T00:00:00"/>
    <x v="55"/>
    <d v="1899-12-30T17:30:00"/>
    <m/>
    <x v="1"/>
    <s v="JAR"/>
    <d v="2019-11-29T17:30:00"/>
    <s v="Traspaso 3Q"/>
    <x v="26"/>
    <s v="Carga"/>
    <s v="SI"/>
    <n v="13.5"/>
    <n v="33"/>
    <x v="0"/>
    <x v="340"/>
    <x v="2"/>
    <s v="Hospitalet"/>
    <m/>
    <m/>
    <m/>
    <m/>
    <n v="60"/>
    <s v="Juan Carlos"/>
    <x v="243"/>
    <d v="1899-12-30T17:30:00"/>
    <m/>
    <n v="1"/>
    <x v="0"/>
    <x v="0"/>
    <s v="SI"/>
    <x v="1"/>
    <x v="1"/>
    <x v="1"/>
    <n v="1"/>
    <x v="0"/>
    <x v="48"/>
    <x v="11"/>
    <m/>
  </r>
  <r>
    <d v="2019-11-29T00:00:00"/>
    <x v="40"/>
    <d v="1899-12-30T17:00:00"/>
    <m/>
    <x v="1"/>
    <s v="JAR"/>
    <d v="2019-11-29T17:00:00"/>
    <m/>
    <x v="83"/>
    <s v="Carga"/>
    <s v="NO"/>
    <n v="1"/>
    <n v="1"/>
    <x v="0"/>
    <x v="294"/>
    <x v="7"/>
    <s v="varios"/>
    <m/>
    <m/>
    <m/>
    <m/>
    <n v="20"/>
    <s v="Juan Carlos"/>
    <x v="243"/>
    <d v="1899-12-30T17:00:00"/>
    <m/>
    <n v="0"/>
    <x v="0"/>
    <x v="0"/>
    <s v="SI"/>
    <x v="1"/>
    <x v="1"/>
    <x v="1"/>
    <n v="1"/>
    <x v="2"/>
    <x v="48"/>
    <x v="11"/>
    <m/>
  </r>
  <r>
    <d v="2019-11-29T00:00:00"/>
    <x v="14"/>
    <d v="1899-12-30T10:00:00"/>
    <m/>
    <x v="1"/>
    <s v="JAR"/>
    <d v="2019-11-29T10:00:00"/>
    <n v="6008079"/>
    <x v="25"/>
    <s v="Carga"/>
    <s v="SI"/>
    <n v="13.5"/>
    <n v="22"/>
    <x v="0"/>
    <x v="31"/>
    <x v="9"/>
    <s v="Alemania"/>
    <m/>
    <s v="9712-KKT"/>
    <m/>
    <m/>
    <n v="60"/>
    <s v="Miguel M."/>
    <x v="243"/>
    <d v="1899-12-30T12:00:00"/>
    <m/>
    <n v="1"/>
    <x v="0"/>
    <x v="0"/>
    <s v="SI"/>
    <x v="1"/>
    <x v="2"/>
    <x v="0"/>
    <n v="0"/>
    <x v="2"/>
    <x v="48"/>
    <x v="11"/>
    <m/>
  </r>
  <r>
    <d v="2019-11-29T00:00:00"/>
    <x v="73"/>
    <d v="1899-12-30T11:15:00"/>
    <m/>
    <x v="1"/>
    <s v="JAR"/>
    <d v="2019-11-29T11:30:00"/>
    <m/>
    <x v="19"/>
    <s v="Carga"/>
    <s v="NO"/>
    <n v="2"/>
    <n v="2"/>
    <x v="0"/>
    <x v="6"/>
    <x v="3"/>
    <s v="Varios"/>
    <m/>
    <m/>
    <m/>
    <m/>
    <n v="15"/>
    <s v="Alfredo"/>
    <x v="243"/>
    <d v="1899-12-30T11:15:00"/>
    <m/>
    <n v="0"/>
    <x v="0"/>
    <x v="0"/>
    <s v="SI"/>
    <x v="1"/>
    <x v="1"/>
    <x v="1"/>
    <n v="1"/>
    <x v="1"/>
    <x v="48"/>
    <x v="11"/>
    <m/>
  </r>
  <r>
    <d v="2019-11-29T00:00:00"/>
    <x v="41"/>
    <d v="1899-12-30T10:15:00"/>
    <m/>
    <x v="1"/>
    <s v="JAR"/>
    <d v="2019-11-29T10:30:00"/>
    <m/>
    <x v="7"/>
    <s v="Carga"/>
    <s v="NO"/>
    <n v="4"/>
    <n v="6"/>
    <x v="0"/>
    <x v="247"/>
    <x v="5"/>
    <s v="La llagosta"/>
    <m/>
    <m/>
    <m/>
    <m/>
    <n v="20"/>
    <s v="Alfredo"/>
    <x v="243"/>
    <d v="1899-12-30T10:15:00"/>
    <m/>
    <n v="0"/>
    <x v="0"/>
    <x v="0"/>
    <s v="SI"/>
    <x v="1"/>
    <x v="1"/>
    <x v="1"/>
    <n v="1"/>
    <x v="2"/>
    <x v="48"/>
    <x v="11"/>
    <m/>
  </r>
  <r>
    <d v="2019-11-29T00:00:00"/>
    <x v="35"/>
    <d v="1899-12-30T12:15:00"/>
    <m/>
    <x v="1"/>
    <s v="JAR"/>
    <d v="2019-11-29T12:30:00"/>
    <m/>
    <x v="7"/>
    <s v="Carga"/>
    <s v="NO"/>
    <n v="4"/>
    <n v="6"/>
    <x v="0"/>
    <x v="247"/>
    <x v="5"/>
    <s v="La llagosta"/>
    <m/>
    <m/>
    <m/>
    <m/>
    <n v="20"/>
    <s v="Alfredo"/>
    <x v="243"/>
    <d v="1899-12-30T12:15:00"/>
    <m/>
    <n v="0"/>
    <x v="0"/>
    <x v="0"/>
    <s v="SI"/>
    <x v="1"/>
    <x v="1"/>
    <x v="1"/>
    <n v="1"/>
    <x v="2"/>
    <x v="48"/>
    <x v="11"/>
    <m/>
  </r>
  <r>
    <d v="2019-12-02T00:00:00"/>
    <x v="4"/>
    <d v="1899-12-30T12:00:00"/>
    <m/>
    <x v="1"/>
    <s v="JAR"/>
    <d v="2019-12-02T12:00:00"/>
    <m/>
    <x v="25"/>
    <s v="Descarga"/>
    <s v="SI"/>
    <n v="13.5"/>
    <n v="26"/>
    <x v="0"/>
    <x v="42"/>
    <x v="10"/>
    <s v="PALAU"/>
    <m/>
    <m/>
    <m/>
    <m/>
    <n v="60"/>
    <s v="Miguel M."/>
    <x v="244"/>
    <d v="1899-12-30T12:00:00"/>
    <m/>
    <n v="1"/>
    <x v="0"/>
    <x v="0"/>
    <s v="SI"/>
    <x v="1"/>
    <x v="1"/>
    <x v="1"/>
    <n v="1"/>
    <x v="2"/>
    <x v="49"/>
    <x v="12"/>
    <m/>
  </r>
  <r>
    <d v="2019-12-02T00:00:00"/>
    <x v="59"/>
    <d v="1899-12-30T07:00:00"/>
    <m/>
    <x v="1"/>
    <s v="MR"/>
    <d v="2019-12-02T07:00:00"/>
    <m/>
    <x v="3"/>
    <s v="Descarga"/>
    <s v="SI"/>
    <n v="13.5"/>
    <n v="26"/>
    <x v="0"/>
    <x v="173"/>
    <x v="6"/>
    <s v="PALAU"/>
    <m/>
    <m/>
    <m/>
    <m/>
    <n v="60"/>
    <s v="Miguel M."/>
    <x v="244"/>
    <d v="1899-12-30T07:00:00"/>
    <m/>
    <n v="1"/>
    <x v="0"/>
    <x v="0"/>
    <s v="SI"/>
    <x v="1"/>
    <x v="1"/>
    <x v="1"/>
    <n v="1"/>
    <x v="0"/>
    <x v="49"/>
    <x v="12"/>
    <m/>
  </r>
  <r>
    <d v="2019-12-02T00:00:00"/>
    <x v="22"/>
    <d v="1899-12-30T09:00:00"/>
    <m/>
    <x v="1"/>
    <s v="MR"/>
    <d v="2019-12-02T09:00:00"/>
    <m/>
    <x v="3"/>
    <s v="Descarga"/>
    <s v="SI"/>
    <n v="13.5"/>
    <n v="26"/>
    <x v="0"/>
    <x v="173"/>
    <x v="6"/>
    <s v="PALAU"/>
    <m/>
    <m/>
    <m/>
    <m/>
    <n v="60"/>
    <s v="Miguel M."/>
    <x v="244"/>
    <d v="1899-12-30T09:00:00"/>
    <m/>
    <n v="1"/>
    <x v="0"/>
    <x v="0"/>
    <s v="SI"/>
    <x v="1"/>
    <x v="1"/>
    <x v="1"/>
    <n v="1"/>
    <x v="0"/>
    <x v="49"/>
    <x v="12"/>
    <m/>
  </r>
  <r>
    <d v="2019-12-02T00:00:00"/>
    <x v="9"/>
    <d v="1899-12-30T08:00:00"/>
    <m/>
    <x v="1"/>
    <s v="JAR"/>
    <d v="2019-12-02T08:00:00"/>
    <n v="29005"/>
    <x v="43"/>
    <s v="Carga"/>
    <s v="NO"/>
    <n v="4"/>
    <n v="8"/>
    <x v="0"/>
    <x v="349"/>
    <x v="7"/>
    <s v="Mallorca"/>
    <m/>
    <m/>
    <m/>
    <m/>
    <m/>
    <s v="FALLO"/>
    <x v="23"/>
    <m/>
    <m/>
    <n v="0"/>
    <x v="1"/>
    <x v="1"/>
    <s v="N/A"/>
    <x v="4"/>
    <x v="4"/>
    <x v="0"/>
    <n v="0"/>
    <x v="2"/>
    <x v="5"/>
    <x v="2"/>
    <m/>
  </r>
  <r>
    <d v="2019-12-02T00:00:00"/>
    <x v="0"/>
    <d v="1899-12-30T09:30:00"/>
    <m/>
    <x v="1"/>
    <s v="JAR"/>
    <d v="2019-12-02T09:30:00"/>
    <n v="29005"/>
    <x v="96"/>
    <s v="Carga"/>
    <s v="SI"/>
    <n v="13.5"/>
    <n v="26"/>
    <x v="0"/>
    <x v="349"/>
    <x v="7"/>
    <s v="Mallorca"/>
    <m/>
    <m/>
    <m/>
    <m/>
    <n v="60"/>
    <s v="Miguel M."/>
    <x v="244"/>
    <d v="1899-12-30T09:30:00"/>
    <m/>
    <n v="1"/>
    <x v="0"/>
    <x v="0"/>
    <s v="SI"/>
    <x v="1"/>
    <x v="1"/>
    <x v="1"/>
    <n v="1"/>
    <x v="2"/>
    <x v="49"/>
    <x v="12"/>
    <m/>
  </r>
  <r>
    <d v="2019-12-02T00:00:00"/>
    <x v="36"/>
    <d v="1899-12-30T13:00:00"/>
    <m/>
    <x v="1"/>
    <s v="JAR"/>
    <d v="2019-12-02T13:00:00"/>
    <n v="30162"/>
    <x v="31"/>
    <s v="Carga"/>
    <s v="SI"/>
    <n v="13.5"/>
    <n v="33"/>
    <x v="0"/>
    <x v="138"/>
    <x v="7"/>
    <s v="Valladolid"/>
    <m/>
    <m/>
    <m/>
    <m/>
    <n v="60"/>
    <s v="Juan Carlos"/>
    <x v="244"/>
    <d v="1899-12-30T14:00:00"/>
    <m/>
    <n v="1"/>
    <x v="0"/>
    <x v="0"/>
    <s v="SI"/>
    <x v="1"/>
    <x v="2"/>
    <x v="0"/>
    <n v="0"/>
    <x v="2"/>
    <x v="49"/>
    <x v="12"/>
    <m/>
  </r>
  <r>
    <d v="2019-12-02T00:00:00"/>
    <x v="14"/>
    <d v="1899-12-30T10:00:00"/>
    <m/>
    <x v="1"/>
    <s v="JAR"/>
    <d v="2019-12-02T10:00:00"/>
    <n v="30665"/>
    <x v="26"/>
    <s v="Carga"/>
    <s v="SI"/>
    <n v="13.5"/>
    <n v="26"/>
    <x v="0"/>
    <x v="158"/>
    <x v="7"/>
    <s v="zaragoza"/>
    <m/>
    <m/>
    <m/>
    <m/>
    <n v="60"/>
    <s v="Alfredo"/>
    <x v="244"/>
    <d v="1899-12-30T10:00:00"/>
    <m/>
    <n v="1"/>
    <x v="0"/>
    <x v="0"/>
    <s v="SI"/>
    <x v="1"/>
    <x v="1"/>
    <x v="1"/>
    <n v="1"/>
    <x v="2"/>
    <x v="49"/>
    <x v="12"/>
    <m/>
  </r>
  <r>
    <d v="2019-12-02T00:00:00"/>
    <x v="2"/>
    <d v="1899-12-30T11:00:00"/>
    <m/>
    <x v="1"/>
    <s v="JAR"/>
    <d v="2019-12-02T11:00:00"/>
    <m/>
    <x v="32"/>
    <s v="Descarga"/>
    <s v="SI"/>
    <n v="13.5"/>
    <n v="19"/>
    <x v="0"/>
    <x v="227"/>
    <x v="0"/>
    <s v="PALAU"/>
    <m/>
    <m/>
    <m/>
    <m/>
    <n v="60"/>
    <s v="Alfredo"/>
    <x v="244"/>
    <d v="1899-12-30T11:00:00"/>
    <m/>
    <n v="1"/>
    <x v="0"/>
    <x v="0"/>
    <s v="SI"/>
    <x v="1"/>
    <x v="1"/>
    <x v="1"/>
    <n v="1"/>
    <x v="0"/>
    <x v="49"/>
    <x v="12"/>
    <m/>
  </r>
  <r>
    <d v="2019-12-02T00:00:00"/>
    <x v="20"/>
    <d v="1899-12-30T08:30:00"/>
    <m/>
    <x v="1"/>
    <s v="JAR"/>
    <d v="2019-12-02T08:30:00"/>
    <n v="30995"/>
    <x v="7"/>
    <s v="Carga"/>
    <s v="NO"/>
    <n v="1"/>
    <n v="1"/>
    <x v="0"/>
    <x v="231"/>
    <x v="7"/>
    <s v="Hostalet de B."/>
    <m/>
    <m/>
    <m/>
    <m/>
    <n v="10"/>
    <s v="Reyes"/>
    <x v="244"/>
    <d v="1899-12-30T08:30:00"/>
    <m/>
    <n v="0"/>
    <x v="0"/>
    <x v="0"/>
    <s v="SI"/>
    <x v="1"/>
    <x v="1"/>
    <x v="1"/>
    <n v="1"/>
    <x v="2"/>
    <x v="49"/>
    <x v="12"/>
    <m/>
  </r>
  <r>
    <d v="2019-12-02T00:00:00"/>
    <x v="8"/>
    <d v="1899-12-30T16:30:00"/>
    <m/>
    <x v="1"/>
    <s v="JAR"/>
    <d v="2019-12-02T16:30:00"/>
    <m/>
    <x v="19"/>
    <s v="Carga"/>
    <s v="NO"/>
    <n v="4"/>
    <n v="2"/>
    <x v="0"/>
    <x v="6"/>
    <x v="3"/>
    <s v="Varios"/>
    <m/>
    <m/>
    <m/>
    <m/>
    <n v="20"/>
    <s v="Jesús"/>
    <x v="244"/>
    <d v="1899-12-30T16:30:00"/>
    <m/>
    <n v="0"/>
    <x v="0"/>
    <x v="0"/>
    <s v="SI"/>
    <x v="1"/>
    <x v="1"/>
    <x v="1"/>
    <n v="1"/>
    <x v="1"/>
    <x v="49"/>
    <x v="12"/>
    <m/>
  </r>
  <r>
    <d v="2019-12-02T00:00:00"/>
    <x v="7"/>
    <d v="1899-12-30T15:30:00"/>
    <m/>
    <x v="1"/>
    <s v="JAR"/>
    <d v="2019-12-02T15:30:00"/>
    <n v="6008098"/>
    <x v="3"/>
    <s v="Carga"/>
    <s v="NO"/>
    <n v="2"/>
    <n v="3"/>
    <x v="0"/>
    <x v="31"/>
    <x v="4"/>
    <s v="Schwerin"/>
    <m/>
    <m/>
    <m/>
    <m/>
    <n v="20"/>
    <s v="Juan Carlos"/>
    <x v="244"/>
    <d v="1899-12-30T16:30:00"/>
    <m/>
    <n v="0"/>
    <x v="0"/>
    <x v="0"/>
    <s v="SI"/>
    <x v="1"/>
    <x v="2"/>
    <x v="0"/>
    <n v="0"/>
    <x v="1"/>
    <x v="49"/>
    <x v="12"/>
    <m/>
  </r>
  <r>
    <d v="2019-12-02T00:00:00"/>
    <x v="43"/>
    <d v="1899-12-30T14:00:00"/>
    <m/>
    <x v="1"/>
    <s v="JAR"/>
    <d v="2019-12-02T14:00:00"/>
    <s v="6008148-6007837-6008007"/>
    <x v="6"/>
    <s v="Carga"/>
    <s v="NO"/>
    <n v="10"/>
    <n v="19"/>
    <x v="0"/>
    <x v="7"/>
    <x v="4"/>
    <s v="France"/>
    <m/>
    <m/>
    <m/>
    <m/>
    <n v="60"/>
    <s v="Alfredo"/>
    <x v="244"/>
    <d v="1899-12-30T12:30:00"/>
    <m/>
    <n v="0"/>
    <x v="0"/>
    <x v="0"/>
    <s v="SI"/>
    <x v="1"/>
    <x v="3"/>
    <x v="1"/>
    <n v="1"/>
    <x v="1"/>
    <x v="49"/>
    <x v="12"/>
    <m/>
  </r>
  <r>
    <d v="2019-12-02T00:00:00"/>
    <x v="38"/>
    <d v="1899-12-30T15:00:00"/>
    <m/>
    <x v="1"/>
    <s v="JAR"/>
    <d v="2019-12-02T15:00:00"/>
    <n v="6008100"/>
    <x v="6"/>
    <s v="Carga"/>
    <s v="SI"/>
    <n v="13.5"/>
    <n v="44"/>
    <x v="0"/>
    <x v="7"/>
    <x v="4"/>
    <s v="France"/>
    <m/>
    <m/>
    <m/>
    <m/>
    <n v="45"/>
    <s v="Jesús"/>
    <x v="244"/>
    <d v="1899-12-30T15:00:00"/>
    <m/>
    <n v="1"/>
    <x v="0"/>
    <x v="0"/>
    <s v="SI"/>
    <x v="1"/>
    <x v="1"/>
    <x v="1"/>
    <n v="1"/>
    <x v="1"/>
    <x v="49"/>
    <x v="12"/>
    <m/>
  </r>
  <r>
    <d v="2019-12-02T00:00:00"/>
    <x v="18"/>
    <m/>
    <m/>
    <x v="0"/>
    <s v="JAR"/>
    <d v="2019-12-02T07:30:00"/>
    <n v="113007155"/>
    <x v="3"/>
    <s v="Descarga"/>
    <s v="NO"/>
    <n v="10"/>
    <n v="20"/>
    <x v="0"/>
    <x v="197"/>
    <x v="2"/>
    <s v="PALAU"/>
    <m/>
    <m/>
    <m/>
    <m/>
    <n v="45"/>
    <s v="Miguel M."/>
    <x v="244"/>
    <d v="1899-12-30T07:30:00"/>
    <m/>
    <n v="0"/>
    <x v="0"/>
    <x v="0"/>
    <s v="No"/>
    <x v="0"/>
    <x v="0"/>
    <x v="0"/>
    <n v="0"/>
    <x v="0"/>
    <x v="49"/>
    <x v="12"/>
    <m/>
  </r>
  <r>
    <d v="2019-12-02T00:00:00"/>
    <x v="1"/>
    <m/>
    <m/>
    <x v="0"/>
    <s v="JAR"/>
    <d v="2019-12-02T10:30:00"/>
    <n v="6008134"/>
    <x v="3"/>
    <s v="Carga"/>
    <s v="NO"/>
    <n v="2"/>
    <n v="3"/>
    <x v="0"/>
    <x v="92"/>
    <x v="4"/>
    <s v="Suecia"/>
    <m/>
    <m/>
    <m/>
    <m/>
    <n v="20"/>
    <s v="Ouassim"/>
    <x v="244"/>
    <d v="1899-12-30T10:30:00"/>
    <m/>
    <n v="0"/>
    <x v="0"/>
    <x v="0"/>
    <s v="No"/>
    <x v="0"/>
    <x v="0"/>
    <x v="0"/>
    <n v="0"/>
    <x v="1"/>
    <x v="49"/>
    <x v="12"/>
    <m/>
  </r>
  <r>
    <d v="2019-12-02T00:00:00"/>
    <x v="3"/>
    <d v="1899-12-30T11:30:00"/>
    <m/>
    <x v="1"/>
    <s v="JAR"/>
    <d v="2019-12-02T11:30:00"/>
    <m/>
    <x v="7"/>
    <s v="Carga"/>
    <s v="NO"/>
    <n v="4"/>
    <n v="12"/>
    <x v="0"/>
    <x v="227"/>
    <x v="5"/>
    <s v="Esparraguera"/>
    <m/>
    <m/>
    <m/>
    <m/>
    <n v="20"/>
    <s v="Ouassim"/>
    <x v="244"/>
    <d v="1899-12-30T11:30:00"/>
    <m/>
    <n v="0"/>
    <x v="0"/>
    <x v="0"/>
    <s v="SI"/>
    <x v="1"/>
    <x v="1"/>
    <x v="1"/>
    <n v="1"/>
    <x v="2"/>
    <x v="49"/>
    <x v="12"/>
    <m/>
  </r>
  <r>
    <d v="2019-12-02T00:00:00"/>
    <x v="12"/>
    <d v="1899-12-30T14:30:00"/>
    <m/>
    <x v="1"/>
    <s v="JAR"/>
    <d v="2019-12-02T14:30:00"/>
    <n v="31027"/>
    <x v="70"/>
    <s v="Carga"/>
    <s v="NO"/>
    <n v="1"/>
    <n v="1"/>
    <x v="0"/>
    <x v="308"/>
    <x v="1"/>
    <s v="Ourense"/>
    <m/>
    <m/>
    <m/>
    <m/>
    <n v="10"/>
    <s v="Juan Carlos"/>
    <x v="244"/>
    <d v="1899-12-30T15:30:00"/>
    <m/>
    <n v="0"/>
    <x v="0"/>
    <x v="0"/>
    <s v="SI"/>
    <x v="1"/>
    <x v="2"/>
    <x v="0"/>
    <n v="0"/>
    <x v="1"/>
    <x v="49"/>
    <x v="12"/>
    <m/>
  </r>
  <r>
    <d v="2019-12-02T00:00:00"/>
    <x v="5"/>
    <d v="1899-12-30T12:30:00"/>
    <m/>
    <x v="1"/>
    <s v="JAR"/>
    <d v="2019-12-02T12:30:00"/>
    <n v="30666"/>
    <x v="26"/>
    <s v="Carga"/>
    <s v="SI"/>
    <n v="13.5"/>
    <n v="26"/>
    <x v="0"/>
    <x v="158"/>
    <x v="7"/>
    <s v="Vizcaya"/>
    <m/>
    <m/>
    <m/>
    <m/>
    <n v="60"/>
    <s v="Miguel M."/>
    <x v="244"/>
    <d v="1899-12-30T12:30:00"/>
    <m/>
    <n v="1"/>
    <x v="0"/>
    <x v="0"/>
    <s v="SI"/>
    <x v="1"/>
    <x v="1"/>
    <x v="1"/>
    <n v="1"/>
    <x v="2"/>
    <x v="49"/>
    <x v="12"/>
    <m/>
  </r>
  <r>
    <d v="2019-12-02T00:00:00"/>
    <x v="73"/>
    <m/>
    <m/>
    <x v="0"/>
    <s v="JAR"/>
    <d v="2019-12-02T11:30:00"/>
    <m/>
    <x v="3"/>
    <s v="Descarga"/>
    <s v="NO"/>
    <n v="3"/>
    <n v="8"/>
    <x v="0"/>
    <x v="190"/>
    <x v="0"/>
    <s v="PALAU"/>
    <m/>
    <m/>
    <m/>
    <m/>
    <n v="30"/>
    <s v="Alfredo"/>
    <x v="244"/>
    <d v="1899-12-30T11:15:00"/>
    <m/>
    <n v="0"/>
    <x v="0"/>
    <x v="0"/>
    <s v="No"/>
    <x v="0"/>
    <x v="0"/>
    <x v="0"/>
    <n v="0"/>
    <x v="0"/>
    <x v="49"/>
    <x v="12"/>
    <m/>
  </r>
  <r>
    <d v="2019-12-02T00:00:00"/>
    <x v="56"/>
    <d v="1899-12-30T19:00:00"/>
    <m/>
    <x v="1"/>
    <s v="JAR"/>
    <d v="2019-12-02T19:00:00"/>
    <s v="29990-29911"/>
    <x v="55"/>
    <s v="Carga"/>
    <s v="SI"/>
    <n v="13.5"/>
    <n v="22"/>
    <x v="0"/>
    <x v="148"/>
    <x v="1"/>
    <s v="&gt;Jaen"/>
    <m/>
    <s v="9822HTZ  -  R4865BBD "/>
    <m/>
    <m/>
    <n v="60"/>
    <s v="Jesús"/>
    <x v="245"/>
    <d v="1899-12-30T15:00:00"/>
    <m/>
    <n v="1"/>
    <x v="0"/>
    <x v="0"/>
    <s v="SI"/>
    <x v="2"/>
    <x v="2"/>
    <x v="0"/>
    <n v="0"/>
    <x v="1"/>
    <x v="49"/>
    <x v="12"/>
    <m/>
  </r>
  <r>
    <d v="2019-12-02T00:00:00"/>
    <x v="49"/>
    <d v="1899-12-30T20:00:00"/>
    <m/>
    <x v="1"/>
    <s v="JAR"/>
    <d v="2019-12-02T20:00:00"/>
    <s v="29180-29092"/>
    <x v="55"/>
    <s v="Carga"/>
    <s v="NO"/>
    <n v="4"/>
    <n v="8"/>
    <x v="0"/>
    <x v="148"/>
    <x v="1"/>
    <s v="&gt;Jaen"/>
    <m/>
    <s v="8548JBT -  R6224BCR"/>
    <m/>
    <m/>
    <n v="30"/>
    <s v="Jesús"/>
    <x v="244"/>
    <d v="1899-12-30T20:00:00"/>
    <m/>
    <n v="0"/>
    <x v="0"/>
    <x v="0"/>
    <s v="SI"/>
    <x v="1"/>
    <x v="1"/>
    <x v="1"/>
    <n v="1"/>
    <x v="1"/>
    <x v="49"/>
    <x v="12"/>
    <m/>
  </r>
  <r>
    <d v="2019-12-02T00:00:00"/>
    <x v="55"/>
    <d v="1899-12-30T17:30:00"/>
    <m/>
    <x v="1"/>
    <s v="JAR"/>
    <d v="2019-12-02T17:30:00"/>
    <m/>
    <x v="26"/>
    <s v="Descarga"/>
    <s v="SI"/>
    <n v="13.5"/>
    <n v="32"/>
    <x v="0"/>
    <x v="340"/>
    <x v="2"/>
    <s v="PALAU"/>
    <m/>
    <m/>
    <m/>
    <m/>
    <n v="60"/>
    <s v="Jesús"/>
    <x v="244"/>
    <d v="1899-12-30T17:30:00"/>
    <m/>
    <n v="1"/>
    <x v="0"/>
    <x v="0"/>
    <s v="SI"/>
    <x v="1"/>
    <x v="1"/>
    <x v="1"/>
    <n v="1"/>
    <x v="0"/>
    <x v="49"/>
    <x v="12"/>
    <m/>
  </r>
  <r>
    <d v="2019-12-03T00:00:00"/>
    <x v="4"/>
    <m/>
    <m/>
    <x v="0"/>
    <s v="JAR"/>
    <d v="2019-12-03T12:00:00"/>
    <n v="6008004"/>
    <x v="90"/>
    <s v="Carga"/>
    <s v="SI"/>
    <n v="13.5"/>
    <n v="22"/>
    <x v="0"/>
    <x v="10"/>
    <x v="4"/>
    <s v="uk"/>
    <m/>
    <m/>
    <m/>
    <m/>
    <n v="60"/>
    <s v="Alfredo"/>
    <x v="245"/>
    <d v="1899-12-30T12:00:00"/>
    <m/>
    <n v="1"/>
    <x v="0"/>
    <x v="0"/>
    <s v="No"/>
    <x v="0"/>
    <x v="0"/>
    <x v="0"/>
    <n v="0"/>
    <x v="1"/>
    <x v="49"/>
    <x v="12"/>
    <m/>
  </r>
  <r>
    <d v="2019-12-03T00:00:00"/>
    <x v="8"/>
    <d v="1899-12-30T16:30:00"/>
    <m/>
    <x v="1"/>
    <s v="JAR"/>
    <d v="2019-12-03T16:30:00"/>
    <m/>
    <x v="19"/>
    <s v="Carga"/>
    <s v="NO"/>
    <n v="4"/>
    <n v="2"/>
    <x v="0"/>
    <x v="6"/>
    <x v="3"/>
    <s v="Varios"/>
    <m/>
    <m/>
    <m/>
    <m/>
    <n v="15"/>
    <s v="Jesús"/>
    <x v="245"/>
    <d v="1899-12-30T15:30:00"/>
    <m/>
    <n v="0"/>
    <x v="0"/>
    <x v="0"/>
    <s v="SI"/>
    <x v="1"/>
    <x v="3"/>
    <x v="1"/>
    <n v="1"/>
    <x v="1"/>
    <x v="49"/>
    <x v="12"/>
    <m/>
  </r>
  <r>
    <d v="2019-12-03T00:00:00"/>
    <x v="46"/>
    <d v="1899-12-30T18:00:00"/>
    <m/>
    <x v="1"/>
    <s v="JAR"/>
    <d v="2019-12-03T18:00:00"/>
    <m/>
    <x v="26"/>
    <s v="Carga"/>
    <s v="NO"/>
    <n v="8"/>
    <n v="16"/>
    <x v="0"/>
    <x v="157"/>
    <x v="5"/>
    <s v="varios"/>
    <m/>
    <m/>
    <m/>
    <m/>
    <n v="45"/>
    <s v="Juan Carlos"/>
    <x v="245"/>
    <d v="1899-12-30T18:00:00"/>
    <m/>
    <n v="0"/>
    <x v="0"/>
    <x v="0"/>
    <s v="SI"/>
    <x v="1"/>
    <x v="1"/>
    <x v="1"/>
    <n v="1"/>
    <x v="2"/>
    <x v="49"/>
    <x v="12"/>
    <m/>
  </r>
  <r>
    <d v="2019-12-03T00:00:00"/>
    <x v="1"/>
    <d v="1899-12-30T10:30:00"/>
    <m/>
    <x v="1"/>
    <s v="JAR"/>
    <d v="2019-12-03T10:30:00"/>
    <m/>
    <x v="32"/>
    <s v="Descarga"/>
    <s v="NO"/>
    <n v="4"/>
    <n v="3"/>
    <x v="0"/>
    <x v="227"/>
    <x v="0"/>
    <s v="PALAU"/>
    <m/>
    <m/>
    <m/>
    <m/>
    <n v="20"/>
    <s v="Alfredo"/>
    <x v="245"/>
    <d v="1899-12-30T10:30:00"/>
    <m/>
    <n v="0"/>
    <x v="0"/>
    <x v="0"/>
    <s v="SI"/>
    <x v="1"/>
    <x v="1"/>
    <x v="1"/>
    <n v="1"/>
    <x v="0"/>
    <x v="49"/>
    <x v="12"/>
    <m/>
  </r>
  <r>
    <d v="2019-12-03T00:00:00"/>
    <x v="3"/>
    <d v="1899-12-30T11:30:00"/>
    <m/>
    <x v="1"/>
    <s v="JAR"/>
    <d v="2019-12-03T11:30:00"/>
    <n v="30900"/>
    <x v="3"/>
    <s v="Carga"/>
    <s v="SI"/>
    <n v="13.5"/>
    <n v="10"/>
    <x v="0"/>
    <x v="6"/>
    <x v="3"/>
    <s v="Bernis"/>
    <m/>
    <m/>
    <m/>
    <m/>
    <n v="30"/>
    <s v="Alfredo"/>
    <x v="245"/>
    <d v="1899-12-30T11:30:00"/>
    <m/>
    <n v="1"/>
    <x v="0"/>
    <x v="0"/>
    <s v="SI"/>
    <x v="1"/>
    <x v="1"/>
    <x v="1"/>
    <n v="1"/>
    <x v="1"/>
    <x v="49"/>
    <x v="12"/>
    <m/>
  </r>
  <r>
    <d v="2019-12-03T00:00:00"/>
    <x v="36"/>
    <d v="1899-12-30T13:00:00"/>
    <m/>
    <x v="1"/>
    <s v="JAR"/>
    <d v="2019-12-03T13:00:00"/>
    <m/>
    <x v="3"/>
    <s v="Descarga"/>
    <s v="SI"/>
    <n v="13.5"/>
    <n v="18"/>
    <x v="0"/>
    <x v="450"/>
    <x v="2"/>
    <s v="PALAU"/>
    <m/>
    <m/>
    <m/>
    <m/>
    <m/>
    <s v="FALLO"/>
    <x v="23"/>
    <m/>
    <m/>
    <n v="1"/>
    <x v="1"/>
    <x v="1"/>
    <s v="N/A"/>
    <x v="4"/>
    <x v="4"/>
    <x v="0"/>
    <n v="0"/>
    <x v="0"/>
    <x v="5"/>
    <x v="2"/>
    <m/>
  </r>
  <r>
    <d v="2019-12-03T00:00:00"/>
    <x v="38"/>
    <d v="1899-12-30T15:00:00"/>
    <m/>
    <x v="1"/>
    <s v="JAR"/>
    <d v="2019-12-03T15:00:00"/>
    <n v="30965"/>
    <x v="26"/>
    <s v="Carga"/>
    <s v="SI"/>
    <n v="13.5"/>
    <n v="10"/>
    <x v="0"/>
    <x v="70"/>
    <x v="11"/>
    <s v="Cordoba"/>
    <m/>
    <m/>
    <m/>
    <m/>
    <n v="30"/>
    <s v="Jesús"/>
    <x v="245"/>
    <d v="1899-12-30T15:00:00"/>
    <m/>
    <n v="1"/>
    <x v="0"/>
    <x v="0"/>
    <s v="SI"/>
    <x v="1"/>
    <x v="1"/>
    <x v="1"/>
    <n v="1"/>
    <x v="2"/>
    <x v="49"/>
    <x v="12"/>
    <m/>
  </r>
  <r>
    <d v="2019-12-03T00:00:00"/>
    <x v="9"/>
    <d v="1899-12-30T08:00:00"/>
    <m/>
    <x v="1"/>
    <s v="JAR"/>
    <d v="2019-12-03T08:00:00"/>
    <m/>
    <x v="7"/>
    <s v="Carga"/>
    <s v="NO"/>
    <n v="4"/>
    <n v="6"/>
    <x v="0"/>
    <x v="6"/>
    <x v="11"/>
    <s v="Montmelo"/>
    <m/>
    <m/>
    <m/>
    <m/>
    <n v="20"/>
    <s v="Alfredo"/>
    <x v="245"/>
    <d v="1899-12-30T08:00:00"/>
    <m/>
    <n v="0"/>
    <x v="0"/>
    <x v="0"/>
    <s v="SI"/>
    <x v="1"/>
    <x v="1"/>
    <x v="1"/>
    <n v="1"/>
    <x v="2"/>
    <x v="49"/>
    <x v="12"/>
    <m/>
  </r>
  <r>
    <d v="2019-12-03T00:00:00"/>
    <x v="2"/>
    <d v="1899-12-30T11:00:00"/>
    <m/>
    <x v="1"/>
    <s v="JAR"/>
    <d v="2019-12-03T11:00:00"/>
    <m/>
    <x v="22"/>
    <s v="Carga"/>
    <s v="SI"/>
    <n v="13.5"/>
    <n v="20"/>
    <x v="0"/>
    <x v="21"/>
    <x v="8"/>
    <s v="Lorqui"/>
    <m/>
    <m/>
    <m/>
    <m/>
    <n v="60"/>
    <s v="Alfredo"/>
    <x v="245"/>
    <d v="1899-12-30T11:00:00"/>
    <m/>
    <n v="1"/>
    <x v="0"/>
    <x v="0"/>
    <s v="SI"/>
    <x v="1"/>
    <x v="1"/>
    <x v="1"/>
    <n v="1"/>
    <x v="2"/>
    <x v="49"/>
    <x v="12"/>
    <m/>
  </r>
  <r>
    <d v="2019-12-03T00:00:00"/>
    <x v="0"/>
    <d v="1899-12-30T09:30:00"/>
    <m/>
    <x v="1"/>
    <s v="JAR"/>
    <d v="2019-12-03T09:30:00"/>
    <n v="30902"/>
    <x v="3"/>
    <s v="Carga"/>
    <s v="NO"/>
    <n v="1"/>
    <n v="1"/>
    <x v="0"/>
    <x v="236"/>
    <x v="3"/>
    <s v="Telde"/>
    <m/>
    <m/>
    <m/>
    <m/>
    <n v="15"/>
    <s v="Sandra"/>
    <x v="245"/>
    <d v="1899-12-30T09:30:00"/>
    <m/>
    <n v="0"/>
    <x v="0"/>
    <x v="0"/>
    <s v="SI"/>
    <x v="1"/>
    <x v="1"/>
    <x v="1"/>
    <n v="1"/>
    <x v="1"/>
    <x v="49"/>
    <x v="12"/>
    <m/>
  </r>
  <r>
    <d v="2019-12-03T00:00:00"/>
    <x v="73"/>
    <m/>
    <m/>
    <x v="0"/>
    <s v="JAR"/>
    <d v="2019-12-03T11:30:00"/>
    <m/>
    <x v="3"/>
    <s v="Descarga"/>
    <s v="SI"/>
    <n v="13.5"/>
    <n v="20"/>
    <x v="0"/>
    <x v="256"/>
    <x v="2"/>
    <s v="PALAU"/>
    <m/>
    <m/>
    <m/>
    <m/>
    <n v="60"/>
    <s v="Miguel M."/>
    <x v="245"/>
    <d v="1899-12-30T11:15:00"/>
    <m/>
    <n v="1"/>
    <x v="0"/>
    <x v="0"/>
    <s v="No"/>
    <x v="0"/>
    <x v="0"/>
    <x v="0"/>
    <n v="0"/>
    <x v="0"/>
    <x v="49"/>
    <x v="12"/>
    <m/>
  </r>
  <r>
    <d v="2019-12-03T00:00:00"/>
    <x v="5"/>
    <d v="1899-12-30T12:30:00"/>
    <m/>
    <x v="1"/>
    <s v="JAR"/>
    <d v="2019-12-03T12:30:00"/>
    <n v="30526"/>
    <x v="26"/>
    <s v="Carga"/>
    <s v="SI"/>
    <n v="13.5"/>
    <n v="23"/>
    <x v="0"/>
    <x v="456"/>
    <x v="7"/>
    <s v="Palau de Plegamans"/>
    <m/>
    <m/>
    <m/>
    <m/>
    <n v="60"/>
    <s v="Miguel M."/>
    <x v="245"/>
    <d v="1899-12-30T12:30:00"/>
    <m/>
    <n v="1"/>
    <x v="0"/>
    <x v="0"/>
    <s v="SI"/>
    <x v="1"/>
    <x v="1"/>
    <x v="1"/>
    <n v="1"/>
    <x v="2"/>
    <x v="49"/>
    <x v="12"/>
    <m/>
  </r>
  <r>
    <d v="2019-12-03T00:00:00"/>
    <x v="13"/>
    <d v="1899-12-30T16:00:00"/>
    <m/>
    <x v="1"/>
    <s v="JAR"/>
    <d v="2019-12-03T16:00:00"/>
    <s v="30920-30926"/>
    <x v="3"/>
    <s v="Carga"/>
    <s v="NO"/>
    <n v="2"/>
    <n v="4"/>
    <x v="0"/>
    <x v="41"/>
    <x v="1"/>
    <s v="Portugal"/>
    <m/>
    <m/>
    <m/>
    <m/>
    <n v="20"/>
    <s v="Juan Carlos"/>
    <x v="245"/>
    <d v="1899-12-30T16:00:00"/>
    <m/>
    <n v="0"/>
    <x v="0"/>
    <x v="0"/>
    <s v="SI"/>
    <x v="1"/>
    <x v="1"/>
    <x v="1"/>
    <n v="1"/>
    <x v="1"/>
    <x v="49"/>
    <x v="12"/>
    <m/>
  </r>
  <r>
    <d v="2019-12-03T00:00:00"/>
    <x v="40"/>
    <d v="1899-12-30T17:00:00"/>
    <m/>
    <x v="1"/>
    <s v="JAR"/>
    <d v="2019-12-03T17:00:00"/>
    <m/>
    <x v="83"/>
    <s v="Carga"/>
    <s v="NO"/>
    <n v="3"/>
    <n v="5"/>
    <x v="0"/>
    <x v="294"/>
    <x v="7"/>
    <s v="varios"/>
    <m/>
    <m/>
    <m/>
    <m/>
    <m/>
    <s v="Juan Carlos"/>
    <x v="245"/>
    <d v="1899-12-30T17:00:00"/>
    <m/>
    <n v="0"/>
    <x v="0"/>
    <x v="0"/>
    <s v="SI"/>
    <x v="1"/>
    <x v="1"/>
    <x v="1"/>
    <n v="1"/>
    <x v="2"/>
    <x v="49"/>
    <x v="12"/>
    <m/>
  </r>
  <r>
    <d v="2019-12-03T00:00:00"/>
    <x v="7"/>
    <d v="1899-12-30T15:30:00"/>
    <m/>
    <x v="1"/>
    <s v="JAR"/>
    <d v="2019-12-03T15:30:00"/>
    <m/>
    <x v="26"/>
    <s v="Carga"/>
    <s v="NO"/>
    <n v="8"/>
    <n v="16"/>
    <x v="0"/>
    <x v="157"/>
    <x v="5"/>
    <s v="varios"/>
    <m/>
    <m/>
    <m/>
    <m/>
    <n v="45"/>
    <s v="Juan Carlos"/>
    <x v="245"/>
    <d v="1899-12-30T15:30:00"/>
    <m/>
    <n v="0"/>
    <x v="0"/>
    <x v="0"/>
    <s v="SI"/>
    <x v="1"/>
    <x v="1"/>
    <x v="1"/>
    <n v="1"/>
    <x v="2"/>
    <x v="49"/>
    <x v="12"/>
    <m/>
  </r>
  <r>
    <d v="2019-12-04T00:00:00"/>
    <x v="59"/>
    <d v="1899-12-30T07:00:00"/>
    <m/>
    <x v="1"/>
    <s v="JAR"/>
    <d v="2019-12-04T07:00:00"/>
    <m/>
    <x v="26"/>
    <s v="Carga"/>
    <s v="NO"/>
    <n v="9"/>
    <n v="16"/>
    <x v="0"/>
    <x v="157"/>
    <x v="5"/>
    <s v="varios"/>
    <m/>
    <m/>
    <m/>
    <m/>
    <m/>
    <s v="Miguel M."/>
    <x v="246"/>
    <d v="1899-12-30T07:00:00"/>
    <m/>
    <n v="0"/>
    <x v="0"/>
    <x v="0"/>
    <s v="SI"/>
    <x v="1"/>
    <x v="1"/>
    <x v="1"/>
    <n v="1"/>
    <x v="2"/>
    <x v="49"/>
    <x v="12"/>
    <m/>
  </r>
  <r>
    <d v="2019-12-04T00:00:00"/>
    <x v="9"/>
    <d v="1899-12-30T08:00:00"/>
    <m/>
    <x v="1"/>
    <s v="JAR"/>
    <d v="2019-12-04T08:00:00"/>
    <n v="29005"/>
    <x v="96"/>
    <s v="Carga"/>
    <s v="NO"/>
    <n v="4"/>
    <n v="7"/>
    <x v="0"/>
    <x v="349"/>
    <x v="7"/>
    <s v="Mallorca"/>
    <m/>
    <m/>
    <m/>
    <m/>
    <m/>
    <s v="Miguel M."/>
    <x v="246"/>
    <d v="1899-12-30T08:00:00"/>
    <m/>
    <n v="0"/>
    <x v="0"/>
    <x v="0"/>
    <s v="SI"/>
    <x v="1"/>
    <x v="1"/>
    <x v="1"/>
    <n v="1"/>
    <x v="2"/>
    <x v="49"/>
    <x v="12"/>
    <m/>
  </r>
  <r>
    <d v="2019-12-04T00:00:00"/>
    <x v="20"/>
    <d v="1899-12-30T08:30:00"/>
    <m/>
    <x v="1"/>
    <s v="MR"/>
    <d v="2019-12-04T08:30:00"/>
    <s v="VARIOS"/>
    <x v="7"/>
    <s v="Carga"/>
    <s v="NO"/>
    <n v="3"/>
    <n v="6"/>
    <x v="0"/>
    <x v="9"/>
    <x v="7"/>
    <s v="PALAU"/>
    <m/>
    <m/>
    <m/>
    <m/>
    <m/>
    <s v="Miguel M."/>
    <x v="246"/>
    <d v="1899-12-30T08:30:00"/>
    <m/>
    <n v="0"/>
    <x v="0"/>
    <x v="0"/>
    <s v="SI"/>
    <x v="1"/>
    <x v="1"/>
    <x v="1"/>
    <n v="1"/>
    <x v="2"/>
    <x v="49"/>
    <x v="12"/>
    <m/>
  </r>
  <r>
    <d v="2019-12-04T00:00:00"/>
    <x v="14"/>
    <d v="1899-12-30T10:00:00"/>
    <m/>
    <x v="1"/>
    <s v="MR"/>
    <d v="2019-12-04T10:00:00"/>
    <n v="30671"/>
    <x v="3"/>
    <s v="Carga"/>
    <s v="NO"/>
    <n v="2.5"/>
    <n v="5"/>
    <x v="0"/>
    <x v="129"/>
    <x v="1"/>
    <s v="PORTUGAL"/>
    <m/>
    <m/>
    <m/>
    <m/>
    <n v="30"/>
    <s v="Miguel M."/>
    <x v="246"/>
    <d v="1899-12-30T10:00:00"/>
    <m/>
    <n v="0"/>
    <x v="0"/>
    <x v="0"/>
    <s v="SI"/>
    <x v="1"/>
    <x v="1"/>
    <x v="1"/>
    <n v="1"/>
    <x v="1"/>
    <x v="49"/>
    <x v="12"/>
    <m/>
  </r>
  <r>
    <d v="2019-12-04T00:00:00"/>
    <x v="4"/>
    <m/>
    <m/>
    <x v="0"/>
    <s v="JAR"/>
    <d v="2019-12-04T12:00:00"/>
    <n v="6008004"/>
    <x v="90"/>
    <s v="Carga"/>
    <s v="SI"/>
    <n v="13.5"/>
    <n v="22"/>
    <x v="0"/>
    <x v="10"/>
    <x v="4"/>
    <s v="uk"/>
    <m/>
    <m/>
    <m/>
    <m/>
    <n v="60"/>
    <s v="Jesús"/>
    <x v="246"/>
    <d v="1899-12-30T13:30:00"/>
    <m/>
    <n v="1"/>
    <x v="0"/>
    <x v="0"/>
    <s v="No"/>
    <x v="0"/>
    <x v="0"/>
    <x v="0"/>
    <n v="0"/>
    <x v="1"/>
    <x v="49"/>
    <x v="12"/>
    <m/>
  </r>
  <r>
    <d v="2019-12-04T00:00:00"/>
    <x v="5"/>
    <d v="1899-12-30T12:30:00"/>
    <m/>
    <x v="1"/>
    <s v="JAR"/>
    <d v="2019-12-04T12:30:00"/>
    <m/>
    <x v="12"/>
    <s v="Descarga"/>
    <s v="NO"/>
    <n v="1"/>
    <n v="1"/>
    <x v="0"/>
    <x v="17"/>
    <x v="2"/>
    <s v="PALAU"/>
    <m/>
    <m/>
    <m/>
    <m/>
    <n v="5"/>
    <s v="Sandra"/>
    <x v="246"/>
    <d v="1899-12-30T12:30:00"/>
    <m/>
    <n v="0"/>
    <x v="0"/>
    <x v="0"/>
    <s v="SI"/>
    <x v="1"/>
    <x v="1"/>
    <x v="1"/>
    <n v="1"/>
    <x v="0"/>
    <x v="49"/>
    <x v="12"/>
    <m/>
  </r>
  <r>
    <d v="2019-12-04T00:00:00"/>
    <x v="36"/>
    <d v="1899-12-30T13:00:00"/>
    <m/>
    <x v="1"/>
    <s v="JAR"/>
    <d v="2019-12-04T13:00:00"/>
    <s v="30991-997"/>
    <x v="40"/>
    <s v="Carga"/>
    <s v="NO"/>
    <n v="1"/>
    <n v="1"/>
    <x v="0"/>
    <x v="98"/>
    <x v="3"/>
    <s v="Valencia"/>
    <m/>
    <m/>
    <m/>
    <m/>
    <n v="20"/>
    <s v="Juan Carlos"/>
    <x v="246"/>
    <d v="1899-12-30T13:00:00"/>
    <m/>
    <n v="0"/>
    <x v="0"/>
    <x v="0"/>
    <s v="SI"/>
    <x v="1"/>
    <x v="1"/>
    <x v="1"/>
    <n v="1"/>
    <x v="1"/>
    <x v="49"/>
    <x v="12"/>
    <m/>
  </r>
  <r>
    <d v="2019-12-04T00:00:00"/>
    <x v="38"/>
    <d v="1899-12-30T15:00:00"/>
    <m/>
    <x v="1"/>
    <s v="JAR"/>
    <d v="2019-12-04T15:00:00"/>
    <n v="30940"/>
    <x v="3"/>
    <s v="Carga"/>
    <s v="NO"/>
    <n v="1"/>
    <n v="1"/>
    <x v="0"/>
    <x v="4"/>
    <x v="1"/>
    <s v="BARCELONA"/>
    <m/>
    <m/>
    <m/>
    <m/>
    <m/>
    <s v="FALLO"/>
    <x v="23"/>
    <m/>
    <m/>
    <n v="0"/>
    <x v="1"/>
    <x v="1"/>
    <s v="N/A"/>
    <x v="4"/>
    <x v="4"/>
    <x v="0"/>
    <n v="0"/>
    <x v="1"/>
    <x v="5"/>
    <x v="2"/>
    <m/>
  </r>
  <r>
    <d v="2019-12-04T00:00:00"/>
    <x v="13"/>
    <d v="1899-12-30T16:00:00"/>
    <m/>
    <x v="1"/>
    <s v="JAR"/>
    <d v="2019-12-04T16:00:00"/>
    <s v=" CB-1543"/>
    <x v="39"/>
    <s v="Descarga"/>
    <s v="NO"/>
    <n v="10"/>
    <n v="19"/>
    <x v="0"/>
    <x v="134"/>
    <x v="10"/>
    <s v="PALAU"/>
    <m/>
    <m/>
    <m/>
    <m/>
    <n v="60"/>
    <s v="Juan Carlos"/>
    <x v="246"/>
    <d v="1899-12-30T16:00:00"/>
    <m/>
    <n v="0"/>
    <x v="0"/>
    <x v="0"/>
    <s v="SI"/>
    <x v="1"/>
    <x v="1"/>
    <x v="1"/>
    <n v="1"/>
    <x v="2"/>
    <x v="49"/>
    <x v="12"/>
    <m/>
  </r>
  <r>
    <d v="2019-12-04T00:00:00"/>
    <x v="8"/>
    <d v="1899-12-30T16:30:00"/>
    <m/>
    <x v="1"/>
    <s v="JAR"/>
    <d v="2019-12-04T16:30:00"/>
    <m/>
    <x v="19"/>
    <s v="Carga"/>
    <s v="NO"/>
    <n v="4"/>
    <n v="2"/>
    <x v="0"/>
    <x v="6"/>
    <x v="3"/>
    <s v="Varios"/>
    <m/>
    <m/>
    <m/>
    <m/>
    <n v="15"/>
    <s v="Jesús"/>
    <x v="246"/>
    <d v="1899-12-30T16:30:00"/>
    <m/>
    <n v="0"/>
    <x v="0"/>
    <x v="0"/>
    <s v="SI"/>
    <x v="1"/>
    <x v="1"/>
    <x v="1"/>
    <n v="1"/>
    <x v="1"/>
    <x v="49"/>
    <x v="12"/>
    <m/>
  </r>
  <r>
    <d v="2019-12-05T00:00:00"/>
    <x v="8"/>
    <d v="1899-12-30T16:30:00"/>
    <m/>
    <x v="1"/>
    <s v="JAR"/>
    <d v="2019-12-05T16:30:00"/>
    <m/>
    <x v="19"/>
    <s v="Carga"/>
    <s v="NO"/>
    <n v="4"/>
    <n v="2"/>
    <x v="0"/>
    <x v="6"/>
    <x v="3"/>
    <s v="Varios"/>
    <m/>
    <m/>
    <m/>
    <m/>
    <n v="20"/>
    <s v="Jesús"/>
    <x v="247"/>
    <d v="1899-12-30T16:00:00"/>
    <m/>
    <n v="0"/>
    <x v="0"/>
    <x v="0"/>
    <s v="SI"/>
    <x v="1"/>
    <x v="3"/>
    <x v="1"/>
    <n v="1"/>
    <x v="1"/>
    <x v="49"/>
    <x v="12"/>
    <m/>
  </r>
  <r>
    <d v="2019-12-05T00:00:00"/>
    <x v="40"/>
    <d v="1899-12-30T17:00:00"/>
    <m/>
    <x v="1"/>
    <s v="JAR"/>
    <d v="2019-12-05T17:00:00"/>
    <m/>
    <x v="83"/>
    <s v="Carga"/>
    <s v="NO"/>
    <n v="1"/>
    <n v="1"/>
    <x v="0"/>
    <x v="294"/>
    <x v="7"/>
    <s v="varios"/>
    <m/>
    <m/>
    <m/>
    <m/>
    <n v="15"/>
    <s v="Juan Carlos"/>
    <x v="247"/>
    <d v="1899-12-30T17:00:00"/>
    <m/>
    <n v="0"/>
    <x v="0"/>
    <x v="0"/>
    <s v="SI"/>
    <x v="1"/>
    <x v="1"/>
    <x v="1"/>
    <n v="1"/>
    <x v="2"/>
    <x v="49"/>
    <x v="12"/>
    <m/>
  </r>
  <r>
    <d v="2019-12-05T00:00:00"/>
    <x v="46"/>
    <d v="1899-12-30T18:00:00"/>
    <m/>
    <x v="1"/>
    <s v="JAR"/>
    <d v="2019-12-05T18:00:00"/>
    <m/>
    <x v="26"/>
    <s v="Carga"/>
    <s v="NO"/>
    <n v="8"/>
    <n v="16"/>
    <x v="0"/>
    <x v="157"/>
    <x v="5"/>
    <s v="varios"/>
    <m/>
    <m/>
    <m/>
    <m/>
    <n v="40"/>
    <s v="Jesús"/>
    <x v="247"/>
    <d v="1899-12-30T18:00:00"/>
    <m/>
    <n v="0"/>
    <x v="0"/>
    <x v="0"/>
    <s v="SI"/>
    <x v="1"/>
    <x v="1"/>
    <x v="1"/>
    <n v="1"/>
    <x v="2"/>
    <x v="49"/>
    <x v="12"/>
    <m/>
  </r>
  <r>
    <d v="2019-12-05T00:00:00"/>
    <x v="9"/>
    <d v="1899-12-30T08:00:00"/>
    <m/>
    <x v="1"/>
    <s v="JAR"/>
    <d v="2019-12-05T08:00:00"/>
    <m/>
    <x v="31"/>
    <s v="Carga"/>
    <s v="SI"/>
    <n v="13.5"/>
    <n v="22"/>
    <x v="0"/>
    <x v="70"/>
    <x v="11"/>
    <s v="MAÇANET "/>
    <m/>
    <m/>
    <m/>
    <m/>
    <n v="60"/>
    <s v="Alfredo"/>
    <x v="247"/>
    <d v="1899-12-30T08:00:00"/>
    <m/>
    <n v="1"/>
    <x v="0"/>
    <x v="0"/>
    <s v="SI"/>
    <x v="1"/>
    <x v="1"/>
    <x v="1"/>
    <n v="1"/>
    <x v="2"/>
    <x v="49"/>
    <x v="12"/>
    <m/>
  </r>
  <r>
    <d v="2019-12-05T00:00:00"/>
    <x v="1"/>
    <d v="1899-12-30T10:30:00"/>
    <m/>
    <x v="1"/>
    <s v="JAR"/>
    <d v="2019-12-05T10:30:00"/>
    <m/>
    <x v="32"/>
    <s v="Descarga"/>
    <s v="NO"/>
    <n v="11"/>
    <n v="6"/>
    <x v="0"/>
    <x v="227"/>
    <x v="0"/>
    <s v="PALAU"/>
    <m/>
    <m/>
    <m/>
    <m/>
    <n v="40"/>
    <s v="Alfredo"/>
    <x v="247"/>
    <d v="1899-12-30T10:30:00"/>
    <m/>
    <n v="0"/>
    <x v="0"/>
    <x v="0"/>
    <s v="SI"/>
    <x v="1"/>
    <x v="1"/>
    <x v="1"/>
    <n v="1"/>
    <x v="0"/>
    <x v="49"/>
    <x v="12"/>
    <m/>
  </r>
  <r>
    <d v="2019-12-04T00:00:00"/>
    <x v="2"/>
    <d v="1899-12-30T11:00:00"/>
    <m/>
    <x v="1"/>
    <s v="MR"/>
    <d v="2019-12-04T11:00:00"/>
    <n v="30886"/>
    <x v="3"/>
    <s v="Carga"/>
    <s v="NO"/>
    <n v="0.5"/>
    <n v="1"/>
    <x v="0"/>
    <x v="457"/>
    <x v="1"/>
    <s v="IGUALADA"/>
    <m/>
    <m/>
    <m/>
    <m/>
    <n v="10"/>
    <s v="Miguel M."/>
    <x v="246"/>
    <d v="1899-12-30T11:00:00"/>
    <m/>
    <n v="0"/>
    <x v="0"/>
    <x v="0"/>
    <s v="SI"/>
    <x v="1"/>
    <x v="1"/>
    <x v="1"/>
    <n v="1"/>
    <x v="1"/>
    <x v="49"/>
    <x v="12"/>
    <m/>
  </r>
  <r>
    <d v="2019-12-04T00:00:00"/>
    <x v="6"/>
    <d v="1899-12-30T13:30:00"/>
    <m/>
    <x v="1"/>
    <s v="MR"/>
    <d v="2019-12-04T13:30:00"/>
    <n v="30975"/>
    <x v="75"/>
    <s v="Carga"/>
    <s v="NO"/>
    <n v="0.5"/>
    <n v="1"/>
    <x v="0"/>
    <x v="41"/>
    <x v="1"/>
    <s v="PORTUGAL"/>
    <m/>
    <m/>
    <m/>
    <m/>
    <n v="10"/>
    <s v="Miguel M."/>
    <x v="246"/>
    <d v="1899-12-30T13:30:00"/>
    <m/>
    <n v="0"/>
    <x v="0"/>
    <x v="0"/>
    <s v="SI"/>
    <x v="1"/>
    <x v="1"/>
    <x v="1"/>
    <n v="1"/>
    <x v="1"/>
    <x v="49"/>
    <x v="12"/>
    <m/>
  </r>
  <r>
    <d v="2019-12-09T00:00:00"/>
    <x v="14"/>
    <d v="1899-12-30T10:00:00"/>
    <m/>
    <x v="1"/>
    <s v="MR"/>
    <d v="2019-12-09T10:00:00"/>
    <m/>
    <x v="52"/>
    <s v="Descarga"/>
    <s v="NO"/>
    <n v="1"/>
    <n v="1"/>
    <x v="0"/>
    <x v="74"/>
    <x v="2"/>
    <s v="REINO UNIDO"/>
    <m/>
    <m/>
    <m/>
    <m/>
    <n v="10"/>
    <s v="Reyes"/>
    <x v="248"/>
    <d v="1899-12-30T10:00:00"/>
    <m/>
    <n v="0"/>
    <x v="0"/>
    <x v="0"/>
    <s v="SI"/>
    <x v="1"/>
    <x v="1"/>
    <x v="1"/>
    <n v="1"/>
    <x v="0"/>
    <x v="50"/>
    <x v="12"/>
    <m/>
  </r>
  <r>
    <d v="2019-12-04T00:00:00"/>
    <x v="3"/>
    <m/>
    <m/>
    <x v="0"/>
    <s v="SJ"/>
    <d v="2019-12-04T11:30:00"/>
    <n v="30841"/>
    <x v="27"/>
    <s v="Carga"/>
    <s v="NO"/>
    <n v="0.5"/>
    <n v="1"/>
    <x v="0"/>
    <x v="147"/>
    <x v="1"/>
    <s v="barcelona"/>
    <m/>
    <m/>
    <m/>
    <m/>
    <n v="10"/>
    <s v="Miguel M."/>
    <x v="246"/>
    <d v="1899-12-30T11:30:00"/>
    <m/>
    <n v="0"/>
    <x v="0"/>
    <x v="0"/>
    <s v="No"/>
    <x v="0"/>
    <x v="0"/>
    <x v="0"/>
    <n v="0"/>
    <x v="1"/>
    <x v="49"/>
    <x v="12"/>
    <m/>
  </r>
  <r>
    <d v="2019-12-05T00:00:00"/>
    <x v="18"/>
    <d v="1899-12-30T07:30:00"/>
    <m/>
    <x v="1"/>
    <s v="MB"/>
    <d v="2019-12-05T07:30:00"/>
    <m/>
    <x v="3"/>
    <s v="Descarga"/>
    <s v="NO"/>
    <n v="13.6"/>
    <n v="300"/>
    <x v="0"/>
    <x v="22"/>
    <x v="2"/>
    <s v="PALAU"/>
    <m/>
    <m/>
    <m/>
    <m/>
    <n v="30"/>
    <s v="Alfredo"/>
    <x v="247"/>
    <d v="1899-12-30T07:30:00"/>
    <m/>
    <n v="0"/>
    <x v="0"/>
    <x v="0"/>
    <s v="SI"/>
    <x v="1"/>
    <x v="1"/>
    <x v="1"/>
    <n v="1"/>
    <x v="0"/>
    <x v="49"/>
    <x v="12"/>
    <m/>
  </r>
  <r>
    <d v="2019-12-05T00:00:00"/>
    <x v="20"/>
    <d v="1899-12-30T08:30:00"/>
    <m/>
    <x v="1"/>
    <s v="MB"/>
    <d v="2019-12-05T08:30:00"/>
    <m/>
    <x v="18"/>
    <s v="Carga"/>
    <s v="NO"/>
    <n v="1"/>
    <n v="1"/>
    <x v="0"/>
    <x v="44"/>
    <x v="6"/>
    <s v="PALAU"/>
    <s v="Big Box Ricard Duran"/>
    <m/>
    <m/>
    <m/>
    <n v="10"/>
    <s v="Ouassim"/>
    <x v="247"/>
    <d v="1899-12-30T08:30:00"/>
    <m/>
    <n v="0"/>
    <x v="0"/>
    <x v="0"/>
    <s v="SI"/>
    <x v="1"/>
    <x v="1"/>
    <x v="1"/>
    <n v="1"/>
    <x v="0"/>
    <x v="49"/>
    <x v="12"/>
    <m/>
  </r>
  <r>
    <d v="2019-12-05T00:00:00"/>
    <x v="4"/>
    <d v="1899-12-30T12:00:00"/>
    <m/>
    <x v="1"/>
    <s v="MB"/>
    <d v="2019-12-05T12:00:00"/>
    <s v="BERNIS"/>
    <x v="3"/>
    <s v="Carga"/>
    <s v="NO"/>
    <n v="13.6"/>
    <n v="26"/>
    <x v="0"/>
    <x v="6"/>
    <x v="3"/>
    <s v="PALAU"/>
    <m/>
    <m/>
    <m/>
    <m/>
    <n v="30"/>
    <s v="Alfredo"/>
    <x v="247"/>
    <d v="1899-12-30T12:00:00"/>
    <m/>
    <n v="0"/>
    <x v="0"/>
    <x v="0"/>
    <s v="SI"/>
    <x v="1"/>
    <x v="1"/>
    <x v="1"/>
    <n v="1"/>
    <x v="1"/>
    <x v="49"/>
    <x v="12"/>
    <m/>
  </r>
  <r>
    <d v="2019-12-04T00:00:00"/>
    <x v="46"/>
    <d v="1899-12-30T18:00:00"/>
    <m/>
    <x v="1"/>
    <s v="JAR"/>
    <d v="2019-12-04T18:00:00"/>
    <n v="30222"/>
    <x v="26"/>
    <s v="Carga"/>
    <s v="NO"/>
    <n v="8"/>
    <n v="16"/>
    <x v="0"/>
    <x v="157"/>
    <x v="5"/>
    <s v="varios"/>
    <m/>
    <m/>
    <m/>
    <m/>
    <n v="30"/>
    <s v="Juan Carlos"/>
    <x v="246"/>
    <d v="1899-12-30T18:00:00"/>
    <m/>
    <n v="0"/>
    <x v="0"/>
    <x v="0"/>
    <s v="SI"/>
    <x v="1"/>
    <x v="1"/>
    <x v="1"/>
    <n v="1"/>
    <x v="2"/>
    <x v="49"/>
    <x v="12"/>
    <m/>
  </r>
  <r>
    <d v="2019-12-04T00:00:00"/>
    <x v="40"/>
    <d v="1899-12-30T17:00:00"/>
    <m/>
    <x v="1"/>
    <s v="JAR"/>
    <d v="2019-12-04T17:00:00"/>
    <s v="30698-31041-31092"/>
    <x v="83"/>
    <s v="Carga"/>
    <s v="NO"/>
    <n v="1"/>
    <n v="1"/>
    <x v="0"/>
    <x v="294"/>
    <x v="7"/>
    <s v="varios"/>
    <m/>
    <m/>
    <m/>
    <m/>
    <n v="20"/>
    <s v="Juan Carlos"/>
    <x v="246"/>
    <d v="1899-12-30T17:00:00"/>
    <m/>
    <n v="0"/>
    <x v="0"/>
    <x v="0"/>
    <s v="SI"/>
    <x v="1"/>
    <x v="1"/>
    <x v="1"/>
    <n v="1"/>
    <x v="2"/>
    <x v="49"/>
    <x v="12"/>
    <m/>
  </r>
  <r>
    <d v="2019-12-03T00:00:00"/>
    <x v="6"/>
    <d v="1899-12-30T13:30:00"/>
    <m/>
    <x v="1"/>
    <s v="JAR"/>
    <d v="2019-12-03T13:30:00"/>
    <s v="Mazarotas"/>
    <x v="7"/>
    <s v="Carga"/>
    <s v="NO"/>
    <n v="4"/>
    <n v="12"/>
    <x v="0"/>
    <x v="247"/>
    <x v="5"/>
    <s v="La Llagosta"/>
    <m/>
    <m/>
    <m/>
    <m/>
    <n v="20"/>
    <s v="Alfredo"/>
    <x v="245"/>
    <d v="1899-12-30T13:30:00"/>
    <m/>
    <n v="0"/>
    <x v="0"/>
    <x v="0"/>
    <s v="SI"/>
    <x v="1"/>
    <x v="1"/>
    <x v="1"/>
    <n v="1"/>
    <x v="2"/>
    <x v="49"/>
    <x v="12"/>
    <m/>
  </r>
  <r>
    <d v="2019-12-03T00:00:00"/>
    <x v="61"/>
    <d v="1899-12-30T11:45:00"/>
    <m/>
    <x v="1"/>
    <s v="JAR"/>
    <d v="2019-12-03T12:00:00"/>
    <s v="Carton"/>
    <x v="7"/>
    <s v="Carga"/>
    <s v="NO"/>
    <n v="4"/>
    <n v="12"/>
    <x v="0"/>
    <x v="247"/>
    <x v="5"/>
    <s v="La Llagosta"/>
    <m/>
    <m/>
    <m/>
    <m/>
    <n v="20"/>
    <s v="Alfredo"/>
    <x v="245"/>
    <d v="1899-12-30T11:45:00"/>
    <m/>
    <n v="0"/>
    <x v="0"/>
    <x v="0"/>
    <s v="SI"/>
    <x v="1"/>
    <x v="1"/>
    <x v="1"/>
    <n v="1"/>
    <x v="2"/>
    <x v="49"/>
    <x v="12"/>
    <m/>
  </r>
  <r>
    <d v="2019-12-03T00:00:00"/>
    <x v="116"/>
    <d v="1899-12-30T15:15:00"/>
    <m/>
    <x v="1"/>
    <s v="JAR"/>
    <d v="2019-12-03T15:30:00"/>
    <s v="mazarotas"/>
    <x v="7"/>
    <s v="Carga"/>
    <s v="NO"/>
    <n v="4"/>
    <n v="12"/>
    <x v="0"/>
    <x v="247"/>
    <x v="5"/>
    <s v="La Llagosta"/>
    <m/>
    <m/>
    <m/>
    <m/>
    <n v="20"/>
    <s v="Jesús"/>
    <x v="245"/>
    <d v="1899-12-30T15:15:00"/>
    <m/>
    <n v="0"/>
    <x v="0"/>
    <x v="0"/>
    <s v="SI"/>
    <x v="1"/>
    <x v="1"/>
    <x v="1"/>
    <n v="1"/>
    <x v="2"/>
    <x v="49"/>
    <x v="12"/>
    <m/>
  </r>
  <r>
    <d v="2019-12-05T00:00:00"/>
    <x v="36"/>
    <d v="1899-12-30T13:00:00"/>
    <m/>
    <x v="1"/>
    <s v="JAR"/>
    <d v="2019-12-05T13:00:00"/>
    <m/>
    <x v="3"/>
    <s v="Descarga"/>
    <s v="NO"/>
    <n v="2"/>
    <n v="3"/>
    <x v="0"/>
    <x v="90"/>
    <x v="0"/>
    <s v="PALAU"/>
    <m/>
    <m/>
    <m/>
    <m/>
    <n v="20"/>
    <s v="Jesús"/>
    <x v="247"/>
    <d v="1899-12-30T15:30:00"/>
    <m/>
    <n v="0"/>
    <x v="0"/>
    <x v="0"/>
    <s v="SI"/>
    <x v="1"/>
    <x v="2"/>
    <x v="0"/>
    <n v="0"/>
    <x v="0"/>
    <x v="49"/>
    <x v="12"/>
    <m/>
  </r>
  <r>
    <d v="2019-12-09T00:00:00"/>
    <x v="4"/>
    <d v="1899-12-30T12:00:00"/>
    <m/>
    <x v="1"/>
    <s v="JAR"/>
    <d v="2019-12-09T12:00:00"/>
    <m/>
    <x v="12"/>
    <s v="Descarga"/>
    <s v="NO"/>
    <n v="1"/>
    <n v="1"/>
    <x v="0"/>
    <x v="17"/>
    <x v="2"/>
    <s v="PALAU"/>
    <m/>
    <m/>
    <m/>
    <m/>
    <n v="10"/>
    <s v="Reyes"/>
    <x v="248"/>
    <d v="1899-12-30T12:00:00"/>
    <m/>
    <n v="0"/>
    <x v="0"/>
    <x v="0"/>
    <s v="SI"/>
    <x v="1"/>
    <x v="1"/>
    <x v="1"/>
    <n v="1"/>
    <x v="0"/>
    <x v="50"/>
    <x v="12"/>
    <m/>
  </r>
  <r>
    <d v="2019-12-04T00:00:00"/>
    <x v="7"/>
    <d v="1899-12-30T15:30:00"/>
    <m/>
    <x v="1"/>
    <s v="JAR"/>
    <d v="2019-12-04T15:30:00"/>
    <m/>
    <x v="7"/>
    <s v="Carga"/>
    <s v="NO"/>
    <n v="4"/>
    <n v="3"/>
    <x v="0"/>
    <x v="453"/>
    <x v="2"/>
    <s v="Palau"/>
    <m/>
    <m/>
    <m/>
    <m/>
    <n v="15"/>
    <s v="Jesús"/>
    <x v="246"/>
    <d v="1899-12-30T15:30:00"/>
    <m/>
    <n v="0"/>
    <x v="0"/>
    <x v="0"/>
    <s v="SI"/>
    <x v="1"/>
    <x v="1"/>
    <x v="1"/>
    <n v="1"/>
    <x v="0"/>
    <x v="49"/>
    <x v="12"/>
    <m/>
  </r>
  <r>
    <d v="2019-12-05T00:00:00"/>
    <x v="3"/>
    <d v="1899-12-30T11:30:00"/>
    <m/>
    <x v="1"/>
    <s v="JAR"/>
    <d v="2019-12-05T11:30:00"/>
    <n v="30986"/>
    <x v="43"/>
    <s v="Carga"/>
    <s v="NO"/>
    <n v="2"/>
    <n v="3"/>
    <x v="0"/>
    <x v="458"/>
    <x v="7"/>
    <s v="BALEARES"/>
    <m/>
    <m/>
    <m/>
    <m/>
    <n v="15"/>
    <s v="Reyes"/>
    <x v="247"/>
    <d v="1899-12-30T11:30:00"/>
    <m/>
    <n v="0"/>
    <x v="0"/>
    <x v="0"/>
    <s v="SI"/>
    <x v="1"/>
    <x v="1"/>
    <x v="1"/>
    <n v="1"/>
    <x v="2"/>
    <x v="49"/>
    <x v="12"/>
    <m/>
  </r>
  <r>
    <d v="2019-12-09T00:00:00"/>
    <x v="22"/>
    <d v="1899-12-30T09:00:00"/>
    <m/>
    <x v="1"/>
    <s v="JAR"/>
    <d v="2019-12-09T09:00:00"/>
    <m/>
    <x v="22"/>
    <s v="Descarga"/>
    <s v="NO"/>
    <n v="26"/>
    <n v="13.5"/>
    <x v="0"/>
    <x v="21"/>
    <x v="8"/>
    <s v="PALAU"/>
    <m/>
    <m/>
    <m/>
    <m/>
    <n v="60"/>
    <s v="Ouassim"/>
    <x v="248"/>
    <d v="1899-12-30T09:00:00"/>
    <m/>
    <n v="0"/>
    <x v="0"/>
    <x v="0"/>
    <s v="SI"/>
    <x v="1"/>
    <x v="1"/>
    <x v="1"/>
    <n v="1"/>
    <x v="2"/>
    <x v="50"/>
    <x v="12"/>
    <m/>
  </r>
  <r>
    <d v="2019-12-10T00:00:00"/>
    <x v="22"/>
    <d v="1899-12-30T09:00:00"/>
    <m/>
    <x v="1"/>
    <s v="JAR"/>
    <d v="2019-12-10T09:00:00"/>
    <m/>
    <x v="22"/>
    <s v="Descarga"/>
    <s v="NO"/>
    <n v="22"/>
    <n v="13.5"/>
    <x v="0"/>
    <x v="21"/>
    <x v="8"/>
    <s v="PALAU"/>
    <m/>
    <m/>
    <m/>
    <m/>
    <n v="60"/>
    <s v="Miguel M."/>
    <x v="249"/>
    <d v="1899-12-30T09:00:00"/>
    <m/>
    <n v="0"/>
    <x v="0"/>
    <x v="0"/>
    <s v="SI"/>
    <x v="1"/>
    <x v="1"/>
    <x v="1"/>
    <n v="1"/>
    <x v="2"/>
    <x v="50"/>
    <x v="12"/>
    <m/>
  </r>
  <r>
    <d v="2019-12-10T00:00:00"/>
    <x v="2"/>
    <d v="1899-12-30T11:00:00"/>
    <m/>
    <x v="1"/>
    <s v="JAR"/>
    <d v="2019-12-10T11:00:00"/>
    <m/>
    <x v="22"/>
    <s v="Carga"/>
    <s v="NO"/>
    <n v="22"/>
    <s v="13,5"/>
    <x v="0"/>
    <x v="21"/>
    <x v="8"/>
    <s v="PALAU"/>
    <m/>
    <m/>
    <m/>
    <m/>
    <n v="60"/>
    <s v="Miguel M."/>
    <x v="249"/>
    <d v="1899-12-30T11:00:00"/>
    <m/>
    <n v="0"/>
    <x v="0"/>
    <x v="0"/>
    <s v="SI"/>
    <x v="1"/>
    <x v="1"/>
    <x v="1"/>
    <n v="1"/>
    <x v="2"/>
    <x v="50"/>
    <x v="12"/>
    <m/>
  </r>
  <r>
    <d v="2019-12-05T00:00:00"/>
    <x v="2"/>
    <d v="1899-12-30T11:00:00"/>
    <m/>
    <x v="1"/>
    <s v="MB"/>
    <d v="2019-12-05T11:00:00"/>
    <s v="CB-1560"/>
    <x v="25"/>
    <s v="Descarga"/>
    <s v="NO"/>
    <n v="13.6"/>
    <n v="26"/>
    <x v="0"/>
    <x v="40"/>
    <x v="6"/>
    <s v="PALAU"/>
    <m/>
    <m/>
    <m/>
    <m/>
    <n v="60"/>
    <s v="Miguel M."/>
    <x v="247"/>
    <d v="1899-12-30T11:00:00"/>
    <m/>
    <n v="0"/>
    <x v="0"/>
    <x v="0"/>
    <s v="SI"/>
    <x v="1"/>
    <x v="1"/>
    <x v="1"/>
    <n v="1"/>
    <x v="0"/>
    <x v="49"/>
    <x v="12"/>
    <m/>
  </r>
  <r>
    <d v="2019-12-05T00:00:00"/>
    <x v="12"/>
    <d v="1899-12-30T14:30:00"/>
    <m/>
    <x v="1"/>
    <s v="JAR"/>
    <d v="2019-12-05T14:30:00"/>
    <m/>
    <x v="22"/>
    <s v="Descarga"/>
    <s v="NO"/>
    <n v="2"/>
    <n v="3"/>
    <x v="0"/>
    <x v="21"/>
    <x v="8"/>
    <s v="PALAU"/>
    <m/>
    <m/>
    <m/>
    <m/>
    <n v="30"/>
    <s v="Miguel M."/>
    <x v="248"/>
    <d v="1899-12-30T11:10:00"/>
    <m/>
    <n v="0"/>
    <x v="0"/>
    <x v="0"/>
    <s v="SI"/>
    <x v="2"/>
    <x v="2"/>
    <x v="0"/>
    <n v="0"/>
    <x v="2"/>
    <x v="50"/>
    <x v="12"/>
    <m/>
  </r>
  <r>
    <d v="2019-12-09T00:00:00"/>
    <x v="59"/>
    <d v="1899-12-30T07:00:00"/>
    <m/>
    <x v="1"/>
    <s v="JAR"/>
    <d v="2019-12-09T07:00:00"/>
    <s v="CB-1554"/>
    <x v="25"/>
    <s v="Descarga"/>
    <s v="SI"/>
    <n v="13.5"/>
    <n v="26"/>
    <x v="0"/>
    <x v="42"/>
    <x v="10"/>
    <s v="PALAU"/>
    <m/>
    <m/>
    <m/>
    <m/>
    <n v="60"/>
    <s v="Miguel M."/>
    <x v="248"/>
    <d v="1899-12-30T07:00:00"/>
    <m/>
    <n v="1"/>
    <x v="0"/>
    <x v="0"/>
    <s v="SI"/>
    <x v="1"/>
    <x v="1"/>
    <x v="1"/>
    <n v="1"/>
    <x v="2"/>
    <x v="50"/>
    <x v="12"/>
    <m/>
  </r>
  <r>
    <d v="2019-12-05T00:00:00"/>
    <x v="38"/>
    <d v="1899-12-30T15:00:00"/>
    <m/>
    <x v="1"/>
    <s v="JAR"/>
    <d v="2019-12-05T15:00:00"/>
    <n v="30708"/>
    <x v="3"/>
    <s v="Carga"/>
    <s v="SI"/>
    <n v="13.5"/>
    <n v="4"/>
    <x v="0"/>
    <x v="355"/>
    <x v="3"/>
    <s v="Zaragoza"/>
    <m/>
    <m/>
    <m/>
    <m/>
    <n v="45"/>
    <s v="Jesús"/>
    <x v="247"/>
    <d v="1899-12-30T17:00:00"/>
    <m/>
    <n v="1"/>
    <x v="0"/>
    <x v="0"/>
    <s v="SI"/>
    <x v="1"/>
    <x v="2"/>
    <x v="0"/>
    <n v="0"/>
    <x v="1"/>
    <x v="49"/>
    <x v="12"/>
    <m/>
  </r>
  <r>
    <d v="2019-12-05T00:00:00"/>
    <x v="22"/>
    <d v="1899-12-30T09:00:00"/>
    <m/>
    <x v="1"/>
    <s v="JAR"/>
    <d v="2019-12-05T09:00:00"/>
    <s v="palets"/>
    <x v="7"/>
    <s v="Carga"/>
    <s v="NO"/>
    <n v="4"/>
    <n v="12"/>
    <x v="0"/>
    <x v="247"/>
    <x v="5"/>
    <s v="La Llagosta"/>
    <m/>
    <m/>
    <m/>
    <m/>
    <n v="20"/>
    <s v="Alfredo"/>
    <x v="247"/>
    <d v="1899-12-30T09:00:00"/>
    <m/>
    <n v="0"/>
    <x v="0"/>
    <x v="0"/>
    <s v="SI"/>
    <x v="1"/>
    <x v="1"/>
    <x v="1"/>
    <n v="1"/>
    <x v="2"/>
    <x v="49"/>
    <x v="12"/>
    <m/>
  </r>
  <r>
    <d v="2019-12-05T00:00:00"/>
    <x v="14"/>
    <d v="1899-12-30T10:00:00"/>
    <m/>
    <x v="1"/>
    <s v="JAR"/>
    <d v="2019-12-05T10:00:00"/>
    <s v="mazarotas"/>
    <x v="7"/>
    <s v="Carga"/>
    <s v="NO"/>
    <n v="4"/>
    <n v="12"/>
    <x v="0"/>
    <x v="247"/>
    <x v="5"/>
    <s v="La Llagosta"/>
    <m/>
    <m/>
    <m/>
    <m/>
    <n v="20"/>
    <s v="Miguel M."/>
    <x v="247"/>
    <d v="1899-12-30T10:00:00"/>
    <m/>
    <n v="0"/>
    <x v="0"/>
    <x v="0"/>
    <s v="SI"/>
    <x v="1"/>
    <x v="1"/>
    <x v="1"/>
    <n v="1"/>
    <x v="2"/>
    <x v="49"/>
    <x v="12"/>
    <m/>
  </r>
  <r>
    <d v="2019-12-09T00:00:00"/>
    <x v="9"/>
    <d v="1899-12-30T08:00:00"/>
    <m/>
    <x v="1"/>
    <s v="JAR"/>
    <d v="2019-12-09T08:00:00"/>
    <m/>
    <x v="31"/>
    <s v="Carga"/>
    <s v="SI"/>
    <n v="13.5"/>
    <n v="20"/>
    <x v="0"/>
    <x v="70"/>
    <x v="11"/>
    <s v="Maçanet de la Selva"/>
    <m/>
    <m/>
    <m/>
    <m/>
    <n v="60"/>
    <s v="Alfredo"/>
    <x v="248"/>
    <d v="1899-12-30T08:00:00"/>
    <m/>
    <n v="1"/>
    <x v="0"/>
    <x v="0"/>
    <s v="SI"/>
    <x v="1"/>
    <x v="1"/>
    <x v="1"/>
    <n v="1"/>
    <x v="2"/>
    <x v="50"/>
    <x v="12"/>
    <m/>
  </r>
  <r>
    <d v="2019-12-11T00:00:00"/>
    <x v="9"/>
    <d v="1899-12-30T08:00:00"/>
    <m/>
    <x v="1"/>
    <s v="JAR"/>
    <d v="2019-12-11T08:00:00"/>
    <m/>
    <x v="31"/>
    <s v="Carga"/>
    <s v="SI"/>
    <n v="13.5"/>
    <n v="20"/>
    <x v="0"/>
    <x v="70"/>
    <x v="11"/>
    <s v="Maçanet de la Selva"/>
    <m/>
    <m/>
    <m/>
    <m/>
    <n v="60"/>
    <s v="Alfredo"/>
    <x v="250"/>
    <d v="1899-12-30T08:00:00"/>
    <m/>
    <n v="1"/>
    <x v="0"/>
    <x v="0"/>
    <s v="SI"/>
    <x v="1"/>
    <x v="1"/>
    <x v="1"/>
    <n v="1"/>
    <x v="2"/>
    <x v="50"/>
    <x v="12"/>
    <m/>
  </r>
  <r>
    <d v="2019-12-05T00:00:00"/>
    <x v="43"/>
    <d v="1899-12-30T14:00:00"/>
    <m/>
    <x v="1"/>
    <s v="JAR"/>
    <d v="2019-12-05T14:00:00"/>
    <s v="6008140-7822"/>
    <x v="3"/>
    <s v="Carga"/>
    <s v="SI"/>
    <n v="13.5"/>
    <n v="22"/>
    <x v="0"/>
    <x v="51"/>
    <x v="4"/>
    <s v="Romania"/>
    <m/>
    <m/>
    <m/>
    <m/>
    <n v="90"/>
    <s v="Juan Carlos"/>
    <x v="247"/>
    <d v="1899-12-30T14:00:00"/>
    <m/>
    <n v="1"/>
    <x v="0"/>
    <x v="0"/>
    <s v="SI"/>
    <x v="1"/>
    <x v="1"/>
    <x v="1"/>
    <n v="1"/>
    <x v="1"/>
    <x v="49"/>
    <x v="12"/>
    <m/>
  </r>
  <r>
    <d v="2019-12-05T00:00:00"/>
    <x v="7"/>
    <m/>
    <m/>
    <x v="0"/>
    <s v="JAR"/>
    <d v="2019-12-05T15:30:00"/>
    <s v="6008126-7880"/>
    <x v="45"/>
    <s v="Carga"/>
    <s v="NO"/>
    <n v="1"/>
    <n v="2"/>
    <x v="0"/>
    <x v="7"/>
    <x v="4"/>
    <s v="France"/>
    <m/>
    <m/>
    <m/>
    <m/>
    <n v="15"/>
    <s v="Jesús"/>
    <x v="247"/>
    <d v="1899-12-30T15:30:00"/>
    <m/>
    <n v="0"/>
    <x v="0"/>
    <x v="0"/>
    <s v="No"/>
    <x v="0"/>
    <x v="0"/>
    <x v="0"/>
    <n v="0"/>
    <x v="1"/>
    <x v="49"/>
    <x v="12"/>
    <m/>
  </r>
  <r>
    <d v="2019-12-05T00:00:00"/>
    <x v="6"/>
    <d v="1899-12-30T13:30:00"/>
    <m/>
    <x v="1"/>
    <s v="JAR"/>
    <d v="2019-12-05T13:30:00"/>
    <m/>
    <x v="7"/>
    <s v="Descarga"/>
    <s v="NO"/>
    <n v="1"/>
    <n v="1"/>
    <x v="0"/>
    <x v="9"/>
    <x v="5"/>
    <s v="PALAU"/>
    <m/>
    <m/>
    <m/>
    <m/>
    <n v="10"/>
    <s v="Reyes"/>
    <x v="247"/>
    <d v="1899-12-30T13:30:00"/>
    <m/>
    <n v="0"/>
    <x v="0"/>
    <x v="0"/>
    <s v="SI"/>
    <x v="1"/>
    <x v="1"/>
    <x v="1"/>
    <n v="1"/>
    <x v="2"/>
    <x v="49"/>
    <x v="12"/>
    <m/>
  </r>
  <r>
    <d v="2019-12-04T00:00:00"/>
    <x v="35"/>
    <d v="1899-12-30T12:15:00"/>
    <m/>
    <x v="1"/>
    <s v="JAR"/>
    <d v="2019-12-04T12:30:00"/>
    <m/>
    <x v="7"/>
    <s v="Carga"/>
    <s v="NO"/>
    <n v="1"/>
    <n v="1"/>
    <x v="0"/>
    <x v="9"/>
    <x v="5"/>
    <s v="Castellbisbal"/>
    <m/>
    <m/>
    <m/>
    <m/>
    <n v="10"/>
    <s v="Sandra"/>
    <x v="246"/>
    <d v="1899-12-30T12:15:00"/>
    <m/>
    <n v="0"/>
    <x v="0"/>
    <x v="0"/>
    <s v="SI"/>
    <x v="1"/>
    <x v="1"/>
    <x v="1"/>
    <n v="1"/>
    <x v="2"/>
    <x v="49"/>
    <x v="12"/>
    <m/>
  </r>
  <r>
    <d v="2019-12-05T00:00:00"/>
    <x v="175"/>
    <d v="1899-12-30T16:15:00"/>
    <m/>
    <x v="1"/>
    <s v="JAR"/>
    <d v="2019-12-05T16:30:00"/>
    <s v="Clariant"/>
    <x v="72"/>
    <s v="Descarga"/>
    <s v="NO"/>
    <n v="1"/>
    <n v="1"/>
    <x v="0"/>
    <x v="4"/>
    <x v="2"/>
    <s v="PALAU"/>
    <m/>
    <m/>
    <m/>
    <m/>
    <m/>
    <m/>
    <x v="23"/>
    <m/>
    <m/>
    <n v="0"/>
    <x v="1"/>
    <x v="1"/>
    <s v="N/A"/>
    <x v="4"/>
    <x v="4"/>
    <x v="0"/>
    <n v="0"/>
    <x v="0"/>
    <x v="5"/>
    <x v="2"/>
    <m/>
  </r>
  <r>
    <d v="2019-12-05T00:00:00"/>
    <x v="13"/>
    <d v="1899-12-30T16:00:00"/>
    <m/>
    <x v="1"/>
    <s v="JAR"/>
    <d v="2019-12-05T16:00:00"/>
    <m/>
    <x v="26"/>
    <s v="Carga"/>
    <s v="NO"/>
    <n v="8"/>
    <n v="16"/>
    <x v="0"/>
    <x v="157"/>
    <x v="5"/>
    <s v="varios"/>
    <m/>
    <m/>
    <m/>
    <m/>
    <n v="30"/>
    <s v="Jesús"/>
    <x v="247"/>
    <d v="1899-12-30T16:00:00"/>
    <m/>
    <n v="0"/>
    <x v="0"/>
    <x v="0"/>
    <s v="SI"/>
    <x v="1"/>
    <x v="1"/>
    <x v="1"/>
    <n v="1"/>
    <x v="2"/>
    <x v="49"/>
    <x v="12"/>
    <m/>
  </r>
  <r>
    <d v="2019-12-05T00:00:00"/>
    <x v="55"/>
    <d v="1899-12-30T17:30:00"/>
    <m/>
    <x v="1"/>
    <s v="JAR"/>
    <d v="2019-12-05T17:30:00"/>
    <n v="30840"/>
    <x v="83"/>
    <s v="Carga"/>
    <s v="NO"/>
    <n v="1"/>
    <n v="1"/>
    <x v="0"/>
    <x v="4"/>
    <x v="3"/>
    <s v="Guipuzcoa"/>
    <m/>
    <m/>
    <m/>
    <m/>
    <n v="10"/>
    <s v="Reyes"/>
    <x v="247"/>
    <d v="1899-12-30T17:30:00"/>
    <m/>
    <n v="0"/>
    <x v="0"/>
    <x v="0"/>
    <s v="SI"/>
    <x v="1"/>
    <x v="1"/>
    <x v="1"/>
    <n v="1"/>
    <x v="1"/>
    <x v="49"/>
    <x v="12"/>
    <m/>
  </r>
  <r>
    <d v="2019-12-05T00:00:00"/>
    <x v="47"/>
    <d v="1899-12-30T18:30:00"/>
    <m/>
    <x v="1"/>
    <s v="JAR"/>
    <d v="2019-12-05T18:30:00"/>
    <m/>
    <x v="3"/>
    <s v="Descarga"/>
    <s v="NO"/>
    <n v="4"/>
    <n v="5"/>
    <x v="0"/>
    <x v="453"/>
    <x v="2"/>
    <s v="PALAU"/>
    <m/>
    <m/>
    <m/>
    <m/>
    <n v="20"/>
    <s v="Juan Carlos"/>
    <x v="247"/>
    <d v="1899-12-30T18:30:00"/>
    <m/>
    <n v="0"/>
    <x v="0"/>
    <x v="0"/>
    <s v="SI"/>
    <x v="1"/>
    <x v="1"/>
    <x v="1"/>
    <n v="1"/>
    <x v="0"/>
    <x v="49"/>
    <x v="12"/>
    <m/>
  </r>
  <r>
    <d v="2019-12-09T00:00:00"/>
    <x v="8"/>
    <d v="1899-12-30T16:30:00"/>
    <m/>
    <x v="1"/>
    <s v="JAR"/>
    <d v="2019-12-09T16:30:00"/>
    <m/>
    <x v="19"/>
    <s v="Carga"/>
    <s v="NO"/>
    <n v="4"/>
    <n v="2"/>
    <x v="0"/>
    <x v="6"/>
    <x v="3"/>
    <s v="Varios"/>
    <m/>
    <m/>
    <m/>
    <m/>
    <n v="15"/>
    <s v="Jesús"/>
    <x v="248"/>
    <d v="1899-12-30T16:30:00"/>
    <m/>
    <n v="0"/>
    <x v="0"/>
    <x v="0"/>
    <s v="SI"/>
    <x v="1"/>
    <x v="1"/>
    <x v="1"/>
    <n v="1"/>
    <x v="1"/>
    <x v="50"/>
    <x v="12"/>
    <m/>
  </r>
  <r>
    <d v="2019-12-09T00:00:00"/>
    <x v="40"/>
    <d v="1899-12-30T17:00:00"/>
    <m/>
    <x v="1"/>
    <s v="JAR"/>
    <d v="2019-12-09T17:00:00"/>
    <m/>
    <x v="83"/>
    <s v="Carga"/>
    <s v="NO"/>
    <n v="1"/>
    <n v="1"/>
    <x v="0"/>
    <x v="294"/>
    <x v="7"/>
    <s v="varios"/>
    <m/>
    <m/>
    <m/>
    <m/>
    <n v="20"/>
    <s v="Juan Carlos"/>
    <x v="248"/>
    <d v="1899-12-30T17:00:00"/>
    <m/>
    <n v="0"/>
    <x v="0"/>
    <x v="0"/>
    <s v="SI"/>
    <x v="1"/>
    <x v="1"/>
    <x v="1"/>
    <n v="1"/>
    <x v="2"/>
    <x v="50"/>
    <x v="12"/>
    <m/>
  </r>
  <r>
    <d v="2019-12-10T00:00:00"/>
    <x v="40"/>
    <d v="1899-12-30T17:00:00"/>
    <m/>
    <x v="1"/>
    <s v="JAR"/>
    <d v="2019-12-10T17:00:00"/>
    <m/>
    <x v="83"/>
    <s v="Carga"/>
    <s v="NO"/>
    <n v="1"/>
    <n v="1"/>
    <x v="0"/>
    <x v="294"/>
    <x v="7"/>
    <s v="varios"/>
    <m/>
    <m/>
    <m/>
    <m/>
    <n v="30"/>
    <s v="Juan Carlos"/>
    <x v="249"/>
    <d v="1899-12-30T17:00:00"/>
    <m/>
    <n v="0"/>
    <x v="0"/>
    <x v="0"/>
    <s v="SI"/>
    <x v="1"/>
    <x v="1"/>
    <x v="1"/>
    <n v="1"/>
    <x v="2"/>
    <x v="50"/>
    <x v="12"/>
    <m/>
  </r>
  <r>
    <d v="2019-12-11T00:00:00"/>
    <x v="40"/>
    <d v="1899-12-30T17:00:00"/>
    <m/>
    <x v="1"/>
    <s v="JAR"/>
    <d v="2019-12-11T17:00:00"/>
    <m/>
    <x v="83"/>
    <s v="Carga"/>
    <s v="NO"/>
    <n v="1"/>
    <n v="1"/>
    <x v="0"/>
    <x v="294"/>
    <x v="7"/>
    <s v="varios"/>
    <m/>
    <m/>
    <m/>
    <m/>
    <n v="15"/>
    <s v="Juan Carlos"/>
    <x v="250"/>
    <d v="1899-12-30T17:00:00"/>
    <m/>
    <n v="0"/>
    <x v="0"/>
    <x v="0"/>
    <s v="SI"/>
    <x v="1"/>
    <x v="1"/>
    <x v="1"/>
    <n v="1"/>
    <x v="2"/>
    <x v="50"/>
    <x v="12"/>
    <m/>
  </r>
  <r>
    <d v="2019-12-13T00:00:00"/>
    <x v="40"/>
    <d v="1899-12-30T17:00:00"/>
    <m/>
    <x v="1"/>
    <s v="JAR"/>
    <d v="2019-12-13T17:00:00"/>
    <m/>
    <x v="83"/>
    <s v="Carga"/>
    <s v="NO"/>
    <n v="1"/>
    <n v="1"/>
    <x v="0"/>
    <x v="294"/>
    <x v="7"/>
    <s v="varios"/>
    <m/>
    <m/>
    <m/>
    <m/>
    <n v="15"/>
    <s v="Juan Carlos"/>
    <x v="251"/>
    <d v="1899-12-30T17:00:00"/>
    <m/>
    <n v="0"/>
    <x v="0"/>
    <x v="0"/>
    <s v="SI"/>
    <x v="1"/>
    <x v="1"/>
    <x v="1"/>
    <n v="1"/>
    <x v="2"/>
    <x v="50"/>
    <x v="12"/>
    <m/>
  </r>
  <r>
    <d v="2019-12-10T00:00:00"/>
    <x v="8"/>
    <d v="1899-12-30T16:30:00"/>
    <m/>
    <x v="1"/>
    <s v="JAR"/>
    <d v="2019-12-10T16:30:00"/>
    <m/>
    <x v="19"/>
    <s v="Carga"/>
    <s v="NO"/>
    <n v="4"/>
    <n v="2"/>
    <x v="0"/>
    <x v="6"/>
    <x v="3"/>
    <s v="Varios"/>
    <m/>
    <m/>
    <m/>
    <m/>
    <n v="20"/>
    <s v="FALLO"/>
    <x v="249"/>
    <d v="1899-12-30T16:30:00"/>
    <m/>
    <n v="0"/>
    <x v="0"/>
    <x v="0"/>
    <s v="SI"/>
    <x v="1"/>
    <x v="1"/>
    <x v="1"/>
    <n v="1"/>
    <x v="1"/>
    <x v="50"/>
    <x v="12"/>
    <m/>
  </r>
  <r>
    <d v="2019-12-11T00:00:00"/>
    <x v="8"/>
    <d v="1899-12-30T16:30:00"/>
    <m/>
    <x v="1"/>
    <s v="JAR"/>
    <d v="2019-12-11T16:30:00"/>
    <m/>
    <x v="19"/>
    <s v="Carga"/>
    <s v="NO"/>
    <n v="4"/>
    <n v="2"/>
    <x v="0"/>
    <x v="6"/>
    <x v="3"/>
    <s v="Varios"/>
    <m/>
    <m/>
    <m/>
    <m/>
    <m/>
    <s v="FALLO"/>
    <x v="23"/>
    <m/>
    <m/>
    <n v="0"/>
    <x v="1"/>
    <x v="1"/>
    <s v="N/A"/>
    <x v="4"/>
    <x v="4"/>
    <x v="0"/>
    <n v="0"/>
    <x v="1"/>
    <x v="5"/>
    <x v="2"/>
    <m/>
  </r>
  <r>
    <d v="2019-12-12T00:00:00"/>
    <x v="8"/>
    <d v="1899-12-30T16:30:00"/>
    <m/>
    <x v="1"/>
    <s v="JAR"/>
    <d v="2019-12-12T16:30:00"/>
    <m/>
    <x v="19"/>
    <s v="Carga"/>
    <s v="NO"/>
    <n v="4"/>
    <n v="2"/>
    <x v="0"/>
    <x v="6"/>
    <x v="3"/>
    <s v="Varios"/>
    <m/>
    <m/>
    <m/>
    <m/>
    <n v="20"/>
    <s v="Alfredo"/>
    <x v="252"/>
    <d v="1899-12-30T11:30:00"/>
    <m/>
    <n v="0"/>
    <x v="0"/>
    <x v="0"/>
    <s v="SI"/>
    <x v="1"/>
    <x v="3"/>
    <x v="1"/>
    <n v="1"/>
    <x v="1"/>
    <x v="50"/>
    <x v="12"/>
    <m/>
  </r>
  <r>
    <d v="2019-12-13T00:00:00"/>
    <x v="8"/>
    <d v="1899-12-30T16:30:00"/>
    <m/>
    <x v="1"/>
    <s v="JAR"/>
    <d v="2019-12-13T16:30:00"/>
    <m/>
    <x v="19"/>
    <s v="Carga"/>
    <s v="NO"/>
    <n v="4"/>
    <n v="2"/>
    <x v="0"/>
    <x v="6"/>
    <x v="3"/>
    <s v="Varios"/>
    <m/>
    <m/>
    <m/>
    <m/>
    <n v="20"/>
    <s v="Jesús"/>
    <x v="251"/>
    <d v="1899-12-30T16:30:00"/>
    <m/>
    <n v="0"/>
    <x v="0"/>
    <x v="0"/>
    <s v="SI"/>
    <x v="1"/>
    <x v="1"/>
    <x v="1"/>
    <n v="1"/>
    <x v="1"/>
    <x v="50"/>
    <x v="12"/>
    <m/>
  </r>
  <r>
    <d v="2019-12-09T00:00:00"/>
    <x v="20"/>
    <d v="1899-12-30T08:30:00"/>
    <m/>
    <x v="1"/>
    <s v="JAR"/>
    <d v="2019-12-09T08:30:00"/>
    <m/>
    <x v="7"/>
    <s v="Carga"/>
    <s v="NO"/>
    <n v="4"/>
    <n v="6"/>
    <x v="0"/>
    <x v="247"/>
    <x v="5"/>
    <s v="La Llagosta"/>
    <m/>
    <m/>
    <m/>
    <m/>
    <n v="20"/>
    <s v="Alfredo"/>
    <x v="248"/>
    <d v="1899-12-30T08:30:00"/>
    <m/>
    <n v="0"/>
    <x v="0"/>
    <x v="0"/>
    <s v="SI"/>
    <x v="1"/>
    <x v="1"/>
    <x v="1"/>
    <n v="1"/>
    <x v="2"/>
    <x v="50"/>
    <x v="12"/>
    <m/>
  </r>
  <r>
    <d v="2019-12-09T00:00:00"/>
    <x v="3"/>
    <d v="1899-12-30T11:30:00"/>
    <m/>
    <x v="1"/>
    <s v="JAR"/>
    <d v="2019-12-09T11:30:00"/>
    <m/>
    <x v="32"/>
    <s v="Descarga"/>
    <s v="NO"/>
    <n v="6"/>
    <n v="10"/>
    <x v="0"/>
    <x v="227"/>
    <x v="0"/>
    <s v="PALAU"/>
    <m/>
    <m/>
    <m/>
    <m/>
    <n v="40"/>
    <s v="Alfredo"/>
    <x v="248"/>
    <d v="1899-12-30T11:30:00"/>
    <m/>
    <n v="0"/>
    <x v="0"/>
    <x v="0"/>
    <s v="SI"/>
    <x v="1"/>
    <x v="1"/>
    <x v="1"/>
    <n v="1"/>
    <x v="0"/>
    <x v="50"/>
    <x v="12"/>
    <m/>
  </r>
  <r>
    <d v="2019-12-09T00:00:00"/>
    <x v="31"/>
    <d v="1899-12-30T10:45:00"/>
    <m/>
    <x v="1"/>
    <s v="JAR"/>
    <d v="2019-12-09T11:00:00"/>
    <m/>
    <x v="3"/>
    <s v="Descarga"/>
    <s v="NO"/>
    <n v="2"/>
    <n v="3"/>
    <x v="0"/>
    <x v="453"/>
    <x v="2"/>
    <s v="PALAU"/>
    <m/>
    <m/>
    <m/>
    <m/>
    <n v="20"/>
    <s v="Ouassim"/>
    <x v="248"/>
    <d v="1899-12-30T10:45:00"/>
    <m/>
    <n v="0"/>
    <x v="0"/>
    <x v="0"/>
    <s v="SI"/>
    <x v="1"/>
    <x v="1"/>
    <x v="1"/>
    <n v="1"/>
    <x v="0"/>
    <x v="50"/>
    <x v="12"/>
    <m/>
  </r>
  <r>
    <d v="2019-12-10T00:00:00"/>
    <x v="9"/>
    <d v="1899-12-30T08:00:00"/>
    <m/>
    <x v="1"/>
    <s v="JAR"/>
    <d v="2019-12-10T08:00:00"/>
    <s v="CB-1559"/>
    <x v="25"/>
    <s v="Descarga"/>
    <s v="SI"/>
    <n v="13.5"/>
    <n v="26"/>
    <x v="0"/>
    <x v="134"/>
    <x v="10"/>
    <s v="PALAU"/>
    <m/>
    <m/>
    <m/>
    <m/>
    <n v="20"/>
    <s v="Alfredo"/>
    <x v="249"/>
    <d v="1899-12-30T10:00:00"/>
    <m/>
    <n v="1"/>
    <x v="0"/>
    <x v="0"/>
    <s v="SI"/>
    <x v="1"/>
    <x v="2"/>
    <x v="0"/>
    <n v="0"/>
    <x v="2"/>
    <x v="50"/>
    <x v="12"/>
    <m/>
  </r>
  <r>
    <d v="2019-12-09T00:00:00"/>
    <x v="36"/>
    <d v="1899-12-30T13:00:00"/>
    <m/>
    <x v="1"/>
    <s v="JAR"/>
    <d v="2019-12-09T13:00:00"/>
    <n v="30861"/>
    <x v="43"/>
    <s v="Carga"/>
    <s v="NO"/>
    <n v="2"/>
    <n v="1"/>
    <x v="0"/>
    <x v="4"/>
    <x v="11"/>
    <s v="Alava"/>
    <m/>
    <m/>
    <m/>
    <m/>
    <n v="15"/>
    <s v="Alfredo"/>
    <x v="248"/>
    <d v="1899-12-30T13:00:00"/>
    <m/>
    <n v="0"/>
    <x v="0"/>
    <x v="0"/>
    <s v="SI"/>
    <x v="1"/>
    <x v="1"/>
    <x v="1"/>
    <n v="1"/>
    <x v="2"/>
    <x v="50"/>
    <x v="12"/>
    <m/>
  </r>
  <r>
    <d v="2019-12-10T00:00:00"/>
    <x v="20"/>
    <d v="1899-12-30T08:30:00"/>
    <m/>
    <x v="1"/>
    <s v="JAR"/>
    <d v="2019-12-10T08:30:00"/>
    <n v="30961"/>
    <x v="63"/>
    <s v="Carga"/>
    <s v="NO"/>
    <n v="1"/>
    <n v="1"/>
    <x v="0"/>
    <x v="384"/>
    <x v="1"/>
    <s v="Granollers"/>
    <m/>
    <m/>
    <m/>
    <m/>
    <n v="10"/>
    <s v="Alfredo"/>
    <x v="249"/>
    <d v="1899-12-30T08:50:00"/>
    <m/>
    <n v="0"/>
    <x v="0"/>
    <x v="0"/>
    <s v="SI"/>
    <x v="1"/>
    <x v="2"/>
    <x v="0"/>
    <n v="0"/>
    <x v="1"/>
    <x v="50"/>
    <x v="12"/>
    <m/>
  </r>
  <r>
    <d v="2019-12-10T00:00:00"/>
    <x v="18"/>
    <d v="1899-12-30T07:30:00"/>
    <m/>
    <x v="1"/>
    <s v="JAR"/>
    <d v="2019-12-10T07:30:00"/>
    <n v="30940"/>
    <x v="3"/>
    <s v="Carga"/>
    <s v="NO"/>
    <n v="1"/>
    <n v="1"/>
    <x v="0"/>
    <x v="4"/>
    <x v="1"/>
    <s v="Barcelona"/>
    <m/>
    <m/>
    <m/>
    <m/>
    <n v="15"/>
    <s v="Alfredo"/>
    <x v="249"/>
    <d v="1899-12-30T07:30:00"/>
    <m/>
    <n v="0"/>
    <x v="0"/>
    <x v="0"/>
    <s v="SI"/>
    <x v="1"/>
    <x v="1"/>
    <x v="1"/>
    <n v="1"/>
    <x v="1"/>
    <x v="50"/>
    <x v="12"/>
    <m/>
  </r>
  <r>
    <d v="2019-12-09T00:00:00"/>
    <x v="13"/>
    <d v="1899-12-30T16:00:00"/>
    <m/>
    <x v="1"/>
    <s v="JAR"/>
    <d v="2019-12-09T16:00:00"/>
    <m/>
    <x v="43"/>
    <s v="Carga"/>
    <s v="NO"/>
    <n v="7"/>
    <n v="14"/>
    <x v="0"/>
    <x v="150"/>
    <x v="0"/>
    <s v="zaragoza"/>
    <m/>
    <m/>
    <m/>
    <m/>
    <n v="30"/>
    <s v="Jesús"/>
    <x v="248"/>
    <d v="1899-12-30T16:00:00"/>
    <m/>
    <n v="0"/>
    <x v="0"/>
    <x v="0"/>
    <s v="SI"/>
    <x v="1"/>
    <x v="1"/>
    <x v="1"/>
    <n v="1"/>
    <x v="0"/>
    <x v="50"/>
    <x v="12"/>
    <m/>
  </r>
  <r>
    <d v="2019-12-09T00:00:00"/>
    <x v="6"/>
    <d v="1899-12-30T13:30:00"/>
    <m/>
    <x v="1"/>
    <s v="JAR"/>
    <d v="2019-12-09T13:30:00"/>
    <n v="30669"/>
    <x v="26"/>
    <s v="Carga"/>
    <s v="NO"/>
    <n v="7"/>
    <n v="13"/>
    <x v="0"/>
    <x v="459"/>
    <x v="7"/>
    <s v="Valencia"/>
    <m/>
    <m/>
    <m/>
    <m/>
    <n v="30"/>
    <s v="Alfredo"/>
    <x v="248"/>
    <d v="1899-12-30T13:30:00"/>
    <m/>
    <n v="0"/>
    <x v="0"/>
    <x v="0"/>
    <s v="SI"/>
    <x v="1"/>
    <x v="1"/>
    <x v="1"/>
    <n v="1"/>
    <x v="2"/>
    <x v="50"/>
    <x v="12"/>
    <m/>
  </r>
  <r>
    <d v="2019-12-09T00:00:00"/>
    <x v="2"/>
    <m/>
    <m/>
    <x v="0"/>
    <s v="JAR"/>
    <d v="2019-12-09T11:00:00"/>
    <m/>
    <x v="18"/>
    <s v="Descarga"/>
    <s v="NO"/>
    <n v="1"/>
    <n v="1"/>
    <x v="0"/>
    <x v="440"/>
    <x v="2"/>
    <s v="PALAU"/>
    <m/>
    <m/>
    <m/>
    <m/>
    <n v="10"/>
    <s v="Ouassim"/>
    <x v="248"/>
    <d v="1899-12-30T11:00:00"/>
    <m/>
    <n v="0"/>
    <x v="0"/>
    <x v="0"/>
    <s v="No"/>
    <x v="0"/>
    <x v="0"/>
    <x v="0"/>
    <n v="0"/>
    <x v="0"/>
    <x v="50"/>
    <x v="12"/>
    <m/>
  </r>
  <r>
    <d v="2019-12-09T00:00:00"/>
    <x v="5"/>
    <d v="1899-12-30T12:30:00"/>
    <m/>
    <x v="1"/>
    <s v="JAR"/>
    <d v="2019-12-09T12:30:00"/>
    <s v="MAZAROTAS"/>
    <x v="7"/>
    <s v="Carga"/>
    <s v="NO"/>
    <n v="4"/>
    <n v="12"/>
    <x v="0"/>
    <x v="247"/>
    <x v="5"/>
    <s v="LA LLAGOSTA"/>
    <m/>
    <m/>
    <m/>
    <m/>
    <n v="20"/>
    <s v="Alfredo"/>
    <x v="248"/>
    <d v="1899-12-30T12:30:00"/>
    <m/>
    <n v="0"/>
    <x v="0"/>
    <x v="0"/>
    <s v="SI"/>
    <x v="1"/>
    <x v="1"/>
    <x v="1"/>
    <n v="1"/>
    <x v="2"/>
    <x v="50"/>
    <x v="12"/>
    <m/>
  </r>
  <r>
    <d v="2019-12-10T00:00:00"/>
    <x v="3"/>
    <d v="1899-12-30T11:30:00"/>
    <m/>
    <x v="1"/>
    <s v="JAR"/>
    <d v="2019-12-10T11:30:00"/>
    <s v="SIRVALAC"/>
    <x v="3"/>
    <s v="Descarga"/>
    <s v="NO"/>
    <n v="1"/>
    <n v="2"/>
    <x v="0"/>
    <x v="4"/>
    <x v="2"/>
    <s v="PALAU"/>
    <m/>
    <m/>
    <m/>
    <m/>
    <n v="10"/>
    <s v="Reyes"/>
    <x v="249"/>
    <d v="1899-12-30T11:30:00"/>
    <m/>
    <n v="0"/>
    <x v="0"/>
    <x v="0"/>
    <s v="SI"/>
    <x v="1"/>
    <x v="1"/>
    <x v="1"/>
    <n v="1"/>
    <x v="0"/>
    <x v="50"/>
    <x v="12"/>
    <m/>
  </r>
  <r>
    <d v="2019-12-09T00:00:00"/>
    <x v="7"/>
    <m/>
    <m/>
    <x v="0"/>
    <s v="JAR"/>
    <d v="2019-12-09T15:30:00"/>
    <n v="30875"/>
    <x v="16"/>
    <s v="Carga"/>
    <s v="NO"/>
    <n v="3"/>
    <n v="5"/>
    <x v="0"/>
    <x v="429"/>
    <x v="1"/>
    <s v="Guipuzcoa"/>
    <m/>
    <m/>
    <m/>
    <m/>
    <n v="20"/>
    <s v="Juan Carlos"/>
    <x v="248"/>
    <d v="1899-12-30T15:30:00"/>
    <m/>
    <n v="0"/>
    <x v="0"/>
    <x v="0"/>
    <s v="No"/>
    <x v="0"/>
    <x v="0"/>
    <x v="0"/>
    <n v="0"/>
    <x v="1"/>
    <x v="50"/>
    <x v="12"/>
    <m/>
  </r>
  <r>
    <d v="2019-12-10T00:00:00"/>
    <x v="36"/>
    <d v="1899-12-30T13:00:00"/>
    <m/>
    <x v="1"/>
    <s v="JAR"/>
    <d v="2019-12-10T13:00:00"/>
    <n v="31019"/>
    <x v="40"/>
    <s v="Carga"/>
    <s v="NO"/>
    <n v="1"/>
    <n v="1"/>
    <x v="0"/>
    <x v="339"/>
    <x v="3"/>
    <s v="Pontevedra"/>
    <m/>
    <m/>
    <m/>
    <m/>
    <n v="10"/>
    <s v="Alfredo"/>
    <x v="249"/>
    <d v="1899-12-30T13:00:00"/>
    <m/>
    <n v="0"/>
    <x v="0"/>
    <x v="0"/>
    <s v="SI"/>
    <x v="1"/>
    <x v="1"/>
    <x v="1"/>
    <n v="1"/>
    <x v="1"/>
    <x v="50"/>
    <x v="12"/>
    <m/>
  </r>
  <r>
    <d v="2019-12-09T00:00:00"/>
    <x v="48"/>
    <d v="1899-12-30T19:30:00"/>
    <m/>
    <x v="1"/>
    <s v="JAR"/>
    <d v="2019-12-09T19:30:00"/>
    <n v="6008196"/>
    <x v="6"/>
    <s v="Carga"/>
    <s v="SI"/>
    <n v="13.5"/>
    <n v="22"/>
    <x v="0"/>
    <x v="7"/>
    <x v="4"/>
    <s v="France"/>
    <m/>
    <m/>
    <m/>
    <m/>
    <n v="40"/>
    <s v="Jesús"/>
    <x v="248"/>
    <d v="1899-12-30T19:30:00"/>
    <m/>
    <n v="1"/>
    <x v="0"/>
    <x v="0"/>
    <s v="SI"/>
    <x v="1"/>
    <x v="1"/>
    <x v="1"/>
    <n v="1"/>
    <x v="1"/>
    <x v="50"/>
    <x v="12"/>
    <m/>
  </r>
  <r>
    <d v="2019-12-09T00:00:00"/>
    <x v="46"/>
    <d v="1899-12-30T18:00:00"/>
    <m/>
    <x v="1"/>
    <s v="JAR"/>
    <d v="2019-12-09T18:00:00"/>
    <m/>
    <x v="19"/>
    <s v="Carga"/>
    <s v="NO"/>
    <n v="4"/>
    <n v="2"/>
    <x v="0"/>
    <x v="6"/>
    <x v="3"/>
    <s v="Varios"/>
    <m/>
    <m/>
    <m/>
    <m/>
    <n v="20"/>
    <s v="Juan Carlos"/>
    <x v="248"/>
    <d v="1899-12-30T18:00:00"/>
    <m/>
    <n v="0"/>
    <x v="0"/>
    <x v="0"/>
    <s v="SI"/>
    <x v="1"/>
    <x v="1"/>
    <x v="1"/>
    <n v="1"/>
    <x v="1"/>
    <x v="50"/>
    <x v="12"/>
    <m/>
  </r>
  <r>
    <d v="2019-12-10T00:00:00"/>
    <x v="90"/>
    <d v="1899-12-30T08:15:00"/>
    <m/>
    <x v="1"/>
    <s v="JAR"/>
    <d v="2019-12-10T08:30:00"/>
    <n v="31024"/>
    <x v="7"/>
    <s v="Carga"/>
    <s v="NO"/>
    <n v="2"/>
    <n v="3"/>
    <x v="0"/>
    <x v="9"/>
    <x v="7"/>
    <s v="Olost de Lluçanet"/>
    <m/>
    <m/>
    <m/>
    <m/>
    <n v="10"/>
    <s v="Ouassim"/>
    <x v="249"/>
    <d v="1899-12-30T08:15:00"/>
    <m/>
    <n v="0"/>
    <x v="0"/>
    <x v="0"/>
    <s v="SI"/>
    <x v="1"/>
    <x v="1"/>
    <x v="1"/>
    <n v="1"/>
    <x v="2"/>
    <x v="50"/>
    <x v="12"/>
    <m/>
  </r>
  <r>
    <d v="2019-12-10T00:00:00"/>
    <x v="38"/>
    <d v="1899-12-30T15:00:00"/>
    <m/>
    <x v="1"/>
    <s v="JAR"/>
    <d v="2019-12-10T15:00:00"/>
    <n v="30919"/>
    <x v="18"/>
    <s v="Carga"/>
    <s v="NO"/>
    <n v="1"/>
    <n v="1"/>
    <x v="0"/>
    <x v="12"/>
    <x v="9"/>
    <s v="Beringer"/>
    <m/>
    <m/>
    <m/>
    <m/>
    <n v="10"/>
    <s v="Miguel M."/>
    <x v="249"/>
    <d v="1899-12-30T13:00:00"/>
    <m/>
    <n v="0"/>
    <x v="0"/>
    <x v="0"/>
    <s v="SI"/>
    <x v="1"/>
    <x v="3"/>
    <x v="1"/>
    <n v="1"/>
    <x v="2"/>
    <x v="50"/>
    <x v="12"/>
    <m/>
  </r>
  <r>
    <d v="2019-12-10T00:00:00"/>
    <x v="43"/>
    <d v="1899-12-30T14:00:00"/>
    <m/>
    <x v="1"/>
    <s v="JAR"/>
    <d v="2019-12-10T14:00:00"/>
    <m/>
    <x v="26"/>
    <s v="Carga"/>
    <s v="NO"/>
    <n v="8"/>
    <n v="16"/>
    <x v="0"/>
    <x v="157"/>
    <x v="5"/>
    <s v="varios"/>
    <m/>
    <m/>
    <m/>
    <m/>
    <n v="30"/>
    <s v="Miguel M."/>
    <x v="249"/>
    <d v="1899-12-30T13:30:00"/>
    <m/>
    <n v="0"/>
    <x v="0"/>
    <x v="0"/>
    <s v="SI"/>
    <x v="1"/>
    <x v="3"/>
    <x v="1"/>
    <n v="1"/>
    <x v="2"/>
    <x v="50"/>
    <x v="12"/>
    <m/>
  </r>
  <r>
    <d v="2019-12-16T00:00:00"/>
    <x v="4"/>
    <d v="1899-12-30T12:00:00"/>
    <m/>
    <x v="1"/>
    <s v="JAR"/>
    <d v="2019-12-16T12:00:00"/>
    <n v="30665"/>
    <x v="26"/>
    <s v="Carga"/>
    <s v="SI"/>
    <n v="13.5"/>
    <n v="26"/>
    <x v="0"/>
    <x v="158"/>
    <x v="7"/>
    <s v="zaragoza"/>
    <m/>
    <m/>
    <m/>
    <m/>
    <n v="45"/>
    <s v="Jesús"/>
    <x v="253"/>
    <d v="1899-12-30T10:00:00"/>
    <m/>
    <n v="1"/>
    <x v="0"/>
    <x v="0"/>
    <s v="SI"/>
    <x v="1"/>
    <x v="3"/>
    <x v="1"/>
    <n v="1"/>
    <x v="2"/>
    <x v="51"/>
    <x v="12"/>
    <m/>
  </r>
  <r>
    <d v="2019-12-10T00:00:00"/>
    <x v="5"/>
    <m/>
    <m/>
    <x v="0"/>
    <s v="JAR"/>
    <d v="2019-12-10T12:30:00"/>
    <m/>
    <x v="37"/>
    <s v="Carga"/>
    <s v="NO"/>
    <n v="1"/>
    <n v="1"/>
    <x v="0"/>
    <x v="198"/>
    <x v="0"/>
    <s v="Italia"/>
    <m/>
    <m/>
    <m/>
    <m/>
    <n v="15"/>
    <s v="Alfredo"/>
    <x v="249"/>
    <d v="1899-12-30T12:30:00"/>
    <m/>
    <n v="0"/>
    <x v="0"/>
    <x v="0"/>
    <s v="No"/>
    <x v="0"/>
    <x v="0"/>
    <x v="0"/>
    <n v="0"/>
    <x v="0"/>
    <x v="50"/>
    <x v="12"/>
    <m/>
  </r>
  <r>
    <d v="2019-12-11T00:00:00"/>
    <x v="4"/>
    <d v="1899-12-30T12:00:00"/>
    <m/>
    <x v="1"/>
    <s v="JAR"/>
    <d v="2019-12-11T12:00:00"/>
    <n v="30921"/>
    <x v="48"/>
    <s v="Carga"/>
    <s v="NO"/>
    <n v="5"/>
    <n v="9"/>
    <x v="0"/>
    <x v="41"/>
    <x v="1"/>
    <s v="Portugal"/>
    <m/>
    <m/>
    <m/>
    <m/>
    <n v="20"/>
    <s v="Juan Carlos"/>
    <x v="250"/>
    <d v="1899-12-30T15:30:00"/>
    <m/>
    <n v="0"/>
    <x v="0"/>
    <x v="0"/>
    <s v="SI"/>
    <x v="1"/>
    <x v="2"/>
    <x v="0"/>
    <n v="0"/>
    <x v="1"/>
    <x v="50"/>
    <x v="12"/>
    <m/>
  </r>
  <r>
    <d v="2019-12-11T00:00:00"/>
    <x v="14"/>
    <d v="1899-12-30T10:00:00"/>
    <m/>
    <x v="1"/>
    <s v="JAR"/>
    <d v="2019-12-11T10:00:00"/>
    <n v="608025"/>
    <x v="6"/>
    <s v="Carga"/>
    <s v="NO"/>
    <n v="4"/>
    <n v="16"/>
    <x v="0"/>
    <x v="7"/>
    <x v="4"/>
    <s v="France"/>
    <m/>
    <m/>
    <m/>
    <m/>
    <n v="30"/>
    <s v="Alfredo"/>
    <x v="250"/>
    <d v="1899-12-30T10:00:00"/>
    <m/>
    <n v="0"/>
    <x v="0"/>
    <x v="0"/>
    <s v="SI"/>
    <x v="1"/>
    <x v="1"/>
    <x v="1"/>
    <n v="1"/>
    <x v="1"/>
    <x v="50"/>
    <x v="12"/>
    <m/>
  </r>
  <r>
    <d v="2019-12-12T00:00:00"/>
    <x v="14"/>
    <d v="1899-12-30T10:00:00"/>
    <m/>
    <x v="1"/>
    <s v="JAR"/>
    <d v="2019-12-12T10:00:00"/>
    <n v="608025"/>
    <x v="6"/>
    <s v="Carga"/>
    <s v="NO"/>
    <n v="4"/>
    <n v="16"/>
    <x v="0"/>
    <x v="7"/>
    <x v="4"/>
    <s v="France"/>
    <m/>
    <m/>
    <m/>
    <m/>
    <n v="30"/>
    <s v="Alfredo"/>
    <x v="252"/>
    <d v="1899-12-30T10:00:00"/>
    <m/>
    <n v="0"/>
    <x v="0"/>
    <x v="0"/>
    <s v="SI"/>
    <x v="1"/>
    <x v="1"/>
    <x v="1"/>
    <n v="1"/>
    <x v="1"/>
    <x v="50"/>
    <x v="12"/>
    <m/>
  </r>
  <r>
    <d v="2019-12-11T00:00:00"/>
    <x v="20"/>
    <d v="1899-12-30T08:30:00"/>
    <m/>
    <x v="1"/>
    <s v="JAR"/>
    <d v="2019-12-11T08:30:00"/>
    <m/>
    <x v="7"/>
    <s v="Carga"/>
    <s v="NO"/>
    <n v="4"/>
    <n v="6"/>
    <x v="0"/>
    <x v="6"/>
    <x v="11"/>
    <s v="Montmelo"/>
    <m/>
    <m/>
    <m/>
    <m/>
    <n v="20"/>
    <s v="Alfredo"/>
    <x v="250"/>
    <d v="1899-12-30T08:30:00"/>
    <m/>
    <n v="0"/>
    <x v="0"/>
    <x v="0"/>
    <s v="SI"/>
    <x v="1"/>
    <x v="1"/>
    <x v="1"/>
    <n v="1"/>
    <x v="2"/>
    <x v="50"/>
    <x v="12"/>
    <m/>
  </r>
  <r>
    <d v="2019-12-12T00:00:00"/>
    <x v="20"/>
    <d v="1899-12-30T08:30:00"/>
    <m/>
    <x v="1"/>
    <s v="JAR"/>
    <d v="2019-12-12T08:30:00"/>
    <m/>
    <x v="7"/>
    <s v="Carga"/>
    <s v="NO"/>
    <n v="4"/>
    <n v="6"/>
    <x v="0"/>
    <x v="6"/>
    <x v="11"/>
    <s v="Montmelo"/>
    <m/>
    <m/>
    <m/>
    <m/>
    <n v="20"/>
    <s v="Alfredo"/>
    <x v="252"/>
    <d v="1899-12-30T08:30:00"/>
    <m/>
    <n v="0"/>
    <x v="0"/>
    <x v="0"/>
    <s v="SI"/>
    <x v="1"/>
    <x v="1"/>
    <x v="1"/>
    <n v="1"/>
    <x v="2"/>
    <x v="50"/>
    <x v="12"/>
    <m/>
  </r>
  <r>
    <d v="2019-12-11T00:00:00"/>
    <x v="3"/>
    <d v="1899-12-30T11:30:00"/>
    <m/>
    <x v="1"/>
    <s v="JAR"/>
    <d v="2019-12-11T11:30:00"/>
    <m/>
    <x v="26"/>
    <s v="Descarga"/>
    <s v="SI"/>
    <n v="13.5"/>
    <n v="33"/>
    <x v="0"/>
    <x v="340"/>
    <x v="2"/>
    <s v="PALAU"/>
    <m/>
    <m/>
    <m/>
    <m/>
    <n v="60"/>
    <s v="Alfredo"/>
    <x v="250"/>
    <d v="1899-12-30T11:30:00"/>
    <m/>
    <n v="1"/>
    <x v="0"/>
    <x v="0"/>
    <s v="SI"/>
    <x v="1"/>
    <x v="1"/>
    <x v="1"/>
    <n v="1"/>
    <x v="0"/>
    <x v="50"/>
    <x v="12"/>
    <m/>
  </r>
  <r>
    <d v="2019-12-11T00:00:00"/>
    <x v="2"/>
    <d v="1899-12-30T11:00:00"/>
    <m/>
    <x v="1"/>
    <s v="JAR"/>
    <d v="2019-12-11T11:00:00"/>
    <n v="6008119"/>
    <x v="25"/>
    <s v="Carga"/>
    <s v="SI"/>
    <n v="13.5"/>
    <n v="33"/>
    <x v="0"/>
    <x v="40"/>
    <x v="9"/>
    <s v="Nurieux"/>
    <m/>
    <s v="7059KPW / R8976BCM"/>
    <m/>
    <m/>
    <n v="60"/>
    <s v="Miguel M."/>
    <x v="250"/>
    <d v="1899-12-30T11:00:00"/>
    <m/>
    <n v="1"/>
    <x v="0"/>
    <x v="0"/>
    <s v="SI"/>
    <x v="1"/>
    <x v="1"/>
    <x v="1"/>
    <n v="1"/>
    <x v="2"/>
    <x v="50"/>
    <x v="12"/>
    <m/>
  </r>
  <r>
    <d v="2019-12-11T00:00:00"/>
    <x v="1"/>
    <d v="1899-12-30T10:30:00"/>
    <m/>
    <x v="1"/>
    <s v="JAR"/>
    <d v="2019-12-11T10:30:00"/>
    <s v="Maquíla"/>
    <x v="7"/>
    <s v="Carga"/>
    <s v="NO"/>
    <n v="4"/>
    <n v="12"/>
    <x v="0"/>
    <x v="317"/>
    <x v="5"/>
    <s v="Esparraguera"/>
    <m/>
    <m/>
    <m/>
    <m/>
    <n v="30"/>
    <s v="Miguel M."/>
    <x v="250"/>
    <d v="1899-12-30T10:30:00"/>
    <m/>
    <n v="0"/>
    <x v="0"/>
    <x v="0"/>
    <s v="SI"/>
    <x v="1"/>
    <x v="1"/>
    <x v="1"/>
    <n v="1"/>
    <x v="2"/>
    <x v="50"/>
    <x v="12"/>
    <m/>
  </r>
  <r>
    <d v="2019-12-12T00:00:00"/>
    <x v="36"/>
    <d v="1899-12-30T13:00:00"/>
    <m/>
    <x v="1"/>
    <s v="JAR"/>
    <d v="2019-12-12T13:00:00"/>
    <n v="30618"/>
    <x v="3"/>
    <s v="Carga"/>
    <s v="NO"/>
    <n v="3"/>
    <n v="5"/>
    <x v="0"/>
    <x v="460"/>
    <x v="1"/>
    <s v="Navarra"/>
    <m/>
    <s v="4929-KPV"/>
    <m/>
    <m/>
    <n v="30"/>
    <s v="Jesús"/>
    <x v="252"/>
    <d v="1899-12-30T14:30:00"/>
    <m/>
    <n v="0"/>
    <x v="0"/>
    <x v="0"/>
    <s v="SI"/>
    <x v="1"/>
    <x v="2"/>
    <x v="0"/>
    <n v="0"/>
    <x v="1"/>
    <x v="50"/>
    <x v="12"/>
    <m/>
  </r>
  <r>
    <d v="2019-12-12T00:00:00"/>
    <x v="1"/>
    <d v="1899-12-30T10:30:00"/>
    <m/>
    <x v="1"/>
    <s v="JAR"/>
    <d v="2019-12-12T10:30:00"/>
    <s v="CB-1555"/>
    <x v="25"/>
    <s v="Descarga"/>
    <s v="SI"/>
    <n v="13.5"/>
    <n v="33"/>
    <x v="0"/>
    <x v="42"/>
    <x v="6"/>
    <s v="PALAU"/>
    <m/>
    <m/>
    <m/>
    <m/>
    <n v="60"/>
    <s v="Miguel M."/>
    <x v="252"/>
    <d v="1899-12-30T08:30:00"/>
    <m/>
    <n v="1"/>
    <x v="0"/>
    <x v="0"/>
    <s v="SI"/>
    <x v="1"/>
    <x v="3"/>
    <x v="1"/>
    <n v="1"/>
    <x v="0"/>
    <x v="50"/>
    <x v="12"/>
    <m/>
  </r>
  <r>
    <d v="2019-12-12T00:00:00"/>
    <x v="3"/>
    <d v="1899-12-30T11:30:00"/>
    <m/>
    <x v="1"/>
    <s v="JAR"/>
    <d v="2019-12-12T11:30:00"/>
    <m/>
    <x v="26"/>
    <s v="Descarga"/>
    <s v="SI"/>
    <n v="13.5"/>
    <n v="33"/>
    <x v="0"/>
    <x v="340"/>
    <x v="2"/>
    <s v="PALAU"/>
    <m/>
    <m/>
    <m/>
    <m/>
    <n v="60"/>
    <s v="Alfredo"/>
    <x v="252"/>
    <d v="1899-12-30T10:00:00"/>
    <m/>
    <n v="1"/>
    <x v="0"/>
    <x v="0"/>
    <s v="SI"/>
    <x v="1"/>
    <x v="3"/>
    <x v="1"/>
    <n v="1"/>
    <x v="0"/>
    <x v="50"/>
    <x v="12"/>
    <m/>
  </r>
  <r>
    <d v="2019-12-12T00:00:00"/>
    <x v="2"/>
    <d v="1899-12-30T11:00:00"/>
    <m/>
    <x v="1"/>
    <s v="JAR"/>
    <d v="2019-12-12T11:00:00"/>
    <n v="6008119"/>
    <x v="25"/>
    <s v="Carga"/>
    <s v="SI"/>
    <n v="13.5"/>
    <n v="33"/>
    <x v="0"/>
    <x v="40"/>
    <x v="9"/>
    <s v="Nurieux"/>
    <m/>
    <s v="7059KPW / R8976BCM"/>
    <m/>
    <m/>
    <n v="60"/>
    <s v="Miguel M."/>
    <x v="252"/>
    <d v="1899-12-30T13:00:00"/>
    <m/>
    <n v="1"/>
    <x v="0"/>
    <x v="0"/>
    <s v="SI"/>
    <x v="1"/>
    <x v="2"/>
    <x v="0"/>
    <n v="0"/>
    <x v="2"/>
    <x v="50"/>
    <x v="12"/>
    <m/>
  </r>
  <r>
    <d v="2019-12-11T00:00:00"/>
    <x v="38"/>
    <d v="1899-12-30T15:00:00"/>
    <m/>
    <x v="1"/>
    <s v="JAR"/>
    <d v="2019-12-11T15:00:00"/>
    <n v="30934"/>
    <x v="3"/>
    <s v="Carga"/>
    <s v="NO"/>
    <n v="4"/>
    <n v="8"/>
    <x v="0"/>
    <x v="192"/>
    <x v="1"/>
    <s v="Granada"/>
    <m/>
    <m/>
    <m/>
    <m/>
    <n v="30"/>
    <s v="Juan Carlos"/>
    <x v="250"/>
    <d v="1899-12-30T15:00:00"/>
    <m/>
    <n v="0"/>
    <x v="0"/>
    <x v="0"/>
    <s v="SI"/>
    <x v="1"/>
    <x v="1"/>
    <x v="1"/>
    <n v="1"/>
    <x v="1"/>
    <x v="50"/>
    <x v="12"/>
    <m/>
  </r>
  <r>
    <d v="2019-12-12T00:00:00"/>
    <x v="0"/>
    <d v="1899-12-30T09:30:00"/>
    <m/>
    <x v="1"/>
    <s v="JAR"/>
    <d v="2019-12-12T09:30:00"/>
    <n v="30834"/>
    <x v="27"/>
    <s v="Carga"/>
    <s v="NO"/>
    <n v="1"/>
    <n v="2"/>
    <x v="0"/>
    <x v="147"/>
    <x v="1"/>
    <s v="Zamora"/>
    <m/>
    <m/>
    <m/>
    <m/>
    <m/>
    <s v="FALLO"/>
    <x v="23"/>
    <m/>
    <m/>
    <n v="0"/>
    <x v="1"/>
    <x v="1"/>
    <s v="N/A"/>
    <x v="4"/>
    <x v="4"/>
    <x v="0"/>
    <n v="0"/>
    <x v="1"/>
    <x v="5"/>
    <x v="2"/>
    <m/>
  </r>
  <r>
    <d v="2019-12-11T00:00:00"/>
    <x v="13"/>
    <d v="1899-12-30T16:00:00"/>
    <m/>
    <x v="1"/>
    <s v="JAR"/>
    <d v="2019-12-11T16:00:00"/>
    <n v="30609"/>
    <x v="13"/>
    <s v="Carga"/>
    <s v="NO"/>
    <n v="2"/>
    <n v="4"/>
    <x v="0"/>
    <x v="461"/>
    <x v="7"/>
    <s v="PORTUGAL"/>
    <m/>
    <m/>
    <m/>
    <m/>
    <n v="30"/>
    <s v="Juan Carlos"/>
    <x v="250"/>
    <d v="1899-12-30T14:30:00"/>
    <m/>
    <n v="0"/>
    <x v="0"/>
    <x v="0"/>
    <s v="SI"/>
    <x v="1"/>
    <x v="3"/>
    <x v="1"/>
    <n v="1"/>
    <x v="2"/>
    <x v="50"/>
    <x v="12"/>
    <m/>
  </r>
  <r>
    <d v="2019-12-12T00:00:00"/>
    <x v="43"/>
    <d v="1899-12-30T14:00:00"/>
    <m/>
    <x v="1"/>
    <s v="JAR"/>
    <d v="2019-12-12T14:00:00"/>
    <n v="31080"/>
    <x v="26"/>
    <s v="Carga"/>
    <s v="SI"/>
    <n v="13.5"/>
    <n v="15"/>
    <x v="0"/>
    <x v="70"/>
    <x v="11"/>
    <s v="Cordoba"/>
    <m/>
    <m/>
    <m/>
    <m/>
    <n v="30"/>
    <s v="Miguel M."/>
    <x v="252"/>
    <d v="1899-12-30T11:00:00"/>
    <m/>
    <n v="1"/>
    <x v="0"/>
    <x v="0"/>
    <s v="SI"/>
    <x v="1"/>
    <x v="3"/>
    <x v="1"/>
    <n v="1"/>
    <x v="2"/>
    <x v="50"/>
    <x v="12"/>
    <m/>
  </r>
  <r>
    <d v="2019-12-11T00:00:00"/>
    <x v="36"/>
    <m/>
    <m/>
    <x v="0"/>
    <s v="JAR"/>
    <d v="2019-12-11T13:00:00"/>
    <m/>
    <x v="18"/>
    <s v="Descarga"/>
    <s v="NO"/>
    <n v="1"/>
    <n v="1"/>
    <x v="0"/>
    <x v="440"/>
    <x v="2"/>
    <s v="PALAU"/>
    <m/>
    <m/>
    <m/>
    <m/>
    <n v="15"/>
    <s v="Alfredo"/>
    <x v="250"/>
    <d v="1899-12-30T13:00:00"/>
    <m/>
    <n v="0"/>
    <x v="0"/>
    <x v="0"/>
    <s v="No"/>
    <x v="0"/>
    <x v="0"/>
    <x v="0"/>
    <n v="0"/>
    <x v="0"/>
    <x v="50"/>
    <x v="12"/>
    <m/>
  </r>
  <r>
    <d v="2019-12-12T00:00:00"/>
    <x v="5"/>
    <d v="1899-12-30T12:30:00"/>
    <m/>
    <x v="1"/>
    <s v="JAR"/>
    <d v="2019-12-12T12:30:00"/>
    <n v="31018"/>
    <x v="70"/>
    <s v="Carga"/>
    <s v="NO"/>
    <n v="1"/>
    <n v="2"/>
    <x v="0"/>
    <x v="462"/>
    <x v="1"/>
    <s v="Caceres"/>
    <m/>
    <m/>
    <m/>
    <m/>
    <n v="10"/>
    <s v="Miguel M."/>
    <x v="252"/>
    <d v="1899-12-30T12:30:00"/>
    <m/>
    <n v="0"/>
    <x v="0"/>
    <x v="0"/>
    <s v="SI"/>
    <x v="1"/>
    <x v="1"/>
    <x v="1"/>
    <n v="1"/>
    <x v="1"/>
    <x v="50"/>
    <x v="12"/>
    <m/>
  </r>
  <r>
    <d v="2019-12-16T00:00:00"/>
    <x v="14"/>
    <d v="1899-12-30T10:00:00"/>
    <m/>
    <x v="1"/>
    <s v="JAR"/>
    <d v="2019-12-16T10:00:00"/>
    <s v="CB-1571"/>
    <x v="25"/>
    <s v="Descarga"/>
    <s v="SI"/>
    <n v="13.5"/>
    <n v="26"/>
    <x v="0"/>
    <x v="42"/>
    <x v="10"/>
    <s v="PALAU"/>
    <m/>
    <m/>
    <m/>
    <m/>
    <n v="60"/>
    <s v="Juan Carlos"/>
    <x v="253"/>
    <d v="1899-12-30T10:00:00"/>
    <m/>
    <n v="1"/>
    <x v="0"/>
    <x v="0"/>
    <s v="SI"/>
    <x v="1"/>
    <x v="1"/>
    <x v="1"/>
    <n v="1"/>
    <x v="2"/>
    <x v="51"/>
    <x v="12"/>
    <m/>
  </r>
  <r>
    <d v="2019-12-19T00:00:00"/>
    <x v="47"/>
    <d v="1899-12-30T18:30:00"/>
    <m/>
    <x v="1"/>
    <s v="JAR"/>
    <d v="2019-12-19T18:30:00"/>
    <n v="29619"/>
    <x v="55"/>
    <s v="Carga"/>
    <s v="SI"/>
    <n v="13.5"/>
    <n v="26"/>
    <x v="0"/>
    <x v="148"/>
    <x v="1"/>
    <s v="Jaén"/>
    <m/>
    <m/>
    <m/>
    <m/>
    <n v="60"/>
    <s v="Miguel M."/>
    <x v="254"/>
    <d v="1899-12-30T21:00:00"/>
    <m/>
    <n v="1"/>
    <x v="0"/>
    <x v="0"/>
    <s v="SI"/>
    <x v="1"/>
    <x v="2"/>
    <x v="0"/>
    <n v="0"/>
    <x v="1"/>
    <x v="51"/>
    <x v="12"/>
    <m/>
  </r>
  <r>
    <d v="2019-12-13T00:00:00"/>
    <x v="18"/>
    <d v="1899-12-30T07:30:00"/>
    <m/>
    <x v="1"/>
    <s v="JAR"/>
    <d v="2019-12-13T07:30:00"/>
    <m/>
    <x v="3"/>
    <s v="Descarga"/>
    <s v="NO"/>
    <n v="4"/>
    <n v="8"/>
    <x v="0"/>
    <x v="453"/>
    <x v="2"/>
    <s v="PALAU"/>
    <m/>
    <m/>
    <m/>
    <m/>
    <n v="30"/>
    <s v="Miguel M."/>
    <x v="251"/>
    <d v="1899-12-30T07:30:00"/>
    <m/>
    <n v="0"/>
    <x v="0"/>
    <x v="0"/>
    <s v="SI"/>
    <x v="1"/>
    <x v="1"/>
    <x v="1"/>
    <n v="1"/>
    <x v="0"/>
    <x v="50"/>
    <x v="12"/>
    <m/>
  </r>
  <r>
    <d v="2019-12-12T00:00:00"/>
    <x v="6"/>
    <d v="1899-12-30T13:30:00"/>
    <m/>
    <x v="1"/>
    <s v="JAR"/>
    <d v="2019-12-12T13:30:00"/>
    <m/>
    <x v="22"/>
    <s v="Descarga"/>
    <s v="NO"/>
    <n v="3"/>
    <n v="5"/>
    <x v="0"/>
    <x v="21"/>
    <x v="8"/>
    <s v="PALAU"/>
    <m/>
    <m/>
    <m/>
    <m/>
    <n v="30"/>
    <s v="Alfredo"/>
    <x v="252"/>
    <d v="1899-12-30T13:30:00"/>
    <m/>
    <n v="0"/>
    <x v="0"/>
    <x v="0"/>
    <s v="SI"/>
    <x v="1"/>
    <x v="1"/>
    <x v="1"/>
    <n v="1"/>
    <x v="2"/>
    <x v="50"/>
    <x v="12"/>
    <m/>
  </r>
  <r>
    <d v="2019-12-13T00:00:00"/>
    <x v="155"/>
    <d v="1899-12-30T06:30:00"/>
    <m/>
    <x v="1"/>
    <s v="JAR"/>
    <d v="2019-12-13T06:30:00"/>
    <m/>
    <x v="3"/>
    <s v="Descarga"/>
    <s v="NO"/>
    <n v="5"/>
    <n v="10"/>
    <x v="0"/>
    <x v="22"/>
    <x v="2"/>
    <s v="PALAU"/>
    <m/>
    <m/>
    <m/>
    <m/>
    <n v="30"/>
    <s v="Alfredo"/>
    <x v="251"/>
    <d v="1899-12-30T06:30:00"/>
    <m/>
    <n v="0"/>
    <x v="0"/>
    <x v="0"/>
    <s v="SI"/>
    <x v="1"/>
    <x v="1"/>
    <x v="1"/>
    <n v="1"/>
    <x v="0"/>
    <x v="50"/>
    <x v="12"/>
    <m/>
  </r>
  <r>
    <d v="2019-12-12T00:00:00"/>
    <x v="4"/>
    <d v="1899-12-30T12:00:00"/>
    <m/>
    <x v="1"/>
    <s v="JAR"/>
    <d v="2019-12-12T12:00:00"/>
    <m/>
    <x v="7"/>
    <s v="Carga"/>
    <s v="NO"/>
    <n v="1"/>
    <n v="1"/>
    <x v="0"/>
    <x v="6"/>
    <x v="11"/>
    <s v="Esplugues"/>
    <m/>
    <m/>
    <m/>
    <m/>
    <n v="10"/>
    <s v="Alfredo"/>
    <x v="252"/>
    <d v="1899-12-30T12:00:00"/>
    <m/>
    <n v="0"/>
    <x v="0"/>
    <x v="0"/>
    <s v="SI"/>
    <x v="1"/>
    <x v="1"/>
    <x v="1"/>
    <n v="1"/>
    <x v="2"/>
    <x v="50"/>
    <x v="12"/>
    <m/>
  </r>
  <r>
    <d v="2019-12-12T00:00:00"/>
    <x v="38"/>
    <d v="1899-12-30T15:00:00"/>
    <m/>
    <x v="1"/>
    <s v="JAR"/>
    <d v="2019-12-12T15:00:00"/>
    <n v="6008138"/>
    <x v="3"/>
    <s v="Carga"/>
    <s v="NO"/>
    <n v="1"/>
    <n v="1"/>
    <x v="0"/>
    <x v="12"/>
    <x v="4"/>
    <s v="Belgica"/>
    <m/>
    <m/>
    <m/>
    <m/>
    <n v="10"/>
    <s v="Miguel M."/>
    <x v="252"/>
    <d v="1899-12-30T12:45:00"/>
    <m/>
    <n v="0"/>
    <x v="0"/>
    <x v="0"/>
    <s v="SI"/>
    <x v="1"/>
    <x v="3"/>
    <x v="1"/>
    <n v="1"/>
    <x v="1"/>
    <x v="50"/>
    <x v="12"/>
    <m/>
  </r>
  <r>
    <d v="2019-12-12T00:00:00"/>
    <x v="13"/>
    <d v="1899-12-30T16:00:00"/>
    <m/>
    <x v="1"/>
    <s v="JAR"/>
    <d v="2019-12-12T16:00:00"/>
    <n v="30283"/>
    <x v="31"/>
    <s v="Carga"/>
    <s v="NO"/>
    <n v="2"/>
    <n v="4"/>
    <x v="0"/>
    <x v="306"/>
    <x v="7"/>
    <s v="Vigo"/>
    <m/>
    <m/>
    <m/>
    <m/>
    <n v="20"/>
    <s v="Juan Carlos"/>
    <x v="252"/>
    <d v="1899-12-30T16:00:00"/>
    <m/>
    <n v="0"/>
    <x v="0"/>
    <x v="0"/>
    <s v="SI"/>
    <x v="1"/>
    <x v="1"/>
    <x v="1"/>
    <n v="1"/>
    <x v="2"/>
    <x v="50"/>
    <x v="12"/>
    <m/>
  </r>
  <r>
    <d v="2019-12-16T00:00:00"/>
    <x v="59"/>
    <d v="1899-12-30T07:00:00"/>
    <m/>
    <x v="1"/>
    <s v="MR"/>
    <d v="2019-12-16T07:00:00"/>
    <m/>
    <x v="3"/>
    <s v="Descarga"/>
    <s v="SI"/>
    <n v="13.5"/>
    <n v="26"/>
    <x v="0"/>
    <x v="173"/>
    <x v="6"/>
    <s v="PALAU"/>
    <m/>
    <m/>
    <m/>
    <m/>
    <n v="60"/>
    <s v="Juan Carlos"/>
    <x v="253"/>
    <d v="1899-12-30T07:00:00"/>
    <m/>
    <n v="1"/>
    <x v="0"/>
    <x v="0"/>
    <s v="SI"/>
    <x v="1"/>
    <x v="1"/>
    <x v="1"/>
    <n v="1"/>
    <x v="0"/>
    <x v="51"/>
    <x v="12"/>
    <m/>
  </r>
  <r>
    <d v="2019-12-16T00:00:00"/>
    <x v="22"/>
    <d v="1899-12-30T09:00:00"/>
    <m/>
    <x v="1"/>
    <s v="MR"/>
    <d v="2019-12-16T09:00:00"/>
    <m/>
    <x v="3"/>
    <s v="Descarga"/>
    <s v="SI"/>
    <n v="13.5"/>
    <n v="26"/>
    <x v="0"/>
    <x v="173"/>
    <x v="6"/>
    <s v="PALAU"/>
    <m/>
    <m/>
    <m/>
    <m/>
    <n v="60"/>
    <s v="Juan Carlos"/>
    <x v="253"/>
    <d v="1899-12-30T09:00:00"/>
    <m/>
    <n v="1"/>
    <x v="0"/>
    <x v="0"/>
    <s v="SI"/>
    <x v="1"/>
    <x v="1"/>
    <x v="1"/>
    <n v="1"/>
    <x v="0"/>
    <x v="51"/>
    <x v="12"/>
    <m/>
  </r>
  <r>
    <d v="2019-12-16T00:00:00"/>
    <x v="2"/>
    <d v="1899-12-30T11:00:00"/>
    <m/>
    <x v="1"/>
    <s v="MR"/>
    <d v="2019-12-16T11:00:00"/>
    <m/>
    <x v="3"/>
    <s v="Descarga"/>
    <s v="SI"/>
    <n v="13.5"/>
    <n v="26"/>
    <x v="0"/>
    <x v="173"/>
    <x v="6"/>
    <s v="PALAU"/>
    <m/>
    <m/>
    <m/>
    <m/>
    <n v="60"/>
    <s v="Juan Carlos"/>
    <x v="253"/>
    <d v="1899-12-30T11:00:00"/>
    <m/>
    <n v="1"/>
    <x v="0"/>
    <x v="0"/>
    <s v="SI"/>
    <x v="1"/>
    <x v="1"/>
    <x v="1"/>
    <n v="1"/>
    <x v="0"/>
    <x v="51"/>
    <x v="12"/>
    <m/>
  </r>
  <r>
    <d v="2019-12-13T00:00:00"/>
    <x v="20"/>
    <d v="1899-12-30T08:30:00"/>
    <m/>
    <x v="1"/>
    <s v="JAR"/>
    <d v="2019-12-13T08:30:00"/>
    <n v="31157"/>
    <x v="63"/>
    <s v="Carga"/>
    <s v="NO"/>
    <n v="1"/>
    <n v="1"/>
    <x v="0"/>
    <x v="384"/>
    <x v="3"/>
    <s v="Granollers"/>
    <m/>
    <m/>
    <m/>
    <m/>
    <n v="10"/>
    <s v="Alfredo"/>
    <x v="251"/>
    <d v="1899-12-30T08:30:00"/>
    <m/>
    <n v="0"/>
    <x v="0"/>
    <x v="0"/>
    <s v="SI"/>
    <x v="1"/>
    <x v="1"/>
    <x v="1"/>
    <n v="1"/>
    <x v="1"/>
    <x v="50"/>
    <x v="12"/>
    <m/>
  </r>
  <r>
    <d v="2019-12-16T00:00:00"/>
    <x v="12"/>
    <d v="1899-12-30T14:30:00"/>
    <m/>
    <x v="1"/>
    <s v="JAR"/>
    <d v="2019-12-16T14:30:00"/>
    <m/>
    <x v="43"/>
    <s v="Descarga"/>
    <s v="NO"/>
    <n v="7"/>
    <n v="14"/>
    <x v="0"/>
    <x v="150"/>
    <x v="0"/>
    <s v="PALAU"/>
    <m/>
    <m/>
    <m/>
    <m/>
    <n v="30"/>
    <s v="Jesús"/>
    <x v="253"/>
    <d v="1899-12-30T12:30:00"/>
    <m/>
    <n v="0"/>
    <x v="0"/>
    <x v="0"/>
    <s v="SI"/>
    <x v="1"/>
    <x v="3"/>
    <x v="1"/>
    <n v="1"/>
    <x v="0"/>
    <x v="51"/>
    <x v="12"/>
    <m/>
  </r>
  <r>
    <d v="2019-12-13T00:00:00"/>
    <x v="1"/>
    <d v="1899-12-30T10:30:00"/>
    <m/>
    <x v="1"/>
    <s v="JAR"/>
    <d v="2019-12-13T10:30:00"/>
    <m/>
    <x v="26"/>
    <s v="Descarga"/>
    <s v="SI"/>
    <n v="13.5"/>
    <n v="33"/>
    <x v="0"/>
    <x v="340"/>
    <x v="2"/>
    <s v="PALAU"/>
    <m/>
    <m/>
    <m/>
    <m/>
    <n v="40"/>
    <s v="Miguel M."/>
    <x v="251"/>
    <d v="1899-12-30T10:30:00"/>
    <m/>
    <n v="1"/>
    <x v="0"/>
    <x v="0"/>
    <s v="SI"/>
    <x v="1"/>
    <x v="1"/>
    <x v="1"/>
    <n v="1"/>
    <x v="0"/>
    <x v="50"/>
    <x v="12"/>
    <m/>
  </r>
  <r>
    <d v="2019-12-12T00:00:00"/>
    <x v="7"/>
    <m/>
    <m/>
    <x v="0"/>
    <s v="JAR"/>
    <d v="2019-12-12T15:30:00"/>
    <m/>
    <x v="3"/>
    <s v="Carga"/>
    <s v="NO"/>
    <n v="1"/>
    <n v="1"/>
    <x v="0"/>
    <x v="180"/>
    <x v="3"/>
    <s v="LLEIDA"/>
    <m/>
    <m/>
    <m/>
    <m/>
    <n v="10"/>
    <s v="Jesús"/>
    <x v="252"/>
    <d v="1899-12-30T15:30:00"/>
    <m/>
    <n v="0"/>
    <x v="0"/>
    <x v="0"/>
    <s v="No"/>
    <x v="0"/>
    <x v="0"/>
    <x v="0"/>
    <n v="0"/>
    <x v="1"/>
    <x v="50"/>
    <x v="12"/>
    <m/>
  </r>
  <r>
    <d v="2019-12-12T00:00:00"/>
    <x v="55"/>
    <m/>
    <m/>
    <x v="0"/>
    <s v="JAR"/>
    <d v="2019-12-12T17:30:00"/>
    <n v="30990"/>
    <x v="96"/>
    <s v="Carga"/>
    <s v="NO"/>
    <n v="2"/>
    <n v="3"/>
    <x v="0"/>
    <x v="52"/>
    <x v="3"/>
    <s v="MADRID"/>
    <m/>
    <m/>
    <m/>
    <m/>
    <n v="15"/>
    <s v="Juan Carlos"/>
    <x v="252"/>
    <d v="1899-12-30T17:30:00"/>
    <m/>
    <n v="0"/>
    <x v="0"/>
    <x v="0"/>
    <s v="No"/>
    <x v="0"/>
    <x v="0"/>
    <x v="0"/>
    <n v="0"/>
    <x v="1"/>
    <x v="50"/>
    <x v="12"/>
    <m/>
  </r>
  <r>
    <d v="2019-12-13T00:00:00"/>
    <x v="13"/>
    <d v="1899-12-30T16:00:00"/>
    <m/>
    <x v="1"/>
    <s v="JAR"/>
    <d v="2019-12-13T16:00:00"/>
    <m/>
    <x v="32"/>
    <s v="Descarga"/>
    <s v="NO"/>
    <n v="6"/>
    <n v="11"/>
    <x v="0"/>
    <x v="227"/>
    <x v="0"/>
    <s v="PALAU"/>
    <m/>
    <m/>
    <m/>
    <m/>
    <n v="45"/>
    <s v="Juan Carlos"/>
    <x v="251"/>
    <d v="1899-12-30T16:00:00"/>
    <m/>
    <n v="0"/>
    <x v="0"/>
    <x v="0"/>
    <s v="SI"/>
    <x v="1"/>
    <x v="1"/>
    <x v="1"/>
    <n v="1"/>
    <x v="0"/>
    <x v="50"/>
    <x v="12"/>
    <m/>
  </r>
  <r>
    <d v="2019-12-13T00:00:00"/>
    <x v="59"/>
    <d v="1899-12-30T07:00:00"/>
    <m/>
    <x v="1"/>
    <s v="JAR"/>
    <d v="2019-12-13T07:00:00"/>
    <n v="31093"/>
    <x v="26"/>
    <s v="Carga"/>
    <s v="NO"/>
    <n v="9"/>
    <n v="16"/>
    <x v="0"/>
    <x v="157"/>
    <x v="5"/>
    <s v="varios"/>
    <m/>
    <m/>
    <m/>
    <m/>
    <n v="30"/>
    <s v="Miguel M."/>
    <x v="251"/>
    <d v="1899-12-30T07:00:00"/>
    <m/>
    <n v="0"/>
    <x v="0"/>
    <x v="0"/>
    <s v="SI"/>
    <x v="1"/>
    <x v="1"/>
    <x v="1"/>
    <n v="1"/>
    <x v="2"/>
    <x v="50"/>
    <x v="12"/>
    <m/>
  </r>
  <r>
    <d v="2019-12-13T00:00:00"/>
    <x v="2"/>
    <d v="1899-12-30T11:00:00"/>
    <m/>
    <x v="1"/>
    <s v="JAR"/>
    <d v="2019-12-13T11:00:00"/>
    <m/>
    <x v="26"/>
    <s v="Carga"/>
    <s v="SI"/>
    <n v="13.5"/>
    <n v="33"/>
    <x v="0"/>
    <x v="340"/>
    <x v="2"/>
    <s v="Hospitalet"/>
    <m/>
    <m/>
    <m/>
    <m/>
    <n v="40"/>
    <s v="Miguel M."/>
    <x v="251"/>
    <d v="1899-12-30T11:00:00"/>
    <m/>
    <n v="1"/>
    <x v="0"/>
    <x v="0"/>
    <s v="SI"/>
    <x v="1"/>
    <x v="1"/>
    <x v="1"/>
    <n v="1"/>
    <x v="0"/>
    <x v="50"/>
    <x v="12"/>
    <m/>
  </r>
  <r>
    <d v="2019-12-12T00:00:00"/>
    <x v="46"/>
    <d v="1899-12-30T18:00:00"/>
    <m/>
    <x v="1"/>
    <s v="JAR"/>
    <d v="2019-12-12T18:00:00"/>
    <m/>
    <x v="26"/>
    <s v="Carga"/>
    <s v="SI"/>
    <n v="13.5"/>
    <n v="26"/>
    <x v="0"/>
    <x v="157"/>
    <x v="5"/>
    <s v="varios"/>
    <m/>
    <m/>
    <m/>
    <m/>
    <n v="60"/>
    <s v="Juan Carlos"/>
    <x v="252"/>
    <d v="1899-12-30T18:00:00"/>
    <m/>
    <n v="1"/>
    <x v="0"/>
    <x v="0"/>
    <s v="SI"/>
    <x v="1"/>
    <x v="1"/>
    <x v="1"/>
    <n v="1"/>
    <x v="2"/>
    <x v="50"/>
    <x v="12"/>
    <m/>
  </r>
  <r>
    <d v="2019-12-12T00:00:00"/>
    <x v="40"/>
    <d v="1899-12-30T17:00:00"/>
    <m/>
    <x v="1"/>
    <s v="JAR"/>
    <d v="2019-12-12T17:00:00"/>
    <m/>
    <x v="83"/>
    <s v="Carga"/>
    <s v="NO"/>
    <n v="2"/>
    <n v="3"/>
    <x v="0"/>
    <x v="294"/>
    <x v="7"/>
    <s v="varios"/>
    <m/>
    <m/>
    <m/>
    <m/>
    <n v="15"/>
    <s v="Juan Carlos"/>
    <x v="252"/>
    <d v="1899-12-30T17:00:00"/>
    <m/>
    <n v="0"/>
    <x v="0"/>
    <x v="0"/>
    <s v="SI"/>
    <x v="1"/>
    <x v="1"/>
    <x v="1"/>
    <n v="1"/>
    <x v="2"/>
    <x v="50"/>
    <x v="12"/>
    <m/>
  </r>
  <r>
    <d v="2019-12-13T00:00:00"/>
    <x v="38"/>
    <d v="1899-12-30T15:00:00"/>
    <m/>
    <x v="1"/>
    <s v="JAR"/>
    <d v="2019-12-13T15:00:00"/>
    <s v="6008197-6007342"/>
    <x v="3"/>
    <s v="Carga"/>
    <s v="NO"/>
    <n v="2"/>
    <n v="4"/>
    <x v="0"/>
    <x v="12"/>
    <x v="4"/>
    <s v="Belgica"/>
    <m/>
    <m/>
    <m/>
    <m/>
    <n v="30"/>
    <s v="Jesús"/>
    <x v="251"/>
    <d v="1899-12-30T15:00:00"/>
    <m/>
    <n v="0"/>
    <x v="0"/>
    <x v="0"/>
    <s v="SI"/>
    <x v="1"/>
    <x v="1"/>
    <x v="1"/>
    <n v="1"/>
    <x v="1"/>
    <x v="50"/>
    <x v="12"/>
    <m/>
  </r>
  <r>
    <d v="2019-12-13T00:00:00"/>
    <x v="0"/>
    <d v="1899-12-30T09:30:00"/>
    <m/>
    <x v="1"/>
    <s v="JAR"/>
    <d v="2019-12-13T09:30:00"/>
    <n v="30863"/>
    <x v="31"/>
    <s v="Carga"/>
    <s v="NO"/>
    <n v="4"/>
    <n v="7"/>
    <x v="0"/>
    <x v="463"/>
    <x v="7"/>
    <s v="MADRID"/>
    <m/>
    <m/>
    <m/>
    <m/>
    <n v="30"/>
    <s v="Miguel M."/>
    <x v="251"/>
    <d v="1899-12-30T09:30:00"/>
    <m/>
    <n v="0"/>
    <x v="0"/>
    <x v="0"/>
    <s v="SI"/>
    <x v="1"/>
    <x v="1"/>
    <x v="1"/>
    <n v="1"/>
    <x v="2"/>
    <x v="50"/>
    <x v="12"/>
    <m/>
  </r>
  <r>
    <d v="2019-12-13T00:00:00"/>
    <x v="90"/>
    <d v="1899-12-30T08:15:00"/>
    <m/>
    <x v="1"/>
    <s v="JAR"/>
    <d v="2019-12-13T08:30:00"/>
    <s v="31201-30630"/>
    <x v="7"/>
    <s v="Carga"/>
    <s v="NO"/>
    <n v="2"/>
    <n v="2"/>
    <x v="0"/>
    <x v="4"/>
    <x v="7"/>
    <s v="varios"/>
    <s v="Sant Fruitos del bages y Cardedeu"/>
    <m/>
    <m/>
    <m/>
    <n v="10"/>
    <s v="Reyes"/>
    <x v="251"/>
    <d v="1899-12-30T08:15:00"/>
    <m/>
    <n v="0"/>
    <x v="0"/>
    <x v="0"/>
    <s v="SI"/>
    <x v="1"/>
    <x v="1"/>
    <x v="1"/>
    <n v="1"/>
    <x v="2"/>
    <x v="50"/>
    <x v="12"/>
    <m/>
  </r>
  <r>
    <d v="2019-12-16T00:00:00"/>
    <x v="1"/>
    <d v="1899-12-30T10:30:00"/>
    <m/>
    <x v="1"/>
    <s v="JAR"/>
    <d v="2019-12-16T10:30:00"/>
    <m/>
    <x v="25"/>
    <s v="Descarga"/>
    <s v="NO"/>
    <n v="6"/>
    <n v="12"/>
    <x v="0"/>
    <x v="67"/>
    <x v="10"/>
    <s v="PALAU"/>
    <m/>
    <m/>
    <m/>
    <m/>
    <n v="40"/>
    <s v="Miguel M."/>
    <x v="253"/>
    <d v="1899-12-30T14:00:00"/>
    <m/>
    <n v="0"/>
    <x v="0"/>
    <x v="0"/>
    <s v="SI"/>
    <x v="1"/>
    <x v="2"/>
    <x v="0"/>
    <n v="0"/>
    <x v="2"/>
    <x v="51"/>
    <x v="12"/>
    <m/>
  </r>
  <r>
    <d v="2019-12-13T00:00:00"/>
    <x v="6"/>
    <d v="1899-12-30T13:30:00"/>
    <m/>
    <x v="1"/>
    <s v="JAR"/>
    <d v="2019-12-13T13:30:00"/>
    <m/>
    <x v="22"/>
    <s v="Descarga"/>
    <s v="SI"/>
    <n v="13.5"/>
    <n v="22"/>
    <x v="0"/>
    <x v="21"/>
    <x v="8"/>
    <s v="PALAU"/>
    <m/>
    <m/>
    <m/>
    <m/>
    <n v="60"/>
    <s v="Alfredo"/>
    <x v="251"/>
    <d v="1899-12-30T13:30:00"/>
    <m/>
    <n v="1"/>
    <x v="0"/>
    <x v="0"/>
    <s v="SI"/>
    <x v="1"/>
    <x v="1"/>
    <x v="1"/>
    <n v="1"/>
    <x v="2"/>
    <x v="50"/>
    <x v="12"/>
    <m/>
  </r>
  <r>
    <d v="2019-12-13T00:00:00"/>
    <x v="12"/>
    <d v="1899-12-30T14:30:00"/>
    <m/>
    <x v="1"/>
    <s v="JAR"/>
    <d v="2019-12-13T14:30:00"/>
    <m/>
    <x v="22"/>
    <s v="Carga"/>
    <s v="SI"/>
    <n v="13.5"/>
    <n v="22"/>
    <x v="0"/>
    <x v="21"/>
    <x v="8"/>
    <s v="Lorqui"/>
    <m/>
    <m/>
    <m/>
    <m/>
    <n v="60"/>
    <s v="Jesús"/>
    <x v="251"/>
    <d v="1899-12-30T14:30:00"/>
    <m/>
    <n v="1"/>
    <x v="0"/>
    <x v="0"/>
    <s v="SI"/>
    <x v="1"/>
    <x v="1"/>
    <x v="1"/>
    <n v="1"/>
    <x v="2"/>
    <x v="50"/>
    <x v="12"/>
    <m/>
  </r>
  <r>
    <d v="2019-12-13T00:00:00"/>
    <x v="7"/>
    <d v="1899-12-30T15:30:00"/>
    <m/>
    <x v="1"/>
    <s v="JAR"/>
    <d v="2019-12-13T15:30:00"/>
    <m/>
    <x v="22"/>
    <s v="Descarga"/>
    <s v="SI"/>
    <n v="13.5"/>
    <n v="22"/>
    <x v="0"/>
    <x v="21"/>
    <x v="8"/>
    <s v="PALAU"/>
    <m/>
    <m/>
    <m/>
    <m/>
    <n v="60"/>
    <s v="Juan Carlos"/>
    <x v="251"/>
    <d v="1899-12-30T15:30:00"/>
    <m/>
    <n v="1"/>
    <x v="0"/>
    <x v="0"/>
    <s v="SI"/>
    <x v="1"/>
    <x v="1"/>
    <x v="1"/>
    <n v="1"/>
    <x v="2"/>
    <x v="50"/>
    <x v="12"/>
    <m/>
  </r>
  <r>
    <d v="2019-12-13T00:00:00"/>
    <x v="55"/>
    <d v="1899-12-30T17:30:00"/>
    <m/>
    <x v="1"/>
    <s v="JAR"/>
    <d v="2019-12-13T17:30:00"/>
    <m/>
    <x v="22"/>
    <s v="Carga"/>
    <s v="SI"/>
    <n v="13.5"/>
    <n v="22"/>
    <x v="0"/>
    <x v="21"/>
    <x v="8"/>
    <s v="Lorqui"/>
    <m/>
    <m/>
    <m/>
    <m/>
    <n v="60"/>
    <s v="Juan Carlos"/>
    <x v="251"/>
    <d v="1899-12-30T17:30:00"/>
    <m/>
    <n v="1"/>
    <x v="0"/>
    <x v="0"/>
    <s v="SI"/>
    <x v="1"/>
    <x v="1"/>
    <x v="1"/>
    <n v="1"/>
    <x v="2"/>
    <x v="50"/>
    <x v="12"/>
    <m/>
  </r>
  <r>
    <d v="2019-12-16T00:00:00"/>
    <x v="18"/>
    <d v="1899-12-30T07:30:00"/>
    <m/>
    <x v="1"/>
    <s v="JAR"/>
    <d v="2019-12-16T07:30:00"/>
    <m/>
    <x v="3"/>
    <s v="Descarga"/>
    <s v="NO"/>
    <n v="1"/>
    <n v="1"/>
    <x v="0"/>
    <x v="217"/>
    <x v="2"/>
    <s v="PALAU"/>
    <m/>
    <m/>
    <m/>
    <m/>
    <n v="10"/>
    <s v="Jesús"/>
    <x v="253"/>
    <d v="1899-12-30T07:30:00"/>
    <m/>
    <n v="0"/>
    <x v="0"/>
    <x v="0"/>
    <s v="SI"/>
    <x v="1"/>
    <x v="1"/>
    <x v="1"/>
    <n v="1"/>
    <x v="0"/>
    <x v="51"/>
    <x v="12"/>
    <m/>
  </r>
  <r>
    <d v="2019-12-13T00:00:00"/>
    <x v="46"/>
    <d v="1899-12-30T18:00:00"/>
    <m/>
    <x v="1"/>
    <s v="JAR"/>
    <d v="2019-12-13T18:00:00"/>
    <m/>
    <x v="26"/>
    <s v="Carga"/>
    <s v="NO"/>
    <n v="3"/>
    <n v="6"/>
    <x v="0"/>
    <x v="157"/>
    <x v="5"/>
    <s v="varios"/>
    <m/>
    <m/>
    <m/>
    <m/>
    <n v="40"/>
    <s v="Juan Carlos"/>
    <x v="251"/>
    <d v="1899-12-30T18:00:00"/>
    <m/>
    <n v="0"/>
    <x v="0"/>
    <x v="0"/>
    <s v="SI"/>
    <x v="1"/>
    <x v="1"/>
    <x v="1"/>
    <n v="1"/>
    <x v="2"/>
    <x v="50"/>
    <x v="12"/>
    <m/>
  </r>
  <r>
    <d v="2019-12-13T00:00:00"/>
    <x v="5"/>
    <d v="1899-12-30T12:30:00"/>
    <m/>
    <x v="1"/>
    <s v="JAR"/>
    <d v="2019-12-13T12:30:00"/>
    <n v="30639"/>
    <x v="31"/>
    <s v="Carga"/>
    <s v="NO"/>
    <n v="3"/>
    <n v="6"/>
    <x v="0"/>
    <x v="4"/>
    <x v="7"/>
    <s v="Sevilla"/>
    <m/>
    <m/>
    <m/>
    <m/>
    <n v="20"/>
    <s v="Jesús"/>
    <x v="251"/>
    <d v="1899-12-30T14:30:00"/>
    <m/>
    <n v="0"/>
    <x v="0"/>
    <x v="0"/>
    <s v="SI"/>
    <x v="1"/>
    <x v="2"/>
    <x v="0"/>
    <n v="0"/>
    <x v="2"/>
    <x v="50"/>
    <x v="12"/>
    <m/>
  </r>
  <r>
    <d v="2019-12-16T00:00:00"/>
    <x v="9"/>
    <d v="1899-12-30T08:00:00"/>
    <m/>
    <x v="1"/>
    <s v="JAR"/>
    <d v="2019-12-16T08:00:00"/>
    <n v="3008212"/>
    <x v="6"/>
    <s v="Carga"/>
    <s v="NO"/>
    <n v="7"/>
    <n v="13"/>
    <x v="0"/>
    <x v="7"/>
    <x v="4"/>
    <s v="France"/>
    <m/>
    <m/>
    <m/>
    <m/>
    <n v="30"/>
    <s v="Juan Carlos"/>
    <x v="253"/>
    <d v="1899-12-30T08:00:00"/>
    <m/>
    <n v="0"/>
    <x v="0"/>
    <x v="0"/>
    <s v="SI"/>
    <x v="1"/>
    <x v="1"/>
    <x v="1"/>
    <n v="1"/>
    <x v="1"/>
    <x v="51"/>
    <x v="12"/>
    <m/>
  </r>
  <r>
    <d v="2019-12-13T00:00:00"/>
    <x v="47"/>
    <d v="1899-12-30T18:30:00"/>
    <m/>
    <x v="1"/>
    <s v="JAR"/>
    <d v="2019-12-13T18:30:00"/>
    <n v="30568"/>
    <x v="31"/>
    <s v="Carga"/>
    <s v="NO"/>
    <n v="2"/>
    <n v="3"/>
    <x v="0"/>
    <x v="4"/>
    <x v="7"/>
    <s v="Murcia"/>
    <m/>
    <m/>
    <m/>
    <m/>
    <n v="30"/>
    <s v="Jesús"/>
    <x v="251"/>
    <d v="1899-12-30T18:30:00"/>
    <m/>
    <n v="0"/>
    <x v="0"/>
    <x v="0"/>
    <s v="SI"/>
    <x v="1"/>
    <x v="1"/>
    <x v="1"/>
    <n v="1"/>
    <x v="2"/>
    <x v="50"/>
    <x v="12"/>
    <m/>
  </r>
  <r>
    <d v="2019-12-13T00:00:00"/>
    <x v="4"/>
    <d v="1899-12-30T12:00:00"/>
    <m/>
    <x v="1"/>
    <s v="JAR"/>
    <d v="2019-12-13T12:00:00"/>
    <n v="30994"/>
    <x v="3"/>
    <s v="Carga"/>
    <s v="NO"/>
    <n v="1"/>
    <n v="1"/>
    <x v="0"/>
    <x v="275"/>
    <x v="3"/>
    <s v="Cornella"/>
    <m/>
    <m/>
    <m/>
    <m/>
    <n v="10"/>
    <s v="Alfredo"/>
    <x v="251"/>
    <d v="1899-12-30T12:00:00"/>
    <m/>
    <n v="0"/>
    <x v="0"/>
    <x v="0"/>
    <s v="SI"/>
    <x v="1"/>
    <x v="1"/>
    <x v="1"/>
    <n v="1"/>
    <x v="1"/>
    <x v="50"/>
    <x v="12"/>
    <m/>
  </r>
  <r>
    <d v="2019-12-13T00:00:00"/>
    <x v="22"/>
    <d v="1899-12-30T09:00:00"/>
    <m/>
    <x v="1"/>
    <s v="JAR"/>
    <d v="2019-12-13T09:00:00"/>
    <s v="CB-1572"/>
    <x v="25"/>
    <s v="Descarga"/>
    <s v="SI"/>
    <n v="13.5"/>
    <n v="26"/>
    <x v="0"/>
    <x v="42"/>
    <x v="10"/>
    <s v="PALAU"/>
    <s v="Retempal para producción."/>
    <m/>
    <m/>
    <m/>
    <n v="60"/>
    <s v="Alfredo"/>
    <x v="251"/>
    <d v="1899-12-30T09:00:00"/>
    <m/>
    <n v="1"/>
    <x v="0"/>
    <x v="0"/>
    <s v="SI"/>
    <x v="1"/>
    <x v="1"/>
    <x v="1"/>
    <n v="1"/>
    <x v="2"/>
    <x v="50"/>
    <x v="12"/>
    <m/>
  </r>
  <r>
    <d v="2019-12-16T00:00:00"/>
    <x v="5"/>
    <d v="1899-12-30T12:30:00"/>
    <m/>
    <x v="1"/>
    <s v="JAR"/>
    <d v="2019-12-16T12:30:00"/>
    <s v="CB-1570"/>
    <x v="25"/>
    <s v="Descarga"/>
    <s v="SI"/>
    <n v="13.5"/>
    <n v="26"/>
    <x v="0"/>
    <x v="42"/>
    <x v="10"/>
    <s v="PALAU"/>
    <m/>
    <m/>
    <m/>
    <m/>
    <n v="45"/>
    <s v="Miguel M."/>
    <x v="253"/>
    <d v="1899-12-30T15:00:00"/>
    <m/>
    <n v="1"/>
    <x v="0"/>
    <x v="0"/>
    <s v="SI"/>
    <x v="1"/>
    <x v="2"/>
    <x v="0"/>
    <n v="0"/>
    <x v="2"/>
    <x v="51"/>
    <x v="12"/>
    <m/>
  </r>
  <r>
    <d v="2019-12-16T00:00:00"/>
    <x v="6"/>
    <d v="1899-12-30T13:30:00"/>
    <m/>
    <x v="1"/>
    <s v="JAR"/>
    <d v="2019-12-16T13:30:00"/>
    <s v="6008149 + 6008208 + 6008210 + 6008222 + 6008156 + 6008207 + 6008150 + 600799 "/>
    <x v="25"/>
    <s v="Carga"/>
    <s v="SI"/>
    <n v="13.5"/>
    <n v="26"/>
    <x v="0"/>
    <x v="42"/>
    <x v="10"/>
    <s v="Gaillon"/>
    <m/>
    <m/>
    <m/>
    <m/>
    <n v="60"/>
    <s v="Jesús"/>
    <x v="253"/>
    <d v="1899-12-30T10:30:00"/>
    <m/>
    <n v="1"/>
    <x v="0"/>
    <x v="0"/>
    <s v="SI"/>
    <x v="1"/>
    <x v="3"/>
    <x v="1"/>
    <n v="1"/>
    <x v="2"/>
    <x v="51"/>
    <x v="12"/>
    <m/>
  </r>
  <r>
    <d v="2019-12-13T00:00:00"/>
    <x v="3"/>
    <d v="1899-12-30T11:30:00"/>
    <m/>
    <x v="1"/>
    <s v="JAR"/>
    <d v="2019-12-13T11:30:00"/>
    <s v="devolución 7 palet"/>
    <x v="3"/>
    <s v="Carga"/>
    <s v="NO"/>
    <n v="1"/>
    <n v="1"/>
    <x v="0"/>
    <x v="197"/>
    <x v="2"/>
    <s v="Cabka"/>
    <m/>
    <m/>
    <m/>
    <m/>
    <n v="10"/>
    <s v="Miguel M."/>
    <x v="251"/>
    <d v="1899-12-30T11:30:00"/>
    <m/>
    <n v="0"/>
    <x v="0"/>
    <x v="0"/>
    <s v="SI"/>
    <x v="1"/>
    <x v="1"/>
    <x v="1"/>
    <n v="1"/>
    <x v="0"/>
    <x v="50"/>
    <x v="12"/>
    <m/>
  </r>
  <r>
    <d v="2019-12-16T00:00:00"/>
    <x v="8"/>
    <d v="1899-12-30T16:30:00"/>
    <m/>
    <x v="1"/>
    <s v="JAR"/>
    <d v="2019-12-16T16:30:00"/>
    <m/>
    <x v="19"/>
    <s v="Carga"/>
    <s v="NO"/>
    <n v="4"/>
    <n v="2"/>
    <x v="0"/>
    <x v="6"/>
    <x v="3"/>
    <s v="Varios"/>
    <m/>
    <m/>
    <m/>
    <m/>
    <n v="15"/>
    <s v="Alfredo"/>
    <x v="253"/>
    <d v="1899-12-30T16:30:00"/>
    <m/>
    <n v="0"/>
    <x v="0"/>
    <x v="0"/>
    <s v="SI"/>
    <x v="1"/>
    <x v="1"/>
    <x v="1"/>
    <n v="1"/>
    <x v="1"/>
    <x v="51"/>
    <x v="12"/>
    <m/>
  </r>
  <r>
    <d v="2019-12-16T00:00:00"/>
    <x v="13"/>
    <d v="1899-12-30T16:00:00"/>
    <m/>
    <x v="1"/>
    <s v="JAR"/>
    <d v="2019-12-16T16:00:00"/>
    <n v="6008119"/>
    <x v="25"/>
    <s v="Carga"/>
    <s v="SI"/>
    <n v="13.5"/>
    <n v="33"/>
    <x v="0"/>
    <x v="40"/>
    <x v="9"/>
    <s v="Nurieux"/>
    <m/>
    <m/>
    <m/>
    <m/>
    <n v="60"/>
    <s v="Miguel M."/>
    <x v="253"/>
    <d v="1899-12-30T16:00:00"/>
    <m/>
    <n v="1"/>
    <x v="0"/>
    <x v="0"/>
    <s v="SI"/>
    <x v="1"/>
    <x v="1"/>
    <x v="1"/>
    <n v="1"/>
    <x v="2"/>
    <x v="51"/>
    <x v="12"/>
    <m/>
  </r>
  <r>
    <d v="2019-12-16T00:00:00"/>
    <x v="46"/>
    <d v="1899-12-30T18:00:00"/>
    <m/>
    <x v="1"/>
    <s v="JAR"/>
    <d v="2019-12-16T18:00:00"/>
    <m/>
    <x v="26"/>
    <s v="Carga"/>
    <s v="NO"/>
    <n v="8"/>
    <n v="16"/>
    <x v="0"/>
    <x v="157"/>
    <x v="5"/>
    <s v="varios"/>
    <m/>
    <m/>
    <m/>
    <m/>
    <n v="40"/>
    <s v="Miguel M."/>
    <x v="253"/>
    <d v="1899-12-30T18:00:00"/>
    <m/>
    <n v="0"/>
    <x v="0"/>
    <x v="0"/>
    <s v="SI"/>
    <x v="1"/>
    <x v="1"/>
    <x v="1"/>
    <n v="1"/>
    <x v="2"/>
    <x v="51"/>
    <x v="12"/>
    <m/>
  </r>
  <r>
    <d v="2019-12-17T00:00:00"/>
    <x v="8"/>
    <d v="1899-12-30T16:30:00"/>
    <m/>
    <x v="1"/>
    <s v="JAR"/>
    <d v="2019-12-17T16:30:00"/>
    <m/>
    <x v="19"/>
    <s v="Carga"/>
    <s v="NO"/>
    <n v="4"/>
    <n v="2"/>
    <x v="0"/>
    <x v="6"/>
    <x v="3"/>
    <s v="Varios"/>
    <m/>
    <m/>
    <m/>
    <m/>
    <n v="20"/>
    <s v="Alfredo"/>
    <x v="255"/>
    <d v="1899-12-30T16:30:00"/>
    <m/>
    <n v="0"/>
    <x v="0"/>
    <x v="0"/>
    <s v="SI"/>
    <x v="1"/>
    <x v="1"/>
    <x v="1"/>
    <n v="1"/>
    <x v="1"/>
    <x v="51"/>
    <x v="12"/>
    <m/>
  </r>
  <r>
    <d v="2019-12-18T00:00:00"/>
    <x v="8"/>
    <d v="1899-12-30T16:30:00"/>
    <m/>
    <x v="1"/>
    <s v="JAR"/>
    <d v="2019-12-18T16:30:00"/>
    <m/>
    <x v="19"/>
    <s v="Carga"/>
    <s v="NO"/>
    <n v="4"/>
    <n v="2"/>
    <x v="0"/>
    <x v="6"/>
    <x v="3"/>
    <s v="Varios"/>
    <m/>
    <m/>
    <m/>
    <m/>
    <n v="20"/>
    <s v="Alfredo"/>
    <x v="256"/>
    <d v="1899-12-30T16:30:00"/>
    <m/>
    <n v="0"/>
    <x v="0"/>
    <x v="0"/>
    <s v="SI"/>
    <x v="1"/>
    <x v="1"/>
    <x v="1"/>
    <n v="1"/>
    <x v="1"/>
    <x v="51"/>
    <x v="12"/>
    <m/>
  </r>
  <r>
    <d v="2019-12-19T00:00:00"/>
    <x v="8"/>
    <d v="1899-12-30T16:30:00"/>
    <m/>
    <x v="1"/>
    <s v="JAR"/>
    <d v="2019-12-19T16:30:00"/>
    <m/>
    <x v="19"/>
    <s v="Carga"/>
    <s v="NO"/>
    <n v="4"/>
    <n v="2"/>
    <x v="0"/>
    <x v="6"/>
    <x v="3"/>
    <s v="Varios"/>
    <m/>
    <m/>
    <m/>
    <m/>
    <n v="30"/>
    <s v="Miguel M."/>
    <x v="254"/>
    <d v="1899-12-30T17:00:00"/>
    <m/>
    <n v="0"/>
    <x v="0"/>
    <x v="0"/>
    <s v="SI"/>
    <x v="1"/>
    <x v="2"/>
    <x v="0"/>
    <n v="0"/>
    <x v="1"/>
    <x v="51"/>
    <x v="12"/>
    <m/>
  </r>
  <r>
    <d v="2019-12-20T00:00:00"/>
    <x v="8"/>
    <d v="1899-12-30T16:30:00"/>
    <m/>
    <x v="1"/>
    <s v="JAR"/>
    <d v="2019-12-20T16:30:00"/>
    <m/>
    <x v="19"/>
    <s v="Carga"/>
    <s v="NO"/>
    <n v="4"/>
    <n v="2"/>
    <x v="0"/>
    <x v="6"/>
    <x v="3"/>
    <s v="Varios"/>
    <m/>
    <m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18T00:00:00"/>
    <x v="40"/>
    <d v="1899-12-30T17:00:00"/>
    <m/>
    <x v="1"/>
    <s v="JAR"/>
    <d v="2019-12-18T17:00:00"/>
    <m/>
    <x v="83"/>
    <s v="Carga"/>
    <s v="NO"/>
    <n v="1"/>
    <n v="1"/>
    <x v="0"/>
    <x v="294"/>
    <x v="7"/>
    <s v="varios"/>
    <m/>
    <m/>
    <m/>
    <m/>
    <n v="30"/>
    <s v="Miguel M."/>
    <x v="256"/>
    <d v="1899-12-30T17:00:00"/>
    <m/>
    <n v="0"/>
    <x v="0"/>
    <x v="0"/>
    <s v="SI"/>
    <x v="1"/>
    <x v="1"/>
    <x v="1"/>
    <n v="1"/>
    <x v="2"/>
    <x v="51"/>
    <x v="12"/>
    <m/>
  </r>
  <r>
    <d v="2019-12-19T00:00:00"/>
    <x v="40"/>
    <d v="1899-12-30T17:00:00"/>
    <m/>
    <x v="1"/>
    <s v="JAR"/>
    <d v="2019-12-19T17:00:00"/>
    <m/>
    <x v="83"/>
    <s v="Carga"/>
    <s v="NO"/>
    <n v="1"/>
    <n v="1"/>
    <x v="0"/>
    <x v="294"/>
    <x v="7"/>
    <s v="varios"/>
    <m/>
    <m/>
    <m/>
    <m/>
    <n v="30"/>
    <s v="Juan Carlos"/>
    <x v="254"/>
    <d v="1899-12-30T17:00:00"/>
    <m/>
    <n v="0"/>
    <x v="0"/>
    <x v="0"/>
    <s v="SI"/>
    <x v="1"/>
    <x v="1"/>
    <x v="1"/>
    <n v="1"/>
    <x v="2"/>
    <x v="51"/>
    <x v="12"/>
    <m/>
  </r>
  <r>
    <d v="2019-12-20T00:00:00"/>
    <x v="40"/>
    <d v="1899-12-30T17:00:00"/>
    <m/>
    <x v="1"/>
    <s v="JAR"/>
    <d v="2019-12-20T17:00:00"/>
    <m/>
    <x v="83"/>
    <s v="Carga"/>
    <s v="NO"/>
    <n v="1"/>
    <n v="1"/>
    <x v="0"/>
    <x v="294"/>
    <x v="7"/>
    <s v="varios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17T00:00:00"/>
    <x v="46"/>
    <d v="1899-12-30T18:00:00"/>
    <m/>
    <x v="1"/>
    <s v="JAR"/>
    <d v="2019-12-17T18:00:00"/>
    <m/>
    <x v="26"/>
    <s v="Carga"/>
    <s v="NO"/>
    <n v="8"/>
    <n v="16"/>
    <x v="0"/>
    <x v="157"/>
    <x v="5"/>
    <s v="varios"/>
    <m/>
    <m/>
    <m/>
    <m/>
    <n v="30"/>
    <s v="Miguel M."/>
    <x v="255"/>
    <d v="1899-12-30T18:00:00"/>
    <m/>
    <n v="0"/>
    <x v="0"/>
    <x v="0"/>
    <s v="SI"/>
    <x v="1"/>
    <x v="1"/>
    <x v="1"/>
    <n v="1"/>
    <x v="2"/>
    <x v="51"/>
    <x v="12"/>
    <m/>
  </r>
  <r>
    <d v="2019-12-18T00:00:00"/>
    <x v="46"/>
    <d v="1899-12-30T18:00:00"/>
    <m/>
    <x v="1"/>
    <s v="JAR"/>
    <d v="2019-12-18T18:00:00"/>
    <m/>
    <x v="26"/>
    <s v="Carga"/>
    <s v="NO"/>
    <n v="8"/>
    <n v="16"/>
    <x v="0"/>
    <x v="157"/>
    <x v="5"/>
    <s v="varios"/>
    <m/>
    <m/>
    <m/>
    <m/>
    <n v="20"/>
    <s v="Miguel M."/>
    <x v="256"/>
    <d v="1899-12-30T15:40:00"/>
    <m/>
    <n v="0"/>
    <x v="0"/>
    <x v="0"/>
    <s v="SI"/>
    <x v="1"/>
    <x v="3"/>
    <x v="1"/>
    <n v="1"/>
    <x v="2"/>
    <x v="51"/>
    <x v="12"/>
    <m/>
  </r>
  <r>
    <d v="2019-12-19T00:00:00"/>
    <x v="46"/>
    <d v="1899-12-30T18:00:00"/>
    <m/>
    <x v="1"/>
    <s v="JAR"/>
    <d v="2019-12-19T18:00:00"/>
    <m/>
    <x v="26"/>
    <s v="Carga"/>
    <s v="NO"/>
    <n v="8"/>
    <n v="16"/>
    <x v="0"/>
    <x v="157"/>
    <x v="5"/>
    <s v="varios"/>
    <m/>
    <m/>
    <m/>
    <m/>
    <n v="120"/>
    <s v="Miguel M."/>
    <x v="254"/>
    <d v="1899-12-30T18:00:00"/>
    <m/>
    <n v="0"/>
    <x v="0"/>
    <x v="0"/>
    <s v="SI"/>
    <x v="1"/>
    <x v="1"/>
    <x v="1"/>
    <n v="1"/>
    <x v="2"/>
    <x v="51"/>
    <x v="12"/>
    <m/>
  </r>
  <r>
    <d v="2019-12-20T00:00:00"/>
    <x v="46"/>
    <d v="1899-12-30T18:00:00"/>
    <m/>
    <x v="1"/>
    <s v="JAR"/>
    <d v="2019-12-20T18:00:00"/>
    <m/>
    <x v="26"/>
    <s v="Carga"/>
    <s v="NO"/>
    <n v="8"/>
    <n v="16"/>
    <x v="0"/>
    <x v="157"/>
    <x v="5"/>
    <s v="varios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13T00:00:00"/>
    <x v="14"/>
    <d v="1899-12-30T10:00:00"/>
    <m/>
    <x v="1"/>
    <s v="JAR"/>
    <d v="2019-12-13T10:00:00"/>
    <n v="6008119"/>
    <x v="25"/>
    <s v="Carga"/>
    <s v="SI"/>
    <n v="13.5"/>
    <n v="33"/>
    <x v="0"/>
    <x v="40"/>
    <x v="9"/>
    <s v="Nurieux"/>
    <m/>
    <s v="R-5021-BCS"/>
    <m/>
    <m/>
    <n v="60"/>
    <s v="Miguel M."/>
    <x v="251"/>
    <d v="1899-12-30T13:00:00"/>
    <m/>
    <n v="1"/>
    <x v="0"/>
    <x v="0"/>
    <s v="SI"/>
    <x v="1"/>
    <x v="2"/>
    <x v="0"/>
    <n v="0"/>
    <x v="2"/>
    <x v="50"/>
    <x v="12"/>
    <m/>
  </r>
  <r>
    <d v="2019-12-16T00:00:00"/>
    <x v="38"/>
    <d v="1899-12-30T15:00:00"/>
    <m/>
    <x v="1"/>
    <s v="JAR"/>
    <d v="2019-12-16T15:00:00"/>
    <n v="6008168"/>
    <x v="6"/>
    <s v="Carga"/>
    <s v="SI"/>
    <n v="13.5"/>
    <n v="22"/>
    <x v="0"/>
    <x v="7"/>
    <x v="4"/>
    <s v="France"/>
    <m/>
    <m/>
    <m/>
    <m/>
    <n v="60"/>
    <s v="Alfredo"/>
    <x v="253"/>
    <d v="1899-12-30T15:00:00"/>
    <m/>
    <n v="1"/>
    <x v="0"/>
    <x v="0"/>
    <s v="SI"/>
    <x v="1"/>
    <x v="1"/>
    <x v="1"/>
    <n v="1"/>
    <x v="1"/>
    <x v="51"/>
    <x v="12"/>
    <m/>
  </r>
  <r>
    <d v="2019-12-16T00:00:00"/>
    <x v="20"/>
    <d v="1899-12-30T08:30:00"/>
    <m/>
    <x v="1"/>
    <s v="JAR"/>
    <d v="2019-12-16T08:30:00"/>
    <n v="31221"/>
    <x v="7"/>
    <s v="Carga"/>
    <s v="NO"/>
    <n v="1"/>
    <n v="1"/>
    <x v="0"/>
    <x v="289"/>
    <x v="11"/>
    <s v="Parets"/>
    <m/>
    <m/>
    <m/>
    <m/>
    <n v="10"/>
    <s v="Jesús"/>
    <x v="253"/>
    <d v="1899-12-30T08:30:00"/>
    <m/>
    <n v="0"/>
    <x v="0"/>
    <x v="0"/>
    <s v="SI"/>
    <x v="1"/>
    <x v="1"/>
    <x v="1"/>
    <n v="1"/>
    <x v="2"/>
    <x v="51"/>
    <x v="12"/>
    <m/>
  </r>
  <r>
    <d v="2019-12-16T00:00:00"/>
    <x v="36"/>
    <d v="1899-12-30T13:00:00"/>
    <m/>
    <x v="1"/>
    <s v="JAR"/>
    <d v="2019-12-16T13:00:00"/>
    <n v="6008067"/>
    <x v="6"/>
    <s v="Carga"/>
    <s v="SI"/>
    <n v="13.5"/>
    <n v="26"/>
    <x v="0"/>
    <x v="7"/>
    <x v="4"/>
    <s v="France"/>
    <m/>
    <m/>
    <m/>
    <m/>
    <n v="60"/>
    <s v="Juan Carlos"/>
    <x v="253"/>
    <d v="1899-12-30T13:30:00"/>
    <m/>
    <n v="1"/>
    <x v="0"/>
    <x v="0"/>
    <s v="SI"/>
    <x v="1"/>
    <x v="2"/>
    <x v="0"/>
    <n v="0"/>
    <x v="1"/>
    <x v="51"/>
    <x v="12"/>
    <m/>
  </r>
  <r>
    <d v="2019-12-16T00:00:00"/>
    <x v="0"/>
    <d v="1899-12-30T09:30:00"/>
    <m/>
    <x v="1"/>
    <s v="JAR"/>
    <d v="2019-12-16T09:30:00"/>
    <n v="6008119"/>
    <x v="25"/>
    <s v="Carga"/>
    <s v="SI"/>
    <n v="13.5"/>
    <n v="33"/>
    <x v="0"/>
    <x v="40"/>
    <x v="9"/>
    <s v="Nurieux"/>
    <m/>
    <s v="R-3287-BDD"/>
    <m/>
    <m/>
    <n v="60"/>
    <s v="Jesús"/>
    <x v="253"/>
    <d v="1899-12-30T13:00:00"/>
    <m/>
    <n v="1"/>
    <x v="0"/>
    <x v="0"/>
    <s v="SI"/>
    <x v="1"/>
    <x v="2"/>
    <x v="0"/>
    <n v="0"/>
    <x v="2"/>
    <x v="51"/>
    <x v="12"/>
    <m/>
  </r>
  <r>
    <d v="2019-12-18T00:00:00"/>
    <x v="14"/>
    <d v="1899-12-30T10:00:00"/>
    <m/>
    <x v="1"/>
    <s v="JAR"/>
    <d v="2019-12-18T10:00:00"/>
    <s v="+ Molde"/>
    <x v="25"/>
    <s v="Descarga"/>
    <s v="SI"/>
    <n v="13.5"/>
    <n v="16"/>
    <x v="0"/>
    <x v="40"/>
    <x v="10"/>
    <s v="PALAU"/>
    <m/>
    <m/>
    <m/>
    <m/>
    <n v="40"/>
    <s v="Juan Carlos"/>
    <x v="256"/>
    <d v="1899-12-30T11:30:00"/>
    <m/>
    <n v="1"/>
    <x v="0"/>
    <x v="0"/>
    <s v="SI"/>
    <x v="1"/>
    <x v="2"/>
    <x v="0"/>
    <n v="0"/>
    <x v="2"/>
    <x v="51"/>
    <x v="12"/>
    <m/>
  </r>
  <r>
    <d v="2019-12-16T00:00:00"/>
    <x v="55"/>
    <d v="1899-12-30T17:30:00"/>
    <m/>
    <x v="1"/>
    <s v="JAR"/>
    <d v="2019-12-16T17:30:00"/>
    <s v="6008137-6008084"/>
    <x v="6"/>
    <s v="Carga"/>
    <s v="SI"/>
    <n v="13.5"/>
    <n v="30"/>
    <x v="0"/>
    <x v="7"/>
    <x v="4"/>
    <s v="France"/>
    <m/>
    <m/>
    <m/>
    <m/>
    <n v="60"/>
    <s v="Miguel M."/>
    <x v="253"/>
    <d v="1899-12-30T17:30:00"/>
    <m/>
    <n v="1"/>
    <x v="0"/>
    <x v="0"/>
    <s v="SI"/>
    <x v="1"/>
    <x v="1"/>
    <x v="1"/>
    <n v="1"/>
    <x v="1"/>
    <x v="51"/>
    <x v="12"/>
    <m/>
  </r>
  <r>
    <d v="2019-12-16T00:00:00"/>
    <x v="49"/>
    <d v="1899-12-30T20:00:00"/>
    <m/>
    <x v="1"/>
    <s v="JAR"/>
    <d v="2019-12-16T20:00:00"/>
    <n v="31138"/>
    <x v="26"/>
    <s v="Carga"/>
    <s v="SI"/>
    <n v="13.5"/>
    <n v="26"/>
    <x v="0"/>
    <x v="379"/>
    <x v="7"/>
    <s v="Terrassa"/>
    <m/>
    <m/>
    <m/>
    <m/>
    <n v="60"/>
    <s v="Alfredo"/>
    <x v="253"/>
    <d v="1899-12-30T20:00:00"/>
    <m/>
    <n v="1"/>
    <x v="0"/>
    <x v="0"/>
    <s v="SI"/>
    <x v="1"/>
    <x v="1"/>
    <x v="1"/>
    <n v="1"/>
    <x v="2"/>
    <x v="51"/>
    <x v="12"/>
    <m/>
  </r>
  <r>
    <d v="2019-12-17T00:00:00"/>
    <x v="2"/>
    <d v="1899-12-30T11:00:00"/>
    <m/>
    <x v="1"/>
    <s v="JAR"/>
    <d v="2019-12-17T11:00:00"/>
    <m/>
    <x v="32"/>
    <s v="Descarga"/>
    <s v="NO"/>
    <n v="2"/>
    <n v="3"/>
    <x v="0"/>
    <x v="227"/>
    <x v="0"/>
    <s v="PALAU"/>
    <m/>
    <m/>
    <m/>
    <m/>
    <n v="30"/>
    <s v="Jesús"/>
    <x v="255"/>
    <d v="1899-12-30T11:00:00"/>
    <m/>
    <n v="0"/>
    <x v="0"/>
    <x v="0"/>
    <s v="SI"/>
    <x v="1"/>
    <x v="1"/>
    <x v="1"/>
    <n v="1"/>
    <x v="0"/>
    <x v="51"/>
    <x v="12"/>
    <m/>
  </r>
  <r>
    <d v="2019-12-18T00:00:00"/>
    <x v="9"/>
    <d v="1899-12-30T08:00:00"/>
    <m/>
    <x v="1"/>
    <s v="JAR"/>
    <d v="2019-12-18T08:00:00"/>
    <m/>
    <x v="26"/>
    <s v="Carga"/>
    <s v="SI"/>
    <n v="13.5"/>
    <n v="23"/>
    <x v="0"/>
    <x v="70"/>
    <x v="11"/>
    <s v="Maçanet"/>
    <m/>
    <m/>
    <m/>
    <m/>
    <n v="40"/>
    <s v="Jesús"/>
    <x v="256"/>
    <d v="1899-12-30T08:00:00"/>
    <m/>
    <n v="1"/>
    <x v="0"/>
    <x v="0"/>
    <s v="SI"/>
    <x v="1"/>
    <x v="1"/>
    <x v="1"/>
    <n v="1"/>
    <x v="2"/>
    <x v="51"/>
    <x v="12"/>
    <m/>
  </r>
  <r>
    <d v="2019-12-16T00:00:00"/>
    <x v="41"/>
    <d v="1899-12-30T10:15:00"/>
    <m/>
    <x v="1"/>
    <s v="JAR"/>
    <d v="2019-12-16T10:30:00"/>
    <s v="Mazarotas"/>
    <x v="7"/>
    <s v="Carga"/>
    <s v="NO"/>
    <n v="4"/>
    <n v="6"/>
    <x v="0"/>
    <x v="247"/>
    <x v="5"/>
    <s v="La llagosta"/>
    <m/>
    <m/>
    <m/>
    <m/>
    <n v="20"/>
    <s v="Jesús"/>
    <x v="253"/>
    <d v="1899-12-30T10:15:00"/>
    <m/>
    <n v="0"/>
    <x v="0"/>
    <x v="0"/>
    <s v="SI"/>
    <x v="1"/>
    <x v="1"/>
    <x v="1"/>
    <n v="1"/>
    <x v="2"/>
    <x v="51"/>
    <x v="12"/>
    <m/>
  </r>
  <r>
    <d v="2019-12-16T00:00:00"/>
    <x v="61"/>
    <d v="1899-12-30T11:45:00"/>
    <m/>
    <x v="1"/>
    <s v="JAR"/>
    <d v="2019-12-16T12:00:00"/>
    <s v="Mazarotas"/>
    <x v="7"/>
    <s v="Carga"/>
    <s v="NO"/>
    <n v="4"/>
    <n v="6"/>
    <x v="0"/>
    <x v="247"/>
    <x v="5"/>
    <s v="La llagosta"/>
    <m/>
    <m/>
    <m/>
    <m/>
    <n v="20"/>
    <s v="Juan Carlos"/>
    <x v="253"/>
    <d v="1899-12-30T11:45:00"/>
    <m/>
    <n v="0"/>
    <x v="0"/>
    <x v="0"/>
    <s v="SI"/>
    <x v="1"/>
    <x v="1"/>
    <x v="1"/>
    <n v="1"/>
    <x v="2"/>
    <x v="51"/>
    <x v="12"/>
    <m/>
  </r>
  <r>
    <d v="2019-12-17T00:00:00"/>
    <x v="9"/>
    <d v="1899-12-30T08:00:00"/>
    <m/>
    <x v="1"/>
    <s v="JAR"/>
    <d v="2019-12-17T08:00:00"/>
    <n v="6008104"/>
    <x v="25"/>
    <s v="Carga"/>
    <s v="NO"/>
    <n v="9"/>
    <n v="17"/>
    <x v="0"/>
    <x v="86"/>
    <x v="9"/>
    <s v="Italia"/>
    <m/>
    <m/>
    <m/>
    <m/>
    <n v="45"/>
    <s v="Juan Carlos"/>
    <x v="255"/>
    <d v="1899-12-30T08:00:00"/>
    <m/>
    <n v="0"/>
    <x v="0"/>
    <x v="0"/>
    <s v="SI"/>
    <x v="1"/>
    <x v="1"/>
    <x v="1"/>
    <n v="1"/>
    <x v="2"/>
    <x v="51"/>
    <x v="12"/>
    <m/>
  </r>
  <r>
    <d v="2019-12-17T00:00:00"/>
    <x v="22"/>
    <d v="1899-12-30T09:00:00"/>
    <m/>
    <x v="1"/>
    <s v="JAR"/>
    <d v="2019-12-17T09:00:00"/>
    <n v="6008070"/>
    <x v="6"/>
    <s v="Carga"/>
    <s v="NO"/>
    <n v="2"/>
    <n v="3"/>
    <x v="0"/>
    <x v="7"/>
    <x v="4"/>
    <s v="France"/>
    <m/>
    <m/>
    <m/>
    <m/>
    <n v="20"/>
    <s v="Juan Carlos"/>
    <x v="255"/>
    <d v="1899-12-30T09:00:00"/>
    <m/>
    <n v="0"/>
    <x v="0"/>
    <x v="0"/>
    <s v="SI"/>
    <x v="1"/>
    <x v="1"/>
    <x v="1"/>
    <n v="1"/>
    <x v="1"/>
    <x v="51"/>
    <x v="12"/>
    <m/>
  </r>
  <r>
    <d v="2019-12-16T00:00:00"/>
    <x v="54"/>
    <m/>
    <m/>
    <x v="0"/>
    <s v="JAR"/>
    <d v="2019-12-16T16:00:00"/>
    <n v="31223"/>
    <x v="3"/>
    <s v="Carga"/>
    <s v="NO"/>
    <n v="1"/>
    <n v="1"/>
    <x v="0"/>
    <x v="84"/>
    <x v="1"/>
    <s v="VIZCAYA"/>
    <m/>
    <m/>
    <m/>
    <m/>
    <n v="10"/>
    <s v="Sandra"/>
    <x v="253"/>
    <d v="1899-12-30T15:45:00"/>
    <m/>
    <n v="0"/>
    <x v="0"/>
    <x v="0"/>
    <s v="No"/>
    <x v="0"/>
    <x v="0"/>
    <x v="0"/>
    <n v="0"/>
    <x v="1"/>
    <x v="51"/>
    <x v="12"/>
    <m/>
  </r>
  <r>
    <d v="2019-12-20T00:00:00"/>
    <x v="59"/>
    <d v="1899-12-30T07:00:00"/>
    <m/>
    <x v="1"/>
    <s v="JAR"/>
    <d v="2019-12-20T07:00:00"/>
    <m/>
    <x v="26"/>
    <s v="Carga"/>
    <s v="NO"/>
    <n v="9"/>
    <n v="16"/>
    <x v="0"/>
    <x v="157"/>
    <x v="5"/>
    <s v="varios"/>
    <m/>
    <m/>
    <m/>
    <m/>
    <n v="60"/>
    <s v="Miguel M."/>
    <x v="257"/>
    <d v="1899-12-30T07:00:00"/>
    <m/>
    <n v="0"/>
    <x v="0"/>
    <x v="0"/>
    <s v="SI"/>
    <x v="1"/>
    <x v="1"/>
    <x v="1"/>
    <n v="1"/>
    <x v="2"/>
    <x v="51"/>
    <x v="12"/>
    <m/>
  </r>
  <r>
    <d v="2019-12-19T00:00:00"/>
    <x v="59"/>
    <d v="1899-12-30T07:00:00"/>
    <m/>
    <x v="1"/>
    <s v="JAR"/>
    <d v="2019-12-19T07:00:00"/>
    <m/>
    <x v="26"/>
    <s v="Carga"/>
    <s v="NO"/>
    <n v="9"/>
    <n v="16"/>
    <x v="0"/>
    <x v="157"/>
    <x v="5"/>
    <s v="varios"/>
    <m/>
    <m/>
    <m/>
    <m/>
    <n v="30"/>
    <s v="Juan Carlos"/>
    <x v="254"/>
    <d v="1899-12-30T07:00:00"/>
    <m/>
    <n v="0"/>
    <x v="0"/>
    <x v="0"/>
    <s v="SI"/>
    <x v="1"/>
    <x v="1"/>
    <x v="1"/>
    <n v="1"/>
    <x v="2"/>
    <x v="51"/>
    <x v="12"/>
    <m/>
  </r>
  <r>
    <d v="2019-12-16T00:00:00"/>
    <x v="40"/>
    <d v="1899-12-30T17:00:00"/>
    <m/>
    <x v="1"/>
    <s v="JAR"/>
    <d v="2019-12-16T17:00:00"/>
    <n v="30822"/>
    <x v="13"/>
    <s v="Carga"/>
    <s v="NO"/>
    <n v="3"/>
    <n v="7"/>
    <x v="0"/>
    <x v="250"/>
    <x v="7"/>
    <s v="Portugal"/>
    <m/>
    <s v="GD-2603"/>
    <m/>
    <m/>
    <n v="30"/>
    <s v="Alfredo"/>
    <x v="253"/>
    <d v="1899-12-30T17:00:00"/>
    <m/>
    <n v="0"/>
    <x v="0"/>
    <x v="0"/>
    <s v="SI"/>
    <x v="1"/>
    <x v="1"/>
    <x v="1"/>
    <n v="1"/>
    <x v="2"/>
    <x v="51"/>
    <x v="12"/>
    <m/>
  </r>
  <r>
    <d v="2019-12-16T00:00:00"/>
    <x v="47"/>
    <d v="1899-12-30T18:30:00"/>
    <m/>
    <x v="1"/>
    <s v="JAR"/>
    <d v="2019-12-16T18:30:00"/>
    <n v="30979"/>
    <x v="7"/>
    <s v="Carga"/>
    <s v="NO"/>
    <n v="4"/>
    <n v="8"/>
    <x v="0"/>
    <x v="464"/>
    <x v="7"/>
    <s v="LA ROCA"/>
    <m/>
    <m/>
    <m/>
    <m/>
    <n v="30"/>
    <s v="Alfredo"/>
    <x v="253"/>
    <d v="1899-12-30T18:30:00"/>
    <m/>
    <n v="0"/>
    <x v="0"/>
    <x v="0"/>
    <s v="SI"/>
    <x v="1"/>
    <x v="1"/>
    <x v="1"/>
    <n v="1"/>
    <x v="2"/>
    <x v="51"/>
    <x v="12"/>
    <m/>
  </r>
  <r>
    <d v="2019-12-19T00:00:00"/>
    <x v="155"/>
    <d v="1899-12-30T06:30:00"/>
    <m/>
    <x v="1"/>
    <s v="JAR"/>
    <d v="2019-12-19T06:30:00"/>
    <n v="6008203"/>
    <x v="25"/>
    <s v="Carga"/>
    <s v="SI"/>
    <n v="13.5"/>
    <n v="26"/>
    <x v="2"/>
    <x v="40"/>
    <x v="9"/>
    <s v="Nurieux"/>
    <m/>
    <m/>
    <m/>
    <m/>
    <n v="40"/>
    <s v="Juan Carlos"/>
    <x v="254"/>
    <d v="1899-12-30T06:30:00"/>
    <m/>
    <n v="1"/>
    <x v="0"/>
    <x v="0"/>
    <s v="SI"/>
    <x v="1"/>
    <x v="1"/>
    <x v="1"/>
    <n v="1"/>
    <x v="2"/>
    <x v="51"/>
    <x v="12"/>
    <m/>
  </r>
  <r>
    <d v="2019-12-16T00:00:00"/>
    <x v="56"/>
    <d v="1899-12-30T19:00:00"/>
    <m/>
    <x v="1"/>
    <s v="JAR"/>
    <d v="2019-12-16T19:00:00"/>
    <m/>
    <x v="26"/>
    <s v="Descarga"/>
    <s v="SI"/>
    <n v="13.5"/>
    <n v="33"/>
    <x v="0"/>
    <x v="340"/>
    <x v="2"/>
    <s v="PALAU"/>
    <m/>
    <m/>
    <m/>
    <m/>
    <n v="60"/>
    <s v="Alfredo"/>
    <x v="253"/>
    <d v="1899-12-30T16:00:00"/>
    <m/>
    <n v="1"/>
    <x v="0"/>
    <x v="0"/>
    <s v="SI"/>
    <x v="1"/>
    <x v="3"/>
    <x v="1"/>
    <n v="1"/>
    <x v="0"/>
    <x v="51"/>
    <x v="12"/>
    <m/>
  </r>
  <r>
    <d v="2019-12-19T00:00:00"/>
    <x v="38"/>
    <d v="1899-12-30T15:00:00"/>
    <m/>
    <x v="1"/>
    <s v="JAR"/>
    <d v="2019-12-19T15:00:00"/>
    <n v="6008192"/>
    <x v="25"/>
    <s v="Carga"/>
    <s v="SI"/>
    <n v="13.5"/>
    <n v="22"/>
    <x v="0"/>
    <x v="7"/>
    <x v="9"/>
    <s v="France"/>
    <m/>
    <m/>
    <m/>
    <m/>
    <n v="30"/>
    <s v="Jesús"/>
    <x v="254"/>
    <d v="1899-12-30T13:45:00"/>
    <m/>
    <n v="1"/>
    <x v="0"/>
    <x v="0"/>
    <s v="SI"/>
    <x v="1"/>
    <x v="3"/>
    <x v="1"/>
    <n v="1"/>
    <x v="2"/>
    <x v="51"/>
    <x v="12"/>
    <m/>
  </r>
  <r>
    <d v="2019-12-16T00:00:00"/>
    <x v="43"/>
    <d v="1899-12-30T14:00:00"/>
    <m/>
    <x v="1"/>
    <s v="JAR"/>
    <d v="2019-12-16T14:00:00"/>
    <s v="Balas de Plastico"/>
    <x v="7"/>
    <s v="Carga"/>
    <s v="NO"/>
    <n v="4"/>
    <n v="6"/>
    <x v="0"/>
    <x v="247"/>
    <x v="5"/>
    <s v="La Llagosta"/>
    <m/>
    <m/>
    <m/>
    <m/>
    <n v="20"/>
    <s v="Juan Carlos"/>
    <x v="253"/>
    <d v="1899-12-30T13:30:00"/>
    <m/>
    <n v="0"/>
    <x v="0"/>
    <x v="0"/>
    <s v="SI"/>
    <x v="1"/>
    <x v="3"/>
    <x v="1"/>
    <n v="1"/>
    <x v="2"/>
    <x v="51"/>
    <x v="12"/>
    <m/>
  </r>
  <r>
    <d v="2019-12-17T00:00:00"/>
    <x v="0"/>
    <d v="1899-12-30T09:30:00"/>
    <m/>
    <x v="1"/>
    <s v="JAR"/>
    <d v="2019-12-17T09:30:00"/>
    <n v="30655"/>
    <x v="7"/>
    <s v="Carga"/>
    <s v="NO"/>
    <n v="4"/>
    <n v="6"/>
    <x v="0"/>
    <x v="465"/>
    <x v="7"/>
    <s v="SAN FELIU DE LLOBREGAT"/>
    <m/>
    <m/>
    <m/>
    <m/>
    <n v="20"/>
    <s v="Jesús"/>
    <x v="255"/>
    <d v="1899-12-30T09:30:00"/>
    <m/>
    <n v="0"/>
    <x v="0"/>
    <x v="0"/>
    <s v="SI"/>
    <x v="1"/>
    <x v="1"/>
    <x v="1"/>
    <n v="1"/>
    <x v="2"/>
    <x v="51"/>
    <x v="12"/>
    <m/>
  </r>
  <r>
    <d v="2019-12-18T00:00:00"/>
    <x v="1"/>
    <d v="1899-12-30T10:30:00"/>
    <m/>
    <x v="1"/>
    <s v="JAR"/>
    <d v="2019-12-18T10:30:00"/>
    <n v="6008119"/>
    <x v="25"/>
    <s v="Carga"/>
    <s v="SI"/>
    <n v="13.5"/>
    <n v="33"/>
    <x v="0"/>
    <x v="40"/>
    <x v="9"/>
    <s v="Nurieux"/>
    <m/>
    <m/>
    <m/>
    <m/>
    <n v="60"/>
    <s v="Miguel M."/>
    <x v="256"/>
    <d v="1899-12-30T15:30:00"/>
    <m/>
    <n v="1"/>
    <x v="0"/>
    <x v="0"/>
    <s v="SI"/>
    <x v="1"/>
    <x v="2"/>
    <x v="0"/>
    <n v="0"/>
    <x v="2"/>
    <x v="51"/>
    <x v="12"/>
    <m/>
  </r>
  <r>
    <d v="2019-12-17T00:00:00"/>
    <x v="14"/>
    <d v="1899-12-30T10:00:00"/>
    <m/>
    <x v="1"/>
    <s v="JAR"/>
    <d v="2019-12-17T10:00:00"/>
    <n v="6008119"/>
    <x v="25"/>
    <s v="Carga"/>
    <s v="SI"/>
    <n v="13.5"/>
    <n v="33"/>
    <x v="0"/>
    <x v="40"/>
    <x v="9"/>
    <s v="Nurieux"/>
    <m/>
    <s v="R-4280-BCS"/>
    <m/>
    <m/>
    <n v="60"/>
    <s v="Juan Carlos"/>
    <x v="255"/>
    <d v="1899-12-30T10:00:00"/>
    <m/>
    <n v="1"/>
    <x v="0"/>
    <x v="0"/>
    <s v="SI"/>
    <x v="1"/>
    <x v="1"/>
    <x v="1"/>
    <n v="1"/>
    <x v="2"/>
    <x v="51"/>
    <x v="12"/>
    <m/>
  </r>
  <r>
    <d v="2019-12-18T00:00:00"/>
    <x v="36"/>
    <d v="1899-12-30T13:00:00"/>
    <m/>
    <x v="1"/>
    <s v="JAR"/>
    <d v="2019-12-18T13:00:00"/>
    <n v="31029"/>
    <x v="3"/>
    <s v="Carga"/>
    <s v="NO"/>
    <n v="1"/>
    <n v="1"/>
    <x v="0"/>
    <x v="84"/>
    <x v="1"/>
    <s v="Vizcaya"/>
    <m/>
    <m/>
    <m/>
    <m/>
    <n v="10"/>
    <s v="Sandra"/>
    <x v="256"/>
    <d v="1899-12-30T11:00:00"/>
    <m/>
    <n v="0"/>
    <x v="0"/>
    <x v="0"/>
    <s v="SI"/>
    <x v="1"/>
    <x v="3"/>
    <x v="1"/>
    <n v="1"/>
    <x v="1"/>
    <x v="51"/>
    <x v="12"/>
    <m/>
  </r>
  <r>
    <d v="2019-12-18T00:00:00"/>
    <x v="5"/>
    <d v="1899-12-30T12:30:00"/>
    <m/>
    <x v="1"/>
    <s v="JAR"/>
    <d v="2019-12-18T12:30:00"/>
    <n v="30896"/>
    <x v="3"/>
    <s v="Carga"/>
    <s v="NO"/>
    <n v="1"/>
    <n v="1"/>
    <x v="0"/>
    <x v="236"/>
    <x v="3"/>
    <s v="Tenerife"/>
    <m/>
    <m/>
    <m/>
    <m/>
    <n v="10"/>
    <s v="Reyes"/>
    <x v="256"/>
    <d v="1899-12-30T12:30:00"/>
    <m/>
    <n v="0"/>
    <x v="0"/>
    <x v="0"/>
    <s v="SI"/>
    <x v="1"/>
    <x v="1"/>
    <x v="1"/>
    <n v="1"/>
    <x v="1"/>
    <x v="51"/>
    <x v="12"/>
    <m/>
  </r>
  <r>
    <d v="2019-12-17T00:00:00"/>
    <x v="3"/>
    <d v="1899-12-30T11:30:00"/>
    <m/>
    <x v="1"/>
    <s v="JAR"/>
    <d v="2019-12-17T11:30:00"/>
    <s v="31225-31245"/>
    <x v="7"/>
    <s v="Carga"/>
    <s v="NO"/>
    <n v="2"/>
    <n v="2"/>
    <x v="0"/>
    <x v="9"/>
    <x v="5"/>
    <s v="PARETS"/>
    <m/>
    <m/>
    <m/>
    <m/>
    <n v="15"/>
    <s v="Juan Carlos"/>
    <x v="255"/>
    <d v="1899-12-30T11:30:00"/>
    <m/>
    <n v="0"/>
    <x v="0"/>
    <x v="0"/>
    <s v="SI"/>
    <x v="1"/>
    <x v="1"/>
    <x v="1"/>
    <n v="1"/>
    <x v="2"/>
    <x v="51"/>
    <x v="12"/>
    <m/>
  </r>
  <r>
    <d v="2019-12-18T00:00:00"/>
    <x v="20"/>
    <d v="1899-12-30T08:30:00"/>
    <m/>
    <x v="1"/>
    <s v="JAR"/>
    <d v="2019-12-18T08:30:00"/>
    <m/>
    <x v="3"/>
    <s v="Descarga"/>
    <s v="NO"/>
    <n v="6"/>
    <n v="12"/>
    <x v="0"/>
    <x v="22"/>
    <x v="2"/>
    <s v="PALAU"/>
    <m/>
    <m/>
    <m/>
    <m/>
    <n v="30"/>
    <s v="Jesús"/>
    <x v="256"/>
    <d v="1899-12-30T10:30:00"/>
    <m/>
    <n v="0"/>
    <x v="0"/>
    <x v="0"/>
    <s v="SI"/>
    <x v="1"/>
    <x v="2"/>
    <x v="0"/>
    <n v="0"/>
    <x v="0"/>
    <x v="51"/>
    <x v="12"/>
    <m/>
  </r>
  <r>
    <d v="2019-12-17T00:00:00"/>
    <x v="40"/>
    <d v="1899-12-30T17:00:00"/>
    <m/>
    <x v="1"/>
    <s v="JAR"/>
    <d v="2019-12-17T17:00:00"/>
    <m/>
    <x v="83"/>
    <s v="Carga"/>
    <s v="NO"/>
    <n v="4"/>
    <n v="8"/>
    <x v="0"/>
    <x v="294"/>
    <x v="7"/>
    <s v="varios"/>
    <m/>
    <m/>
    <m/>
    <m/>
    <n v="30"/>
    <s v="Miguel M."/>
    <x v="255"/>
    <d v="1899-12-30T17:00:00"/>
    <m/>
    <n v="0"/>
    <x v="0"/>
    <x v="0"/>
    <s v="SI"/>
    <x v="1"/>
    <x v="1"/>
    <x v="1"/>
    <n v="1"/>
    <x v="2"/>
    <x v="51"/>
    <x v="12"/>
    <m/>
  </r>
  <r>
    <d v="2019-12-17T00:00:00"/>
    <x v="55"/>
    <d v="1899-12-30T17:30:00"/>
    <m/>
    <x v="1"/>
    <s v="JAR"/>
    <d v="2019-12-17T17:30:00"/>
    <m/>
    <x v="26"/>
    <s v="Descarga"/>
    <s v="SI"/>
    <n v="13.5"/>
    <n v="33"/>
    <x v="0"/>
    <x v="340"/>
    <x v="2"/>
    <s v="PALAU"/>
    <m/>
    <m/>
    <m/>
    <m/>
    <n v="45"/>
    <s v="Jesús"/>
    <x v="256"/>
    <d v="1899-12-30T12:30:00"/>
    <m/>
    <n v="1"/>
    <x v="0"/>
    <x v="0"/>
    <s v="SI"/>
    <x v="2"/>
    <x v="2"/>
    <x v="0"/>
    <n v="0"/>
    <x v="0"/>
    <x v="51"/>
    <x v="12"/>
    <m/>
  </r>
  <r>
    <d v="2019-12-18T00:00:00"/>
    <x v="55"/>
    <d v="1899-12-30T17:30:00"/>
    <m/>
    <x v="1"/>
    <s v="JAR"/>
    <d v="2019-12-18T17:30:00"/>
    <n v="30883"/>
    <x v="3"/>
    <s v="Carga"/>
    <s v="SI"/>
    <n v="13.5"/>
    <n v="22"/>
    <x v="0"/>
    <x v="466"/>
    <x v="1"/>
    <s v="ARGELIA"/>
    <m/>
    <m/>
    <m/>
    <m/>
    <n v="60"/>
    <s v="Alfredo"/>
    <x v="256"/>
    <d v="1899-12-30T14:50:00"/>
    <m/>
    <n v="1"/>
    <x v="0"/>
    <x v="0"/>
    <s v="SI"/>
    <x v="1"/>
    <x v="3"/>
    <x v="1"/>
    <n v="1"/>
    <x v="1"/>
    <x v="51"/>
    <x v="12"/>
    <m/>
  </r>
  <r>
    <d v="2019-12-17T00:00:00"/>
    <x v="38"/>
    <d v="1899-12-30T15:00:00"/>
    <m/>
    <x v="1"/>
    <s v="JAR"/>
    <d v="2019-12-17T15:00:00"/>
    <s v="pdr y cavas"/>
    <x v="96"/>
    <s v="Carga"/>
    <s v="NO"/>
    <n v="3"/>
    <n v="6"/>
    <x v="0"/>
    <x v="266"/>
    <x v="7"/>
    <s v="Canarias"/>
    <m/>
    <m/>
    <m/>
    <m/>
    <n v="30"/>
    <s v="Miguel M."/>
    <x v="255"/>
    <d v="1899-12-30T15:00:00"/>
    <m/>
    <n v="0"/>
    <x v="0"/>
    <x v="0"/>
    <s v="SI"/>
    <x v="1"/>
    <x v="1"/>
    <x v="1"/>
    <n v="1"/>
    <x v="2"/>
    <x v="51"/>
    <x v="12"/>
    <m/>
  </r>
  <r>
    <d v="2019-12-27T00:00:00"/>
    <x v="9"/>
    <d v="1899-12-30T08:00:00"/>
    <m/>
    <x v="1"/>
    <s v="JAR"/>
    <d v="2019-12-27T08:00:00"/>
    <n v="31115"/>
    <x v="26"/>
    <s v="Carga"/>
    <s v="SI"/>
    <n v="13.5"/>
    <n v="26"/>
    <x v="2"/>
    <x v="467"/>
    <x v="7"/>
    <s v="HUELVA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7T00:00:00"/>
    <x v="22"/>
    <d v="1899-12-30T09:00:00"/>
    <m/>
    <x v="1"/>
    <s v="JAR"/>
    <d v="2019-12-27T09:00:00"/>
    <n v="31115"/>
    <x v="26"/>
    <s v="Carga"/>
    <s v="SI"/>
    <n v="13.5"/>
    <n v="26"/>
    <x v="2"/>
    <x v="467"/>
    <x v="7"/>
    <s v="HUELVA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7T00:00:00"/>
    <x v="14"/>
    <d v="1899-12-30T10:00:00"/>
    <m/>
    <x v="1"/>
    <s v="JAR"/>
    <d v="2019-12-27T10:00:00"/>
    <n v="31115"/>
    <x v="26"/>
    <s v="Carga"/>
    <s v="SI"/>
    <n v="13.5"/>
    <n v="26"/>
    <x v="2"/>
    <x v="467"/>
    <x v="7"/>
    <s v="HUELVA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17T00:00:00"/>
    <x v="36"/>
    <d v="1899-12-30T13:00:00"/>
    <m/>
    <x v="1"/>
    <s v="JAR"/>
    <d v="2019-12-17T13:00:00"/>
    <m/>
    <x v="7"/>
    <s v="Carga"/>
    <s v="NO"/>
    <n v="4"/>
    <n v="6"/>
    <x v="0"/>
    <x v="247"/>
    <x v="5"/>
    <s v="La llagosta"/>
    <m/>
    <m/>
    <m/>
    <m/>
    <n v="20"/>
    <s v="Juan Carlos"/>
    <x v="255"/>
    <d v="1899-12-30T13:00:00"/>
    <m/>
    <n v="0"/>
    <x v="0"/>
    <x v="0"/>
    <s v="SI"/>
    <x v="1"/>
    <x v="1"/>
    <x v="1"/>
    <n v="1"/>
    <x v="2"/>
    <x v="51"/>
    <x v="12"/>
    <m/>
  </r>
  <r>
    <d v="2019-12-17T00:00:00"/>
    <x v="43"/>
    <d v="1899-12-30T14:00:00"/>
    <m/>
    <x v="1"/>
    <s v="JAR"/>
    <d v="2019-12-17T14:00:00"/>
    <n v="30786"/>
    <x v="31"/>
    <s v="Carga"/>
    <s v="SI"/>
    <n v="13.5"/>
    <n v="33"/>
    <x v="0"/>
    <x v="138"/>
    <x v="7"/>
    <s v="Valladolid"/>
    <m/>
    <m/>
    <m/>
    <m/>
    <n v="60"/>
    <s v="Alfredo"/>
    <x v="255"/>
    <d v="1899-12-30T14:00:00"/>
    <m/>
    <n v="1"/>
    <x v="0"/>
    <x v="0"/>
    <s v="SI"/>
    <x v="1"/>
    <x v="1"/>
    <x v="1"/>
    <n v="1"/>
    <x v="2"/>
    <x v="51"/>
    <x v="12"/>
    <m/>
  </r>
  <r>
    <d v="2019-12-18T00:00:00"/>
    <x v="43"/>
    <d v="1899-12-30T14:00:00"/>
    <m/>
    <x v="1"/>
    <s v="JAR"/>
    <d v="2019-12-18T14:00:00"/>
    <n v="30786"/>
    <x v="31"/>
    <s v="Carga"/>
    <s v="SI"/>
    <n v="13.5"/>
    <n v="33"/>
    <x v="0"/>
    <x v="138"/>
    <x v="7"/>
    <s v="Valladolid"/>
    <m/>
    <m/>
    <m/>
    <m/>
    <n v="60"/>
    <s v="Jesús"/>
    <x v="256"/>
    <d v="1899-12-30T12:00:00"/>
    <m/>
    <n v="1"/>
    <x v="0"/>
    <x v="0"/>
    <s v="SI"/>
    <x v="1"/>
    <x v="3"/>
    <x v="1"/>
    <n v="1"/>
    <x v="2"/>
    <x v="51"/>
    <x v="12"/>
    <m/>
  </r>
  <r>
    <d v="2019-12-19T00:00:00"/>
    <x v="14"/>
    <d v="1899-12-30T10:00:00"/>
    <m/>
    <x v="1"/>
    <s v="JAR"/>
    <d v="2019-12-19T10:00:00"/>
    <n v="6008119"/>
    <x v="25"/>
    <s v="Carga"/>
    <s v="SI"/>
    <n v="13.5"/>
    <n v="33"/>
    <x v="0"/>
    <x v="40"/>
    <x v="9"/>
    <s v="Nurieux"/>
    <m/>
    <m/>
    <m/>
    <m/>
    <n v="45"/>
    <s v="Jesús"/>
    <x v="254"/>
    <d v="1899-12-30T10:00:00"/>
    <m/>
    <n v="1"/>
    <x v="0"/>
    <x v="0"/>
    <s v="SI"/>
    <x v="1"/>
    <x v="1"/>
    <x v="1"/>
    <n v="1"/>
    <x v="2"/>
    <x v="51"/>
    <x v="12"/>
    <m/>
  </r>
  <r>
    <d v="2019-12-18T00:00:00"/>
    <x v="3"/>
    <d v="1899-12-30T11:30:00"/>
    <m/>
    <x v="1"/>
    <s v="JAR"/>
    <d v="2019-12-18T11:30:00"/>
    <n v="30275"/>
    <x v="31"/>
    <s v="Carga"/>
    <s v="NO"/>
    <n v="3"/>
    <n v="6"/>
    <x v="0"/>
    <x v="202"/>
    <x v="7"/>
    <s v="Murcia"/>
    <m/>
    <m/>
    <m/>
    <m/>
    <n v="15"/>
    <s v="Juan Carlos"/>
    <x v="256"/>
    <d v="1899-12-30T11:30:00"/>
    <m/>
    <n v="0"/>
    <x v="0"/>
    <x v="0"/>
    <s v="SI"/>
    <x v="1"/>
    <x v="1"/>
    <x v="1"/>
    <n v="1"/>
    <x v="2"/>
    <x v="51"/>
    <x v="12"/>
    <m/>
  </r>
  <r>
    <d v="2019-12-18T00:00:00"/>
    <x v="4"/>
    <d v="1899-12-30T12:00:00"/>
    <m/>
    <x v="1"/>
    <s v="JAR"/>
    <d v="2019-12-18T12:00:00"/>
    <n v="31000"/>
    <x v="31"/>
    <s v="Carga"/>
    <s v="NO"/>
    <n v="2"/>
    <n v="3"/>
    <x v="0"/>
    <x v="4"/>
    <x v="7"/>
    <s v="Murcia"/>
    <m/>
    <m/>
    <m/>
    <m/>
    <n v="15"/>
    <s v="Juan Carlos"/>
    <x v="256"/>
    <d v="1899-12-30T12:00:00"/>
    <m/>
    <n v="0"/>
    <x v="0"/>
    <x v="0"/>
    <s v="SI"/>
    <x v="1"/>
    <x v="1"/>
    <x v="1"/>
    <n v="1"/>
    <x v="2"/>
    <x v="51"/>
    <x v="12"/>
    <m/>
  </r>
  <r>
    <d v="2019-12-17T00:00:00"/>
    <x v="12"/>
    <d v="1899-12-30T14:30:00"/>
    <m/>
    <x v="1"/>
    <s v="JAR"/>
    <d v="2019-12-17T14:30:00"/>
    <n v="29583"/>
    <x v="55"/>
    <s v="Carga"/>
    <s v="SI"/>
    <n v="13.5"/>
    <n v="26"/>
    <x v="0"/>
    <x v="148"/>
    <x v="1"/>
    <s v="Jaén"/>
    <m/>
    <s v="8314JBT - R6234BCR"/>
    <m/>
    <m/>
    <n v="60"/>
    <s v="Miguel M."/>
    <x v="255"/>
    <d v="1899-12-30T14:30:00"/>
    <m/>
    <n v="1"/>
    <x v="0"/>
    <x v="0"/>
    <s v="SI"/>
    <x v="1"/>
    <x v="1"/>
    <x v="1"/>
    <n v="1"/>
    <x v="1"/>
    <x v="51"/>
    <x v="12"/>
    <m/>
  </r>
  <r>
    <d v="2019-12-17T00:00:00"/>
    <x v="6"/>
    <d v="1899-12-30T13:30:00"/>
    <m/>
    <x v="1"/>
    <s v="JAR"/>
    <d v="2019-12-17T13:30:00"/>
    <s v="Ubitech"/>
    <x v="3"/>
    <s v="Carga"/>
    <s v="NO"/>
    <n v="1"/>
    <n v="1"/>
    <x v="0"/>
    <x v="4"/>
    <x v="3"/>
    <s v="Alicante"/>
    <s v="molde 3 patines Chemiflow"/>
    <m/>
    <m/>
    <m/>
    <n v="15"/>
    <s v="Jesús"/>
    <x v="255"/>
    <d v="1899-12-30T13:30:00"/>
    <m/>
    <n v="0"/>
    <x v="0"/>
    <x v="0"/>
    <s v="SI"/>
    <x v="1"/>
    <x v="1"/>
    <x v="1"/>
    <n v="1"/>
    <x v="1"/>
    <x v="51"/>
    <x v="12"/>
    <m/>
  </r>
  <r>
    <d v="2019-12-18T00:00:00"/>
    <x v="38"/>
    <d v="1899-12-30T15:00:00"/>
    <m/>
    <x v="1"/>
    <s v="JAR"/>
    <d v="2019-12-18T15:00:00"/>
    <n v="30786"/>
    <x v="31"/>
    <s v="Carga"/>
    <s v="SI"/>
    <n v="13.5"/>
    <n v="33"/>
    <x v="0"/>
    <x v="138"/>
    <x v="7"/>
    <s v="Valladolid"/>
    <m/>
    <m/>
    <m/>
    <m/>
    <n v="60"/>
    <s v="Alfredo"/>
    <x v="256"/>
    <d v="1899-12-30T15:00:00"/>
    <m/>
    <n v="1"/>
    <x v="0"/>
    <x v="0"/>
    <s v="SI"/>
    <x v="1"/>
    <x v="1"/>
    <x v="1"/>
    <n v="1"/>
    <x v="2"/>
    <x v="51"/>
    <x v="12"/>
    <m/>
  </r>
  <r>
    <d v="2019-12-17T00:00:00"/>
    <x v="7"/>
    <d v="1899-12-30T15:30:00"/>
    <m/>
    <x v="1"/>
    <s v="JAR"/>
    <d v="2019-12-17T15:30:00"/>
    <n v="30786"/>
    <x v="31"/>
    <s v="Carga"/>
    <s v="NO"/>
    <n v="2"/>
    <n v="5"/>
    <x v="0"/>
    <x v="138"/>
    <x v="7"/>
    <s v="Valladolid"/>
    <m/>
    <m/>
    <m/>
    <m/>
    <n v="30"/>
    <s v="Miguel M."/>
    <x v="255"/>
    <d v="1899-12-30T15:30:00"/>
    <m/>
    <n v="0"/>
    <x v="0"/>
    <x v="0"/>
    <s v="SI"/>
    <x v="1"/>
    <x v="1"/>
    <x v="1"/>
    <n v="1"/>
    <x v="2"/>
    <x v="51"/>
    <x v="12"/>
    <m/>
  </r>
  <r>
    <d v="2019-12-17T00:00:00"/>
    <x v="13"/>
    <d v="1899-12-30T16:00:00"/>
    <m/>
    <x v="1"/>
    <s v="JAR"/>
    <d v="2019-12-17T16:00:00"/>
    <s v="6008139-8082"/>
    <x v="3"/>
    <s v="Carga"/>
    <s v="NO"/>
    <n v="2"/>
    <n v="4"/>
    <x v="0"/>
    <x v="86"/>
    <x v="3"/>
    <s v="Italia"/>
    <m/>
    <m/>
    <m/>
    <m/>
    <n v="30"/>
    <s v="Juan Carlos"/>
    <x v="256"/>
    <d v="1899-12-30T10:00:00"/>
    <m/>
    <n v="0"/>
    <x v="0"/>
    <x v="0"/>
    <s v="SI"/>
    <x v="2"/>
    <x v="2"/>
    <x v="0"/>
    <n v="0"/>
    <x v="1"/>
    <x v="51"/>
    <x v="12"/>
    <m/>
  </r>
  <r>
    <d v="2019-12-18T00:00:00"/>
    <x v="7"/>
    <d v="1899-12-30T15:30:00"/>
    <m/>
    <x v="1"/>
    <s v="JAR"/>
    <d v="2019-12-18T15:30:00"/>
    <n v="31058"/>
    <x v="44"/>
    <s v="Carga"/>
    <s v="NO"/>
    <n v="1"/>
    <n v="1"/>
    <x v="0"/>
    <x v="4"/>
    <x v="3"/>
    <s v="Vizcaya"/>
    <m/>
    <m/>
    <m/>
    <m/>
    <n v="10"/>
    <s v="Reyes"/>
    <x v="256"/>
    <d v="1899-12-30T15:30:00"/>
    <m/>
    <n v="0"/>
    <x v="0"/>
    <x v="0"/>
    <s v="SI"/>
    <x v="1"/>
    <x v="1"/>
    <x v="1"/>
    <n v="1"/>
    <x v="1"/>
    <x v="51"/>
    <x v="12"/>
    <m/>
  </r>
  <r>
    <d v="2019-12-18T00:00:00"/>
    <x v="0"/>
    <d v="1899-12-30T09:30:00"/>
    <m/>
    <x v="1"/>
    <s v="JAR"/>
    <d v="2019-12-18T09:30:00"/>
    <n v="31031"/>
    <x v="26"/>
    <s v="Carga"/>
    <s v="SI"/>
    <n v="13.5"/>
    <n v="26"/>
    <x v="0"/>
    <x v="468"/>
    <x v="7"/>
    <s v="Cuenca"/>
    <m/>
    <m/>
    <m/>
    <m/>
    <n v="60"/>
    <s v="Juan Carlos"/>
    <x v="256"/>
    <d v="1899-12-30T10:30:00"/>
    <m/>
    <n v="1"/>
    <x v="0"/>
    <x v="0"/>
    <s v="SI"/>
    <x v="1"/>
    <x v="2"/>
    <x v="0"/>
    <n v="0"/>
    <x v="2"/>
    <x v="51"/>
    <x v="12"/>
    <m/>
  </r>
  <r>
    <d v="2019-12-18T00:00:00"/>
    <x v="73"/>
    <d v="1899-12-30T11:15:00"/>
    <m/>
    <x v="1"/>
    <s v="JAR"/>
    <d v="2019-12-18T11:30:00"/>
    <m/>
    <x v="3"/>
    <s v="Descarga"/>
    <s v="NO"/>
    <n v="1"/>
    <n v="1"/>
    <x v="0"/>
    <x v="117"/>
    <x v="0"/>
    <s v="PALAU"/>
    <m/>
    <m/>
    <m/>
    <m/>
    <m/>
    <m/>
    <x v="23"/>
    <m/>
    <m/>
    <n v="0"/>
    <x v="1"/>
    <x v="1"/>
    <s v="N/A"/>
    <x v="4"/>
    <x v="4"/>
    <x v="0"/>
    <n v="0"/>
    <x v="0"/>
    <x v="5"/>
    <x v="2"/>
    <m/>
  </r>
  <r>
    <d v="2019-12-18T00:00:00"/>
    <x v="2"/>
    <d v="1899-12-30T11:00:00"/>
    <m/>
    <x v="1"/>
    <s v="JAR"/>
    <d v="2019-12-18T11:00:00"/>
    <n v="31031"/>
    <x v="26"/>
    <s v="Carga"/>
    <s v="SI"/>
    <n v="13.5"/>
    <n v="26"/>
    <x v="0"/>
    <x v="468"/>
    <x v="7"/>
    <s v="Cuenca"/>
    <m/>
    <m/>
    <m/>
    <m/>
    <n v="60"/>
    <s v="Jesús"/>
    <x v="256"/>
    <d v="1899-12-30T11:00:00"/>
    <m/>
    <n v="1"/>
    <x v="0"/>
    <x v="0"/>
    <s v="SI"/>
    <x v="1"/>
    <x v="1"/>
    <x v="1"/>
    <n v="1"/>
    <x v="2"/>
    <x v="51"/>
    <x v="12"/>
    <m/>
  </r>
  <r>
    <d v="2019-12-20T00:00:00"/>
    <x v="22"/>
    <d v="1899-12-30T09:00:00"/>
    <m/>
    <x v="1"/>
    <s v="JAR"/>
    <d v="2019-12-20T09:00:00"/>
    <n v="6008169"/>
    <x v="3"/>
    <s v="Carga"/>
    <s v="SI"/>
    <n v="13.5"/>
    <n v="26"/>
    <x v="0"/>
    <x v="7"/>
    <x v="4"/>
    <s v="France"/>
    <m/>
    <m/>
    <m/>
    <m/>
    <m/>
    <m/>
    <x v="23"/>
    <m/>
    <m/>
    <n v="1"/>
    <x v="1"/>
    <x v="1"/>
    <s v="N/A"/>
    <x v="4"/>
    <x v="4"/>
    <x v="0"/>
    <n v="0"/>
    <x v="1"/>
    <x v="5"/>
    <x v="2"/>
    <m/>
  </r>
  <r>
    <d v="2019-12-20T00:00:00"/>
    <x v="155"/>
    <d v="1899-12-30T06:30:00"/>
    <m/>
    <x v="1"/>
    <s v="JAR"/>
    <d v="2019-12-20T06:30:00"/>
    <m/>
    <x v="22"/>
    <s v="Descarga"/>
    <s v="SI"/>
    <n v="13.5"/>
    <n v="22"/>
    <x v="0"/>
    <x v="21"/>
    <x v="8"/>
    <s v="PALAU"/>
    <m/>
    <m/>
    <m/>
    <m/>
    <n v="60"/>
    <s v="Alfredo"/>
    <x v="254"/>
    <d v="1899-12-30T18:50:00"/>
    <m/>
    <n v="1"/>
    <x v="0"/>
    <x v="0"/>
    <s v="SI"/>
    <x v="3"/>
    <x v="3"/>
    <x v="1"/>
    <n v="1"/>
    <x v="2"/>
    <x v="51"/>
    <x v="12"/>
    <m/>
  </r>
  <r>
    <d v="2019-12-20T00:00:00"/>
    <x v="18"/>
    <d v="1899-12-30T07:30:00"/>
    <m/>
    <x v="1"/>
    <s v="JAR"/>
    <d v="2019-12-20T07:30:00"/>
    <m/>
    <x v="22"/>
    <s v="Carga"/>
    <s v="SI"/>
    <n v="13.5"/>
    <n v="22"/>
    <x v="0"/>
    <x v="21"/>
    <x v="8"/>
    <s v="Lorqui"/>
    <m/>
    <m/>
    <m/>
    <m/>
    <n v="60"/>
    <s v="Alfredo"/>
    <x v="254"/>
    <d v="1899-12-30T19:00:00"/>
    <m/>
    <n v="1"/>
    <x v="0"/>
    <x v="0"/>
    <s v="SI"/>
    <x v="3"/>
    <x v="3"/>
    <x v="1"/>
    <n v="1"/>
    <x v="2"/>
    <x v="51"/>
    <x v="12"/>
    <m/>
  </r>
  <r>
    <d v="2019-12-18T00:00:00"/>
    <x v="13"/>
    <d v="1899-12-30T16:00:00"/>
    <m/>
    <x v="1"/>
    <s v="JAR"/>
    <d v="2019-12-18T16:00:00"/>
    <n v="30752"/>
    <x v="43"/>
    <s v="Carga"/>
    <s v="NO"/>
    <n v="1"/>
    <n v="1"/>
    <x v="0"/>
    <x v="469"/>
    <x v="7"/>
    <s v="Ibiza"/>
    <m/>
    <m/>
    <m/>
    <m/>
    <n v="10"/>
    <s v="Reyes"/>
    <x v="256"/>
    <d v="1899-12-30T11:00:00"/>
    <m/>
    <n v="0"/>
    <x v="0"/>
    <x v="0"/>
    <s v="SI"/>
    <x v="1"/>
    <x v="3"/>
    <x v="1"/>
    <n v="1"/>
    <x v="2"/>
    <x v="51"/>
    <x v="12"/>
    <m/>
  </r>
  <r>
    <d v="2019-12-20T00:00:00"/>
    <x v="9"/>
    <d v="1899-12-30T08:00:00"/>
    <m/>
    <x v="1"/>
    <s v="JAR"/>
    <d v="2019-12-20T08:00:00"/>
    <m/>
    <x v="26"/>
    <s v="Carga"/>
    <s v="SI"/>
    <n v="13.5"/>
    <n v="22"/>
    <x v="0"/>
    <x v="70"/>
    <x v="11"/>
    <s v="Maçanet"/>
    <m/>
    <m/>
    <m/>
    <m/>
    <n v="60"/>
    <s v="Alfredo"/>
    <x v="257"/>
    <d v="1899-12-30T08:00:00"/>
    <m/>
    <n v="1"/>
    <x v="0"/>
    <x v="0"/>
    <s v="SI"/>
    <x v="1"/>
    <x v="1"/>
    <x v="1"/>
    <n v="1"/>
    <x v="2"/>
    <x v="51"/>
    <x v="12"/>
    <m/>
  </r>
  <r>
    <d v="2019-12-18T00:00:00"/>
    <x v="18"/>
    <d v="1899-12-30T07:30:00"/>
    <m/>
    <x v="1"/>
    <s v="JAR"/>
    <d v="2019-12-18T07:30:00"/>
    <n v="31258"/>
    <x v="7"/>
    <s v="Carga"/>
    <s v="NO"/>
    <n v="1"/>
    <n v="1"/>
    <x v="0"/>
    <x v="315"/>
    <x v="11"/>
    <s v="BARCELONA"/>
    <m/>
    <m/>
    <m/>
    <m/>
    <n v="10"/>
    <s v="Juan Carlos"/>
    <x v="256"/>
    <d v="1899-12-30T07:30:00"/>
    <m/>
    <n v="0"/>
    <x v="0"/>
    <x v="0"/>
    <s v="SI"/>
    <x v="1"/>
    <x v="1"/>
    <x v="1"/>
    <n v="1"/>
    <x v="2"/>
    <x v="51"/>
    <x v="12"/>
    <m/>
  </r>
  <r>
    <d v="2019-12-19T00:00:00"/>
    <x v="18"/>
    <d v="1899-12-30T07:30:00"/>
    <m/>
    <x v="1"/>
    <s v="JAR"/>
    <d v="2019-12-19T07:30:00"/>
    <m/>
    <x v="3"/>
    <s v="Descarga"/>
    <s v="NO"/>
    <n v="6"/>
    <n v="12"/>
    <x v="0"/>
    <x v="22"/>
    <x v="2"/>
    <s v="PALAU"/>
    <m/>
    <m/>
    <m/>
    <m/>
    <m/>
    <m/>
    <x v="254"/>
    <d v="1899-12-30T07:30:00"/>
    <m/>
    <n v="0"/>
    <x v="0"/>
    <x v="0"/>
    <s v="SI"/>
    <x v="1"/>
    <x v="1"/>
    <x v="1"/>
    <n v="1"/>
    <x v="0"/>
    <x v="51"/>
    <x v="12"/>
    <m/>
  </r>
  <r>
    <d v="2019-12-19T00:00:00"/>
    <x v="4"/>
    <d v="1899-12-30T12:00:00"/>
    <m/>
    <x v="1"/>
    <s v="JAR"/>
    <d v="2019-12-19T12:00:00"/>
    <m/>
    <x v="3"/>
    <s v="Descarga"/>
    <s v="NO"/>
    <n v="1"/>
    <n v="1"/>
    <x v="0"/>
    <x v="17"/>
    <x v="2"/>
    <s v="PALAU"/>
    <m/>
    <m/>
    <m/>
    <m/>
    <m/>
    <m/>
    <x v="23"/>
    <m/>
    <m/>
    <n v="0"/>
    <x v="1"/>
    <x v="1"/>
    <s v="N/A"/>
    <x v="4"/>
    <x v="4"/>
    <x v="0"/>
    <n v="0"/>
    <x v="0"/>
    <x v="5"/>
    <x v="2"/>
    <m/>
  </r>
  <r>
    <d v="2019-12-19T00:00:00"/>
    <x v="36"/>
    <d v="1899-12-30T13:00:00"/>
    <m/>
    <x v="1"/>
    <s v="JAR"/>
    <d v="2019-12-19T13:00:00"/>
    <n v="30773"/>
    <x v="26"/>
    <s v="Carga"/>
    <s v="SI"/>
    <n v="13.5"/>
    <n v="26"/>
    <x v="2"/>
    <x v="470"/>
    <x v="7"/>
    <s v="VALLADOLID"/>
    <m/>
    <m/>
    <m/>
    <m/>
    <n v="45"/>
    <s v="Miguel M."/>
    <x v="254"/>
    <d v="1899-12-30T13:00:00"/>
    <m/>
    <n v="1"/>
    <x v="0"/>
    <x v="0"/>
    <s v="SI"/>
    <x v="1"/>
    <x v="1"/>
    <x v="1"/>
    <n v="1"/>
    <x v="2"/>
    <x v="51"/>
    <x v="12"/>
    <m/>
  </r>
  <r>
    <d v="2019-12-18T00:00:00"/>
    <x v="12"/>
    <d v="1899-12-30T14:30:00"/>
    <m/>
    <x v="1"/>
    <s v="JAR"/>
    <d v="2019-12-18T14:30:00"/>
    <s v="bv 1581"/>
    <x v="25"/>
    <s v="Descarga"/>
    <s v="SI"/>
    <n v="13.5"/>
    <n v="16"/>
    <x v="0"/>
    <x v="40"/>
    <x v="10"/>
    <s v="PALAU"/>
    <m/>
    <m/>
    <m/>
    <m/>
    <n v="45"/>
    <s v="Juan Carlos"/>
    <x v="256"/>
    <d v="1899-12-30T13:00:00"/>
    <m/>
    <n v="1"/>
    <x v="0"/>
    <x v="0"/>
    <s v="SI"/>
    <x v="1"/>
    <x v="3"/>
    <x v="1"/>
    <n v="1"/>
    <x v="2"/>
    <x v="51"/>
    <x v="12"/>
    <m/>
  </r>
  <r>
    <d v="2019-12-19T00:00:00"/>
    <x v="17"/>
    <d v="1899-12-30T06:00:00"/>
    <m/>
    <x v="1"/>
    <s v="JAR"/>
    <d v="2019-12-19T06:00:00"/>
    <s v="BV 1580"/>
    <x v="30"/>
    <s v="Descarga"/>
    <s v="SI"/>
    <n v="13.5"/>
    <n v="26"/>
    <x v="0"/>
    <x v="67"/>
    <x v="10"/>
    <s v="PALAU"/>
    <m/>
    <m/>
    <m/>
    <m/>
    <n v="60"/>
    <s v="Juan Carlos"/>
    <x v="254"/>
    <d v="1899-12-30T06:00:00"/>
    <m/>
    <n v="1"/>
    <x v="0"/>
    <x v="0"/>
    <s v="SI"/>
    <x v="1"/>
    <x v="1"/>
    <x v="1"/>
    <n v="1"/>
    <x v="2"/>
    <x v="51"/>
    <x v="12"/>
    <m/>
  </r>
  <r>
    <d v="2019-12-19T00:00:00"/>
    <x v="20"/>
    <d v="1899-12-30T08:30:00"/>
    <m/>
    <x v="1"/>
    <s v="JAR"/>
    <d v="2019-12-19T08:30:00"/>
    <n v="6008190"/>
    <x v="99"/>
    <s v="Carga"/>
    <s v="SI"/>
    <n v="13.5"/>
    <n v="22"/>
    <x v="0"/>
    <x v="7"/>
    <x v="9"/>
    <s v="FRANCE"/>
    <m/>
    <m/>
    <m/>
    <m/>
    <n v="30"/>
    <s v="Juan Carlos"/>
    <x v="254"/>
    <d v="1899-12-30T08:30:00"/>
    <m/>
    <n v="1"/>
    <x v="0"/>
    <x v="0"/>
    <s v="SI"/>
    <x v="1"/>
    <x v="1"/>
    <x v="1"/>
    <n v="1"/>
    <x v="2"/>
    <x v="51"/>
    <x v="12"/>
    <m/>
  </r>
  <r>
    <d v="2019-12-18T00:00:00"/>
    <x v="22"/>
    <d v="1899-12-30T09:00:00"/>
    <m/>
    <x v="1"/>
    <s v="JAR"/>
    <d v="2019-12-18T09:00:00"/>
    <m/>
    <x v="7"/>
    <s v="Carga"/>
    <s v="NO"/>
    <n v="4"/>
    <n v="6"/>
    <x v="0"/>
    <x v="247"/>
    <x v="5"/>
    <s v="LA LLAGOSTA"/>
    <m/>
    <m/>
    <m/>
    <m/>
    <n v="20"/>
    <s v="Juan Carlos"/>
    <x v="256"/>
    <d v="1899-12-30T09:00:00"/>
    <m/>
    <n v="0"/>
    <x v="0"/>
    <x v="0"/>
    <s v="SI"/>
    <x v="1"/>
    <x v="1"/>
    <x v="1"/>
    <n v="1"/>
    <x v="2"/>
    <x v="51"/>
    <x v="12"/>
    <m/>
  </r>
  <r>
    <d v="2019-12-18T00:00:00"/>
    <x v="31"/>
    <d v="1899-12-30T10:45:00"/>
    <m/>
    <x v="1"/>
    <s v="JAR"/>
    <d v="2019-12-18T11:00:00"/>
    <n v="31254"/>
    <x v="7"/>
    <s v="Carga"/>
    <s v="NO"/>
    <n v="1"/>
    <n v="1"/>
    <x v="0"/>
    <x v="289"/>
    <x v="11"/>
    <s v="PARETS"/>
    <m/>
    <m/>
    <m/>
    <m/>
    <n v="10"/>
    <s v="Reyes"/>
    <x v="256"/>
    <d v="1899-12-30T10:45:00"/>
    <m/>
    <n v="0"/>
    <x v="0"/>
    <x v="0"/>
    <s v="SI"/>
    <x v="1"/>
    <x v="1"/>
    <x v="1"/>
    <n v="1"/>
    <x v="2"/>
    <x v="51"/>
    <x v="12"/>
    <m/>
  </r>
  <r>
    <d v="2019-12-19T00:00:00"/>
    <x v="56"/>
    <d v="1899-12-30T19:00:00"/>
    <m/>
    <x v="1"/>
    <s v="JAR"/>
    <d v="2019-12-19T19:00:00"/>
    <n v="6008195"/>
    <x v="94"/>
    <s v="Carga"/>
    <s v="SI"/>
    <n v="13.5"/>
    <n v="22"/>
    <x v="0"/>
    <x v="7"/>
    <x v="4"/>
    <s v="FRANCE"/>
    <m/>
    <m/>
    <m/>
    <m/>
    <m/>
    <m/>
    <x v="23"/>
    <m/>
    <m/>
    <n v="1"/>
    <x v="1"/>
    <x v="1"/>
    <s v="N/A"/>
    <x v="4"/>
    <x v="4"/>
    <x v="0"/>
    <n v="0"/>
    <x v="1"/>
    <x v="5"/>
    <x v="2"/>
    <m/>
  </r>
  <r>
    <d v="2019-12-19T00:00:00"/>
    <x v="49"/>
    <d v="1899-12-30T20:00:00"/>
    <m/>
    <x v="1"/>
    <s v="JAR"/>
    <d v="2019-12-19T20:00:00"/>
    <n v="6008194"/>
    <x v="94"/>
    <s v="Carga"/>
    <s v="SI"/>
    <n v="13.5"/>
    <n v="22"/>
    <x v="0"/>
    <x v="7"/>
    <x v="4"/>
    <s v="FRANCE"/>
    <m/>
    <m/>
    <m/>
    <m/>
    <m/>
    <m/>
    <x v="23"/>
    <m/>
    <m/>
    <n v="1"/>
    <x v="1"/>
    <x v="1"/>
    <s v="N/A"/>
    <x v="4"/>
    <x v="4"/>
    <x v="0"/>
    <n v="0"/>
    <x v="1"/>
    <x v="5"/>
    <x v="2"/>
    <m/>
  </r>
  <r>
    <d v="2019-12-19T00:00:00"/>
    <x v="117"/>
    <d v="1899-12-30T21:00:00"/>
    <m/>
    <x v="1"/>
    <s v="JAR"/>
    <d v="2019-12-19T21:00:00"/>
    <s v="29583-181"/>
    <x v="55"/>
    <s v="Carga"/>
    <s v="SI"/>
    <n v="13.5"/>
    <n v="26"/>
    <x v="0"/>
    <x v="148"/>
    <x v="1"/>
    <s v="Jaén"/>
    <m/>
    <m/>
    <m/>
    <m/>
    <n v="60"/>
    <s v="Miguel M."/>
    <x v="254"/>
    <d v="1899-12-30T19:30:00"/>
    <m/>
    <n v="1"/>
    <x v="0"/>
    <x v="0"/>
    <s v="SI"/>
    <x v="1"/>
    <x v="3"/>
    <x v="1"/>
    <n v="1"/>
    <x v="1"/>
    <x v="51"/>
    <x v="12"/>
    <m/>
  </r>
  <r>
    <d v="2019-12-18T00:00:00"/>
    <x v="47"/>
    <d v="1899-12-30T18:30:00"/>
    <m/>
    <x v="1"/>
    <s v="JAR"/>
    <d v="2019-12-18T18:30:00"/>
    <n v="31020"/>
    <x v="3"/>
    <s v="Carga"/>
    <s v="NO"/>
    <n v="3"/>
    <n v="6"/>
    <x v="0"/>
    <x v="225"/>
    <x v="1"/>
    <s v="Sevilla"/>
    <m/>
    <m/>
    <m/>
    <m/>
    <n v="30"/>
    <s v="Miguel M."/>
    <x v="256"/>
    <d v="1899-12-30T15:35:00"/>
    <m/>
    <n v="0"/>
    <x v="0"/>
    <x v="0"/>
    <s v="SI"/>
    <x v="1"/>
    <x v="3"/>
    <x v="1"/>
    <n v="1"/>
    <x v="1"/>
    <x v="51"/>
    <x v="12"/>
    <m/>
  </r>
  <r>
    <d v="2019-12-27T00:00:00"/>
    <x v="36"/>
    <d v="1899-12-30T13:00:00"/>
    <m/>
    <x v="1"/>
    <s v="JAR"/>
    <d v="2019-12-27T13:00:00"/>
    <n v="31050"/>
    <x v="26"/>
    <s v="Carga"/>
    <s v="SI"/>
    <n v="13.5"/>
    <n v="26"/>
    <x v="2"/>
    <x v="471"/>
    <x v="7"/>
    <s v="VALLADOLID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7T00:00:00"/>
    <x v="38"/>
    <d v="1899-12-30T15:00:00"/>
    <m/>
    <x v="1"/>
    <s v="JAR"/>
    <d v="2019-12-27T15:00:00"/>
    <n v="31050"/>
    <x v="26"/>
    <s v="Carga"/>
    <s v="SI"/>
    <n v="13.5"/>
    <n v="26"/>
    <x v="2"/>
    <x v="471"/>
    <x v="7"/>
    <s v="VALLADOLID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7T00:00:00"/>
    <x v="13"/>
    <d v="1899-12-30T16:00:00"/>
    <m/>
    <x v="1"/>
    <s v="JAR"/>
    <d v="2019-12-27T16:00:00"/>
    <n v="31050"/>
    <x v="26"/>
    <s v="Carga"/>
    <s v="SI"/>
    <n v="13.5"/>
    <n v="26"/>
    <x v="2"/>
    <x v="471"/>
    <x v="7"/>
    <s v="VALLADOLID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7T00:00:00"/>
    <x v="40"/>
    <d v="1899-12-30T17:00:00"/>
    <m/>
    <x v="1"/>
    <s v="JAR"/>
    <d v="2019-12-27T17:00:00"/>
    <n v="31050"/>
    <x v="26"/>
    <s v="Carga"/>
    <s v="SI"/>
    <n v="13.5"/>
    <n v="26"/>
    <x v="2"/>
    <x v="471"/>
    <x v="7"/>
    <s v="VALLADOLID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7T00:00:00"/>
    <x v="43"/>
    <d v="1899-12-30T14:00:00"/>
    <m/>
    <x v="1"/>
    <s v="JAR"/>
    <d v="2019-12-27T14:00:00"/>
    <n v="31050"/>
    <x v="26"/>
    <s v="Carga"/>
    <s v="NO"/>
    <n v="5"/>
    <n v="9"/>
    <x v="2"/>
    <x v="471"/>
    <x v="7"/>
    <s v="VALLADOLID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18T00:00:00"/>
    <x v="116"/>
    <d v="1899-12-30T15:15:00"/>
    <m/>
    <x v="1"/>
    <s v="JAR"/>
    <d v="2019-12-18T15:30:00"/>
    <n v="6008191"/>
    <x v="3"/>
    <s v="Carga"/>
    <s v="SI"/>
    <n v="13.5"/>
    <n v="22"/>
    <x v="0"/>
    <x v="7"/>
    <x v="4"/>
    <s v="France"/>
    <m/>
    <m/>
    <m/>
    <m/>
    <n v="45"/>
    <s v="Miguel M."/>
    <x v="256"/>
    <d v="1899-12-30T15:15:00"/>
    <m/>
    <n v="1"/>
    <x v="0"/>
    <x v="0"/>
    <s v="SI"/>
    <x v="1"/>
    <x v="1"/>
    <x v="1"/>
    <n v="1"/>
    <x v="1"/>
    <x v="51"/>
    <x v="12"/>
    <m/>
  </r>
  <r>
    <d v="2019-12-30T00:00:00"/>
    <x v="14"/>
    <d v="1899-12-30T10:00:00"/>
    <m/>
    <x v="1"/>
    <s v="JAR"/>
    <d v="2019-12-30T10:00:00"/>
    <n v="31095"/>
    <x v="26"/>
    <s v="Carga"/>
    <s v="SI"/>
    <n v="13.5"/>
    <n v="26"/>
    <x v="2"/>
    <x v="472"/>
    <x v="7"/>
    <s v="ALICANTE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30T00:00:00"/>
    <x v="4"/>
    <d v="1899-12-30T12:00:00"/>
    <m/>
    <x v="1"/>
    <s v="JAR"/>
    <d v="2019-12-30T12:00:00"/>
    <n v="31095"/>
    <x v="26"/>
    <s v="Carga"/>
    <s v="SI"/>
    <n v="13.5"/>
    <n v="26"/>
    <x v="2"/>
    <x v="472"/>
    <x v="7"/>
    <s v="ALICANTE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18T00:00:00"/>
    <x v="54"/>
    <d v="1899-12-30T15:45:00"/>
    <m/>
    <x v="1"/>
    <s v="JAR"/>
    <d v="2019-12-18T16:00:00"/>
    <n v="31302"/>
    <x v="7"/>
    <s v="Carga"/>
    <s v="NO"/>
    <n v="1"/>
    <n v="1"/>
    <x v="0"/>
    <x v="473"/>
    <x v="7"/>
    <s v="ABRERA"/>
    <m/>
    <m/>
    <m/>
    <m/>
    <n v="10"/>
    <s v="Reyes"/>
    <x v="256"/>
    <d v="1899-12-30T15:45:00"/>
    <m/>
    <n v="0"/>
    <x v="0"/>
    <x v="0"/>
    <s v="SI"/>
    <x v="1"/>
    <x v="1"/>
    <x v="1"/>
    <n v="1"/>
    <x v="2"/>
    <x v="51"/>
    <x v="12"/>
    <m/>
  </r>
  <r>
    <d v="2019-12-20T00:00:00"/>
    <x v="20"/>
    <d v="1899-12-30T08:30:00"/>
    <m/>
    <x v="1"/>
    <s v="JAR"/>
    <d v="2019-12-20T08:30:00"/>
    <n v="6008169"/>
    <x v="3"/>
    <s v="Carga"/>
    <s v="NO"/>
    <n v="9"/>
    <n v="17"/>
    <x v="0"/>
    <x v="7"/>
    <x v="4"/>
    <s v="FRANCE"/>
    <m/>
    <m/>
    <m/>
    <m/>
    <n v="60"/>
    <s v="Juan Carlos"/>
    <x v="257"/>
    <d v="1899-12-30T08:30:00"/>
    <m/>
    <n v="0"/>
    <x v="0"/>
    <x v="0"/>
    <s v="SI"/>
    <x v="1"/>
    <x v="1"/>
    <x v="1"/>
    <n v="1"/>
    <x v="1"/>
    <x v="51"/>
    <x v="12"/>
    <m/>
  </r>
  <r>
    <d v="2019-12-20T00:00:00"/>
    <x v="90"/>
    <d v="1899-12-30T08:15:00"/>
    <m/>
    <x v="1"/>
    <s v="JAR"/>
    <d v="2019-12-20T08:30:00"/>
    <n v="30873"/>
    <x v="63"/>
    <s v="Carga"/>
    <s v="NO"/>
    <n v="1"/>
    <n v="1"/>
    <x v="0"/>
    <x v="384"/>
    <x v="1"/>
    <s v="Granollers"/>
    <m/>
    <m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19T00:00:00"/>
    <x v="43"/>
    <d v="1899-12-30T14:00:00"/>
    <m/>
    <x v="1"/>
    <s v="JAR"/>
    <d v="2019-12-19T14:00:00"/>
    <n v="30773"/>
    <x v="26"/>
    <s v="Carga"/>
    <s v="NO"/>
    <n v="8"/>
    <n v="16"/>
    <x v="2"/>
    <x v="470"/>
    <x v="7"/>
    <s v="VALLADOLID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20T00:00:00"/>
    <x v="17"/>
    <d v="1899-12-30T06:00:00"/>
    <m/>
    <x v="1"/>
    <s v="MB"/>
    <d v="2019-12-20T06:00:00"/>
    <n v="31134"/>
    <x v="22"/>
    <s v="Carga"/>
    <s v="NO"/>
    <n v="13.6"/>
    <n v="26"/>
    <x v="0"/>
    <x v="474"/>
    <x v="1"/>
    <s v="MURCIA"/>
    <m/>
    <m/>
    <m/>
    <m/>
    <n v="30"/>
    <s v="Alfredo"/>
    <x v="254"/>
    <d v="1899-12-30T17:30:00"/>
    <m/>
    <n v="0"/>
    <x v="0"/>
    <x v="0"/>
    <s v="SI"/>
    <x v="3"/>
    <x v="3"/>
    <x v="1"/>
    <n v="1"/>
    <x v="1"/>
    <x v="51"/>
    <x v="12"/>
    <m/>
  </r>
  <r>
    <d v="2019-12-23T00:00:00"/>
    <x v="0"/>
    <d v="1899-12-30T09:30:00"/>
    <m/>
    <x v="1"/>
    <s v="MB"/>
    <d v="2019-12-23T09:30:00"/>
    <n v="30772"/>
    <x v="26"/>
    <s v="Carga"/>
    <s v="NO"/>
    <n v="6"/>
    <n v="12"/>
    <x v="0"/>
    <x v="257"/>
    <x v="7"/>
    <s v="CHESTE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19T00:00:00"/>
    <x v="3"/>
    <d v="1899-12-30T11:30:00"/>
    <m/>
    <x v="1"/>
    <s v="JAR"/>
    <d v="2019-12-19T11:30:00"/>
    <n v="30686"/>
    <x v="96"/>
    <s v="Carga"/>
    <s v="NO"/>
    <n v="4"/>
    <n v="8"/>
    <x v="0"/>
    <x v="420"/>
    <x v="7"/>
    <s v="TANGER"/>
    <m/>
    <m/>
    <m/>
    <m/>
    <n v="30"/>
    <s v="Juan Carlos"/>
    <x v="254"/>
    <d v="1899-12-30T11:30:00"/>
    <m/>
    <n v="0"/>
    <x v="0"/>
    <x v="0"/>
    <s v="SI"/>
    <x v="1"/>
    <x v="1"/>
    <x v="1"/>
    <n v="1"/>
    <x v="2"/>
    <x v="51"/>
    <x v="12"/>
    <m/>
  </r>
  <r>
    <d v="2019-12-19T00:00:00"/>
    <x v="13"/>
    <d v="1899-12-30T16:00:00"/>
    <m/>
    <x v="1"/>
    <s v="JAR"/>
    <d v="2019-12-19T16:00:00"/>
    <n v="6008193"/>
    <x v="25"/>
    <s v="Carga"/>
    <s v="SI"/>
    <n v="13.5"/>
    <n v="22"/>
    <x v="0"/>
    <x v="7"/>
    <x v="9"/>
    <s v="France"/>
    <m/>
    <m/>
    <m/>
    <m/>
    <n v="30"/>
    <s v="Alfredo"/>
    <x v="254"/>
    <d v="1899-12-30T16:00:00"/>
    <m/>
    <n v="1"/>
    <x v="0"/>
    <x v="0"/>
    <s v="SI"/>
    <x v="1"/>
    <x v="1"/>
    <x v="1"/>
    <n v="1"/>
    <x v="2"/>
    <x v="51"/>
    <x v="12"/>
    <m/>
  </r>
  <r>
    <d v="2019-12-23T00:00:00"/>
    <x v="4"/>
    <d v="1899-12-30T12:00:00"/>
    <m/>
    <x v="1"/>
    <s v="MB"/>
    <d v="2019-12-23T12:00:00"/>
    <n v="30774"/>
    <x v="26"/>
    <s v="Carga"/>
    <s v="NO"/>
    <n v="13.6"/>
    <n v="26"/>
    <x v="0"/>
    <x v="475"/>
    <x v="7"/>
    <s v="PALAU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19T00:00:00"/>
    <x v="9"/>
    <d v="1899-12-30T08:00:00"/>
    <m/>
    <x v="1"/>
    <s v="JAR"/>
    <d v="2019-12-19T08:00:00"/>
    <n v="6008216"/>
    <x v="25"/>
    <s v="Carga"/>
    <s v="SI"/>
    <n v="13.5"/>
    <n v="26"/>
    <x v="2"/>
    <x v="40"/>
    <x v="9"/>
    <s v="Nurieux"/>
    <m/>
    <m/>
    <m/>
    <m/>
    <n v="45"/>
    <s v="Sandra"/>
    <x v="254"/>
    <d v="1899-12-30T12:30:00"/>
    <m/>
    <n v="1"/>
    <x v="0"/>
    <x v="0"/>
    <s v="SI"/>
    <x v="1"/>
    <x v="2"/>
    <x v="0"/>
    <n v="0"/>
    <x v="2"/>
    <x v="51"/>
    <x v="12"/>
    <m/>
  </r>
  <r>
    <d v="2019-12-19T00:00:00"/>
    <x v="5"/>
    <d v="1899-12-30T12:30:00"/>
    <m/>
    <x v="1"/>
    <s v="JAR"/>
    <d v="2019-12-19T12:30:00"/>
    <n v="30952"/>
    <x v="3"/>
    <s v="Carga"/>
    <s v="SI"/>
    <n v="13.5"/>
    <n v="22"/>
    <x v="0"/>
    <x v="466"/>
    <x v="1"/>
    <s v="ARGELIA"/>
    <m/>
    <m/>
    <m/>
    <m/>
    <n v="45"/>
    <s v="Miguel M."/>
    <x v="254"/>
    <d v="1899-12-30T18:30:00"/>
    <m/>
    <n v="1"/>
    <x v="0"/>
    <x v="0"/>
    <s v="SI"/>
    <x v="1"/>
    <x v="2"/>
    <x v="0"/>
    <n v="0"/>
    <x v="1"/>
    <x v="51"/>
    <x v="12"/>
    <m/>
  </r>
  <r>
    <d v="2019-12-23T00:00:00"/>
    <x v="38"/>
    <d v="1899-12-30T15:00:00"/>
    <m/>
    <x v="1"/>
    <s v="MR"/>
    <d v="2019-12-23T15:00:00"/>
    <n v="31011"/>
    <x v="3"/>
    <s v="Carga"/>
    <s v="NO"/>
    <n v="13.6"/>
    <n v="26"/>
    <x v="2"/>
    <x v="476"/>
    <x v="1"/>
    <s v="BADAJOZ"/>
    <m/>
    <m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23T00:00:00"/>
    <x v="9"/>
    <d v="1899-12-30T08:00:00"/>
    <m/>
    <x v="1"/>
    <s v="MB"/>
    <d v="2019-12-23T08:00:00"/>
    <s v="Maçanet"/>
    <x v="26"/>
    <s v="Carga"/>
    <s v="NO"/>
    <n v="13.6"/>
    <n v="22"/>
    <x v="0"/>
    <x v="70"/>
    <x v="11"/>
    <s v="MAÇANET"/>
    <m/>
    <m/>
    <m/>
    <m/>
    <m/>
    <m/>
    <x v="23"/>
    <m/>
    <m/>
    <n v="0"/>
    <x v="1"/>
    <x v="1"/>
    <s v="N/A"/>
    <x v="4"/>
    <x v="4"/>
    <x v="0"/>
    <n v="0"/>
    <x v="2"/>
    <x v="5"/>
    <x v="2"/>
    <m/>
  </r>
  <r>
    <d v="2019-12-23T00:00:00"/>
    <x v="22"/>
    <d v="1899-12-30T09:00:00"/>
    <m/>
    <x v="1"/>
    <s v="MB"/>
    <d v="2019-12-23T09:00:00"/>
    <m/>
    <x v="25"/>
    <s v="Descarga"/>
    <s v="NO"/>
    <n v="13.6"/>
    <n v="26"/>
    <x v="0"/>
    <x v="42"/>
    <x v="10"/>
    <s v="PALAU"/>
    <s v="Trae el 30772 que tiene que salir hoy mismo."/>
    <m/>
    <m/>
    <m/>
    <n v="30"/>
    <s v="Juan Carlos"/>
    <x v="258"/>
    <d v="1899-12-30T09:00:00"/>
    <m/>
    <n v="0"/>
    <x v="0"/>
    <x v="0"/>
    <s v="SI"/>
    <x v="1"/>
    <x v="1"/>
    <x v="1"/>
    <n v="1"/>
    <x v="2"/>
    <x v="52"/>
    <x v="12"/>
    <m/>
  </r>
  <r>
    <d v="2019-12-23T00:00:00"/>
    <x v="7"/>
    <d v="1899-12-30T15:30:00"/>
    <m/>
    <x v="1"/>
    <s v="MB"/>
    <d v="2019-12-23T15:30:00"/>
    <n v="6008194"/>
    <x v="6"/>
    <s v="Carga"/>
    <s v="NO"/>
    <n v="13.6"/>
    <n v="26"/>
    <x v="0"/>
    <x v="477"/>
    <x v="3"/>
    <s v="FRANCIA"/>
    <m/>
    <m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27T00:00:00"/>
    <x v="47"/>
    <d v="1899-12-30T18:30:00"/>
    <m/>
    <x v="1"/>
    <s v="JAR"/>
    <d v="2019-12-27T18:30:00"/>
    <n v="30851"/>
    <x v="26"/>
    <s v="Carga"/>
    <s v="SI"/>
    <n v="13.5"/>
    <n v="26"/>
    <x v="2"/>
    <x v="478"/>
    <x v="7"/>
    <s v="LUGO"/>
    <m/>
    <m/>
    <m/>
    <m/>
    <m/>
    <m/>
    <x v="23"/>
    <m/>
    <m/>
    <n v="1"/>
    <x v="1"/>
    <x v="1"/>
    <s v="N/A"/>
    <x v="4"/>
    <x v="4"/>
    <x v="0"/>
    <n v="0"/>
    <x v="2"/>
    <x v="5"/>
    <x v="2"/>
    <m/>
  </r>
  <r>
    <d v="2019-12-23T00:00:00"/>
    <x v="55"/>
    <d v="1899-12-30T17:30:00"/>
    <m/>
    <x v="1"/>
    <s v="MB"/>
    <d v="2019-12-23T17:30:00"/>
    <n v="6008211"/>
    <x v="6"/>
    <s v="Carga"/>
    <s v="NO"/>
    <n v="13.6"/>
    <n v="26"/>
    <x v="0"/>
    <x v="477"/>
    <x v="3"/>
    <s v="FRANCIA"/>
    <m/>
    <m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27T00:00:00"/>
    <x v="20"/>
    <d v="1899-12-30T08:30:00"/>
    <m/>
    <x v="1"/>
    <s v="MB"/>
    <d v="2019-12-27T08:30:00"/>
    <n v="6008076"/>
    <x v="39"/>
    <s v="Carga"/>
    <s v="NO"/>
    <n v="13.6"/>
    <n v="26"/>
    <x v="0"/>
    <x v="479"/>
    <x v="4"/>
    <s v="FRANCIA"/>
    <m/>
    <s v="0994 JWR/R1346BDB"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27T00:00:00"/>
    <x v="0"/>
    <d v="1899-12-30T09:30:00"/>
    <m/>
    <x v="1"/>
    <s v="MB"/>
    <d v="2019-12-27T09:30:00"/>
    <n v="6008067"/>
    <x v="39"/>
    <s v="Carga"/>
    <s v="NO"/>
    <n v="13.6"/>
    <n v="26"/>
    <x v="0"/>
    <x v="480"/>
    <x v="4"/>
    <s v="FRANCIA"/>
    <m/>
    <s v="9391 KDT/R2131BDC"/>
    <m/>
    <m/>
    <m/>
    <m/>
    <x v="23"/>
    <m/>
    <m/>
    <n v="0"/>
    <x v="1"/>
    <x v="1"/>
    <s v="N/A"/>
    <x v="4"/>
    <x v="4"/>
    <x v="0"/>
    <n v="0"/>
    <x v="1"/>
    <x v="5"/>
    <x v="2"/>
    <m/>
  </r>
  <r>
    <d v="2019-12-23T00:00:00"/>
    <x v="49"/>
    <d v="1899-12-30T20:00:00"/>
    <m/>
    <x v="1"/>
    <s v="MR"/>
    <d v="2019-12-23T20:00:00"/>
    <n v="31011"/>
    <x v="3"/>
    <s v="Carga"/>
    <s v="NO"/>
    <n v="13.6"/>
    <n v="26"/>
    <x v="2"/>
    <x v="476"/>
    <x v="1"/>
    <s v="BADAJOZ"/>
    <m/>
    <m/>
    <m/>
    <m/>
    <m/>
    <m/>
    <x v="23"/>
    <m/>
    <m/>
    <n v="0"/>
    <x v="1"/>
    <x v="1"/>
    <s v="N/A"/>
    <x v="4"/>
    <x v="4"/>
    <x v="0"/>
    <n v="0"/>
    <x v="1"/>
    <x v="5"/>
    <x v="2"/>
    <m/>
  </r>
  <r>
    <m/>
    <x v="228"/>
    <m/>
    <m/>
    <x v="2"/>
    <m/>
    <m/>
    <m/>
    <x v="100"/>
    <m/>
    <m/>
    <m/>
    <m/>
    <x v="4"/>
    <x v="481"/>
    <x v="12"/>
    <m/>
    <m/>
    <m/>
    <m/>
    <m/>
    <m/>
    <m/>
    <x v="23"/>
    <m/>
    <m/>
    <m/>
    <x v="2"/>
    <x v="2"/>
    <m/>
    <x v="5"/>
    <x v="5"/>
    <x v="2"/>
    <m/>
    <x v="3"/>
    <x v="53"/>
    <x v="1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702">
  <r>
    <d v="2019-01-02T00:00:00"/>
    <d v="1899-12-30T09:30:00"/>
    <m/>
    <m/>
    <x v="0"/>
    <s v="MR"/>
    <d v="2019-01-02T09:30:00"/>
    <m/>
    <s v="TRANSNATURE"/>
    <s v="Descarga"/>
    <x v="0"/>
    <n v="0.5"/>
    <n v="1"/>
    <x v="0"/>
    <s v="TRAMACO"/>
    <s v="Proveedor Roto"/>
    <s v="ALEMANIA"/>
    <m/>
    <m/>
    <m/>
    <m/>
    <m/>
    <x v="0"/>
    <x v="0"/>
    <x v="0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2T00:00:00"/>
    <d v="1899-12-30T10:30:00"/>
    <m/>
    <m/>
    <x v="0"/>
    <s v="MR"/>
    <d v="2019-01-02T10:30:00"/>
    <m/>
    <s v="NACEX"/>
    <s v="Descarga"/>
    <x v="0"/>
    <n v="0"/>
    <n v="0.5"/>
    <x v="1"/>
    <s v="MAGNEGRAF"/>
    <s v="Proveedor Roto"/>
    <s v="TERRASSA"/>
    <m/>
    <m/>
    <m/>
    <m/>
    <m/>
    <x v="1"/>
    <x v="0"/>
    <x v="1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2T00:00:00"/>
    <d v="1899-12-30T11:00:00"/>
    <m/>
    <m/>
    <x v="0"/>
    <s v="MR"/>
    <d v="2019-01-02T11:00:00"/>
    <n v="25804"/>
    <s v="ALMIRAMAR"/>
    <s v="Carga"/>
    <x v="1"/>
    <n v="13.5"/>
    <n v="26"/>
    <x v="2"/>
    <s v="MARGI PACK"/>
    <s v="Retira cliente Inyección"/>
    <s v="ALCARRAS"/>
    <m/>
    <m/>
    <m/>
    <m/>
    <m/>
    <x v="0"/>
    <x v="0"/>
    <x v="2"/>
    <m/>
    <n v="1"/>
    <x v="0"/>
    <x v="0"/>
    <s v="No"/>
    <s v="Sin cita"/>
    <s v="Sin cita"/>
    <n v="1"/>
    <n v="0"/>
    <s v="CLIENTES"/>
    <x v="0"/>
    <x v="0"/>
    <n v="468"/>
    <n v="18"/>
    <n v="0.2"/>
  </r>
  <r>
    <d v="2019-01-02T00:00:00"/>
    <d v="1899-12-30T11:30:00"/>
    <m/>
    <m/>
    <x v="0"/>
    <s v="MR"/>
    <d v="2019-01-02T11:30:00"/>
    <m/>
    <s v="SUS MEDIOS"/>
    <s v="Descarga"/>
    <x v="0"/>
    <n v="0"/>
    <n v="0.5"/>
    <x v="1"/>
    <s v="KAISER KRAFT"/>
    <s v="Proveedor Roto"/>
    <s v="PALAU"/>
    <m/>
    <m/>
    <m/>
    <m/>
    <m/>
    <x v="1"/>
    <x v="0"/>
    <x v="3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2T00:00:00"/>
    <d v="1899-12-30T12:00:00"/>
    <m/>
    <m/>
    <x v="0"/>
    <s v="MR"/>
    <d v="2019-01-02T12:00:00"/>
    <s v="TNT"/>
    <s v="TNT"/>
    <s v="Descarga"/>
    <x v="0"/>
    <n v="0"/>
    <n v="0.5"/>
    <x v="1"/>
    <s v="VARIOS"/>
    <s v="Proveedor Inyección"/>
    <s v="PALAU"/>
    <s v="1 BULTO PARA ABEL DE ICT  Y UN BULTO PARA OVIDIO &quot;VINO&quot;"/>
    <m/>
    <m/>
    <m/>
    <m/>
    <x v="1"/>
    <x v="0"/>
    <x v="4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2T00:00:00"/>
    <d v="1899-12-30T12:30:00"/>
    <m/>
    <m/>
    <x v="0"/>
    <s v="MR"/>
    <d v="2019-01-02T12:30:00"/>
    <n v="25671"/>
    <s v="LUCHANA"/>
    <s v="Carga"/>
    <x v="0"/>
    <n v="0.5"/>
    <n v="1"/>
    <x v="0"/>
    <s v="CASA GAILLARD"/>
    <s v="Retira cliente Inyección"/>
    <s v="PALMA DE MALLORCA"/>
    <m/>
    <m/>
    <m/>
    <m/>
    <m/>
    <x v="0"/>
    <x v="0"/>
    <x v="5"/>
    <m/>
    <n v="0"/>
    <x v="0"/>
    <x v="0"/>
    <s v="No"/>
    <s v="Sin cita"/>
    <s v="Sin cita"/>
    <n v="1"/>
    <n v="0"/>
    <s v="CLIENTES"/>
    <x v="0"/>
    <x v="0"/>
    <n v="468"/>
    <n v="18"/>
    <n v="0.2"/>
  </r>
  <r>
    <d v="2019-01-02T00:00:00"/>
    <d v="1899-12-30T13:30:00"/>
    <d v="1899-12-30T13:30:00"/>
    <m/>
    <x v="1"/>
    <s v="MR"/>
    <d v="2019-01-02T13:30:00"/>
    <m/>
    <s v="SUS MEDIOS"/>
    <s v="Carga"/>
    <x v="0"/>
    <n v="3"/>
    <n v="6"/>
    <x v="0"/>
    <s v="AQUA AMBIENT"/>
    <s v="Retira cliente Roto"/>
    <s v="VARIOS"/>
    <m/>
    <m/>
    <m/>
    <m/>
    <m/>
    <x v="0"/>
    <x v="0"/>
    <x v="6"/>
    <m/>
    <n v="0"/>
    <x v="0"/>
    <x v="0"/>
    <s v="SI"/>
    <s v="SI"/>
    <s v="SI"/>
    <n v="0"/>
    <n v="1"/>
    <s v="CLIENTES"/>
    <x v="0"/>
    <x v="0"/>
    <n v="468"/>
    <n v="18"/>
    <n v="0.2"/>
  </r>
  <r>
    <d v="2019-01-02T00:00:00"/>
    <d v="1899-12-30T15:30:00"/>
    <d v="1899-12-30T15:30:00"/>
    <m/>
    <x v="1"/>
    <s v="CT"/>
    <d v="2019-01-02T15:30:00"/>
    <n v="6006687"/>
    <s v="BREGER"/>
    <s v="Carga"/>
    <x v="0"/>
    <n v="1"/>
    <n v="2"/>
    <x v="0"/>
    <s v="SCHOELLER FRANCIA"/>
    <s v="Retira cliente Filial"/>
    <s v="FRANCIA"/>
    <m/>
    <m/>
    <m/>
    <m/>
    <m/>
    <x v="0"/>
    <x v="0"/>
    <x v="7"/>
    <m/>
    <n v="0"/>
    <x v="0"/>
    <x v="0"/>
    <s v="SI"/>
    <s v="SI"/>
    <s v="SI"/>
    <n v="0"/>
    <n v="1"/>
    <s v="CLIENTES"/>
    <x v="0"/>
    <x v="0"/>
    <n v="468"/>
    <n v="18"/>
    <n v="0.2"/>
  </r>
  <r>
    <d v="2019-01-02T00:00:00"/>
    <d v="1899-12-30T16:30:00"/>
    <d v="1899-12-30T16:30:00"/>
    <m/>
    <x v="1"/>
    <s v="MR"/>
    <d v="2019-01-02T16:30:00"/>
    <m/>
    <s v="SUS MEDIOS"/>
    <s v="Descarga"/>
    <x v="0"/>
    <n v="0"/>
    <n v="0.5"/>
    <x v="1"/>
    <s v="VIDAL METAL.LURGICS"/>
    <s v="Proveedor Roto"/>
    <s v="ESPARREGUERA"/>
    <s v="PDO. 213004235 DE VITAL METAL.LURGICS"/>
    <m/>
    <m/>
    <m/>
    <m/>
    <x v="1"/>
    <x v="0"/>
    <x v="8"/>
    <m/>
    <n v="0"/>
    <x v="0"/>
    <x v="0"/>
    <s v="SI"/>
    <s v="SI"/>
    <s v="SI"/>
    <n v="0"/>
    <n v="1"/>
    <s v="PROVEEDORES"/>
    <x v="0"/>
    <x v="0"/>
    <n v="468"/>
    <n v="18"/>
    <n v="0.2"/>
  </r>
  <r>
    <d v="2019-01-03T00:00:00"/>
    <d v="1899-12-30T08:00:00"/>
    <d v="1899-12-30T08:00:00"/>
    <m/>
    <x v="1"/>
    <s v="MR"/>
    <d v="2019-01-03T08:00:00"/>
    <s v="DAVID"/>
    <s v="DAVID BERTRAN"/>
    <s v="Carga"/>
    <x v="0"/>
    <n v="3"/>
    <n v="6"/>
    <x v="0"/>
    <s v="DAVID BERTRAN"/>
    <s v="Recogida diaria"/>
    <s v="PALAU"/>
    <m/>
    <m/>
    <m/>
    <m/>
    <m/>
    <x v="2"/>
    <x v="1"/>
    <x v="9"/>
    <m/>
    <n v="0"/>
    <x v="0"/>
    <x v="0"/>
    <s v="SI"/>
    <s v="SI"/>
    <s v="SI"/>
    <n v="0"/>
    <n v="1"/>
    <s v="TRANS. PROPIO"/>
    <x v="0"/>
    <x v="0"/>
    <n v="468"/>
    <n v="18"/>
    <n v="0.2"/>
  </r>
  <r>
    <d v="2019-01-03T00:00:00"/>
    <d v="1899-12-30T11:00:00"/>
    <d v="1899-12-30T11:00:00"/>
    <m/>
    <x v="1"/>
    <s v="MR"/>
    <d v="2019-01-03T11:00:00"/>
    <n v="6006693"/>
    <s v="SUS MEDIOS"/>
    <s v="Carga"/>
    <x v="0"/>
    <n v="1"/>
    <n v="2"/>
    <x v="0"/>
    <s v="SCHOELLER UK"/>
    <s v="Retira cliente Filial"/>
    <s v="UK"/>
    <m/>
    <m/>
    <m/>
    <m/>
    <m/>
    <x v="2"/>
    <x v="1"/>
    <x v="2"/>
    <m/>
    <n v="0"/>
    <x v="0"/>
    <x v="0"/>
    <s v="SI"/>
    <s v="SI"/>
    <s v="SI"/>
    <n v="0"/>
    <n v="1"/>
    <s v="CLIENTES"/>
    <x v="0"/>
    <x v="0"/>
    <n v="468"/>
    <n v="18"/>
    <n v="0.2"/>
  </r>
  <r>
    <d v="2019-01-03T00:00:00"/>
    <d v="1899-12-30T11:06:00"/>
    <m/>
    <m/>
    <x v="0"/>
    <s v="MR"/>
    <d v="2019-01-03T11:00:00"/>
    <m/>
    <s v="ARAGONES"/>
    <s v="Descarga"/>
    <x v="0"/>
    <n v="0.5"/>
    <n v="1"/>
    <x v="0"/>
    <s v="SAFI FABRICA DE VALVULAS"/>
    <s v="Proveedor Roto"/>
    <s v="EL VENDRELL"/>
    <s v="ALB. 19/002  Pedido 213004245"/>
    <m/>
    <m/>
    <m/>
    <m/>
    <x v="3"/>
    <x v="1"/>
    <x v="10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3T00:00:00"/>
    <d v="1899-12-30T11:30:00"/>
    <d v="1899-12-30T11:30:00"/>
    <m/>
    <x v="1"/>
    <s v="MR"/>
    <d v="2019-01-03T11:30:00"/>
    <m/>
    <s v="SUS MEDIOS"/>
    <s v="Carga"/>
    <x v="0"/>
    <n v="4"/>
    <n v="8"/>
    <x v="0"/>
    <s v="SCHOELLER BELGICA"/>
    <s v="Retira cliente Filial"/>
    <s v="BELGICA"/>
    <s v="6006458 Y 6006634"/>
    <m/>
    <m/>
    <m/>
    <m/>
    <x v="2"/>
    <x v="1"/>
    <x v="3"/>
    <m/>
    <n v="0"/>
    <x v="0"/>
    <x v="0"/>
    <s v="SI"/>
    <s v="SI"/>
    <s v="SI"/>
    <n v="0"/>
    <n v="1"/>
    <s v="CLIENTES"/>
    <x v="0"/>
    <x v="0"/>
    <n v="468"/>
    <n v="18"/>
    <n v="0.2"/>
  </r>
  <r>
    <d v="2019-01-03T00:00:00"/>
    <d v="1899-12-30T11:40:00"/>
    <m/>
    <m/>
    <x v="0"/>
    <s v="MR"/>
    <d v="2019-01-03T11:30:00"/>
    <m/>
    <s v="SUS MEDIOS"/>
    <s v="Descarga"/>
    <x v="0"/>
    <n v="0"/>
    <n v="0.5"/>
    <x v="1"/>
    <s v="SCHOELLER UK"/>
    <s v="Proveedor Filial"/>
    <s v="UK"/>
    <s v="1 BULTO PEQUEÑO A/A VERONICA"/>
    <m/>
    <m/>
    <m/>
    <m/>
    <x v="1"/>
    <x v="1"/>
    <x v="11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3T00:00:00"/>
    <d v="1899-12-30T12:00:00"/>
    <d v="1899-12-30T12:00:00"/>
    <m/>
    <x v="1"/>
    <s v="MR"/>
    <d v="2019-01-03T12:00:00"/>
    <n v="25675"/>
    <s v="SUS MEDIOS"/>
    <s v="Carga"/>
    <x v="0"/>
    <n v="0.5"/>
    <n v="1"/>
    <x v="0"/>
    <s v="CPQ IBERICA "/>
    <s v="Retira cliente Inyección"/>
    <s v="MOLLET"/>
    <m/>
    <m/>
    <m/>
    <m/>
    <m/>
    <x v="3"/>
    <x v="1"/>
    <x v="4"/>
    <m/>
    <n v="0"/>
    <x v="0"/>
    <x v="0"/>
    <s v="SI"/>
    <s v="SI"/>
    <s v="SI"/>
    <n v="0"/>
    <n v="1"/>
    <s v="CLIENTES"/>
    <x v="0"/>
    <x v="0"/>
    <n v="468"/>
    <n v="18"/>
    <n v="0.2"/>
  </r>
  <r>
    <d v="2019-01-03T00:00:00"/>
    <d v="1899-12-30T12:30:00"/>
    <m/>
    <m/>
    <x v="0"/>
    <s v="MR"/>
    <d v="2019-01-03T12:30:00"/>
    <n v="25804"/>
    <s v="ALMIRAMAR"/>
    <s v="Carga"/>
    <x v="1"/>
    <n v="13.5"/>
    <n v="26"/>
    <x v="2"/>
    <s v="MARGI PACK"/>
    <s v="Retira cliente Inyección"/>
    <s v="ALCARRAS"/>
    <m/>
    <m/>
    <m/>
    <m/>
    <m/>
    <x v="3"/>
    <x v="1"/>
    <x v="5"/>
    <m/>
    <n v="1"/>
    <x v="0"/>
    <x v="0"/>
    <s v="No"/>
    <s v="Sin cita"/>
    <s v="Sin cita"/>
    <n v="1"/>
    <n v="0"/>
    <s v="CLIENTES"/>
    <x v="0"/>
    <x v="0"/>
    <n v="468"/>
    <n v="18"/>
    <n v="0.2"/>
  </r>
  <r>
    <d v="2019-01-03T00:00:00"/>
    <d v="1899-12-30T14:30:00"/>
    <d v="1899-12-30T14:30:00"/>
    <m/>
    <x v="1"/>
    <s v="MR"/>
    <d v="2019-01-03T14:30:00"/>
    <m/>
    <s v="BREGER"/>
    <s v="Carga"/>
    <x v="0"/>
    <n v="1"/>
    <n v="2"/>
    <x v="0"/>
    <s v="SCHOELLER FRANCIA"/>
    <s v="Retira cliente Filial"/>
    <s v="GAILLON"/>
    <s v="6006716, 6006485, 6006717 Y MANUAL 211218-1"/>
    <m/>
    <m/>
    <m/>
    <m/>
    <x v="2"/>
    <x v="1"/>
    <x v="12"/>
    <m/>
    <n v="0"/>
    <x v="0"/>
    <x v="0"/>
    <s v="SI"/>
    <s v="SI"/>
    <s v="SI"/>
    <n v="0"/>
    <n v="1"/>
    <s v="CLIENTES"/>
    <x v="0"/>
    <x v="0"/>
    <n v="468"/>
    <n v="18"/>
    <n v="0.2"/>
  </r>
  <r>
    <d v="2019-01-03T00:00:00"/>
    <d v="1899-12-30T16:00:00"/>
    <m/>
    <m/>
    <x v="0"/>
    <s v="MR"/>
    <d v="2019-01-03T16:00:00"/>
    <n v="25914"/>
    <s v="DB SCHENKER"/>
    <s v="Carga"/>
    <x v="0"/>
    <n v="0.5"/>
    <n v="1"/>
    <x v="0"/>
    <s v="PROQUIMIA"/>
    <s v="Retira cliente Inyección"/>
    <s v="VIC"/>
    <m/>
    <m/>
    <m/>
    <m/>
    <m/>
    <x v="2"/>
    <x v="1"/>
    <x v="13"/>
    <m/>
    <n v="0"/>
    <x v="0"/>
    <x v="0"/>
    <s v="No"/>
    <s v="Sin cita"/>
    <s v="Sin cita"/>
    <n v="1"/>
    <n v="0"/>
    <s v="CLIENTES"/>
    <x v="0"/>
    <x v="0"/>
    <n v="468"/>
    <n v="18"/>
    <n v="0.2"/>
  </r>
  <r>
    <d v="2019-01-04T00:00:00"/>
    <d v="1899-12-30T10:00:00"/>
    <m/>
    <m/>
    <x v="0"/>
    <s v="MR"/>
    <d v="2019-01-04T10:00:00"/>
    <m/>
    <s v="ENVIALIA"/>
    <s v="Descarga"/>
    <x v="0"/>
    <n v="0"/>
    <n v="0.5"/>
    <x v="1"/>
    <s v="ELECTRONIC BOARD"/>
    <s v="Proveedor Roto"/>
    <s v="ARENYS DE MUNT"/>
    <s v="ALBARÁN AN/1920003"/>
    <m/>
    <m/>
    <m/>
    <m/>
    <x v="1"/>
    <x v="2"/>
    <x v="14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4T00:00:00"/>
    <d v="1899-12-30T10:05:00"/>
    <m/>
    <m/>
    <x v="0"/>
    <s v="MR"/>
    <d v="2019-01-04T10:00:00"/>
    <m/>
    <s v="MRW"/>
    <s v="Descarga"/>
    <x v="0"/>
    <n v="0"/>
    <n v="0.5"/>
    <x v="1"/>
    <s v="DISEÑO LOGO2"/>
    <s v="Proveedor Roto"/>
    <s v="PALAU"/>
    <m/>
    <m/>
    <m/>
    <m/>
    <m/>
    <x v="1"/>
    <x v="2"/>
    <x v="15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4T00:00:00"/>
    <d v="1899-12-30T11:00:00"/>
    <d v="1899-12-30T11:00:00"/>
    <m/>
    <x v="1"/>
    <s v="MR"/>
    <d v="2019-01-04T11:00:00"/>
    <m/>
    <s v="TXT"/>
    <s v="Descarga"/>
    <x v="0"/>
    <n v="1"/>
    <n v="2"/>
    <x v="0"/>
    <s v="PUROMASTER"/>
    <s v="Proveedor Inyección"/>
    <s v="MURCIA"/>
    <s v="113006353, 113006329 y 113006333"/>
    <m/>
    <m/>
    <m/>
    <m/>
    <x v="0"/>
    <x v="2"/>
    <x v="2"/>
    <m/>
    <n v="0"/>
    <x v="0"/>
    <x v="0"/>
    <s v="SI"/>
    <s v="SI"/>
    <s v="SI"/>
    <n v="0"/>
    <n v="1"/>
    <s v="PROVEEDORES"/>
    <x v="0"/>
    <x v="0"/>
    <n v="468"/>
    <n v="18"/>
    <n v="0.2"/>
  </r>
  <r>
    <d v="2019-01-04T00:00:00"/>
    <d v="1899-12-30T11:30:00"/>
    <d v="1899-12-30T11:30:00"/>
    <m/>
    <x v="1"/>
    <s v="CT"/>
    <d v="2019-01-04T11:30:00"/>
    <n v="25465"/>
    <s v="J H L"/>
    <s v="Carga"/>
    <x v="0"/>
    <n v="2"/>
    <n v="4"/>
    <x v="0"/>
    <s v="LEAR CORPORATION VALENÇA"/>
    <s v="DDP Cliente Inyección"/>
    <s v="PORTUGAL"/>
    <s v="L134918 / 87MC40"/>
    <m/>
    <m/>
    <m/>
    <m/>
    <x v="0"/>
    <x v="2"/>
    <x v="3"/>
    <m/>
    <n v="0"/>
    <x v="0"/>
    <x v="0"/>
    <s v="SI"/>
    <s v="SI"/>
    <s v="SI"/>
    <n v="0"/>
    <n v="1"/>
    <s v="TRANS. PROPIO"/>
    <x v="0"/>
    <x v="0"/>
    <n v="468"/>
    <n v="18"/>
    <n v="0.2"/>
  </r>
  <r>
    <d v="2019-01-04T00:00:00"/>
    <d v="1899-12-30T12:00:00"/>
    <d v="1899-12-30T12:00:00"/>
    <m/>
    <x v="1"/>
    <s v="MR"/>
    <d v="2019-01-04T12:00:00"/>
    <m/>
    <s v="TRANSLINK"/>
    <s v="Carga"/>
    <x v="0"/>
    <n v="3"/>
    <n v="6"/>
    <x v="0"/>
    <s v="TRANSLINK"/>
    <s v="Recogida diaria"/>
    <s v="VARIOS"/>
    <m/>
    <m/>
    <m/>
    <m/>
    <m/>
    <x v="0"/>
    <x v="2"/>
    <x v="4"/>
    <m/>
    <n v="0"/>
    <x v="0"/>
    <x v="0"/>
    <s v="SI"/>
    <s v="SI"/>
    <s v="SI"/>
    <n v="0"/>
    <n v="1"/>
    <s v="TRANS. PROPIO"/>
    <x v="0"/>
    <x v="0"/>
    <n v="468"/>
    <n v="18"/>
    <n v="0.2"/>
  </r>
  <r>
    <d v="2019-01-04T00:00:00"/>
    <d v="1899-12-30T12:30:00"/>
    <m/>
    <m/>
    <x v="0"/>
    <s v="MR"/>
    <d v="2019-01-04T12:30:00"/>
    <m/>
    <s v="VICTRANSA"/>
    <s v="Descarga"/>
    <x v="0"/>
    <n v="1"/>
    <n v="2"/>
    <x v="0"/>
    <s v="IQAP MASTERBATCH"/>
    <s v="Proveedor Inyección"/>
    <s v="LES MASIES DE RODA"/>
    <s v="PDO. 113006283 Y 113006284. ALB. 805174"/>
    <m/>
    <m/>
    <m/>
    <m/>
    <x v="0"/>
    <x v="2"/>
    <x v="5"/>
    <m/>
    <n v="0"/>
    <x v="0"/>
    <x v="0"/>
    <s v="No"/>
    <s v="Sin cita"/>
    <s v="Sin cita"/>
    <n v="1"/>
    <n v="0"/>
    <s v="PROVEEDORES"/>
    <x v="0"/>
    <x v="0"/>
    <n v="468"/>
    <n v="18"/>
    <n v="0.2"/>
  </r>
  <r>
    <d v="2019-01-04T00:00:00"/>
    <d v="1899-12-30T12:31:00"/>
    <d v="1899-12-30T12:31:00"/>
    <m/>
    <x v="1"/>
    <s v="MR"/>
    <d v="2019-01-04T12:30:00"/>
    <m/>
    <s v="SUS MEDIOS"/>
    <s v="Descarga"/>
    <x v="1"/>
    <n v="13.5"/>
    <n v="26"/>
    <x v="0"/>
    <s v="SCHOELLER LORQUI"/>
    <s v="Entre plantas"/>
    <s v="LORQUI"/>
    <s v="TRAE ALB. MANUAL Y UN MOLDE."/>
    <m/>
    <m/>
    <m/>
    <m/>
    <x v="0"/>
    <x v="2"/>
    <x v="16"/>
    <m/>
    <n v="1"/>
    <x v="0"/>
    <x v="0"/>
    <s v="SI"/>
    <s v="SI"/>
    <s v="SI"/>
    <n v="0"/>
    <n v="1"/>
    <s v="TRANS. PROPIO"/>
    <x v="0"/>
    <x v="0"/>
    <n v="468"/>
    <n v="18"/>
    <n v="0.2"/>
  </r>
  <r>
    <d v="2019-01-07T00:00:00"/>
    <d v="1899-12-30T06:00:00"/>
    <d v="1899-12-30T06:00:00"/>
    <m/>
    <x v="1"/>
    <s v="MR"/>
    <d v="2019-01-07T06:00:00"/>
    <m/>
    <s v="SUS MEDIOS"/>
    <s v="Descarga"/>
    <x v="1"/>
    <n v="13.5"/>
    <n v="26"/>
    <x v="0"/>
    <s v="SCHOELLER LORQUI"/>
    <s v="Entre plantas"/>
    <s v="LORQUI"/>
    <s v="5000288 (Tened en cuenta que van 10 pallet chep azules, que van reflejados en los albaranes.)"/>
    <m/>
    <m/>
    <m/>
    <m/>
    <x v="2"/>
    <x v="3"/>
    <x v="17"/>
    <m/>
    <n v="1"/>
    <x v="0"/>
    <x v="0"/>
    <s v="SI"/>
    <s v="SI"/>
    <s v="Retraso"/>
    <n v="1"/>
    <n v="0"/>
    <s v="TRANS. PROPIO"/>
    <x v="1"/>
    <x v="0"/>
    <n v="468"/>
    <n v="18"/>
    <n v="0.2"/>
  </r>
  <r>
    <d v="2019-01-07T00:00:00"/>
    <d v="1899-12-30T07:30:00"/>
    <d v="1899-12-30T07:30:00"/>
    <m/>
    <x v="1"/>
    <s v="MR"/>
    <d v="2019-01-07T07:30:00"/>
    <m/>
    <s v="SUS MEDIOS"/>
    <s v="Descarga"/>
    <x v="1"/>
    <n v="13.5"/>
    <n v="26"/>
    <x v="0"/>
    <s v="SERRADORA DOMENECH"/>
    <s v="Proveedor Inyección"/>
    <s v="GIRONA"/>
    <m/>
    <m/>
    <m/>
    <m/>
    <m/>
    <x v="4"/>
    <x v="3"/>
    <x v="18"/>
    <m/>
    <n v="1"/>
    <x v="0"/>
    <x v="0"/>
    <s v="SI"/>
    <s v="SI"/>
    <s v="SI"/>
    <n v="0"/>
    <n v="1"/>
    <s v="PROVEEDORES"/>
    <x v="1"/>
    <x v="0"/>
    <n v="468"/>
    <n v="18"/>
    <n v="0.2"/>
  </r>
  <r>
    <d v="2019-01-07T00:00:00"/>
    <d v="1899-12-30T08:00:00"/>
    <d v="1899-12-30T08:00:00"/>
    <m/>
    <x v="1"/>
    <s v="MR"/>
    <d v="2019-01-07T08:00:00"/>
    <s v="CHEP"/>
    <s v="SUS MEDIOS"/>
    <s v="Descarga"/>
    <x v="1"/>
    <n v="13.5"/>
    <n v="26"/>
    <x v="0"/>
    <s v="CHEP"/>
    <s v="Proveedor Inyección"/>
    <s v="VARIOS"/>
    <s v="113006357 ( 468 unidades)"/>
    <m/>
    <m/>
    <m/>
    <m/>
    <x v="2"/>
    <x v="3"/>
    <x v="9"/>
    <m/>
    <n v="1"/>
    <x v="0"/>
    <x v="0"/>
    <s v="SI"/>
    <s v="SI"/>
    <s v="SI"/>
    <n v="0"/>
    <n v="1"/>
    <s v="PROVEEDORES"/>
    <x v="1"/>
    <x v="0"/>
    <n v="468"/>
    <n v="18"/>
    <n v="0.2"/>
  </r>
  <r>
    <d v="2019-01-07T00:00:00"/>
    <d v="1899-12-30T08:19:00"/>
    <m/>
    <m/>
    <x v="0"/>
    <s v="MR"/>
    <d v="2019-01-07T08:30:00"/>
    <m/>
    <s v="SUS MEDIOS"/>
    <s v="Descarga"/>
    <x v="0"/>
    <n v="0.5"/>
    <n v="1"/>
    <x v="0"/>
    <s v="HEBRON"/>
    <s v="Proveedor Inyección"/>
    <s v="LA LLAGOSTA"/>
    <m/>
    <m/>
    <m/>
    <m/>
    <m/>
    <x v="2"/>
    <x v="3"/>
    <x v="19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7T00:00:00"/>
    <d v="1899-12-30T08:30:00"/>
    <d v="1899-12-30T08:30:00"/>
    <m/>
    <x v="1"/>
    <s v="MR"/>
    <d v="2019-01-07T08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3"/>
    <x v="20"/>
    <m/>
    <n v="0"/>
    <x v="0"/>
    <x v="0"/>
    <s v="SI"/>
    <s v="SI"/>
    <s v="SI"/>
    <n v="0"/>
    <n v="1"/>
    <s v="TRANS. PROPIO"/>
    <x v="1"/>
    <x v="0"/>
    <n v="468"/>
    <n v="18"/>
    <n v="0.2"/>
  </r>
  <r>
    <d v="2019-01-07T00:00:00"/>
    <d v="1899-12-30T08:42:00"/>
    <m/>
    <m/>
    <x v="0"/>
    <s v="MR"/>
    <d v="2019-01-07T08:30:00"/>
    <m/>
    <s v="SUS MEDIOS"/>
    <s v="Descarga"/>
    <x v="0"/>
    <n v="0"/>
    <n v="0.5"/>
    <x v="1"/>
    <s v="CIFEC"/>
    <s v="Proveedor Roto"/>
    <s v="PALAU"/>
    <s v="ALB. 201900044 "/>
    <m/>
    <m/>
    <m/>
    <m/>
    <x v="1"/>
    <x v="3"/>
    <x v="21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7T00:00:00"/>
    <d v="1899-12-30T09:00:00"/>
    <d v="1899-12-30T09:00:00"/>
    <m/>
    <x v="1"/>
    <s v="MR"/>
    <d v="2019-01-07T09:00:00"/>
    <m/>
    <s v="DB SCHENKER"/>
    <s v="Descarga"/>
    <x v="0"/>
    <n v="1"/>
    <n v="2"/>
    <x v="0"/>
    <s v="WH PLA"/>
    <s v="Proveedor Inyección"/>
    <s v="EL PLA DE SANTA MARIA"/>
    <m/>
    <m/>
    <m/>
    <m/>
    <m/>
    <x v="4"/>
    <x v="3"/>
    <x v="22"/>
    <m/>
    <n v="0"/>
    <x v="0"/>
    <x v="0"/>
    <s v="SI"/>
    <s v="SI"/>
    <s v="SI"/>
    <n v="0"/>
    <n v="1"/>
    <s v="PROVEEDORES"/>
    <x v="1"/>
    <x v="0"/>
    <n v="468"/>
    <n v="18"/>
    <n v="0.2"/>
  </r>
  <r>
    <d v="2019-01-07T00:00:00"/>
    <d v="1899-12-30T09:30:00"/>
    <m/>
    <m/>
    <x v="0"/>
    <s v="MR"/>
    <d v="2019-01-07T09:30:00"/>
    <m/>
    <s v="DHL"/>
    <s v="Descarga"/>
    <x v="0"/>
    <n v="0"/>
    <n v="0.5"/>
    <x v="1"/>
    <s v="UNIGASKET"/>
    <s v="Proveedor Roto"/>
    <s v="PALAU"/>
    <s v="2 BULTOS PDO. 213004219 ALBARÁN 190025"/>
    <m/>
    <m/>
    <m/>
    <m/>
    <x v="1"/>
    <x v="3"/>
    <x v="0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7T00:00:00"/>
    <d v="1899-12-30T09:57:00"/>
    <m/>
    <m/>
    <x v="0"/>
    <s v="MR"/>
    <d v="2019-01-07T10:00:00"/>
    <n v="25805"/>
    <s v="ALMIRAMAR"/>
    <s v="Carga"/>
    <x v="1"/>
    <n v="13.5"/>
    <n v="26"/>
    <x v="2"/>
    <s v="MARGI PACK"/>
    <s v="Retira cliente Inyección"/>
    <s v="ALCARRAS"/>
    <s v="I018"/>
    <m/>
    <m/>
    <m/>
    <m/>
    <x v="4"/>
    <x v="3"/>
    <x v="23"/>
    <m/>
    <n v="1"/>
    <x v="0"/>
    <x v="0"/>
    <s v="No"/>
    <s v="Sin cita"/>
    <s v="Sin cita"/>
    <n v="1"/>
    <n v="0"/>
    <s v="CLIENTES"/>
    <x v="1"/>
    <x v="0"/>
    <n v="468"/>
    <n v="18"/>
    <n v="0.2"/>
  </r>
  <r>
    <d v="2019-01-07T00:00:00"/>
    <d v="1899-12-30T10:30:00"/>
    <d v="1899-12-30T10:30:00"/>
    <m/>
    <x v="1"/>
    <s v="MR"/>
    <d v="2019-01-07T10:30:00"/>
    <m/>
    <s v="SUS MEDIOS"/>
    <s v="Descarga"/>
    <x v="0"/>
    <n v="2"/>
    <n v="4"/>
    <x v="0"/>
    <s v="KINGSPAN"/>
    <s v="Proveedor Inyección"/>
    <s v="MONTCADA"/>
    <s v="Alb. A/1900005 "/>
    <m/>
    <m/>
    <m/>
    <m/>
    <x v="2"/>
    <x v="3"/>
    <x v="1"/>
    <m/>
    <n v="0"/>
    <x v="0"/>
    <x v="0"/>
    <s v="SI"/>
    <s v="SI"/>
    <s v="SI"/>
    <n v="0"/>
    <n v="1"/>
    <s v="PROVEEDORES"/>
    <x v="1"/>
    <x v="0"/>
    <n v="468"/>
    <n v="18"/>
    <n v="0.2"/>
  </r>
  <r>
    <d v="2019-01-07T00:00:00"/>
    <d v="1899-12-30T12:00:00"/>
    <m/>
    <m/>
    <x v="0"/>
    <s v="MR"/>
    <d v="2019-01-07T12:00:00"/>
    <m/>
    <s v="TSB"/>
    <s v="Descarga"/>
    <x v="0"/>
    <n v="0"/>
    <n v="0.5"/>
    <x v="1"/>
    <s v="MODEL FIBRA"/>
    <s v="Proveedor Roto"/>
    <s v="VALENCIA"/>
    <s v="PDO. 213004208"/>
    <m/>
    <m/>
    <m/>
    <m/>
    <x v="1"/>
    <x v="3"/>
    <x v="4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7T00:00:00"/>
    <d v="1899-12-30T12:10:00"/>
    <m/>
    <m/>
    <x v="0"/>
    <s v="MR"/>
    <d v="2019-01-07T12:00:00"/>
    <n v="25805"/>
    <s v="ALMIRAMAR"/>
    <s v="Carga"/>
    <x v="1"/>
    <n v="13.5"/>
    <n v="26"/>
    <x v="2"/>
    <s v="MARGI PACK"/>
    <s v="Retira cliente Inyección"/>
    <s v="ALCARRAS"/>
    <s v="I019"/>
    <m/>
    <m/>
    <m/>
    <m/>
    <x v="2"/>
    <x v="3"/>
    <x v="24"/>
    <m/>
    <n v="1"/>
    <x v="0"/>
    <x v="0"/>
    <s v="No"/>
    <s v="Sin cita"/>
    <s v="Sin cita"/>
    <n v="1"/>
    <n v="0"/>
    <s v="CLIENTES"/>
    <x v="1"/>
    <x v="0"/>
    <n v="468"/>
    <n v="18"/>
    <n v="0.2"/>
  </r>
  <r>
    <d v="2019-01-07T00:00:00"/>
    <d v="1899-12-30T12:30:00"/>
    <m/>
    <m/>
    <x v="0"/>
    <s v="MR"/>
    <d v="2019-01-07T12:30:00"/>
    <n v="23911"/>
    <s v="SUS MEDIOS"/>
    <s v="Carga"/>
    <x v="0"/>
    <n v="0.5"/>
    <n v="1"/>
    <x v="0"/>
    <s v="CAVYCAR"/>
    <s v="Retira cliente Inyección"/>
    <s v="ANDOAIN"/>
    <s v="SIN CITA"/>
    <m/>
    <m/>
    <m/>
    <m/>
    <x v="4"/>
    <x v="3"/>
    <x v="5"/>
    <m/>
    <n v="0"/>
    <x v="0"/>
    <x v="0"/>
    <s v="No"/>
    <s v="Sin cita"/>
    <s v="Sin cita"/>
    <n v="1"/>
    <n v="0"/>
    <s v="CLIENTES"/>
    <x v="1"/>
    <x v="0"/>
    <n v="468"/>
    <n v="18"/>
    <n v="0.2"/>
  </r>
  <r>
    <d v="2019-01-07T00:00:00"/>
    <d v="1899-12-30T13:30:00"/>
    <d v="1899-12-30T13:30:00"/>
    <m/>
    <x v="1"/>
    <s v="MR"/>
    <d v="2019-01-07T13:30:00"/>
    <m/>
    <s v="BCN EXPRESS"/>
    <s v="Carga"/>
    <x v="0"/>
    <n v="3"/>
    <n v="6"/>
    <x v="0"/>
    <s v="SCHOELLER ALEMANIA"/>
    <s v="DDP Cliente Filial"/>
    <s v="ALEMANIA"/>
    <s v="6006694,6006638,6006701,6006718 Y 6006695"/>
    <m/>
    <m/>
    <m/>
    <m/>
    <x v="4"/>
    <x v="3"/>
    <x v="6"/>
    <m/>
    <n v="0"/>
    <x v="0"/>
    <x v="0"/>
    <s v="SI"/>
    <s v="SI"/>
    <s v="SI"/>
    <n v="0"/>
    <n v="1"/>
    <s v="TRANS. PROPIO"/>
    <x v="1"/>
    <x v="0"/>
    <n v="468"/>
    <n v="18"/>
    <n v="0.2"/>
  </r>
  <r>
    <d v="2019-01-07T00:00:00"/>
    <d v="1899-12-30T15:30:00"/>
    <d v="1899-12-30T15:30:00"/>
    <m/>
    <x v="1"/>
    <s v="MR"/>
    <d v="2019-01-07T15:30:00"/>
    <n v="25374"/>
    <s v="SUS MEDIOS"/>
    <s v="Carga"/>
    <x v="0"/>
    <n v="8"/>
    <n v="16"/>
    <x v="0"/>
    <s v="HELIX TANK"/>
    <s v="Retira cliente Inyección"/>
    <s v="UK"/>
    <m/>
    <m/>
    <m/>
    <m/>
    <m/>
    <x v="2"/>
    <x v="3"/>
    <x v="7"/>
    <m/>
    <n v="0"/>
    <x v="0"/>
    <x v="0"/>
    <s v="SI"/>
    <s v="SI"/>
    <s v="SI"/>
    <n v="0"/>
    <n v="1"/>
    <s v="CLIENTES"/>
    <x v="1"/>
    <x v="0"/>
    <n v="468"/>
    <n v="18"/>
    <n v="0.2"/>
  </r>
  <r>
    <d v="2019-01-07T00:00:00"/>
    <d v="1899-12-30T16:00:00"/>
    <d v="1899-12-30T16:00:00"/>
    <m/>
    <x v="1"/>
    <s v="MR"/>
    <d v="2019-01-07T16:00:00"/>
    <m/>
    <s v="SUS MEDIOS"/>
    <s v="Carga"/>
    <x v="0"/>
    <n v="3"/>
    <n v="6"/>
    <x v="0"/>
    <s v="AQUA AMBIENT"/>
    <s v="Retira cliente Roto"/>
    <s v="VARIOS"/>
    <s v="9AL/19000007 Y 9AL/19000004"/>
    <m/>
    <m/>
    <m/>
    <m/>
    <x v="2"/>
    <x v="3"/>
    <x v="13"/>
    <m/>
    <n v="0"/>
    <x v="0"/>
    <x v="0"/>
    <s v="SI"/>
    <s v="SI"/>
    <s v="SI"/>
    <n v="0"/>
    <n v="1"/>
    <s v="CLIENTES"/>
    <x v="1"/>
    <x v="0"/>
    <n v="468"/>
    <n v="18"/>
    <n v="0.2"/>
  </r>
  <r>
    <d v="2019-01-07T00:00:00"/>
    <d v="1899-12-30T16:30:00"/>
    <m/>
    <m/>
    <x v="0"/>
    <s v="MR"/>
    <d v="2019-01-07T16:30:00"/>
    <n v="6006653"/>
    <s v="SUS MEDIOS"/>
    <s v="Carga"/>
    <x v="0"/>
    <n v="2.5"/>
    <n v="5"/>
    <x v="0"/>
    <s v="SCHOELLER UK"/>
    <s v="Retira cliente Filial"/>
    <s v="UK"/>
    <m/>
    <m/>
    <m/>
    <m/>
    <m/>
    <x v="2"/>
    <x v="3"/>
    <x v="8"/>
    <m/>
    <n v="0"/>
    <x v="0"/>
    <x v="0"/>
    <s v="No"/>
    <s v="Sin cita"/>
    <s v="Sin cita"/>
    <n v="1"/>
    <n v="0"/>
    <s v="CLIENTES"/>
    <x v="1"/>
    <x v="0"/>
    <n v="468"/>
    <n v="18"/>
    <n v="0.2"/>
  </r>
  <r>
    <d v="2019-01-08T00:00:00"/>
    <d v="1899-12-30T08:01:00"/>
    <m/>
    <m/>
    <x v="0"/>
    <s v="MR"/>
    <d v="2019-01-08T08:00:00"/>
    <m/>
    <s v="TRANSPARETS"/>
    <s v="Descarga"/>
    <x v="0"/>
    <n v="0"/>
    <n v="0.5"/>
    <x v="1"/>
    <s v="VARIOS"/>
    <s v="Proveedor Inyección"/>
    <s v="MONTCADA Y REIXAC"/>
    <s v="2 BIDONES"/>
    <m/>
    <m/>
    <m/>
    <m/>
    <x v="1"/>
    <x v="4"/>
    <x v="25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08:30:00"/>
    <d v="1899-12-30T08:30:00"/>
    <m/>
    <x v="1"/>
    <s v="MR"/>
    <d v="2019-01-08T08:30:00"/>
    <s v="DAVID"/>
    <s v="DAVID BERTRAN"/>
    <s v="Carga"/>
    <x v="0"/>
    <n v="3"/>
    <n v="6"/>
    <x v="0"/>
    <s v="DAVID BERTRAN"/>
    <s v="Recogida diaria"/>
    <s v="PALAU"/>
    <m/>
    <m/>
    <m/>
    <m/>
    <m/>
    <x v="0"/>
    <x v="4"/>
    <x v="20"/>
    <m/>
    <n v="0"/>
    <x v="0"/>
    <x v="0"/>
    <s v="SI"/>
    <s v="SI"/>
    <s v="SI"/>
    <n v="0"/>
    <n v="1"/>
    <s v="TRANS. PROPIO"/>
    <x v="1"/>
    <x v="0"/>
    <n v="468"/>
    <n v="18"/>
    <n v="0.2"/>
  </r>
  <r>
    <d v="2019-01-08T00:00:00"/>
    <d v="1899-12-30T08:50:00"/>
    <m/>
    <m/>
    <x v="0"/>
    <s v="MR"/>
    <d v="2019-01-08T09:00:00"/>
    <m/>
    <s v="SZENDEX"/>
    <s v="Descarga"/>
    <x v="0"/>
    <n v="0"/>
    <n v="0.5"/>
    <x v="1"/>
    <s v="INSTITUTO AUTOMATIZACION"/>
    <s v="Proveedor Roto"/>
    <s v="BARCELONA"/>
    <s v="ALB. 27282 pDO. 213004256"/>
    <m/>
    <m/>
    <m/>
    <m/>
    <x v="1"/>
    <x v="4"/>
    <x v="26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09:00:00"/>
    <d v="1899-12-30T09:00:00"/>
    <m/>
    <x v="1"/>
    <s v="MR"/>
    <d v="2019-01-08T09:00:00"/>
    <m/>
    <s v="DB SCHENKER"/>
    <s v="Descarga"/>
    <x v="0"/>
    <n v="1"/>
    <n v="2"/>
    <x v="0"/>
    <s v="WH PLA"/>
    <s v="Proveedor Inyección"/>
    <s v="EL PLA DE SANTA MARIA"/>
    <n v="113006370"/>
    <m/>
    <m/>
    <m/>
    <m/>
    <x v="4"/>
    <x v="4"/>
    <x v="27"/>
    <m/>
    <n v="0"/>
    <x v="0"/>
    <x v="0"/>
    <s v="SI"/>
    <s v="SI"/>
    <s v="Retraso"/>
    <n v="1"/>
    <n v="0"/>
    <s v="PROVEEDORES"/>
    <x v="1"/>
    <x v="0"/>
    <n v="468"/>
    <n v="18"/>
    <n v="0.2"/>
  </r>
  <r>
    <d v="2019-01-08T00:00:00"/>
    <d v="1899-12-30T09:10:00"/>
    <m/>
    <m/>
    <x v="0"/>
    <s v="MR"/>
    <d v="2019-01-08T09:00:00"/>
    <m/>
    <s v="SUS MEDIOS"/>
    <s v="Descarga"/>
    <x v="0"/>
    <n v="0"/>
    <n v="0.5"/>
    <x v="1"/>
    <s v="VAEMPACK"/>
    <s v="Proveedor Inyección"/>
    <s v="GRANOLLERS"/>
    <s v="ALB. 2190092 - PDO. 713013903"/>
    <m/>
    <m/>
    <m/>
    <m/>
    <x v="1"/>
    <x v="4"/>
    <x v="28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09:19:00"/>
    <m/>
    <m/>
    <x v="0"/>
    <s v="MR"/>
    <d v="2019-01-08T09:30:00"/>
    <m/>
    <s v="ARAGONES"/>
    <s v="Descarga"/>
    <x v="0"/>
    <n v="0.5"/>
    <n v="1"/>
    <x v="0"/>
    <s v="SAFI FABRICA DE VALVULAS"/>
    <s v="Proveedor Roto"/>
    <s v="EL VENDRELL"/>
    <s v="ALB. 2.019/1.001 PDO. 213004263"/>
    <m/>
    <m/>
    <m/>
    <m/>
    <x v="4"/>
    <x v="4"/>
    <x v="29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09:30:00"/>
    <m/>
    <m/>
    <x v="0"/>
    <s v="MR"/>
    <d v="2019-01-08T09:30:00"/>
    <m/>
    <s v="ASM"/>
    <s v="Descarga"/>
    <x v="0"/>
    <n v="0"/>
    <n v="0.5"/>
    <x v="1"/>
    <s v="WITTMANN"/>
    <s v="Proveedor Inyección"/>
    <s v="LA POBLA DE CLARAMUNT"/>
    <s v="ALB. 2019/1900018 - Pdo. 713013791 A/A Abel"/>
    <m/>
    <m/>
    <m/>
    <m/>
    <x v="1"/>
    <x v="4"/>
    <x v="0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0:00:00"/>
    <d v="1899-12-30T10:00:00"/>
    <m/>
    <x v="1"/>
    <s v="MR"/>
    <d v="2019-01-08T10:00:00"/>
    <n v="26069"/>
    <s v="ALGAITRUCK"/>
    <s v="Carga"/>
    <x v="1"/>
    <n v="13.5"/>
    <n v="26"/>
    <x v="2"/>
    <s v="HIJOS DE ALBERTO DEL CERRO"/>
    <s v="DDP Cliente Inyección"/>
    <s v="EL RAAL"/>
    <s v="4861 KRK / R9700BCS "/>
    <m/>
    <m/>
    <m/>
    <m/>
    <x v="5"/>
    <x v="4"/>
    <x v="14"/>
    <m/>
    <n v="1"/>
    <x v="0"/>
    <x v="0"/>
    <s v="SI"/>
    <s v="SI"/>
    <s v="SI"/>
    <n v="0"/>
    <n v="1"/>
    <s v="TRANS. PROPIO"/>
    <x v="1"/>
    <x v="0"/>
    <n v="468"/>
    <n v="18"/>
    <n v="0.2"/>
  </r>
  <r>
    <d v="2019-01-08T00:00:00"/>
    <d v="1899-12-30T10:29:00"/>
    <m/>
    <m/>
    <x v="0"/>
    <s v="MR"/>
    <d v="2019-01-08T10:30:00"/>
    <m/>
    <s v="SUS MEDIOS"/>
    <s v="Descarga"/>
    <x v="0"/>
    <n v="0"/>
    <n v="0.5"/>
    <x v="1"/>
    <s v="FRANCISCO RAMON MOLA SOLA"/>
    <s v="Proveedor Roto"/>
    <s v="BARCELONA"/>
    <s v="ALBARÁN A-2019_01 / Pdo. 213004249"/>
    <m/>
    <m/>
    <m/>
    <m/>
    <x v="1"/>
    <x v="4"/>
    <x v="30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0:40:00"/>
    <m/>
    <m/>
    <x v="0"/>
    <s v="MR"/>
    <d v="2019-01-08T10:30:00"/>
    <m/>
    <s v="SUS MEDIOS"/>
    <s v="Descarga"/>
    <x v="0"/>
    <n v="0"/>
    <n v="0.5"/>
    <x v="1"/>
    <s v="COMERCIAL GUMMI"/>
    <s v="Proveedor Inyección"/>
    <s v="HOSPITALET"/>
    <s v="ALBARÁN 604420 / PDO. 713013904"/>
    <m/>
    <m/>
    <m/>
    <m/>
    <x v="1"/>
    <x v="4"/>
    <x v="31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0:45:00"/>
    <m/>
    <m/>
    <x v="0"/>
    <s v="MR"/>
    <d v="2019-01-08T11:00:00"/>
    <m/>
    <s v="SUS MEDIOS"/>
    <s v="Descarga"/>
    <x v="0"/>
    <n v="0.5"/>
    <n v="1"/>
    <x v="0"/>
    <s v="KAISER KRAFT"/>
    <s v="Proveedor Roto"/>
    <s v="PALAU"/>
    <s v="ALB. 00722183 - Pdo.713013722"/>
    <m/>
    <m/>
    <m/>
    <m/>
    <x v="1"/>
    <x v="4"/>
    <x v="32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0:50:00"/>
    <m/>
    <m/>
    <x v="0"/>
    <s v="MR"/>
    <d v="2019-01-08T11:00:00"/>
    <m/>
    <s v="TAP"/>
    <s v="Descarga"/>
    <x v="0"/>
    <n v="0.5"/>
    <n v="1"/>
    <x v="0"/>
    <s v="SERIPAFER"/>
    <s v="Proveedor Inyección"/>
    <s v="ALICANTE"/>
    <s v="ALBARÁN NA/190037 Pdo. 0113006343"/>
    <m/>
    <m/>
    <m/>
    <m/>
    <x v="4"/>
    <x v="4"/>
    <x v="33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2:00:00"/>
    <d v="1899-12-30T12:00:00"/>
    <m/>
    <x v="1"/>
    <s v="VG"/>
    <d v="2019-01-08T12:00:00"/>
    <m/>
    <s v="GIMARCO"/>
    <s v="Descarga"/>
    <x v="0"/>
    <n v="9"/>
    <n v="17"/>
    <x v="0"/>
    <s v="SCHOELLER NRX"/>
    <s v="Filial Import"/>
    <s v="NURIEUX"/>
    <s v="2864HZV   R1319BBP, REF. CB-1029, TENIA HORA EL LUNES 06/01 Y SE HA IDO A DESCARGAR A LA AGENCIA EL MOSCA"/>
    <m/>
    <m/>
    <m/>
    <m/>
    <x v="0"/>
    <x v="4"/>
    <x v="4"/>
    <m/>
    <n v="0"/>
    <x v="0"/>
    <x v="0"/>
    <s v="SI"/>
    <s v="SI"/>
    <s v="SI"/>
    <n v="0"/>
    <n v="1"/>
    <s v="TRANS. PROPIO"/>
    <x v="1"/>
    <x v="0"/>
    <n v="468"/>
    <n v="18"/>
    <n v="0.2"/>
  </r>
  <r>
    <d v="2019-01-08T00:00:00"/>
    <d v="1899-12-30T12:01:00"/>
    <m/>
    <m/>
    <x v="0"/>
    <s v="MR"/>
    <d v="2019-01-08T12:00:00"/>
    <m/>
    <s v="SUS MEDIOS"/>
    <s v="Descarga"/>
    <x v="0"/>
    <n v="0.5"/>
    <n v="1"/>
    <x v="0"/>
    <s v="PUROMASTER"/>
    <s v="Proveedor Inyección"/>
    <s v="MURCIA"/>
    <s v="ALB. 19AV 30 PDO. 113006369 Y ALB. 19AV 36 pDO. 113006363"/>
    <m/>
    <m/>
    <m/>
    <m/>
    <x v="4"/>
    <x v="4"/>
    <x v="34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2:05:00"/>
    <m/>
    <m/>
    <x v="0"/>
    <s v="MR"/>
    <d v="2019-01-08T12:00:00"/>
    <n v="25947"/>
    <s v="SUS MEDIOS"/>
    <s v="Carga"/>
    <x v="0"/>
    <n v="0.5"/>
    <n v="1"/>
    <x v="0"/>
    <s v="STORE &amp; GO "/>
    <s v="Retira cliente Roto"/>
    <s v="PORTUGAL"/>
    <m/>
    <m/>
    <m/>
    <m/>
    <m/>
    <x v="4"/>
    <x v="4"/>
    <x v="35"/>
    <m/>
    <n v="0"/>
    <x v="0"/>
    <x v="0"/>
    <s v="No"/>
    <s v="Sin cita"/>
    <s v="Sin cita"/>
    <n v="1"/>
    <n v="0"/>
    <s v="CLIENTES"/>
    <x v="1"/>
    <x v="0"/>
    <n v="468"/>
    <n v="18"/>
    <n v="0.2"/>
  </r>
  <r>
    <d v="2019-01-08T00:00:00"/>
    <d v="1899-12-30T12:15:00"/>
    <d v="1899-12-30T12:15:00"/>
    <m/>
    <x v="1"/>
    <s v="MR"/>
    <d v="2019-01-08T12:30:00"/>
    <n v="26069"/>
    <s v="ALGAITRUCK"/>
    <s v="Carga"/>
    <x v="1"/>
    <n v="13.5"/>
    <n v="26"/>
    <x v="2"/>
    <s v="HIJOS DE ALBERTO DEL CERRO"/>
    <s v="DDP Cliente Inyección"/>
    <s v="EL RAAL"/>
    <s v="8064-KHD   WZ6701-R   "/>
    <m/>
    <m/>
    <m/>
    <m/>
    <x v="0"/>
    <x v="4"/>
    <x v="36"/>
    <m/>
    <n v="1"/>
    <x v="0"/>
    <x v="0"/>
    <s v="SI"/>
    <s v="SI"/>
    <s v="SI"/>
    <n v="0"/>
    <n v="1"/>
    <s v="TRANS. PROPIO"/>
    <x v="1"/>
    <x v="0"/>
    <n v="468"/>
    <n v="18"/>
    <n v="0.2"/>
  </r>
  <r>
    <d v="2019-01-08T00:00:00"/>
    <d v="1899-12-30T13:00:00"/>
    <d v="1899-12-30T13:00:00"/>
    <m/>
    <x v="1"/>
    <s v="VG"/>
    <d v="2019-01-08T13:00:00"/>
    <m/>
    <s v="NOUTRANSPORT"/>
    <s v="Descarga"/>
    <x v="1"/>
    <n v="13.5"/>
    <n v="26"/>
    <x v="0"/>
    <s v="SCHOELLER GAILLON"/>
    <s v="Filial Import"/>
    <s v="GAILLON"/>
    <s v="REF. CB-1034 - 9393HZX / R1443BCR"/>
    <m/>
    <m/>
    <m/>
    <m/>
    <x v="0"/>
    <x v="4"/>
    <x v="37"/>
    <m/>
    <n v="1"/>
    <x v="0"/>
    <x v="0"/>
    <s v="SI"/>
    <s v="SI"/>
    <s v="SI"/>
    <n v="0"/>
    <n v="1"/>
    <s v="TRANS. PROPIO"/>
    <x v="1"/>
    <x v="0"/>
    <n v="468"/>
    <n v="18"/>
    <n v="0.2"/>
  </r>
  <r>
    <d v="2019-01-08T00:00:00"/>
    <d v="1899-12-30T13:13:00"/>
    <m/>
    <m/>
    <x v="0"/>
    <s v="MR"/>
    <d v="2019-01-08T13:00:00"/>
    <m/>
    <s v="SUS MEDIOS"/>
    <s v="Descarga"/>
    <x v="0"/>
    <n v="0"/>
    <n v="0.5"/>
    <x v="1"/>
    <s v="RETOLS PALAU"/>
    <s v="Proveedor Roto"/>
    <s v="PALAU"/>
    <s v="ALB. 7567 , Pdo. 213004259"/>
    <m/>
    <m/>
    <m/>
    <m/>
    <x v="1"/>
    <x v="4"/>
    <x v="38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8T00:00:00"/>
    <d v="1899-12-30T15:00:00"/>
    <d v="1899-12-30T15:00:00"/>
    <m/>
    <x v="1"/>
    <s v="MR"/>
    <d v="2019-01-08T15:00:00"/>
    <n v="6006671"/>
    <s v="SUS MEDIOS"/>
    <s v="Carga"/>
    <x v="0"/>
    <n v="10"/>
    <n v="20"/>
    <x v="0"/>
    <s v="SCHOELLER HOLANDA"/>
    <s v="Retira cliente Inyección"/>
    <s v="HOLANDA"/>
    <m/>
    <m/>
    <m/>
    <m/>
    <n v="30"/>
    <x v="0"/>
    <x v="4"/>
    <x v="39"/>
    <s v="H- carga americanos"/>
    <n v="0"/>
    <x v="0"/>
    <x v="0"/>
    <s v="SI"/>
    <s v="SI"/>
    <s v="SI"/>
    <n v="0"/>
    <n v="1"/>
    <s v="CLIENTES"/>
    <x v="1"/>
    <x v="0"/>
    <n v="468"/>
    <n v="18"/>
    <n v="0.2"/>
  </r>
  <r>
    <d v="2019-01-08T00:00:00"/>
    <d v="1899-12-30T15:30:00"/>
    <d v="1899-12-30T15:30:00"/>
    <m/>
    <x v="1"/>
    <s v="CT"/>
    <d v="2019-01-08T15:30:00"/>
    <n v="25324"/>
    <s v="GONZATRANS"/>
    <s v="Carga"/>
    <x v="0"/>
    <n v="4.5"/>
    <n v="9"/>
    <x v="0"/>
    <s v="SEGURIDAD INDUSTRIAL"/>
    <s v="DDP Cliente Inyección"/>
    <s v="NAVARRA"/>
    <m/>
    <m/>
    <m/>
    <m/>
    <m/>
    <x v="4"/>
    <x v="4"/>
    <x v="8"/>
    <m/>
    <n v="0"/>
    <x v="0"/>
    <x v="0"/>
    <s v="SI"/>
    <s v="SI"/>
    <s v="Retraso"/>
    <n v="1"/>
    <n v="0"/>
    <s v="TRANS. PROPIO"/>
    <x v="1"/>
    <x v="0"/>
    <n v="468"/>
    <n v="18"/>
    <n v="0.2"/>
  </r>
  <r>
    <d v="2019-01-08T00:00:00"/>
    <d v="1899-12-30T16:00:00"/>
    <d v="1899-12-30T16:00:00"/>
    <m/>
    <x v="1"/>
    <s v="MR"/>
    <d v="2019-01-08T16:00:00"/>
    <m/>
    <s v="SUS MEDIOS"/>
    <s v="Carga"/>
    <x v="0"/>
    <n v="5"/>
    <n v="10"/>
    <x v="0"/>
    <s v="AQUA AMBIENT"/>
    <s v="Retira cliente Roto"/>
    <s v="VARIOS"/>
    <s v="Alb. 9AL/19000014"/>
    <m/>
    <m/>
    <m/>
    <m/>
    <x v="4"/>
    <x v="4"/>
    <x v="13"/>
    <m/>
    <n v="0"/>
    <x v="0"/>
    <x v="0"/>
    <s v="SI"/>
    <s v="SI"/>
    <s v="SI"/>
    <n v="0"/>
    <n v="1"/>
    <s v="CLIENTES"/>
    <x v="1"/>
    <x v="0"/>
    <n v="468"/>
    <n v="18"/>
    <n v="0.2"/>
  </r>
  <r>
    <d v="2019-01-08T00:00:00"/>
    <d v="1899-12-30T16:31:00"/>
    <d v="1899-12-30T16:31:00"/>
    <m/>
    <x v="1"/>
    <s v="MR"/>
    <d v="2019-01-08T16:30:00"/>
    <m/>
    <s v="ASM"/>
    <s v="Carga"/>
    <x v="0"/>
    <n v="0.5"/>
    <n v="1"/>
    <x v="0"/>
    <s v="ASM "/>
    <s v="Recogida diaria"/>
    <s v="MADRID"/>
    <s v="ALB. 080119-1"/>
    <m/>
    <m/>
    <m/>
    <m/>
    <x v="4"/>
    <x v="4"/>
    <x v="40"/>
    <m/>
    <n v="0"/>
    <x v="0"/>
    <x v="0"/>
    <s v="SI"/>
    <s v="SI"/>
    <s v="SI"/>
    <n v="0"/>
    <n v="1"/>
    <s v="TRANS. PROPIO"/>
    <x v="1"/>
    <x v="0"/>
    <n v="468"/>
    <n v="18"/>
    <n v="0.2"/>
  </r>
  <r>
    <d v="2019-01-08T00:00:00"/>
    <d v="1899-12-30T17:00:00"/>
    <d v="1899-12-30T17:00:00"/>
    <m/>
    <x v="1"/>
    <s v="MR"/>
    <d v="2019-01-08T17:00:00"/>
    <m/>
    <s v="TRANSLINK"/>
    <s v="Carga"/>
    <x v="0"/>
    <n v="2"/>
    <n v="4"/>
    <x v="0"/>
    <s v="TRANSLINK"/>
    <s v="Recogida diaria"/>
    <s v="VARIOS"/>
    <m/>
    <m/>
    <m/>
    <m/>
    <m/>
    <x v="5"/>
    <x v="4"/>
    <x v="41"/>
    <m/>
    <n v="0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06:00:00"/>
    <d v="1899-12-30T06:00:00"/>
    <m/>
    <x v="1"/>
    <s v="VG"/>
    <d v="2019-01-09T06:00:00"/>
    <m/>
    <s v="NOUTRANSPORT"/>
    <s v="Descarga"/>
    <x v="1"/>
    <n v="13.5"/>
    <n v="26"/>
    <x v="0"/>
    <s v="SCHOELLER GAILLON"/>
    <s v="Filial Import"/>
    <s v="GAILLON"/>
    <s v="CB-1030 - Matrículas:BH-37-GLA "/>
    <m/>
    <m/>
    <m/>
    <m/>
    <x v="6"/>
    <x v="5"/>
    <x v="42"/>
    <m/>
    <n v="1"/>
    <x v="0"/>
    <x v="0"/>
    <s v="SI"/>
    <s v="SI"/>
    <s v="Retraso"/>
    <n v="1"/>
    <n v="0"/>
    <s v="TRANS. PROPIO"/>
    <x v="1"/>
    <x v="0"/>
    <n v="468"/>
    <n v="18"/>
    <n v="0.2"/>
  </r>
  <r>
    <d v="2019-01-09T00:00:00"/>
    <d v="1899-12-30T08:30:00"/>
    <d v="1899-12-30T08:30:00"/>
    <m/>
    <x v="1"/>
    <s v="MR"/>
    <d v="2019-01-09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5"/>
    <x v="20"/>
    <m/>
    <n v="0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09:00:00"/>
    <d v="1899-12-30T09:00:00"/>
    <m/>
    <x v="1"/>
    <s v="MR"/>
    <d v="2019-01-09T09:00:00"/>
    <m/>
    <s v="ALGAITRUCK"/>
    <s v="Carga"/>
    <x v="1"/>
    <n v="13.5"/>
    <n v="26"/>
    <x v="0"/>
    <s v="SCHOELLER LORQUI"/>
    <s v="Entre plantas"/>
    <s v="LORQUI"/>
    <s v="9625-FVK     R-6782-BBJ, LLEGARA A PRIMERA HORA SI SE PUEDE DESCARGAR"/>
    <m/>
    <m/>
    <m/>
    <m/>
    <x v="7"/>
    <x v="5"/>
    <x v="22"/>
    <m/>
    <n v="1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09:10:00"/>
    <m/>
    <m/>
    <x v="0"/>
    <s v="MR"/>
    <d v="2019-01-09T09:00:00"/>
    <m/>
    <s v="ASM"/>
    <s v="Descarga"/>
    <x v="0"/>
    <n v="0"/>
    <n v="0.5"/>
    <x v="1"/>
    <s v="VARIOS"/>
    <s v="Proveedor Inyección"/>
    <s v="AZUQUECA DE HENARES"/>
    <s v="UN SOBRE CON 2 BULTOS PEQUEÑOS A/A ABEL PIÑA"/>
    <m/>
    <m/>
    <m/>
    <m/>
    <x v="1"/>
    <x v="5"/>
    <x v="28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9T00:00:00"/>
    <d v="1899-12-30T10:15:00"/>
    <m/>
    <m/>
    <x v="0"/>
    <s v="MR"/>
    <d v="2019-01-09T10:30:00"/>
    <m/>
    <s v="SEUR"/>
    <s v="Descarga"/>
    <x v="0"/>
    <n v="0"/>
    <n v="0.5"/>
    <x v="1"/>
    <s v="SOVAIC"/>
    <s v="Proveedor Roto"/>
    <s v="BARCELONA"/>
    <s v="ALB. 45909 Pedido 213004244"/>
    <m/>
    <m/>
    <m/>
    <m/>
    <x v="1"/>
    <x v="5"/>
    <x v="43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9T00:00:00"/>
    <d v="1899-12-30T10:30:00"/>
    <d v="1899-12-30T10:30:00"/>
    <m/>
    <x v="1"/>
    <s v="JAR"/>
    <d v="2019-01-09T10:30:00"/>
    <m/>
    <s v="SUS MEDIOS"/>
    <s v="Carga"/>
    <x v="0"/>
    <n v="2"/>
    <n v="4"/>
    <x v="0"/>
    <s v="AQUA AMBIENT"/>
    <s v="Retira cliente Roto"/>
    <s v="VARIOS"/>
    <s v="9AL/19000015"/>
    <m/>
    <m/>
    <m/>
    <m/>
    <x v="0"/>
    <x v="5"/>
    <x v="1"/>
    <m/>
    <n v="0"/>
    <x v="0"/>
    <x v="0"/>
    <s v="SI"/>
    <s v="SI"/>
    <s v="SI"/>
    <n v="0"/>
    <n v="1"/>
    <s v="CLIENTES"/>
    <x v="1"/>
    <x v="0"/>
    <n v="468"/>
    <n v="18"/>
    <n v="0.2"/>
  </r>
  <r>
    <d v="2019-01-09T00:00:00"/>
    <d v="1899-12-30T11:30:00"/>
    <d v="1899-12-30T11:30:00"/>
    <m/>
    <x v="1"/>
    <s v="MR"/>
    <d v="2019-01-09T11:30:00"/>
    <m/>
    <s v="BREGER"/>
    <s v="Carga"/>
    <x v="0"/>
    <n v="1.5"/>
    <n v="3"/>
    <x v="0"/>
    <s v="SCHOELLER FRANCIA"/>
    <s v="Retira cliente Filial"/>
    <s v="GAILLON"/>
    <s v="6006674 y 6006760"/>
    <m/>
    <m/>
    <m/>
    <m/>
    <x v="0"/>
    <x v="5"/>
    <x v="3"/>
    <m/>
    <n v="0"/>
    <x v="0"/>
    <x v="0"/>
    <s v="SI"/>
    <s v="SI"/>
    <s v="SI"/>
    <n v="0"/>
    <n v="1"/>
    <s v="CLIENTES"/>
    <x v="1"/>
    <x v="0"/>
    <n v="468"/>
    <n v="18"/>
    <n v="0.2"/>
  </r>
  <r>
    <d v="2019-01-09T00:00:00"/>
    <d v="1899-12-30T11:36:00"/>
    <m/>
    <m/>
    <x v="0"/>
    <s v="MR"/>
    <d v="2019-01-09T11:30:00"/>
    <m/>
    <s v="SUS MEDIOS"/>
    <s v="Descarga"/>
    <x v="0"/>
    <n v="0.5"/>
    <n v="1"/>
    <x v="0"/>
    <s v="CARTERBOX"/>
    <s v="Proveedor Inyección"/>
    <s v="CALDES DE MONTBUI"/>
    <s v="SE DESCARGA EL CHOFER CON TRASPALET"/>
    <m/>
    <m/>
    <m/>
    <m/>
    <x v="1"/>
    <x v="5"/>
    <x v="44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9T00:00:00"/>
    <d v="1899-12-30T12:00:00"/>
    <d v="1899-12-30T12:00:00"/>
    <m/>
    <x v="1"/>
    <s v="MR"/>
    <d v="2019-01-09T12:00:00"/>
    <m/>
    <s v="NIKA"/>
    <s v="Descarga"/>
    <x v="0"/>
    <n v="2"/>
    <n v="4"/>
    <x v="0"/>
    <s v="POWDER"/>
    <s v="Proveedor Roto"/>
    <s v="PALAU"/>
    <s v="RETIRA PALETS PRS. 813002258,813002261, 813002220 alb. S1-3312"/>
    <m/>
    <m/>
    <m/>
    <m/>
    <x v="7"/>
    <x v="5"/>
    <x v="4"/>
    <m/>
    <n v="0"/>
    <x v="0"/>
    <x v="0"/>
    <s v="SI"/>
    <s v="SI"/>
    <s v="SI"/>
    <n v="0"/>
    <n v="1"/>
    <s v="PROVEEDORES"/>
    <x v="1"/>
    <x v="0"/>
    <n v="468"/>
    <n v="18"/>
    <n v="0.2"/>
  </r>
  <r>
    <d v="2019-01-09T00:00:00"/>
    <d v="1899-12-30T12:30:00"/>
    <d v="1899-12-30T12:30:00"/>
    <m/>
    <x v="1"/>
    <s v="JAR"/>
    <d v="2019-01-09T12:30:00"/>
    <n v="25517"/>
    <s v="J H L"/>
    <s v="Carga"/>
    <x v="1"/>
    <n v="13.5"/>
    <n v="26"/>
    <x v="2"/>
    <s v="PRILUX-COM"/>
    <s v="DDP Cliente Inyección"/>
    <s v="PORTUGAL"/>
    <m/>
    <m/>
    <m/>
    <m/>
    <m/>
    <x v="4"/>
    <x v="5"/>
    <x v="12"/>
    <m/>
    <n v="1"/>
    <x v="0"/>
    <x v="0"/>
    <s v="SI"/>
    <s v="SI"/>
    <s v="Retraso"/>
    <n v="1"/>
    <n v="0"/>
    <s v="TRANS. PROPIO"/>
    <x v="1"/>
    <x v="0"/>
    <n v="468"/>
    <n v="18"/>
    <n v="0.2"/>
  </r>
  <r>
    <d v="2019-01-09T00:00:00"/>
    <d v="1899-12-30T13:00:00"/>
    <m/>
    <m/>
    <x v="0"/>
    <s v="MR"/>
    <d v="2019-01-09T13:00:00"/>
    <n v="6006588"/>
    <s v="SUS MEDIOS"/>
    <s v="Carga"/>
    <x v="0"/>
    <n v="6"/>
    <n v="11"/>
    <x v="0"/>
    <s v="SCHOELLER ROMANIA"/>
    <s v="Retira cliente Filial"/>
    <s v="ROMANIA"/>
    <m/>
    <m/>
    <m/>
    <m/>
    <m/>
    <x v="7"/>
    <x v="5"/>
    <x v="37"/>
    <m/>
    <n v="0"/>
    <x v="0"/>
    <x v="0"/>
    <s v="No"/>
    <s v="Sin cita"/>
    <s v="Sin cita"/>
    <n v="1"/>
    <n v="0"/>
    <s v="CLIENTES"/>
    <x v="1"/>
    <x v="0"/>
    <n v="468"/>
    <n v="18"/>
    <n v="0.2"/>
  </r>
  <r>
    <d v="2019-01-09T00:00:00"/>
    <d v="1899-12-30T14:00:00"/>
    <d v="1899-12-30T14:00:00"/>
    <m/>
    <x v="1"/>
    <s v="MR"/>
    <d v="2019-01-09T14:00:00"/>
    <m/>
    <s v="SERTRANS"/>
    <s v="Carga"/>
    <x v="0"/>
    <n v="2"/>
    <n v="4"/>
    <x v="0"/>
    <s v="3 OPAL CENTRAL DE ENVASES"/>
    <s v="Retira cliente Inyección"/>
    <s v="MADRID"/>
    <s v="25893 Y 25548"/>
    <m/>
    <m/>
    <m/>
    <m/>
    <x v="6"/>
    <x v="5"/>
    <x v="42"/>
    <m/>
    <n v="0"/>
    <x v="0"/>
    <x v="0"/>
    <s v="SI"/>
    <s v="SI"/>
    <s v="SI"/>
    <n v="0"/>
    <n v="1"/>
    <s v="CLIENTES"/>
    <x v="1"/>
    <x v="0"/>
    <n v="468"/>
    <n v="18"/>
    <n v="0.2"/>
  </r>
  <r>
    <d v="2019-01-09T00:00:00"/>
    <d v="1899-12-30T14:01:00"/>
    <m/>
    <m/>
    <x v="0"/>
    <s v="MR"/>
    <d v="2019-01-09T14:00:00"/>
    <m/>
    <s v="VARIOS"/>
    <s v="Descarga"/>
    <x v="0"/>
    <n v="0"/>
    <n v="0.5"/>
    <x v="1"/>
    <s v="VARIOS"/>
    <s v="Proveedor Inyección"/>
    <s v="MIRAFLORES"/>
    <s v="UN SOBRE DE PEDRO COUCELO PARA MIREIA"/>
    <m/>
    <m/>
    <m/>
    <m/>
    <x v="1"/>
    <x v="5"/>
    <x v="45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9T00:00:00"/>
    <d v="1899-12-30T16:00:00"/>
    <d v="1899-12-30T16:00:00"/>
    <m/>
    <x v="1"/>
    <s v="MR"/>
    <d v="2019-01-09T16:00:00"/>
    <m/>
    <s v="SUS MEDIOS"/>
    <s v="Carga"/>
    <x v="0"/>
    <n v="5"/>
    <n v="10"/>
    <x v="0"/>
    <s v="AQUA AMBIENT"/>
    <s v="Retira cliente Roto"/>
    <s v="VARIOS"/>
    <m/>
    <m/>
    <m/>
    <m/>
    <m/>
    <x v="6"/>
    <x v="5"/>
    <x v="13"/>
    <m/>
    <n v="0"/>
    <x v="0"/>
    <x v="0"/>
    <s v="SI"/>
    <s v="SI"/>
    <s v="SI"/>
    <n v="0"/>
    <n v="1"/>
    <s v="CLIENTES"/>
    <x v="1"/>
    <x v="0"/>
    <n v="468"/>
    <n v="18"/>
    <n v="0.2"/>
  </r>
  <r>
    <d v="2019-01-09T00:00:00"/>
    <d v="1899-12-30T16:10:00"/>
    <m/>
    <m/>
    <x v="0"/>
    <s v="MR"/>
    <d v="2019-01-09T16:00:00"/>
    <m/>
    <s v="SEUR"/>
    <s v="Descarga"/>
    <x v="0"/>
    <n v="0"/>
    <n v="0.5"/>
    <x v="1"/>
    <s v="WÜRTH"/>
    <s v="Proveedor Roto"/>
    <s v="PALAU"/>
    <s v="ALB. 8300855694 PEDIDO 713013729"/>
    <m/>
    <m/>
    <m/>
    <m/>
    <x v="1"/>
    <x v="5"/>
    <x v="46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09T00:00:00"/>
    <d v="1899-12-30T16:30:00"/>
    <d v="1899-12-30T16:30:00"/>
    <m/>
    <x v="1"/>
    <s v="MR"/>
    <d v="2019-01-09T16:30:00"/>
    <m/>
    <s v="SZENDEX"/>
    <s v="Carga"/>
    <x v="0"/>
    <n v="0"/>
    <s v="0,5"/>
    <x v="1"/>
    <s v="SZENDEX"/>
    <s v="Recogida diaria"/>
    <s v="PALAU"/>
    <s v="080119-9 Y 1006"/>
    <m/>
    <m/>
    <m/>
    <m/>
    <x v="6"/>
    <x v="5"/>
    <x v="8"/>
    <m/>
    <n v="0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17:00:00"/>
    <d v="1899-12-30T17:00:00"/>
    <m/>
    <x v="1"/>
    <s v="MR"/>
    <d v="2019-01-09T17:00:00"/>
    <m/>
    <s v="TRANSLINK"/>
    <s v="Carga"/>
    <x v="0"/>
    <n v="1"/>
    <n v="2"/>
    <x v="0"/>
    <s v="TRANSLINK"/>
    <s v="Recogida diaria"/>
    <s v="VARIOS"/>
    <m/>
    <m/>
    <m/>
    <m/>
    <m/>
    <x v="6"/>
    <x v="5"/>
    <x v="41"/>
    <m/>
    <n v="0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18:00:00"/>
    <d v="1899-12-30T18:00:00"/>
    <m/>
    <x v="1"/>
    <s v="MR"/>
    <d v="2019-01-09T18:00:00"/>
    <m/>
    <s v="NOUTRANSPORT"/>
    <s v="Carga"/>
    <x v="0"/>
    <n v="4"/>
    <n v="8"/>
    <x v="0"/>
    <s v="NOUTRANSPORT"/>
    <s v="Recogida diaria"/>
    <s v="VARIOS"/>
    <m/>
    <m/>
    <m/>
    <m/>
    <m/>
    <x v="6"/>
    <x v="5"/>
    <x v="47"/>
    <m/>
    <n v="0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18:30:00"/>
    <d v="1899-12-30T18:30:00"/>
    <m/>
    <x v="1"/>
    <s v="MR"/>
    <d v="2019-01-09T18:30:00"/>
    <n v="25805"/>
    <s v="ALMIRAMAR"/>
    <s v="Carga"/>
    <x v="1"/>
    <n v="13.5"/>
    <n v="26"/>
    <x v="2"/>
    <s v="MARGI PACK"/>
    <s v="Retira cliente Inyección"/>
    <s v="ALCARRAS"/>
    <m/>
    <m/>
    <m/>
    <m/>
    <m/>
    <x v="6"/>
    <x v="5"/>
    <x v="48"/>
    <m/>
    <n v="1"/>
    <x v="0"/>
    <x v="0"/>
    <s v="SI"/>
    <s v="SI"/>
    <s v="SI"/>
    <n v="0"/>
    <n v="1"/>
    <s v="CLIENTES"/>
    <x v="1"/>
    <x v="0"/>
    <n v="468"/>
    <n v="18"/>
    <n v="0.2"/>
  </r>
  <r>
    <d v="2019-01-09T00:00:00"/>
    <d v="1899-12-30T19:30:00"/>
    <d v="1899-12-30T19:30:00"/>
    <m/>
    <x v="1"/>
    <s v="CT"/>
    <d v="2019-01-09T19:30:00"/>
    <n v="25742"/>
    <s v="JOSE REY"/>
    <s v="Carga"/>
    <x v="0"/>
    <n v="7"/>
    <n v="15"/>
    <x v="0"/>
    <s v="VARIOS"/>
    <s v="DDP Cliente Inyección"/>
    <s v="PALENCIA"/>
    <m/>
    <m/>
    <m/>
    <m/>
    <m/>
    <x v="6"/>
    <x v="5"/>
    <x v="49"/>
    <m/>
    <n v="0"/>
    <x v="0"/>
    <x v="0"/>
    <s v="SI"/>
    <s v="SI"/>
    <s v="SI"/>
    <n v="0"/>
    <n v="1"/>
    <s v="TRANS. PROPIO"/>
    <x v="1"/>
    <x v="0"/>
    <n v="468"/>
    <n v="18"/>
    <n v="0.2"/>
  </r>
  <r>
    <d v="2019-01-09T00:00:00"/>
    <d v="1899-12-30T20:00:00"/>
    <d v="1899-12-30T20:00:00"/>
    <m/>
    <x v="1"/>
    <s v="MR"/>
    <d v="2019-01-09T20:00:00"/>
    <m/>
    <s v="ALGAITRUCK"/>
    <s v="Descarga"/>
    <x v="1"/>
    <n v="13.5"/>
    <n v="26"/>
    <x v="0"/>
    <s v="SCHOELLER LORQUI"/>
    <s v="Entre plantas"/>
    <s v="LORQUI"/>
    <m/>
    <m/>
    <m/>
    <m/>
    <m/>
    <x v="4"/>
    <x v="5"/>
    <x v="50"/>
    <m/>
    <n v="1"/>
    <x v="0"/>
    <x v="0"/>
    <s v="SI"/>
    <s v="SI"/>
    <s v="SI"/>
    <n v="0"/>
    <n v="1"/>
    <s v="TRANS. PROPIO"/>
    <x v="1"/>
    <x v="0"/>
    <n v="468"/>
    <n v="18"/>
    <n v="0.2"/>
  </r>
  <r>
    <d v="2019-01-10T00:00:00"/>
    <d v="1899-12-30T08:05:00"/>
    <d v="1899-12-30T08:05:00"/>
    <m/>
    <x v="1"/>
    <s v="MR"/>
    <d v="2019-01-10T08:00:00"/>
    <m/>
    <s v="COBARPLAS"/>
    <s v="Descarga"/>
    <x v="0"/>
    <n v="6"/>
    <n v="12"/>
    <x v="0"/>
    <s v="PLASTICOS GUELL"/>
    <s v="Proveedor Roto"/>
    <s v="PALAU"/>
    <s v="ALB598, ALB599 Y ALB600"/>
    <m/>
    <m/>
    <m/>
    <m/>
    <x v="7"/>
    <x v="6"/>
    <x v="51"/>
    <m/>
    <n v="0"/>
    <x v="0"/>
    <x v="0"/>
    <s v="SI"/>
    <s v="SI"/>
    <s v="SI"/>
    <n v="0"/>
    <n v="1"/>
    <s v="PROVEEDORES"/>
    <x v="1"/>
    <x v="0"/>
    <n v="468"/>
    <n v="18"/>
    <n v="0.2"/>
  </r>
  <r>
    <d v="2019-01-10T00:00:00"/>
    <d v="1899-12-30T08:30:00"/>
    <d v="1899-12-30T08:30:00"/>
    <m/>
    <x v="1"/>
    <s v="MR"/>
    <d v="2019-01-10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6"/>
    <x v="20"/>
    <m/>
    <n v="0"/>
    <x v="0"/>
    <x v="0"/>
    <s v="SI"/>
    <s v="SI"/>
    <s v="SI"/>
    <n v="0"/>
    <n v="1"/>
    <s v="TRANS. PROPIO"/>
    <x v="1"/>
    <x v="0"/>
    <n v="468"/>
    <n v="18"/>
    <n v="0.2"/>
  </r>
  <r>
    <d v="2019-01-10T00:00:00"/>
    <d v="1899-12-30T09:00:00"/>
    <m/>
    <m/>
    <x v="0"/>
    <s v="MR"/>
    <d v="2019-01-10T09:00:00"/>
    <m/>
    <s v="VARIOS"/>
    <s v="Descarga"/>
    <x v="0"/>
    <n v="0"/>
    <n v="1"/>
    <x v="0"/>
    <s v="EUROMASTER"/>
    <s v="Proveedor Inyección"/>
    <s v="SENTMENAT"/>
    <s v="ALB. 0A19000106 (PDO 113006362) ALB. 0A19000105 (PDO. 113006364)"/>
    <m/>
    <m/>
    <m/>
    <m/>
    <x v="0"/>
    <x v="6"/>
    <x v="22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09:01:00"/>
    <m/>
    <m/>
    <x v="0"/>
    <s v="MR"/>
    <d v="2019-01-10T09:00:00"/>
    <m/>
    <s v="ARAGONES"/>
    <s v="Descarga"/>
    <x v="0"/>
    <n v="0"/>
    <n v="0.5"/>
    <x v="1"/>
    <s v="SAFI FABRICA DE VALVULAS"/>
    <s v="Proveedor Roto"/>
    <s v="EL VENDRELL"/>
    <s v="NO TRAE DOCUMENTACION"/>
    <m/>
    <m/>
    <m/>
    <m/>
    <x v="1"/>
    <x v="6"/>
    <x v="52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09:30:00"/>
    <d v="1899-12-30T09:30:00"/>
    <m/>
    <x v="1"/>
    <s v="MR"/>
    <d v="2019-01-10T09:30:00"/>
    <s v="DAVID"/>
    <s v="DAVID BERTRAN"/>
    <s v="Carga"/>
    <x v="0"/>
    <n v="3"/>
    <n v="6"/>
    <x v="0"/>
    <s v="DAVID BERTRAN"/>
    <s v="Recogida diaria"/>
    <s v="PALAU"/>
    <m/>
    <m/>
    <m/>
    <m/>
    <m/>
    <x v="0"/>
    <x v="6"/>
    <x v="0"/>
    <m/>
    <n v="0"/>
    <x v="0"/>
    <x v="0"/>
    <s v="SI"/>
    <s v="SI"/>
    <s v="SI"/>
    <n v="0"/>
    <n v="1"/>
    <s v="TRANS. PROPIO"/>
    <x v="1"/>
    <x v="0"/>
    <n v="468"/>
    <n v="18"/>
    <n v="0.2"/>
  </r>
  <r>
    <d v="2019-01-10T00:00:00"/>
    <d v="1899-12-30T09:45:00"/>
    <m/>
    <m/>
    <x v="0"/>
    <s v="MR"/>
    <d v="2019-01-10T10:00:00"/>
    <m/>
    <s v="ASM"/>
    <s v="Descarga"/>
    <x v="0"/>
    <n v="0"/>
    <n v="0.5"/>
    <x v="1"/>
    <s v="VARIOS"/>
    <s v="Proveedor Inyección"/>
    <s v="VARIOS"/>
    <s v="1 SOBRE MIREIA, 1 BULTO SERIPAFER 113005976 ALB. NA/190053 Y 1 BULTO PARA RICARD"/>
    <m/>
    <m/>
    <m/>
    <m/>
    <x v="1"/>
    <x v="6"/>
    <x v="53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10:30:00"/>
    <m/>
    <m/>
    <x v="0"/>
    <s v="MR"/>
    <d v="2019-01-10T10:30:00"/>
    <m/>
    <s v="NACEX"/>
    <s v="Descarga"/>
    <x v="0"/>
    <n v="0"/>
    <n v="0.5"/>
    <x v="1"/>
    <s v="MAGNEGRAF"/>
    <s v="Proveedor Roto"/>
    <s v="TERRASSA"/>
    <m/>
    <m/>
    <m/>
    <m/>
    <m/>
    <x v="1"/>
    <x v="6"/>
    <x v="1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11:00:00"/>
    <m/>
    <m/>
    <x v="0"/>
    <s v="MR"/>
    <d v="2019-01-10T11:00:00"/>
    <m/>
    <s v="SUS MEDIOS"/>
    <s v="Descarga"/>
    <x v="0"/>
    <n v="0"/>
    <n v="0.5"/>
    <x v="1"/>
    <s v="CELDER"/>
    <s v="Proveedor Inyección"/>
    <s v="BARBERA"/>
    <s v="ALBARAN 166347 , PDO. 713013908"/>
    <m/>
    <m/>
    <m/>
    <m/>
    <x v="1"/>
    <x v="6"/>
    <x v="2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11:30:00"/>
    <m/>
    <m/>
    <x v="0"/>
    <s v="MR"/>
    <d v="2019-01-10T11:30:00"/>
    <m/>
    <s v="SUS MEDIOS"/>
    <s v="Descarga"/>
    <x v="0"/>
    <n v="0.5"/>
    <n v="1"/>
    <x v="0"/>
    <s v="PUROMASTER"/>
    <s v="Proveedor Inyección"/>
    <s v="MURCIA"/>
    <s v="ALB. 19AV43 PDO.113006369 / ALB.19AV51 PDO.113006373"/>
    <m/>
    <m/>
    <m/>
    <m/>
    <x v="0"/>
    <x v="6"/>
    <x v="3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12:30:00"/>
    <d v="1899-12-30T12:30:00"/>
    <m/>
    <x v="1"/>
    <s v="MR"/>
    <d v="2019-01-10T12:30:00"/>
    <n v="25774"/>
    <s v="SUS MEDIOS"/>
    <s v="Carga"/>
    <x v="1"/>
    <n v="13.5"/>
    <n v="26"/>
    <x v="2"/>
    <s v="BENIHORT"/>
    <s v="Retira cliente Inyección"/>
    <s v="BENICARLO"/>
    <s v="ENVIO 6306"/>
    <m/>
    <m/>
    <m/>
    <m/>
    <x v="7"/>
    <x v="6"/>
    <x v="5"/>
    <m/>
    <n v="1"/>
    <x v="0"/>
    <x v="0"/>
    <s v="SI"/>
    <s v="SI"/>
    <s v="SI"/>
    <n v="0"/>
    <n v="1"/>
    <s v="CLIENTES"/>
    <x v="1"/>
    <x v="0"/>
    <n v="468"/>
    <n v="18"/>
    <n v="0.2"/>
  </r>
  <r>
    <d v="2019-01-10T00:00:00"/>
    <d v="1899-12-30T12:45:00"/>
    <m/>
    <m/>
    <x v="0"/>
    <s v="MR"/>
    <d v="2019-01-10T13:00:00"/>
    <m/>
    <s v="SUS MEDIOS"/>
    <s v="Descarga"/>
    <x v="0"/>
    <n v="0.5"/>
    <n v="1"/>
    <x v="0"/>
    <s v="LABEL MARKET"/>
    <s v="Proveedor Roto"/>
    <s v="BARCELONA"/>
    <s v="ALBARAN 36201 PDO. 7130133790"/>
    <m/>
    <m/>
    <m/>
    <m/>
    <x v="0"/>
    <x v="6"/>
    <x v="54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15:00:00"/>
    <d v="1899-12-30T15:00:00"/>
    <m/>
    <x v="1"/>
    <s v="MR"/>
    <d v="2019-01-10T15:00:00"/>
    <n v="25829"/>
    <s v="JOSE REY"/>
    <s v="Carga"/>
    <x v="0"/>
    <n v="3"/>
    <n v="5"/>
    <x v="0"/>
    <s v="TERMOGAL"/>
    <s v="DDP Cliente Inyección"/>
    <s v="VIGO"/>
    <m/>
    <m/>
    <m/>
    <m/>
    <m/>
    <x v="8"/>
    <x v="6"/>
    <x v="8"/>
    <m/>
    <n v="0"/>
    <x v="0"/>
    <x v="0"/>
    <s v="SI"/>
    <s v="SI"/>
    <s v="Retraso"/>
    <n v="1"/>
    <n v="0"/>
    <s v="TRANS. PROPIO"/>
    <x v="1"/>
    <x v="0"/>
    <n v="468"/>
    <n v="18"/>
    <n v="0.2"/>
  </r>
  <r>
    <d v="2019-01-10T00:00:00"/>
    <d v="1899-12-30T15:30:00"/>
    <d v="1899-12-30T15:30:00"/>
    <m/>
    <x v="1"/>
    <s v="MR"/>
    <d v="2019-01-10T15:30:00"/>
    <n v="25774"/>
    <s v="SUS MEDIOS"/>
    <s v="Carga"/>
    <x v="1"/>
    <n v="13.5"/>
    <n v="26"/>
    <x v="2"/>
    <s v="BENIHORT"/>
    <s v="Retira cliente Inyección"/>
    <s v="BENICARLO"/>
    <s v="ENVIO 6307, llega antes y podemos cargar"/>
    <m/>
    <m/>
    <m/>
    <m/>
    <x v="0"/>
    <x v="6"/>
    <x v="7"/>
    <m/>
    <n v="1"/>
    <x v="0"/>
    <x v="0"/>
    <s v="SI"/>
    <s v="SI"/>
    <s v="SI"/>
    <n v="0"/>
    <n v="1"/>
    <s v="CLIENTES"/>
    <x v="1"/>
    <x v="0"/>
    <n v="468"/>
    <n v="18"/>
    <n v="0.2"/>
  </r>
  <r>
    <d v="2019-01-10T00:00:00"/>
    <d v="1899-12-30T15:45:00"/>
    <m/>
    <m/>
    <x v="0"/>
    <s v="MR"/>
    <d v="2019-01-10T16:00:00"/>
    <m/>
    <s v="SUS MEDIOS"/>
    <s v="Descarga"/>
    <x v="0"/>
    <n v="0"/>
    <n v="0.5"/>
    <x v="1"/>
    <s v="BASPIN"/>
    <s v="Proveedor Inyección"/>
    <s v="POLINYA"/>
    <s v="ALB. 00122/19 pDO. 713013906"/>
    <m/>
    <m/>
    <m/>
    <m/>
    <x v="1"/>
    <x v="6"/>
    <x v="55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0T00:00:00"/>
    <d v="1899-12-30T16:30:00"/>
    <d v="1899-12-30T16:30:00"/>
    <m/>
    <x v="1"/>
    <s v="MR"/>
    <d v="2019-01-10T16:30:00"/>
    <n v="25972"/>
    <s v="DASCHER"/>
    <s v="Carga"/>
    <x v="0"/>
    <n v="0.5"/>
    <n v="1"/>
    <x v="0"/>
    <s v="CROPU"/>
    <s v="Retira cliente Inyección"/>
    <s v="BURGOS"/>
    <m/>
    <m/>
    <m/>
    <m/>
    <m/>
    <x v="8"/>
    <x v="6"/>
    <x v="8"/>
    <m/>
    <n v="0"/>
    <x v="0"/>
    <x v="0"/>
    <s v="SI"/>
    <s v="SI"/>
    <s v="SI"/>
    <n v="0"/>
    <n v="1"/>
    <s v="CLIENTES"/>
    <x v="1"/>
    <x v="0"/>
    <n v="468"/>
    <n v="18"/>
    <n v="0.2"/>
  </r>
  <r>
    <d v="2019-01-10T00:00:00"/>
    <d v="1899-12-30T17:00:00"/>
    <d v="1899-12-30T17:00:00"/>
    <m/>
    <x v="1"/>
    <s v="MR"/>
    <d v="2019-01-10T17:00:00"/>
    <m/>
    <s v="TRANSLINK"/>
    <s v="Carga"/>
    <x v="0"/>
    <n v="3"/>
    <n v="6"/>
    <x v="0"/>
    <s v="TRANSLINK"/>
    <s v="Recogida diaria"/>
    <s v="VARIOS"/>
    <m/>
    <m/>
    <m/>
    <m/>
    <m/>
    <x v="8"/>
    <x v="6"/>
    <x v="41"/>
    <m/>
    <n v="0"/>
    <x v="0"/>
    <x v="0"/>
    <s v="SI"/>
    <s v="SI"/>
    <s v="SI"/>
    <n v="0"/>
    <n v="1"/>
    <s v="TRANS. PROPIO"/>
    <x v="1"/>
    <x v="0"/>
    <n v="468"/>
    <n v="18"/>
    <n v="0.2"/>
  </r>
  <r>
    <d v="2019-01-10T00:00:00"/>
    <d v="1899-12-30T17:30:00"/>
    <d v="1899-12-30T17:30:00"/>
    <m/>
    <x v="1"/>
    <s v="MR"/>
    <d v="2019-01-10T17:30:00"/>
    <m/>
    <s v="SUS MEDIOS"/>
    <s v="Carga"/>
    <x v="0"/>
    <n v="6"/>
    <n v="12"/>
    <x v="0"/>
    <s v="GESTION DE SISTEMAS DE ALMACENAJES"/>
    <s v="Retira cliente Inyección"/>
    <s v="LOECHES"/>
    <s v="26043, 25922, 25601, 25494 , 3268-KDV // R-6875-BCF"/>
    <m/>
    <m/>
    <m/>
    <m/>
    <x v="8"/>
    <x v="6"/>
    <x v="56"/>
    <m/>
    <n v="0"/>
    <x v="0"/>
    <x v="0"/>
    <s v="SI"/>
    <s v="SI"/>
    <s v="SI"/>
    <n v="0"/>
    <n v="1"/>
    <s v="CLIENTES"/>
    <x v="1"/>
    <x v="0"/>
    <n v="468"/>
    <n v="18"/>
    <n v="0.2"/>
  </r>
  <r>
    <d v="2019-01-10T00:00:00"/>
    <d v="1899-12-30T18:30:00"/>
    <d v="1899-12-30T18:30:00"/>
    <m/>
    <x v="1"/>
    <s v="MR"/>
    <d v="2019-01-10T18:30:00"/>
    <n v="6006697"/>
    <s v="BREGER"/>
    <s v="Carga"/>
    <x v="1"/>
    <n v="13.5"/>
    <n v="26"/>
    <x v="0"/>
    <s v="SCHOELLER FRANCIA"/>
    <s v="Retira cliente Filial"/>
    <s v="FRANCIA"/>
    <s v="ENVIO 6328"/>
    <m/>
    <m/>
    <m/>
    <m/>
    <x v="6"/>
    <x v="6"/>
    <x v="48"/>
    <m/>
    <n v="1"/>
    <x v="0"/>
    <x v="0"/>
    <s v="SI"/>
    <s v="SI"/>
    <s v="SI"/>
    <n v="0"/>
    <n v="1"/>
    <s v="CLIENTES"/>
    <x v="1"/>
    <x v="0"/>
    <n v="468"/>
    <n v="18"/>
    <n v="0.2"/>
  </r>
  <r>
    <d v="2019-01-10T00:00:00"/>
    <d v="1899-12-30T19:00:00"/>
    <d v="1899-12-30T19:00:00"/>
    <m/>
    <x v="1"/>
    <s v="MR"/>
    <d v="2019-01-10T19:00:00"/>
    <n v="6006673"/>
    <s v="BREGER"/>
    <s v="Carga"/>
    <x v="1"/>
    <n v="13.5"/>
    <n v="26"/>
    <x v="0"/>
    <s v="SCHOELLER FRANCIA"/>
    <s v="Retira cliente Filial"/>
    <s v="FRANCIA"/>
    <m/>
    <m/>
    <m/>
    <m/>
    <m/>
    <x v="6"/>
    <x v="6"/>
    <x v="57"/>
    <m/>
    <n v="1"/>
    <x v="0"/>
    <x v="0"/>
    <s v="SI"/>
    <s v="SI"/>
    <s v="SI"/>
    <n v="0"/>
    <n v="1"/>
    <s v="CLIENTES"/>
    <x v="1"/>
    <x v="0"/>
    <n v="468"/>
    <n v="18"/>
    <n v="0.2"/>
  </r>
  <r>
    <d v="2019-01-11T00:00:00"/>
    <d v="1899-12-30T09:00:00"/>
    <m/>
    <m/>
    <x v="0"/>
    <s v="MR"/>
    <d v="2019-01-11T09:00:00"/>
    <m/>
    <s v="SUS MEDIOS"/>
    <s v="Descarga"/>
    <x v="0"/>
    <n v="0"/>
    <n v="0.5"/>
    <x v="1"/>
    <s v="SER FER VALLES"/>
    <s v="Proveedor Roto"/>
    <s v="MONTORNES"/>
    <s v="ALB. A-V/49044 Pdo. 213004254"/>
    <m/>
    <m/>
    <m/>
    <m/>
    <x v="1"/>
    <x v="7"/>
    <x v="22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1T00:00:00"/>
    <d v="1899-12-30T10:30:00"/>
    <m/>
    <m/>
    <x v="0"/>
    <s v="MR"/>
    <d v="2019-01-11T10:30:00"/>
    <m/>
    <s v="SUS MEDIOS"/>
    <s v="Descarga"/>
    <x v="0"/>
    <n v="0"/>
    <n v="0.5"/>
    <x v="1"/>
    <s v="TORRAS"/>
    <s v="Proveedor Roto"/>
    <s v="SABADELL"/>
    <s v="ALBARÁN L884673"/>
    <m/>
    <m/>
    <m/>
    <m/>
    <x v="1"/>
    <x v="7"/>
    <x v="1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1T00:00:00"/>
    <d v="1899-12-30T11:30:00"/>
    <d v="1899-12-30T11:30:00"/>
    <m/>
    <x v="1"/>
    <s v="MR"/>
    <d v="2019-01-11T11:30:00"/>
    <m/>
    <s v="SUS MEDIOS"/>
    <s v="Descarga"/>
    <x v="0"/>
    <n v="1"/>
    <n v="2"/>
    <x v="0"/>
    <s v="CARTERBOX"/>
    <s v="Proveedor Inyección"/>
    <s v="CALDES DE MONTBUI"/>
    <s v="ALB. 190078 Pdo. 113006347"/>
    <m/>
    <m/>
    <m/>
    <m/>
    <x v="0"/>
    <x v="7"/>
    <x v="3"/>
    <m/>
    <n v="0"/>
    <x v="0"/>
    <x v="0"/>
    <s v="SI"/>
    <s v="SI"/>
    <s v="SI"/>
    <n v="0"/>
    <n v="1"/>
    <s v="PROVEEDORES"/>
    <x v="1"/>
    <x v="0"/>
    <n v="468"/>
    <n v="18"/>
    <n v="0.2"/>
  </r>
  <r>
    <d v="2019-01-11T00:00:00"/>
    <d v="1899-12-30T12:00:00"/>
    <d v="1899-12-30T12:00:00"/>
    <m/>
    <x v="1"/>
    <s v="VG"/>
    <d v="2019-01-11T12:00:00"/>
    <m/>
    <s v="NOUTRANSPORT"/>
    <s v="Descarga"/>
    <x v="0"/>
    <n v="7.5"/>
    <n v="15"/>
    <x v="0"/>
    <s v="SCHOELLER SCHWERIN"/>
    <s v="Filial Import"/>
    <s v="ALEMANIA"/>
    <s v="CB-1031"/>
    <m/>
    <m/>
    <m/>
    <m/>
    <x v="0"/>
    <x v="7"/>
    <x v="4"/>
    <m/>
    <n v="0"/>
    <x v="0"/>
    <x v="0"/>
    <s v="SI"/>
    <s v="SI"/>
    <s v="SI"/>
    <n v="0"/>
    <n v="1"/>
    <s v="TRANS. PROPIO"/>
    <x v="1"/>
    <x v="0"/>
    <n v="468"/>
    <n v="18"/>
    <n v="0.2"/>
  </r>
  <r>
    <d v="2019-01-11T00:00:00"/>
    <d v="1899-12-30T12:06:00"/>
    <m/>
    <m/>
    <x v="0"/>
    <s v="MR"/>
    <d v="2019-01-11T12:00:00"/>
    <m/>
    <s v="RDA"/>
    <s v="Descarga"/>
    <x v="0"/>
    <n v="0"/>
    <n v="0.5"/>
    <x v="1"/>
    <s v="VARIOS"/>
    <s v="Proveedor Inyección"/>
    <s v="VALENCIA"/>
    <s v="ALB. A19-53 pDO. 713013673"/>
    <m/>
    <m/>
    <m/>
    <m/>
    <x v="1"/>
    <x v="7"/>
    <x v="58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1T00:00:00"/>
    <d v="1899-12-30T12:30:00"/>
    <d v="1899-12-30T12:30:00"/>
    <m/>
    <x v="1"/>
    <s v="MR"/>
    <d v="2019-01-11T12:30:00"/>
    <n v="25875"/>
    <s v="AGV"/>
    <s v="Carga"/>
    <x v="0"/>
    <n v="0.5"/>
    <n v="1"/>
    <x v="0"/>
    <s v="VIZMON"/>
    <s v="Retira cliente Inyección"/>
    <s v="PATERNA"/>
    <m/>
    <m/>
    <m/>
    <m/>
    <m/>
    <x v="8"/>
    <x v="7"/>
    <x v="59"/>
    <m/>
    <n v="0"/>
    <x v="0"/>
    <x v="0"/>
    <s v="SI"/>
    <s v="SI"/>
    <s v="Retraso"/>
    <n v="1"/>
    <n v="0"/>
    <s v="CLIENTES"/>
    <x v="1"/>
    <x v="0"/>
    <n v="468"/>
    <n v="18"/>
    <n v="0.2"/>
  </r>
  <r>
    <d v="2019-01-11T00:00:00"/>
    <d v="1899-12-30T12:45:00"/>
    <m/>
    <m/>
    <x v="0"/>
    <s v="MR"/>
    <d v="2019-01-11T13:00:00"/>
    <m/>
    <s v="ENVIALIA"/>
    <s v="Descarga"/>
    <x v="0"/>
    <n v="0"/>
    <n v="0.5"/>
    <x v="1"/>
    <s v="COMERCIAL ARQUÉ"/>
    <s v="Proveedor Inyección"/>
    <s v="HOSPITALET"/>
    <s v="ALBARANES 878835 Y 878836, Pdo. 113006375"/>
    <m/>
    <m/>
    <m/>
    <m/>
    <x v="1"/>
    <x v="7"/>
    <x v="54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1T00:00:00"/>
    <d v="1899-12-30T13:00:00"/>
    <d v="1899-12-30T13:00:00"/>
    <m/>
    <x v="1"/>
    <s v="MR"/>
    <d v="2019-01-11T13:00:00"/>
    <m/>
    <s v="TXT"/>
    <s v="Descarga"/>
    <x v="0"/>
    <n v="0.5"/>
    <n v="1"/>
    <x v="0"/>
    <s v="PUROMASTER"/>
    <s v="Proveedor Inyección"/>
    <s v="MURCIA"/>
    <s v="alb. 19AV62-19AV63-19AV59 pdos.113006373, 113006376 y 113006359"/>
    <m/>
    <m/>
    <m/>
    <m/>
    <x v="0"/>
    <x v="7"/>
    <x v="37"/>
    <m/>
    <n v="0"/>
    <x v="0"/>
    <x v="0"/>
    <s v="SI"/>
    <s v="SI"/>
    <s v="SI"/>
    <n v="0"/>
    <n v="1"/>
    <s v="PROVEEDORES"/>
    <x v="1"/>
    <x v="0"/>
    <n v="468"/>
    <n v="18"/>
    <n v="0.2"/>
  </r>
  <r>
    <d v="2019-01-11T00:00:00"/>
    <d v="1899-12-30T13:15:00"/>
    <m/>
    <m/>
    <x v="0"/>
    <s v="MR"/>
    <d v="2019-01-11T13:30:00"/>
    <m/>
    <s v="VICTRANSA"/>
    <s v="Descarga"/>
    <x v="0"/>
    <n v="0"/>
    <n v="0.5"/>
    <x v="1"/>
    <s v="IQAP MASTERBATCH"/>
    <s v="Proveedor Inyección"/>
    <s v="VIC"/>
    <s v="ALB. 805271 2 BULTOS URGENTE PARA PATRICIA"/>
    <m/>
    <m/>
    <m/>
    <m/>
    <x v="1"/>
    <x v="7"/>
    <x v="60"/>
    <m/>
    <n v="0"/>
    <x v="0"/>
    <x v="0"/>
    <s v="No"/>
    <s v="Sin cita"/>
    <s v="Sin cita"/>
    <n v="1"/>
    <n v="0"/>
    <s v="PROVEEDORES"/>
    <x v="1"/>
    <x v="0"/>
    <n v="468"/>
    <n v="18"/>
    <n v="0.2"/>
  </r>
  <r>
    <d v="2019-01-11T00:00:00"/>
    <d v="1899-12-30T13:30:00"/>
    <d v="1899-12-30T13:30:00"/>
    <m/>
    <x v="1"/>
    <s v="MR"/>
    <d v="2019-01-11T13:30:00"/>
    <n v="6006770"/>
    <s v="BCN EXPRESS"/>
    <s v="Carga"/>
    <x v="0"/>
    <n v="0.5"/>
    <n v="1"/>
    <x v="0"/>
    <s v="SCHOELLER ALEMANIA"/>
    <s v="DDP Cliente Filial"/>
    <s v="ALEMANIA"/>
    <m/>
    <m/>
    <m/>
    <m/>
    <m/>
    <x v="0"/>
    <x v="7"/>
    <x v="6"/>
    <m/>
    <n v="0"/>
    <x v="0"/>
    <x v="0"/>
    <s v="SI"/>
    <s v="SI"/>
    <s v="SI"/>
    <n v="0"/>
    <n v="1"/>
    <s v="TRANS. PROPIO"/>
    <x v="1"/>
    <x v="0"/>
    <n v="468"/>
    <n v="18"/>
    <n v="0.2"/>
  </r>
  <r>
    <d v="2019-01-11T00:00:00"/>
    <d v="1899-12-30T14:00:00"/>
    <d v="1899-12-30T14:00:00"/>
    <m/>
    <x v="1"/>
    <s v="MR"/>
    <d v="2019-01-11T14:00:00"/>
    <n v="25774"/>
    <s v="SUS MEDIOS"/>
    <s v="Carga"/>
    <x v="1"/>
    <n v="13.5"/>
    <n v="26"/>
    <x v="2"/>
    <s v="BENIHORT"/>
    <s v="Retira cliente Inyección"/>
    <s v="BENICARLO"/>
    <s v="ENVIO 6319"/>
    <m/>
    <m/>
    <m/>
    <m/>
    <x v="8"/>
    <x v="7"/>
    <x v="42"/>
    <m/>
    <n v="1"/>
    <x v="0"/>
    <x v="0"/>
    <s v="SI"/>
    <s v="SI"/>
    <s v="SI"/>
    <n v="0"/>
    <n v="1"/>
    <s v="CLIENTES"/>
    <x v="1"/>
    <x v="0"/>
    <n v="468"/>
    <n v="18"/>
    <n v="0.2"/>
  </r>
  <r>
    <d v="2019-01-11T00:00:00"/>
    <d v="1899-12-30T15:30:00"/>
    <d v="1899-12-30T15:30:00"/>
    <m/>
    <x v="1"/>
    <s v="MR"/>
    <d v="2019-01-11T15:30:00"/>
    <n v="25774"/>
    <s v="SUS MEDIOS"/>
    <s v="Carga"/>
    <x v="1"/>
    <n v="13.5"/>
    <n v="26"/>
    <x v="2"/>
    <s v="BENIHORT"/>
    <s v="Retira cliente Inyección"/>
    <s v="BENICARLO"/>
    <s v="ENVIO 6320"/>
    <m/>
    <m/>
    <m/>
    <m/>
    <x v="8"/>
    <x v="7"/>
    <x v="7"/>
    <m/>
    <n v="1"/>
    <x v="0"/>
    <x v="0"/>
    <s v="SI"/>
    <s v="SI"/>
    <s v="SI"/>
    <n v="0"/>
    <n v="1"/>
    <s v="CLIENTES"/>
    <x v="1"/>
    <x v="0"/>
    <n v="468"/>
    <n v="18"/>
    <n v="0.2"/>
  </r>
  <r>
    <d v="2019-01-11T00:00:00"/>
    <d v="1899-12-30T16:00:00"/>
    <d v="1899-12-30T16:00:00"/>
    <m/>
    <x v="1"/>
    <s v="MR"/>
    <d v="2019-01-11T16:00:00"/>
    <m/>
    <s v="SUS MEDIOS"/>
    <s v="Carga"/>
    <x v="0"/>
    <n v="5"/>
    <n v="10"/>
    <x v="0"/>
    <s v="AQUA AMBIENT"/>
    <s v="Retira cliente Roto"/>
    <s v="VARIOS"/>
    <m/>
    <m/>
    <m/>
    <m/>
    <m/>
    <x v="6"/>
    <x v="7"/>
    <x v="13"/>
    <m/>
    <n v="0"/>
    <x v="0"/>
    <x v="0"/>
    <s v="SI"/>
    <s v="SI"/>
    <s v="SI"/>
    <n v="0"/>
    <n v="1"/>
    <s v="CLIENTES"/>
    <x v="1"/>
    <x v="0"/>
    <n v="468"/>
    <n v="18"/>
    <n v="0.2"/>
  </r>
  <r>
    <d v="2019-01-11T00:00:00"/>
    <d v="1899-12-30T17:00:00"/>
    <d v="1899-12-30T17:00:00"/>
    <m/>
    <x v="1"/>
    <s v="MR"/>
    <d v="2019-01-11T17:00:00"/>
    <m/>
    <s v="TRANSLINK"/>
    <s v="Carga"/>
    <x v="0"/>
    <n v="1.5"/>
    <n v="3"/>
    <x v="0"/>
    <s v="TRANSLINK"/>
    <s v="Recogida diaria"/>
    <s v="VARIOS"/>
    <m/>
    <m/>
    <m/>
    <m/>
    <m/>
    <x v="8"/>
    <x v="7"/>
    <x v="41"/>
    <m/>
    <n v="0"/>
    <x v="0"/>
    <x v="0"/>
    <s v="SI"/>
    <s v="SI"/>
    <s v="SI"/>
    <n v="0"/>
    <n v="1"/>
    <s v="TRANS. PROPIO"/>
    <x v="1"/>
    <x v="0"/>
    <n v="468"/>
    <n v="18"/>
    <n v="0.2"/>
  </r>
  <r>
    <d v="2019-01-11T00:00:00"/>
    <d v="1899-12-30T18:00:00"/>
    <d v="1899-12-30T18:00:00"/>
    <m/>
    <x v="1"/>
    <s v="MR"/>
    <d v="2019-01-11T18:00:00"/>
    <m/>
    <s v="NOUTRANSPORT"/>
    <s v="Carga"/>
    <x v="0"/>
    <n v="2"/>
    <n v="4"/>
    <x v="0"/>
    <s v="NOUTRANSPORT"/>
    <s v="Recogida diaria"/>
    <s v="VARIOS"/>
    <m/>
    <m/>
    <m/>
    <m/>
    <m/>
    <x v="8"/>
    <x v="7"/>
    <x v="47"/>
    <m/>
    <n v="0"/>
    <x v="0"/>
    <x v="0"/>
    <s v="SI"/>
    <s v="SI"/>
    <s v="SI"/>
    <n v="0"/>
    <n v="1"/>
    <s v="TRANS. PROPIO"/>
    <x v="1"/>
    <x v="0"/>
    <n v="468"/>
    <n v="18"/>
    <n v="0.2"/>
  </r>
  <r>
    <d v="2019-01-11T00:00:00"/>
    <d v="1899-12-30T18:30:00"/>
    <m/>
    <m/>
    <x v="0"/>
    <s v="MR"/>
    <d v="2019-01-11T18:30:00"/>
    <n v="6006739"/>
    <s v="BREGER"/>
    <s v="Carga"/>
    <x v="0"/>
    <n v="0.5"/>
    <n v="1"/>
    <x v="0"/>
    <s v="SCHOELLER FRANCIA"/>
    <s v="Retira cliente Filial"/>
    <s v="NURIEUX"/>
    <s v="SOLICITA HORA EL MISMO VIERNES"/>
    <m/>
    <m/>
    <m/>
    <m/>
    <x v="8"/>
    <x v="7"/>
    <x v="48"/>
    <m/>
    <n v="0"/>
    <x v="0"/>
    <x v="0"/>
    <s v="No"/>
    <s v="Sin cita"/>
    <s v="Sin cita"/>
    <n v="1"/>
    <n v="0"/>
    <s v="CLIENTES"/>
    <x v="1"/>
    <x v="0"/>
    <n v="468"/>
    <n v="18"/>
    <n v="0.2"/>
  </r>
  <r>
    <d v="2019-01-14T00:00:00"/>
    <d v="1899-12-30T07:00:00"/>
    <d v="1899-12-30T07:00:00"/>
    <m/>
    <x v="1"/>
    <s v="MR"/>
    <d v="2019-01-14T07:00:00"/>
    <m/>
    <s v="SUS MEDIOS"/>
    <s v="Descarga"/>
    <x v="1"/>
    <n v="13.5"/>
    <n v="26"/>
    <x v="0"/>
    <s v="SCHOELLER LORQUI"/>
    <s v="Entre plantas"/>
    <s v="LORQUI"/>
    <m/>
    <m/>
    <m/>
    <m/>
    <m/>
    <x v="8"/>
    <x v="8"/>
    <x v="61"/>
    <m/>
    <n v="1"/>
    <x v="0"/>
    <x v="0"/>
    <s v="SI"/>
    <s v="SI"/>
    <s v="SI"/>
    <n v="0"/>
    <n v="1"/>
    <s v="TRANS. PROPIO"/>
    <x v="2"/>
    <x v="0"/>
    <n v="468"/>
    <n v="18"/>
    <n v="0.2"/>
  </r>
  <r>
    <d v="2019-01-14T00:00:00"/>
    <d v="1899-12-30T08:00:00"/>
    <d v="1899-12-30T08:00:00"/>
    <m/>
    <x v="1"/>
    <s v="JAR"/>
    <d v="2019-01-14T08:00:00"/>
    <m/>
    <s v="JOSE REY"/>
    <s v="Carga"/>
    <x v="1"/>
    <n v="13.5"/>
    <n v="26"/>
    <x v="0"/>
    <s v="FLUIDRA"/>
    <s v="DDP Cliente Roto"/>
    <s v="MAÇANET"/>
    <m/>
    <m/>
    <m/>
    <m/>
    <m/>
    <x v="6"/>
    <x v="8"/>
    <x v="9"/>
    <m/>
    <n v="1"/>
    <x v="0"/>
    <x v="0"/>
    <s v="SI"/>
    <s v="SI"/>
    <s v="SI"/>
    <n v="0"/>
    <n v="1"/>
    <s v="TRANS. PROPIO"/>
    <x v="2"/>
    <x v="0"/>
    <n v="468"/>
    <n v="18"/>
    <n v="0.2"/>
  </r>
  <r>
    <d v="2019-01-14T00:00:00"/>
    <d v="1899-12-30T08:30:00"/>
    <d v="1899-12-30T08:30:00"/>
    <m/>
    <x v="1"/>
    <s v="MR"/>
    <d v="2019-01-14T08:30:00"/>
    <s v="DAVID"/>
    <s v="DAVID BERTRAN"/>
    <s v="Carga"/>
    <x v="0"/>
    <n v="3"/>
    <n v="6"/>
    <x v="0"/>
    <s v="DAVID BERTRAN"/>
    <s v="Recogida diaria"/>
    <s v="PALAU"/>
    <m/>
    <m/>
    <m/>
    <m/>
    <m/>
    <x v="8"/>
    <x v="8"/>
    <x v="20"/>
    <m/>
    <n v="0"/>
    <x v="0"/>
    <x v="0"/>
    <s v="SI"/>
    <s v="SI"/>
    <s v="SI"/>
    <n v="0"/>
    <n v="1"/>
    <s v="TRANS. PROPIO"/>
    <x v="2"/>
    <x v="0"/>
    <n v="468"/>
    <n v="18"/>
    <n v="0.2"/>
  </r>
  <r>
    <d v="2019-01-14T00:00:00"/>
    <d v="1899-12-30T08:45:00"/>
    <m/>
    <m/>
    <x v="0"/>
    <s v="MR"/>
    <d v="2019-01-14T09:00:00"/>
    <n v="25804"/>
    <s v="ALMIRAMAR"/>
    <s v="Carga"/>
    <x v="1"/>
    <n v="13.5"/>
    <n v="26"/>
    <x v="2"/>
    <s v="MARGI PACK"/>
    <s v="Retira cliente Inyección"/>
    <s v="ALCARRAS"/>
    <m/>
    <m/>
    <m/>
    <m/>
    <m/>
    <x v="6"/>
    <x v="8"/>
    <x v="62"/>
    <m/>
    <n v="1"/>
    <x v="0"/>
    <x v="0"/>
    <s v="No"/>
    <s v="Sin cita"/>
    <s v="Sin cita"/>
    <n v="1"/>
    <n v="0"/>
    <s v="CLIENTES"/>
    <x v="2"/>
    <x v="0"/>
    <n v="468"/>
    <n v="18"/>
    <n v="0.2"/>
  </r>
  <r>
    <d v="2019-01-14T00:00:00"/>
    <d v="1899-12-30T09:00:00"/>
    <d v="1899-12-30T09:00:00"/>
    <m/>
    <x v="1"/>
    <s v="MR"/>
    <d v="2019-01-14T09:00:00"/>
    <n v="26181"/>
    <s v="SUS MEDIOS"/>
    <s v="Carga"/>
    <x v="0"/>
    <n v="0.5"/>
    <n v="1"/>
    <x v="0"/>
    <s v="LOGISTICA ALMACENAJE MANUTENCION"/>
    <s v="Retira cliente Inyección"/>
    <s v="PIERA"/>
    <m/>
    <m/>
    <m/>
    <m/>
    <m/>
    <x v="7"/>
    <x v="8"/>
    <x v="0"/>
    <m/>
    <n v="0"/>
    <x v="0"/>
    <x v="0"/>
    <s v="SI"/>
    <s v="SI"/>
    <s v="Retraso"/>
    <n v="1"/>
    <n v="0"/>
    <s v="CLIENTES"/>
    <x v="2"/>
    <x v="0"/>
    <n v="468"/>
    <n v="18"/>
    <n v="0.2"/>
  </r>
  <r>
    <d v="2019-01-14T00:00:00"/>
    <d v="1899-12-30T10:00:00"/>
    <m/>
    <m/>
    <x v="0"/>
    <s v="MR"/>
    <d v="2019-01-14T10:00:00"/>
    <m/>
    <s v="ASM"/>
    <s v="Descarga"/>
    <x v="0"/>
    <n v="0"/>
    <n v="0.5"/>
    <x v="1"/>
    <s v="ESAAV"/>
    <s v="Proveedor Roto"/>
    <s v="VILADECANS"/>
    <s v="213004260 ALB. 011-19 / 213004268 aLB. 012-18"/>
    <m/>
    <m/>
    <m/>
    <m/>
    <x v="1"/>
    <x v="8"/>
    <x v="14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0:15:00"/>
    <m/>
    <m/>
    <x v="0"/>
    <s v="MR"/>
    <d v="2019-01-14T10:30:00"/>
    <m/>
    <s v="SUS MEDIOS"/>
    <s v="Descarga"/>
    <x v="0"/>
    <n v="0"/>
    <n v="0.5"/>
    <x v="1"/>
    <s v="TORRAS"/>
    <s v="Proveedor Roto"/>
    <s v="SABADELL"/>
    <s v="ALBARAN L902181"/>
    <m/>
    <m/>
    <m/>
    <m/>
    <x v="1"/>
    <x v="8"/>
    <x v="4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0:30:00"/>
    <d v="1899-12-30T10:30:00"/>
    <m/>
    <x v="1"/>
    <s v="MR"/>
    <d v="2019-01-14T10:30:00"/>
    <m/>
    <s v="SUS MEDIOS"/>
    <s v="Descarga"/>
    <x v="0"/>
    <n v="0"/>
    <n v="1"/>
    <x v="0"/>
    <s v="PLASTIJET"/>
    <s v="Proveedor Inyección"/>
    <s v="PALAU"/>
    <s v="ALBARAN 190032  pDO. 113006368"/>
    <m/>
    <m/>
    <m/>
    <m/>
    <x v="1"/>
    <x v="8"/>
    <x v="1"/>
    <m/>
    <n v="0"/>
    <x v="0"/>
    <x v="0"/>
    <s v="SI"/>
    <s v="SI"/>
    <s v="SI"/>
    <n v="0"/>
    <n v="1"/>
    <s v="PROVEEDORES"/>
    <x v="2"/>
    <x v="0"/>
    <n v="468"/>
    <n v="18"/>
    <n v="0.2"/>
  </r>
  <r>
    <d v="2019-01-14T00:00:00"/>
    <d v="1899-12-30T11:00:00"/>
    <d v="1899-12-30T11:00:00"/>
    <m/>
    <x v="1"/>
    <s v="VG"/>
    <d v="2019-01-14T11:00:00"/>
    <m/>
    <s v="GIMARCO"/>
    <s v="Descarga"/>
    <x v="0"/>
    <n v="7.5"/>
    <n v="15"/>
    <x v="0"/>
    <s v="SCHOELLER NRX"/>
    <s v="Filial Import"/>
    <s v="NURIEUX"/>
    <s v="8256-JTY / R-2936-BCL - CB-1040"/>
    <m/>
    <m/>
    <m/>
    <m/>
    <x v="8"/>
    <x v="8"/>
    <x v="2"/>
    <m/>
    <n v="0"/>
    <x v="0"/>
    <x v="0"/>
    <s v="SI"/>
    <s v="SI"/>
    <s v="SI"/>
    <n v="0"/>
    <n v="1"/>
    <s v="TRANS. PROPIO"/>
    <x v="2"/>
    <x v="0"/>
    <n v="468"/>
    <n v="18"/>
    <n v="0.2"/>
  </r>
  <r>
    <d v="2019-01-14T00:00:00"/>
    <d v="1899-12-30T11:45:00"/>
    <m/>
    <m/>
    <x v="0"/>
    <s v="MR"/>
    <d v="2019-01-14T12:00:00"/>
    <m/>
    <s v="SUS MEDIOS"/>
    <s v="Descarga"/>
    <x v="0"/>
    <n v="5"/>
    <n v="10"/>
    <x v="0"/>
    <s v="AQUA AMBIENT"/>
    <s v="Proveedor Roto"/>
    <s v="VARIOS"/>
    <s v="FÁBREGAS, ALB. 71900977 "/>
    <m/>
    <m/>
    <m/>
    <m/>
    <x v="6"/>
    <x v="8"/>
    <x v="6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2:00:00"/>
    <d v="1899-12-30T12:00:00"/>
    <m/>
    <x v="1"/>
    <s v="MR"/>
    <d v="2019-01-14T12:00:00"/>
    <n v="6006686"/>
    <s v="BREGER"/>
    <s v="Carga"/>
    <x v="1"/>
    <n v="13.5"/>
    <n v="26"/>
    <x v="0"/>
    <s v="SCHOELLER FRANCIA"/>
    <s v="Retira cliente Filial"/>
    <s v="FRANCIA"/>
    <m/>
    <m/>
    <m/>
    <m/>
    <m/>
    <x v="6"/>
    <x v="8"/>
    <x v="4"/>
    <m/>
    <n v="1"/>
    <x v="0"/>
    <x v="0"/>
    <s v="SI"/>
    <s v="SI"/>
    <s v="SI"/>
    <n v="0"/>
    <n v="1"/>
    <s v="CLIENTES"/>
    <x v="2"/>
    <x v="0"/>
    <n v="468"/>
    <n v="18"/>
    <n v="0.2"/>
  </r>
  <r>
    <d v="2019-01-14T00:00:00"/>
    <d v="1899-12-30T12:30:00"/>
    <d v="1899-12-30T12:30:00"/>
    <m/>
    <x v="1"/>
    <s v="MR"/>
    <d v="2019-01-14T12:30:00"/>
    <n v="25804"/>
    <s v="ALMIRAMAR"/>
    <s v="Carga"/>
    <x v="1"/>
    <n v="13.5"/>
    <n v="26"/>
    <x v="2"/>
    <s v="MARGI PACK"/>
    <s v="Retira cliente Inyección"/>
    <s v="ALCARRAS"/>
    <m/>
    <m/>
    <m/>
    <m/>
    <m/>
    <x v="8"/>
    <x v="8"/>
    <x v="5"/>
    <m/>
    <n v="1"/>
    <x v="0"/>
    <x v="0"/>
    <s v="SI"/>
    <s v="SI"/>
    <s v="SI"/>
    <n v="0"/>
    <n v="1"/>
    <s v="CLIENTES"/>
    <x v="2"/>
    <x v="0"/>
    <n v="468"/>
    <n v="18"/>
    <n v="0.2"/>
  </r>
  <r>
    <d v="2019-01-14T00:00:00"/>
    <d v="1899-12-30T12:45:00"/>
    <m/>
    <m/>
    <x v="0"/>
    <s v="MR"/>
    <d v="2019-01-14T13:00:00"/>
    <m/>
    <s v="DHL"/>
    <s v="Descarga"/>
    <x v="0"/>
    <n v="0.5"/>
    <n v="1"/>
    <x v="0"/>
    <s v="CHAMPION MOULDINGS"/>
    <s v="Proveedor Inyección"/>
    <s v="UK"/>
    <s v="1 PL ALB. 18859 pDO 113006372"/>
    <m/>
    <m/>
    <m/>
    <m/>
    <x v="8"/>
    <x v="8"/>
    <x v="54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2:50:00"/>
    <m/>
    <m/>
    <x v="0"/>
    <s v="MR"/>
    <d v="2019-01-14T13:00:00"/>
    <m/>
    <s v="SUS MEDIOS"/>
    <s v="Descarga"/>
    <x v="0"/>
    <n v="0"/>
    <n v="0.5"/>
    <x v="1"/>
    <s v="SINELEC"/>
    <s v="Proveedor Roto"/>
    <s v="GRANOLLERS"/>
    <s v="4 -  ALB.36407, 36406, 36466 Y 36420 A/A Raul. "/>
    <m/>
    <m/>
    <m/>
    <m/>
    <x v="1"/>
    <x v="8"/>
    <x v="64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3:30:00"/>
    <d v="1899-12-30T13:30:00"/>
    <m/>
    <x v="1"/>
    <s v="MR"/>
    <d v="2019-01-14T13:30:00"/>
    <n v="25928"/>
    <s v="SUS MEDIOS"/>
    <s v="Carga"/>
    <x v="0"/>
    <n v="1"/>
    <n v="2"/>
    <x v="0"/>
    <s v="LEAR CORPORATION VALENÇA"/>
    <s v="Retira cliente Inyección"/>
    <s v="PORRIÑO"/>
    <m/>
    <m/>
    <m/>
    <m/>
    <m/>
    <x v="4"/>
    <x v="8"/>
    <x v="6"/>
    <m/>
    <n v="0"/>
    <x v="0"/>
    <x v="0"/>
    <s v="SI"/>
    <s v="SI"/>
    <s v="SI"/>
    <n v="0"/>
    <n v="1"/>
    <s v="CLIENTES"/>
    <x v="2"/>
    <x v="0"/>
    <n v="468"/>
    <n v="18"/>
    <n v="0.2"/>
  </r>
  <r>
    <d v="2019-01-14T00:00:00"/>
    <d v="1899-12-30T13:45:00"/>
    <m/>
    <m/>
    <x v="0"/>
    <s v="MR"/>
    <d v="2019-01-14T14:00:00"/>
    <m/>
    <s v="SUS MEDIOS"/>
    <s v="Descarga"/>
    <x v="0"/>
    <n v="0"/>
    <n v="0.5"/>
    <x v="1"/>
    <s v="RETOLS PALAU"/>
    <s v="Proveedor Roto"/>
    <s v="PALAU"/>
    <s v="ALB. 7575Pdo O 713013947"/>
    <m/>
    <m/>
    <m/>
    <m/>
    <x v="1"/>
    <x v="8"/>
    <x v="65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4:55:00"/>
    <m/>
    <m/>
    <x v="0"/>
    <s v="MR"/>
    <d v="2019-01-14T15:00:00"/>
    <m/>
    <s v="SUS MEDIOS"/>
    <s v="Descarga"/>
    <x v="0"/>
    <n v="1"/>
    <n v="2"/>
    <x v="0"/>
    <s v="HAIDLMAINR"/>
    <s v="Proveedor Roto"/>
    <s v="MICHELDOR"/>
    <s v="2 PL AT. RICARD DURAN alb. K-82492"/>
    <m/>
    <m/>
    <m/>
    <m/>
    <x v="0"/>
    <x v="8"/>
    <x v="66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5:00:00"/>
    <d v="1899-12-30T15:00:00"/>
    <m/>
    <x v="1"/>
    <s v="MR"/>
    <d v="2019-01-14T15:00:00"/>
    <n v="6006703"/>
    <s v="SUS MEDIOS"/>
    <s v="Carga"/>
    <x v="1"/>
    <n v="13.5"/>
    <n v="26"/>
    <x v="0"/>
    <s v="CHEP"/>
    <s v="Retira cliente Inyección"/>
    <s v="VARIOS"/>
    <s v="3680192559 -  PDO.6006703 - ENVIO 6309"/>
    <m/>
    <m/>
    <m/>
    <m/>
    <x v="8"/>
    <x v="8"/>
    <x v="1"/>
    <m/>
    <n v="1"/>
    <x v="0"/>
    <x v="0"/>
    <s v="SI"/>
    <s v="SI"/>
    <s v="Adelanto"/>
    <n v="0"/>
    <n v="1"/>
    <s v="CLIENTES"/>
    <x v="2"/>
    <x v="0"/>
    <n v="468"/>
    <n v="18"/>
    <n v="0.2"/>
  </r>
  <r>
    <d v="2019-01-14T00:00:00"/>
    <d v="1899-12-30T15:30:00"/>
    <m/>
    <m/>
    <x v="0"/>
    <s v="MR"/>
    <d v="2019-01-14T15:30:00"/>
    <m/>
    <s v="SUS MEDIOS"/>
    <s v="Descarga"/>
    <x v="0"/>
    <n v="0"/>
    <n v="0.5"/>
    <x v="1"/>
    <s v="ABC PALAU"/>
    <s v="Proveedor Roto"/>
    <s v="PALAU"/>
    <s v="ALB. 900000680 1 BULTO"/>
    <m/>
    <m/>
    <m/>
    <m/>
    <x v="1"/>
    <x v="8"/>
    <x v="7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5:55:00"/>
    <m/>
    <m/>
    <x v="0"/>
    <s v="MR"/>
    <d v="2019-01-14T16:00:00"/>
    <m/>
    <s v="SUS MEDIOS"/>
    <s v="Descarga"/>
    <x v="0"/>
    <n v="0"/>
    <n v="1"/>
    <x v="0"/>
    <s v="PROFESIO SBD"/>
    <s v="Proveedor Inyección"/>
    <s v="SANTA PERPETUA"/>
    <s v="ALB. 1 001756"/>
    <m/>
    <m/>
    <m/>
    <m/>
    <x v="1"/>
    <x v="8"/>
    <x v="67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6:00:00"/>
    <d v="1899-12-30T16:00:00"/>
    <m/>
    <x v="1"/>
    <s v="MR"/>
    <d v="2019-01-14T16:00:00"/>
    <m/>
    <s v="SUS MEDIOS"/>
    <s v="Carga"/>
    <x v="0"/>
    <n v="5"/>
    <n v="10"/>
    <x v="0"/>
    <s v="AQUA AMBIENT"/>
    <s v="Retira cliente Roto"/>
    <s v="VARIOS"/>
    <m/>
    <m/>
    <m/>
    <m/>
    <m/>
    <x v="4"/>
    <x v="8"/>
    <x v="13"/>
    <m/>
    <n v="0"/>
    <x v="0"/>
    <x v="0"/>
    <s v="SI"/>
    <s v="SI"/>
    <s v="SI"/>
    <n v="0"/>
    <n v="1"/>
    <s v="CLIENTES"/>
    <x v="2"/>
    <x v="0"/>
    <n v="468"/>
    <n v="18"/>
    <n v="0.2"/>
  </r>
  <r>
    <d v="2019-01-14T00:00:00"/>
    <d v="1899-12-30T16:05:00"/>
    <m/>
    <m/>
    <x v="0"/>
    <s v="MR"/>
    <d v="2019-01-14T16:00:00"/>
    <m/>
    <s v="SUS MEDIOS"/>
    <s v="Descarga"/>
    <x v="0"/>
    <n v="3"/>
    <n v="6"/>
    <x v="0"/>
    <s v="SCHOELLER NRX"/>
    <s v="Proveedor Filial"/>
    <s v="NURIEUX"/>
    <s v="SIN CITA, ALB. 1205727"/>
    <m/>
    <m/>
    <m/>
    <m/>
    <x v="0"/>
    <x v="8"/>
    <x v="68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4T00:00:00"/>
    <d v="1899-12-30T16:30:00"/>
    <d v="1899-12-30T16:30:00"/>
    <m/>
    <x v="1"/>
    <s v="MR"/>
    <d v="2019-01-14T16:30:00"/>
    <m/>
    <s v="COBARPLAS"/>
    <s v="Descarga"/>
    <x v="0"/>
    <n v="8"/>
    <n v="16"/>
    <x v="0"/>
    <s v="PLASTICOS GUELL"/>
    <s v="Proveedor Roto"/>
    <s v="PALAU"/>
    <s v="ALB601 Y ALB G190047"/>
    <m/>
    <m/>
    <m/>
    <m/>
    <x v="0"/>
    <x v="8"/>
    <x v="8"/>
    <m/>
    <n v="0"/>
    <x v="0"/>
    <x v="0"/>
    <s v="SI"/>
    <s v="SI"/>
    <s v="SI"/>
    <n v="0"/>
    <n v="1"/>
    <s v="PROVEEDORES"/>
    <x v="2"/>
    <x v="0"/>
    <n v="468"/>
    <n v="18"/>
    <n v="0.2"/>
  </r>
  <r>
    <d v="2019-01-14T00:00:00"/>
    <d v="1899-12-30T17:00:00"/>
    <d v="1899-12-30T17:00:00"/>
    <m/>
    <x v="1"/>
    <s v="MR"/>
    <d v="2019-01-14T17:00:00"/>
    <m/>
    <s v="TRANSLINK"/>
    <s v="Carga"/>
    <x v="0"/>
    <n v="3"/>
    <n v="6"/>
    <x v="0"/>
    <s v="TRANSLINK"/>
    <s v="Recogida diaria"/>
    <s v="VARIOS"/>
    <m/>
    <m/>
    <m/>
    <m/>
    <m/>
    <x v="0"/>
    <x v="8"/>
    <x v="41"/>
    <m/>
    <n v="0"/>
    <x v="0"/>
    <x v="0"/>
    <s v="SI"/>
    <s v="SI"/>
    <s v="SI"/>
    <n v="0"/>
    <n v="1"/>
    <s v="TRANS. PROPIO"/>
    <x v="2"/>
    <x v="0"/>
    <n v="468"/>
    <n v="18"/>
    <n v="0.2"/>
  </r>
  <r>
    <d v="2019-01-14T00:00:00"/>
    <d v="1899-12-30T17:30:00"/>
    <d v="1899-12-30T17:30:00"/>
    <m/>
    <x v="1"/>
    <s v="MR"/>
    <d v="2019-01-14T17:30:00"/>
    <m/>
    <s v="ASM"/>
    <s v="Carga"/>
    <x v="0"/>
    <n v="0"/>
    <n v="1"/>
    <x v="1"/>
    <s v="ASM "/>
    <s v="Recogida diaria"/>
    <s v="VARIOS"/>
    <s v="alb. 40348 y 40340"/>
    <m/>
    <m/>
    <m/>
    <m/>
    <x v="1"/>
    <x v="8"/>
    <x v="56"/>
    <m/>
    <n v="0"/>
    <x v="0"/>
    <x v="0"/>
    <s v="SI"/>
    <s v="SI"/>
    <s v="SI"/>
    <n v="0"/>
    <n v="1"/>
    <s v="TRANS. PROPIO"/>
    <x v="2"/>
    <x v="0"/>
    <n v="468"/>
    <n v="18"/>
    <n v="0.2"/>
  </r>
  <r>
    <d v="2019-01-14T00:00:00"/>
    <d v="1899-12-30T18:00:00"/>
    <d v="1899-12-30T18:00:00"/>
    <m/>
    <x v="1"/>
    <s v="MR"/>
    <d v="2019-01-14T18:00:00"/>
    <m/>
    <s v="SZENDEX"/>
    <s v="Carga"/>
    <x v="0"/>
    <n v="0"/>
    <n v="1"/>
    <x v="1"/>
    <s v="SZENDEX"/>
    <s v="Recogida diaria"/>
    <s v="PALAU"/>
    <m/>
    <m/>
    <m/>
    <m/>
    <m/>
    <x v="1"/>
    <x v="8"/>
    <x v="47"/>
    <m/>
    <n v="0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08:00:00"/>
    <d v="1899-12-30T08:00:00"/>
    <m/>
    <x v="1"/>
    <s v="JAR"/>
    <d v="2019-01-15T08:00:00"/>
    <m/>
    <s v="JOSE REY"/>
    <s v="Carga"/>
    <x v="1"/>
    <n v="13.5"/>
    <n v="26"/>
    <x v="0"/>
    <s v="FLUIDRA"/>
    <s v="DDP Cliente Roto"/>
    <s v="MAÇANET"/>
    <m/>
    <m/>
    <m/>
    <m/>
    <m/>
    <x v="6"/>
    <x v="9"/>
    <x v="9"/>
    <m/>
    <n v="1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08:30:00"/>
    <d v="1899-12-30T08:30:00"/>
    <m/>
    <x v="1"/>
    <s v="MR"/>
    <d v="2019-01-15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9"/>
    <x v="20"/>
    <m/>
    <n v="0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09:00:00"/>
    <d v="1899-12-30T09:00:00"/>
    <m/>
    <x v="1"/>
    <s v="MR"/>
    <d v="2019-01-15T09:00:00"/>
    <m/>
    <s v="ALGAITRUCK"/>
    <s v="Descarga"/>
    <x v="1"/>
    <n v="13.5"/>
    <n v="26"/>
    <x v="0"/>
    <s v="SCHOELLER LORQUI"/>
    <s v="Entre plantas"/>
    <s v="LORQUI"/>
    <s v="DESCARGA Y CARGA"/>
    <m/>
    <m/>
    <m/>
    <m/>
    <x v="8"/>
    <x v="9"/>
    <x v="22"/>
    <m/>
    <n v="1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09:15:00"/>
    <m/>
    <m/>
    <x v="0"/>
    <s v="MR"/>
    <d v="2019-01-15T09:30:00"/>
    <m/>
    <s v="ASM"/>
    <s v="Descarga"/>
    <x v="0"/>
    <n v="0"/>
    <n v="0.5"/>
    <x v="1"/>
    <s v="VARIOS"/>
    <s v="Proveedor Inyección"/>
    <s v="MADRID"/>
    <s v="1 SOBRE DE TELE MAIL PARA RRHH"/>
    <m/>
    <m/>
    <m/>
    <m/>
    <x v="1"/>
    <x v="9"/>
    <x v="69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09:30:00"/>
    <d v="1899-12-30T09:30:00"/>
    <m/>
    <x v="1"/>
    <s v="MR"/>
    <d v="2019-01-15T09:30:00"/>
    <m/>
    <s v="ALGAITRUCK"/>
    <s v="Carga"/>
    <x v="1"/>
    <n v="13.5"/>
    <n v="26"/>
    <x v="0"/>
    <s v="SCHOELLER LORQUI"/>
    <s v="Entre plantas"/>
    <s v="LORQUI"/>
    <s v="DESCARGA Y CARGA"/>
    <m/>
    <m/>
    <m/>
    <m/>
    <x v="8"/>
    <x v="9"/>
    <x v="0"/>
    <m/>
    <n v="1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09:45:00"/>
    <m/>
    <m/>
    <x v="0"/>
    <s v="MR"/>
    <d v="2019-01-15T10:00:00"/>
    <m/>
    <s v="SUS MEDIOS"/>
    <s v="Descarga"/>
    <x v="0"/>
    <n v="0.5"/>
    <n v="1"/>
    <x v="1"/>
    <s v="SAFI FABRICA DE VALVULAS"/>
    <s v="Proveedor Roto"/>
    <s v="EL VENDRELL"/>
    <s v="ALB. 2019/1025 PEDIDO 213004265"/>
    <m/>
    <m/>
    <m/>
    <m/>
    <x v="6"/>
    <x v="9"/>
    <x v="5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0:30:00"/>
    <d v="1899-12-30T10:30:00"/>
    <m/>
    <x v="1"/>
    <s v="CT"/>
    <d v="2019-01-15T10:30:00"/>
    <n v="6006737"/>
    <s v="SUS MEDIOS"/>
    <s v="Carga"/>
    <x v="0"/>
    <n v="4"/>
    <n v="8"/>
    <x v="0"/>
    <s v="SCHOELLER UK"/>
    <s v="Retira cliente Filial"/>
    <s v="UK"/>
    <m/>
    <m/>
    <m/>
    <m/>
    <m/>
    <x v="6"/>
    <x v="9"/>
    <x v="1"/>
    <m/>
    <n v="0"/>
    <x v="0"/>
    <x v="0"/>
    <s v="SI"/>
    <s v="SI"/>
    <s v="SI"/>
    <n v="0"/>
    <n v="1"/>
    <s v="CLIENTES"/>
    <x v="2"/>
    <x v="0"/>
    <n v="468"/>
    <n v="18"/>
    <n v="0.2"/>
  </r>
  <r>
    <d v="2019-01-15T00:00:00"/>
    <d v="1899-12-30T10:45:00"/>
    <m/>
    <m/>
    <x v="0"/>
    <s v="MR"/>
    <d v="2019-01-15T11:00:00"/>
    <m/>
    <s v="SUS MEDIOS"/>
    <s v="Descarga"/>
    <x v="0"/>
    <n v="0"/>
    <n v="0.5"/>
    <x v="1"/>
    <s v="TORRAS"/>
    <s v="Proveedor Roto"/>
    <s v="SABADELL"/>
    <s v="ALB. L902434"/>
    <m/>
    <m/>
    <m/>
    <m/>
    <x v="1"/>
    <x v="9"/>
    <x v="32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0:55:00"/>
    <m/>
    <m/>
    <x v="0"/>
    <s v="MR"/>
    <d v="2019-01-15T11:00:00"/>
    <m/>
    <s v="SUS MEDIOS"/>
    <s v="Descarga"/>
    <x v="0"/>
    <n v="0"/>
    <n v="0.5"/>
    <x v="1"/>
    <s v="INTERAGRI"/>
    <s v="Proveedor Roto"/>
    <s v="LLEIDA"/>
    <s v="ALBARAN AE6616 PDO. 213004287"/>
    <m/>
    <m/>
    <m/>
    <m/>
    <x v="1"/>
    <x v="9"/>
    <x v="70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1:00:00"/>
    <d v="1899-12-30T11:00:00"/>
    <m/>
    <x v="1"/>
    <s v="MR"/>
    <d v="2019-01-15T11:00:00"/>
    <m/>
    <s v="SUS MEDIOS"/>
    <s v="Descarga"/>
    <x v="0"/>
    <n v="1.5"/>
    <n v="3"/>
    <x v="0"/>
    <s v="FILMOSOL"/>
    <s v="Proveedor Inyección"/>
    <s v="CASTELLAR DEL VALLES"/>
    <m/>
    <m/>
    <m/>
    <m/>
    <m/>
    <x v="8"/>
    <x v="9"/>
    <x v="2"/>
    <m/>
    <n v="0"/>
    <x v="0"/>
    <x v="0"/>
    <s v="SI"/>
    <s v="SI"/>
    <s v="SI"/>
    <n v="0"/>
    <n v="1"/>
    <s v="PROVEEDORES"/>
    <x v="2"/>
    <x v="0"/>
    <n v="468"/>
    <n v="18"/>
    <n v="0.2"/>
  </r>
  <r>
    <d v="2019-01-15T00:00:00"/>
    <d v="1899-12-30T11:30:00"/>
    <d v="1899-12-30T11:30:00"/>
    <m/>
    <x v="1"/>
    <s v="CT"/>
    <d v="2019-01-15T11:30:00"/>
    <n v="26089"/>
    <s v="JOSE REY"/>
    <s v="Carga"/>
    <x v="1"/>
    <n v="13.5"/>
    <n v="26"/>
    <x v="0"/>
    <s v="TECNIRIEGO"/>
    <s v="DDP Cliente Roto"/>
    <s v="HUESCA"/>
    <m/>
    <m/>
    <m/>
    <m/>
    <n v="84"/>
    <x v="6"/>
    <x v="9"/>
    <x v="3"/>
    <s v="C-Tanques"/>
    <n v="1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11:35:00"/>
    <d v="1899-12-30T11:35:00"/>
    <m/>
    <x v="1"/>
    <s v="MR"/>
    <d v="2019-01-15T11:30:00"/>
    <m/>
    <s v="DAVID BERTRAN"/>
    <s v="Descarga"/>
    <x v="0"/>
    <n v="1"/>
    <n v="2"/>
    <x v="0"/>
    <s v="DAVID BERTRAN"/>
    <s v="Proveedor Roto"/>
    <s v="PALAU"/>
    <s v="ALB. 193145 Pdo. 213004281 y una DVC de Aquambient"/>
    <m/>
    <m/>
    <m/>
    <m/>
    <x v="6"/>
    <x v="9"/>
    <x v="71"/>
    <m/>
    <n v="0"/>
    <x v="0"/>
    <x v="0"/>
    <s v="SI"/>
    <s v="SI"/>
    <s v="SI"/>
    <n v="0"/>
    <n v="1"/>
    <s v="PROVEEDORES"/>
    <x v="2"/>
    <x v="0"/>
    <n v="468"/>
    <n v="18"/>
    <n v="0.2"/>
  </r>
  <r>
    <d v="2019-01-15T00:00:00"/>
    <d v="1899-12-30T12:00:00"/>
    <d v="1899-12-30T12:00:00"/>
    <m/>
    <x v="1"/>
    <s v="MR"/>
    <d v="2019-01-15T12:00:00"/>
    <n v="6006642"/>
    <s v="SUS MEDIOS"/>
    <s v="Carga"/>
    <x v="0"/>
    <n v="5"/>
    <n v="10"/>
    <x v="0"/>
    <s v="SCHOELLER AUSTRIA"/>
    <s v="Retira cliente Filial"/>
    <s v="AUSTRIA"/>
    <m/>
    <m/>
    <m/>
    <m/>
    <n v="30"/>
    <x v="8"/>
    <x v="9"/>
    <x v="4"/>
    <s v="H- carga americanos"/>
    <n v="0"/>
    <x v="0"/>
    <x v="0"/>
    <s v="SI"/>
    <s v="SI"/>
    <s v="SI"/>
    <n v="0"/>
    <n v="1"/>
    <s v="CLIENTES"/>
    <x v="2"/>
    <x v="0"/>
    <n v="468"/>
    <n v="18"/>
    <n v="0.2"/>
  </r>
  <r>
    <d v="2019-01-15T00:00:00"/>
    <d v="1899-12-30T12:15:00"/>
    <m/>
    <m/>
    <x v="0"/>
    <s v="MR"/>
    <d v="2019-01-15T12:30:00"/>
    <m/>
    <s v="SUS MEDIOS"/>
    <s v="Descarga"/>
    <x v="0"/>
    <n v="0"/>
    <n v="0.5"/>
    <x v="1"/>
    <s v="VARIOS"/>
    <s v="Proveedor Roto"/>
    <s v="MARTORELLES"/>
    <s v="3 BULTOS ALB. 44781 PDO. 213004248"/>
    <m/>
    <m/>
    <m/>
    <m/>
    <x v="1"/>
    <x v="9"/>
    <x v="36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2:30:00"/>
    <d v="1899-12-30T12:30:00"/>
    <m/>
    <x v="1"/>
    <s v="MR"/>
    <d v="2019-01-15T12:30:00"/>
    <n v="6006703"/>
    <s v="SUS MEDIOS"/>
    <s v="Carga"/>
    <x v="1"/>
    <n v="13.5"/>
    <n v="26"/>
    <x v="0"/>
    <s v="CHEP"/>
    <s v="Retira cliente Inyección"/>
    <s v="VARIOS"/>
    <s v="3680197940 -  PDO.6006703 - ENVIO 6368"/>
    <m/>
    <m/>
    <m/>
    <n v="45"/>
    <x v="8"/>
    <x v="9"/>
    <x v="5"/>
    <s v="H- carga americanos"/>
    <n v="1"/>
    <x v="0"/>
    <x v="0"/>
    <s v="SI"/>
    <s v="SI"/>
    <s v="SI"/>
    <n v="0"/>
    <n v="1"/>
    <s v="CLIENTES"/>
    <x v="2"/>
    <x v="0"/>
    <n v="468"/>
    <n v="18"/>
    <n v="0.2"/>
  </r>
  <r>
    <d v="2019-01-15T00:00:00"/>
    <d v="1899-12-30T12:45:00"/>
    <m/>
    <m/>
    <x v="0"/>
    <s v="MR"/>
    <d v="2019-01-15T13:00:00"/>
    <n v="25804"/>
    <s v="ALMIRAMAR"/>
    <s v="Carga"/>
    <x v="1"/>
    <n v="13.5"/>
    <n v="26"/>
    <x v="2"/>
    <s v="MARGI PACK"/>
    <s v="Retira cliente Inyección"/>
    <s v="ALCARRAS"/>
    <m/>
    <m/>
    <m/>
    <m/>
    <n v="25"/>
    <x v="6"/>
    <x v="9"/>
    <x v="54"/>
    <s v="B-carga Agrilog"/>
    <n v="1"/>
    <x v="0"/>
    <x v="0"/>
    <s v="No"/>
    <s v="Sin cita"/>
    <s v="Sin cita"/>
    <n v="1"/>
    <n v="0"/>
    <s v="CLIENTES"/>
    <x v="2"/>
    <x v="0"/>
    <n v="468"/>
    <n v="18"/>
    <n v="0.2"/>
  </r>
  <r>
    <d v="2019-01-15T00:00:00"/>
    <d v="1899-12-30T12:55:00"/>
    <m/>
    <m/>
    <x v="0"/>
    <s v="MR"/>
    <d v="2019-01-15T13:00:00"/>
    <m/>
    <s v="SUS MEDIOS"/>
    <s v="Descarga"/>
    <x v="0"/>
    <n v="0"/>
    <n v="0.5"/>
    <x v="1"/>
    <s v="RETOLS PALAU"/>
    <s v="Proveedor Roto"/>
    <s v="PALAU"/>
    <s v="TRAE UNAS ETIQUETAS SIN DOCUMENTACION"/>
    <m/>
    <m/>
    <m/>
    <m/>
    <x v="1"/>
    <x v="9"/>
    <x v="72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4:30:00"/>
    <m/>
    <m/>
    <x v="0"/>
    <s v="MR"/>
    <d v="2019-01-15T14:30:00"/>
    <m/>
    <s v="VICTRANSA"/>
    <s v="Descarga"/>
    <x v="0"/>
    <n v="0"/>
    <n v="1"/>
    <x v="0"/>
    <s v="IQAP MASTERBATCH"/>
    <s v="Proveedor Inyección"/>
    <s v="BARCELONA"/>
    <s v="Albaran 808654 Pdo.113006381"/>
    <m/>
    <m/>
    <m/>
    <m/>
    <x v="0"/>
    <x v="9"/>
    <x v="12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5:00:00"/>
    <d v="1899-12-30T15:00:00"/>
    <m/>
    <x v="1"/>
    <s v="MR"/>
    <d v="2019-01-15T15:00:00"/>
    <n v="25756"/>
    <s v="SUS MEDIOS"/>
    <s v="Carga"/>
    <x v="0"/>
    <n v="3"/>
    <n v="6"/>
    <x v="0"/>
    <s v="SERMASA"/>
    <s v="Retira cliente Inyección"/>
    <s v="TOLEDO"/>
    <m/>
    <m/>
    <m/>
    <m/>
    <n v="15"/>
    <x v="0"/>
    <x v="9"/>
    <x v="39"/>
    <s v="H- carga americanos"/>
    <n v="0"/>
    <x v="0"/>
    <x v="0"/>
    <s v="SI"/>
    <s v="SI"/>
    <s v="SI"/>
    <n v="0"/>
    <n v="1"/>
    <s v="CLIENTES"/>
    <x v="2"/>
    <x v="0"/>
    <n v="468"/>
    <n v="18"/>
    <n v="0.2"/>
  </r>
  <r>
    <d v="2019-01-15T00:00:00"/>
    <d v="1899-12-30T15:40:00"/>
    <d v="1899-12-30T15:40:00"/>
    <m/>
    <x v="1"/>
    <s v="MR"/>
    <d v="2019-01-15T15:30:00"/>
    <m/>
    <s v="ASM"/>
    <s v="Descarga"/>
    <x v="0"/>
    <n v="0"/>
    <n v="0.5"/>
    <x v="1"/>
    <s v="ESAAV"/>
    <s v="Proveedor Roto"/>
    <s v="VILADECANS"/>
    <s v="ALB. 0016-19 Pdo. 213004269 y Alb. 0017-19 Pdo. 213004275"/>
    <m/>
    <m/>
    <m/>
    <m/>
    <x v="0"/>
    <x v="9"/>
    <x v="73"/>
    <m/>
    <n v="0"/>
    <x v="0"/>
    <x v="0"/>
    <s v="SI"/>
    <s v="SI"/>
    <s v="SI"/>
    <n v="0"/>
    <n v="1"/>
    <s v="PROVEEDORES"/>
    <x v="2"/>
    <x v="0"/>
    <n v="468"/>
    <n v="18"/>
    <n v="0.2"/>
  </r>
  <r>
    <d v="2019-01-15T00:00:00"/>
    <d v="1899-12-30T15:55:00"/>
    <m/>
    <m/>
    <x v="0"/>
    <s v="MR"/>
    <d v="2019-01-15T16:00:00"/>
    <m/>
    <s v="SUS MEDIOS"/>
    <s v="Descarga"/>
    <x v="1"/>
    <n v="13.5"/>
    <n v="26"/>
    <x v="0"/>
    <s v="SCHOELLER GAILLON"/>
    <s v="Proveedor Filial"/>
    <s v="GAILLON"/>
    <s v="SIN CITA"/>
    <m/>
    <m/>
    <m/>
    <m/>
    <x v="0"/>
    <x v="9"/>
    <x v="67"/>
    <m/>
    <n v="1"/>
    <x v="0"/>
    <x v="0"/>
    <s v="No"/>
    <s v="Sin cita"/>
    <s v="Sin cita"/>
    <n v="1"/>
    <n v="0"/>
    <s v="PROVEEDORES"/>
    <x v="2"/>
    <x v="0"/>
    <n v="468"/>
    <n v="18"/>
    <n v="0.2"/>
  </r>
  <r>
    <d v="2019-01-15T00:00:00"/>
    <d v="1899-12-30T16:00:00"/>
    <d v="1899-12-30T16:00:00"/>
    <m/>
    <x v="1"/>
    <s v="MR"/>
    <d v="2019-01-15T16:00:00"/>
    <m/>
    <s v="SUS MEDIOS"/>
    <s v="Carga"/>
    <x v="0"/>
    <n v="5"/>
    <n v="10"/>
    <x v="0"/>
    <s v="AQUA AMBIENT"/>
    <s v="Retira cliente Roto"/>
    <s v="VARIOS"/>
    <m/>
    <m/>
    <m/>
    <m/>
    <m/>
    <x v="4"/>
    <x v="9"/>
    <x v="13"/>
    <m/>
    <n v="0"/>
    <x v="0"/>
    <x v="0"/>
    <s v="SI"/>
    <s v="SI"/>
    <s v="SI"/>
    <n v="0"/>
    <n v="1"/>
    <s v="CLIENTES"/>
    <x v="2"/>
    <x v="0"/>
    <n v="468"/>
    <n v="18"/>
    <n v="0.2"/>
  </r>
  <r>
    <d v="2019-01-15T00:00:00"/>
    <d v="1899-12-30T16:30:00"/>
    <d v="1899-12-30T16:30:00"/>
    <m/>
    <x v="1"/>
    <s v="MR"/>
    <d v="2019-01-15T16:30:00"/>
    <n v="25881"/>
    <s v="SUS MEDIOS"/>
    <s v="Carga"/>
    <x v="0"/>
    <n v="0.5"/>
    <n v="1"/>
    <x v="0"/>
    <s v="ARTIPLAS"/>
    <s v="Retira cliente Inyección"/>
    <s v="VIZCAYA"/>
    <m/>
    <m/>
    <m/>
    <m/>
    <m/>
    <x v="0"/>
    <x v="9"/>
    <x v="56"/>
    <m/>
    <n v="0"/>
    <x v="0"/>
    <x v="0"/>
    <s v="SI"/>
    <s v="SI"/>
    <s v="Retraso"/>
    <n v="1"/>
    <n v="0"/>
    <s v="CLIENTES"/>
    <x v="2"/>
    <x v="0"/>
    <n v="468"/>
    <n v="18"/>
    <n v="0.2"/>
  </r>
  <r>
    <d v="2019-01-15T00:00:00"/>
    <d v="1899-12-30T17:00:00"/>
    <d v="1899-12-30T17:00:00"/>
    <m/>
    <x v="1"/>
    <s v="MR"/>
    <d v="2019-01-15T17:00:00"/>
    <m/>
    <s v="TRANSLINK"/>
    <s v="Carga"/>
    <x v="0"/>
    <n v="3"/>
    <n v="5"/>
    <x v="0"/>
    <s v="TRANSLINK"/>
    <s v="Recogida diaria"/>
    <s v="VARIOS"/>
    <m/>
    <m/>
    <m/>
    <m/>
    <m/>
    <x v="0"/>
    <x v="9"/>
    <x v="41"/>
    <m/>
    <n v="0"/>
    <x v="0"/>
    <x v="0"/>
    <s v="SI"/>
    <s v="SI"/>
    <s v="SI"/>
    <n v="0"/>
    <n v="1"/>
    <s v="TRANS. PROPIO"/>
    <x v="2"/>
    <x v="0"/>
    <n v="468"/>
    <n v="18"/>
    <n v="0.2"/>
  </r>
  <r>
    <d v="2019-01-15T00:00:00"/>
    <d v="1899-12-30T17:30:00"/>
    <d v="1899-12-30T17:30:00"/>
    <m/>
    <x v="1"/>
    <s v="MR"/>
    <d v="2019-01-15T17:30:00"/>
    <n v="25774"/>
    <s v="SUS MEDIOS"/>
    <s v="Carga"/>
    <x v="1"/>
    <n v="13.5"/>
    <n v="26"/>
    <x v="2"/>
    <s v="BENIHORT"/>
    <s v="Retira cliente Inyección"/>
    <s v="BENICARLO"/>
    <m/>
    <m/>
    <m/>
    <m/>
    <n v="20"/>
    <x v="4"/>
    <x v="9"/>
    <x v="56"/>
    <s v="B-carga Agrilog"/>
    <n v="1"/>
    <x v="0"/>
    <x v="0"/>
    <s v="SI"/>
    <s v="SI"/>
    <s v="SI"/>
    <n v="0"/>
    <n v="1"/>
    <s v="CLIENTES"/>
    <x v="2"/>
    <x v="0"/>
    <n v="468"/>
    <n v="18"/>
    <n v="0.2"/>
  </r>
  <r>
    <d v="2019-01-15T00:00:00"/>
    <d v="1899-12-30T18:00:00"/>
    <d v="1899-12-30T18:00:00"/>
    <m/>
    <x v="1"/>
    <s v="MR"/>
    <d v="2019-01-15T18:00:00"/>
    <m/>
    <s v="NOUTRANSPORT"/>
    <s v="Carga"/>
    <x v="0"/>
    <n v="3"/>
    <n v="6"/>
    <x v="0"/>
    <s v="NOUTRANSPORT"/>
    <s v="Recogida diaria"/>
    <s v="VARIOS"/>
    <m/>
    <m/>
    <m/>
    <m/>
    <m/>
    <x v="0"/>
    <x v="9"/>
    <x v="47"/>
    <m/>
    <n v="0"/>
    <x v="0"/>
    <x v="0"/>
    <s v="SI"/>
    <s v="SI"/>
    <s v="SI"/>
    <n v="0"/>
    <n v="1"/>
    <s v="TRANS. PROPIO"/>
    <x v="2"/>
    <x v="0"/>
    <n v="468"/>
    <n v="18"/>
    <n v="0.2"/>
  </r>
  <r>
    <d v="2019-01-16T00:00:00"/>
    <d v="1899-12-30T08:30:00"/>
    <d v="1899-12-30T08:30:00"/>
    <m/>
    <x v="1"/>
    <s v="MR"/>
    <d v="2019-01-16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10"/>
    <x v="20"/>
    <m/>
    <n v="0"/>
    <x v="0"/>
    <x v="0"/>
    <s v="SI"/>
    <s v="SI"/>
    <s v="SI"/>
    <n v="0"/>
    <n v="1"/>
    <s v="TRANS. PROPIO"/>
    <x v="2"/>
    <x v="0"/>
    <n v="468"/>
    <n v="18"/>
    <n v="0.2"/>
  </r>
  <r>
    <d v="2019-01-16T00:00:00"/>
    <d v="1899-12-30T09:00:00"/>
    <m/>
    <m/>
    <x v="0"/>
    <s v="MR"/>
    <d v="2019-01-16T09:00:00"/>
    <m/>
    <s v="SUS MEDIOS"/>
    <s v="Descarga"/>
    <x v="0"/>
    <n v="0"/>
    <n v="0.5"/>
    <x v="1"/>
    <s v="CIFEC"/>
    <s v="Proveedor Roto"/>
    <s v="PALAU"/>
    <s v="ALB. 201900500"/>
    <m/>
    <m/>
    <m/>
    <m/>
    <x v="1"/>
    <x v="10"/>
    <x v="22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09:35:00"/>
    <m/>
    <m/>
    <x v="0"/>
    <s v="MR"/>
    <d v="2019-01-16T09:30:00"/>
    <m/>
    <s v="ASM"/>
    <s v="Descarga"/>
    <x v="0"/>
    <n v="0"/>
    <n v="0.5"/>
    <x v="1"/>
    <s v="VARIOS"/>
    <s v="Proveedor Inyección"/>
    <s v="MADRID"/>
    <s v="1 SOBRE PARA RRHH DE POLIZAS ADESLAS"/>
    <m/>
    <m/>
    <m/>
    <m/>
    <x v="1"/>
    <x v="10"/>
    <x v="74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09:45:00"/>
    <m/>
    <m/>
    <x v="0"/>
    <s v="MR"/>
    <d v="2019-01-16T10:00:00"/>
    <m/>
    <s v="PUJOL LOGISTICA"/>
    <s v="Descarga"/>
    <x v="0"/>
    <n v="0"/>
    <n v="0.5"/>
    <x v="1"/>
    <s v="REPRIM"/>
    <s v="Proveedor Roto"/>
    <s v="ABRERA"/>
    <s v="ALB. 51556 Pdo. 213004264"/>
    <m/>
    <m/>
    <m/>
    <m/>
    <x v="1"/>
    <x v="10"/>
    <x v="5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11:00:00"/>
    <d v="1899-12-30T11:00:00"/>
    <m/>
    <x v="1"/>
    <s v="MR"/>
    <d v="2019-01-16T11:00:00"/>
    <m/>
    <s v="NIKA"/>
    <s v="Descarga"/>
    <x v="0"/>
    <n v="4"/>
    <n v="7"/>
    <x v="0"/>
    <s v="POWDER"/>
    <s v="Proveedor Roto"/>
    <s v="PALAU"/>
    <s v="ALB. S1-3327 Pdo. 813002267, 0813002261, 813002258"/>
    <m/>
    <m/>
    <m/>
    <m/>
    <x v="6"/>
    <x v="10"/>
    <x v="2"/>
    <m/>
    <n v="0"/>
    <x v="0"/>
    <x v="0"/>
    <s v="SI"/>
    <s v="SI"/>
    <s v="SI"/>
    <n v="0"/>
    <n v="1"/>
    <s v="PROVEEDORES"/>
    <x v="2"/>
    <x v="0"/>
    <n v="468"/>
    <n v="18"/>
    <n v="0.2"/>
  </r>
  <r>
    <d v="2019-01-16T00:00:00"/>
    <d v="1899-12-30T11:15:00"/>
    <m/>
    <m/>
    <x v="0"/>
    <s v="MR"/>
    <d v="2019-01-16T11:30:00"/>
    <m/>
    <s v="SUS MEDIOS"/>
    <s v="Descarga"/>
    <x v="0"/>
    <n v="0"/>
    <n v="0.5"/>
    <x v="1"/>
    <s v="TORRAS"/>
    <s v="Proveedor Roto"/>
    <s v="PALAU"/>
    <s v="ALB. L902949 PDO. 213004289"/>
    <m/>
    <m/>
    <m/>
    <m/>
    <x v="1"/>
    <x v="10"/>
    <x v="75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11:30:00"/>
    <m/>
    <m/>
    <x v="0"/>
    <s v="MR"/>
    <d v="2019-01-16T11:30:00"/>
    <n v="6006703"/>
    <s v="SUS MEDIOS"/>
    <s v="Carga"/>
    <x v="1"/>
    <n v="13.5"/>
    <n v="26"/>
    <x v="0"/>
    <s v="CHEP"/>
    <s v="Retira cliente Inyección"/>
    <s v="VARIOS"/>
    <s v="3680198100 -  PDO.6006703 - ENVIO 6394"/>
    <m/>
    <m/>
    <m/>
    <m/>
    <x v="9"/>
    <x v="10"/>
    <x v="3"/>
    <m/>
    <n v="1"/>
    <x v="0"/>
    <x v="0"/>
    <s v="No"/>
    <s v="Sin cita"/>
    <s v="Sin cita"/>
    <n v="1"/>
    <n v="0"/>
    <s v="CLIENTES"/>
    <x v="2"/>
    <x v="0"/>
    <n v="468"/>
    <n v="18"/>
    <n v="0.2"/>
  </r>
  <r>
    <d v="2019-01-16T00:00:00"/>
    <d v="1899-12-30T12:30:00"/>
    <d v="1899-12-30T12:30:00"/>
    <m/>
    <x v="1"/>
    <s v="MR"/>
    <d v="2019-01-16T12:30:00"/>
    <n v="6006561"/>
    <s v="SUS MEDIOS"/>
    <s v="Carga"/>
    <x v="0"/>
    <n v="9"/>
    <n v="17"/>
    <x v="0"/>
    <s v="SCHOELLER UK"/>
    <s v="Retira cliente Filial"/>
    <s v="UK"/>
    <s v="FJ747ZB – XA574BK"/>
    <m/>
    <m/>
    <m/>
    <n v="85"/>
    <x v="8"/>
    <x v="10"/>
    <x v="5"/>
    <s v="H- carga americanos"/>
    <n v="0"/>
    <x v="0"/>
    <x v="0"/>
    <s v="SI"/>
    <s v="SI"/>
    <s v="SI"/>
    <n v="0"/>
    <n v="1"/>
    <s v="CLIENTES"/>
    <x v="2"/>
    <x v="0"/>
    <n v="468"/>
    <n v="18"/>
    <n v="0.2"/>
  </r>
  <r>
    <d v="2019-01-16T00:00:00"/>
    <d v="1899-12-30T12:45:00"/>
    <m/>
    <m/>
    <x v="0"/>
    <s v="MR"/>
    <d v="2019-01-16T13:00:00"/>
    <m/>
    <s v="SUS MEDIOS"/>
    <s v="Descarga"/>
    <x v="0"/>
    <n v="0"/>
    <n v="0.5"/>
    <x v="1"/>
    <s v="SCHOELLER UK"/>
    <s v="Proveedor Filial"/>
    <s v="UK"/>
    <s v="UN BULTO A/A RICARD DURAN"/>
    <m/>
    <m/>
    <m/>
    <m/>
    <x v="1"/>
    <x v="10"/>
    <x v="54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13:00:00"/>
    <d v="1899-12-30T13:00:00"/>
    <m/>
    <x v="1"/>
    <s v="MR"/>
    <d v="2019-01-16T13:00:00"/>
    <m/>
    <s v="GIMARCO"/>
    <s v="Carga"/>
    <x v="0"/>
    <n v="3"/>
    <n v="6"/>
    <x v="0"/>
    <s v="SCHOELLER ITALIA"/>
    <s v="DDP Cliente Filial"/>
    <s v="ITALIA"/>
    <s v="6006661, 6006683, 6006575 Y 6006688 - MATRICULA  C8248EC"/>
    <m/>
    <m/>
    <m/>
    <m/>
    <x v="9"/>
    <x v="10"/>
    <x v="42"/>
    <m/>
    <n v="0"/>
    <x v="0"/>
    <x v="0"/>
    <s v="SI"/>
    <s v="SI"/>
    <s v="Retraso"/>
    <n v="1"/>
    <n v="0"/>
    <s v="TRANS. PROPIO"/>
    <x v="2"/>
    <x v="0"/>
    <n v="468"/>
    <n v="18"/>
    <n v="0.2"/>
  </r>
  <r>
    <d v="2019-01-16T00:00:00"/>
    <d v="1899-12-30T13:15:00"/>
    <m/>
    <m/>
    <x v="0"/>
    <s v="MR"/>
    <d v="2019-01-16T13:30:00"/>
    <m/>
    <s v="ENVIALIA"/>
    <s v="Descarga"/>
    <x v="0"/>
    <n v="0"/>
    <n v="0.5"/>
    <x v="1"/>
    <s v="SERVEI ESTACIÓ"/>
    <s v="Proveedor Inyección"/>
    <s v="BARCELONA"/>
    <s v="1 BULTO ALBARAN 1/988081 SIN NUMERO DE PEDIDO"/>
    <m/>
    <m/>
    <m/>
    <m/>
    <x v="1"/>
    <x v="10"/>
    <x v="60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13:30:00"/>
    <m/>
    <m/>
    <x v="0"/>
    <s v="MR"/>
    <d v="2019-01-16T13:30:00"/>
    <m/>
    <s v="SUS MEDIOS"/>
    <s v="Descarga"/>
    <x v="1"/>
    <n v="13.5"/>
    <n v="26"/>
    <x v="0"/>
    <s v="CHEP"/>
    <s v="Proveedor Inyección"/>
    <s v="ALEMANIA"/>
    <s v="ORDER 3680191459 -  465 PL"/>
    <m/>
    <m/>
    <m/>
    <m/>
    <x v="6"/>
    <x v="10"/>
    <x v="6"/>
    <m/>
    <n v="1"/>
    <x v="0"/>
    <x v="0"/>
    <s v="No"/>
    <s v="Sin cita"/>
    <s v="Sin cita"/>
    <n v="1"/>
    <n v="0"/>
    <s v="PROVEEDORES"/>
    <x v="2"/>
    <x v="0"/>
    <n v="468"/>
    <n v="18"/>
    <n v="0.2"/>
  </r>
  <r>
    <d v="2019-01-16T00:00:00"/>
    <d v="1899-12-30T15:00:00"/>
    <d v="1899-12-30T15:00:00"/>
    <m/>
    <x v="1"/>
    <s v="MR"/>
    <d v="2019-01-16T15:00:00"/>
    <m/>
    <s v="BREGER"/>
    <s v="Carga"/>
    <x v="0"/>
    <n v="2"/>
    <n v="5"/>
    <x v="0"/>
    <s v="SCHOELLER FRANCIA"/>
    <s v="Retira cliente Filial"/>
    <s v="GAILLON"/>
    <s v="VARIOS PEDIDOS"/>
    <m/>
    <m/>
    <m/>
    <m/>
    <x v="8"/>
    <x v="10"/>
    <x v="39"/>
    <m/>
    <n v="0"/>
    <x v="0"/>
    <x v="0"/>
    <s v="SI"/>
    <s v="SI"/>
    <s v="SI"/>
    <n v="0"/>
    <n v="1"/>
    <s v="CLIENTES"/>
    <x v="2"/>
    <x v="0"/>
    <n v="468"/>
    <n v="18"/>
    <n v="0.2"/>
  </r>
  <r>
    <d v="2019-01-16T00:00:00"/>
    <d v="1899-12-30T16:00:00"/>
    <d v="1899-12-30T16:00:00"/>
    <m/>
    <x v="1"/>
    <s v="MR"/>
    <d v="2019-01-16T16:00:00"/>
    <m/>
    <s v="SUS MEDIOS"/>
    <s v="Carga"/>
    <x v="0"/>
    <n v="5"/>
    <n v="10"/>
    <x v="0"/>
    <s v="AQUA AMBIENT"/>
    <s v="Retira cliente Roto"/>
    <s v="VARIOS"/>
    <m/>
    <m/>
    <m/>
    <m/>
    <m/>
    <x v="4"/>
    <x v="10"/>
    <x v="13"/>
    <m/>
    <n v="0"/>
    <x v="0"/>
    <x v="0"/>
    <s v="SI"/>
    <s v="SI"/>
    <s v="SI"/>
    <n v="0"/>
    <n v="1"/>
    <s v="CLIENTES"/>
    <x v="2"/>
    <x v="0"/>
    <n v="468"/>
    <n v="18"/>
    <n v="0.2"/>
  </r>
  <r>
    <d v="2019-01-16T00:00:00"/>
    <d v="1899-12-30T17:00:00"/>
    <d v="1899-12-30T17:00:00"/>
    <m/>
    <x v="1"/>
    <s v="MR"/>
    <d v="2019-01-16T17:00:00"/>
    <m/>
    <s v="TRANSLINK"/>
    <s v="Carga"/>
    <x v="0"/>
    <n v="4"/>
    <n v="8"/>
    <x v="0"/>
    <s v="TRANSLINK"/>
    <s v="Recogida diaria"/>
    <s v="VARIOS"/>
    <m/>
    <m/>
    <m/>
    <m/>
    <m/>
    <x v="0"/>
    <x v="10"/>
    <x v="41"/>
    <m/>
    <n v="0"/>
    <x v="0"/>
    <x v="0"/>
    <s v="SI"/>
    <s v="SI"/>
    <s v="SI"/>
    <n v="0"/>
    <n v="1"/>
    <s v="TRANS. PROPIO"/>
    <x v="2"/>
    <x v="0"/>
    <n v="468"/>
    <n v="18"/>
    <n v="0.2"/>
  </r>
  <r>
    <d v="2019-01-16T00:00:00"/>
    <d v="1899-12-30T17:30:00"/>
    <d v="1899-12-30T17:30:00"/>
    <m/>
    <x v="1"/>
    <s v="MR"/>
    <d v="2019-01-16T17:30:00"/>
    <m/>
    <s v="ASM"/>
    <s v="Carga"/>
    <x v="0"/>
    <n v="0"/>
    <n v="1"/>
    <x v="1"/>
    <s v="VARIOS"/>
    <s v="Recogida diaria"/>
    <s v="VARIOS"/>
    <s v="VARIOS SERVICIOS"/>
    <m/>
    <m/>
    <m/>
    <m/>
    <x v="1"/>
    <x v="10"/>
    <x v="56"/>
    <m/>
    <n v="0"/>
    <x v="0"/>
    <x v="0"/>
    <s v="SI"/>
    <s v="SI"/>
    <s v="SI"/>
    <n v="0"/>
    <n v="1"/>
    <s v="TRANS. PROPIO"/>
    <x v="2"/>
    <x v="0"/>
    <n v="468"/>
    <n v="18"/>
    <n v="0.2"/>
  </r>
  <r>
    <d v="2019-01-16T00:00:00"/>
    <d v="1899-12-30T19:00:00"/>
    <d v="1899-12-30T19:00:00"/>
    <m/>
    <x v="1"/>
    <s v="MB"/>
    <d v="2019-01-16T19:00:00"/>
    <n v="19002"/>
    <s v="GONZATRANS"/>
    <s v="Carga"/>
    <x v="0"/>
    <n v="8"/>
    <n v="16"/>
    <x v="0"/>
    <s v="VARIOS"/>
    <s v="DDP Cliente Inyección"/>
    <s v="TARREGA"/>
    <m/>
    <m/>
    <m/>
    <m/>
    <m/>
    <x v="0"/>
    <x v="10"/>
    <x v="57"/>
    <m/>
    <n v="0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06:00:00"/>
    <d v="1899-12-30T06:00:00"/>
    <m/>
    <x v="1"/>
    <s v="MR"/>
    <d v="2019-01-17T06:00:00"/>
    <n v="6006742"/>
    <s v="TGV"/>
    <s v="Carga"/>
    <x v="1"/>
    <n v="13.5"/>
    <n v="26"/>
    <x v="0"/>
    <s v="SCHOELLER ITALIA"/>
    <s v="DDP Cliente Filial"/>
    <s v="ITALIA"/>
    <s v="3165KCB - CHOFER Clemente Camarasa - IMPORTANTE CARGAR EN HORA"/>
    <m/>
    <m/>
    <m/>
    <m/>
    <x v="6"/>
    <x v="11"/>
    <x v="76"/>
    <m/>
    <n v="1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07:00:00"/>
    <d v="1899-12-30T07:00:00"/>
    <m/>
    <x v="1"/>
    <s v="MR"/>
    <d v="2019-01-17T07:00:00"/>
    <n v="26165"/>
    <s v="JOSE REY"/>
    <s v="Carga"/>
    <x v="1"/>
    <n v="13.5"/>
    <n v="26"/>
    <x v="2"/>
    <s v="TURIA-REGS"/>
    <s v="DDP Cliente Inyección"/>
    <s v="RIBAROJA"/>
    <m/>
    <m/>
    <m/>
    <m/>
    <m/>
    <x v="6"/>
    <x v="11"/>
    <x v="61"/>
    <m/>
    <n v="1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08:00:00"/>
    <d v="1899-12-30T08:00:00"/>
    <m/>
    <x v="1"/>
    <s v="JAR"/>
    <d v="2019-01-17T08:00:00"/>
    <m/>
    <s v="JOSE REY"/>
    <s v="Carga"/>
    <x v="1"/>
    <n v="13.5"/>
    <n v="26"/>
    <x v="0"/>
    <s v="FLUIDRA"/>
    <s v="DDP Cliente Roto"/>
    <s v="MAÇANET"/>
    <s v="alb. 040435"/>
    <m/>
    <m/>
    <m/>
    <m/>
    <x v="6"/>
    <x v="11"/>
    <x v="9"/>
    <m/>
    <n v="1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08:30:00"/>
    <d v="1899-12-30T08:30:00"/>
    <m/>
    <x v="1"/>
    <s v="MR"/>
    <d v="2019-01-17T08:30:00"/>
    <s v="DAVID"/>
    <s v="DAVID BERTRAN"/>
    <s v="Carga"/>
    <x v="0"/>
    <n v="3"/>
    <n v="6"/>
    <x v="0"/>
    <s v="DAVID BERTRAN"/>
    <s v="Recogida diaria"/>
    <s v="PALAU"/>
    <s v="alb. 040437, 040433, 040434"/>
    <m/>
    <m/>
    <m/>
    <m/>
    <x v="5"/>
    <x v="11"/>
    <x v="20"/>
    <m/>
    <n v="0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09:00:00"/>
    <m/>
    <m/>
    <x v="0"/>
    <s v="MR"/>
    <d v="2019-01-17T09:00:00"/>
    <m/>
    <s v="NACEX"/>
    <s v="Descarga"/>
    <x v="0"/>
    <n v="0"/>
    <n v="0.5"/>
    <x v="1"/>
    <s v="MAGNEGRAF"/>
    <s v="Proveedor Roto"/>
    <s v="TERRASSA"/>
    <s v="ALB. 19.001.420  OT 19.001.274"/>
    <m/>
    <m/>
    <m/>
    <m/>
    <x v="1"/>
    <x v="11"/>
    <x v="22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09:15:00"/>
    <m/>
    <m/>
    <x v="0"/>
    <s v="MR"/>
    <d v="2019-01-17T09:30:00"/>
    <m/>
    <s v="SUS MEDIOS"/>
    <s v="Descarga"/>
    <x v="0"/>
    <n v="0.5"/>
    <n v="1"/>
    <x v="0"/>
    <s v="SUTEIN "/>
    <s v="Proveedor Roto"/>
    <s v="LLIÇA DE VALL"/>
    <s v="ALV19-0176 PDO. 213004284 / ALV19-0177 Pdo. 213004285"/>
    <m/>
    <m/>
    <m/>
    <m/>
    <x v="6"/>
    <x v="11"/>
    <x v="69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09:30:00"/>
    <d v="1899-12-30T09:30:00"/>
    <m/>
    <x v="1"/>
    <s v="VG"/>
    <d v="2019-01-17T09:30:00"/>
    <m/>
    <s v="GIMARCO"/>
    <s v="Descarga"/>
    <x v="1"/>
    <n v="13.5"/>
    <n v="26"/>
    <x v="0"/>
    <s v="SCHOELLER NRX"/>
    <s v="Filial Import"/>
    <s v="NURIEUX"/>
    <s v="Matrículas 9204JTN /  R0397BCW"/>
    <m/>
    <m/>
    <m/>
    <m/>
    <x v="8"/>
    <x v="11"/>
    <x v="0"/>
    <m/>
    <n v="1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09:45:00"/>
    <m/>
    <m/>
    <x v="0"/>
    <s v="MR"/>
    <d v="2019-01-17T10:00:00"/>
    <m/>
    <s v="ASM"/>
    <s v="Descarga"/>
    <x v="0"/>
    <n v="0"/>
    <n v="0.5"/>
    <x v="1"/>
    <s v="VARIOS"/>
    <s v="Proveedor Inyección"/>
    <s v="MADRID"/>
    <s v="1 SOBRE DE ORIGEN TELE MAIL ATT. RRHH"/>
    <m/>
    <m/>
    <m/>
    <m/>
    <x v="1"/>
    <x v="11"/>
    <x v="5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0:15:00"/>
    <m/>
    <m/>
    <x v="0"/>
    <s v="MR"/>
    <d v="2019-01-17T10:30:00"/>
    <m/>
    <s v="TAP"/>
    <s v="Descarga"/>
    <x v="0"/>
    <n v="0.5"/>
    <n v="1"/>
    <x v="0"/>
    <s v="SERIPAFER"/>
    <s v="Proveedor Inyección"/>
    <s v="ALCOY"/>
    <s v="ALB. 190098 Pdo. 113005976"/>
    <m/>
    <m/>
    <m/>
    <m/>
    <x v="8"/>
    <x v="11"/>
    <x v="4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0:35:00"/>
    <m/>
    <m/>
    <x v="0"/>
    <s v="MR"/>
    <d v="2019-01-17T10:30:00"/>
    <m/>
    <s v="ARAGONES"/>
    <s v="Descarga"/>
    <x v="0"/>
    <n v="0"/>
    <n v="0.5"/>
    <x v="1"/>
    <s v="SAFI FABRICA DE VALVULAS"/>
    <s v="Proveedor Roto"/>
    <s v="EL VENDRELL"/>
    <s v="LLEGA UN BULTO SIN DOCUMENTAR"/>
    <m/>
    <m/>
    <m/>
    <m/>
    <x v="6"/>
    <x v="11"/>
    <x v="77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0:45:00"/>
    <d v="1899-12-30T10:45:00"/>
    <m/>
    <x v="1"/>
    <s v="MR"/>
    <d v="2019-01-17T11:00:00"/>
    <n v="25495"/>
    <s v="SUS MEDIOS"/>
    <s v="Carga"/>
    <x v="0"/>
    <n v="3"/>
    <n v="6"/>
    <x v="0"/>
    <s v="STORE &amp; GO "/>
    <s v="DDP Cliente Roto"/>
    <s v="PORTUGAL"/>
    <s v="L-185547 ALB. DE FILIAL Nº 144495"/>
    <m/>
    <m/>
    <m/>
    <m/>
    <x v="8"/>
    <x v="11"/>
    <x v="71"/>
    <m/>
    <n v="0"/>
    <x v="0"/>
    <x v="0"/>
    <s v="SI"/>
    <s v="SI"/>
    <s v="Retraso"/>
    <n v="1"/>
    <n v="0"/>
    <s v="TRANS. PROPIO"/>
    <x v="2"/>
    <x v="0"/>
    <n v="468"/>
    <n v="18"/>
    <n v="0.2"/>
  </r>
  <r>
    <d v="2019-01-17T00:00:00"/>
    <d v="1899-12-30T10:50:00"/>
    <m/>
    <m/>
    <x v="0"/>
    <s v="MR"/>
    <d v="2019-01-17T11:00:00"/>
    <m/>
    <s v="MRW"/>
    <s v="Descarga"/>
    <x v="0"/>
    <n v="0"/>
    <n v="0.5"/>
    <x v="1"/>
    <s v="DISEÑO LOGO2"/>
    <s v="Proveedor Roto"/>
    <s v="PALAU"/>
    <s v="UN SOBRE"/>
    <m/>
    <m/>
    <m/>
    <m/>
    <x v="1"/>
    <x v="11"/>
    <x v="3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0:55:00"/>
    <m/>
    <m/>
    <x v="0"/>
    <s v="MR"/>
    <d v="2019-01-17T11:00:00"/>
    <m/>
    <s v="SUS MEDIOS"/>
    <s v="Descarga"/>
    <x v="0"/>
    <n v="0"/>
    <n v="0.5"/>
    <x v="1"/>
    <s v="TORRAS"/>
    <s v="Proveedor Roto"/>
    <s v="SABADELL"/>
    <s v="ALB. L903142 - pdo. 213004289"/>
    <m/>
    <m/>
    <m/>
    <m/>
    <x v="1"/>
    <x v="11"/>
    <x v="70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1:00:00"/>
    <d v="1899-12-30T11:00:00"/>
    <m/>
    <x v="1"/>
    <s v="MR"/>
    <d v="2019-01-17T11:00:00"/>
    <n v="6006753"/>
    <s v="SUS MEDIOS"/>
    <s v="Carga"/>
    <x v="0"/>
    <n v="1"/>
    <n v="2"/>
    <x v="0"/>
    <s v="SCHOELLER UK"/>
    <s v="Retira cliente Filial"/>
    <s v="UK"/>
    <m/>
    <m/>
    <m/>
    <m/>
    <m/>
    <x v="0"/>
    <x v="11"/>
    <x v="8"/>
    <m/>
    <n v="0"/>
    <x v="0"/>
    <x v="0"/>
    <s v="SI"/>
    <s v="SI"/>
    <s v="Retraso"/>
    <n v="1"/>
    <n v="0"/>
    <s v="CLIENTES"/>
    <x v="2"/>
    <x v="0"/>
    <n v="468"/>
    <n v="18"/>
    <n v="0.2"/>
  </r>
  <r>
    <d v="2019-01-17T00:00:00"/>
    <d v="1899-12-30T11:05:00"/>
    <m/>
    <m/>
    <x v="0"/>
    <s v="MR"/>
    <d v="2019-01-17T11:00:00"/>
    <m/>
    <s v="SUS MEDIOS"/>
    <s v="Descarga"/>
    <x v="1"/>
    <n v="13.5"/>
    <n v="26"/>
    <x v="0"/>
    <s v="CHEP"/>
    <s v="Proveedor Inyección"/>
    <s v="ALEMANIA"/>
    <n v="3680191438"/>
    <m/>
    <m/>
    <m/>
    <m/>
    <x v="8"/>
    <x v="11"/>
    <x v="78"/>
    <m/>
    <n v="1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1:10:00"/>
    <d v="1899-12-30T11:10:00"/>
    <m/>
    <x v="1"/>
    <s v="MR"/>
    <d v="2019-01-17T11:00:00"/>
    <s v="DAVID"/>
    <s v="DAVID BERTRAN"/>
    <s v="Carga"/>
    <x v="0"/>
    <n v="3"/>
    <n v="6"/>
    <x v="0"/>
    <s v="DAVID BERTRAN"/>
    <s v="Recogida diaria"/>
    <s v="PALAU"/>
    <s v="alb. 40440"/>
    <m/>
    <m/>
    <m/>
    <m/>
    <x v="5"/>
    <x v="11"/>
    <x v="79"/>
    <m/>
    <n v="0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11:15:00"/>
    <d v="1899-12-30T11:15:00"/>
    <m/>
    <x v="1"/>
    <s v="MR"/>
    <d v="2019-01-17T11:30:00"/>
    <m/>
    <s v="SUS MEDIOS"/>
    <s v="Descarga"/>
    <x v="0"/>
    <n v="1.5"/>
    <n v="3"/>
    <x v="0"/>
    <s v="BARMATEC"/>
    <s v="Proveedor Roto"/>
    <s v="PALAU"/>
    <s v="ALBARÁN A8 - Pdo. Interno 2387"/>
    <m/>
    <m/>
    <m/>
    <m/>
    <x v="6"/>
    <x v="11"/>
    <x v="75"/>
    <m/>
    <n v="0"/>
    <x v="0"/>
    <x v="0"/>
    <s v="SI"/>
    <s v="SI"/>
    <s v="SI"/>
    <n v="0"/>
    <n v="1"/>
    <s v="PROVEEDORES"/>
    <x v="2"/>
    <x v="0"/>
    <n v="468"/>
    <n v="18"/>
    <n v="0.2"/>
  </r>
  <r>
    <d v="2019-01-17T00:00:00"/>
    <d v="1899-12-30T11:30:00"/>
    <d v="1899-12-30T11:30:00"/>
    <m/>
    <x v="1"/>
    <s v="MR"/>
    <d v="2019-01-17T11:30:00"/>
    <n v="26151"/>
    <s v="JOSE REY"/>
    <s v="Carga"/>
    <x v="1"/>
    <n v="13.5"/>
    <n v="26"/>
    <x v="2"/>
    <s v="VARIOS"/>
    <s v="DDP Cliente Inyección"/>
    <s v="PALMA DEL RIO"/>
    <m/>
    <m/>
    <m/>
    <m/>
    <n v="27"/>
    <x v="6"/>
    <x v="11"/>
    <x v="3"/>
    <s v="C-Tanques"/>
    <n v="1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12:00:00"/>
    <d v="1899-12-30T12:00:00"/>
    <m/>
    <x v="1"/>
    <s v="MR"/>
    <d v="2019-01-17T12:00:00"/>
    <m/>
    <s v="VARIOS"/>
    <s v="Carga"/>
    <x v="0"/>
    <n v="1.5"/>
    <n v="3"/>
    <x v="0"/>
    <s v="MULTIPLASTIC"/>
    <s v="Retira cliente Inyección"/>
    <s v="GRANOLLERS"/>
    <s v="PDO. 25985 Y 25839, CHOFER SERGI MARCIAL"/>
    <m/>
    <m/>
    <m/>
    <m/>
    <x v="8"/>
    <x v="11"/>
    <x v="4"/>
    <m/>
    <n v="0"/>
    <x v="0"/>
    <x v="0"/>
    <s v="SI"/>
    <s v="SI"/>
    <s v="SI"/>
    <n v="0"/>
    <n v="1"/>
    <s v="CLIENTES"/>
    <x v="2"/>
    <x v="0"/>
    <n v="468"/>
    <n v="18"/>
    <n v="0.2"/>
  </r>
  <r>
    <d v="2019-01-17T00:00:00"/>
    <d v="1899-12-30T12:30:00"/>
    <d v="1899-12-30T12:30:00"/>
    <m/>
    <x v="1"/>
    <s v="MR"/>
    <d v="2019-01-17T12:30:00"/>
    <n v="25806"/>
    <s v="ALMIRAMAR"/>
    <s v="Carga"/>
    <x v="1"/>
    <n v="13.5"/>
    <n v="26"/>
    <x v="2"/>
    <s v="MARGI PACK"/>
    <s v="Retira cliente Inyección"/>
    <s v="ALCARRAS"/>
    <s v="ALBARAN 040150 COGERLO DE LA H016"/>
    <m/>
    <m/>
    <m/>
    <n v="23"/>
    <x v="5"/>
    <x v="11"/>
    <x v="5"/>
    <s v="B-carga Agrilog"/>
    <n v="1"/>
    <x v="0"/>
    <x v="0"/>
    <s v="SI"/>
    <s v="SI"/>
    <s v="SI"/>
    <n v="0"/>
    <n v="1"/>
    <s v="CLIENTES"/>
    <x v="2"/>
    <x v="0"/>
    <n v="468"/>
    <n v="18"/>
    <n v="0.2"/>
  </r>
  <r>
    <d v="2019-01-17T00:00:00"/>
    <d v="1899-12-30T13:00:00"/>
    <d v="1899-12-30T13:00:00"/>
    <m/>
    <x v="1"/>
    <s v="MR"/>
    <d v="2019-01-17T13:00:00"/>
    <n v="6006665"/>
    <s v="GIMARCO"/>
    <s v="Carga"/>
    <x v="0"/>
    <n v="4.5"/>
    <n v="9"/>
    <x v="0"/>
    <s v="SCHOELLER ITALIA"/>
    <s v="DDP Cliente Filial"/>
    <s v="ITALIA"/>
    <s v="FN55AV"/>
    <m/>
    <m/>
    <m/>
    <m/>
    <x v="8"/>
    <x v="11"/>
    <x v="37"/>
    <m/>
    <n v="0"/>
    <x v="0"/>
    <x v="0"/>
    <s v="SI"/>
    <s v="SI"/>
    <s v="SI"/>
    <n v="0"/>
    <n v="1"/>
    <s v="TRANS. PROPIO"/>
    <x v="2"/>
    <x v="0"/>
    <n v="468"/>
    <n v="18"/>
    <n v="0.2"/>
  </r>
  <r>
    <d v="2019-01-17T00:00:00"/>
    <d v="1899-12-30T13:30:00"/>
    <d v="1899-12-30T13:30:00"/>
    <m/>
    <x v="1"/>
    <s v="MR"/>
    <d v="2019-01-17T13:30:00"/>
    <n v="5000294"/>
    <s v="ALGAITRUCK"/>
    <s v="Carga"/>
    <x v="1"/>
    <n v="13.5"/>
    <n v="26"/>
    <x v="0"/>
    <s v="SCHOELLER LORQUI"/>
    <s v="Entre plantas"/>
    <s v="LORQUI"/>
    <s v="CARGA UN MOLDE Y PARTE DE MCIA DE ALMACEN, 2611-JXG    R-5244-BBZ"/>
    <m/>
    <m/>
    <m/>
    <m/>
    <x v="0"/>
    <x v="11"/>
    <x v="39"/>
    <m/>
    <n v="1"/>
    <x v="0"/>
    <x v="0"/>
    <s v="SI"/>
    <s v="SI"/>
    <s v="Retraso"/>
    <n v="1"/>
    <n v="0"/>
    <s v="TRANS. PROPIO"/>
    <x v="2"/>
    <x v="0"/>
    <n v="468"/>
    <n v="18"/>
    <n v="0.2"/>
  </r>
  <r>
    <d v="2019-01-17T00:00:00"/>
    <d v="1899-12-30T14:30:00"/>
    <d v="1899-12-30T14:30:00"/>
    <m/>
    <x v="1"/>
    <s v="MR"/>
    <d v="2019-01-17T14:30:00"/>
    <n v="6006772"/>
    <s v="SUS MEDIOS"/>
    <s v="Carga"/>
    <x v="0"/>
    <n v="0.5"/>
    <n v="1"/>
    <x v="0"/>
    <s v="SCHOELLER SUECIA"/>
    <s v="Retira cliente Filial"/>
    <s v="DINAMARCA"/>
    <s v="PDTE. CONFIRMAR HORA"/>
    <m/>
    <m/>
    <m/>
    <m/>
    <x v="0"/>
    <x v="11"/>
    <x v="12"/>
    <m/>
    <n v="0"/>
    <x v="0"/>
    <x v="0"/>
    <s v="SI"/>
    <s v="SI"/>
    <s v="SI"/>
    <n v="0"/>
    <n v="1"/>
    <s v="CLIENTES"/>
    <x v="2"/>
    <x v="0"/>
    <n v="468"/>
    <n v="18"/>
    <n v="0.2"/>
  </r>
  <r>
    <d v="2019-01-17T00:00:00"/>
    <d v="1899-12-30T14:31:00"/>
    <m/>
    <m/>
    <x v="0"/>
    <s v="MR"/>
    <d v="2019-01-17T14:30:00"/>
    <m/>
    <s v="DB SCHENKER"/>
    <s v="Descarga"/>
    <x v="0"/>
    <n v="0"/>
    <n v="1"/>
    <x v="0"/>
    <s v="BUFAB SPAIN"/>
    <s v="Proveedor Inyección"/>
    <s v="TERRASSA"/>
    <m/>
    <m/>
    <m/>
    <m/>
    <m/>
    <x v="0"/>
    <x v="11"/>
    <x v="80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7T00:00:00"/>
    <d v="1899-12-30T15:00:00"/>
    <d v="1899-12-30T15:00:00"/>
    <m/>
    <x v="1"/>
    <s v="MR"/>
    <d v="2019-01-17T15:00:00"/>
    <m/>
    <s v="SUS MEDIOS"/>
    <s v="Descarga"/>
    <x v="1"/>
    <n v="13.5"/>
    <n v="26"/>
    <x v="0"/>
    <s v="CHEP"/>
    <s v="Proveedor Inyección"/>
    <s v="ALEMANIA"/>
    <n v="3680191439"/>
    <m/>
    <m/>
    <m/>
    <n v="42"/>
    <x v="4"/>
    <x v="11"/>
    <x v="39"/>
    <s v="K-Palets Chep"/>
    <n v="1"/>
    <x v="0"/>
    <x v="0"/>
    <s v="SI"/>
    <s v="SI"/>
    <s v="SI"/>
    <n v="0"/>
    <n v="1"/>
    <s v="PROVEEDORES"/>
    <x v="2"/>
    <x v="0"/>
    <n v="468"/>
    <n v="18"/>
    <n v="0.2"/>
  </r>
  <r>
    <d v="2019-01-17T00:00:00"/>
    <d v="1899-12-30T16:00:00"/>
    <d v="1899-12-30T16:00:00"/>
    <m/>
    <x v="1"/>
    <s v="MR"/>
    <d v="2019-01-17T16:00:00"/>
    <m/>
    <s v="SUS MEDIOS"/>
    <s v="Carga"/>
    <x v="0"/>
    <n v="5"/>
    <n v="10"/>
    <x v="0"/>
    <s v="AQUA AMBIENT"/>
    <s v="Retira cliente Roto"/>
    <s v="VARIOS"/>
    <m/>
    <m/>
    <m/>
    <m/>
    <m/>
    <x v="4"/>
    <x v="11"/>
    <x v="13"/>
    <m/>
    <n v="0"/>
    <x v="0"/>
    <x v="0"/>
    <s v="SI"/>
    <s v="SI"/>
    <s v="SI"/>
    <n v="0"/>
    <n v="1"/>
    <s v="CLIENTES"/>
    <x v="2"/>
    <x v="0"/>
    <n v="468"/>
    <n v="18"/>
    <n v="0.2"/>
  </r>
  <r>
    <d v="2019-01-17T00:00:00"/>
    <d v="1899-12-30T16:30:00"/>
    <d v="1899-12-30T16:30:00"/>
    <m/>
    <x v="1"/>
    <s v="MR"/>
    <d v="2019-01-17T16:30:00"/>
    <n v="25668"/>
    <s v="TTES. AUGUSTO"/>
    <s v="Carga"/>
    <x v="0"/>
    <n v="1"/>
    <n v="2"/>
    <x v="0"/>
    <s v="MGI COUTIER ESPAÑA"/>
    <s v="Retira cliente Inyección"/>
    <s v="VIGO"/>
    <s v="5470KDZ"/>
    <m/>
    <m/>
    <m/>
    <m/>
    <x v="0"/>
    <x v="11"/>
    <x v="8"/>
    <m/>
    <n v="0"/>
    <x v="0"/>
    <x v="0"/>
    <s v="SI"/>
    <s v="SI"/>
    <s v="SI"/>
    <n v="0"/>
    <n v="1"/>
    <s v="CLIENTES"/>
    <x v="2"/>
    <x v="0"/>
    <n v="468"/>
    <n v="18"/>
    <n v="0.2"/>
  </r>
  <r>
    <d v="2019-01-18T00:00:00"/>
    <d v="1899-12-30T07:00:00"/>
    <d v="1899-12-30T07:00:00"/>
    <m/>
    <x v="1"/>
    <s v="MR"/>
    <d v="2019-01-18T07:00:00"/>
    <m/>
    <s v="SUS MEDIOS"/>
    <s v="Descarga"/>
    <x v="1"/>
    <n v="13.5"/>
    <n v="26"/>
    <x v="0"/>
    <s v="SERRADORA DOMENECH"/>
    <s v="Proveedor Inyección"/>
    <s v="GIRONA"/>
    <m/>
    <m/>
    <m/>
    <m/>
    <m/>
    <x v="8"/>
    <x v="12"/>
    <x v="81"/>
    <m/>
    <n v="1"/>
    <x v="0"/>
    <x v="0"/>
    <s v="SI"/>
    <s v="SI"/>
    <s v="Retraso"/>
    <n v="1"/>
    <n v="0"/>
    <s v="PROVEEDORES"/>
    <x v="2"/>
    <x v="0"/>
    <n v="468"/>
    <n v="18"/>
    <n v="0.2"/>
  </r>
  <r>
    <d v="2019-01-18T00:00:00"/>
    <d v="1899-12-30T08:00:00"/>
    <d v="1899-12-30T08:00:00"/>
    <m/>
    <x v="1"/>
    <s v="VG"/>
    <d v="2019-01-18T08:00:00"/>
    <m/>
    <s v="MORARTE"/>
    <s v="Descarga"/>
    <x v="1"/>
    <n v="13.5"/>
    <n v="26"/>
    <x v="0"/>
    <s v="SCHOELLER NRX"/>
    <s v="Filial Import"/>
    <s v="NURIEUX"/>
    <s v="R-5163-BBW     2191GTW"/>
    <m/>
    <m/>
    <m/>
    <n v="33"/>
    <x v="8"/>
    <x v="12"/>
    <x v="9"/>
    <s v="J-Tapas Chep"/>
    <n v="1"/>
    <x v="0"/>
    <x v="0"/>
    <s v="SI"/>
    <s v="SI"/>
    <s v="SI"/>
    <n v="0"/>
    <n v="1"/>
    <s v="TRANS. PROPIO"/>
    <x v="2"/>
    <x v="0"/>
    <n v="468"/>
    <n v="18"/>
    <n v="0.2"/>
  </r>
  <r>
    <d v="2019-01-18T00:00:00"/>
    <d v="1899-12-30T09:20:00"/>
    <m/>
    <m/>
    <x v="0"/>
    <s v="MR"/>
    <d v="2019-01-18T09:30:00"/>
    <m/>
    <s v="SUS MEDIOS"/>
    <s v="Descarga"/>
    <x v="0"/>
    <n v="0.5"/>
    <n v="1"/>
    <x v="0"/>
    <s v="SIMONA"/>
    <s v="Proveedor Roto"/>
    <s v="PALAU"/>
    <s v="ALBARÁN 7201230761 Pdo. 213004247"/>
    <m/>
    <m/>
    <m/>
    <m/>
    <x v="6"/>
    <x v="12"/>
    <x v="82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8T00:00:00"/>
    <d v="1899-12-30T09:30:00"/>
    <d v="1899-12-30T09:30:00"/>
    <m/>
    <x v="1"/>
    <s v="MR"/>
    <d v="2019-01-18T09:30:00"/>
    <m/>
    <s v="BCN EXPRESS"/>
    <s v="Descarga"/>
    <x v="0"/>
    <n v="0.5"/>
    <n v="1"/>
    <x v="0"/>
    <s v="BEKUPLAST"/>
    <s v="Filial Import"/>
    <s v="ALEMANIA"/>
    <s v="CB-1038"/>
    <m/>
    <m/>
    <m/>
    <m/>
    <x v="8"/>
    <x v="12"/>
    <x v="0"/>
    <m/>
    <n v="0"/>
    <x v="0"/>
    <x v="0"/>
    <s v="SI"/>
    <s v="SI"/>
    <s v="SI"/>
    <n v="0"/>
    <n v="1"/>
    <s v="TRANS. PROPIO"/>
    <x v="2"/>
    <x v="0"/>
    <n v="468"/>
    <n v="18"/>
    <n v="0.2"/>
  </r>
  <r>
    <d v="2019-01-18T00:00:00"/>
    <d v="1899-12-30T09:35:00"/>
    <d v="1899-12-30T09:35:00"/>
    <m/>
    <x v="1"/>
    <s v="MR"/>
    <d v="2019-01-18T09:30:00"/>
    <n v="6006703"/>
    <s v="SUS MEDIOS"/>
    <s v="Carga"/>
    <x v="1"/>
    <n v="13.5"/>
    <n v="26"/>
    <x v="0"/>
    <s v="CHEP"/>
    <s v="Retira cliente Inyección"/>
    <s v="VARIOS"/>
    <n v="3680192558"/>
    <m/>
    <m/>
    <m/>
    <m/>
    <x v="8"/>
    <x v="12"/>
    <x v="74"/>
    <m/>
    <n v="1"/>
    <x v="0"/>
    <x v="0"/>
    <s v="SI"/>
    <s v="SI"/>
    <s v="SI"/>
    <n v="0"/>
    <n v="1"/>
    <s v="CLIENTES"/>
    <x v="2"/>
    <x v="0"/>
    <n v="468"/>
    <n v="18"/>
    <n v="0.2"/>
  </r>
  <r>
    <d v="2019-01-18T00:00:00"/>
    <d v="1899-12-30T09:40:00"/>
    <m/>
    <m/>
    <x v="0"/>
    <s v="MR"/>
    <d v="2019-01-18T09:30:00"/>
    <m/>
    <s v="SUS MEDIOS"/>
    <s v="Descarga"/>
    <x v="0"/>
    <n v="0"/>
    <n v="0.5"/>
    <x v="1"/>
    <s v="FRANCISCO RAMON MOLA SOLA"/>
    <s v="Proveedor Roto"/>
    <s v="BARCELONA"/>
    <s v="ALBARAN A-2019_02, Pdo. 213004309"/>
    <m/>
    <m/>
    <m/>
    <m/>
    <x v="1"/>
    <x v="12"/>
    <x v="8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8T00:00:00"/>
    <d v="1899-12-30T09:45:00"/>
    <d v="1899-12-30T09:45:00"/>
    <m/>
    <x v="1"/>
    <s v="MR"/>
    <d v="2019-01-18T10:00:00"/>
    <s v="DAVID"/>
    <s v="DAVID BERTRAN"/>
    <s v="Carga"/>
    <x v="0"/>
    <n v="3"/>
    <n v="6"/>
    <x v="0"/>
    <s v="DAVID BERTRAN"/>
    <s v="Recogida diaria"/>
    <s v="PALAU"/>
    <s v="alb. 040437, 040433, 040434"/>
    <m/>
    <m/>
    <m/>
    <m/>
    <x v="1"/>
    <x v="12"/>
    <x v="53"/>
    <m/>
    <n v="0"/>
    <x v="0"/>
    <x v="0"/>
    <s v="SI"/>
    <s v="SI"/>
    <s v="SI"/>
    <n v="0"/>
    <n v="1"/>
    <s v="TRANS. PROPIO"/>
    <x v="2"/>
    <x v="0"/>
    <n v="468"/>
    <n v="18"/>
    <n v="0.2"/>
  </r>
  <r>
    <d v="2019-01-18T00:00:00"/>
    <d v="1899-12-30T10:00:00"/>
    <d v="1899-12-30T10:00:00"/>
    <m/>
    <x v="1"/>
    <s v="MR"/>
    <d v="2019-01-18T10:00:00"/>
    <m/>
    <s v="COBARPLAS"/>
    <s v="Descarga"/>
    <x v="0"/>
    <n v="5"/>
    <n v="8"/>
    <x v="0"/>
    <s v="PLASTICOS GUELL"/>
    <s v="Proveedor Roto"/>
    <s v="PALAU"/>
    <s v="ALB. B603 Y  ALB. G190076"/>
    <m/>
    <m/>
    <m/>
    <m/>
    <x v="6"/>
    <x v="12"/>
    <x v="14"/>
    <m/>
    <n v="0"/>
    <x v="0"/>
    <x v="0"/>
    <s v="SI"/>
    <s v="SI"/>
    <s v="SI"/>
    <n v="0"/>
    <n v="1"/>
    <s v="PROVEEDORES"/>
    <x v="2"/>
    <x v="0"/>
    <n v="468"/>
    <n v="18"/>
    <n v="0.2"/>
  </r>
  <r>
    <d v="2019-01-18T00:00:00"/>
    <d v="1899-12-30T10:15:00"/>
    <m/>
    <m/>
    <x v="0"/>
    <s v="MR"/>
    <d v="2019-01-18T10:30:00"/>
    <m/>
    <s v="SUS MEDIOS"/>
    <s v="Descarga"/>
    <x v="0"/>
    <n v="1.5"/>
    <n v="3"/>
    <x v="0"/>
    <s v="ZFOAM ESPAÑA"/>
    <s v="Proveedor Inyección"/>
    <s v="ZARAGPZA"/>
    <s v="ALB. 2190124, Pdo. 113006377"/>
    <m/>
    <m/>
    <m/>
    <m/>
    <x v="6"/>
    <x v="12"/>
    <x v="43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8T00:00:00"/>
    <d v="1899-12-30T10:30:00"/>
    <d v="1899-12-30T10:30:00"/>
    <m/>
    <x v="1"/>
    <s v="MR"/>
    <d v="2019-01-18T10:30:00"/>
    <n v="26246"/>
    <s v="CBL"/>
    <s v="Carga"/>
    <x v="0"/>
    <n v="0.5"/>
    <n v="1"/>
    <x v="0"/>
    <s v="ICOMMERS"/>
    <s v="Retira cliente Inyección"/>
    <s v="PALAU"/>
    <s v="solicitan cita sobre las 09:30."/>
    <m/>
    <m/>
    <m/>
    <m/>
    <x v="0"/>
    <x v="12"/>
    <x v="42"/>
    <m/>
    <n v="0"/>
    <x v="0"/>
    <x v="0"/>
    <s v="SI"/>
    <s v="SI"/>
    <s v="Retraso"/>
    <n v="1"/>
    <n v="0"/>
    <s v="CLIENTES"/>
    <x v="2"/>
    <x v="0"/>
    <n v="468"/>
    <n v="18"/>
    <n v="0.2"/>
  </r>
  <r>
    <d v="2019-01-18T00:00:00"/>
    <d v="1899-12-30T10:43:00"/>
    <m/>
    <m/>
    <x v="0"/>
    <s v="MR"/>
    <d v="2019-01-18T10:30:00"/>
    <m/>
    <s v="SUS MEDIOS"/>
    <s v="Descarga"/>
    <x v="0"/>
    <n v="0"/>
    <n v="0.5"/>
    <x v="1"/>
    <s v="TORRAS"/>
    <s v="Proveedor Roto"/>
    <s v="PALAU"/>
    <s v="L903276, L903450 PDO. 213004289, L903373, L903458 PDO. 213004289, L903489"/>
    <m/>
    <m/>
    <m/>
    <m/>
    <x v="1"/>
    <x v="12"/>
    <x v="84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8T00:00:00"/>
    <d v="1899-12-30T11:00:00"/>
    <d v="1899-12-30T11:00:00"/>
    <m/>
    <x v="1"/>
    <s v="MR"/>
    <d v="2019-01-18T11:00:00"/>
    <m/>
    <s v="VARIOS"/>
    <s v="Carga"/>
    <x v="1"/>
    <n v="13.5"/>
    <n v="26"/>
    <x v="0"/>
    <s v="AQUA AMBIENT"/>
    <s v="Retira cliente Roto"/>
    <s v="VARIOS"/>
    <s v="9AL/190000045, PDTE. CONFIRMAR LIDIA"/>
    <m/>
    <m/>
    <m/>
    <m/>
    <x v="6"/>
    <x v="12"/>
    <x v="85"/>
    <m/>
    <n v="1"/>
    <x v="0"/>
    <x v="0"/>
    <s v="SI"/>
    <s v="SI"/>
    <s v="Retraso"/>
    <n v="1"/>
    <n v="0"/>
    <s v="CLIENTES"/>
    <x v="2"/>
    <x v="0"/>
    <n v="468"/>
    <n v="18"/>
    <n v="0.2"/>
  </r>
  <r>
    <d v="2019-01-18T00:00:00"/>
    <d v="1899-12-30T11:05:00"/>
    <m/>
    <m/>
    <x v="0"/>
    <s v="MR"/>
    <d v="2019-01-18T11:00:00"/>
    <m/>
    <s v="ASM"/>
    <s v="Descarga"/>
    <x v="0"/>
    <n v="0.5"/>
    <n v="1"/>
    <x v="0"/>
    <s v="ANDRÉS MASEGOSA"/>
    <s v="Proveedor Inyección"/>
    <s v="ALICANTE"/>
    <s v="ALBARAN V120/2019"/>
    <m/>
    <m/>
    <m/>
    <m/>
    <x v="5"/>
    <x v="12"/>
    <x v="78"/>
    <m/>
    <n v="0"/>
    <x v="0"/>
    <x v="0"/>
    <s v="No"/>
    <s v="Sin cita"/>
    <s v="Sin cita"/>
    <n v="1"/>
    <n v="0"/>
    <s v="PROVEEDORES"/>
    <x v="2"/>
    <x v="0"/>
    <n v="468"/>
    <n v="18"/>
    <n v="0.2"/>
  </r>
  <r>
    <d v="2019-01-18T00:00:00"/>
    <d v="1899-12-30T11:30:00"/>
    <d v="1899-12-30T11:30:00"/>
    <m/>
    <x v="1"/>
    <s v="MR"/>
    <d v="2019-01-18T11:30:00"/>
    <m/>
    <s v="VARIOS"/>
    <s v="Carga"/>
    <x v="0"/>
    <n v="1"/>
    <n v="2"/>
    <x v="0"/>
    <s v="AQUA AMBIENT"/>
    <s v="Retira cliente Roto"/>
    <s v="VARIOS"/>
    <s v="9AL/190000048"/>
    <m/>
    <m/>
    <m/>
    <m/>
    <x v="6"/>
    <x v="12"/>
    <x v="3"/>
    <m/>
    <n v="0"/>
    <x v="0"/>
    <x v="0"/>
    <s v="SI"/>
    <s v="SI"/>
    <s v="SI"/>
    <n v="0"/>
    <n v="1"/>
    <s v="CLIENTES"/>
    <x v="2"/>
    <x v="0"/>
    <n v="468"/>
    <n v="18"/>
    <n v="0.2"/>
  </r>
  <r>
    <d v="2019-01-18T00:00:00"/>
    <d v="1899-12-30T12:00:00"/>
    <d v="1899-12-30T12:00:00"/>
    <m/>
    <x v="1"/>
    <s v="MR"/>
    <d v="2019-01-18T12:00:00"/>
    <m/>
    <s v="TXT"/>
    <s v="Descarga"/>
    <x v="0"/>
    <n v="0.5"/>
    <n v="1"/>
    <x v="0"/>
    <s v="PUROMASTER"/>
    <s v="Proveedor Inyección"/>
    <s v="MURCIA"/>
    <m/>
    <m/>
    <m/>
    <m/>
    <m/>
    <x v="6"/>
    <x v="12"/>
    <x v="4"/>
    <m/>
    <n v="0"/>
    <x v="0"/>
    <x v="0"/>
    <s v="SI"/>
    <s v="SI"/>
    <s v="SI"/>
    <n v="0"/>
    <n v="1"/>
    <s v="PROVEEDORES"/>
    <x v="2"/>
    <x v="0"/>
    <n v="468"/>
    <n v="18"/>
    <n v="0.2"/>
  </r>
  <r>
    <d v="2019-01-18T00:00:00"/>
    <d v="1899-12-30T12:30:00"/>
    <d v="1899-12-30T12:30:00"/>
    <m/>
    <x v="1"/>
    <s v="MR"/>
    <d v="2019-01-18T12:30:00"/>
    <m/>
    <s v="NACEX"/>
    <s v="Carga"/>
    <x v="0"/>
    <n v="0.5"/>
    <n v="1"/>
    <x v="1"/>
    <s v="AQUA AMBIENT"/>
    <s v="Retira cliente Roto"/>
    <s v="VARIOS"/>
    <s v="9AL/19000047"/>
    <m/>
    <m/>
    <m/>
    <m/>
    <x v="5"/>
    <x v="12"/>
    <x v="5"/>
    <m/>
    <n v="0"/>
    <x v="0"/>
    <x v="0"/>
    <s v="SI"/>
    <s v="SI"/>
    <s v="SI"/>
    <n v="0"/>
    <n v="1"/>
    <s v="CLIENTES"/>
    <x v="2"/>
    <x v="0"/>
    <n v="468"/>
    <n v="18"/>
    <n v="0.2"/>
  </r>
  <r>
    <d v="2019-01-18T00:00:00"/>
    <d v="1899-12-30T13:00:00"/>
    <d v="1899-12-30T13:00:00"/>
    <m/>
    <x v="1"/>
    <s v="VG"/>
    <d v="2019-01-18T13:00:00"/>
    <m/>
    <s v="GIMARCO"/>
    <s v="Descarga"/>
    <x v="1"/>
    <n v="13.5"/>
    <n v="33"/>
    <x v="0"/>
    <s v="SCHOELLER GAILLON"/>
    <s v="Filial Import"/>
    <s v="GAILLON"/>
    <s v="1511-KDN / R-2070-BCM"/>
    <m/>
    <m/>
    <m/>
    <m/>
    <x v="8"/>
    <x v="12"/>
    <x v="37"/>
    <m/>
    <n v="1"/>
    <x v="0"/>
    <x v="0"/>
    <s v="SI"/>
    <s v="SI"/>
    <s v="SI"/>
    <n v="0"/>
    <n v="1"/>
    <s v="TRANS. PROPIO"/>
    <x v="2"/>
    <x v="0"/>
    <n v="468"/>
    <n v="18"/>
    <n v="0.2"/>
  </r>
  <r>
    <d v="2019-01-18T00:00:00"/>
    <d v="1899-12-30T16:00:00"/>
    <d v="1899-12-30T16:00:00"/>
    <m/>
    <x v="1"/>
    <s v="MR"/>
    <d v="2019-01-18T16:00:00"/>
    <m/>
    <s v="SUS MEDIOS"/>
    <s v="Carga"/>
    <x v="0"/>
    <n v="5"/>
    <n v="10"/>
    <x v="0"/>
    <s v="AQUA AMBIENT"/>
    <s v="Retira cliente Roto"/>
    <s v="VARIOS"/>
    <m/>
    <m/>
    <m/>
    <m/>
    <m/>
    <x v="4"/>
    <x v="12"/>
    <x v="13"/>
    <m/>
    <n v="0"/>
    <x v="0"/>
    <x v="0"/>
    <s v="SI"/>
    <s v="SI"/>
    <s v="SI"/>
    <n v="0"/>
    <n v="1"/>
    <s v="CLIENTES"/>
    <x v="2"/>
    <x v="0"/>
    <n v="468"/>
    <n v="18"/>
    <n v="0.2"/>
  </r>
  <r>
    <d v="2019-01-18T00:00:00"/>
    <d v="1899-12-30T16:30:00"/>
    <d v="1899-12-30T16:30:00"/>
    <m/>
    <x v="1"/>
    <s v="JAR"/>
    <d v="2019-01-18T16:30:00"/>
    <m/>
    <s v="GONZATRANS"/>
    <s v="Carga"/>
    <x v="1"/>
    <n v="13.5"/>
    <n v="26"/>
    <x v="0"/>
    <s v="FLUIDRA"/>
    <s v="DDP Cliente Roto"/>
    <s v="MAÇANET"/>
    <m/>
    <m/>
    <m/>
    <m/>
    <m/>
    <x v="4"/>
    <x v="12"/>
    <x v="8"/>
    <m/>
    <n v="1"/>
    <x v="0"/>
    <x v="0"/>
    <s v="SI"/>
    <s v="SI"/>
    <s v="SI"/>
    <n v="0"/>
    <n v="1"/>
    <s v="TRANS. PROPIO"/>
    <x v="2"/>
    <x v="0"/>
    <n v="468"/>
    <n v="18"/>
    <n v="0.2"/>
  </r>
  <r>
    <d v="2019-01-21T00:00:00"/>
    <d v="1899-12-30T06:00:00"/>
    <d v="1899-12-30T06:00:00"/>
    <m/>
    <x v="1"/>
    <s v="MR"/>
    <d v="2019-01-21T06:00:00"/>
    <m/>
    <s v="SUS MEDIOS"/>
    <s v="Descarga"/>
    <x v="1"/>
    <n v="13.5"/>
    <n v="26"/>
    <x v="0"/>
    <s v="SCHOELLER LORQUI"/>
    <s v="Entre plantas"/>
    <s v="LORQUI"/>
    <m/>
    <m/>
    <m/>
    <m/>
    <m/>
    <x v="8"/>
    <x v="13"/>
    <x v="76"/>
    <m/>
    <n v="1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07:30:00"/>
    <d v="1899-12-30T07:30:00"/>
    <m/>
    <x v="1"/>
    <s v="CT"/>
    <d v="2019-01-21T07:30:00"/>
    <n v="23958"/>
    <s v="GONZATRANS"/>
    <s v="Carga"/>
    <x v="1"/>
    <n v="13.5"/>
    <n v="26"/>
    <x v="0"/>
    <s v="INORPACK"/>
    <s v="DDP Cliente Inyección"/>
    <s v="ABRERA"/>
    <m/>
    <m/>
    <m/>
    <m/>
    <m/>
    <x v="8"/>
    <x v="13"/>
    <x v="18"/>
    <m/>
    <n v="1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08:00:00"/>
    <d v="1899-12-30T08:00:00"/>
    <m/>
    <x v="1"/>
    <s v="JAR"/>
    <d v="2019-01-21T08:00:00"/>
    <m/>
    <s v="SUS MEDIOS"/>
    <s v="Carga"/>
    <x v="0"/>
    <n v="5"/>
    <n v="10"/>
    <x v="0"/>
    <s v="ECOIMSA"/>
    <s v="Retira cliente Roto"/>
    <s v="PALAU"/>
    <s v="retirar aguas y aceites"/>
    <m/>
    <m/>
    <m/>
    <m/>
    <x v="1"/>
    <x v="13"/>
    <x v="9"/>
    <m/>
    <n v="0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08:01:00"/>
    <m/>
    <m/>
    <x v="0"/>
    <s v="MR"/>
    <d v="2019-01-21T08:00:00"/>
    <m/>
    <s v="SUS MEDIOS"/>
    <s v="Descarga"/>
    <x v="1"/>
    <n v="13.5"/>
    <n v="26"/>
    <x v="0"/>
    <s v="CHEP"/>
    <s v="Proveedor Inyección"/>
    <s v="ALEMANIA"/>
    <s v="SIN CITA 3680191440"/>
    <m/>
    <m/>
    <m/>
    <n v="32"/>
    <x v="6"/>
    <x v="13"/>
    <x v="25"/>
    <s v="K-Palets Chep"/>
    <n v="1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08:30:00"/>
    <d v="1899-12-30T08:30:00"/>
    <m/>
    <x v="1"/>
    <s v="MR"/>
    <d v="2019-01-21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13"/>
    <x v="20"/>
    <m/>
    <n v="0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09:00:00"/>
    <d v="1899-12-30T09:00:00"/>
    <m/>
    <x v="1"/>
    <s v="CT"/>
    <d v="2019-01-21T09:00:00"/>
    <n v="23958"/>
    <s v="GONZATRANS"/>
    <s v="Carga"/>
    <x v="1"/>
    <n v="13.5"/>
    <n v="26"/>
    <x v="0"/>
    <s v="INORPACK"/>
    <s v="DDP Cliente Inyección"/>
    <s v="ABRERA"/>
    <m/>
    <m/>
    <m/>
    <m/>
    <m/>
    <x v="8"/>
    <x v="13"/>
    <x v="22"/>
    <m/>
    <n v="1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09:30:00"/>
    <m/>
    <m/>
    <x v="0"/>
    <s v="MR"/>
    <d v="2019-01-21T09:30:00"/>
    <m/>
    <s v="ASM"/>
    <s v="Descarga"/>
    <x v="0"/>
    <n v="0"/>
    <n v="0.5"/>
    <x v="1"/>
    <s v="ANDRÉS MASEGOSA"/>
    <s v="Proveedor Inyección"/>
    <s v="ALICANTE"/>
    <s v="ALBARAN V136/2019  NºPEDIDO 116/2019"/>
    <m/>
    <m/>
    <m/>
    <m/>
    <x v="1"/>
    <x v="13"/>
    <x v="0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0:00:00"/>
    <d v="1899-12-30T10:00:00"/>
    <m/>
    <x v="1"/>
    <s v="MR"/>
    <d v="2019-01-21T10:00:00"/>
    <m/>
    <s v="LUIS TORTOSA"/>
    <s v="Descarga"/>
    <x v="1"/>
    <n v="13.5"/>
    <n v="26"/>
    <x v="0"/>
    <s v="MORSSINKHOF"/>
    <s v="Proveedor Inyección"/>
    <s v="ALEMANIA"/>
    <m/>
    <m/>
    <m/>
    <m/>
    <n v="26"/>
    <x v="8"/>
    <x v="13"/>
    <x v="14"/>
    <s v="G-descarga filial"/>
    <n v="1"/>
    <x v="0"/>
    <x v="0"/>
    <s v="SI"/>
    <s v="SI"/>
    <s v="SI"/>
    <n v="0"/>
    <n v="1"/>
    <s v="PROVEEDORES"/>
    <x v="3"/>
    <x v="0"/>
    <n v="468"/>
    <n v="18"/>
    <n v="0.2"/>
  </r>
  <r>
    <d v="2019-01-21T00:00:00"/>
    <d v="1899-12-30T10:45:00"/>
    <m/>
    <m/>
    <x v="0"/>
    <s v="MR"/>
    <d v="2019-01-21T11:00:00"/>
    <m/>
    <s v="DHL"/>
    <s v="Descarga"/>
    <x v="0"/>
    <n v="0"/>
    <n v="0.5"/>
    <x v="1"/>
    <s v="UNIGASKET"/>
    <s v="Proveedor Roto"/>
    <s v="TERRASSA"/>
    <s v="ALB. 190165 Pdo. 213004308"/>
    <m/>
    <m/>
    <m/>
    <m/>
    <x v="1"/>
    <x v="13"/>
    <x v="3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1:30:00"/>
    <m/>
    <m/>
    <x v="0"/>
    <s v="MR"/>
    <d v="2019-01-21T11:30:00"/>
    <m/>
    <s v="SUS MEDIOS"/>
    <s v="Descarga"/>
    <x v="0"/>
    <n v="0"/>
    <n v="0.5"/>
    <x v="1"/>
    <s v="TORRAS"/>
    <s v="Proveedor Roto"/>
    <s v="SABADELL"/>
    <s v="L903841 Y L903847"/>
    <m/>
    <m/>
    <m/>
    <m/>
    <x v="1"/>
    <x v="13"/>
    <x v="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1:45:00"/>
    <d v="1899-12-30T11:45:00"/>
    <m/>
    <x v="1"/>
    <s v="MR"/>
    <d v="2019-01-21T12:00:00"/>
    <s v="DAVID"/>
    <s v="DAVID BERTRAN"/>
    <s v="Descarga"/>
    <x v="0"/>
    <n v="3"/>
    <n v="6"/>
    <x v="0"/>
    <s v="DAVID BERTRAN"/>
    <s v="Recogida diaria"/>
    <s v="PALAU"/>
    <m/>
    <m/>
    <m/>
    <m/>
    <m/>
    <x v="6"/>
    <x v="13"/>
    <x v="63"/>
    <m/>
    <n v="0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12:00:00"/>
    <d v="1899-12-30T12:00:00"/>
    <m/>
    <x v="1"/>
    <s v="MR"/>
    <d v="2019-01-21T12:00:00"/>
    <n v="6006703"/>
    <s v="SUS MEDIOS"/>
    <s v="Carga"/>
    <x v="1"/>
    <n v="13.5"/>
    <n v="26"/>
    <x v="0"/>
    <s v="CHEP"/>
    <s v="Retira cliente Inyección"/>
    <s v="VARIOS"/>
    <s v="3680210417  KT4386E"/>
    <m/>
    <m/>
    <m/>
    <n v="24"/>
    <x v="8"/>
    <x v="13"/>
    <x v="4"/>
    <s v="K-Palets Chep"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2:05:00"/>
    <m/>
    <m/>
    <x v="0"/>
    <s v="MR"/>
    <d v="2019-01-21T12:00:00"/>
    <m/>
    <s v="SUS MEDIOS"/>
    <s v="Descarga"/>
    <x v="0"/>
    <n v="0"/>
    <n v="1"/>
    <x v="0"/>
    <s v="IQAP MASTERBATCH"/>
    <s v="Proveedor Roto"/>
    <s v="vic"/>
    <s v="Alb. 809388 Pdo. 113006385"/>
    <m/>
    <m/>
    <m/>
    <m/>
    <x v="6"/>
    <x v="13"/>
    <x v="3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2:10:00"/>
    <m/>
    <m/>
    <x v="0"/>
    <s v="MR"/>
    <d v="2019-01-21T12:00:00"/>
    <m/>
    <s v="SUS MEDIOS"/>
    <s v="Descarga"/>
    <x v="0"/>
    <n v="0"/>
    <n v="1"/>
    <x v="0"/>
    <s v="UNIGASKET"/>
    <s v="Proveedor Roto"/>
    <s v="TERRASSA"/>
    <s v="ALB. 190131 Pdo. 213004276"/>
    <m/>
    <m/>
    <m/>
    <m/>
    <x v="6"/>
    <x v="13"/>
    <x v="24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2:15:00"/>
    <m/>
    <m/>
    <x v="0"/>
    <s v="MR"/>
    <d v="2019-01-21T12:30:00"/>
    <m/>
    <s v="SUS MEDIOS"/>
    <s v="Descarga"/>
    <x v="0"/>
    <n v="0"/>
    <n v="1"/>
    <x v="0"/>
    <s v="VARIOS"/>
    <s v="Proveedor Roto"/>
    <s v="LES FRANQUESES"/>
    <s v="DE POLITRACTOR UN ASPIRADOR A/A MIGUEL ANGEL"/>
    <m/>
    <m/>
    <m/>
    <m/>
    <x v="6"/>
    <x v="13"/>
    <x v="36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2:20:00"/>
    <d v="1899-12-30T12:20:00"/>
    <m/>
    <x v="1"/>
    <s v="MR"/>
    <d v="2019-01-21T12:30:00"/>
    <m/>
    <s v="SUS MEDIOS"/>
    <s v="Descarga"/>
    <x v="0"/>
    <n v="0"/>
    <n v="1"/>
    <x v="0"/>
    <s v="LLABERIA PLASTICS"/>
    <s v="Proveedor Roto"/>
    <s v="TARRAGONA"/>
    <s v="ALB. BA190057"/>
    <m/>
    <m/>
    <m/>
    <m/>
    <x v="6"/>
    <x v="13"/>
    <x v="86"/>
    <m/>
    <n v="0"/>
    <x v="0"/>
    <x v="0"/>
    <s v="SI"/>
    <s v="SI"/>
    <s v="SI"/>
    <n v="0"/>
    <n v="1"/>
    <s v="PROVEEDORES"/>
    <x v="3"/>
    <x v="0"/>
    <n v="468"/>
    <n v="18"/>
    <n v="0.2"/>
  </r>
  <r>
    <d v="2019-01-21T00:00:00"/>
    <d v="1899-12-30T12:30:00"/>
    <d v="1899-12-30T12:30:00"/>
    <m/>
    <x v="1"/>
    <s v="MR"/>
    <d v="2019-01-21T12:30:00"/>
    <n v="25806"/>
    <s v="ALMIRAMAR"/>
    <s v="Carga"/>
    <x v="1"/>
    <n v="13.5"/>
    <n v="26"/>
    <x v="2"/>
    <s v="MARGI PACK"/>
    <s v="Retira cliente Inyección"/>
    <s v="ALCARRAS"/>
    <s v="5025KSY"/>
    <m/>
    <m/>
    <m/>
    <m/>
    <x v="6"/>
    <x v="13"/>
    <x v="5"/>
    <m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2:50:00"/>
    <m/>
    <m/>
    <x v="0"/>
    <s v="MR"/>
    <d v="2019-01-21T13:00:00"/>
    <m/>
    <s v="SUS MEDIOS"/>
    <s v="Descarga"/>
    <x v="0"/>
    <n v="0"/>
    <n v="0.5"/>
    <x v="1"/>
    <s v="SINELEC"/>
    <s v="Proveedor Roto"/>
    <s v="GRANOLLERS"/>
    <s v="ALB. 36645 Y 36637"/>
    <m/>
    <m/>
    <m/>
    <m/>
    <x v="1"/>
    <x v="13"/>
    <x v="64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2:55:00"/>
    <m/>
    <m/>
    <x v="0"/>
    <s v="MR"/>
    <d v="2019-01-21T13:00:00"/>
    <m/>
    <s v="SUS MEDIOS"/>
    <s v="Descarga"/>
    <x v="0"/>
    <n v="0"/>
    <n v="0.5"/>
    <x v="1"/>
    <s v="SINELEC"/>
    <s v="Proveedor Roto"/>
    <s v="GRANOLLERS"/>
    <s v="ALB. 36645 Y 36637"/>
    <m/>
    <m/>
    <m/>
    <m/>
    <x v="1"/>
    <x v="13"/>
    <x v="7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3:00:00"/>
    <d v="1899-12-30T13:00:00"/>
    <m/>
    <x v="1"/>
    <s v="CT"/>
    <d v="2019-01-21T13:00:00"/>
    <n v="23958"/>
    <s v="GONZATRANS"/>
    <s v="Carga"/>
    <x v="1"/>
    <n v="13.5"/>
    <n v="26"/>
    <x v="0"/>
    <s v="INORPACK"/>
    <s v="DDP Cliente Inyección"/>
    <s v="ABRERA"/>
    <m/>
    <m/>
    <m/>
    <m/>
    <n v="23"/>
    <x v="6"/>
    <x v="13"/>
    <x v="37"/>
    <s v="H- carga americanos"/>
    <n v="1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13:30:00"/>
    <d v="1899-12-30T13:30:00"/>
    <m/>
    <x v="1"/>
    <s v="MR"/>
    <d v="2019-01-21T13:30:00"/>
    <m/>
    <s v="BREGER"/>
    <s v="Carga"/>
    <x v="1"/>
    <n v="13.5"/>
    <n v="26"/>
    <x v="0"/>
    <s v="SCHOELLER FRANCIA"/>
    <s v="Retira cliente Filial"/>
    <s v="FRANCIA"/>
    <s v="6006719 Y 6006720 - 5762hvg"/>
    <m/>
    <m/>
    <m/>
    <m/>
    <x v="4"/>
    <x v="13"/>
    <x v="6"/>
    <m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3:45:00"/>
    <m/>
    <m/>
    <x v="0"/>
    <s v="MR"/>
    <d v="2019-01-21T14:00:00"/>
    <m/>
    <s v="SUS MEDIOS"/>
    <s v="Descarga"/>
    <x v="0"/>
    <n v="0"/>
    <n v="0.5"/>
    <x v="1"/>
    <s v="RETOLS PALAU"/>
    <s v="Proveedor Inyección"/>
    <s v="PALAU"/>
    <s v="2 PAQUETES DE ETIQUETAS SIN DOCUMENTAR"/>
    <m/>
    <m/>
    <m/>
    <m/>
    <x v="1"/>
    <x v="13"/>
    <x v="6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1T00:00:00"/>
    <d v="1899-12-30T14:00:00"/>
    <d v="1899-12-30T14:00:00"/>
    <m/>
    <x v="1"/>
    <s v="MR"/>
    <d v="2019-01-21T14:00:00"/>
    <m/>
    <s v="BREGER"/>
    <s v="Carga"/>
    <x v="0"/>
    <n v="8"/>
    <n v="18"/>
    <x v="0"/>
    <s v="SCHOELLER FRANCIA"/>
    <s v="Retira cliente Filial"/>
    <s v="GAILLON"/>
    <s v="CARGA 8 ML"/>
    <m/>
    <m/>
    <m/>
    <m/>
    <x v="8"/>
    <x v="13"/>
    <x v="42"/>
    <m/>
    <n v="0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5:00:00"/>
    <d v="1899-12-30T15:00:00"/>
    <m/>
    <x v="1"/>
    <s v="MR"/>
    <d v="2019-01-21T15:00:00"/>
    <n v="6006703"/>
    <s v="SUS MEDIOS"/>
    <s v="Carga"/>
    <x v="1"/>
    <n v="13.5"/>
    <n v="26"/>
    <x v="0"/>
    <s v="CHEP"/>
    <s v="Retira cliente Inyección"/>
    <s v="VARIOS"/>
    <n v="3680210416"/>
    <m/>
    <m/>
    <m/>
    <n v="47"/>
    <x v="6"/>
    <x v="13"/>
    <x v="26"/>
    <s v="K-Palets Chep"/>
    <n v="1"/>
    <x v="0"/>
    <x v="0"/>
    <s v="SI"/>
    <s v="SI"/>
    <s v="Adelanto"/>
    <n v="0"/>
    <n v="1"/>
    <s v="CLIENTES"/>
    <x v="3"/>
    <x v="0"/>
    <n v="468"/>
    <n v="18"/>
    <n v="0.2"/>
  </r>
  <r>
    <d v="2019-01-21T00:00:00"/>
    <d v="1899-12-30T15:30:00"/>
    <d v="1899-12-30T15:30:00"/>
    <m/>
    <x v="1"/>
    <s v="MR"/>
    <d v="2019-01-21T15:30:00"/>
    <n v="25806"/>
    <s v="ALMIRAMAR"/>
    <s v="Carga"/>
    <x v="1"/>
    <n v="13.5"/>
    <n v="26"/>
    <x v="2"/>
    <s v="MARGI PACK"/>
    <s v="Retira cliente Inyección"/>
    <s v="ALCARRAS"/>
    <m/>
    <m/>
    <m/>
    <m/>
    <n v="22"/>
    <x v="4"/>
    <x v="13"/>
    <x v="7"/>
    <s v="B-carga Agrilog"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6:00:00"/>
    <d v="1899-12-30T16:00:00"/>
    <m/>
    <x v="1"/>
    <s v="MR"/>
    <d v="2019-01-21T16:00:00"/>
    <m/>
    <s v="SUS MEDIOS"/>
    <s v="Carga"/>
    <x v="0"/>
    <n v="5"/>
    <n v="10"/>
    <x v="0"/>
    <s v="AQUA AMBIENT"/>
    <s v="Retira cliente Roto"/>
    <s v="VARIOS"/>
    <m/>
    <m/>
    <m/>
    <m/>
    <m/>
    <x v="4"/>
    <x v="13"/>
    <x v="13"/>
    <m/>
    <n v="0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6:30:00"/>
    <d v="1899-12-30T16:30:00"/>
    <m/>
    <x v="1"/>
    <s v="MR"/>
    <d v="2019-01-21T16:30:00"/>
    <n v="6006703"/>
    <s v="SUS MEDIOS"/>
    <s v="Carga"/>
    <x v="1"/>
    <n v="13.5"/>
    <n v="26"/>
    <x v="0"/>
    <s v="CHEP"/>
    <s v="Retira cliente Inyección"/>
    <s v="VARIOS"/>
    <n v="3680208272"/>
    <m/>
    <m/>
    <m/>
    <m/>
    <x v="0"/>
    <x v="13"/>
    <x v="8"/>
    <m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6:45:00"/>
    <d v="1899-12-30T16:45:00"/>
    <m/>
    <x v="1"/>
    <s v="MR"/>
    <d v="2019-01-21T17:00:00"/>
    <n v="6006703"/>
    <s v="SUS MEDIOS"/>
    <s v="Carga"/>
    <x v="1"/>
    <n v="13.5"/>
    <n v="26"/>
    <x v="0"/>
    <s v="CHEP"/>
    <s v="Retira cliente Inyección"/>
    <s v="VARIOS"/>
    <n v="3680208280"/>
    <m/>
    <m/>
    <m/>
    <n v="38"/>
    <x v="0"/>
    <x v="13"/>
    <x v="87"/>
    <s v="K-Palets Chep"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7:00:00"/>
    <d v="1899-12-30T17:00:00"/>
    <m/>
    <x v="1"/>
    <s v="MR"/>
    <d v="2019-01-21T17:00:00"/>
    <m/>
    <s v="TRANSLINK"/>
    <s v="Carga"/>
    <x v="0"/>
    <n v="1"/>
    <n v="2"/>
    <x v="0"/>
    <s v="TRANSLINK"/>
    <s v="Recogida diaria"/>
    <s v="VARIOS"/>
    <m/>
    <m/>
    <m/>
    <m/>
    <m/>
    <x v="0"/>
    <x v="13"/>
    <x v="41"/>
    <m/>
    <n v="0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17:30:00"/>
    <d v="1899-12-30T17:30:00"/>
    <m/>
    <x v="1"/>
    <s v="MR"/>
    <d v="2019-01-21T17:30:00"/>
    <m/>
    <s v="SUS MEDIOS"/>
    <s v="Carga"/>
    <x v="1"/>
    <n v="13.5"/>
    <n v="26"/>
    <x v="2"/>
    <s v="BENIHORT"/>
    <s v="Retira cliente Inyección"/>
    <s v="CASTELLON"/>
    <m/>
    <m/>
    <m/>
    <m/>
    <n v="20"/>
    <x v="0"/>
    <x v="13"/>
    <x v="56"/>
    <s v="B-carga Agrilog"/>
    <n v="1"/>
    <x v="0"/>
    <x v="0"/>
    <s v="SI"/>
    <s v="SI"/>
    <s v="SI"/>
    <n v="0"/>
    <n v="1"/>
    <s v="CLIENTES"/>
    <x v="3"/>
    <x v="0"/>
    <n v="468"/>
    <n v="18"/>
    <n v="0.2"/>
  </r>
  <r>
    <d v="2019-01-21T00:00:00"/>
    <d v="1899-12-30T17:45:00"/>
    <d v="1899-12-30T17:45:00"/>
    <m/>
    <x v="1"/>
    <s v="MR"/>
    <d v="2019-01-21T18:00:00"/>
    <s v="SZENDEX"/>
    <s v="SZENDEX"/>
    <s v="Carga"/>
    <x v="0"/>
    <n v="0"/>
    <n v="1"/>
    <x v="1"/>
    <s v="VARIOS"/>
    <s v="Recogida diaria"/>
    <s v="PALAU"/>
    <s v="1 SOBRE CON DOCUMENTACION"/>
    <m/>
    <m/>
    <m/>
    <m/>
    <x v="1"/>
    <x v="13"/>
    <x v="88"/>
    <m/>
    <n v="0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18:00:00"/>
    <d v="1899-12-30T18:00:00"/>
    <m/>
    <x v="1"/>
    <s v="MR"/>
    <d v="2019-01-21T18:00:00"/>
    <m/>
    <s v="NOUTRANSPORT"/>
    <s v="Carga"/>
    <x v="0"/>
    <n v="10"/>
    <n v="19"/>
    <x v="0"/>
    <s v="NOUTRANSPORT"/>
    <s v="Recogida diaria"/>
    <s v="VARIOS"/>
    <m/>
    <m/>
    <m/>
    <m/>
    <m/>
    <x v="0"/>
    <x v="13"/>
    <x v="47"/>
    <m/>
    <n v="0"/>
    <x v="0"/>
    <x v="0"/>
    <s v="SI"/>
    <s v="SI"/>
    <s v="SI"/>
    <n v="0"/>
    <n v="1"/>
    <s v="TRANS. PROPIO"/>
    <x v="3"/>
    <x v="0"/>
    <n v="468"/>
    <n v="18"/>
    <n v="0.2"/>
  </r>
  <r>
    <d v="2019-01-21T00:00:00"/>
    <d v="1899-12-30T18:30:00"/>
    <d v="1899-12-30T18:30:00"/>
    <m/>
    <x v="1"/>
    <s v="CT"/>
    <d v="2019-01-21T18:30:00"/>
    <n v="25927"/>
    <s v="GONZATRANS"/>
    <s v="Carga"/>
    <x v="1"/>
    <n v="13.5"/>
    <n v="26"/>
    <x v="0"/>
    <s v="CADEPA GLOBAL"/>
    <s v="DDP Cliente Inyección"/>
    <s v="LLEIDA"/>
    <s v="CHARO LE CONFIRMA A LAS 17:30 HORA PERO NO HAY HUECO"/>
    <m/>
    <m/>
    <m/>
    <m/>
    <x v="0"/>
    <x v="13"/>
    <x v="48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07:00:00"/>
    <d v="1899-12-30T07:00:00"/>
    <m/>
    <x v="1"/>
    <s v="MR"/>
    <d v="2019-01-22T07:00:00"/>
    <m/>
    <s v="GIMARCO"/>
    <s v="Descarga"/>
    <x v="1"/>
    <n v="13.5"/>
    <n v="26"/>
    <x v="0"/>
    <s v="SCHOELLER NRX"/>
    <s v="Filial Import"/>
    <s v="NURIEUX"/>
    <s v="CB-1051"/>
    <m/>
    <m/>
    <m/>
    <m/>
    <x v="8"/>
    <x v="14"/>
    <x v="61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07:30:00"/>
    <d v="1899-12-30T07:30:00"/>
    <m/>
    <x v="1"/>
    <s v="CT"/>
    <d v="2019-01-22T07:30:00"/>
    <n v="23958"/>
    <s v="GONZATRANS"/>
    <s v="Carga"/>
    <x v="1"/>
    <n v="13.5"/>
    <n v="26"/>
    <x v="0"/>
    <s v="INORPACK"/>
    <s v="DDP Cliente Inyección"/>
    <s v="ABRERA"/>
    <m/>
    <m/>
    <m/>
    <m/>
    <m/>
    <x v="8"/>
    <x v="14"/>
    <x v="18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08:00:00"/>
    <d v="1899-12-30T08:00:00"/>
    <m/>
    <x v="1"/>
    <s v="JAR"/>
    <d v="2019-01-22T08:00:00"/>
    <m/>
    <s v="JOSE REY"/>
    <s v="Carga"/>
    <x v="1"/>
    <n v="13.5"/>
    <n v="26"/>
    <x v="0"/>
    <s v="FLUIDRA"/>
    <s v="DDP Cliente Roto"/>
    <s v="MAÇANET"/>
    <m/>
    <m/>
    <m/>
    <m/>
    <m/>
    <x v="6"/>
    <x v="14"/>
    <x v="9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08:30:00"/>
    <d v="1899-12-30T08:30:00"/>
    <m/>
    <x v="1"/>
    <s v="JAR"/>
    <d v="2019-01-22T08:30:00"/>
    <n v="26264"/>
    <s v="ALGAITRUCK"/>
    <s v="Carga"/>
    <x v="1"/>
    <n v="13.5"/>
    <n v="26"/>
    <x v="2"/>
    <s v="SAT 97 BLANCASOL"/>
    <s v="DDP Cliente Inyección"/>
    <s v="BLANCA"/>
    <s v="2679-FSM   R-9367-BCG     "/>
    <m/>
    <m/>
    <m/>
    <m/>
    <x v="8"/>
    <x v="14"/>
    <x v="20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09:00:00"/>
    <d v="1899-12-30T09:00:00"/>
    <m/>
    <x v="1"/>
    <s v="CT"/>
    <d v="2019-01-22T09:00:00"/>
    <n v="23958"/>
    <s v="GONZATRANS"/>
    <s v="Carga"/>
    <x v="1"/>
    <n v="13.5"/>
    <n v="26"/>
    <x v="0"/>
    <s v="INORPACK"/>
    <s v="DDP Cliente Inyección"/>
    <s v="ABRERA"/>
    <m/>
    <m/>
    <m/>
    <m/>
    <m/>
    <x v="8"/>
    <x v="14"/>
    <x v="1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2T00:00:00"/>
    <d v="1899-12-30T09:15:00"/>
    <m/>
    <m/>
    <x v="0"/>
    <s v="MR"/>
    <d v="2019-01-22T09:30:00"/>
    <m/>
    <s v="SUS MEDIOS"/>
    <s v="Descarga"/>
    <x v="0"/>
    <n v="0"/>
    <n v="0.5"/>
    <x v="1"/>
    <s v="CIFEC"/>
    <s v="Proveedor Roto"/>
    <s v="PALAU"/>
    <s v="ALB. 201900701 "/>
    <m/>
    <m/>
    <m/>
    <m/>
    <x v="1"/>
    <x v="14"/>
    <x v="69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2T00:00:00"/>
    <d v="1899-12-30T09:45:00"/>
    <m/>
    <m/>
    <x v="0"/>
    <s v="MR"/>
    <d v="2019-01-22T10:00:00"/>
    <m/>
    <s v="SUS MEDIOS"/>
    <s v="Descarga"/>
    <x v="0"/>
    <n v="0"/>
    <n v="0.5"/>
    <x v="1"/>
    <s v="SISTERSOFT"/>
    <s v="Proveedor Roto"/>
    <s v="LLEIDA"/>
    <s v="ALBARAN 1182"/>
    <m/>
    <m/>
    <m/>
    <m/>
    <x v="1"/>
    <x v="14"/>
    <x v="5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2T00:00:00"/>
    <d v="1899-12-30T09:50:00"/>
    <d v="1899-12-30T09:50:00"/>
    <m/>
    <x v="1"/>
    <s v="MR"/>
    <d v="2019-01-22T10:00:00"/>
    <s v="DAVID"/>
    <s v="DAVID BERTRAN"/>
    <s v="Carga"/>
    <x v="0"/>
    <n v="3"/>
    <n v="6"/>
    <x v="0"/>
    <s v="DAVID BERTRAN"/>
    <s v="Recogida diaria"/>
    <s v="PALAU"/>
    <m/>
    <m/>
    <m/>
    <m/>
    <m/>
    <x v="6"/>
    <x v="14"/>
    <x v="89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0:00:00"/>
    <d v="1899-12-30T10:00:00"/>
    <m/>
    <x v="1"/>
    <s v="MR"/>
    <d v="2019-01-22T10:00:00"/>
    <m/>
    <s v="ALGAITRUCK"/>
    <s v="Descarga"/>
    <x v="1"/>
    <n v="13.5"/>
    <n v="26"/>
    <x v="0"/>
    <s v="SCHOELLER LORQUI"/>
    <s v="Entre plantas"/>
    <s v="LORQUI"/>
    <s v="CARGA PEDIDO 26264"/>
    <m/>
    <m/>
    <m/>
    <m/>
    <x v="8"/>
    <x v="14"/>
    <x v="14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0:15:00"/>
    <m/>
    <m/>
    <x v="0"/>
    <s v="MR"/>
    <d v="2019-01-22T10:30:00"/>
    <n v="25663"/>
    <s v="SUS MEDIOS"/>
    <s v="Carga"/>
    <x v="0"/>
    <n v="0.5"/>
    <n v="1"/>
    <x v="0"/>
    <s v="VARIOS"/>
    <s v="Retira cliente Inyección"/>
    <s v="TOLEDO"/>
    <m/>
    <m/>
    <m/>
    <m/>
    <m/>
    <x v="6"/>
    <x v="14"/>
    <x v="43"/>
    <m/>
    <n v="0"/>
    <x v="0"/>
    <x v="0"/>
    <s v="No"/>
    <s v="Sin cita"/>
    <s v="Sin cita"/>
    <n v="1"/>
    <n v="0"/>
    <s v="CLIENTES"/>
    <x v="3"/>
    <x v="0"/>
    <n v="468"/>
    <n v="18"/>
    <n v="0.2"/>
  </r>
  <r>
    <d v="2019-01-22T00:00:00"/>
    <d v="1899-12-30T10:20:00"/>
    <m/>
    <m/>
    <x v="0"/>
    <s v="MR"/>
    <d v="2019-01-22T10:30:00"/>
    <m/>
    <s v="NACEX"/>
    <s v="Descarga"/>
    <x v="0"/>
    <n v="0"/>
    <n v="0.5"/>
    <x v="1"/>
    <s v="MAGNEGRAF"/>
    <s v="Proveedor Roto"/>
    <s v="PALAU"/>
    <s v="UN SOBRE"/>
    <m/>
    <m/>
    <m/>
    <m/>
    <x v="1"/>
    <x v="14"/>
    <x v="90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2T00:00:00"/>
    <d v="1899-12-30T10:50:00"/>
    <m/>
    <m/>
    <x v="0"/>
    <s v="MR"/>
    <d v="2019-01-22T11:00:00"/>
    <m/>
    <s v="UPS"/>
    <s v="Descarga"/>
    <x v="0"/>
    <n v="0"/>
    <n v="0.5"/>
    <x v="1"/>
    <s v="VARIOS"/>
    <s v="Proveedor Inyección"/>
    <s v="UK"/>
    <s v="UN SOBRE A/A IOAN MOLDOVAN"/>
    <m/>
    <m/>
    <m/>
    <m/>
    <x v="1"/>
    <x v="14"/>
    <x v="3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2T00:00:00"/>
    <d v="1899-12-30T11:00:00"/>
    <d v="1899-12-30T11:00:00"/>
    <m/>
    <x v="1"/>
    <s v="CT"/>
    <d v="2019-01-22T11:00:00"/>
    <n v="26226"/>
    <s v="GARVI"/>
    <s v="Carga"/>
    <x v="0"/>
    <n v="3"/>
    <n v="6"/>
    <x v="0"/>
    <s v="TECNICARTON"/>
    <s v="DDP Cliente Inyección"/>
    <s v="ALMUFASSES"/>
    <m/>
    <m/>
    <m/>
    <m/>
    <m/>
    <x v="6"/>
    <x v="14"/>
    <x v="2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1:05:00"/>
    <d v="1899-12-30T11:05:00"/>
    <m/>
    <x v="1"/>
    <s v="JAR"/>
    <d v="2019-01-22T11:00:00"/>
    <n v="26264"/>
    <s v="ALGAITRUCK"/>
    <s v="Carga"/>
    <x v="1"/>
    <n v="13.5"/>
    <n v="26"/>
    <x v="2"/>
    <s v="SAT 97 BLANCASOL"/>
    <s v="DDP Cliente Inyección"/>
    <s v="BLANCA"/>
    <m/>
    <m/>
    <m/>
    <m/>
    <m/>
    <x v="8"/>
    <x v="14"/>
    <x v="78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1:15:00"/>
    <d v="1899-12-30T11:15:00"/>
    <m/>
    <x v="1"/>
    <s v="MR"/>
    <d v="2019-01-22T11:30:00"/>
    <m/>
    <s v="SUS MEDIOS"/>
    <s v="Descarga"/>
    <x v="0"/>
    <n v="0"/>
    <n v="0.5"/>
    <x v="1"/>
    <s v="TORRAS"/>
    <s v="Proveedor Roto"/>
    <s v="SABADELL"/>
    <s v="ALB. L904253"/>
    <m/>
    <m/>
    <m/>
    <m/>
    <x v="1"/>
    <x v="14"/>
    <x v="75"/>
    <m/>
    <n v="0"/>
    <x v="0"/>
    <x v="0"/>
    <s v="SI"/>
    <s v="SI"/>
    <s v="SI"/>
    <n v="0"/>
    <n v="1"/>
    <s v="PROVEEDORES"/>
    <x v="3"/>
    <x v="0"/>
    <n v="468"/>
    <n v="18"/>
    <n v="0.2"/>
  </r>
  <r>
    <d v="2019-01-22T00:00:00"/>
    <d v="1899-12-30T11:25:00"/>
    <m/>
    <m/>
    <x v="0"/>
    <s v="MR"/>
    <d v="2019-01-22T11:30:00"/>
    <m/>
    <s v="SUS MEDIOS"/>
    <s v="Descarga"/>
    <x v="0"/>
    <n v="0"/>
    <n v="0.5"/>
    <x v="1"/>
    <s v="PINTURAS PARES"/>
    <s v="Proveedor Roto"/>
    <s v="PALAU"/>
    <s v="ALB. 1 (RASCADOR DE SUELO)"/>
    <m/>
    <m/>
    <m/>
    <m/>
    <x v="1"/>
    <x v="14"/>
    <x v="91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2T00:00:00"/>
    <d v="1899-12-30T11:30:00"/>
    <d v="1899-12-30T11:30:00"/>
    <m/>
    <x v="1"/>
    <s v="MR"/>
    <d v="2019-01-22T11:30:00"/>
    <m/>
    <s v="SUS MEDIOS"/>
    <s v="Carga"/>
    <x v="0"/>
    <n v="2.5"/>
    <n v="5"/>
    <x v="0"/>
    <s v="PALETPLASTIC"/>
    <s v="Retira cliente Inyección"/>
    <s v="MURCIA"/>
    <s v="25957, 25899, 25562 Y 25211. R1492BCF/7288JBG"/>
    <m/>
    <m/>
    <m/>
    <m/>
    <x v="8"/>
    <x v="15"/>
    <x v="20"/>
    <m/>
    <n v="0"/>
    <x v="0"/>
    <x v="0"/>
    <s v="SI"/>
    <s v="Retraso"/>
    <s v="Retraso"/>
    <n v="1"/>
    <n v="0"/>
    <s v="CLIENTES"/>
    <x v="3"/>
    <x v="0"/>
    <n v="468"/>
    <n v="18"/>
    <n v="0.2"/>
  </r>
  <r>
    <d v="2019-01-22T00:00:00"/>
    <d v="1899-12-30T11:45:00"/>
    <d v="1899-12-30T11:45:00"/>
    <m/>
    <x v="1"/>
    <s v="MR"/>
    <d v="2019-01-22T12:00:00"/>
    <s v="DAVID"/>
    <s v="DAVID BERTRAN"/>
    <s v="Carga"/>
    <x v="0"/>
    <n v="3"/>
    <n v="6"/>
    <x v="0"/>
    <s v="DAVID BERTRAN"/>
    <s v="Recogida diaria"/>
    <s v="PALAU"/>
    <m/>
    <m/>
    <m/>
    <m/>
    <m/>
    <x v="6"/>
    <x v="14"/>
    <x v="63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1:55:00"/>
    <d v="1899-12-30T11:55:00"/>
    <m/>
    <x v="1"/>
    <s v="MR"/>
    <d v="2019-01-22T12:00:00"/>
    <s v="DAVID"/>
    <s v="DAVID BERTRAN"/>
    <s v="Carga"/>
    <x v="0"/>
    <n v="3"/>
    <n v="6"/>
    <x v="0"/>
    <s v="DAVID BERTRAN"/>
    <s v="Recogida diaria"/>
    <s v="PALAU"/>
    <m/>
    <m/>
    <m/>
    <m/>
    <m/>
    <x v="6"/>
    <x v="14"/>
    <x v="92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2:00:00"/>
    <d v="1899-12-30T12:00:00"/>
    <m/>
    <x v="1"/>
    <s v="MR"/>
    <d v="2019-01-22T12:00:00"/>
    <n v="6006740"/>
    <s v="SUS MEDIOS"/>
    <s v="Carga"/>
    <x v="0"/>
    <n v="3.5"/>
    <n v="7"/>
    <x v="0"/>
    <s v="SCHOELLER BELGICA"/>
    <s v="Retira cliente Filial"/>
    <s v="BELGICA"/>
    <m/>
    <m/>
    <m/>
    <m/>
    <m/>
    <x v="8"/>
    <x v="14"/>
    <x v="4"/>
    <m/>
    <n v="0"/>
    <x v="0"/>
    <x v="0"/>
    <s v="SI"/>
    <s v="SI"/>
    <s v="SI"/>
    <n v="0"/>
    <n v="1"/>
    <s v="CLIENTES"/>
    <x v="3"/>
    <x v="0"/>
    <n v="468"/>
    <n v="18"/>
    <n v="0.2"/>
  </r>
  <r>
    <d v="2019-01-22T00:00:00"/>
    <d v="1899-12-30T12:15:00"/>
    <m/>
    <m/>
    <x v="0"/>
    <s v="MR"/>
    <d v="2019-01-22T12:30:00"/>
    <m/>
    <s v="UPS"/>
    <s v="Descarga"/>
    <x v="0"/>
    <n v="0"/>
    <n v="0.5"/>
    <x v="1"/>
    <s v="HAIDLMAINR"/>
    <s v="Proveedor Roto"/>
    <s v="PALAU"/>
    <s v="1 SOBRE A/AXAVI"/>
    <m/>
    <m/>
    <m/>
    <m/>
    <x v="1"/>
    <x v="14"/>
    <x v="36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2T00:00:00"/>
    <d v="1899-12-30T12:30:00"/>
    <d v="1899-12-30T12:30:00"/>
    <m/>
    <x v="1"/>
    <s v="CT"/>
    <d v="2019-01-22T12:30:00"/>
    <n v="25927"/>
    <s v="GONZATRANS"/>
    <s v="Carga"/>
    <x v="1"/>
    <n v="13.5"/>
    <n v="26"/>
    <x v="0"/>
    <s v="CADEPA GLOBAL"/>
    <s v="DDP Cliente Inyección"/>
    <s v="LLEIDA"/>
    <m/>
    <m/>
    <m/>
    <m/>
    <m/>
    <x v="6"/>
    <x v="14"/>
    <x v="5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3:00:00"/>
    <d v="1899-12-30T13:00:00"/>
    <m/>
    <x v="1"/>
    <s v="VG"/>
    <d v="2019-01-22T13:00:00"/>
    <m/>
    <s v="NOUTRANSPORT"/>
    <s v="Descarga"/>
    <x v="1"/>
    <n v="13.5"/>
    <n v="33"/>
    <x v="0"/>
    <s v="SCHOELLER GAILLON"/>
    <s v="Filial Import"/>
    <s v="GAILLON"/>
    <s v="R8032BCM - CB-1052"/>
    <m/>
    <m/>
    <m/>
    <n v="45"/>
    <x v="8"/>
    <x v="14"/>
    <x v="37"/>
    <s v="G-descarga filial"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3:01:00"/>
    <d v="1899-12-30T13:01:00"/>
    <m/>
    <x v="1"/>
    <s v="JAR"/>
    <d v="2019-01-22T13:00:00"/>
    <n v="26264"/>
    <s v="ALGAITRUCK"/>
    <s v="Carga"/>
    <x v="1"/>
    <n v="13.5"/>
    <n v="26"/>
    <x v="2"/>
    <s v="SAT 97 BLANCASOL"/>
    <s v="DDP Cliente Inyección"/>
    <s v="BLANCA"/>
    <s v="9728-KDR   R-8306-BCS     "/>
    <m/>
    <m/>
    <m/>
    <m/>
    <x v="6"/>
    <x v="14"/>
    <x v="9"/>
    <m/>
    <n v="1"/>
    <x v="0"/>
    <x v="0"/>
    <s v="SI"/>
    <s v="SI"/>
    <s v="Adelanto"/>
    <n v="0"/>
    <n v="1"/>
    <s v="TRANS. PROPIO"/>
    <x v="3"/>
    <x v="0"/>
    <n v="468"/>
    <n v="18"/>
    <n v="0.2"/>
  </r>
  <r>
    <d v="2019-01-22T00:00:00"/>
    <d v="1899-12-30T13:30:00"/>
    <d v="1899-12-30T13:30:00"/>
    <m/>
    <x v="1"/>
    <s v="MR"/>
    <d v="2019-01-22T13:30:00"/>
    <m/>
    <s v="BREGER"/>
    <s v="Carga"/>
    <x v="0"/>
    <n v="6"/>
    <n v="12"/>
    <x v="0"/>
    <s v="SCHOELLER FRANCIA"/>
    <s v="Retira cliente Filial"/>
    <s v="GAILLON"/>
    <s v="6ML PDO. 6006709 Y 6006710"/>
    <m/>
    <m/>
    <m/>
    <m/>
    <x v="0"/>
    <x v="14"/>
    <x v="6"/>
    <m/>
    <n v="0"/>
    <x v="0"/>
    <x v="0"/>
    <s v="SI"/>
    <s v="SI"/>
    <s v="SI"/>
    <n v="0"/>
    <n v="1"/>
    <s v="CLIENTES"/>
    <x v="3"/>
    <x v="0"/>
    <n v="468"/>
    <n v="18"/>
    <n v="0.2"/>
  </r>
  <r>
    <d v="2019-01-22T00:00:00"/>
    <d v="1899-12-30T14:00:00"/>
    <d v="1899-12-30T14:00:00"/>
    <m/>
    <x v="1"/>
    <s v="MR"/>
    <d v="2019-01-22T14:00:00"/>
    <n v="25806"/>
    <s v="ALMIRAMAR"/>
    <s v="Carga"/>
    <x v="1"/>
    <n v="13.5"/>
    <n v="26"/>
    <x v="2"/>
    <s v="MARGI PACK"/>
    <s v="Retira cliente Inyección"/>
    <s v="ALCARRAS"/>
    <m/>
    <m/>
    <m/>
    <m/>
    <m/>
    <x v="8"/>
    <x v="14"/>
    <x v="42"/>
    <m/>
    <n v="1"/>
    <x v="0"/>
    <x v="0"/>
    <s v="SI"/>
    <s v="SI"/>
    <s v="SI"/>
    <n v="0"/>
    <n v="1"/>
    <s v="CLIENTES"/>
    <x v="3"/>
    <x v="0"/>
    <n v="468"/>
    <n v="18"/>
    <n v="0.2"/>
  </r>
  <r>
    <d v="2019-01-22T00:00:00"/>
    <d v="1899-12-30T14:30:00"/>
    <d v="1899-12-30T14:30:00"/>
    <m/>
    <x v="1"/>
    <s v="MR"/>
    <d v="2019-01-22T14:30:00"/>
    <n v="26260"/>
    <s v="GONZATRANS"/>
    <s v="Carga"/>
    <x v="1"/>
    <n v="13.5"/>
    <n v="26"/>
    <x v="2"/>
    <s v="POMELOS MBC"/>
    <s v="DDP Cliente Inyección"/>
    <s v="MIRAMAR"/>
    <s v="PDTE. CONFIRMAR HORA"/>
    <m/>
    <m/>
    <m/>
    <m/>
    <x v="4"/>
    <x v="14"/>
    <x v="12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5:00:00"/>
    <d v="1899-12-30T15:00:00"/>
    <m/>
    <x v="1"/>
    <s v="CT"/>
    <d v="2019-01-22T15:00:00"/>
    <n v="25927"/>
    <s v="GONZATRANS"/>
    <s v="Carga"/>
    <x v="1"/>
    <n v="13.5"/>
    <n v="26"/>
    <x v="0"/>
    <s v="CADEPA GLOBAL"/>
    <s v="DDP Cliente Inyección"/>
    <s v="LLEIDA"/>
    <m/>
    <m/>
    <m/>
    <m/>
    <m/>
    <x v="4"/>
    <x v="14"/>
    <x v="39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5:30:00"/>
    <d v="1899-12-30T15:30:00"/>
    <m/>
    <x v="1"/>
    <s v="MR"/>
    <d v="2019-01-22T15:30:00"/>
    <m/>
    <s v="SUS MEDIOS"/>
    <s v="Descarga"/>
    <x v="0"/>
    <n v="8"/>
    <n v="16"/>
    <x v="0"/>
    <s v="PLASTICOS GUELL"/>
    <s v="Proveedor Roto"/>
    <s v="PALAU"/>
    <s v="ALB B604, B605, G190080"/>
    <m/>
    <m/>
    <m/>
    <m/>
    <x v="4"/>
    <x v="14"/>
    <x v="7"/>
    <m/>
    <n v="0"/>
    <x v="0"/>
    <x v="0"/>
    <s v="SI"/>
    <s v="SI"/>
    <s v="SI"/>
    <n v="0"/>
    <n v="1"/>
    <s v="PROVEEDORES"/>
    <x v="3"/>
    <x v="0"/>
    <n v="468"/>
    <n v="18"/>
    <n v="0.2"/>
  </r>
  <r>
    <d v="2019-01-22T00:00:00"/>
    <d v="1899-12-30T16:00:00"/>
    <d v="1899-12-30T16:00:00"/>
    <m/>
    <x v="1"/>
    <s v="MR"/>
    <d v="2019-01-22T16:00:00"/>
    <m/>
    <s v="SUS MEDIOS"/>
    <s v="Carga"/>
    <x v="0"/>
    <n v="5"/>
    <n v="10"/>
    <x v="0"/>
    <s v="AQUA AMBIENT"/>
    <s v="Retira cliente Roto"/>
    <s v="VARIOS"/>
    <m/>
    <m/>
    <m/>
    <m/>
    <m/>
    <x v="4"/>
    <x v="14"/>
    <x v="13"/>
    <m/>
    <n v="0"/>
    <x v="0"/>
    <x v="0"/>
    <s v="SI"/>
    <s v="SI"/>
    <s v="SI"/>
    <n v="0"/>
    <n v="1"/>
    <s v="CLIENTES"/>
    <x v="3"/>
    <x v="0"/>
    <n v="468"/>
    <n v="18"/>
    <n v="0.2"/>
  </r>
  <r>
    <d v="2019-01-22T00:00:00"/>
    <d v="1899-12-30T16:30:00"/>
    <d v="1899-12-30T16:30:00"/>
    <m/>
    <x v="1"/>
    <s v="MR"/>
    <d v="2019-01-22T16:30:00"/>
    <n v="26260"/>
    <s v="GONZATRANS"/>
    <s v="Carga"/>
    <x v="1"/>
    <n v="13.5"/>
    <n v="26"/>
    <x v="2"/>
    <s v="POMELOS MBC"/>
    <s v="DDP Cliente Inyección"/>
    <s v="MIRAMAR"/>
    <m/>
    <m/>
    <m/>
    <m/>
    <m/>
    <x v="4"/>
    <x v="14"/>
    <x v="8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7:00:00"/>
    <d v="1899-12-30T17:00:00"/>
    <m/>
    <x v="1"/>
    <s v="MR"/>
    <d v="2019-01-22T17:00:00"/>
    <m/>
    <s v="TRANSLINK"/>
    <s v="Carga"/>
    <x v="0"/>
    <n v="2"/>
    <n v="4"/>
    <x v="0"/>
    <s v="TRANSLINK"/>
    <s v="Recogida diaria"/>
    <s v="VARIOS"/>
    <m/>
    <m/>
    <m/>
    <m/>
    <m/>
    <x v="0"/>
    <x v="14"/>
    <x v="41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7:15:00"/>
    <d v="1899-12-30T17:15:00"/>
    <m/>
    <x v="1"/>
    <s v="MR"/>
    <d v="2019-01-22T17:30:00"/>
    <m/>
    <s v="ASM"/>
    <s v="Carga"/>
    <x v="0"/>
    <n v="0"/>
    <n v="1"/>
    <x v="1"/>
    <s v="ASM "/>
    <s v="Recogida diaria"/>
    <s v="VARIOS"/>
    <m/>
    <m/>
    <m/>
    <m/>
    <m/>
    <x v="1"/>
    <x v="14"/>
    <x v="93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7:30:00"/>
    <d v="1899-12-30T17:30:00"/>
    <m/>
    <x v="1"/>
    <s v="VG"/>
    <d v="2019-01-22T17:30:00"/>
    <m/>
    <s v="MORARTE"/>
    <s v="Descarga"/>
    <x v="0"/>
    <n v="6"/>
    <n v="13"/>
    <x v="0"/>
    <s v="SCHOELLER SCHWERIN"/>
    <s v="Filial Import"/>
    <s v="SCHWERIN"/>
    <s v="CB-1048"/>
    <m/>
    <m/>
    <m/>
    <m/>
    <x v="0"/>
    <x v="14"/>
    <x v="56"/>
    <m/>
    <n v="0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8:00:00"/>
    <d v="1899-12-30T18:00:00"/>
    <m/>
    <x v="1"/>
    <s v="MR"/>
    <d v="2019-01-22T18:00:00"/>
    <m/>
    <s v="NOUTRANSPORT"/>
    <s v="Carga"/>
    <x v="1"/>
    <n v="13.5"/>
    <n v="26"/>
    <x v="0"/>
    <s v="NOUTRANSPORT"/>
    <s v="Recogida diaria"/>
    <s v="VARIOS"/>
    <m/>
    <m/>
    <m/>
    <m/>
    <m/>
    <x v="0"/>
    <x v="14"/>
    <x v="47"/>
    <m/>
    <n v="1"/>
    <x v="0"/>
    <x v="0"/>
    <s v="SI"/>
    <s v="SI"/>
    <s v="SI"/>
    <n v="0"/>
    <n v="1"/>
    <s v="TRANS. PROPIO"/>
    <x v="3"/>
    <x v="0"/>
    <n v="468"/>
    <n v="18"/>
    <n v="0.2"/>
  </r>
  <r>
    <d v="2019-01-22T00:00:00"/>
    <d v="1899-12-30T18:30:00"/>
    <d v="1899-12-30T18:30:00"/>
    <m/>
    <x v="1"/>
    <s v="MR"/>
    <d v="2019-01-22T18:30:00"/>
    <n v="25807"/>
    <s v="ALMIRAMAR"/>
    <s v="Carga"/>
    <x v="1"/>
    <n v="13.5"/>
    <n v="26"/>
    <x v="2"/>
    <s v="MARGI PACK"/>
    <s v="Retira cliente Inyección"/>
    <s v="ALCARRAS"/>
    <m/>
    <m/>
    <m/>
    <m/>
    <m/>
    <x v="4"/>
    <x v="14"/>
    <x v="48"/>
    <m/>
    <n v="1"/>
    <x v="0"/>
    <x v="0"/>
    <s v="SI"/>
    <s v="SI"/>
    <s v="SI"/>
    <n v="0"/>
    <n v="1"/>
    <s v="CLIENTES"/>
    <x v="3"/>
    <x v="0"/>
    <n v="468"/>
    <n v="18"/>
    <n v="0.2"/>
  </r>
  <r>
    <d v="2019-01-22T00:00:00"/>
    <d v="1899-12-30T19:00:00"/>
    <d v="1899-12-30T19:00:00"/>
    <m/>
    <x v="1"/>
    <s v="MR"/>
    <d v="2019-01-22T19:00:00"/>
    <n v="6006703"/>
    <s v="SUS MEDIOS"/>
    <s v="Carga"/>
    <x v="1"/>
    <n v="13.5"/>
    <n v="26"/>
    <x v="0"/>
    <s v="CHEP"/>
    <s v="Retira cliente Inyección"/>
    <s v="VARIOS"/>
    <s v="3980208273, sabiamos que venia pero no tenia hora solicitada"/>
    <m/>
    <m/>
    <m/>
    <n v="40"/>
    <x v="0"/>
    <x v="14"/>
    <x v="13"/>
    <s v="K-Palets Chep"/>
    <n v="1"/>
    <x v="0"/>
    <x v="0"/>
    <s v="SI"/>
    <s v="SI"/>
    <s v="Adelanto"/>
    <n v="0"/>
    <n v="1"/>
    <s v="CLIENTES"/>
    <x v="3"/>
    <x v="0"/>
    <n v="468"/>
    <n v="18"/>
    <n v="0.2"/>
  </r>
  <r>
    <d v="2019-01-23T00:00:00"/>
    <d v="1899-12-30T07:30:00"/>
    <d v="1899-12-30T07:30:00"/>
    <m/>
    <x v="1"/>
    <s v="MR"/>
    <d v="2019-01-23T07:30:00"/>
    <m/>
    <s v="SUS MEDIOS"/>
    <s v="Descarga"/>
    <x v="1"/>
    <n v="13.5"/>
    <n v="26"/>
    <x v="0"/>
    <s v="SERRADORA DOMENECH"/>
    <s v="Proveedor Roto"/>
    <s v="PALAU"/>
    <m/>
    <m/>
    <m/>
    <m/>
    <m/>
    <x v="8"/>
    <x v="15"/>
    <x v="18"/>
    <m/>
    <n v="1"/>
    <x v="0"/>
    <x v="0"/>
    <s v="SI"/>
    <s v="SI"/>
    <s v="SI"/>
    <n v="0"/>
    <n v="1"/>
    <s v="PROVEEDORES"/>
    <x v="3"/>
    <x v="0"/>
    <n v="468"/>
    <n v="18"/>
    <n v="0.2"/>
  </r>
  <r>
    <d v="2019-01-23T00:00:00"/>
    <d v="1899-12-30T08:00:00"/>
    <d v="1899-12-30T08:00:00"/>
    <m/>
    <x v="1"/>
    <s v="MR"/>
    <d v="2019-01-23T08:00:00"/>
    <m/>
    <s v="NIKA"/>
    <s v="Descarga"/>
    <x v="0"/>
    <n v="1.5"/>
    <n v="3"/>
    <x v="0"/>
    <s v="POWDER"/>
    <s v="Proveedor Roto"/>
    <s v="PALAU"/>
    <m/>
    <m/>
    <m/>
    <m/>
    <m/>
    <x v="6"/>
    <x v="15"/>
    <x v="9"/>
    <m/>
    <n v="0"/>
    <x v="0"/>
    <x v="0"/>
    <s v="SI"/>
    <s v="SI"/>
    <s v="SI"/>
    <n v="0"/>
    <n v="1"/>
    <s v="PROVEEDORES"/>
    <x v="3"/>
    <x v="0"/>
    <n v="468"/>
    <n v="18"/>
    <n v="0.2"/>
  </r>
  <r>
    <d v="2019-01-23T00:00:00"/>
    <d v="1899-12-30T08:15:00"/>
    <d v="1899-12-30T08:15:00"/>
    <m/>
    <x v="1"/>
    <s v="MR"/>
    <d v="2019-01-23T08:30:00"/>
    <m/>
    <s v="BCN EXPRESS"/>
    <s v="Descarga"/>
    <x v="0"/>
    <n v="1"/>
    <n v="2"/>
    <x v="0"/>
    <s v="SCHOELLER FINLANDIA"/>
    <s v="Filial Import"/>
    <s v="FINLANDIA"/>
    <n v="413008292"/>
    <m/>
    <m/>
    <m/>
    <m/>
    <x v="6"/>
    <x v="15"/>
    <x v="94"/>
    <m/>
    <n v="0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09:00:00"/>
    <d v="1899-12-30T09:00:00"/>
    <m/>
    <x v="1"/>
    <s v="CT"/>
    <d v="2019-01-23T09:00:00"/>
    <n v="26143"/>
    <s v="GONZATRANS"/>
    <s v="Carga"/>
    <x v="1"/>
    <n v="13.5"/>
    <n v="26"/>
    <x v="0"/>
    <s v="INORPACK"/>
    <s v="DDP Cliente Inyección"/>
    <s v="ABRERA"/>
    <m/>
    <m/>
    <m/>
    <m/>
    <m/>
    <x v="4"/>
    <x v="14"/>
    <x v="41"/>
    <m/>
    <n v="1"/>
    <x v="0"/>
    <x v="0"/>
    <s v="SI"/>
    <s v="Adelanto"/>
    <s v="Adelanto"/>
    <n v="0"/>
    <n v="1"/>
    <s v="TRANS. PROPIO"/>
    <x v="3"/>
    <x v="0"/>
    <n v="468"/>
    <n v="18"/>
    <n v="0.2"/>
  </r>
  <r>
    <d v="2019-01-23T00:00:00"/>
    <d v="1899-12-30T09:15:00"/>
    <d v="1899-12-30T09:15:00"/>
    <m/>
    <x v="1"/>
    <s v="MR"/>
    <d v="2019-01-23T09:30:00"/>
    <m/>
    <s v="SUS MEDIOS"/>
    <s v="Descarga"/>
    <x v="0"/>
    <n v="0"/>
    <n v="1"/>
    <x v="0"/>
    <s v="SUTEIN "/>
    <s v="Proveedor Roto"/>
    <s v="PALAU"/>
    <s v="ALV19-0215 PDO. 2013004300, ALB. ALV19-0214 pDO. 213004299"/>
    <m/>
    <m/>
    <m/>
    <m/>
    <x v="6"/>
    <x v="15"/>
    <x v="69"/>
    <m/>
    <n v="0"/>
    <x v="0"/>
    <x v="0"/>
    <s v="SI"/>
    <s v="SI"/>
    <s v="SI"/>
    <n v="0"/>
    <n v="1"/>
    <s v="PROVEEDORES"/>
    <x v="3"/>
    <x v="0"/>
    <n v="468"/>
    <n v="18"/>
    <n v="0.2"/>
  </r>
  <r>
    <d v="2019-01-23T00:00:00"/>
    <d v="1899-12-30T09:30:00"/>
    <m/>
    <m/>
    <x v="0"/>
    <s v="MR"/>
    <d v="2019-01-23T09:30:00"/>
    <m/>
    <s v="ASM"/>
    <s v="Descarga"/>
    <x v="0"/>
    <n v="0"/>
    <n v="0.5"/>
    <x v="1"/>
    <s v="ANDRÉS MASEGOSA"/>
    <s v="Proveedor Inyección"/>
    <s v="ALICANTE"/>
    <s v="ALB. V150/2019 PDO. 713014010"/>
    <m/>
    <m/>
    <m/>
    <m/>
    <x v="1"/>
    <x v="15"/>
    <x v="0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09:45:00"/>
    <m/>
    <m/>
    <x v="0"/>
    <s v="MR"/>
    <d v="2019-01-23T10:00:00"/>
    <m/>
    <s v="SUS MEDIOS"/>
    <s v="Descarga"/>
    <x v="0"/>
    <n v="0"/>
    <n v="0.5"/>
    <x v="1"/>
    <s v="SINELEC"/>
    <s v="Proveedor Roto"/>
    <s v="GRANOLLERS"/>
    <s v="ALB. 36729 A/A Raul"/>
    <m/>
    <m/>
    <m/>
    <m/>
    <x v="1"/>
    <x v="15"/>
    <x v="5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0:00:00"/>
    <d v="1899-12-30T10:00:00"/>
    <m/>
    <x v="1"/>
    <s v="CT"/>
    <d v="2019-01-23T10:00:00"/>
    <n v="25927"/>
    <s v="GONZATRANS"/>
    <s v="Carga"/>
    <x v="1"/>
    <n v="13.5"/>
    <n v="26"/>
    <x v="0"/>
    <s v="CADEPA GLOBAL"/>
    <s v="DDP Cliente Inyección"/>
    <s v="LLEIDA"/>
    <m/>
    <m/>
    <m/>
    <m/>
    <m/>
    <x v="6"/>
    <x v="15"/>
    <x v="14"/>
    <m/>
    <n v="1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10:05:00"/>
    <m/>
    <m/>
    <x v="0"/>
    <s v="MR"/>
    <d v="2019-01-23T10:00:00"/>
    <m/>
    <s v="SUS MEDIOS"/>
    <s v="Descarga"/>
    <x v="0"/>
    <n v="0"/>
    <n v="0.5"/>
    <x v="1"/>
    <s v="PINTURAS PARES"/>
    <s v="Proveedor Roto"/>
    <s v="PALAU"/>
    <s v="DEJA UNA LATA DEL PEDIDO DEL LUNES"/>
    <m/>
    <m/>
    <m/>
    <m/>
    <x v="1"/>
    <x v="15"/>
    <x v="1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0:10:00"/>
    <m/>
    <m/>
    <x v="0"/>
    <s v="MR"/>
    <d v="2019-01-23T10:00:00"/>
    <m/>
    <s v="DHL"/>
    <s v="Descarga"/>
    <x v="0"/>
    <n v="0"/>
    <n v="0.5"/>
    <x v="1"/>
    <s v="UNIGASKET"/>
    <s v="Proveedor Roto"/>
    <s v="TERRASSA"/>
    <s v="ALB. 190189 PDO. 213004312"/>
    <m/>
    <m/>
    <m/>
    <m/>
    <x v="1"/>
    <x v="15"/>
    <x v="9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0:15:00"/>
    <d v="1899-12-30T10:15:00"/>
    <m/>
    <x v="1"/>
    <s v="MR"/>
    <d v="2019-01-23T10:30:00"/>
    <s v="DAVID"/>
    <s v="DAVID BERTRAN"/>
    <s v="Carga"/>
    <x v="0"/>
    <n v="3"/>
    <n v="6"/>
    <x v="0"/>
    <s v="DAVID BERTRAN"/>
    <s v="Recogida diaria"/>
    <s v="PALAU"/>
    <m/>
    <m/>
    <m/>
    <m/>
    <m/>
    <x v="8"/>
    <x v="15"/>
    <x v="43"/>
    <m/>
    <n v="0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10:35:00"/>
    <m/>
    <m/>
    <x v="0"/>
    <s v="MR"/>
    <d v="2019-01-23T10:30:00"/>
    <m/>
    <s v="UPS"/>
    <s v="Descarga"/>
    <x v="0"/>
    <n v="0"/>
    <n v="0.5"/>
    <x v="1"/>
    <s v="SEPRO"/>
    <s v="Proveedor Roto"/>
    <s v="PALAU"/>
    <s v="ALB. 069139"/>
    <m/>
    <m/>
    <m/>
    <m/>
    <x v="1"/>
    <x v="15"/>
    <x v="77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0:40:00"/>
    <m/>
    <m/>
    <x v="0"/>
    <s v="MR"/>
    <d v="2019-01-23T10:30:00"/>
    <m/>
    <s v="TRANSAHER"/>
    <s v="Descarga"/>
    <x v="0"/>
    <n v="0"/>
    <n v="0.5"/>
    <x v="1"/>
    <s v="ARES"/>
    <s v="Proveedor Roto"/>
    <s v="MONTORNES"/>
    <s v="1 BULTO A/A ABEL PIÑA"/>
    <m/>
    <m/>
    <m/>
    <m/>
    <x v="1"/>
    <x v="15"/>
    <x v="31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1:30:00"/>
    <d v="1899-12-30T11:30:00"/>
    <m/>
    <x v="1"/>
    <s v="MR"/>
    <d v="2019-01-23T11:30:00"/>
    <n v="26142"/>
    <s v="SUS MEDIOS"/>
    <s v="Carga"/>
    <x v="0"/>
    <n v="1"/>
    <n v="2"/>
    <x v="0"/>
    <s v="STORE &amp; GO "/>
    <s v="Retira cliente Roto"/>
    <s v="PORTUGAL"/>
    <m/>
    <m/>
    <m/>
    <m/>
    <m/>
    <x v="8"/>
    <x v="15"/>
    <x v="36"/>
    <m/>
    <n v="0"/>
    <x v="0"/>
    <x v="0"/>
    <s v="SI"/>
    <s v="SI"/>
    <s v="Retraso"/>
    <n v="1"/>
    <n v="0"/>
    <s v="CLIENTES"/>
    <x v="3"/>
    <x v="0"/>
    <n v="468"/>
    <n v="18"/>
    <n v="0.2"/>
  </r>
  <r>
    <d v="2019-01-23T00:00:00"/>
    <d v="1899-12-30T11:45:00"/>
    <d v="1899-12-30T11:45:00"/>
    <m/>
    <x v="1"/>
    <s v="MR"/>
    <d v="2019-01-23T12:00:00"/>
    <m/>
    <s v="VARIOS"/>
    <s v="Carga"/>
    <x v="0"/>
    <n v="5"/>
    <n v="10"/>
    <x v="0"/>
    <s v="AQUA AMBIENT"/>
    <s v="Retira cliente Roto"/>
    <s v="VARIOS"/>
    <s v="ALB. 19000"/>
    <m/>
    <m/>
    <m/>
    <m/>
    <x v="6"/>
    <x v="15"/>
    <x v="63"/>
    <m/>
    <n v="0"/>
    <x v="0"/>
    <x v="0"/>
    <s v="SI"/>
    <s v="SI"/>
    <s v="SI"/>
    <n v="0"/>
    <n v="1"/>
    <s v="CLIENTES"/>
    <x v="3"/>
    <x v="0"/>
    <n v="468"/>
    <n v="18"/>
    <n v="0.2"/>
  </r>
  <r>
    <d v="2019-01-23T00:00:00"/>
    <d v="1899-12-30T12:00:00"/>
    <d v="1899-12-30T12:00:00"/>
    <m/>
    <x v="1"/>
    <s v="MR"/>
    <d v="2019-01-23T12:00:00"/>
    <m/>
    <s v="ALGAITRUCK"/>
    <s v="Carga"/>
    <x v="1"/>
    <n v="13.5"/>
    <n v="26"/>
    <x v="0"/>
    <s v="SCHOELLER LORQUI"/>
    <s v="Entre plantas"/>
    <s v="LORQUI"/>
    <s v="9247-JKC   R-1492-BCR     "/>
    <m/>
    <m/>
    <m/>
    <m/>
    <x v="4"/>
    <x v="15"/>
    <x v="39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3T00:00:00"/>
    <d v="1899-12-30T12:45:00"/>
    <m/>
    <m/>
    <x v="0"/>
    <s v="MR"/>
    <d v="2019-01-23T13:00:00"/>
    <m/>
    <s v="ENVIALIA"/>
    <s v="Descarga"/>
    <x v="0"/>
    <n v="0"/>
    <n v="0.5"/>
    <x v="1"/>
    <s v="COMERCIAL ARQUÉ"/>
    <s v="Proveedor Inyección"/>
    <s v="HOSPITALET"/>
    <s v="ALB. 879252 PDO. 113006399"/>
    <m/>
    <m/>
    <m/>
    <m/>
    <x v="1"/>
    <x v="15"/>
    <x v="54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3:30:00"/>
    <d v="1899-12-30T13:30:00"/>
    <m/>
    <x v="1"/>
    <s v="MR"/>
    <d v="2019-01-23T13:30:00"/>
    <n v="25807"/>
    <s v="ALMIRAMAR"/>
    <s v="Carga"/>
    <x v="1"/>
    <n v="13.5"/>
    <n v="26"/>
    <x v="2"/>
    <s v="MARGI PACK"/>
    <s v="Retira cliente Inyección"/>
    <s v="ALCARRAS"/>
    <m/>
    <m/>
    <m/>
    <m/>
    <m/>
    <x v="8"/>
    <x v="15"/>
    <x v="6"/>
    <m/>
    <n v="1"/>
    <x v="0"/>
    <x v="0"/>
    <s v="SI"/>
    <s v="SI"/>
    <s v="SI"/>
    <n v="0"/>
    <n v="1"/>
    <s v="CLIENTES"/>
    <x v="3"/>
    <x v="0"/>
    <n v="468"/>
    <n v="18"/>
    <n v="0.2"/>
  </r>
  <r>
    <d v="2019-01-23T00:00:00"/>
    <d v="1899-12-30T13:45:00"/>
    <m/>
    <m/>
    <x v="0"/>
    <s v="MR"/>
    <d v="2019-01-23T14:00:00"/>
    <m/>
    <s v="SUS MEDIOS"/>
    <s v="Descarga"/>
    <x v="0"/>
    <n v="0"/>
    <n v="0.5"/>
    <x v="1"/>
    <s v="RETOLS PALAU"/>
    <s v="Proveedor Inyección"/>
    <s v="PALAU"/>
    <s v="ALB. 7591, PDO. 113006400"/>
    <m/>
    <m/>
    <m/>
    <m/>
    <x v="1"/>
    <x v="15"/>
    <x v="6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4:00:00"/>
    <d v="1899-12-30T14:00:00"/>
    <m/>
    <x v="1"/>
    <s v="MR"/>
    <d v="2019-01-23T14:00:00"/>
    <n v="26260"/>
    <s v="GONZATRANS"/>
    <s v="Carga"/>
    <x v="1"/>
    <n v="13.5"/>
    <n v="26"/>
    <x v="2"/>
    <s v="POMELOS MBC"/>
    <s v="DDP Cliente Inyección"/>
    <s v="MIRAMAR"/>
    <s v="R5379BCS 5569HZV "/>
    <m/>
    <m/>
    <m/>
    <m/>
    <x v="8"/>
    <x v="15"/>
    <x v="42"/>
    <m/>
    <n v="1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14:45:00"/>
    <m/>
    <m/>
    <x v="0"/>
    <s v="MR"/>
    <d v="2019-01-23T15:00:00"/>
    <m/>
    <s v="SUS MEDIOS"/>
    <s v="Descarga"/>
    <x v="0"/>
    <n v="1"/>
    <n v="2"/>
    <x v="0"/>
    <s v="RESINEX"/>
    <s v="Proveedor Inyección"/>
    <s v="TARRAGONA"/>
    <s v="PDO.113006392"/>
    <m/>
    <m/>
    <m/>
    <m/>
    <x v="4"/>
    <x v="15"/>
    <x v="96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5:00:00"/>
    <d v="1899-12-30T15:00:00"/>
    <m/>
    <x v="1"/>
    <s v="MR"/>
    <d v="2019-01-23T15:00:00"/>
    <n v="6006703"/>
    <s v="SUS MEDIOS"/>
    <s v="Carga"/>
    <x v="1"/>
    <n v="13.5"/>
    <n v="26"/>
    <x v="0"/>
    <s v="CHEP"/>
    <s v="Retira cliente Inyección"/>
    <s v="VARIOS"/>
    <n v="3980208275"/>
    <m/>
    <m/>
    <m/>
    <n v="51"/>
    <x v="0"/>
    <x v="15"/>
    <x v="39"/>
    <s v="K-Palets Chep"/>
    <n v="1"/>
    <x v="0"/>
    <x v="0"/>
    <s v="SI"/>
    <s v="SI"/>
    <s v="SI"/>
    <n v="0"/>
    <n v="1"/>
    <s v="CLIENTES"/>
    <x v="3"/>
    <x v="0"/>
    <n v="468"/>
    <n v="18"/>
    <n v="0.2"/>
  </r>
  <r>
    <d v="2019-01-23T00:00:00"/>
    <d v="1899-12-30T15:01:00"/>
    <d v="1899-12-30T15:01:00"/>
    <m/>
    <x v="1"/>
    <s v="MR"/>
    <d v="2019-01-23T15:00:00"/>
    <n v="6006808"/>
    <s v="GEFCO"/>
    <s v="Carga"/>
    <x v="0"/>
    <n v="0.5"/>
    <n v="1"/>
    <x v="0"/>
    <s v="SCHOELLER FRANCIA"/>
    <s v="Retira cliente Filial"/>
    <s v="FRANCIA"/>
    <m/>
    <m/>
    <m/>
    <m/>
    <m/>
    <x v="0"/>
    <x v="15"/>
    <x v="97"/>
    <m/>
    <n v="0"/>
    <x v="0"/>
    <x v="0"/>
    <s v="SI"/>
    <s v="SI"/>
    <s v="SI"/>
    <n v="0"/>
    <n v="1"/>
    <s v="CLIENTES"/>
    <x v="3"/>
    <x v="0"/>
    <n v="468"/>
    <n v="18"/>
    <n v="0.2"/>
  </r>
  <r>
    <d v="2019-01-23T00:00:00"/>
    <d v="1899-12-30T15:30:00"/>
    <m/>
    <m/>
    <x v="0"/>
    <s v="MR"/>
    <d v="2019-01-23T15:30:00"/>
    <m/>
    <s v="SUS MEDIOS"/>
    <s v="Descarga"/>
    <x v="0"/>
    <n v="0.5"/>
    <n v="1"/>
    <x v="0"/>
    <s v="POLIMER TECNIC"/>
    <s v="Proveedor Roto"/>
    <s v="RIUDELLOTS DE LA SELVA"/>
    <s v="ALBARAN AA19000256 PDO. 213004246"/>
    <m/>
    <m/>
    <m/>
    <m/>
    <x v="4"/>
    <x v="15"/>
    <x v="7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5:45:00"/>
    <m/>
    <m/>
    <x v="0"/>
    <s v="MR"/>
    <d v="2019-01-23T16:00:00"/>
    <m/>
    <s v="SUS MEDIOS"/>
    <s v="Descarga"/>
    <x v="0"/>
    <n v="0"/>
    <n v="0.5"/>
    <x v="1"/>
    <s v="VAEMPACK"/>
    <s v="Proveedor Inyección"/>
    <s v="GRANOLLERS"/>
    <s v="ALB 2190270  PDO. 713013903"/>
    <m/>
    <m/>
    <m/>
    <m/>
    <x v="1"/>
    <x v="15"/>
    <x v="5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3T00:00:00"/>
    <d v="1899-12-30T16:00:00"/>
    <d v="1899-12-30T16:00:00"/>
    <m/>
    <x v="1"/>
    <s v="MR"/>
    <d v="2019-01-23T16:00:00"/>
    <m/>
    <s v="SUS MEDIOS"/>
    <s v="Carga"/>
    <x v="0"/>
    <n v="5"/>
    <n v="10"/>
    <x v="0"/>
    <s v="AQUA AMBIENT"/>
    <s v="Retira cliente Roto"/>
    <s v="VARIOS"/>
    <m/>
    <m/>
    <m/>
    <m/>
    <m/>
    <x v="4"/>
    <x v="15"/>
    <x v="13"/>
    <m/>
    <n v="0"/>
    <x v="0"/>
    <x v="0"/>
    <s v="SI"/>
    <s v="SI"/>
    <s v="SI"/>
    <n v="0"/>
    <n v="1"/>
    <s v="CLIENTES"/>
    <x v="3"/>
    <x v="0"/>
    <n v="468"/>
    <n v="18"/>
    <n v="0.2"/>
  </r>
  <r>
    <d v="2019-01-23T00:00:00"/>
    <d v="1899-12-30T16:30:00"/>
    <d v="1899-12-30T16:30:00"/>
    <m/>
    <x v="1"/>
    <s v="MR"/>
    <d v="2019-01-23T16:30:00"/>
    <n v="26260"/>
    <s v="GONZATRANS"/>
    <s v="Carga"/>
    <x v="1"/>
    <n v="13.5"/>
    <n v="26"/>
    <x v="2"/>
    <s v="POMELOS MBC"/>
    <s v="DDP Cliente Inyección"/>
    <s v="MIRAMAR"/>
    <s v="R8052BBV 2581FFT "/>
    <m/>
    <m/>
    <m/>
    <m/>
    <x v="4"/>
    <x v="15"/>
    <x v="8"/>
    <m/>
    <n v="1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17:00:00"/>
    <d v="1899-12-30T17:00:00"/>
    <m/>
    <x v="1"/>
    <s v="MR"/>
    <d v="2019-01-23T17:00:00"/>
    <m/>
    <s v="TRANSLINK"/>
    <s v="Carga"/>
    <x v="0"/>
    <n v="3"/>
    <n v="6"/>
    <x v="0"/>
    <s v="TRANSLINK"/>
    <s v="Recogida diaria"/>
    <s v="VARIOS"/>
    <m/>
    <m/>
    <m/>
    <m/>
    <m/>
    <x v="0"/>
    <x v="15"/>
    <x v="41"/>
    <m/>
    <n v="0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17:30:00"/>
    <d v="1899-12-30T17:30:00"/>
    <m/>
    <x v="1"/>
    <s v="MR"/>
    <d v="2019-01-23T17:30:00"/>
    <s v="ASM"/>
    <s v="ASM"/>
    <s v="Carga"/>
    <x v="0"/>
    <n v="0"/>
    <n v="1"/>
    <x v="1"/>
    <s v="ASM "/>
    <s v="Recogida diaria"/>
    <s v="VARIOS"/>
    <s v="19011, 040580 Y 040581"/>
    <m/>
    <m/>
    <m/>
    <m/>
    <x v="1"/>
    <x v="15"/>
    <x v="56"/>
    <m/>
    <n v="0"/>
    <x v="0"/>
    <x v="0"/>
    <s v="SI"/>
    <s v="SI"/>
    <s v="SI"/>
    <n v="0"/>
    <n v="1"/>
    <s v="TRANS. PROPIO"/>
    <x v="3"/>
    <x v="0"/>
    <n v="468"/>
    <n v="18"/>
    <n v="0.2"/>
  </r>
  <r>
    <d v="2019-01-23T00:00:00"/>
    <d v="1899-12-30T18:30:00"/>
    <d v="1899-12-30T18:30:00"/>
    <m/>
    <x v="1"/>
    <s v="VG"/>
    <d v="2019-01-23T18:30:00"/>
    <m/>
    <s v="GIMARCO"/>
    <s v="Descarga"/>
    <x v="1"/>
    <n v="13.5"/>
    <n v="26"/>
    <x v="0"/>
    <s v="SCHOELLER NRX"/>
    <s v="Filial Import"/>
    <s v="NURIEUX"/>
    <s v="R-4404-BDB / 3099-KPK. "/>
    <m/>
    <m/>
    <m/>
    <n v="35"/>
    <x v="0"/>
    <x v="15"/>
    <x v="48"/>
    <s v="G-descarga filial"/>
    <n v="1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07:00:00"/>
    <d v="1899-12-30T07:00:00"/>
    <m/>
    <x v="1"/>
    <s v="CT"/>
    <d v="2019-01-24T07:00:00"/>
    <n v="25927"/>
    <s v="GONZATRANS"/>
    <s v="Carga"/>
    <x v="1"/>
    <n v="13.5"/>
    <n v="26"/>
    <x v="0"/>
    <s v="CADEPA GLOBAL"/>
    <s v="DDP Cliente Inyección"/>
    <s v="LLEIDA"/>
    <m/>
    <m/>
    <m/>
    <m/>
    <m/>
    <x v="8"/>
    <x v="16"/>
    <x v="61"/>
    <m/>
    <n v="1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08:30:00"/>
    <d v="1899-12-30T08:30:00"/>
    <m/>
    <x v="1"/>
    <s v="MR"/>
    <d v="2019-01-24T08:30:00"/>
    <s v="DAVID"/>
    <s v="DAVID BERTRAN"/>
    <s v="Carga"/>
    <x v="0"/>
    <n v="3"/>
    <n v="6"/>
    <x v="0"/>
    <s v="DAVID BERTRAN"/>
    <s v="Recogida diaria"/>
    <s v="PALAU"/>
    <m/>
    <m/>
    <m/>
    <m/>
    <m/>
    <x v="8"/>
    <x v="16"/>
    <x v="20"/>
    <m/>
    <n v="0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08:45:00"/>
    <m/>
    <m/>
    <x v="0"/>
    <s v="MR"/>
    <d v="2019-01-24T09:00:00"/>
    <m/>
    <s v="SUS MEDIOS"/>
    <s v="Descarga"/>
    <x v="0"/>
    <n v="0"/>
    <n v="0.5"/>
    <x v="1"/>
    <s v="CONFECCIONES INDUSTRIALES VALLS"/>
    <s v="Proveedor Inyección"/>
    <s v="POLINYA"/>
    <s v="2 ZAPATOS "/>
    <m/>
    <m/>
    <m/>
    <m/>
    <x v="1"/>
    <x v="16"/>
    <x v="6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09:30:00"/>
    <m/>
    <m/>
    <x v="0"/>
    <s v="MR"/>
    <d v="2019-01-24T09:30:00"/>
    <m/>
    <s v="ASM"/>
    <s v="Descarga"/>
    <x v="0"/>
    <n v="0"/>
    <n v="0.5"/>
    <x v="1"/>
    <s v="ESAAV"/>
    <s v="Proveedor Roto"/>
    <s v="PALAU"/>
    <s v="213004310 ALB. 0027-19"/>
    <m/>
    <m/>
    <m/>
    <m/>
    <x v="1"/>
    <x v="16"/>
    <x v="0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09:45:00"/>
    <m/>
    <m/>
    <x v="0"/>
    <s v="MR"/>
    <d v="2019-01-24T10:00:00"/>
    <m/>
    <s v="SEUR"/>
    <s v="Descarga"/>
    <x v="0"/>
    <n v="0"/>
    <n v="0.5"/>
    <x v="1"/>
    <s v="SOVAIC"/>
    <s v="Proveedor Roto"/>
    <s v="PALAU"/>
    <s v="213004294 ALB. 46287"/>
    <m/>
    <m/>
    <m/>
    <m/>
    <x v="1"/>
    <x v="16"/>
    <x v="5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09:55:00"/>
    <m/>
    <m/>
    <x v="0"/>
    <s v="MR"/>
    <d v="2019-01-24T10:00:00"/>
    <m/>
    <s v="UPS"/>
    <s v="Descarga"/>
    <x v="0"/>
    <n v="0"/>
    <n v="0.5"/>
    <x v="1"/>
    <s v="VARIOS"/>
    <s v="Proveedor Inyección"/>
    <s v="VARIOS"/>
    <s v="1 BULTO A/A RICARD Y 1 BULTO JOAUQUIN CIVICO"/>
    <m/>
    <m/>
    <m/>
    <m/>
    <x v="1"/>
    <x v="16"/>
    <x v="98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0:00:00"/>
    <d v="1899-12-30T10:00:00"/>
    <m/>
    <x v="1"/>
    <s v="JAR"/>
    <d v="2019-01-24T10:00:00"/>
    <m/>
    <s v="JOSE REY"/>
    <s v="Carga"/>
    <x v="1"/>
    <n v="13.5"/>
    <n v="26"/>
    <x v="0"/>
    <s v="FLUIDRA"/>
    <s v="DDP Cliente Roto"/>
    <s v="MAÇANET"/>
    <m/>
    <m/>
    <m/>
    <m/>
    <m/>
    <x v="6"/>
    <x v="16"/>
    <x v="14"/>
    <m/>
    <n v="1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0:15:00"/>
    <d v="1899-12-30T10:15:00"/>
    <m/>
    <x v="1"/>
    <s v="JAR"/>
    <d v="2019-01-24T10:30:00"/>
    <n v="26264"/>
    <s v="ALGAITRUCK"/>
    <s v="Carga"/>
    <x v="1"/>
    <n v="13.5"/>
    <n v="26"/>
    <x v="2"/>
    <s v="SAT 97 BLANCASOL"/>
    <s v="DDP Cliente Inyección"/>
    <s v="BLANCA"/>
    <s v="9240-KDX    R-3933-BDB   "/>
    <m/>
    <m/>
    <m/>
    <m/>
    <x v="6"/>
    <x v="16"/>
    <x v="54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4T00:00:00"/>
    <d v="1899-12-30T10:20:00"/>
    <m/>
    <m/>
    <x v="0"/>
    <s v="MR"/>
    <d v="2019-01-24T10:30:00"/>
    <m/>
    <s v="DB SCHENKER"/>
    <s v="Descarga"/>
    <x v="0"/>
    <n v="0.5"/>
    <n v="1"/>
    <x v="0"/>
    <s v="EUROGRATE"/>
    <s v="Proveedor Roto"/>
    <s v="BARCELONA"/>
    <s v="413008380 ,PDO DE EUROGRATE C-6000006"/>
    <m/>
    <m/>
    <m/>
    <m/>
    <x v="6"/>
    <x v="16"/>
    <x v="90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0:30:00"/>
    <d v="1899-12-30T10:30:00"/>
    <m/>
    <x v="1"/>
    <s v="MR"/>
    <d v="2019-01-24T10:30:00"/>
    <m/>
    <s v="SUS MEDIOS"/>
    <s v="Descarga"/>
    <x v="0"/>
    <n v="1.5"/>
    <n v="3"/>
    <x v="0"/>
    <s v="TRANSFOR-PACKAGING"/>
    <s v="Proveedor Roto"/>
    <s v="PALAU"/>
    <n v="113006406"/>
    <m/>
    <m/>
    <m/>
    <m/>
    <x v="8"/>
    <x v="16"/>
    <x v="1"/>
    <m/>
    <n v="0"/>
    <x v="0"/>
    <x v="0"/>
    <s v="SI"/>
    <s v="SI"/>
    <s v="SI"/>
    <n v="0"/>
    <n v="1"/>
    <s v="PROVEEDORES"/>
    <x v="3"/>
    <x v="0"/>
    <n v="468"/>
    <n v="18"/>
    <n v="0.2"/>
  </r>
  <r>
    <d v="2019-01-24T00:00:00"/>
    <d v="1899-12-30T10:31:00"/>
    <m/>
    <m/>
    <x v="0"/>
    <s v="MR"/>
    <d v="2019-01-24T10:30:00"/>
    <m/>
    <s v="SUS MEDIOS"/>
    <s v="Descarga"/>
    <x v="0"/>
    <n v="0"/>
    <n v="0.5"/>
    <x v="1"/>
    <s v="TORRAS"/>
    <s v="Proveedor Roto"/>
    <s v="SABADELL"/>
    <s v="L904732 Y L904679 - 213004324"/>
    <m/>
    <m/>
    <m/>
    <m/>
    <x v="1"/>
    <x v="16"/>
    <x v="99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0:45:00"/>
    <d v="1899-12-30T10:45:00"/>
    <m/>
    <x v="1"/>
    <s v="MR"/>
    <d v="2019-01-24T11:00:00"/>
    <n v="6006769"/>
    <s v="TGV"/>
    <s v="Carga"/>
    <x v="0"/>
    <n v="4.5"/>
    <n v="9"/>
    <x v="0"/>
    <s v="SCHOELLER ITALIA"/>
    <s v="DDP Cliente Filial"/>
    <s v="ITALIA"/>
    <m/>
    <m/>
    <m/>
    <m/>
    <m/>
    <x v="8"/>
    <x v="16"/>
    <x v="32"/>
    <m/>
    <n v="0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1:00:00"/>
    <d v="1899-12-30T11:00:00"/>
    <m/>
    <x v="1"/>
    <s v="CT"/>
    <d v="2019-01-24T11:00:00"/>
    <m/>
    <s v="JOSE REY"/>
    <s v="Carga"/>
    <x v="0"/>
    <n v="8"/>
    <n v="16"/>
    <x v="0"/>
    <s v="AHORRAMAS"/>
    <s v="DDP Cliente Inyección"/>
    <s v="MADRID"/>
    <s v="25775 Y 25204"/>
    <m/>
    <m/>
    <m/>
    <m/>
    <x v="8"/>
    <x v="16"/>
    <x v="2"/>
    <m/>
    <n v="0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1:30:00"/>
    <d v="1899-12-30T11:30:00"/>
    <m/>
    <x v="1"/>
    <s v="MR"/>
    <d v="2019-01-24T11:30:00"/>
    <n v="25807"/>
    <s v="ALMIRAMAR"/>
    <s v="Carga"/>
    <x v="1"/>
    <n v="13.5"/>
    <n v="26"/>
    <x v="2"/>
    <s v="MARGI PACK"/>
    <s v="Retira cliente Inyección"/>
    <s v="ALCARRAS"/>
    <s v="ALBARAN FACTURADO"/>
    <m/>
    <m/>
    <m/>
    <m/>
    <x v="8"/>
    <x v="16"/>
    <x v="4"/>
    <m/>
    <n v="1"/>
    <x v="0"/>
    <x v="0"/>
    <s v="SI"/>
    <s v="SI"/>
    <s v="Retraso"/>
    <n v="1"/>
    <n v="0"/>
    <s v="CLIENTES"/>
    <x v="3"/>
    <x v="0"/>
    <n v="468"/>
    <n v="18"/>
    <n v="0.2"/>
  </r>
  <r>
    <d v="2019-01-24T00:00:00"/>
    <d v="1899-12-30T11:50:00"/>
    <m/>
    <m/>
    <x v="0"/>
    <s v="MR"/>
    <d v="2019-01-24T12:00:00"/>
    <m/>
    <s v="SUS MEDIOS"/>
    <s v="Descarga"/>
    <x v="0"/>
    <n v="0"/>
    <n v="0.5"/>
    <x v="1"/>
    <s v="SUMINISTROS INDUSTRIALES MIOR"/>
    <s v="Proveedor Roto"/>
    <s v="RUBI"/>
    <m/>
    <m/>
    <m/>
    <m/>
    <m/>
    <x v="1"/>
    <x v="16"/>
    <x v="100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2:00:00"/>
    <d v="1899-12-30T12:00:00"/>
    <m/>
    <x v="1"/>
    <s v="JAR"/>
    <d v="2019-01-24T12:00:00"/>
    <n v="26264"/>
    <s v="ALGAITRUCK"/>
    <s v="Carga"/>
    <x v="1"/>
    <n v="13.5"/>
    <n v="26"/>
    <x v="2"/>
    <s v="SAT 97 BLANCASOL"/>
    <s v="DDP Cliente Inyección"/>
    <s v="BLANCA"/>
    <s v="5111-KFC   R-1711-BCR    "/>
    <m/>
    <m/>
    <m/>
    <m/>
    <x v="4"/>
    <x v="16"/>
    <x v="42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4T00:00:00"/>
    <d v="1899-12-30T12:15:00"/>
    <m/>
    <m/>
    <x v="0"/>
    <s v="MR"/>
    <d v="2019-01-24T12:30:00"/>
    <m/>
    <s v="TSB"/>
    <s v="Descarga"/>
    <x v="0"/>
    <n v="0.5"/>
    <n v="1"/>
    <x v="0"/>
    <s v="QUIMICS DALMAU"/>
    <s v="Proveedor Inyección"/>
    <s v="BARCELONA"/>
    <s v="AL9B00092 PDO 113006411 /// AL9B00089 pDO. 113006407"/>
    <m/>
    <m/>
    <m/>
    <m/>
    <x v="6"/>
    <x v="16"/>
    <x v="36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2:30:00"/>
    <d v="1899-12-30T12:30:00"/>
    <m/>
    <x v="1"/>
    <s v="MR"/>
    <d v="2019-01-24T12:30:00"/>
    <n v="25807"/>
    <s v="ALMIRAMAR"/>
    <s v="Carga"/>
    <x v="1"/>
    <n v="13.5"/>
    <n v="26"/>
    <x v="2"/>
    <s v="MARGI PACK"/>
    <s v="Retira cliente Inyección"/>
    <s v="ALCARRAS"/>
    <s v="ALBARAN FACTURADO"/>
    <m/>
    <m/>
    <m/>
    <m/>
    <x v="6"/>
    <x v="16"/>
    <x v="5"/>
    <m/>
    <n v="1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2:45:00"/>
    <d v="1899-12-30T12:45:00"/>
    <m/>
    <x v="1"/>
    <s v="MR"/>
    <d v="2019-01-24T13:00:00"/>
    <s v="DAVID"/>
    <s v="DAVID BERTRAN"/>
    <s v="Carga"/>
    <x v="0"/>
    <n v="3"/>
    <n v="6"/>
    <x v="0"/>
    <s v="DAVID BERTRAN"/>
    <s v="Recogida diaria"/>
    <s v="PALAU"/>
    <m/>
    <m/>
    <m/>
    <m/>
    <m/>
    <x v="6"/>
    <x v="16"/>
    <x v="54"/>
    <m/>
    <n v="0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2:55:00"/>
    <m/>
    <m/>
    <x v="0"/>
    <s v="MR"/>
    <d v="2019-01-24T13:00:00"/>
    <m/>
    <s v="SUS MEDIOS"/>
    <s v="Descarga"/>
    <x v="0"/>
    <n v="0"/>
    <n v="0.5"/>
    <x v="1"/>
    <s v="WITTMANN"/>
    <s v="Proveedor Roto"/>
    <s v="PALAU"/>
    <s v="ALB. 8L900470"/>
    <m/>
    <m/>
    <m/>
    <m/>
    <x v="1"/>
    <x v="16"/>
    <x v="7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3:00:00"/>
    <d v="1899-12-30T13:00:00"/>
    <m/>
    <x v="1"/>
    <s v="MR"/>
    <d v="2019-01-24T13:00:00"/>
    <n v="26182"/>
    <s v="HISPANEXPRESS"/>
    <s v="Carga"/>
    <x v="0"/>
    <n v="0.5"/>
    <n v="1"/>
    <x v="0"/>
    <s v="FINDER ELECTRICA SL"/>
    <s v="Retira cliente Inyección"/>
    <s v="LA POBLA DE VALLBONA"/>
    <m/>
    <m/>
    <m/>
    <m/>
    <m/>
    <x v="1"/>
    <x v="16"/>
    <x v="37"/>
    <m/>
    <n v="0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3:30:00"/>
    <d v="1899-12-30T13:30:00"/>
    <m/>
    <x v="1"/>
    <s v="CT"/>
    <d v="2019-01-24T13:30:00"/>
    <n v="26092"/>
    <s v="JOSE REY"/>
    <s v="Carga"/>
    <x v="0"/>
    <n v="2.5"/>
    <n v="5"/>
    <x v="0"/>
    <s v="CEAMSA"/>
    <s v="DDP Cliente Inyección"/>
    <s v="PORRIÑO"/>
    <m/>
    <m/>
    <m/>
    <m/>
    <m/>
    <x v="4"/>
    <x v="16"/>
    <x v="6"/>
    <m/>
    <n v="0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4:00:00"/>
    <d v="1899-12-30T14:00:00"/>
    <m/>
    <x v="1"/>
    <s v="MR"/>
    <d v="2019-01-24T14:00:00"/>
    <m/>
    <s v="BREGER"/>
    <s v="Carga"/>
    <x v="0"/>
    <n v="7"/>
    <n v="14"/>
    <x v="0"/>
    <s v="SCHOELLER FRANCIA"/>
    <s v="Retira cliente Filial"/>
    <s v="GAILLON"/>
    <s v="CARGAMOS HASTA COMPLETA APROX, 6ML"/>
    <m/>
    <m/>
    <m/>
    <m/>
    <x v="8"/>
    <x v="16"/>
    <x v="42"/>
    <m/>
    <n v="0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4:30:00"/>
    <m/>
    <m/>
    <x v="0"/>
    <s v="MR"/>
    <d v="2019-01-24T14:30:00"/>
    <m/>
    <s v="SUS MEDIOS"/>
    <s v="Descarga"/>
    <x v="0"/>
    <n v="0"/>
    <n v="0.5"/>
    <x v="1"/>
    <s v="CIFEC"/>
    <s v="Proveedor Roto"/>
    <s v="PALAU"/>
    <s v="ALB. 201900865 Y 201900867"/>
    <m/>
    <m/>
    <m/>
    <m/>
    <x v="1"/>
    <x v="16"/>
    <x v="1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5:00:00"/>
    <d v="1899-12-30T15:00:00"/>
    <m/>
    <x v="1"/>
    <s v="MR"/>
    <d v="2019-01-24T15:00:00"/>
    <n v="26141"/>
    <s v="SUS MEDIOS"/>
    <s v="Carga"/>
    <x v="0"/>
    <n v="1"/>
    <n v="2"/>
    <x v="0"/>
    <s v="STORE &amp; GO "/>
    <s v="Retira cliente Roto"/>
    <s v="PORTUGAL"/>
    <m/>
    <m/>
    <m/>
    <m/>
    <m/>
    <x v="4"/>
    <x v="16"/>
    <x v="39"/>
    <m/>
    <n v="0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5:25:00"/>
    <m/>
    <m/>
    <x v="0"/>
    <s v="MR"/>
    <d v="2019-01-24T15:30:00"/>
    <m/>
    <s v="SUS MEDIOS"/>
    <s v="Descarga"/>
    <x v="0"/>
    <n v="0"/>
    <n v="0.5"/>
    <x v="1"/>
    <s v="ABC PALAU"/>
    <s v="Proveedor Roto"/>
    <s v="PALAU"/>
    <s v="8 BULTOS /// ALB. 900001369 PDO. 213004323"/>
    <m/>
    <m/>
    <m/>
    <m/>
    <x v="1"/>
    <x v="16"/>
    <x v="101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4T00:00:00"/>
    <d v="1899-12-30T16:00:00"/>
    <d v="1899-12-30T16:00:00"/>
    <m/>
    <x v="1"/>
    <s v="MR"/>
    <d v="2019-01-24T16:00:00"/>
    <m/>
    <s v="SUS MEDIOS"/>
    <s v="Carga"/>
    <x v="0"/>
    <n v="5"/>
    <n v="10"/>
    <x v="0"/>
    <s v="AQUA AMBIENT"/>
    <s v="Retira cliente Roto"/>
    <s v="VARIOS"/>
    <m/>
    <m/>
    <m/>
    <m/>
    <m/>
    <x v="4"/>
    <x v="16"/>
    <x v="13"/>
    <m/>
    <n v="0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6:30:00"/>
    <d v="1899-12-30T16:30:00"/>
    <m/>
    <x v="1"/>
    <s v="JAR"/>
    <d v="2019-01-24T16:30:00"/>
    <n v="26264"/>
    <s v="ALGAITRUCK"/>
    <s v="Carga"/>
    <x v="1"/>
    <n v="13.5"/>
    <n v="26"/>
    <x v="2"/>
    <s v="SAT 97 BLANCASOL"/>
    <s v="DDP Cliente Inyección"/>
    <s v="BLANCA"/>
    <s v="5691-JTS    R-0493-BCV   "/>
    <m/>
    <m/>
    <m/>
    <m/>
    <x v="4"/>
    <x v="16"/>
    <x v="56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4T00:00:00"/>
    <d v="1899-12-30T17:00:00"/>
    <d v="1899-12-30T17:00:00"/>
    <m/>
    <x v="1"/>
    <s v="MR"/>
    <d v="2019-01-24T17:00:00"/>
    <m/>
    <s v="TRANSLINK"/>
    <s v="Carga"/>
    <x v="0"/>
    <n v="7"/>
    <n v="15"/>
    <x v="0"/>
    <s v="TRANSLINK"/>
    <s v="Recogida diaria"/>
    <s v="VARIOS"/>
    <m/>
    <m/>
    <m/>
    <m/>
    <m/>
    <x v="0"/>
    <x v="16"/>
    <x v="41"/>
    <m/>
    <n v="0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7:30:00"/>
    <d v="1899-12-30T17:30:00"/>
    <m/>
    <x v="1"/>
    <s v="MR"/>
    <d v="2019-01-24T17:30:00"/>
    <m/>
    <s v="BREGER"/>
    <s v="Carga"/>
    <x v="1"/>
    <n v="13.5"/>
    <n v="26"/>
    <x v="0"/>
    <s v="SCHOELLER FRANCIA"/>
    <s v="Retira cliente Filial"/>
    <s v="GAILLON"/>
    <s v="CAMION COMPLETO"/>
    <m/>
    <m/>
    <m/>
    <m/>
    <x v="0"/>
    <x v="16"/>
    <x v="56"/>
    <m/>
    <n v="1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8:00:00"/>
    <d v="1899-12-30T18:00:00"/>
    <m/>
    <x v="1"/>
    <s v="MR"/>
    <d v="2019-01-24T18:00:00"/>
    <n v="6006775"/>
    <s v="SUS MEDIOS"/>
    <s v="Carga"/>
    <x v="0"/>
    <n v="5"/>
    <n v="10"/>
    <x v="0"/>
    <s v="SCHOELLER ITALIA"/>
    <s v="Retira cliente Filial"/>
    <s v="ITALIA"/>
    <m/>
    <m/>
    <m/>
    <m/>
    <m/>
    <x v="4"/>
    <x v="16"/>
    <x v="47"/>
    <m/>
    <n v="0"/>
    <x v="0"/>
    <x v="0"/>
    <s v="SI"/>
    <s v="SI"/>
    <s v="SI"/>
    <n v="0"/>
    <n v="1"/>
    <s v="CLIENTES"/>
    <x v="3"/>
    <x v="0"/>
    <n v="468"/>
    <n v="18"/>
    <n v="0.2"/>
  </r>
  <r>
    <d v="2019-01-24T00:00:00"/>
    <d v="1899-12-30T18:30:00"/>
    <d v="1899-12-30T18:30:00"/>
    <m/>
    <x v="1"/>
    <s v="MR"/>
    <d v="2019-01-24T18:30:00"/>
    <m/>
    <s v="GIMARCO"/>
    <s v="Descarga"/>
    <x v="1"/>
    <n v="13.5"/>
    <n v="26"/>
    <x v="0"/>
    <s v="SCHOELLER GAILLON"/>
    <s v="Filial Import"/>
    <s v="GAILLON"/>
    <s v="CB-1063 -  15-TE-59///GD1413"/>
    <m/>
    <m/>
    <m/>
    <m/>
    <x v="0"/>
    <x v="16"/>
    <x v="48"/>
    <m/>
    <n v="1"/>
    <x v="0"/>
    <x v="0"/>
    <s v="SI"/>
    <s v="SI"/>
    <s v="SI"/>
    <n v="0"/>
    <n v="1"/>
    <s v="TRANS. PROPIO"/>
    <x v="3"/>
    <x v="0"/>
    <n v="468"/>
    <n v="18"/>
    <n v="0.2"/>
  </r>
  <r>
    <d v="2019-01-24T00:00:00"/>
    <d v="1899-12-30T19:30:00"/>
    <d v="1899-12-30T19:30:00"/>
    <m/>
    <x v="1"/>
    <s v="MR"/>
    <d v="2019-01-24T19:30:00"/>
    <n v="25187"/>
    <s v="GONZATRANS"/>
    <s v="Carga"/>
    <x v="0"/>
    <n v="6"/>
    <n v="12"/>
    <x v="0"/>
    <s v="VARIOS"/>
    <s v="DDP Cliente Inyección"/>
    <s v="VILAMALLA"/>
    <m/>
    <m/>
    <m/>
    <m/>
    <m/>
    <x v="0"/>
    <x v="16"/>
    <x v="49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06:00:00"/>
    <d v="1899-12-30T06:00:00"/>
    <m/>
    <x v="1"/>
    <s v="VG"/>
    <d v="2019-01-25T06:00:00"/>
    <m/>
    <s v="GIMARCO"/>
    <s v="Descarga"/>
    <x v="1"/>
    <n v="13.5"/>
    <n v="26"/>
    <x v="0"/>
    <s v="SCHOELLER GAILLON"/>
    <s v="Filial Import"/>
    <s v="GAILLON"/>
    <s v="CB-1062 /// 7636GJJ / R9074BCG;"/>
    <m/>
    <m/>
    <m/>
    <m/>
    <x v="8"/>
    <x v="17"/>
    <x v="76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07:00:00"/>
    <d v="1899-12-30T07:00:00"/>
    <m/>
    <x v="1"/>
    <s v="CT"/>
    <d v="2019-01-25T07:00:00"/>
    <n v="25927"/>
    <s v="GONZATRANS"/>
    <s v="Carga"/>
    <x v="1"/>
    <n v="13.5"/>
    <n v="26"/>
    <x v="0"/>
    <s v="CADEPA GLOBAL"/>
    <s v="DDP Cliente Inyección"/>
    <s v="LLEIDA"/>
    <m/>
    <m/>
    <m/>
    <m/>
    <m/>
    <x v="6"/>
    <x v="17"/>
    <x v="14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5T00:00:00"/>
    <d v="1899-12-30T07:30:00"/>
    <d v="1899-12-30T07:30:00"/>
    <m/>
    <x v="1"/>
    <s v="MR"/>
    <d v="2019-01-25T07:30:00"/>
    <m/>
    <s v="SUS MEDIOS"/>
    <s v="Descarga"/>
    <x v="1"/>
    <n v="13.5"/>
    <n v="26"/>
    <x v="0"/>
    <s v="SERRADORA DOMENECH"/>
    <s v="Proveedor Roto"/>
    <s v="PALAU"/>
    <m/>
    <m/>
    <m/>
    <m/>
    <m/>
    <x v="8"/>
    <x v="17"/>
    <x v="18"/>
    <m/>
    <n v="1"/>
    <x v="0"/>
    <x v="0"/>
    <s v="SI"/>
    <s v="SI"/>
    <s v="SI"/>
    <n v="0"/>
    <n v="1"/>
    <s v="PROVEEDORES"/>
    <x v="3"/>
    <x v="0"/>
    <n v="468"/>
    <n v="18"/>
    <n v="0.2"/>
  </r>
  <r>
    <d v="2019-01-25T00:00:00"/>
    <d v="1899-12-30T08:00:00"/>
    <d v="1899-12-30T08:00:00"/>
    <m/>
    <x v="1"/>
    <s v="JAR"/>
    <d v="2019-01-25T08:00:00"/>
    <m/>
    <s v="JOSE REY"/>
    <s v="Carga"/>
    <x v="1"/>
    <n v="13.5"/>
    <n v="26"/>
    <x v="0"/>
    <s v="FLUIDRA"/>
    <s v="DDP Cliente Roto"/>
    <s v="MAÇANET"/>
    <m/>
    <m/>
    <m/>
    <m/>
    <m/>
    <x v="6"/>
    <x v="17"/>
    <x v="9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08:30:00"/>
    <d v="1899-12-30T08:30:00"/>
    <m/>
    <x v="1"/>
    <s v="MR"/>
    <d v="2019-01-25T08:30:00"/>
    <s v="DAVID"/>
    <s v="DAVID BERTRAN"/>
    <s v="Carga"/>
    <x v="0"/>
    <n v="3"/>
    <n v="6"/>
    <x v="0"/>
    <s v="DAVID BERTRAN"/>
    <s v="Recogida diaria"/>
    <s v="PALAU"/>
    <m/>
    <m/>
    <m/>
    <m/>
    <m/>
    <x v="8"/>
    <x v="17"/>
    <x v="20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08:45:00"/>
    <d v="1899-12-30T08:45:00"/>
    <m/>
    <x v="1"/>
    <s v="MR"/>
    <d v="2019-01-25T09:00:00"/>
    <m/>
    <s v="SUS MEDIOS"/>
    <s v="Carga"/>
    <x v="0"/>
    <n v="1"/>
    <n v="2"/>
    <x v="0"/>
    <s v="CPQ IBERICA "/>
    <s v="Retira cliente Inyección"/>
    <s v="MOLLET"/>
    <s v="26275, 26276 Y 26149"/>
    <m/>
    <m/>
    <m/>
    <m/>
    <x v="8"/>
    <x v="17"/>
    <x v="62"/>
    <m/>
    <n v="0"/>
    <x v="0"/>
    <x v="0"/>
    <s v="SI"/>
    <s v="SI"/>
    <s v="SI"/>
    <n v="0"/>
    <n v="1"/>
    <s v="CLIENTES"/>
    <x v="3"/>
    <x v="0"/>
    <n v="468"/>
    <n v="18"/>
    <n v="0.2"/>
  </r>
  <r>
    <d v="2019-01-25T00:00:00"/>
    <d v="1899-12-30T09:00:00"/>
    <d v="1899-12-30T09:00:00"/>
    <m/>
    <x v="1"/>
    <s v="MR"/>
    <d v="2019-01-25T09:00:00"/>
    <m/>
    <s v="SUS MEDIOS"/>
    <s v="Descarga"/>
    <x v="0"/>
    <n v="1.5"/>
    <n v="3"/>
    <x v="0"/>
    <s v="KINGSPAN"/>
    <s v="Proveedor Roto"/>
    <s v="PALAU"/>
    <s v="alb. A/1900254  Pdo. 213004278"/>
    <m/>
    <m/>
    <m/>
    <m/>
    <x v="8"/>
    <x v="17"/>
    <x v="22"/>
    <m/>
    <n v="0"/>
    <x v="0"/>
    <x v="0"/>
    <s v="SI"/>
    <s v="SI"/>
    <s v="SI"/>
    <n v="0"/>
    <n v="1"/>
    <s v="PROVEEDORES"/>
    <x v="3"/>
    <x v="0"/>
    <n v="468"/>
    <n v="18"/>
    <n v="0.2"/>
  </r>
  <r>
    <d v="2019-01-25T00:00:00"/>
    <d v="1899-12-30T09:15:00"/>
    <d v="1899-12-30T09:15:00"/>
    <m/>
    <x v="1"/>
    <s v="JAR"/>
    <d v="2019-01-25T09:30:00"/>
    <n v="26264"/>
    <s v="ALGAITRUCK"/>
    <s v="Carga"/>
    <x v="1"/>
    <n v="13.5"/>
    <n v="26"/>
    <x v="2"/>
    <s v="SAT 97 BLANCASOL"/>
    <s v="DDP Cliente Inyección"/>
    <s v="BLANCA"/>
    <s v="7212HZZ///R1039BBR"/>
    <m/>
    <m/>
    <m/>
    <m/>
    <x v="6"/>
    <x v="17"/>
    <x v="69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09:20:00"/>
    <m/>
    <m/>
    <x v="0"/>
    <s v="MR"/>
    <d v="2019-01-25T09:30:00"/>
    <m/>
    <s v="SUS MEDIOS"/>
    <s v="Descarga"/>
    <x v="0"/>
    <n v="0.5"/>
    <n v="1"/>
    <x v="0"/>
    <s v="PLASTICOS GALPLAST"/>
    <s v="Proveedor Roto"/>
    <s v="BARBERA"/>
    <s v="ALB. 000070, PDO. 213004273"/>
    <m/>
    <m/>
    <m/>
    <m/>
    <x v="6"/>
    <x v="17"/>
    <x v="8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09:25:00"/>
    <m/>
    <m/>
    <x v="0"/>
    <s v="MR"/>
    <d v="2019-01-25T09:30:00"/>
    <m/>
    <s v="ASM"/>
    <s v="Descarga"/>
    <x v="0"/>
    <n v="0"/>
    <n v="0.5"/>
    <x v="1"/>
    <s v="ESAAV"/>
    <s v="Proveedor Roto"/>
    <s v="PALAU"/>
    <s v="213004320 ALB. 0033-19"/>
    <m/>
    <m/>
    <m/>
    <m/>
    <x v="1"/>
    <x v="17"/>
    <x v="102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0:00:00"/>
    <d v="1899-12-30T10:00:00"/>
    <m/>
    <x v="1"/>
    <s v="MR"/>
    <d v="2019-01-25T10:00:00"/>
    <n v="6006703"/>
    <s v="SUS MEDIOS"/>
    <s v="Carga"/>
    <x v="1"/>
    <n v="13.5"/>
    <n v="26"/>
    <x v="0"/>
    <s v="CHEP"/>
    <s v="Retira cliente Inyección"/>
    <s v="VARIOS"/>
    <s v="3680214311 - EM336GA///AH06228"/>
    <m/>
    <m/>
    <m/>
    <m/>
    <x v="8"/>
    <x v="17"/>
    <x v="14"/>
    <m/>
    <n v="1"/>
    <x v="0"/>
    <x v="0"/>
    <s v="SI"/>
    <s v="SI"/>
    <s v="SI"/>
    <n v="0"/>
    <n v="1"/>
    <s v="CLIENTES"/>
    <x v="3"/>
    <x v="0"/>
    <n v="468"/>
    <n v="18"/>
    <n v="0.2"/>
  </r>
  <r>
    <d v="2019-01-25T00:00:00"/>
    <d v="1899-12-30T10:05:00"/>
    <m/>
    <m/>
    <x v="0"/>
    <s v="MR"/>
    <d v="2019-01-25T10:00:00"/>
    <m/>
    <s v="UPS"/>
    <s v="Descarga"/>
    <x v="0"/>
    <n v="0"/>
    <n v="0.5"/>
    <x v="1"/>
    <s v="INNOVA COMPONETS"/>
    <s v="Proveedor Roto"/>
    <s v="ESPLUGUES"/>
    <s v="1 SOBRE A/A ALBERTO COSTA"/>
    <m/>
    <m/>
    <m/>
    <m/>
    <x v="1"/>
    <x v="17"/>
    <x v="1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0:10:00"/>
    <m/>
    <m/>
    <x v="0"/>
    <s v="MR"/>
    <d v="2019-01-25T10:00:00"/>
    <m/>
    <s v="VARIOS"/>
    <s v="Descarga"/>
    <x v="0"/>
    <n v="0"/>
    <n v="0.5"/>
    <x v="1"/>
    <s v="REPUESTOS CALEFACCION"/>
    <s v="Proveedor Roto"/>
    <s v="MADRID"/>
    <s v="1 BULTO PARA TONI PEDRAZA DE REPUESTOS CALEFACCION"/>
    <m/>
    <m/>
    <m/>
    <m/>
    <x v="1"/>
    <x v="17"/>
    <x v="9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0:15:00"/>
    <m/>
    <m/>
    <x v="0"/>
    <s v="MR"/>
    <d v="2019-01-25T10:30:00"/>
    <m/>
    <s v="SUS MEDIOS"/>
    <s v="Descarga"/>
    <x v="0"/>
    <n v="0"/>
    <n v="0.5"/>
    <x v="1"/>
    <s v="TORRAS"/>
    <s v="Proveedor Roto"/>
    <s v="PALAU"/>
    <s v="ALB. L904978 Y L905114"/>
    <m/>
    <m/>
    <m/>
    <m/>
    <x v="1"/>
    <x v="17"/>
    <x v="4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0:30:00"/>
    <d v="1899-12-30T10:30:00"/>
    <m/>
    <x v="1"/>
    <s v="MR"/>
    <d v="2019-01-25T10:30:00"/>
    <n v="6006780"/>
    <s v="BCN EXPRESS"/>
    <s v="Carga"/>
    <x v="0"/>
    <n v="0.5"/>
    <n v="1"/>
    <x v="0"/>
    <s v="SCHOELLER BELGICA"/>
    <s v="DDP Cliente Filial"/>
    <s v="BELGICA"/>
    <m/>
    <m/>
    <m/>
    <m/>
    <m/>
    <x v="8"/>
    <x v="17"/>
    <x v="1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0:35:00"/>
    <d v="1899-12-30T10:35:00"/>
    <m/>
    <x v="1"/>
    <s v="JAR"/>
    <d v="2019-01-25T10:30:00"/>
    <n v="26264"/>
    <s v="ALGAITRUCK"/>
    <s v="Carga"/>
    <x v="1"/>
    <n v="13.5"/>
    <n v="26"/>
    <x v="2"/>
    <s v="SAT 97 BLANCASOL"/>
    <s v="DDP Cliente Inyección"/>
    <s v="BLANCA"/>
    <s v="R3072BCT ///4814JTM"/>
    <m/>
    <m/>
    <m/>
    <m/>
    <x v="6"/>
    <x v="17"/>
    <x v="77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0:40:00"/>
    <m/>
    <m/>
    <x v="0"/>
    <s v="MR"/>
    <d v="2019-01-25T10:30:00"/>
    <m/>
    <s v="TRANSNATURE"/>
    <s v="Descarga"/>
    <x v="0"/>
    <n v="0.5"/>
    <n v="1"/>
    <x v="0"/>
    <s v="TRAMACO"/>
    <s v="Proveedor Roto"/>
    <s v="ALEMANIA"/>
    <s v="ALB. 05/12/0000127228"/>
    <m/>
    <m/>
    <m/>
    <m/>
    <x v="8"/>
    <x v="17"/>
    <x v="31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1:00:00"/>
    <d v="1899-12-30T11:00:00"/>
    <m/>
    <x v="1"/>
    <s v="MR"/>
    <d v="2019-01-25T11:00:00"/>
    <m/>
    <s v="LA MURCIANA"/>
    <s v="Descarga"/>
    <x v="0"/>
    <n v="0.5"/>
    <n v="1"/>
    <x v="0"/>
    <s v="SCHOELLER LORQUI"/>
    <s v="Entre plantas"/>
    <s v="LORQUI"/>
    <s v="un palet con 200 kg. De colorante A122000522. ALB. 40564"/>
    <m/>
    <m/>
    <m/>
    <m/>
    <x v="6"/>
    <x v="17"/>
    <x v="2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1:01:00"/>
    <m/>
    <m/>
    <x v="0"/>
    <s v="MR"/>
    <d v="2019-01-25T11:00:00"/>
    <m/>
    <s v="KUEHNE NAGEL"/>
    <s v="Descarga"/>
    <x v="0"/>
    <n v="0.5"/>
    <n v="1"/>
    <x v="0"/>
    <s v="VARIOS"/>
    <s v="Proveedor Roto"/>
    <s v="ALEMANIA"/>
    <s v="Nº 3357902 A/A XAVI"/>
    <m/>
    <m/>
    <m/>
    <m/>
    <x v="6"/>
    <x v="17"/>
    <x v="103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1:30:00"/>
    <d v="1899-12-30T11:30:00"/>
    <m/>
    <x v="1"/>
    <s v="CT"/>
    <d v="2019-01-25T11:30:00"/>
    <n v="25989"/>
    <s v="NADAL-FORWARDING"/>
    <s v="Carga"/>
    <x v="0"/>
    <n v="0.5"/>
    <n v="1"/>
    <x v="0"/>
    <s v="HUNE RENTAL"/>
    <s v="DDP Cliente Roto"/>
    <s v="CANARIAS"/>
    <m/>
    <m/>
    <m/>
    <m/>
    <m/>
    <x v="6"/>
    <x v="17"/>
    <x v="3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2:30:00"/>
    <d v="1899-12-30T12:30:00"/>
    <m/>
    <x v="1"/>
    <s v="MR"/>
    <d v="2019-01-25T12:30:00"/>
    <m/>
    <s v="LORETRANSMUR"/>
    <s v="Carga"/>
    <x v="1"/>
    <n v="13.5"/>
    <n v="26"/>
    <x v="0"/>
    <s v="SCHOELLER LORQUI"/>
    <s v="Entre plantas"/>
    <s v="LORQUI"/>
    <s v="R 5460 BBK     2254  KGR//// Contacto: ENGELBERTO RIQUELME  637-598370"/>
    <m/>
    <m/>
    <m/>
    <m/>
    <x v="6"/>
    <x v="17"/>
    <x v="5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2:35:00"/>
    <m/>
    <m/>
    <x v="0"/>
    <s v="MR"/>
    <d v="2019-01-25T12:30:00"/>
    <m/>
    <s v="SUS MEDIOS"/>
    <s v="Descarga"/>
    <x v="0"/>
    <n v="0"/>
    <n v="0.5"/>
    <x v="1"/>
    <s v="VIDAL METAL.LURGICS"/>
    <s v="Proveedor Roto"/>
    <s v="ESPARREGUERA"/>
    <s v="ALB. 190083 PDO. 213004235 Y ALB. 190082 pDO. 213004321"/>
    <m/>
    <m/>
    <m/>
    <m/>
    <x v="1"/>
    <x v="17"/>
    <x v="104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3:30:00"/>
    <d v="1899-12-30T13:30:00"/>
    <m/>
    <x v="1"/>
    <s v="JAR"/>
    <d v="2019-01-25T13:30:00"/>
    <n v="26264"/>
    <s v="ALGAITRUCK"/>
    <s v="Carga"/>
    <x v="1"/>
    <n v="13.5"/>
    <n v="26"/>
    <x v="2"/>
    <s v="SAT 97 BLANCASOL"/>
    <s v="DDP Cliente Inyección"/>
    <s v="BLANCA"/>
    <s v="7495-KFD    "/>
    <m/>
    <m/>
    <m/>
    <m/>
    <x v="4"/>
    <x v="17"/>
    <x v="41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5T00:00:00"/>
    <d v="1899-12-30T13:35:00"/>
    <m/>
    <m/>
    <x v="0"/>
    <s v="MR"/>
    <d v="2019-01-25T13:30:00"/>
    <m/>
    <s v="TSB"/>
    <s v="Descarga"/>
    <x v="0"/>
    <n v="0"/>
    <n v="0.5"/>
    <x v="1"/>
    <s v="COMERCIAL QUIMICA MASSÓ"/>
    <s v="Proveedor Roto"/>
    <s v="BARCELONA"/>
    <s v="4 BULTOS.  PDO. 713014130 ALB. 10/234897"/>
    <m/>
    <m/>
    <m/>
    <m/>
    <x v="1"/>
    <x v="17"/>
    <x v="105"/>
    <m/>
    <n v="0"/>
    <x v="0"/>
    <x v="0"/>
    <s v="No"/>
    <s v="Sin cita"/>
    <s v="Sin cita"/>
    <n v="1"/>
    <n v="0"/>
    <s v="PROVEEDORES"/>
    <x v="3"/>
    <x v="0"/>
    <n v="468"/>
    <n v="18"/>
    <n v="0.2"/>
  </r>
  <r>
    <d v="2019-01-25T00:00:00"/>
    <d v="1899-12-30T13:40:00"/>
    <m/>
    <m/>
    <x v="0"/>
    <s v="MR"/>
    <d v="2019-01-25T13:30:00"/>
    <m/>
    <s v="VARIOS"/>
    <s v="Carga"/>
    <x v="1"/>
    <n v="13.5"/>
    <n v="26"/>
    <x v="0"/>
    <s v="AQUA AMBIENT"/>
    <s v="Retira cliente Roto"/>
    <s v="PALAU"/>
    <s v="ALB. 9AL/19000086 Y 9AL19000088"/>
    <m/>
    <m/>
    <m/>
    <m/>
    <x v="4"/>
    <x v="17"/>
    <x v="106"/>
    <m/>
    <n v="1"/>
    <x v="0"/>
    <x v="0"/>
    <s v="No"/>
    <s v="Sin cita"/>
    <s v="Sin cita"/>
    <n v="1"/>
    <n v="0"/>
    <s v="CLIENTES"/>
    <x v="3"/>
    <x v="0"/>
    <n v="468"/>
    <n v="18"/>
    <n v="0.2"/>
  </r>
  <r>
    <d v="2019-01-25T00:00:00"/>
    <d v="1899-12-30T13:45:00"/>
    <d v="1899-12-30T13:45:00"/>
    <m/>
    <x v="1"/>
    <s v="MR"/>
    <d v="2019-01-25T14:00:00"/>
    <m/>
    <s v="SUS MEDIOS"/>
    <s v="Carga"/>
    <x v="0"/>
    <n v="3"/>
    <n v="6"/>
    <x v="0"/>
    <s v="LUIS MARQUES PINHEIRO"/>
    <s v="Retira cliente Inyección"/>
    <s v="PORTUGAL"/>
    <s v="26227 Y 25787"/>
    <m/>
    <m/>
    <m/>
    <m/>
    <x v="0"/>
    <x v="17"/>
    <x v="7"/>
    <m/>
    <n v="0"/>
    <x v="0"/>
    <x v="0"/>
    <s v="SI"/>
    <s v="SI"/>
    <s v="Retraso"/>
    <n v="1"/>
    <n v="0"/>
    <s v="CLIENTES"/>
    <x v="3"/>
    <x v="0"/>
    <n v="468"/>
    <n v="18"/>
    <n v="0.2"/>
  </r>
  <r>
    <d v="2019-01-25T00:00:00"/>
    <d v="1899-12-30T14:00:00"/>
    <d v="1899-12-30T14:00:00"/>
    <m/>
    <x v="1"/>
    <s v="MR"/>
    <d v="2019-01-25T14:00:00"/>
    <n v="25774"/>
    <s v="ALMIRAMAR"/>
    <s v="Carga"/>
    <x v="1"/>
    <n v="13.5"/>
    <n v="26"/>
    <x v="2"/>
    <s v="BENIHORT"/>
    <s v="Retira cliente Inyección"/>
    <s v="BENICARLO"/>
    <s v="U R G E N T E     C A R G A "/>
    <m/>
    <m/>
    <m/>
    <m/>
    <x v="4"/>
    <x v="17"/>
    <x v="42"/>
    <m/>
    <n v="1"/>
    <x v="0"/>
    <x v="0"/>
    <s v="SI"/>
    <s v="SI"/>
    <s v="SI"/>
    <n v="0"/>
    <n v="1"/>
    <s v="CLIENTES"/>
    <x v="3"/>
    <x v="0"/>
    <n v="468"/>
    <n v="18"/>
    <n v="0.2"/>
  </r>
  <r>
    <d v="2019-01-25T00:00:00"/>
    <d v="1899-12-30T14:30:00"/>
    <d v="1899-12-30T14:30:00"/>
    <m/>
    <x v="1"/>
    <s v="MR"/>
    <d v="2019-01-25T14:30:00"/>
    <n v="26404"/>
    <s v="ALMIRAMAR"/>
    <s v="Carga"/>
    <x v="1"/>
    <n v="13.5"/>
    <n v="26"/>
    <x v="2"/>
    <s v="BENIHORT"/>
    <s v="Retira cliente Inyección"/>
    <s v="BENICARLO"/>
    <s v="U R G E N T E     C A R G A "/>
    <m/>
    <m/>
    <m/>
    <m/>
    <x v="4"/>
    <x v="17"/>
    <x v="12"/>
    <m/>
    <n v="1"/>
    <x v="0"/>
    <x v="0"/>
    <s v="SI"/>
    <s v="SI"/>
    <s v="SI"/>
    <n v="0"/>
    <n v="1"/>
    <s v="CLIENTES"/>
    <x v="3"/>
    <x v="0"/>
    <n v="468"/>
    <n v="18"/>
    <n v="0.2"/>
  </r>
  <r>
    <d v="2019-01-25T00:00:00"/>
    <d v="1899-12-30T15:00:00"/>
    <d v="1899-12-30T15:00:00"/>
    <m/>
    <x v="1"/>
    <s v="JAR"/>
    <d v="2019-01-25T15:00:00"/>
    <n v="26264"/>
    <s v="ALGAITRUCK"/>
    <s v="Carga"/>
    <x v="1"/>
    <n v="13.5"/>
    <n v="26"/>
    <x v="2"/>
    <s v="SAT 97 BLANCASOL"/>
    <s v="DDP Cliente Inyección"/>
    <s v="BLANCA"/>
    <s v="2137-HWH"/>
    <m/>
    <m/>
    <m/>
    <m/>
    <x v="4"/>
    <x v="17"/>
    <x v="8"/>
    <m/>
    <n v="1"/>
    <x v="0"/>
    <x v="0"/>
    <s v="SI"/>
    <s v="SI"/>
    <s v="Retraso"/>
    <n v="1"/>
    <n v="0"/>
    <s v="TRANS. PROPIO"/>
    <x v="3"/>
    <x v="0"/>
    <n v="468"/>
    <n v="18"/>
    <n v="0.2"/>
  </r>
  <r>
    <d v="2019-01-25T00:00:00"/>
    <d v="1899-12-30T15:30:00"/>
    <d v="1899-12-30T15:30:00"/>
    <m/>
    <x v="1"/>
    <s v="MR"/>
    <d v="2019-01-25T15:30:00"/>
    <n v="26174"/>
    <s v="SUS MEDIOS"/>
    <s v="Carga"/>
    <x v="0"/>
    <n v="0.5"/>
    <n v="1"/>
    <x v="0"/>
    <s v="ARTIPLAS"/>
    <s v="Retira cliente Inyección"/>
    <s v="VIZCAYA"/>
    <m/>
    <m/>
    <m/>
    <m/>
    <m/>
    <x v="0"/>
    <x v="17"/>
    <x v="7"/>
    <m/>
    <n v="0"/>
    <x v="0"/>
    <x v="0"/>
    <s v="SI"/>
    <s v="SI"/>
    <s v="SI"/>
    <n v="0"/>
    <n v="1"/>
    <s v="CLIENTES"/>
    <x v="3"/>
    <x v="0"/>
    <n v="468"/>
    <n v="18"/>
    <n v="0.2"/>
  </r>
  <r>
    <d v="2019-01-25T00:00:00"/>
    <d v="1899-12-30T15:35:00"/>
    <m/>
    <m/>
    <x v="0"/>
    <s v="CT"/>
    <d v="2019-01-25T15:30:00"/>
    <n v="26144"/>
    <s v="NADAL-FORWARDING"/>
    <s v="Carga"/>
    <x v="0"/>
    <n v="0.5"/>
    <n v="1"/>
    <x v="0"/>
    <s v="J. DEU &amp; FILHOS"/>
    <s v="DDP Cliente Inyección"/>
    <s v="PORTUGAL"/>
    <s v="SIN CITA PREVISTA"/>
    <m/>
    <m/>
    <m/>
    <m/>
    <x v="0"/>
    <x v="17"/>
    <x v="107"/>
    <m/>
    <n v="0"/>
    <x v="0"/>
    <x v="0"/>
    <s v="No"/>
    <s v="Sin cita"/>
    <s v="Sin cita"/>
    <n v="1"/>
    <n v="0"/>
    <s v="TRANS. PROPIO"/>
    <x v="3"/>
    <x v="0"/>
    <n v="468"/>
    <n v="18"/>
    <n v="0.2"/>
  </r>
  <r>
    <d v="2019-01-25T00:00:00"/>
    <d v="1899-12-30T16:00:00"/>
    <d v="1899-12-30T16:00:00"/>
    <m/>
    <x v="1"/>
    <s v="MR"/>
    <d v="2019-01-25T16:00:00"/>
    <m/>
    <s v="SUS MEDIOS"/>
    <s v="Carga"/>
    <x v="0"/>
    <n v="5"/>
    <n v="10"/>
    <x v="0"/>
    <s v="AQUA AMBIENT"/>
    <s v="Retira cliente Roto"/>
    <s v="VARIOS"/>
    <m/>
    <m/>
    <m/>
    <m/>
    <m/>
    <x v="4"/>
    <x v="17"/>
    <x v="13"/>
    <m/>
    <n v="0"/>
    <x v="0"/>
    <x v="0"/>
    <s v="SI"/>
    <s v="SI"/>
    <s v="SI"/>
    <n v="0"/>
    <n v="1"/>
    <s v="CLIENTES"/>
    <x v="3"/>
    <x v="0"/>
    <n v="468"/>
    <n v="18"/>
    <n v="0.2"/>
  </r>
  <r>
    <d v="2019-01-25T00:00:00"/>
    <d v="1899-12-30T16:30:00"/>
    <d v="1899-12-30T16:30:00"/>
    <m/>
    <x v="1"/>
    <s v="MR"/>
    <d v="2019-01-25T16:30:00"/>
    <n v="26292"/>
    <s v="JOSE REY"/>
    <s v="Carga"/>
    <x v="1"/>
    <n v="13.5"/>
    <n v="26"/>
    <x v="2"/>
    <s v="EP RIEGOS PALMA"/>
    <s v="DDP Cliente Inyección"/>
    <s v="PALMA DEL RIO"/>
    <s v="2892-GXX /// R-3437-BCL"/>
    <m/>
    <m/>
    <m/>
    <m/>
    <x v="0"/>
    <x v="17"/>
    <x v="8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7:00:00"/>
    <d v="1899-12-30T17:00:00"/>
    <m/>
    <x v="1"/>
    <s v="MR"/>
    <d v="2019-01-25T17:00:00"/>
    <m/>
    <s v="TRANSLINK"/>
    <s v="Carga"/>
    <x v="0"/>
    <n v="7"/>
    <n v="14"/>
    <x v="0"/>
    <s v="TRANSLINK"/>
    <s v="Recogida diaria"/>
    <s v="VARIOS"/>
    <m/>
    <m/>
    <m/>
    <m/>
    <m/>
    <x v="0"/>
    <x v="17"/>
    <x v="41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7:30:00"/>
    <d v="1899-12-30T17:30:00"/>
    <m/>
    <x v="1"/>
    <s v="MR"/>
    <d v="2019-01-25T17:30:00"/>
    <s v="ASM"/>
    <s v="ASM"/>
    <s v="Carga"/>
    <x v="0"/>
    <n v="0.5"/>
    <n v="1"/>
    <x v="1"/>
    <s v="ASM "/>
    <s v="Recogida diaria"/>
    <s v="PALAU"/>
    <s v="ALB.040670 Y 040669"/>
    <m/>
    <m/>
    <m/>
    <m/>
    <x v="0"/>
    <x v="17"/>
    <x v="56"/>
    <m/>
    <n v="0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18:00:00"/>
    <d v="1899-12-30T18:00:00"/>
    <m/>
    <x v="1"/>
    <s v="MR"/>
    <d v="2019-01-25T18:00:00"/>
    <m/>
    <s v="NOUTRANSPORT"/>
    <s v="Carga"/>
    <x v="1"/>
    <n v="13.5"/>
    <n v="26"/>
    <x v="0"/>
    <s v="NOUTRANSPORT"/>
    <s v="Recogida diaria"/>
    <s v="VARIOS"/>
    <m/>
    <m/>
    <m/>
    <m/>
    <m/>
    <x v="0"/>
    <x v="17"/>
    <x v="47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20:00:00"/>
    <d v="1899-12-30T20:00:00"/>
    <m/>
    <x v="1"/>
    <s v="VG"/>
    <d v="2019-01-25T20:00:00"/>
    <m/>
    <s v="GIMARCO"/>
    <s v="Descarga"/>
    <x v="1"/>
    <n v="13.5"/>
    <n v="26"/>
    <x v="0"/>
    <s v="SCHOELLER GAILLON"/>
    <s v="Filial Import"/>
    <s v="GAILLON"/>
    <s v="CB-5677-EM///X-1795-EM - llama que llegará tarde si no para el lunes a las 06:00"/>
    <m/>
    <m/>
    <m/>
    <m/>
    <x v="0"/>
    <x v="17"/>
    <x v="50"/>
    <m/>
    <n v="1"/>
    <x v="0"/>
    <x v="0"/>
    <s v="SI"/>
    <s v="SI"/>
    <s v="SI"/>
    <n v="0"/>
    <n v="1"/>
    <s v="TRANS. PROPIO"/>
    <x v="3"/>
    <x v="0"/>
    <n v="468"/>
    <n v="18"/>
    <n v="0.2"/>
  </r>
  <r>
    <d v="2019-01-25T00:00:00"/>
    <d v="1899-12-30T21:30:00"/>
    <d v="1899-12-30T21:30:00"/>
    <m/>
    <x v="1"/>
    <s v="MR"/>
    <d v="2019-01-25T21:30:00"/>
    <n v="6006703"/>
    <s v="SUS MEDIOS"/>
    <s v="Carga"/>
    <x v="1"/>
    <n v="13.5"/>
    <n v="26"/>
    <x v="0"/>
    <s v="CHEP"/>
    <s v="Retira cliente Inyección"/>
    <s v="VARIOS"/>
    <s v="3665692251  PDTE. CONFIRMAR HORA"/>
    <m/>
    <m/>
    <m/>
    <m/>
    <x v="4"/>
    <x v="17"/>
    <x v="49"/>
    <m/>
    <n v="1"/>
    <x v="0"/>
    <x v="0"/>
    <s v="SI"/>
    <s v="SI"/>
    <s v="Adelanto"/>
    <n v="0"/>
    <n v="1"/>
    <s v="CLIENTES"/>
    <x v="3"/>
    <x v="0"/>
    <n v="468"/>
    <n v="18"/>
    <n v="0.2"/>
  </r>
  <r>
    <d v="2019-01-28T00:00:00"/>
    <d v="1899-12-30T08:30:00"/>
    <d v="1899-12-30T08:30:00"/>
    <m/>
    <x v="1"/>
    <s v="MR"/>
    <d v="2019-01-28T08:30:00"/>
    <s v="DAVID"/>
    <s v="DAVID BERTRAN"/>
    <s v="Carga"/>
    <x v="0"/>
    <n v="3"/>
    <n v="6"/>
    <x v="0"/>
    <s v="DAVID BERTRAN"/>
    <s v="Recogida diaria"/>
    <s v="PALAU"/>
    <m/>
    <m/>
    <m/>
    <m/>
    <m/>
    <x v="5"/>
    <x v="18"/>
    <x v="20"/>
    <m/>
    <n v="0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0:00:00"/>
    <d v="1899-12-30T10:00:00"/>
    <m/>
    <x v="1"/>
    <s v="VG"/>
    <d v="2019-01-28T10:00:00"/>
    <m/>
    <s v="NOUTRANSPORT"/>
    <s v="Descarga"/>
    <x v="1"/>
    <n v="13.5"/>
    <n v="26"/>
    <x v="0"/>
    <s v="SCHOELLER SCHWERIN"/>
    <s v="Filial Import"/>
    <s v="SCHWERIN"/>
    <s v=" CB-1061"/>
    <m/>
    <m/>
    <m/>
    <m/>
    <x v="6"/>
    <x v="18"/>
    <x v="14"/>
    <m/>
    <n v="1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0:01:00"/>
    <d v="1899-12-30T10:01:00"/>
    <m/>
    <x v="1"/>
    <s v="JAR"/>
    <d v="2019-01-28T10:00:00"/>
    <m/>
    <s v="JOSE REY"/>
    <s v="Carga"/>
    <x v="1"/>
    <n v="13.5"/>
    <n v="26"/>
    <x v="0"/>
    <s v="FLUIDRA"/>
    <s v="DDP Cliente Roto"/>
    <s v="MAÇANET"/>
    <m/>
    <m/>
    <m/>
    <m/>
    <m/>
    <x v="7"/>
    <x v="18"/>
    <x v="108"/>
    <m/>
    <n v="1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0:20:00"/>
    <m/>
    <m/>
    <x v="0"/>
    <s v="MR"/>
    <d v="2019-01-28T10:30:00"/>
    <m/>
    <s v="CUALDE"/>
    <s v="Descarga"/>
    <x v="0"/>
    <n v="0.5"/>
    <n v="1"/>
    <x v="0"/>
    <s v="MAGOT"/>
    <s v="Proveedor Inyección"/>
    <s v="FRANCIA"/>
    <s v="713014060 ALB. 68827"/>
    <m/>
    <m/>
    <m/>
    <m/>
    <x v="6"/>
    <x v="18"/>
    <x v="90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28T00:00:00"/>
    <d v="1899-12-30T10:30:00"/>
    <d v="1899-12-30T10:30:00"/>
    <m/>
    <x v="1"/>
    <s v="MR"/>
    <d v="2019-01-28T10:30:00"/>
    <s v="DAVID"/>
    <s v="DAVID BERTRAN"/>
    <s v="Carga"/>
    <x v="0"/>
    <n v="3"/>
    <n v="6"/>
    <x v="0"/>
    <s v="DAVID BERTRAN"/>
    <s v="Recogida diaria"/>
    <s v="PALAU"/>
    <s v="ALB. 040711"/>
    <m/>
    <m/>
    <m/>
    <m/>
    <x v="5"/>
    <x v="18"/>
    <x v="1"/>
    <m/>
    <n v="0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1:00:00"/>
    <d v="1899-12-30T11:00:00"/>
    <m/>
    <x v="1"/>
    <s v="MR"/>
    <d v="2019-01-28T11:00:00"/>
    <m/>
    <s v="ASM"/>
    <s v="Descarga"/>
    <x v="0"/>
    <n v="0"/>
    <n v="0.5"/>
    <x v="1"/>
    <s v="METAL COLOR"/>
    <s v="Proveedor Roto"/>
    <s v="TERRASSA"/>
    <s v="no trae documentacion, reclamada"/>
    <m/>
    <m/>
    <m/>
    <m/>
    <x v="7"/>
    <x v="18"/>
    <x v="2"/>
    <m/>
    <n v="0"/>
    <x v="0"/>
    <x v="0"/>
    <s v="SI"/>
    <s v="SI"/>
    <s v="SI"/>
    <n v="0"/>
    <n v="1"/>
    <s v="PROVEEDORES"/>
    <x v="4"/>
    <x v="0"/>
    <n v="468"/>
    <n v="18"/>
    <n v="0.2"/>
  </r>
  <r>
    <d v="2019-01-28T00:00:00"/>
    <d v="1899-12-30T11:05:00"/>
    <m/>
    <m/>
    <x v="0"/>
    <s v="MR"/>
    <d v="2019-01-28T11:00:00"/>
    <m/>
    <s v="MRW"/>
    <s v="Descarga"/>
    <x v="0"/>
    <n v="0"/>
    <n v="0.5"/>
    <x v="1"/>
    <s v="DISEÑO LOGO2"/>
    <s v="Proveedor Roto"/>
    <s v="PALAU"/>
    <m/>
    <m/>
    <m/>
    <m/>
    <m/>
    <x v="1"/>
    <x v="18"/>
    <x v="78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28T00:00:00"/>
    <d v="1899-12-30T11:30:00"/>
    <d v="1899-12-30T11:30:00"/>
    <m/>
    <x v="1"/>
    <s v="MR"/>
    <d v="2019-01-28T11:30:00"/>
    <m/>
    <s v="NIKA"/>
    <s v="Descarga"/>
    <x v="0"/>
    <n v="3"/>
    <n v="6"/>
    <x v="0"/>
    <s v="POWDER"/>
    <s v="Proveedor Roto"/>
    <s v="PALAU"/>
    <m/>
    <m/>
    <m/>
    <m/>
    <m/>
    <x v="7"/>
    <x v="18"/>
    <x v="3"/>
    <m/>
    <n v="0"/>
    <x v="0"/>
    <x v="0"/>
    <s v="SI"/>
    <s v="SI"/>
    <s v="SI"/>
    <n v="0"/>
    <n v="1"/>
    <s v="PROVEEDORES"/>
    <x v="4"/>
    <x v="0"/>
    <n v="468"/>
    <n v="18"/>
    <n v="0.2"/>
  </r>
  <r>
    <d v="2019-01-28T00:00:00"/>
    <d v="1899-12-30T12:00:00"/>
    <d v="1899-12-30T12:00:00"/>
    <m/>
    <x v="1"/>
    <s v="MR"/>
    <d v="2019-01-28T12:00:00"/>
    <n v="6006714"/>
    <s v="BREGER"/>
    <s v="Carga"/>
    <x v="1"/>
    <n v="13.5"/>
    <n v="26"/>
    <x v="0"/>
    <s v="SCHOELLER FRANCIA"/>
    <s v="Retira cliente Filial"/>
    <s v="FRANCIA"/>
    <m/>
    <m/>
    <m/>
    <m/>
    <m/>
    <x v="6"/>
    <x v="18"/>
    <x v="4"/>
    <m/>
    <n v="1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2:30:00"/>
    <d v="1899-12-30T12:30:00"/>
    <m/>
    <x v="1"/>
    <s v="MR"/>
    <d v="2019-01-28T12:30:00"/>
    <n v="6006703"/>
    <s v="SUS MEDIOS"/>
    <s v="Carga"/>
    <x v="1"/>
    <n v="13.5"/>
    <n v="26"/>
    <x v="0"/>
    <s v="CHEP"/>
    <s v="Retira cliente Inyección"/>
    <s v="PALAU"/>
    <s v="REF: 3680208277//// 4228GBW // R7198BCK"/>
    <m/>
    <m/>
    <m/>
    <m/>
    <x v="4"/>
    <x v="18"/>
    <x v="5"/>
    <m/>
    <n v="1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3:00:00"/>
    <d v="1899-12-30T13:00:00"/>
    <m/>
    <x v="1"/>
    <s v="MR"/>
    <d v="2019-01-28T13:00:00"/>
    <n v="26404"/>
    <s v="ALMIRAMAR"/>
    <s v="Carga"/>
    <x v="1"/>
    <n v="13.5"/>
    <n v="26"/>
    <x v="2"/>
    <s v="BENIHORT"/>
    <s v="Retira cliente Inyección"/>
    <s v="CASTELLON"/>
    <m/>
    <m/>
    <m/>
    <m/>
    <m/>
    <x v="7"/>
    <x v="18"/>
    <x v="37"/>
    <m/>
    <n v="1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3:30:00"/>
    <m/>
    <m/>
    <x v="0"/>
    <s v="MR"/>
    <d v="2019-01-28T13:30:00"/>
    <m/>
    <s v="SUS MEDIOS"/>
    <s v="Carga"/>
    <x v="0"/>
    <n v="5"/>
    <n v="10"/>
    <x v="0"/>
    <s v="AQUA AMBIENT"/>
    <s v="Retira cliente Roto"/>
    <s v="VARIOS"/>
    <s v="ALB. 9AL/19000098"/>
    <m/>
    <m/>
    <m/>
    <m/>
    <x v="7"/>
    <x v="18"/>
    <x v="6"/>
    <m/>
    <n v="0"/>
    <x v="0"/>
    <x v="0"/>
    <s v="No"/>
    <s v="Sin cita"/>
    <s v="Sin cita"/>
    <n v="1"/>
    <n v="0"/>
    <s v="CLIENTES"/>
    <x v="4"/>
    <x v="0"/>
    <n v="468"/>
    <n v="18"/>
    <n v="0.2"/>
  </r>
  <r>
    <d v="2019-01-28T00:00:00"/>
    <d v="1899-12-30T14:00:00"/>
    <d v="1899-12-30T14:00:00"/>
    <m/>
    <x v="1"/>
    <s v="VG"/>
    <d v="2019-01-28T14:00:00"/>
    <m/>
    <s v="GIMARCO"/>
    <s v="Descarga"/>
    <x v="0"/>
    <n v="6"/>
    <n v="12"/>
    <x v="0"/>
    <s v="SCHOELLER UK"/>
    <s v="Filial Import"/>
    <s v="UK"/>
    <s v="CB-1058 "/>
    <m/>
    <m/>
    <m/>
    <m/>
    <x v="0"/>
    <x v="18"/>
    <x v="42"/>
    <m/>
    <n v="0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4:30:00"/>
    <d v="1899-12-30T14:30:00"/>
    <m/>
    <x v="1"/>
    <s v="MR"/>
    <d v="2019-01-28T14:30:00"/>
    <n v="6006703"/>
    <s v="SUS MEDIOS"/>
    <s v="Carga"/>
    <x v="1"/>
    <n v="13.5"/>
    <n v="26"/>
    <x v="0"/>
    <s v="CHEP"/>
    <s v="Retira cliente Inyección"/>
    <s v="PALAU"/>
    <s v="4228GBW    //  R7198BCK- 3680208276 (llega a las 12:00 h)"/>
    <m/>
    <m/>
    <m/>
    <m/>
    <x v="6"/>
    <x v="18"/>
    <x v="12"/>
    <m/>
    <n v="1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5:00:00"/>
    <d v="1899-12-30T15:00:00"/>
    <m/>
    <x v="1"/>
    <s v="MB"/>
    <d v="2019-01-28T15:00:00"/>
    <s v="TNT"/>
    <s v="TNT"/>
    <s v="Carga"/>
    <x v="0"/>
    <n v="1"/>
    <n v="1"/>
    <x v="0"/>
    <s v="VARIOS"/>
    <s v="Retira cliente Inyección"/>
    <s v="VARIOS"/>
    <s v="ARCA SISTEMS"/>
    <m/>
    <m/>
    <m/>
    <m/>
    <x v="5"/>
    <x v="18"/>
    <x v="39"/>
    <m/>
    <n v="0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6:00:00"/>
    <d v="1899-12-30T16:00:00"/>
    <m/>
    <x v="1"/>
    <s v="MR"/>
    <d v="2019-01-28T16:00:00"/>
    <m/>
    <s v="SUS MEDIOS"/>
    <s v="Carga"/>
    <x v="0"/>
    <n v="5"/>
    <n v="10"/>
    <x v="0"/>
    <s v="AQUA AMBIENT"/>
    <s v="Retira cliente Roto"/>
    <s v="VARIOS"/>
    <m/>
    <m/>
    <m/>
    <m/>
    <m/>
    <x v="4"/>
    <x v="18"/>
    <x v="13"/>
    <m/>
    <n v="0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7:00:00"/>
    <d v="1899-12-30T17:00:00"/>
    <m/>
    <x v="1"/>
    <s v="MR"/>
    <d v="2019-01-28T17:00:00"/>
    <m/>
    <s v="TRANSLINK"/>
    <s v="Carga"/>
    <x v="0"/>
    <n v="8"/>
    <n v="16"/>
    <x v="0"/>
    <s v="TRANSLINK"/>
    <s v="Recogida diaria"/>
    <s v="VARIOS"/>
    <m/>
    <m/>
    <m/>
    <m/>
    <m/>
    <x v="0"/>
    <x v="18"/>
    <x v="41"/>
    <m/>
    <n v="0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7:30:00"/>
    <d v="1899-12-30T17:30:00"/>
    <m/>
    <x v="1"/>
    <s v="MR"/>
    <d v="2019-01-28T17:30:00"/>
    <s v="SZENDEX"/>
    <s v="SZENDEX"/>
    <s v="Carga"/>
    <x v="0"/>
    <n v="0.5"/>
    <n v="1"/>
    <x v="1"/>
    <s v="SZENDEX"/>
    <s v="Recogida diaria"/>
    <s v="PALAU"/>
    <m/>
    <m/>
    <m/>
    <m/>
    <m/>
    <x v="0"/>
    <x v="18"/>
    <x v="56"/>
    <m/>
    <n v="0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18:30:00"/>
    <d v="1899-12-30T18:30:00"/>
    <m/>
    <x v="1"/>
    <s v="MR"/>
    <d v="2019-01-28T18:30:00"/>
    <n v="6006708"/>
    <s v="BREGER"/>
    <s v="Carga"/>
    <x v="1"/>
    <n v="13.5"/>
    <n v="26"/>
    <x v="0"/>
    <s v="SCHOELLER FRANCIA"/>
    <s v="Retira cliente Filial"/>
    <s v="FRANCIA"/>
    <m/>
    <m/>
    <m/>
    <m/>
    <m/>
    <x v="4"/>
    <x v="18"/>
    <x v="48"/>
    <m/>
    <n v="1"/>
    <x v="0"/>
    <x v="0"/>
    <s v="SI"/>
    <s v="SI"/>
    <s v="SI"/>
    <n v="0"/>
    <n v="1"/>
    <s v="CLIENTES"/>
    <x v="4"/>
    <x v="0"/>
    <n v="468"/>
    <n v="18"/>
    <n v="0.2"/>
  </r>
  <r>
    <d v="2019-01-28T00:00:00"/>
    <d v="1899-12-30T19:00:00"/>
    <d v="1899-12-30T19:00:00"/>
    <m/>
    <x v="1"/>
    <s v="VG"/>
    <d v="2019-01-28T19:00:00"/>
    <m/>
    <s v="NOUTRANSPORT"/>
    <s v="Descarga"/>
    <x v="0"/>
    <n v="6"/>
    <n v="12"/>
    <x v="0"/>
    <s v="SCHOELLER POLONIA"/>
    <s v="Filial Import"/>
    <s v="POLONIA"/>
    <s v="CB-1036"/>
    <m/>
    <m/>
    <m/>
    <m/>
    <x v="8"/>
    <x v="19"/>
    <x v="63"/>
    <m/>
    <n v="0"/>
    <x v="0"/>
    <x v="0"/>
    <s v="SI"/>
    <s v="Retraso"/>
    <s v="Retraso"/>
    <n v="1"/>
    <n v="0"/>
    <s v="TRANS. PROPIO"/>
    <x v="4"/>
    <x v="0"/>
    <n v="468"/>
    <n v="18"/>
    <n v="0.2"/>
  </r>
  <r>
    <d v="2019-01-28T00:00:00"/>
    <d v="1899-12-30T19:30:00"/>
    <d v="1899-12-30T19:30:00"/>
    <m/>
    <x v="1"/>
    <s v="MR"/>
    <d v="2019-01-28T19:30:00"/>
    <m/>
    <s v="NOUTRANSPORT"/>
    <s v="Carga"/>
    <x v="1"/>
    <n v="13.5"/>
    <n v="26"/>
    <x v="0"/>
    <s v="NOUTRANSPORT"/>
    <s v="Recogida diaria"/>
    <s v="VARIOS"/>
    <m/>
    <m/>
    <m/>
    <m/>
    <m/>
    <x v="0"/>
    <x v="18"/>
    <x v="49"/>
    <m/>
    <n v="1"/>
    <x v="0"/>
    <x v="0"/>
    <s v="SI"/>
    <s v="SI"/>
    <s v="SI"/>
    <n v="0"/>
    <n v="1"/>
    <s v="TRANS. PROPIO"/>
    <x v="4"/>
    <x v="0"/>
    <n v="468"/>
    <n v="18"/>
    <n v="0.2"/>
  </r>
  <r>
    <d v="2019-01-28T00:00:00"/>
    <d v="1899-12-30T21:30:00"/>
    <d v="1899-12-30T21:30:00"/>
    <m/>
    <x v="1"/>
    <s v="MR"/>
    <d v="2019-01-28T21:30:00"/>
    <n v="6006703"/>
    <s v="SUS MEDIOS"/>
    <s v="Carga"/>
    <x v="1"/>
    <n v="13.5"/>
    <n v="26"/>
    <x v="0"/>
    <s v="CHEP"/>
    <s v="Retira cliente Inyección"/>
    <s v="VARIOS"/>
    <n v="3680214421"/>
    <m/>
    <m/>
    <m/>
    <m/>
    <x v="8"/>
    <x v="18"/>
    <x v="54"/>
    <m/>
    <n v="1"/>
    <x v="0"/>
    <x v="0"/>
    <s v="SI"/>
    <s v="SI"/>
    <s v="Adelanto"/>
    <n v="0"/>
    <n v="1"/>
    <s v="CLIENTES"/>
    <x v="4"/>
    <x v="0"/>
    <n v="468"/>
    <n v="18"/>
    <n v="0.2"/>
  </r>
  <r>
    <d v="2019-01-29T00:00:00"/>
    <d v="1899-12-30T08:30:00"/>
    <d v="1899-12-30T08:30:00"/>
    <m/>
    <x v="1"/>
    <s v="MR"/>
    <d v="2019-01-29T08:30:00"/>
    <s v="DAVID"/>
    <s v="DAVID BERTRAN"/>
    <s v="Carga"/>
    <x v="0"/>
    <n v="3"/>
    <n v="6"/>
    <x v="0"/>
    <s v="DAVID BERTRAN"/>
    <s v="Recogida diaria"/>
    <s v="PALAU"/>
    <m/>
    <m/>
    <m/>
    <m/>
    <m/>
    <x v="6"/>
    <x v="19"/>
    <x v="20"/>
    <m/>
    <n v="0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08:40:00"/>
    <m/>
    <m/>
    <x v="0"/>
    <s v="MR"/>
    <d v="2019-01-29T08:30:00"/>
    <m/>
    <s v="SUS MEDIOS"/>
    <s v="Descarga"/>
    <x v="0"/>
    <n v="0"/>
    <n v="0.5"/>
    <x v="1"/>
    <s v="CIFEC"/>
    <s v="Proveedor Roto"/>
    <s v="PALAU"/>
    <s v="ALB. 201900979"/>
    <m/>
    <m/>
    <m/>
    <m/>
    <x v="1"/>
    <x v="19"/>
    <x v="109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29T00:00:00"/>
    <d v="1899-12-30T09:00:00"/>
    <d v="1899-12-30T09:00:00"/>
    <m/>
    <x v="1"/>
    <s v="JAR"/>
    <d v="2019-01-29T09:00:00"/>
    <n v="23104"/>
    <s v="GONZATRANS"/>
    <s v="Carga"/>
    <x v="1"/>
    <n v="13.5"/>
    <n v="26"/>
    <x v="0"/>
    <s v="VARIOS"/>
    <s v="DDP Cliente Inyección"/>
    <s v="VIZCAYA"/>
    <m/>
    <m/>
    <m/>
    <m/>
    <m/>
    <x v="8"/>
    <x v="19"/>
    <x v="22"/>
    <m/>
    <n v="1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09:30:00"/>
    <d v="1899-12-30T09:30:00"/>
    <m/>
    <x v="1"/>
    <s v="MR"/>
    <d v="2019-01-29T09:30:00"/>
    <m/>
    <s v="MOLDTRANS"/>
    <s v="Descarga"/>
    <x v="0"/>
    <n v="2"/>
    <n v="4"/>
    <x v="0"/>
    <s v="BEKUPLAST"/>
    <s v="Proveedor Inyección"/>
    <s v="PALAU"/>
    <s v="PDO 113006403 ALB. KB168882"/>
    <m/>
    <m/>
    <m/>
    <m/>
    <x v="6"/>
    <x v="19"/>
    <x v="0"/>
    <m/>
    <n v="0"/>
    <x v="0"/>
    <x v="0"/>
    <s v="SI"/>
    <s v="SI"/>
    <s v="SI"/>
    <n v="0"/>
    <n v="1"/>
    <s v="PROVEEDORES"/>
    <x v="4"/>
    <x v="0"/>
    <n v="468"/>
    <n v="18"/>
    <n v="0.2"/>
  </r>
  <r>
    <d v="2019-01-29T00:00:00"/>
    <d v="1899-12-30T10:00:00"/>
    <d v="1899-12-30T10:00:00"/>
    <m/>
    <x v="1"/>
    <s v="JAR"/>
    <d v="2019-01-29T10:00:00"/>
    <m/>
    <s v="JOSE REY"/>
    <s v="Carga"/>
    <x v="1"/>
    <n v="13.5"/>
    <n v="26"/>
    <x v="0"/>
    <s v="FLUIDRA"/>
    <s v="DDP Cliente Roto"/>
    <s v="MAÇANET"/>
    <m/>
    <m/>
    <m/>
    <m/>
    <m/>
    <x v="6"/>
    <x v="19"/>
    <x v="14"/>
    <m/>
    <n v="1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10:30:00"/>
    <d v="1899-12-30T10:30:00"/>
    <m/>
    <x v="1"/>
    <s v="MR"/>
    <d v="2019-01-29T10:30:00"/>
    <n v="6006703"/>
    <s v="SUS MEDIOS"/>
    <s v="Carga"/>
    <x v="1"/>
    <n v="13.5"/>
    <n v="26"/>
    <x v="0"/>
    <s v="CHEP"/>
    <s v="Retira cliente Inyección"/>
    <s v="VARIOS"/>
    <n v="3680214420"/>
    <m/>
    <m/>
    <m/>
    <n v="40"/>
    <x v="8"/>
    <x v="19"/>
    <x v="1"/>
    <s v="K-Palets Chep"/>
    <n v="1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11:00:00"/>
    <m/>
    <m/>
    <x v="0"/>
    <s v="MR"/>
    <d v="2019-01-29T11:00:00"/>
    <m/>
    <s v="MRW"/>
    <s v="Descarga"/>
    <x v="0"/>
    <n v="0"/>
    <n v="0.5"/>
    <x v="1"/>
    <s v="SCHOELLER LORQUI"/>
    <s v="Entre plantas"/>
    <s v="LORQUI"/>
    <s v="DOS  SOBRES /ATT CARMEN  Y LAURA JURADO"/>
    <m/>
    <m/>
    <m/>
    <m/>
    <x v="1"/>
    <x v="19"/>
    <x v="2"/>
    <m/>
    <n v="0"/>
    <x v="0"/>
    <x v="0"/>
    <s v="No"/>
    <s v="Sin cita"/>
    <s v="Sin cita"/>
    <n v="1"/>
    <n v="0"/>
    <s v="TRANS. PROPIO"/>
    <x v="4"/>
    <x v="0"/>
    <n v="468"/>
    <n v="18"/>
    <n v="0.2"/>
  </r>
  <r>
    <d v="2019-01-29T00:00:00"/>
    <d v="1899-12-30T11:15:00"/>
    <m/>
    <m/>
    <x v="0"/>
    <s v="MR"/>
    <d v="2019-01-29T11:30:00"/>
    <m/>
    <s v="SUS MEDIOS"/>
    <s v="Descarga"/>
    <x v="0"/>
    <n v="0.5"/>
    <n v="1"/>
    <x v="0"/>
    <s v="CARTERBOX"/>
    <s v="Proveedor Inyección"/>
    <s v="CALDES"/>
    <s v="ALB. 190242   PDO 113006391"/>
    <m/>
    <m/>
    <m/>
    <m/>
    <x v="5"/>
    <x v="19"/>
    <x v="75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29T00:00:00"/>
    <d v="1899-12-30T11:25:00"/>
    <m/>
    <m/>
    <x v="0"/>
    <s v="MR"/>
    <d v="2019-01-29T11:30:00"/>
    <m/>
    <s v="SUS MEDIOS"/>
    <s v="Descarga"/>
    <x v="0"/>
    <n v="0"/>
    <n v="0.5"/>
    <x v="1"/>
    <s v="SINELEC"/>
    <s v="Proveedor Roto"/>
    <s v="GRANOLLERS"/>
    <s v="ALB. 36878"/>
    <m/>
    <m/>
    <m/>
    <m/>
    <x v="1"/>
    <x v="19"/>
    <x v="91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29T00:00:00"/>
    <d v="1899-12-30T11:30:00"/>
    <d v="1899-12-30T11:30:00"/>
    <m/>
    <x v="1"/>
    <s v="MR"/>
    <d v="2019-01-29T11:30:00"/>
    <n v="26171"/>
    <s v="SUS MEDIOS"/>
    <s v="Carga"/>
    <x v="0"/>
    <n v="1"/>
    <n v="2"/>
    <x v="0"/>
    <s v="COMERCIAL GODO"/>
    <s v="Retira cliente Inyección"/>
    <s v="IGUALADA"/>
    <m/>
    <m/>
    <m/>
    <m/>
    <m/>
    <x v="6"/>
    <x v="19"/>
    <x v="3"/>
    <m/>
    <n v="0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11:45:00"/>
    <m/>
    <m/>
    <x v="0"/>
    <s v="MR"/>
    <d v="2019-01-29T12:00:00"/>
    <m/>
    <s v="SUS MEDIOS"/>
    <s v="Descarga"/>
    <x v="0"/>
    <n v="0.5"/>
    <n v="1"/>
    <x v="0"/>
    <s v="PUROMASTER"/>
    <s v="Proveedor Inyección"/>
    <s v="PALAU"/>
    <s v="19AV 191  PDO 113006415"/>
    <m/>
    <m/>
    <m/>
    <m/>
    <x v="8"/>
    <x v="19"/>
    <x v="63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29T00:00:00"/>
    <d v="1899-12-30T12:00:00"/>
    <d v="1899-12-30T12:00:00"/>
    <m/>
    <x v="1"/>
    <s v="MR"/>
    <d v="2019-01-29T12:00:00"/>
    <n v="6006703"/>
    <s v="SUS MEDIOS"/>
    <s v="Carga"/>
    <x v="1"/>
    <n v="13.5"/>
    <n v="26"/>
    <x v="0"/>
    <s v="CHEP"/>
    <s v="Retira cliente Inyección"/>
    <s v="VARIOS"/>
    <n v="3680214422"/>
    <m/>
    <m/>
    <m/>
    <m/>
    <x v="0"/>
    <x v="20"/>
    <x v="66"/>
    <m/>
    <n v="1"/>
    <x v="0"/>
    <x v="0"/>
    <s v="SI"/>
    <s v="Retraso"/>
    <s v="Retraso"/>
    <n v="1"/>
    <n v="0"/>
    <s v="CLIENTES"/>
    <x v="4"/>
    <x v="0"/>
    <n v="468"/>
    <n v="18"/>
    <n v="0.2"/>
  </r>
  <r>
    <d v="2019-01-29T00:00:00"/>
    <d v="1899-12-30T12:35:00"/>
    <d v="1899-12-30T12:35:00"/>
    <m/>
    <x v="1"/>
    <s v="MR"/>
    <d v="2019-01-29T12:30:00"/>
    <n v="26072"/>
    <s v="SUS MEDIOS"/>
    <s v="Carga"/>
    <x v="0"/>
    <n v="0.5"/>
    <n v="1"/>
    <x v="0"/>
    <s v="CESAR RUBIO SIMON"/>
    <s v="Retira cliente Inyección"/>
    <s v="GUIPUZCOA"/>
    <s v="VENDRÁ EN  FURGONETA"/>
    <m/>
    <m/>
    <m/>
    <m/>
    <x v="8"/>
    <x v="19"/>
    <x v="104"/>
    <m/>
    <n v="0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13:00:00"/>
    <d v="1899-12-30T13:00:00"/>
    <m/>
    <x v="1"/>
    <s v="VG"/>
    <d v="2019-01-29T13:00:00"/>
    <m/>
    <s v="NOUTRANSPORT"/>
    <s v="Descarga"/>
    <x v="1"/>
    <n v="13.5"/>
    <n v="26"/>
    <x v="0"/>
    <s v="SCHOELLER GAILLON"/>
    <s v="Filial Import"/>
    <s v="GAILLON"/>
    <s v="R8977BCM + 7056KPW"/>
    <m/>
    <m/>
    <m/>
    <m/>
    <x v="8"/>
    <x v="19"/>
    <x v="37"/>
    <m/>
    <n v="1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13:30:00"/>
    <m/>
    <m/>
    <x v="0"/>
    <s v="MR"/>
    <d v="2019-01-29T13:30:00"/>
    <m/>
    <s v="SUS MEDIOS"/>
    <s v="Carga"/>
    <x v="0"/>
    <n v="2"/>
    <n v="4"/>
    <x v="0"/>
    <s v="STORE &amp; GO "/>
    <s v="Retira cliente Roto"/>
    <s v="PORTUGAL"/>
    <s v="26300 Y 26249 SIN CITA SOLICITADA"/>
    <m/>
    <m/>
    <m/>
    <m/>
    <x v="8"/>
    <x v="19"/>
    <x v="6"/>
    <m/>
    <n v="0"/>
    <x v="0"/>
    <x v="0"/>
    <s v="No"/>
    <s v="Sin cita"/>
    <s v="Sin cita"/>
    <n v="1"/>
    <n v="0"/>
    <s v="CLIENTES"/>
    <x v="4"/>
    <x v="0"/>
    <n v="468"/>
    <n v="18"/>
    <n v="0.2"/>
  </r>
  <r>
    <d v="2019-01-29T00:00:00"/>
    <d v="1899-12-30T13:35:00"/>
    <d v="1899-12-30T13:35:00"/>
    <m/>
    <x v="1"/>
    <s v="MR"/>
    <d v="2019-01-29T13:30:00"/>
    <m/>
    <s v="SUS MEDIOS"/>
    <s v="Carga"/>
    <x v="0"/>
    <n v="4"/>
    <n v="7"/>
    <x v="0"/>
    <s v="3 OPAL CENTRAL DE ENVASES"/>
    <s v="Retira cliente Inyección"/>
    <s v="MADRID"/>
    <s v="26222, 26041, 25761"/>
    <m/>
    <m/>
    <m/>
    <m/>
    <x v="6"/>
    <x v="19"/>
    <x v="105"/>
    <m/>
    <n v="0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14:30:00"/>
    <d v="1899-12-30T14:30:00"/>
    <m/>
    <x v="1"/>
    <s v="MR"/>
    <d v="2019-01-29T14:30:00"/>
    <m/>
    <s v="ALGAITRUCK"/>
    <s v="Carga"/>
    <x v="1"/>
    <n v="13.5"/>
    <n v="26"/>
    <x v="0"/>
    <s v="SCHOELLER LORQUI"/>
    <s v="Entre plantas"/>
    <s v="LORQUI"/>
    <m/>
    <m/>
    <m/>
    <m/>
    <m/>
    <x v="6"/>
    <x v="19"/>
    <x v="12"/>
    <m/>
    <n v="1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15:30:00"/>
    <d v="1899-12-30T15:30:00"/>
    <m/>
    <x v="1"/>
    <s v="MR"/>
    <d v="2019-01-29T15:30:00"/>
    <n v="26324"/>
    <s v="SUS MEDIOS"/>
    <s v="Carga"/>
    <x v="0"/>
    <n v="0.5"/>
    <n v="1"/>
    <x v="0"/>
    <s v="ARTIPLAS"/>
    <s v="Retira cliente Inyección"/>
    <s v="VIZCAYA"/>
    <m/>
    <m/>
    <m/>
    <m/>
    <m/>
    <x v="0"/>
    <x v="19"/>
    <x v="7"/>
    <m/>
    <n v="0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16:00:00"/>
    <d v="1899-12-30T16:00:00"/>
    <m/>
    <x v="1"/>
    <s v="MR"/>
    <d v="2019-01-29T16:00:00"/>
    <m/>
    <s v="SUS MEDIOS"/>
    <s v="Carga"/>
    <x v="0"/>
    <n v="5"/>
    <n v="10"/>
    <x v="0"/>
    <s v="AQUA AMBIENT"/>
    <s v="Retira cliente Roto"/>
    <s v="VARIOS"/>
    <m/>
    <m/>
    <m/>
    <m/>
    <m/>
    <x v="4"/>
    <x v="19"/>
    <x v="13"/>
    <m/>
    <n v="0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16:30:00"/>
    <d v="1899-12-30T16:30:00"/>
    <m/>
    <x v="1"/>
    <s v="MR"/>
    <d v="2019-01-29T16:30:00"/>
    <m/>
    <s v="SUS MEDIOS"/>
    <s v="Descarga"/>
    <x v="0"/>
    <n v="5"/>
    <n v="9"/>
    <x v="0"/>
    <s v="PLASTICOS GUELL"/>
    <s v="Proveedor Roto"/>
    <s v="PALAU"/>
    <s v="ALB608"/>
    <m/>
    <m/>
    <m/>
    <m/>
    <x v="4"/>
    <x v="19"/>
    <x v="8"/>
    <m/>
    <n v="0"/>
    <x v="0"/>
    <x v="0"/>
    <s v="SI"/>
    <s v="SI"/>
    <s v="SI"/>
    <n v="0"/>
    <n v="1"/>
    <s v="PROVEEDORES"/>
    <x v="4"/>
    <x v="0"/>
    <n v="468"/>
    <n v="18"/>
    <n v="0.2"/>
  </r>
  <r>
    <d v="2019-01-29T00:00:00"/>
    <d v="1899-12-30T17:00:00"/>
    <d v="1899-12-30T17:00:00"/>
    <m/>
    <x v="1"/>
    <s v="MR"/>
    <d v="2019-01-29T17:00:00"/>
    <m/>
    <s v="TRANSLINK"/>
    <s v="Carga"/>
    <x v="0"/>
    <n v="5"/>
    <n v="10"/>
    <x v="0"/>
    <s v="TRANSLINK"/>
    <s v="Recogida diaria"/>
    <s v="VARIOS"/>
    <m/>
    <m/>
    <m/>
    <m/>
    <m/>
    <x v="8"/>
    <x v="19"/>
    <x v="41"/>
    <m/>
    <n v="0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17:30:00"/>
    <d v="1899-12-30T17:30:00"/>
    <m/>
    <x v="1"/>
    <s v="MR"/>
    <d v="2019-01-29T17:30:00"/>
    <s v="ASM"/>
    <s v="ASM"/>
    <s v="Carga"/>
    <x v="0"/>
    <n v="0"/>
    <n v="1"/>
    <x v="1"/>
    <s v="ASM "/>
    <s v="Recogida diaria"/>
    <s v="VARIOS"/>
    <m/>
    <m/>
    <m/>
    <m/>
    <m/>
    <x v="1"/>
    <x v="19"/>
    <x v="56"/>
    <m/>
    <n v="0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17:31:00"/>
    <d v="1899-12-30T17:31:00"/>
    <m/>
    <x v="1"/>
    <s v="JAR"/>
    <d v="2019-01-29T17:30:00"/>
    <m/>
    <s v="JOSE REY"/>
    <s v="Carga"/>
    <x v="1"/>
    <n v="13.5"/>
    <n v="26"/>
    <x v="0"/>
    <s v="FLUIDRA"/>
    <s v="DDP Cliente Roto"/>
    <s v="MAÇANET"/>
    <m/>
    <m/>
    <m/>
    <m/>
    <m/>
    <x v="4"/>
    <x v="19"/>
    <x v="110"/>
    <m/>
    <n v="1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18:30:00"/>
    <d v="1899-12-30T18:30:00"/>
    <m/>
    <x v="1"/>
    <s v="CT"/>
    <d v="2019-01-29T18:30:00"/>
    <n v="25349"/>
    <s v="GONZATRANS"/>
    <s v="Carga"/>
    <x v="0"/>
    <n v="4"/>
    <n v="7"/>
    <x v="0"/>
    <s v="GUISSONA"/>
    <s v="DDP Cliente Inyección"/>
    <s v="GUISSONA"/>
    <m/>
    <m/>
    <m/>
    <m/>
    <m/>
    <x v="0"/>
    <x v="19"/>
    <x v="48"/>
    <m/>
    <n v="0"/>
    <x v="0"/>
    <x v="0"/>
    <s v="SI"/>
    <s v="SI"/>
    <s v="SI"/>
    <n v="0"/>
    <n v="1"/>
    <s v="TRANS. PROPIO"/>
    <x v="4"/>
    <x v="0"/>
    <n v="468"/>
    <n v="18"/>
    <n v="0.2"/>
  </r>
  <r>
    <d v="2019-01-29T00:00:00"/>
    <d v="1899-12-30T20:00:00"/>
    <d v="1899-12-30T20:00:00"/>
    <m/>
    <x v="1"/>
    <s v="MR"/>
    <d v="2019-01-29T20:00:00"/>
    <m/>
    <s v="BREGER"/>
    <s v="Carga"/>
    <x v="1"/>
    <n v="13.5"/>
    <n v="26"/>
    <x v="0"/>
    <s v="SCHOELLER FRANCIA"/>
    <s v="Retira cliente Filial"/>
    <s v="FRANCIA"/>
    <s v="6006817 Y 6006791"/>
    <m/>
    <m/>
    <m/>
    <m/>
    <x v="4"/>
    <x v="19"/>
    <x v="50"/>
    <m/>
    <n v="1"/>
    <x v="0"/>
    <x v="0"/>
    <s v="SI"/>
    <s v="SI"/>
    <s v="SI"/>
    <n v="0"/>
    <n v="1"/>
    <s v="CLIENTES"/>
    <x v="4"/>
    <x v="0"/>
    <n v="468"/>
    <n v="18"/>
    <n v="0.2"/>
  </r>
  <r>
    <d v="2019-01-29T00:00:00"/>
    <d v="1899-12-30T21:30:00"/>
    <d v="1899-12-30T21:30:00"/>
    <m/>
    <x v="1"/>
    <s v="MR"/>
    <d v="2019-01-29T21:30:00"/>
    <n v="6006703"/>
    <s v="SUS MEDIOS"/>
    <s v="Carga"/>
    <x v="1"/>
    <n v="13.5"/>
    <n v="26"/>
    <x v="0"/>
    <s v="CHEP"/>
    <s v="Retira cliente Inyección"/>
    <s v="VARIOS"/>
    <n v="3680214423"/>
    <m/>
    <m/>
    <m/>
    <m/>
    <x v="0"/>
    <x v="19"/>
    <x v="49"/>
    <m/>
    <n v="1"/>
    <x v="0"/>
    <x v="0"/>
    <s v="SI"/>
    <s v="SI"/>
    <s v="Adelanto"/>
    <n v="0"/>
    <n v="1"/>
    <s v="CLIENTES"/>
    <x v="4"/>
    <x v="0"/>
    <n v="468"/>
    <n v="18"/>
    <n v="0.2"/>
  </r>
  <r>
    <d v="2019-01-30T00:00:00"/>
    <d v="1899-12-30T08:00:00"/>
    <d v="1899-12-30T08:00:00"/>
    <m/>
    <x v="1"/>
    <s v="CT"/>
    <d v="2019-01-30T08:00:00"/>
    <n v="26048"/>
    <s v="EL MOSCA"/>
    <s v="Carga"/>
    <x v="1"/>
    <n v="13.5"/>
    <n v="26"/>
    <x v="0"/>
    <s v="VARIOS"/>
    <s v="DDP Cliente Inyección"/>
    <s v="SENEGAL"/>
    <m/>
    <m/>
    <m/>
    <m/>
    <m/>
    <x v="8"/>
    <x v="20"/>
    <x v="9"/>
    <m/>
    <n v="1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08:30:00"/>
    <d v="1899-12-30T08:30:00"/>
    <m/>
    <x v="1"/>
    <s v="MR"/>
    <d v="2019-01-30T08:30:00"/>
    <s v="DAVID"/>
    <s v="DAVID BERTRAN"/>
    <s v="Carga"/>
    <x v="0"/>
    <n v="3"/>
    <n v="6"/>
    <x v="0"/>
    <s v="DAVID BERTRAN"/>
    <s v="Recogida diaria"/>
    <s v="PALAU"/>
    <m/>
    <m/>
    <m/>
    <m/>
    <m/>
    <x v="5"/>
    <x v="20"/>
    <x v="20"/>
    <m/>
    <n v="0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08:40:00"/>
    <d v="1899-12-30T08:40:00"/>
    <m/>
    <x v="1"/>
    <s v="MR"/>
    <d v="2019-01-30T08:30:00"/>
    <n v="26342"/>
    <s v="SUS MEDIOS"/>
    <s v="Carga"/>
    <x v="0"/>
    <n v="0.5"/>
    <n v="1"/>
    <x v="0"/>
    <s v="VARIOS"/>
    <s v="Retira cliente Inyección"/>
    <s v="MONTORNES"/>
    <m/>
    <m/>
    <m/>
    <m/>
    <m/>
    <x v="8"/>
    <x v="20"/>
    <x v="109"/>
    <m/>
    <n v="0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08:45:00"/>
    <m/>
    <m/>
    <x v="0"/>
    <s v="MR"/>
    <d v="2019-01-30T09:00:00"/>
    <m/>
    <s v="SUS MEDIOS"/>
    <s v="Descarga"/>
    <x v="0"/>
    <n v="0"/>
    <n v="0.5"/>
    <x v="1"/>
    <s v="CIFEC"/>
    <s v="Proveedor Roto"/>
    <s v="PALAU"/>
    <s v="ALB. 201900995, 201900843 Y 201900993"/>
    <m/>
    <m/>
    <m/>
    <m/>
    <x v="1"/>
    <x v="20"/>
    <x v="62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0T00:00:00"/>
    <d v="1899-12-30T09:00:00"/>
    <d v="1899-12-30T09:00:00"/>
    <m/>
    <x v="1"/>
    <s v="VG"/>
    <d v="2019-01-30T09:00:00"/>
    <m/>
    <s v="GIMARCO"/>
    <s v="Descarga"/>
    <x v="1"/>
    <n v="13.5"/>
    <n v="26"/>
    <x v="0"/>
    <s v="SCHOELLER GAILLON"/>
    <s v="Filial Import"/>
    <s v="GAILLON"/>
    <s v="CB-1068 - 4516 HJM/// R9373BCF"/>
    <m/>
    <m/>
    <m/>
    <m/>
    <x v="6"/>
    <x v="20"/>
    <x v="22"/>
    <m/>
    <n v="1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10:00:00"/>
    <m/>
    <m/>
    <x v="0"/>
    <s v="MR"/>
    <d v="2019-01-30T10:00:00"/>
    <m/>
    <s v="NACEX"/>
    <s v="Descarga"/>
    <x v="0"/>
    <n v="0"/>
    <n v="0.5"/>
    <x v="1"/>
    <s v="MAGNEGRAF"/>
    <s v="Proveedor Roto"/>
    <s v="TERRASSA"/>
    <s v="UN SOBRE"/>
    <m/>
    <m/>
    <m/>
    <m/>
    <x v="1"/>
    <x v="20"/>
    <x v="14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0T00:00:00"/>
    <d v="1899-12-30T10:05:00"/>
    <m/>
    <m/>
    <x v="0"/>
    <s v="MR"/>
    <d v="2019-01-30T10:00:00"/>
    <m/>
    <s v="SUS MEDIOS"/>
    <s v="Descarga"/>
    <x v="0"/>
    <n v="0"/>
    <n v="0.5"/>
    <x v="1"/>
    <s v="CONFECCIONES INDUSTRIALES VALLS"/>
    <s v="Proveedor Inyección"/>
    <s v="POLINYA"/>
    <s v="ALBARAN 722/19 CALZADO DE SEGURIDAD"/>
    <m/>
    <m/>
    <m/>
    <m/>
    <x v="5"/>
    <x v="20"/>
    <x v="15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0T00:00:00"/>
    <d v="1899-12-30T10:25:00"/>
    <m/>
    <m/>
    <x v="0"/>
    <s v="CT"/>
    <d v="2019-01-30T10:30:00"/>
    <n v="26107"/>
    <s v="JOSE REY"/>
    <s v="Carga"/>
    <x v="1"/>
    <n v="13.5"/>
    <n v="33"/>
    <x v="3"/>
    <s v="ENTREPINARES"/>
    <s v="DDP Cliente Inyección"/>
    <s v="VALLADOLID"/>
    <m/>
    <m/>
    <m/>
    <m/>
    <n v="50"/>
    <x v="8"/>
    <x v="20"/>
    <x v="111"/>
    <s v="I - carga europeos"/>
    <n v="1"/>
    <x v="0"/>
    <x v="0"/>
    <s v="No"/>
    <s v="Sin cita"/>
    <s v="Sin cita"/>
    <n v="1"/>
    <n v="0"/>
    <s v="TRANS. PROPIO"/>
    <x v="4"/>
    <x v="0"/>
    <n v="468"/>
    <n v="18"/>
    <n v="0.2"/>
  </r>
  <r>
    <d v="2019-01-30T00:00:00"/>
    <d v="1899-12-30T10:30:00"/>
    <d v="1899-12-30T10:30:00"/>
    <m/>
    <x v="1"/>
    <s v="VG"/>
    <d v="2019-01-30T10:30:00"/>
    <m/>
    <s v="GIMARCO"/>
    <s v="Descarga"/>
    <x v="1"/>
    <n v="13.5"/>
    <n v="26"/>
    <x v="0"/>
    <s v="SCHOELLER NRX"/>
    <s v="Filial Import"/>
    <s v="NURIEUX"/>
    <s v="CB-1069"/>
    <m/>
    <m/>
    <m/>
    <m/>
    <x v="8"/>
    <x v="20"/>
    <x v="1"/>
    <m/>
    <n v="1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11:00:00"/>
    <d v="1899-12-30T11:00:00"/>
    <m/>
    <x v="1"/>
    <s v="MR"/>
    <d v="2019-01-30T11:00:00"/>
    <m/>
    <s v="BREGER"/>
    <s v="Carga"/>
    <x v="1"/>
    <n v="13.5"/>
    <n v="26"/>
    <x v="0"/>
    <s v="SCHOELLER FRANCIA"/>
    <s v="Retira cliente Filial"/>
    <s v="GAILLON"/>
    <m/>
    <m/>
    <m/>
    <m/>
    <m/>
    <x v="6"/>
    <x v="20"/>
    <x v="2"/>
    <m/>
    <n v="1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2:00:00"/>
    <d v="1899-12-30T12:00:00"/>
    <m/>
    <x v="1"/>
    <s v="MR"/>
    <d v="2019-01-30T12:00:00"/>
    <s v="MAYDISA"/>
    <s v="SUS MEDIOS"/>
    <s v="Carga"/>
    <x v="0"/>
    <n v="5"/>
    <n v="10"/>
    <x v="0"/>
    <s v="AQUA AMBIENT"/>
    <s v="Retira cliente Roto"/>
    <s v="VARIOS"/>
    <m/>
    <m/>
    <m/>
    <m/>
    <n v="39"/>
    <x v="6"/>
    <x v="20"/>
    <x v="4"/>
    <s v="C-Tanques"/>
    <n v="0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3:00:00"/>
    <d v="1899-12-30T13:00:00"/>
    <m/>
    <x v="1"/>
    <s v="MR"/>
    <d v="2019-01-30T13:00:00"/>
    <m/>
    <s v="ALGAITRUCK"/>
    <s v="Carga"/>
    <x v="1"/>
    <n v="13.5"/>
    <n v="26"/>
    <x v="0"/>
    <s v="SCHOELLER LORQUI"/>
    <s v="Entre plantas"/>
    <s v="LORQUI"/>
    <s v="5440-JTS    R-2397-BCT    "/>
    <m/>
    <m/>
    <m/>
    <m/>
    <x v="8"/>
    <x v="20"/>
    <x v="37"/>
    <m/>
    <n v="1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14:00:00"/>
    <d v="1899-12-30T14:00:00"/>
    <m/>
    <x v="1"/>
    <s v="MR"/>
    <d v="2019-01-30T14:00:00"/>
    <n v="6006703"/>
    <s v="SUS MEDIOS"/>
    <s v="Carga"/>
    <x v="1"/>
    <n v="13.5"/>
    <n v="26"/>
    <x v="0"/>
    <s v="CHEP"/>
    <s v="Retira cliente Inyección"/>
    <s v="VARIOS"/>
    <n v="3680214425"/>
    <m/>
    <m/>
    <m/>
    <n v="56"/>
    <x v="8"/>
    <x v="20"/>
    <x v="42"/>
    <s v="H- carga americanos"/>
    <n v="1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4:30:00"/>
    <d v="1899-12-30T14:30:00"/>
    <m/>
    <x v="1"/>
    <s v="MR"/>
    <d v="2019-01-30T14:30:00"/>
    <n v="26130"/>
    <s v="EL MOSCA"/>
    <s v="Carga"/>
    <x v="1"/>
    <n v="13.5"/>
    <n v="26"/>
    <x v="0"/>
    <s v="DAKAR"/>
    <s v="DDP Cliente Inyección"/>
    <s v="SENEGAL"/>
    <s v="sin confirmar hora."/>
    <m/>
    <m/>
    <m/>
    <n v="23"/>
    <x v="0"/>
    <x v="20"/>
    <x v="112"/>
    <m/>
    <n v="1"/>
    <x v="0"/>
    <x v="0"/>
    <s v="SI"/>
    <s v="SI"/>
    <s v="Retraso"/>
    <n v="1"/>
    <n v="0"/>
    <s v="TRANS. PROPIO"/>
    <x v="4"/>
    <x v="0"/>
    <n v="468"/>
    <n v="18"/>
    <n v="0.2"/>
  </r>
  <r>
    <d v="2019-01-30T00:00:00"/>
    <d v="1899-12-30T15:00:00"/>
    <d v="1899-12-30T15:00:00"/>
    <m/>
    <x v="1"/>
    <s v="MR"/>
    <d v="2019-01-30T15:00:00"/>
    <n v="26317"/>
    <s v="SUS MEDIOS"/>
    <s v="Carga"/>
    <x v="0"/>
    <n v="2"/>
    <n v="4"/>
    <x v="0"/>
    <s v="EXLA PLASTICOS, S.L."/>
    <s v="Retira cliente Inyección"/>
    <s v="MOS"/>
    <s v="0683JTC /// R6401BCW"/>
    <m/>
    <m/>
    <m/>
    <m/>
    <x v="4"/>
    <x v="20"/>
    <x v="39"/>
    <m/>
    <n v="0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5:32:00"/>
    <m/>
    <m/>
    <x v="0"/>
    <s v="MR"/>
    <d v="2019-01-30T15:30:00"/>
    <m/>
    <s v="TSB"/>
    <s v="Descarga"/>
    <x v="0"/>
    <n v="0"/>
    <n v="0.5"/>
    <x v="1"/>
    <s v="MODEL FIBRA"/>
    <s v="Proveedor Roto"/>
    <s v="VALENCIA"/>
    <s v="ALB. 48718 PDO.213004290"/>
    <m/>
    <m/>
    <m/>
    <m/>
    <x v="1"/>
    <x v="20"/>
    <x v="113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0T00:00:00"/>
    <d v="1899-12-30T16:00:00"/>
    <d v="1899-12-30T16:00:00"/>
    <m/>
    <x v="1"/>
    <s v="MR"/>
    <d v="2019-01-30T16:00:00"/>
    <m/>
    <s v="SUS MEDIOS"/>
    <s v="Carga"/>
    <x v="0"/>
    <n v="5"/>
    <n v="10"/>
    <x v="0"/>
    <s v="AQUA AMBIENT"/>
    <s v="Retira cliente Roto"/>
    <s v="VARIOS"/>
    <m/>
    <m/>
    <m/>
    <m/>
    <m/>
    <x v="4"/>
    <x v="20"/>
    <x v="13"/>
    <m/>
    <n v="0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6:01:00"/>
    <d v="1899-12-30T16:01:00"/>
    <m/>
    <x v="1"/>
    <s v="MR"/>
    <d v="2019-01-30T16:00:00"/>
    <n v="6006790"/>
    <s v="BREGER"/>
    <s v="Carga"/>
    <x v="0"/>
    <n v="10"/>
    <n v="20"/>
    <x v="0"/>
    <s v="SCHOELLER FRANCIA"/>
    <s v="Retira cliente Filial"/>
    <s v="FRANCIA"/>
    <m/>
    <m/>
    <m/>
    <m/>
    <m/>
    <x v="4"/>
    <x v="20"/>
    <x v="114"/>
    <m/>
    <n v="0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6:30:00"/>
    <d v="1899-12-30T16:30:00"/>
    <m/>
    <x v="1"/>
    <s v="MR"/>
    <d v="2019-01-30T16:30:00"/>
    <n v="26471"/>
    <s v="TRANSPORTES COSTA"/>
    <s v="Carga"/>
    <x v="0"/>
    <n v="2"/>
    <n v="4"/>
    <x v="0"/>
    <s v="OSONA IND. PLASTIC"/>
    <s v="Retira cliente Inyección"/>
    <s v="SANT MIQUEL DE BALENYA"/>
    <m/>
    <m/>
    <m/>
    <m/>
    <m/>
    <x v="4"/>
    <x v="20"/>
    <x v="8"/>
    <m/>
    <n v="0"/>
    <x v="0"/>
    <x v="0"/>
    <s v="SI"/>
    <s v="SI"/>
    <s v="SI"/>
    <n v="0"/>
    <n v="1"/>
    <s v="CLIENTES"/>
    <x v="4"/>
    <x v="0"/>
    <n v="468"/>
    <n v="18"/>
    <n v="0.2"/>
  </r>
  <r>
    <d v="2019-01-30T00:00:00"/>
    <d v="1899-12-30T16:55:00"/>
    <d v="1899-12-30T16:55:00"/>
    <m/>
    <x v="1"/>
    <s v="MR"/>
    <d v="2019-01-30T17:00:00"/>
    <m/>
    <s v="SUS MEDIOS"/>
    <s v="Descarga"/>
    <x v="0"/>
    <n v="0"/>
    <n v="0.5"/>
    <x v="1"/>
    <s v="PLASTICOS GUELL"/>
    <s v="Proveedor Roto"/>
    <s v="ESPARREGUERA"/>
    <s v="PEDIDO G/1900097, MATERIAL SIN CARGO PARA PRUEBA A/A PATRICIA"/>
    <m/>
    <m/>
    <m/>
    <m/>
    <x v="1"/>
    <x v="20"/>
    <x v="115"/>
    <m/>
    <n v="0"/>
    <x v="0"/>
    <x v="0"/>
    <s v="SI"/>
    <s v="SI"/>
    <s v="SI"/>
    <n v="0"/>
    <n v="1"/>
    <s v="PROVEEDORES"/>
    <x v="4"/>
    <x v="0"/>
    <n v="468"/>
    <n v="18"/>
    <n v="0.2"/>
  </r>
  <r>
    <d v="2019-01-30T00:00:00"/>
    <d v="1899-12-30T17:00:00"/>
    <d v="1899-12-30T17:00:00"/>
    <m/>
    <x v="1"/>
    <s v="MR"/>
    <d v="2019-01-30T17:00:00"/>
    <m/>
    <s v="TRANSLINK"/>
    <s v="Carga"/>
    <x v="0"/>
    <n v="3"/>
    <n v="6"/>
    <x v="0"/>
    <s v="TRANSLINK"/>
    <s v="Recogida diaria"/>
    <s v="VARIOS"/>
    <m/>
    <m/>
    <m/>
    <m/>
    <m/>
    <x v="0"/>
    <x v="20"/>
    <x v="41"/>
    <m/>
    <n v="0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17:05:00"/>
    <m/>
    <m/>
    <x v="0"/>
    <s v="MR"/>
    <d v="2019-01-30T17:00:00"/>
    <m/>
    <s v="SUS MEDIOS"/>
    <s v="Descarga"/>
    <x v="0"/>
    <n v="0"/>
    <n v="0.5"/>
    <x v="1"/>
    <s v="VARIOS"/>
    <s v="Proveedor Roto"/>
    <s v="PARETS"/>
    <s v="ALB. 1430 Y 1314"/>
    <m/>
    <m/>
    <m/>
    <m/>
    <x v="1"/>
    <x v="20"/>
    <x v="116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0T00:00:00"/>
    <d v="1899-12-30T17:05:00"/>
    <m/>
    <m/>
    <x v="0"/>
    <s v="MR"/>
    <d v="2019-01-30T17:00:00"/>
    <m/>
    <s v="SUS MEDIOS"/>
    <s v="Descarga"/>
    <x v="0"/>
    <n v="0"/>
    <n v="0.5"/>
    <x v="1"/>
    <s v="SUMINISTROS INDUSTRIALES LLIÇA"/>
    <s v="Proveedor Roto"/>
    <s v="PARETS"/>
    <s v="ALB. 1430"/>
    <m/>
    <m/>
    <m/>
    <m/>
    <x v="1"/>
    <x v="20"/>
    <x v="116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0T00:00:00"/>
    <d v="1899-12-30T17:30:00"/>
    <d v="1899-12-30T17:30:00"/>
    <m/>
    <x v="1"/>
    <s v="MR"/>
    <d v="2019-01-30T17:30:00"/>
    <s v="ASM"/>
    <s v="ASM"/>
    <s v="Carga"/>
    <x v="0"/>
    <n v="0"/>
    <n v="1"/>
    <x v="1"/>
    <s v="ASM "/>
    <s v="Recogida diaria"/>
    <s v="VARIOS"/>
    <m/>
    <m/>
    <m/>
    <m/>
    <m/>
    <x v="1"/>
    <x v="20"/>
    <x v="56"/>
    <m/>
    <n v="0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18:00:00"/>
    <d v="1899-12-30T18:00:00"/>
    <m/>
    <x v="1"/>
    <s v="MR"/>
    <d v="2019-01-30T18:00:00"/>
    <m/>
    <s v="NOUTRANSPORT"/>
    <s v="Carga"/>
    <x v="0"/>
    <n v="5"/>
    <n v="10"/>
    <x v="0"/>
    <s v="NOUTRANSPORT"/>
    <s v="Recogida diaria"/>
    <s v="VARIOS"/>
    <m/>
    <m/>
    <m/>
    <m/>
    <m/>
    <x v="0"/>
    <x v="20"/>
    <x v="47"/>
    <m/>
    <n v="0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19:00:00"/>
    <d v="1899-12-30T19:00:00"/>
    <m/>
    <x v="1"/>
    <s v="MR"/>
    <d v="2019-01-30T19:00:00"/>
    <n v="6006722"/>
    <s v="MORARTE"/>
    <s v="Carga"/>
    <x v="1"/>
    <n v="13.5"/>
    <n v="26"/>
    <x v="0"/>
    <s v="SCHOELLER FRANCIA"/>
    <s v="DDP Cliente Filial"/>
    <s v="FRANCIA"/>
    <s v="ENVIO 6586"/>
    <m/>
    <m/>
    <m/>
    <m/>
    <x v="4"/>
    <x v="20"/>
    <x v="57"/>
    <m/>
    <n v="1"/>
    <x v="0"/>
    <x v="0"/>
    <s v="SI"/>
    <s v="SI"/>
    <s v="SI"/>
    <n v="0"/>
    <n v="1"/>
    <s v="TRANS. PROPIO"/>
    <x v="4"/>
    <x v="0"/>
    <n v="468"/>
    <n v="18"/>
    <n v="0.2"/>
  </r>
  <r>
    <d v="2019-01-30T00:00:00"/>
    <d v="1899-12-30T21:30:00"/>
    <d v="1899-12-30T21:30:00"/>
    <m/>
    <x v="1"/>
    <s v="MR"/>
    <d v="2019-01-30T21:30:00"/>
    <n v="6006703"/>
    <s v="SUS MEDIOS"/>
    <s v="Carga"/>
    <x v="1"/>
    <n v="13.5"/>
    <n v="26"/>
    <x v="0"/>
    <s v="CHEP"/>
    <s v="Retira cliente Inyección"/>
    <s v="VARIOS"/>
    <s v="3680214424 (16h)"/>
    <m/>
    <m/>
    <m/>
    <m/>
    <x v="0"/>
    <x v="21"/>
    <x v="7"/>
    <m/>
    <n v="1"/>
    <x v="0"/>
    <x v="0"/>
    <s v="SI"/>
    <s v="Retraso"/>
    <s v="Retraso"/>
    <n v="1"/>
    <n v="0"/>
    <s v="CLIENTES"/>
    <x v="4"/>
    <x v="0"/>
    <n v="468"/>
    <n v="18"/>
    <n v="0.2"/>
  </r>
  <r>
    <d v="2019-01-31T00:00:00"/>
    <d v="1899-12-30T06:00:00"/>
    <d v="1899-12-30T06:00:00"/>
    <m/>
    <x v="1"/>
    <s v="MR"/>
    <d v="2019-01-31T06:00:00"/>
    <n v="26331"/>
    <s v="GONZATRANS"/>
    <s v="Carga"/>
    <x v="1"/>
    <n v="13.5"/>
    <n v="26"/>
    <x v="0"/>
    <s v="PRIMA-RAM"/>
    <s v="DDP Cliente Inyección"/>
    <s v="PULPI"/>
    <s v="ENVIO 6752 - 4212GRD CO02876R"/>
    <m/>
    <m/>
    <m/>
    <m/>
    <x v="6"/>
    <x v="21"/>
    <x v="76"/>
    <m/>
    <n v="1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08:00:00"/>
    <d v="1899-12-30T08:00:00"/>
    <m/>
    <x v="1"/>
    <s v="JAR"/>
    <d v="2019-01-31T08:00:00"/>
    <m/>
    <s v="JOSE REY"/>
    <s v="Carga"/>
    <x v="1"/>
    <n v="13.5"/>
    <n v="26"/>
    <x v="0"/>
    <s v="FLUIDRA"/>
    <s v="DDP Cliente Roto"/>
    <s v="MAÇANET"/>
    <s v="ENVIO 6760"/>
    <m/>
    <m/>
    <m/>
    <m/>
    <x v="6"/>
    <x v="21"/>
    <x v="9"/>
    <m/>
    <n v="1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08:30:00"/>
    <d v="1899-12-30T08:30:00"/>
    <m/>
    <x v="1"/>
    <s v="MR"/>
    <d v="2019-01-31T08:30:00"/>
    <s v="DAVID"/>
    <s v="DAVID BERTRAN"/>
    <s v="Carga"/>
    <x v="0"/>
    <n v="3"/>
    <n v="6"/>
    <x v="0"/>
    <s v="DAVID BERTRAN"/>
    <s v="Recogida diaria"/>
    <s v="PALAU"/>
    <m/>
    <m/>
    <m/>
    <m/>
    <m/>
    <x v="5"/>
    <x v="21"/>
    <x v="20"/>
    <m/>
    <n v="0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09:00:00"/>
    <m/>
    <m/>
    <x v="0"/>
    <s v="MR"/>
    <d v="2019-01-31T09:00:00"/>
    <m/>
    <s v="SUS MEDIOS"/>
    <s v="Descarga"/>
    <x v="0"/>
    <n v="0"/>
    <n v="0.5"/>
    <x v="1"/>
    <s v="DEXIS IBERICA"/>
    <s v="Proveedor Roto"/>
    <s v="PALAU"/>
    <s v="ALB. 050778"/>
    <m/>
    <m/>
    <m/>
    <m/>
    <x v="1"/>
    <x v="21"/>
    <x v="22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1T00:00:00"/>
    <d v="1899-12-30T09:31:00"/>
    <m/>
    <m/>
    <x v="0"/>
    <s v="MR"/>
    <d v="2019-01-31T09:30:00"/>
    <m/>
    <s v="PUJOL LOGISTICA"/>
    <s v="Descarga"/>
    <x v="0"/>
    <n v="0"/>
    <n v="0.5"/>
    <x v="1"/>
    <s v="REPRIM"/>
    <s v="Proveedor Roto"/>
    <s v="ABRERA"/>
    <s v="2130042921 ALBARAN 51627"/>
    <m/>
    <m/>
    <m/>
    <m/>
    <x v="1"/>
    <x v="21"/>
    <x v="117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1T00:00:00"/>
    <d v="1899-12-30T10:00:00"/>
    <d v="1899-12-30T10:00:00"/>
    <m/>
    <x v="1"/>
    <s v="MR"/>
    <d v="2019-01-31T10:00:00"/>
    <m/>
    <s v="VARIOS"/>
    <s v="Carga"/>
    <x v="0"/>
    <n v="1.5"/>
    <n v="3"/>
    <x v="0"/>
    <s v="MULTIPLASTIC"/>
    <s v="Retira cliente Inyección"/>
    <s v="GRANOLLERS"/>
    <s v="26140, 26166, 26288 y 26361"/>
    <m/>
    <m/>
    <m/>
    <m/>
    <x v="8"/>
    <x v="21"/>
    <x v="14"/>
    <m/>
    <n v="0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0:30:00"/>
    <m/>
    <m/>
    <x v="0"/>
    <s v="MR"/>
    <d v="2019-01-31T10:30:00"/>
    <m/>
    <s v="SUS MEDIOS"/>
    <s v="Descarga"/>
    <x v="0"/>
    <n v="0.5"/>
    <n v="1"/>
    <x v="0"/>
    <s v="SCHOELLER HOLANDA"/>
    <s v="Proveedor Filial"/>
    <s v="HOLANDA"/>
    <s v="A/A RICARD DURAN"/>
    <m/>
    <m/>
    <m/>
    <m/>
    <x v="8"/>
    <x v="21"/>
    <x v="1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1T00:00:00"/>
    <d v="1899-12-30T10:35:00"/>
    <m/>
    <m/>
    <x v="0"/>
    <s v="MR"/>
    <d v="2019-01-31T10:30:00"/>
    <m/>
    <s v="SUS MEDIOS"/>
    <s v="Descarga"/>
    <x v="0"/>
    <n v="0"/>
    <n v="0.5"/>
    <x v="1"/>
    <s v="COMERCIAL GUMMI"/>
    <s v="Proveedor Inyección"/>
    <s v="HOSPITALET"/>
    <s v="PDO. 713013904 ALBARAN 604423"/>
    <m/>
    <m/>
    <m/>
    <m/>
    <x v="1"/>
    <x v="21"/>
    <x v="77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1T00:00:00"/>
    <d v="1899-12-30T10:40:00"/>
    <m/>
    <m/>
    <x v="0"/>
    <s v="MR"/>
    <d v="2019-01-31T10:30:00"/>
    <m/>
    <s v="SUS MEDIOS"/>
    <s v="Descarga"/>
    <x v="0"/>
    <n v="0"/>
    <n v="0.5"/>
    <x v="1"/>
    <s v="TORRAS"/>
    <s v="Proveedor Inyección"/>
    <s v="SABADELL"/>
    <s v="ALB. L906284, L906494 Y L906258"/>
    <m/>
    <m/>
    <m/>
    <m/>
    <x v="1"/>
    <x v="21"/>
    <x v="31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1T00:00:00"/>
    <d v="1899-12-30T11:00:00"/>
    <d v="1899-12-30T11:00:00"/>
    <m/>
    <x v="1"/>
    <s v="MR"/>
    <d v="2019-01-31T11:00:00"/>
    <n v="6006703"/>
    <s v="SUS MEDIOS"/>
    <s v="Carga"/>
    <x v="1"/>
    <n v="13.5"/>
    <n v="26"/>
    <x v="0"/>
    <s v="CHEP"/>
    <s v="Retira cliente Inyección"/>
    <s v="VARIOS"/>
    <s v="EM337GA /// AF54811  3665692170"/>
    <m/>
    <m/>
    <m/>
    <m/>
    <x v="8"/>
    <x v="21"/>
    <x v="2"/>
    <m/>
    <n v="1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1:30:00"/>
    <d v="1899-12-30T11:30:00"/>
    <m/>
    <x v="1"/>
    <s v="CT"/>
    <d v="2019-01-31T11:30:00"/>
    <m/>
    <s v="NADAL-FORWARDING"/>
    <s v="Carga"/>
    <x v="0"/>
    <n v="2.5"/>
    <n v="5"/>
    <x v="0"/>
    <s v="CAVAS CATALANAS"/>
    <s v="DDP Cliente Inyección"/>
    <s v="STA. CRUZ DE TENERIFE"/>
    <s v="26311 Y 25778"/>
    <m/>
    <m/>
    <m/>
    <m/>
    <x v="6"/>
    <x v="21"/>
    <x v="37"/>
    <m/>
    <n v="0"/>
    <x v="0"/>
    <x v="0"/>
    <s v="SI"/>
    <s v="SI"/>
    <s v="Retraso"/>
    <n v="1"/>
    <n v="0"/>
    <s v="TRANS. PROPIO"/>
    <x v="4"/>
    <x v="0"/>
    <n v="468"/>
    <n v="18"/>
    <n v="0.2"/>
  </r>
  <r>
    <d v="2019-01-31T00:00:00"/>
    <d v="1899-12-30T11:40:00"/>
    <m/>
    <m/>
    <x v="0"/>
    <s v="MR"/>
    <d v="2019-01-31T11:30:00"/>
    <m/>
    <s v="SUS MEDIOS"/>
    <s v="Carga"/>
    <x v="0"/>
    <n v="1"/>
    <n v="2"/>
    <x v="0"/>
    <s v="AQUA AMBIENT"/>
    <s v="Retira cliente Roto"/>
    <s v="VALENCIA"/>
    <s v="ALB. 9AL/19000116"/>
    <m/>
    <m/>
    <m/>
    <m/>
    <x v="7"/>
    <x v="21"/>
    <x v="11"/>
    <m/>
    <n v="0"/>
    <x v="0"/>
    <x v="0"/>
    <s v="No"/>
    <s v="Sin cita"/>
    <s v="Sin cita"/>
    <n v="1"/>
    <n v="0"/>
    <s v="CLIENTES"/>
    <x v="4"/>
    <x v="0"/>
    <n v="468"/>
    <n v="18"/>
    <n v="0.2"/>
  </r>
  <r>
    <d v="2019-01-31T00:00:00"/>
    <d v="1899-12-30T11:50:00"/>
    <m/>
    <m/>
    <x v="0"/>
    <s v="MR"/>
    <d v="2019-01-31T12:00:00"/>
    <m/>
    <s v="SUS MEDIOS"/>
    <s v="Carga"/>
    <x v="0"/>
    <n v="1"/>
    <n v="2"/>
    <x v="0"/>
    <s v="LUIS MARQUES PINHEIRO"/>
    <s v="Retira cliente Roto"/>
    <s v="PORTUGAL"/>
    <s v="25917 Y 26446 (EN OFICINAS)"/>
    <m/>
    <m/>
    <m/>
    <m/>
    <x v="8"/>
    <x v="21"/>
    <x v="100"/>
    <m/>
    <n v="0"/>
    <x v="0"/>
    <x v="0"/>
    <s v="No"/>
    <s v="Sin cita"/>
    <s v="Sin cita"/>
    <n v="1"/>
    <n v="0"/>
    <s v="CLIENTES"/>
    <x v="4"/>
    <x v="0"/>
    <n v="468"/>
    <n v="18"/>
    <n v="0.2"/>
  </r>
  <r>
    <d v="2019-01-31T00:00:00"/>
    <d v="1899-12-30T12:00:00"/>
    <d v="1899-12-30T12:00:00"/>
    <m/>
    <x v="1"/>
    <s v="MR"/>
    <d v="2019-01-31T12:00:00"/>
    <s v="MAYDISA"/>
    <s v="SUS MEDIOS"/>
    <s v="Carga"/>
    <x v="0"/>
    <n v="5"/>
    <n v="10"/>
    <x v="0"/>
    <s v="AQUA AMBIENT"/>
    <s v="Retira cliente Roto"/>
    <s v="VARIOS"/>
    <m/>
    <m/>
    <m/>
    <m/>
    <m/>
    <x v="6"/>
    <x v="21"/>
    <x v="4"/>
    <m/>
    <n v="0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2:30:00"/>
    <d v="1899-12-30T12:30:00"/>
    <m/>
    <x v="1"/>
    <s v="MR"/>
    <d v="2019-01-31T12:30:00"/>
    <n v="6006734"/>
    <s v="EL MOSCA"/>
    <s v="Carga"/>
    <x v="1"/>
    <n v="13.5"/>
    <n v="29"/>
    <x v="0"/>
    <s v="SCHOELLER FRANCIA"/>
    <s v="DDP Cliente Filial"/>
    <s v="FRANCIA"/>
    <s v="9836KRR /// R2167BCR"/>
    <m/>
    <m/>
    <m/>
    <m/>
    <x v="6"/>
    <x v="21"/>
    <x v="5"/>
    <m/>
    <n v="1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13:00:00"/>
    <d v="1899-12-30T13:00:00"/>
    <m/>
    <x v="1"/>
    <s v="CT"/>
    <d v="2019-01-31T13:00:00"/>
    <n v="26107"/>
    <s v="JOSE REY"/>
    <s v="Carga"/>
    <x v="1"/>
    <n v="13.5"/>
    <n v="26"/>
    <x v="3"/>
    <s v="ENTREPINARES"/>
    <s v="DDP Cliente Inyección"/>
    <s v="VALLADOLID"/>
    <m/>
    <m/>
    <m/>
    <m/>
    <m/>
    <x v="6"/>
    <x v="21"/>
    <x v="37"/>
    <m/>
    <n v="1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14:00:00"/>
    <d v="1899-12-30T14:00:00"/>
    <m/>
    <x v="1"/>
    <s v="MR"/>
    <d v="2019-01-31T14:00:00"/>
    <n v="6006703"/>
    <s v="SUS MEDIOS"/>
    <s v="Carga"/>
    <x v="1"/>
    <n v="13.5"/>
    <n v="26"/>
    <x v="0"/>
    <s v="CHEP"/>
    <s v="Retira cliente Inyección"/>
    <s v="VARIOS"/>
    <s v="3665692175+3680218888 (14h)"/>
    <m/>
    <m/>
    <m/>
    <n v="36"/>
    <x v="0"/>
    <x v="21"/>
    <x v="42"/>
    <s v="H- carga americanos"/>
    <n v="1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5:00:00"/>
    <d v="1899-12-30T15:00:00"/>
    <m/>
    <x v="1"/>
    <s v="MR"/>
    <d v="2019-01-31T15:00:00"/>
    <n v="26317"/>
    <s v="SUS MEDIOS"/>
    <s v="Carga"/>
    <x v="0"/>
    <n v="7"/>
    <n v="14"/>
    <x v="0"/>
    <s v="EXLA PLASTICOS, S.L."/>
    <s v="Retira cliente Inyección"/>
    <s v="MOS"/>
    <s v="1110CVW - RIGIDO 3 EGES"/>
    <m/>
    <m/>
    <m/>
    <m/>
    <x v="4"/>
    <x v="21"/>
    <x v="39"/>
    <m/>
    <n v="0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5:30:00"/>
    <d v="1899-12-30T15:30:00"/>
    <m/>
    <x v="1"/>
    <s v="MR"/>
    <d v="2019-01-31T15:30:00"/>
    <n v="6006669"/>
    <s v="SUS MEDIOS"/>
    <s v="Carga"/>
    <x v="0"/>
    <n v="1"/>
    <n v="2"/>
    <x v="0"/>
    <s v="SCHOELLER HUNGARY"/>
    <s v="Retira cliente Filial"/>
    <s v="CROACIA"/>
    <s v=": KR 500-IG / KR 255-IZ"/>
    <m/>
    <m/>
    <m/>
    <m/>
    <x v="0"/>
    <x v="21"/>
    <x v="7"/>
    <m/>
    <n v="0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5:45:00"/>
    <m/>
    <m/>
    <x v="0"/>
    <s v="MR"/>
    <d v="2019-01-31T16:00:00"/>
    <m/>
    <s v="SUS MEDIOS"/>
    <s v="Descarga"/>
    <x v="0"/>
    <n v="0"/>
    <n v="1"/>
    <x v="0"/>
    <s v="ABC PALAU"/>
    <s v="Proveedor Roto"/>
    <s v="PALAU"/>
    <s v="ALB. 900001778 PDO. 213004334"/>
    <m/>
    <m/>
    <m/>
    <m/>
    <x v="1"/>
    <x v="21"/>
    <x v="55"/>
    <m/>
    <n v="0"/>
    <x v="0"/>
    <x v="0"/>
    <s v="No"/>
    <s v="Sin cita"/>
    <s v="Sin cita"/>
    <n v="1"/>
    <n v="0"/>
    <s v="PROVEEDORES"/>
    <x v="4"/>
    <x v="0"/>
    <n v="468"/>
    <n v="18"/>
    <n v="0.2"/>
  </r>
  <r>
    <d v="2019-01-31T00:00:00"/>
    <d v="1899-12-30T16:00:00"/>
    <d v="1899-12-30T16:00:00"/>
    <m/>
    <x v="1"/>
    <s v="MR"/>
    <d v="2019-01-31T16:00:00"/>
    <m/>
    <s v="SUS MEDIOS"/>
    <s v="Carga"/>
    <x v="0"/>
    <n v="5"/>
    <n v="10"/>
    <x v="0"/>
    <s v="AQUA AMBIENT"/>
    <s v="Retira cliente Roto"/>
    <s v="VARIOS"/>
    <m/>
    <m/>
    <m/>
    <m/>
    <n v="10"/>
    <x v="4"/>
    <x v="21"/>
    <x v="13"/>
    <m/>
    <n v="0"/>
    <x v="0"/>
    <x v="0"/>
    <s v="SI"/>
    <s v="SI"/>
    <s v="SI"/>
    <n v="0"/>
    <n v="1"/>
    <s v="CLIENTES"/>
    <x v="4"/>
    <x v="0"/>
    <n v="468"/>
    <n v="18"/>
    <n v="0.2"/>
  </r>
  <r>
    <d v="2019-01-31T00:00:00"/>
    <d v="1899-12-30T16:30:00"/>
    <d v="1899-12-30T16:30:00"/>
    <m/>
    <x v="1"/>
    <s v="MR"/>
    <d v="2019-01-31T16:30:00"/>
    <n v="6006754"/>
    <s v="EL MOSCA"/>
    <s v="Carga"/>
    <x v="1"/>
    <n v="13.5"/>
    <n v="26"/>
    <x v="0"/>
    <s v="SCHOELLER FRANCIA"/>
    <s v="DDP Cliente Filial"/>
    <s v="FRANCIA"/>
    <s v="7256JTP /// R4346BCW"/>
    <m/>
    <m/>
    <m/>
    <m/>
    <x v="4"/>
    <x v="21"/>
    <x v="8"/>
    <m/>
    <n v="1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17:00:00"/>
    <d v="1899-12-30T17:00:00"/>
    <m/>
    <x v="1"/>
    <s v="MR"/>
    <d v="2019-01-31T17:00:00"/>
    <m/>
    <s v="TRANSLINK"/>
    <s v="Carga"/>
    <x v="0"/>
    <n v="3"/>
    <n v="6"/>
    <x v="0"/>
    <s v="TRANSLINK"/>
    <s v="Recogida diaria"/>
    <s v="VARIOS"/>
    <m/>
    <m/>
    <m/>
    <m/>
    <m/>
    <x v="0"/>
    <x v="21"/>
    <x v="41"/>
    <m/>
    <n v="0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17:30:00"/>
    <d v="1899-12-30T17:30:00"/>
    <m/>
    <x v="1"/>
    <s v="MR"/>
    <d v="2019-01-31T17:30:00"/>
    <s v="SZENDEX"/>
    <s v="SZENDEX"/>
    <s v="Carga"/>
    <x v="0"/>
    <n v="0"/>
    <n v="1"/>
    <x v="1"/>
    <s v="SZENDEX"/>
    <s v="Recogida diaria"/>
    <s v="VARIOS"/>
    <m/>
    <m/>
    <m/>
    <m/>
    <m/>
    <x v="1"/>
    <x v="21"/>
    <x v="56"/>
    <m/>
    <n v="0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18:00:00"/>
    <d v="1899-12-30T18:00:00"/>
    <m/>
    <x v="1"/>
    <s v="MR"/>
    <d v="2019-01-31T18:00:00"/>
    <m/>
    <s v="NOUTRANSPORT"/>
    <s v="Carga"/>
    <x v="0"/>
    <n v="5"/>
    <n v="10"/>
    <x v="0"/>
    <s v="NOUTRANSPORT"/>
    <s v="Recogida diaria"/>
    <s v="VARIOS"/>
    <m/>
    <m/>
    <m/>
    <m/>
    <m/>
    <x v="0"/>
    <x v="21"/>
    <x v="47"/>
    <m/>
    <n v="0"/>
    <x v="0"/>
    <x v="0"/>
    <s v="SI"/>
    <s v="SI"/>
    <s v="SI"/>
    <n v="0"/>
    <n v="1"/>
    <s v="TRANS. PROPIO"/>
    <x v="4"/>
    <x v="0"/>
    <n v="468"/>
    <n v="18"/>
    <n v="0.2"/>
  </r>
  <r>
    <d v="2019-01-31T00:00:00"/>
    <d v="1899-12-30T18:30:00"/>
    <d v="1899-12-30T18:30:00"/>
    <m/>
    <x v="1"/>
    <s v="MR"/>
    <d v="2019-01-31T18:30:00"/>
    <n v="26103"/>
    <s v="SEUR"/>
    <s v="Carga"/>
    <x v="0"/>
    <n v="1"/>
    <n v="2"/>
    <x v="0"/>
    <s v="SEUR"/>
    <s v="Retira cliente Inyección"/>
    <s v="ZAMORA"/>
    <s v="ALBARAN 040660, VENDRAN A LO LARGO DE LA TARDE"/>
    <m/>
    <m/>
    <m/>
    <m/>
    <x v="5"/>
    <x v="21"/>
    <x v="3"/>
    <m/>
    <n v="0"/>
    <x v="0"/>
    <x v="0"/>
    <s v="SI"/>
    <s v="SI"/>
    <s v="Adelanto"/>
    <n v="0"/>
    <n v="1"/>
    <s v="CLIENTES"/>
    <x v="4"/>
    <x v="0"/>
    <n v="468"/>
    <n v="18"/>
    <n v="0.2"/>
  </r>
  <r>
    <d v="2019-01-31T00:00:00"/>
    <d v="1899-12-30T20:30:00"/>
    <d v="1899-12-30T20:30:00"/>
    <m/>
    <x v="1"/>
    <s v="MR"/>
    <d v="2019-01-31T20:30:00"/>
    <n v="6006703"/>
    <s v="SUS MEDIOS"/>
    <s v="Carga"/>
    <x v="1"/>
    <n v="13.5"/>
    <n v="26"/>
    <x v="0"/>
    <s v="CHEP"/>
    <s v="Retira cliente Inyección"/>
    <s v="VARIOS"/>
    <n v="3665744113"/>
    <m/>
    <m/>
    <m/>
    <m/>
    <x v="8"/>
    <x v="21"/>
    <x v="33"/>
    <m/>
    <n v="1"/>
    <x v="0"/>
    <x v="0"/>
    <s v="SI"/>
    <s v="SI"/>
    <s v="Adelanto"/>
    <n v="0"/>
    <n v="1"/>
    <s v="CLIENTES"/>
    <x v="4"/>
    <x v="0"/>
    <n v="468"/>
    <n v="18"/>
    <n v="0.2"/>
  </r>
  <r>
    <d v="2019-01-31T00:00:00"/>
    <d v="1899-12-30T21:30:00"/>
    <d v="1899-12-30T21:30:00"/>
    <m/>
    <x v="1"/>
    <s v="MR"/>
    <d v="2019-01-31T21:30:00"/>
    <m/>
    <s v="SUS MEDIOS"/>
    <s v="Descarga"/>
    <x v="1"/>
    <n v="13.5"/>
    <n v="26"/>
    <x v="0"/>
    <s v="CHEP"/>
    <s v="Proveedor Inyección"/>
    <s v="ALEMANIA"/>
    <s v="465 PL /// 3680203845"/>
    <m/>
    <m/>
    <m/>
    <m/>
    <x v="6"/>
    <x v="21"/>
    <x v="1"/>
    <m/>
    <n v="1"/>
    <x v="0"/>
    <x v="0"/>
    <s v="SI"/>
    <s v="SI"/>
    <s v="Adelanto"/>
    <n v="0"/>
    <n v="1"/>
    <s v="PROVEEDORES"/>
    <x v="4"/>
    <x v="0"/>
    <n v="468"/>
    <n v="18"/>
    <n v="0.2"/>
  </r>
  <r>
    <d v="2019-02-01T00:00:00"/>
    <d v="1899-12-30T06:00:00"/>
    <d v="1899-12-30T06:00:00"/>
    <m/>
    <x v="1"/>
    <s v="MR"/>
    <d v="2019-02-01T06:00:00"/>
    <m/>
    <s v="ALGAITRUCK"/>
    <s v="Descarga"/>
    <x v="1"/>
    <n v="13.5"/>
    <n v="26"/>
    <x v="0"/>
    <s v="SCHOELLER LORQUI"/>
    <s v="Entre plantas"/>
    <s v="LORQUI"/>
    <s v="ES POSIBLE QUE LLEGUE MAS TARDE"/>
    <m/>
    <m/>
    <m/>
    <m/>
    <x v="8"/>
    <x v="22"/>
    <x v="76"/>
    <m/>
    <n v="1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07:00:00"/>
    <d v="1899-12-30T07:00:00"/>
    <m/>
    <x v="1"/>
    <s v="MR"/>
    <d v="2019-02-01T07:00:00"/>
    <m/>
    <s v="SUS MEDIOS"/>
    <s v="Descarga"/>
    <x v="1"/>
    <n v="13.5"/>
    <n v="26"/>
    <x v="0"/>
    <s v="SERRADORA DOMENECH"/>
    <s v="Proveedor Roto"/>
    <s v="PALAU"/>
    <s v="20190585 pdo. 113006419"/>
    <m/>
    <m/>
    <m/>
    <m/>
    <x v="8"/>
    <x v="22"/>
    <x v="9"/>
    <m/>
    <n v="1"/>
    <x v="0"/>
    <x v="0"/>
    <s v="SI"/>
    <s v="SI"/>
    <s v="Retraso"/>
    <n v="1"/>
    <n v="0"/>
    <s v="PROVEEDORES"/>
    <x v="4"/>
    <x v="1"/>
    <n v="468"/>
    <n v="18"/>
    <n v="0.2"/>
  </r>
  <r>
    <d v="2019-02-01T00:00:00"/>
    <d v="1899-12-30T08:00:00"/>
    <d v="1899-12-30T08:00:00"/>
    <m/>
    <x v="1"/>
    <s v="JAR"/>
    <d v="2019-02-01T08:00:00"/>
    <m/>
    <s v="JOSE REY"/>
    <s v="Carga"/>
    <x v="1"/>
    <n v="13.5"/>
    <n v="26"/>
    <x v="0"/>
    <s v="FLUIDRA"/>
    <s v="DDP Cliente Roto"/>
    <s v="MAÇANET"/>
    <m/>
    <m/>
    <m/>
    <m/>
    <m/>
    <x v="6"/>
    <x v="22"/>
    <x v="9"/>
    <m/>
    <n v="1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08:30:00"/>
    <d v="1899-12-30T08:30:00"/>
    <m/>
    <x v="1"/>
    <s v="MR"/>
    <d v="2019-02-01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22"/>
    <x v="20"/>
    <m/>
    <n v="0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08:45:00"/>
    <m/>
    <m/>
    <x v="0"/>
    <s v="MR"/>
    <d v="2019-02-01T09:00:00"/>
    <m/>
    <s v="SUS MEDIOS"/>
    <s v="Descarga"/>
    <x v="0"/>
    <n v="0"/>
    <n v="0.5"/>
    <x v="1"/>
    <s v="CIFEC"/>
    <s v="Proveedor Roto"/>
    <s v="PALAU"/>
    <s v="ALB. 201901057"/>
    <m/>
    <m/>
    <m/>
    <m/>
    <x v="1"/>
    <x v="22"/>
    <x v="62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09:00:00"/>
    <d v="1899-12-30T09:00:00"/>
    <m/>
    <x v="1"/>
    <s v="MR"/>
    <d v="2019-02-01T09:00:00"/>
    <m/>
    <s v="SUS MEDIOS"/>
    <s v="Descarga"/>
    <x v="0"/>
    <n v="2"/>
    <n v="4"/>
    <x v="0"/>
    <s v="KINGSPAN"/>
    <s v="Proveedor Roto"/>
    <s v="PALAU"/>
    <n v="213004288"/>
    <m/>
    <m/>
    <m/>
    <m/>
    <x v="6"/>
    <x v="22"/>
    <x v="22"/>
    <m/>
    <n v="0"/>
    <x v="0"/>
    <x v="0"/>
    <s v="SI"/>
    <s v="SI"/>
    <s v="SI"/>
    <n v="0"/>
    <n v="1"/>
    <s v="PROVEEDORES"/>
    <x v="4"/>
    <x v="1"/>
    <n v="468"/>
    <n v="18"/>
    <n v="0.2"/>
  </r>
  <r>
    <d v="2019-02-01T00:00:00"/>
    <d v="1899-12-30T09:05:00"/>
    <m/>
    <m/>
    <x v="0"/>
    <s v="MR"/>
    <d v="2019-02-01T09:00:00"/>
    <m/>
    <s v="ARAGONES"/>
    <s v="Descarga"/>
    <x v="0"/>
    <n v="1"/>
    <n v="2"/>
    <x v="0"/>
    <s v="SAFI FABRICA DE VALVULAS"/>
    <s v="Proveedor Roto"/>
    <s v="EL VENDRELL"/>
    <m/>
    <m/>
    <m/>
    <m/>
    <m/>
    <x v="6"/>
    <x v="22"/>
    <x v="118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09:15:00"/>
    <m/>
    <m/>
    <x v="0"/>
    <s v="MR"/>
    <d v="2019-02-01T09:30:00"/>
    <m/>
    <s v="SUS MEDIOS"/>
    <s v="Descarga"/>
    <x v="0"/>
    <n v="0"/>
    <n v="0.5"/>
    <x v="1"/>
    <s v="VAEMPACK"/>
    <s v="Proveedor Inyección"/>
    <s v="GRANOLLERS"/>
    <s v="ALB. 2190570"/>
    <m/>
    <m/>
    <m/>
    <m/>
    <x v="1"/>
    <x v="22"/>
    <x v="69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10:00:00"/>
    <d v="1899-12-30T10:00:00"/>
    <m/>
    <x v="1"/>
    <s v="MR"/>
    <d v="2019-02-01T10:00:00"/>
    <m/>
    <s v="SUS MEDIOS"/>
    <s v="Carga"/>
    <x v="1"/>
    <n v="13.5"/>
    <n v="26"/>
    <x v="0"/>
    <s v="VALEO"/>
    <s v="Retira cliente Inyección"/>
    <s v="MARRUECOS"/>
    <s v="25413 /// 16371B40    R4158BBM"/>
    <m/>
    <m/>
    <m/>
    <m/>
    <x v="8"/>
    <x v="22"/>
    <x v="14"/>
    <m/>
    <n v="1"/>
    <x v="0"/>
    <x v="0"/>
    <s v="SI"/>
    <s v="SI"/>
    <s v="SI"/>
    <n v="0"/>
    <n v="1"/>
    <s v="CLIENTES"/>
    <x v="4"/>
    <x v="1"/>
    <n v="468"/>
    <n v="18"/>
    <n v="0.2"/>
  </r>
  <r>
    <d v="2019-02-01T00:00:00"/>
    <d v="1899-12-30T10:30:00"/>
    <d v="1899-12-30T10:30:00"/>
    <m/>
    <x v="1"/>
    <s v="CT"/>
    <d v="2019-02-01T10:30:00"/>
    <n v="26262"/>
    <s v="GARVI"/>
    <s v="Carga"/>
    <x v="0"/>
    <n v="6"/>
    <n v="12"/>
    <x v="0"/>
    <s v="TECNICARTON"/>
    <s v="DDP Cliente Inyección"/>
    <s v="ALMUSSAFES"/>
    <m/>
    <m/>
    <m/>
    <m/>
    <m/>
    <x v="8"/>
    <x v="22"/>
    <x v="1"/>
    <m/>
    <n v="0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10:35:00"/>
    <m/>
    <m/>
    <x v="0"/>
    <s v="MR"/>
    <d v="2019-02-01T10:30:00"/>
    <m/>
    <s v="SUS MEDIOS"/>
    <s v="Descarga"/>
    <x v="0"/>
    <n v="0"/>
    <n v="0.5"/>
    <x v="1"/>
    <s v="TORRAS"/>
    <s v="Proveedor Roto"/>
    <s v="PALAU"/>
    <s v="ALB. L903293"/>
    <m/>
    <m/>
    <m/>
    <m/>
    <x v="1"/>
    <x v="22"/>
    <x v="77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10:45:00"/>
    <m/>
    <m/>
    <x v="0"/>
    <s v="MR"/>
    <d v="2019-02-01T11:00:00"/>
    <m/>
    <s v="SUS MEDIOS"/>
    <s v="Descarga"/>
    <x v="0"/>
    <n v="0"/>
    <n v="0.5"/>
    <x v="1"/>
    <s v="MANUFACTURAS DE PLASTICOS REFORZADOS"/>
    <s v="Proveedor Roto"/>
    <s v="SABADELL"/>
    <s v="ALB. 10099 PDO 213004326"/>
    <m/>
    <m/>
    <m/>
    <m/>
    <x v="1"/>
    <x v="22"/>
    <x v="32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10:55:00"/>
    <m/>
    <m/>
    <x v="0"/>
    <s v="MR"/>
    <d v="2019-02-01T11:00:00"/>
    <m/>
    <s v="SUS MEDIOS"/>
    <s v="Descarga"/>
    <x v="0"/>
    <n v="0"/>
    <n v="0.5"/>
    <x v="1"/>
    <s v="VARIOS"/>
    <s v="Proveedor Inyección"/>
    <s v="CORNELLA"/>
    <s v="ALB. 18266 - CATALOGO ROTOMOLDEO"/>
    <m/>
    <m/>
    <m/>
    <m/>
    <x v="8"/>
    <x v="22"/>
    <x v="70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11:00:00"/>
    <d v="1899-12-30T11:00:00"/>
    <m/>
    <x v="1"/>
    <s v="MR"/>
    <d v="2019-02-01T11:00:00"/>
    <m/>
    <s v="GARVI"/>
    <s v="Carga"/>
    <x v="0"/>
    <n v="9"/>
    <n v="18"/>
    <x v="0"/>
    <s v="POLIURETANOS RIVAS"/>
    <s v="DDP Cliente Roto"/>
    <s v="ZARAGOZA"/>
    <s v="CARGA POR MUELLE"/>
    <m/>
    <m/>
    <m/>
    <m/>
    <x v="6"/>
    <x v="22"/>
    <x v="2"/>
    <m/>
    <n v="0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11:10:00"/>
    <m/>
    <m/>
    <x v="0"/>
    <s v="MR"/>
    <d v="2019-02-01T11:00:00"/>
    <m/>
    <s v="SUS MEDIOS"/>
    <s v="Descarga"/>
    <x v="0"/>
    <n v="0"/>
    <n v="0.5"/>
    <x v="1"/>
    <s v="CONFECCIONES INDUSTRIALES VALLS"/>
    <s v="Proveedor Inyección"/>
    <s v="POLINYA"/>
    <s v="ALB. 767/19 "/>
    <m/>
    <m/>
    <m/>
    <m/>
    <x v="1"/>
    <x v="22"/>
    <x v="79"/>
    <m/>
    <n v="0"/>
    <x v="0"/>
    <x v="0"/>
    <s v="No"/>
    <s v="Sin cita"/>
    <s v="Sin cita"/>
    <n v="1"/>
    <n v="0"/>
    <s v="PROVEEDORES"/>
    <x v="4"/>
    <x v="1"/>
    <n v="468"/>
    <n v="18"/>
    <n v="0.2"/>
  </r>
  <r>
    <d v="2019-02-01T00:00:00"/>
    <d v="1899-12-30T11:30:00"/>
    <d v="1899-12-30T11:30:00"/>
    <m/>
    <x v="1"/>
    <s v="MR"/>
    <d v="2019-02-01T11:30:00"/>
    <n v="26346"/>
    <s v="GONZATRANS"/>
    <s v="Carga"/>
    <x v="1"/>
    <n v="13.5"/>
    <n v="26"/>
    <x v="3"/>
    <s v="VARIOS"/>
    <s v="DDP Cliente Inyección"/>
    <s v="ZAMORA"/>
    <m/>
    <m/>
    <m/>
    <m/>
    <m/>
    <x v="8"/>
    <x v="22"/>
    <x v="3"/>
    <m/>
    <n v="1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12:00:00"/>
    <d v="1899-12-30T12:00:00"/>
    <m/>
    <x v="1"/>
    <s v="MR"/>
    <d v="2019-02-01T12:00:00"/>
    <m/>
    <s v="NIKA"/>
    <s v="Descarga"/>
    <x v="0"/>
    <n v="5"/>
    <n v="10"/>
    <x v="0"/>
    <s v="POWDER"/>
    <s v="Proveedor Roto"/>
    <s v="PALAU"/>
    <s v="S1-3366 ALB. 813002290,813002268, 813002220"/>
    <m/>
    <m/>
    <m/>
    <m/>
    <x v="8"/>
    <x v="22"/>
    <x v="4"/>
    <m/>
    <n v="0"/>
    <x v="0"/>
    <x v="0"/>
    <s v="SI"/>
    <s v="SI"/>
    <s v="SI"/>
    <n v="0"/>
    <n v="1"/>
    <s v="PROVEEDORES"/>
    <x v="4"/>
    <x v="1"/>
    <n v="468"/>
    <n v="18"/>
    <n v="0.2"/>
  </r>
  <r>
    <d v="2019-02-01T00:00:00"/>
    <d v="1899-12-30T12:30:00"/>
    <d v="1899-12-30T12:30:00"/>
    <m/>
    <x v="1"/>
    <s v="MR"/>
    <d v="2019-02-01T12:30:00"/>
    <m/>
    <s v="COBARPLAS"/>
    <s v="Descarga"/>
    <x v="0"/>
    <n v="4"/>
    <n v="8"/>
    <x v="0"/>
    <s v="PLASTICOS GUELL"/>
    <s v="Proveedor Roto"/>
    <s v="PALAU"/>
    <s v="B609 Y G190122"/>
    <m/>
    <m/>
    <m/>
    <m/>
    <x v="8"/>
    <x v="22"/>
    <x v="5"/>
    <m/>
    <n v="0"/>
    <x v="0"/>
    <x v="0"/>
    <s v="SI"/>
    <s v="SI"/>
    <s v="SI"/>
    <n v="0"/>
    <n v="1"/>
    <s v="PROVEEDORES"/>
    <x v="4"/>
    <x v="1"/>
    <n v="468"/>
    <n v="18"/>
    <n v="0.2"/>
  </r>
  <r>
    <d v="2019-02-01T00:00:00"/>
    <d v="1899-12-30T13:00:00"/>
    <d v="1899-12-30T13:00:00"/>
    <m/>
    <x v="1"/>
    <s v="MR"/>
    <d v="2019-02-01T13:00:00"/>
    <m/>
    <s v="SESE"/>
    <s v="Carga"/>
    <x v="1"/>
    <n v="13.5"/>
    <n v="26"/>
    <x v="0"/>
    <s v="VALEO"/>
    <s v="Retira cliente Inyección"/>
    <s v="MARRUECOS"/>
    <s v="23887 Y 26037 //// 7939B40     6599.08"/>
    <m/>
    <m/>
    <m/>
    <m/>
    <x v="8"/>
    <x v="22"/>
    <x v="37"/>
    <m/>
    <n v="1"/>
    <x v="0"/>
    <x v="0"/>
    <s v="SI"/>
    <s v="SI"/>
    <s v="SI"/>
    <n v="0"/>
    <n v="1"/>
    <s v="CLIENTES"/>
    <x v="4"/>
    <x v="1"/>
    <n v="468"/>
    <n v="18"/>
    <n v="0.2"/>
  </r>
  <r>
    <d v="2019-02-01T00:00:00"/>
    <d v="1899-12-30T14:00:00"/>
    <d v="1899-12-30T14:00:00"/>
    <m/>
    <x v="1"/>
    <s v="VG"/>
    <d v="2019-02-01T14:00:00"/>
    <m/>
    <s v="GIMARCO"/>
    <s v="Descarga"/>
    <x v="1"/>
    <n v="13.5"/>
    <n v="26"/>
    <x v="0"/>
    <s v="SCHOELLER NRX"/>
    <s v="Filial Import"/>
    <s v="NURIEUX"/>
    <s v=" CB-1074 + CB-1078"/>
    <m/>
    <m/>
    <m/>
    <m/>
    <x v="0"/>
    <x v="22"/>
    <x v="42"/>
    <m/>
    <n v="1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15:00:00"/>
    <d v="1899-12-30T15:00:00"/>
    <m/>
    <x v="1"/>
    <s v="MR"/>
    <d v="2019-02-01T15:00:00"/>
    <n v="26344"/>
    <s v="SUS MEDIOS"/>
    <s v="Carga"/>
    <x v="0"/>
    <n v="10"/>
    <n v="10"/>
    <x v="0"/>
    <s v="OSONA IND. PLASTIC"/>
    <s v="Retira cliente Inyección"/>
    <s v="BARCELONA"/>
    <m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01T00:00:00"/>
    <d v="1899-12-30T15:15:00"/>
    <d v="1899-12-30T15:15:00"/>
    <m/>
    <x v="1"/>
    <s v="MR"/>
    <d v="2019-02-01T15:30:00"/>
    <m/>
    <s v="GARVI"/>
    <s v="Descarga"/>
    <x v="0"/>
    <n v="3"/>
    <n v="6"/>
    <x v="0"/>
    <s v="POLIURETANOS RIVAS"/>
    <s v="Proveedor Roto"/>
    <s v="ZARAGOZA"/>
    <s v="alb. a/190115"/>
    <m/>
    <m/>
    <m/>
    <m/>
    <x v="6"/>
    <x v="22"/>
    <x v="120"/>
    <m/>
    <n v="0"/>
    <x v="0"/>
    <x v="0"/>
    <s v="SI"/>
    <s v="SI"/>
    <s v="SI"/>
    <n v="0"/>
    <n v="1"/>
    <s v="PROVEEDORES"/>
    <x v="4"/>
    <x v="1"/>
    <n v="468"/>
    <n v="18"/>
    <n v="0.2"/>
  </r>
  <r>
    <d v="2019-02-01T00:00:00"/>
    <d v="1899-12-30T15:30:00"/>
    <d v="1899-12-30T15:30:00"/>
    <m/>
    <x v="1"/>
    <s v="VG"/>
    <d v="2019-02-01T15:30:00"/>
    <m/>
    <s v="GIMARCO"/>
    <s v="Descarga"/>
    <x v="1"/>
    <n v="13.5"/>
    <n v="26"/>
    <x v="0"/>
    <s v="SCHOELLER GAILLON"/>
    <s v="Filial Import"/>
    <s v="GAILLON"/>
    <s v="CB-1077"/>
    <m/>
    <m/>
    <m/>
    <m/>
    <x v="0"/>
    <x v="22"/>
    <x v="7"/>
    <m/>
    <n v="1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16:00:00"/>
    <d v="1899-12-30T16:00:00"/>
    <m/>
    <x v="1"/>
    <s v="MR"/>
    <d v="2019-02-01T16:00:00"/>
    <m/>
    <s v="SUS MEDIOS"/>
    <s v="Carga"/>
    <x v="0"/>
    <n v="5"/>
    <n v="10"/>
    <x v="0"/>
    <s v="AQUA AMBIENT"/>
    <s v="Retira cliente Roto"/>
    <s v="VARIOS"/>
    <m/>
    <m/>
    <m/>
    <m/>
    <m/>
    <x v="4"/>
    <x v="22"/>
    <x v="13"/>
    <m/>
    <n v="0"/>
    <x v="0"/>
    <x v="0"/>
    <s v="SI"/>
    <s v="SI"/>
    <s v="SI"/>
    <n v="0"/>
    <n v="1"/>
    <s v="CLIENTES"/>
    <x v="4"/>
    <x v="1"/>
    <n v="468"/>
    <n v="18"/>
    <n v="0.2"/>
  </r>
  <r>
    <d v="2019-02-01T00:00:00"/>
    <d v="1899-12-30T17:00:00"/>
    <d v="1899-12-30T17:00:00"/>
    <m/>
    <x v="1"/>
    <s v="MR"/>
    <d v="2019-02-01T17:00:00"/>
    <m/>
    <s v="TRANSLINK"/>
    <s v="Carga"/>
    <x v="0"/>
    <n v="4"/>
    <n v="7"/>
    <x v="0"/>
    <s v="TRANSLINK"/>
    <s v="Recogida diaria"/>
    <s v="VARIOS"/>
    <m/>
    <m/>
    <m/>
    <m/>
    <m/>
    <x v="0"/>
    <x v="22"/>
    <x v="41"/>
    <m/>
    <n v="0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17:30:00"/>
    <d v="1899-12-30T17:30:00"/>
    <m/>
    <x v="1"/>
    <s v="MR"/>
    <d v="2019-02-01T17:30:00"/>
    <s v="SZENDEX"/>
    <s v="SZENDEX"/>
    <s v="Carga"/>
    <x v="0"/>
    <n v="0"/>
    <n v="1"/>
    <x v="1"/>
    <s v="SZENDEX"/>
    <s v="Recogida diaria"/>
    <s v="VARIOS"/>
    <m/>
    <m/>
    <m/>
    <m/>
    <m/>
    <x v="0"/>
    <x v="22"/>
    <x v="56"/>
    <m/>
    <n v="0"/>
    <x v="0"/>
    <x v="0"/>
    <s v="SI"/>
    <s v="SI"/>
    <s v="SI"/>
    <n v="0"/>
    <n v="1"/>
    <s v="TRANS. PROPIO"/>
    <x v="4"/>
    <x v="1"/>
    <n v="468"/>
    <n v="18"/>
    <n v="0.2"/>
  </r>
  <r>
    <d v="2019-02-01T00:00:00"/>
    <d v="1899-12-30T21:00:00"/>
    <d v="1899-12-30T21:00:00"/>
    <m/>
    <x v="1"/>
    <s v="MR"/>
    <d v="2019-02-01T21:00:00"/>
    <n v="6006703"/>
    <s v="SUS MEDIOS"/>
    <s v="Carga"/>
    <x v="1"/>
    <n v="13.5"/>
    <n v="26"/>
    <x v="0"/>
    <s v="CHEP"/>
    <s v="Retira cliente Inyección"/>
    <s v="VARIOS"/>
    <s v="3680214426 - PDTE. CONFIRMAR HORA"/>
    <m/>
    <m/>
    <m/>
    <m/>
    <x v="0"/>
    <x v="22"/>
    <x v="41"/>
    <m/>
    <n v="1"/>
    <x v="0"/>
    <x v="0"/>
    <s v="SI"/>
    <s v="SI"/>
    <s v="Adelanto"/>
    <n v="0"/>
    <n v="1"/>
    <s v="CLIENTES"/>
    <x v="4"/>
    <x v="1"/>
    <n v="468"/>
    <n v="18"/>
    <n v="0.2"/>
  </r>
  <r>
    <d v="2019-02-04T00:00:00"/>
    <d v="1899-12-30T07:00:00"/>
    <d v="1899-12-30T07:00:00"/>
    <m/>
    <x v="1"/>
    <s v="MR"/>
    <d v="2019-02-04T07:00:00"/>
    <m/>
    <s v="GIMARCO"/>
    <s v="Descarga"/>
    <x v="1"/>
    <n v="13.5"/>
    <n v="26"/>
    <x v="0"/>
    <s v="SCHOELLER NRX"/>
    <s v="Filial Import"/>
    <s v="NURIEUX"/>
    <s v=" CB-1074 + CB-1078 "/>
    <m/>
    <m/>
    <m/>
    <m/>
    <x v="8"/>
    <x v="24"/>
    <x v="61"/>
    <m/>
    <n v="1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08:30:00"/>
    <d v="1899-12-30T08:30:00"/>
    <m/>
    <x v="1"/>
    <s v="MR"/>
    <d v="2019-02-04T08:30:00"/>
    <s v="DAVID"/>
    <s v="DAVID BERTRAN"/>
    <s v="Carga"/>
    <x v="0"/>
    <n v="3"/>
    <n v="6"/>
    <x v="0"/>
    <s v="DAVID BERTRAN"/>
    <s v="Recogida diaria"/>
    <s v="PALAU"/>
    <m/>
    <m/>
    <m/>
    <m/>
    <m/>
    <x v="6"/>
    <x v="24"/>
    <x v="20"/>
    <m/>
    <n v="0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09:00:00"/>
    <d v="1899-12-30T09:00:00"/>
    <m/>
    <x v="1"/>
    <s v="CT"/>
    <d v="2019-02-04T09:00:00"/>
    <n v="26381"/>
    <s v="NADAL-FORWARDING"/>
    <s v="Carga"/>
    <x v="1"/>
    <n v="13.5"/>
    <n v="26"/>
    <x v="0"/>
    <s v="SAT 8275 QUESOS FLOR VALSEQUILLO"/>
    <s v="DDP Cliente Inyección"/>
    <s v="VALSEQUILLO"/>
    <s v="Llega a las 10:30, se marcha sin cargar no hay carga"/>
    <m/>
    <m/>
    <m/>
    <m/>
    <x v="9"/>
    <x v="24"/>
    <x v="22"/>
    <m/>
    <n v="1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09:05:00"/>
    <m/>
    <m/>
    <x v="0"/>
    <s v="MR"/>
    <d v="2019-02-04T09:00:00"/>
    <m/>
    <s v="ARAGONES"/>
    <s v="Descarga"/>
    <x v="0"/>
    <n v="0"/>
    <n v="0.5"/>
    <x v="1"/>
    <s v="SAFI FABRICA DE VALVULAS"/>
    <s v="Proveedor Roto"/>
    <s v="PALAU"/>
    <s v="ALB. 2019/10936 /// PDO. 213004291 Y ALB. 2019/1094 /// PDO. 213004304"/>
    <m/>
    <m/>
    <m/>
    <m/>
    <x v="1"/>
    <x v="24"/>
    <x v="118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09:15:00"/>
    <m/>
    <m/>
    <x v="0"/>
    <s v="MR"/>
    <d v="2019-02-04T09:30:00"/>
    <m/>
    <s v="NACEX"/>
    <s v="Descarga"/>
    <x v="0"/>
    <n v="0"/>
    <n v="0.5"/>
    <x v="1"/>
    <s v="MAGNEGRAF"/>
    <s v="Proveedor Roto"/>
    <s v="PALAU"/>
    <s v="SOBRE "/>
    <m/>
    <m/>
    <m/>
    <m/>
    <x v="1"/>
    <x v="24"/>
    <x v="69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09:30:00"/>
    <m/>
    <m/>
    <x v="0"/>
    <s v="MR"/>
    <d v="2019-02-04T09:30:00"/>
    <m/>
    <s v="SUS MEDIOS"/>
    <s v="Descarga"/>
    <x v="1"/>
    <n v="13.5"/>
    <n v="26"/>
    <x v="0"/>
    <s v="CHEP"/>
    <s v="Proveedor Inyección"/>
    <s v="ALEMANIA"/>
    <s v="3680191441 SIN CITA"/>
    <m/>
    <m/>
    <m/>
    <m/>
    <x v="5"/>
    <x v="24"/>
    <x v="0"/>
    <m/>
    <n v="1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09:45:00"/>
    <m/>
    <m/>
    <x v="0"/>
    <s v="MR"/>
    <d v="2019-02-04T10:00:00"/>
    <m/>
    <s v="TOTALCOURIER"/>
    <s v="Descarga"/>
    <x v="0"/>
    <n v="0"/>
    <n v="0.5"/>
    <x v="1"/>
    <s v="MOLD IN GRAPHIC SYSTEMS"/>
    <s v="Proveedor Roto"/>
    <s v="PALAU"/>
    <s v="ALB. AR000426  pdo. 213004271"/>
    <m/>
    <m/>
    <m/>
    <m/>
    <x v="1"/>
    <x v="24"/>
    <x v="53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0:00:00"/>
    <d v="1899-12-30T10:00:00"/>
    <m/>
    <x v="1"/>
    <s v="MR"/>
    <d v="2019-02-04T10:00:00"/>
    <m/>
    <s v="SUS MEDIOS"/>
    <s v="Descarga"/>
    <x v="0"/>
    <n v="0"/>
    <n v="0.5"/>
    <x v="1"/>
    <s v="PLASTIJET"/>
    <s v="Proveedor Inyección"/>
    <s v="PALAU"/>
    <s v="2 caixes per entregar de la Ref. 504_9733045535 EJE TAPAS COCODRILO GRIS PDO. 113006388 ALB. 190118"/>
    <m/>
    <m/>
    <m/>
    <m/>
    <x v="1"/>
    <x v="24"/>
    <x v="14"/>
    <m/>
    <n v="0"/>
    <x v="0"/>
    <x v="0"/>
    <s v="SI"/>
    <s v="SI"/>
    <s v="SI"/>
    <n v="0"/>
    <n v="1"/>
    <s v="PROVEEDORES"/>
    <x v="6"/>
    <x v="1"/>
    <n v="468"/>
    <n v="18"/>
    <n v="0.2"/>
  </r>
  <r>
    <d v="2019-02-04T00:00:00"/>
    <d v="1899-12-30T10:05:00"/>
    <m/>
    <m/>
    <x v="0"/>
    <s v="MR"/>
    <d v="2019-02-04T10:00:00"/>
    <m/>
    <s v="BCN EXPRESS"/>
    <s v="Descarga"/>
    <x v="0"/>
    <n v="0.5"/>
    <n v="1"/>
    <x v="0"/>
    <s v="SCHOELLER UK"/>
    <s v="Filial Import"/>
    <s v="UK"/>
    <s v="NO TRAE DOCUMENTACIÓN , 413008344"/>
    <m/>
    <m/>
    <m/>
    <m/>
    <x v="6"/>
    <x v="24"/>
    <x v="15"/>
    <m/>
    <n v="0"/>
    <x v="0"/>
    <x v="0"/>
    <s v="No"/>
    <s v="Sin cita"/>
    <s v="Sin cita"/>
    <n v="1"/>
    <n v="0"/>
    <s v="TRANS. PROPIO"/>
    <x v="6"/>
    <x v="1"/>
    <n v="468"/>
    <n v="18"/>
    <n v="0.2"/>
  </r>
  <r>
    <d v="2019-02-04T00:00:00"/>
    <d v="1899-12-30T10:10:00"/>
    <m/>
    <m/>
    <x v="0"/>
    <s v="MR"/>
    <d v="2019-02-04T10:00:00"/>
    <m/>
    <s v="SUS MEDIOS"/>
    <s v="Descarga"/>
    <x v="0"/>
    <n v="0"/>
    <n v="0.5"/>
    <x v="1"/>
    <s v="SCHOELLER HOLANDA"/>
    <s v="Proveedor Filial"/>
    <s v="HOLANDA"/>
    <s v="SIN DOCUMENTAR a/a RICARD DURAN"/>
    <m/>
    <m/>
    <m/>
    <m/>
    <x v="1"/>
    <x v="24"/>
    <x v="95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0:15:00"/>
    <m/>
    <m/>
    <x v="0"/>
    <s v="MR"/>
    <d v="2019-02-04T10:30:00"/>
    <m/>
    <s v="MRW"/>
    <s v="Descarga"/>
    <x v="0"/>
    <n v="0"/>
    <n v="0.5"/>
    <x v="1"/>
    <s v="DISEÑO LOGO2"/>
    <s v="Proveedor Roto"/>
    <s v="PALAU"/>
    <m/>
    <m/>
    <m/>
    <m/>
    <m/>
    <x v="1"/>
    <x v="24"/>
    <x v="43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0:30:00"/>
    <d v="1899-12-30T10:30:00"/>
    <m/>
    <x v="1"/>
    <s v="VG"/>
    <d v="2019-02-04T10:30:00"/>
    <m/>
    <s v="NOUTRANSPORT"/>
    <s v="Descarga"/>
    <x v="1"/>
    <n v="13.5"/>
    <n v="26"/>
    <x v="0"/>
    <s v="SCHOELLER SCHWERIN"/>
    <s v="Filial Import"/>
    <s v="ALEMANIA"/>
    <s v="CB-1073"/>
    <m/>
    <m/>
    <m/>
    <m/>
    <x v="8"/>
    <x v="24"/>
    <x v="1"/>
    <m/>
    <n v="1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0:45:00"/>
    <m/>
    <m/>
    <x v="0"/>
    <s v="MR"/>
    <d v="2019-02-04T11:00:00"/>
    <m/>
    <s v="SUS MEDIOS"/>
    <s v="Descarga"/>
    <x v="0"/>
    <n v="0"/>
    <n v="0.5"/>
    <x v="1"/>
    <s v="VARIOS"/>
    <s v="Proveedor Inyección"/>
    <s v="PARETS"/>
    <s v="PAPEL DE MANOS ALB. 142203"/>
    <m/>
    <m/>
    <m/>
    <m/>
    <x v="1"/>
    <x v="24"/>
    <x v="3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1:15:00"/>
    <m/>
    <m/>
    <x v="0"/>
    <s v="MR"/>
    <d v="2019-02-04T11:30:00"/>
    <m/>
    <s v="VICTRANSA"/>
    <s v="Descarga"/>
    <x v="0"/>
    <n v="0"/>
    <n v="1"/>
    <x v="0"/>
    <s v="IQAP MASTERBATCH"/>
    <s v="Proveedor Inyección"/>
    <s v="BARCELONA"/>
    <s v="ALB. 814773 pdo. 113006422"/>
    <m/>
    <m/>
    <m/>
    <m/>
    <x v="1"/>
    <x v="24"/>
    <x v="75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1:25:00"/>
    <m/>
    <m/>
    <x v="0"/>
    <s v="MR"/>
    <d v="2019-02-04T11:30:00"/>
    <m/>
    <s v="SUS MEDIOS"/>
    <s v="Descarga"/>
    <x v="0"/>
    <n v="0"/>
    <n v="0.5"/>
    <x v="1"/>
    <s v="CELDER"/>
    <s v="Proveedor Inyección"/>
    <s v="BARBERA"/>
    <s v="ALB. 166971 PDO.713013944"/>
    <m/>
    <m/>
    <m/>
    <m/>
    <x v="1"/>
    <x v="24"/>
    <x v="91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1:30:00"/>
    <d v="1899-12-30T11:30:00"/>
    <m/>
    <x v="1"/>
    <s v="MR"/>
    <d v="2019-02-04T11:30:00"/>
    <n v="6006708"/>
    <s v="EL MOSCA"/>
    <s v="Carga"/>
    <x v="0"/>
    <n v="10"/>
    <n v="20"/>
    <x v="0"/>
    <s v="SCHOELLER FRANCIA"/>
    <s v="DDP Cliente Filial"/>
    <s v="FRANCIA"/>
    <s v="R6051BCY"/>
    <m/>
    <m/>
    <m/>
    <m/>
    <x v="4"/>
    <x v="24"/>
    <x v="3"/>
    <m/>
    <n v="0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1:55:00"/>
    <m/>
    <m/>
    <x v="0"/>
    <s v="MR"/>
    <d v="2019-02-04T12:00:00"/>
    <m/>
    <s v="SUS MEDIOS"/>
    <s v="Descarga"/>
    <x v="0"/>
    <n v="0"/>
    <n v="0.5"/>
    <x v="1"/>
    <s v="TECNO-SLING"/>
    <s v="Proveedor Inyección"/>
    <s v="PALAU"/>
    <s v="ALB. 87  Pdo. 813002285"/>
    <m/>
    <m/>
    <m/>
    <m/>
    <x v="1"/>
    <x v="24"/>
    <x v="9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2:00:00"/>
    <d v="1899-12-30T12:00:00"/>
    <m/>
    <x v="1"/>
    <s v="JAR"/>
    <d v="2019-02-04T12:00:00"/>
    <n v="26430"/>
    <s v="JOSE REY"/>
    <s v="Carga"/>
    <x v="1"/>
    <n v="13.5"/>
    <n v="26"/>
    <x v="0"/>
    <s v="RIEGOS YURI"/>
    <s v="DDP Cliente Inyección"/>
    <s v="TOLEDO"/>
    <s v="3781-HTC y R-4145-BCS "/>
    <m/>
    <m/>
    <m/>
    <m/>
    <x v="6"/>
    <x v="24"/>
    <x v="4"/>
    <m/>
    <n v="1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2:30:00"/>
    <d v="1899-12-30T12:30:00"/>
    <m/>
    <x v="1"/>
    <s v="MR"/>
    <d v="2019-02-04T12:30:00"/>
    <n v="26301"/>
    <s v="ATLAS"/>
    <s v="Carga"/>
    <x v="0"/>
    <n v="3"/>
    <n v="6"/>
    <x v="0"/>
    <s v="ALMACENES SERSVICIOS Y RECUPER."/>
    <s v="DDP Cliente Inyección"/>
    <s v="PORRIÑO"/>
    <m/>
    <m/>
    <m/>
    <m/>
    <m/>
    <x v="6"/>
    <x v="24"/>
    <x v="5"/>
    <m/>
    <n v="0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3:00:00"/>
    <d v="1899-12-30T13:00:00"/>
    <m/>
    <x v="1"/>
    <s v="MR"/>
    <d v="2019-02-04T13:00:00"/>
    <m/>
    <s v="SUS MEDIOS"/>
    <s v="Carga"/>
    <x v="1"/>
    <n v="13.5"/>
    <n v="26"/>
    <x v="0"/>
    <s v="VALEO"/>
    <s v="Retira cliente Inyección"/>
    <s v="MARRUECOS"/>
    <n v="28540"/>
    <m/>
    <m/>
    <m/>
    <m/>
    <x v="8"/>
    <x v="24"/>
    <x v="37"/>
    <m/>
    <n v="1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13:15:00"/>
    <d v="1899-12-30T13:15:00"/>
    <m/>
    <x v="1"/>
    <s v="MR"/>
    <d v="2019-02-04T13:30:00"/>
    <n v="6006762"/>
    <s v="BREGER"/>
    <s v="Carga"/>
    <x v="0"/>
    <n v="7"/>
    <n v="14"/>
    <x v="0"/>
    <s v="SCHOELLER FRANCIA"/>
    <s v="Retira cliente Filial"/>
    <s v="FRANCIA"/>
    <m/>
    <m/>
    <m/>
    <m/>
    <m/>
    <x v="6"/>
    <x v="24"/>
    <x v="60"/>
    <m/>
    <n v="0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13:35:00"/>
    <m/>
    <m/>
    <x v="0"/>
    <s v="MR"/>
    <d v="2019-02-04T13:30:00"/>
    <m/>
    <s v="ENVIALIA"/>
    <s v="Descarga"/>
    <x v="0"/>
    <n v="0"/>
    <n v="0.5"/>
    <x v="1"/>
    <s v="COMERCIAL ARQUÉ"/>
    <s v="Proveedor Inyección"/>
    <s v="HOSPITALET"/>
    <s v="ALB. 879486  PDO. 113006416"/>
    <m/>
    <m/>
    <m/>
    <m/>
    <x v="1"/>
    <x v="24"/>
    <x v="105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3:40:00"/>
    <m/>
    <m/>
    <x v="0"/>
    <s v="MR"/>
    <d v="2019-02-04T13:30:00"/>
    <m/>
    <s v="RHENUS"/>
    <s v="Descarga"/>
    <x v="0"/>
    <n v="1"/>
    <n v="2"/>
    <x v="0"/>
    <s v="SIMONA"/>
    <s v="Proveedor Roto"/>
    <s v="PALAU"/>
    <s v="ALB. 7201234503 "/>
    <m/>
    <m/>
    <m/>
    <m/>
    <x v="6"/>
    <x v="24"/>
    <x v="106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4:00:00"/>
    <d v="1899-12-30T14:00:00"/>
    <m/>
    <x v="1"/>
    <s v="MR"/>
    <d v="2019-02-04T14:00:00"/>
    <n v="6006703"/>
    <s v="SUS MEDIOS"/>
    <s v="Carga"/>
    <x v="1"/>
    <n v="13.5"/>
    <n v="26"/>
    <x v="0"/>
    <s v="CHEP"/>
    <s v="Retira cliente Inyección"/>
    <s v="VARIOS"/>
    <n v="3665758897"/>
    <m/>
    <m/>
    <m/>
    <m/>
    <x v="8"/>
    <x v="24"/>
    <x v="42"/>
    <m/>
    <n v="1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15:00:00"/>
    <d v="1899-12-30T15:00:00"/>
    <m/>
    <x v="1"/>
    <s v="VG"/>
    <d v="2019-02-04T15:00:00"/>
    <m/>
    <s v="BREGER"/>
    <s v="Carga"/>
    <x v="0"/>
    <n v="6"/>
    <n v="12"/>
    <x v="0"/>
    <s v="SCHOELLER FRANCIA"/>
    <s v="Retira cliente Filial"/>
    <s v="GAILLON"/>
    <s v="6006807 + 6006843 + 6006815"/>
    <m/>
    <m/>
    <m/>
    <m/>
    <x v="6"/>
    <x v="24"/>
    <x v="39"/>
    <m/>
    <n v="0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15:30:00"/>
    <d v="1899-12-30T15:30:00"/>
    <m/>
    <x v="1"/>
    <s v="MR"/>
    <d v="2019-02-04T15:30:00"/>
    <n v="26462"/>
    <s v="BCN EXPRESS"/>
    <s v="Carga"/>
    <x v="0"/>
    <n v="0"/>
    <n v="1"/>
    <x v="0"/>
    <s v="VARIOS"/>
    <s v="DDP Cliente Inyección"/>
    <s v="PALAU"/>
    <m/>
    <m/>
    <m/>
    <m/>
    <m/>
    <x v="9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2-04T00:00:00"/>
    <d v="1899-12-30T15:35:00"/>
    <m/>
    <m/>
    <x v="0"/>
    <s v="MR"/>
    <d v="2019-02-04T15:30:00"/>
    <m/>
    <s v="TNT"/>
    <s v="Descarga"/>
    <x v="0"/>
    <n v="0"/>
    <n v="0.5"/>
    <x v="1"/>
    <s v="WITTMANN"/>
    <s v="Proveedor Roto"/>
    <s v="PALAU"/>
    <s v="ALB. 8L900722 PARA MIGUEL ANGEL"/>
    <m/>
    <m/>
    <m/>
    <m/>
    <x v="1"/>
    <x v="24"/>
    <x v="107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6:00:00"/>
    <d v="1899-12-30T16:00:00"/>
    <m/>
    <x v="1"/>
    <s v="MR"/>
    <d v="2019-02-04T16:00:00"/>
    <m/>
    <s v="SUS MEDIOS"/>
    <s v="Carga"/>
    <x v="0"/>
    <n v="5"/>
    <n v="10"/>
    <x v="0"/>
    <s v="AQUA AMBIENT"/>
    <s v="Retira cliente Roto"/>
    <s v="VARIOS"/>
    <m/>
    <m/>
    <m/>
    <m/>
    <m/>
    <x v="4"/>
    <x v="24"/>
    <x v="13"/>
    <m/>
    <n v="0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16:30:00"/>
    <d v="1899-12-30T16:30:00"/>
    <m/>
    <x v="1"/>
    <s v="MR"/>
    <d v="2019-02-04T16:30:00"/>
    <n v="26280"/>
    <s v="DASCHER"/>
    <s v="Carga"/>
    <x v="0"/>
    <n v="1"/>
    <n v="2"/>
    <x v="0"/>
    <s v="CAVYCAR"/>
    <s v="Retira cliente Inyección"/>
    <s v="ANDOAIN"/>
    <m/>
    <m/>
    <m/>
    <m/>
    <m/>
    <x v="4"/>
    <x v="24"/>
    <x v="8"/>
    <m/>
    <n v="0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16:35:00"/>
    <m/>
    <m/>
    <x v="0"/>
    <s v="MR"/>
    <d v="2019-02-04T16:30:00"/>
    <m/>
    <s v="SUS MEDIOS"/>
    <s v="Descarga"/>
    <x v="0"/>
    <n v="0"/>
    <n v="0.5"/>
    <x v="1"/>
    <s v="SENIEL"/>
    <s v="Proveedor Roto"/>
    <s v="PALAU"/>
    <s v="2 BULTOS , ALB. A/10756 pDO. 213004315"/>
    <m/>
    <m/>
    <m/>
    <m/>
    <x v="1"/>
    <x v="24"/>
    <x v="121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4T00:00:00"/>
    <d v="1899-12-30T17:00:00"/>
    <d v="1899-12-30T17:00:00"/>
    <m/>
    <x v="1"/>
    <s v="MR"/>
    <d v="2019-02-04T17:00:00"/>
    <m/>
    <s v="TRANSLINK"/>
    <s v="Carga"/>
    <x v="0"/>
    <n v="2.5"/>
    <n v="5"/>
    <x v="0"/>
    <s v="TRANSLINK"/>
    <s v="Recogida diaria"/>
    <s v="VARIOS"/>
    <m/>
    <m/>
    <m/>
    <m/>
    <m/>
    <x v="0"/>
    <x v="24"/>
    <x v="41"/>
    <m/>
    <n v="0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7:30:00"/>
    <d v="1899-12-30T17:30:00"/>
    <m/>
    <x v="1"/>
    <s v="MR"/>
    <d v="2019-02-04T17:30:00"/>
    <s v="SZENDEX"/>
    <s v="SZENDEX"/>
    <s v="Carga"/>
    <x v="0"/>
    <n v="0"/>
    <n v="1"/>
    <x v="1"/>
    <s v="SZENDEX"/>
    <s v="Recogida diaria"/>
    <s v="VARIOS"/>
    <m/>
    <m/>
    <m/>
    <m/>
    <m/>
    <x v="1"/>
    <x v="24"/>
    <x v="56"/>
    <m/>
    <n v="0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8:00:00"/>
    <d v="1899-12-30T18:00:00"/>
    <m/>
    <x v="1"/>
    <s v="MR"/>
    <d v="2019-02-04T18:00:00"/>
    <m/>
    <s v="GONZATRANS"/>
    <s v="Carga"/>
    <x v="0"/>
    <n v="5"/>
    <n v="10"/>
    <x v="0"/>
    <s v="GONZATRANS"/>
    <s v="Recogida diaria"/>
    <s v="VARIOS"/>
    <m/>
    <m/>
    <m/>
    <m/>
    <m/>
    <x v="4"/>
    <x v="24"/>
    <x v="47"/>
    <m/>
    <n v="0"/>
    <x v="0"/>
    <x v="0"/>
    <s v="SI"/>
    <s v="SI"/>
    <s v="SI"/>
    <n v="0"/>
    <n v="1"/>
    <s v="TRANS. PROPIO"/>
    <x v="6"/>
    <x v="1"/>
    <n v="468"/>
    <n v="18"/>
    <n v="0.2"/>
  </r>
  <r>
    <d v="2019-02-04T00:00:00"/>
    <d v="1899-12-30T18:30:00"/>
    <d v="1899-12-30T18:30:00"/>
    <m/>
    <x v="1"/>
    <s v="MR"/>
    <d v="2019-02-04T18:30:00"/>
    <m/>
    <s v="BREGER"/>
    <s v="Carga"/>
    <x v="1"/>
    <n v="13.5"/>
    <n v="26"/>
    <x v="0"/>
    <s v="SCHOELLER FRANCIA"/>
    <s v="Retira cliente Filial"/>
    <s v="FRANCIA"/>
    <s v="6006782 Y 6006783"/>
    <m/>
    <m/>
    <m/>
    <m/>
    <x v="0"/>
    <x v="24"/>
    <x v="48"/>
    <m/>
    <n v="1"/>
    <x v="0"/>
    <x v="0"/>
    <s v="SI"/>
    <s v="SI"/>
    <s v="SI"/>
    <n v="0"/>
    <n v="1"/>
    <s v="CLIENTES"/>
    <x v="6"/>
    <x v="1"/>
    <n v="468"/>
    <n v="18"/>
    <n v="0.2"/>
  </r>
  <r>
    <d v="2019-02-04T00:00:00"/>
    <d v="1899-12-30T21:00:00"/>
    <d v="1899-12-30T21:00:00"/>
    <m/>
    <x v="1"/>
    <s v="MR"/>
    <d v="2019-02-04T21:00:00"/>
    <n v="6006703"/>
    <s v="SUS MEDIOS"/>
    <s v="Carga"/>
    <x v="1"/>
    <n v="13.5"/>
    <n v="26"/>
    <x v="0"/>
    <s v="CHEP"/>
    <s v="Retira cliente Inyección"/>
    <s v="VARIOS"/>
    <s v="3665692208+3680218889"/>
    <m/>
    <m/>
    <m/>
    <m/>
    <x v="0"/>
    <x v="24"/>
    <x v="42"/>
    <m/>
    <n v="1"/>
    <x v="0"/>
    <x v="0"/>
    <s v="SI"/>
    <s v="SI"/>
    <s v="Adelanto"/>
    <n v="0"/>
    <n v="1"/>
    <s v="CLIENTES"/>
    <x v="6"/>
    <x v="1"/>
    <n v="468"/>
    <n v="18"/>
    <n v="0.2"/>
  </r>
  <r>
    <d v="2019-02-05T00:00:00"/>
    <d v="1899-12-30T08:00:00"/>
    <d v="1899-12-30T08:00:00"/>
    <m/>
    <x v="1"/>
    <s v="JAR"/>
    <d v="2019-02-05T08:00:00"/>
    <n v="23104"/>
    <s v="JOSE REY"/>
    <s v="Carga"/>
    <x v="1"/>
    <n v="13.5"/>
    <n v="26"/>
    <x v="0"/>
    <s v="NOVALTIA"/>
    <s v="DDP Cliente Inyección"/>
    <s v="ZAMUDIO"/>
    <s v="8406-HNZ y R-5271-BCT"/>
    <m/>
    <m/>
    <m/>
    <m/>
    <x v="6"/>
    <x v="25"/>
    <x v="9"/>
    <m/>
    <n v="1"/>
    <x v="0"/>
    <x v="0"/>
    <s v="SI"/>
    <s v="SI"/>
    <s v="SI"/>
    <n v="0"/>
    <n v="1"/>
    <s v="TRANS. PROPIO"/>
    <x v="6"/>
    <x v="1"/>
    <n v="468"/>
    <n v="18"/>
    <n v="0.2"/>
  </r>
  <r>
    <d v="2019-02-05T00:00:00"/>
    <d v="1899-12-30T08:30:00"/>
    <d v="1899-12-30T08:30:00"/>
    <m/>
    <x v="1"/>
    <s v="MR"/>
    <d v="2019-02-05T08:30:00"/>
    <s v="DAVID"/>
    <s v="DAVID BERTRAN"/>
    <s v="Carga"/>
    <x v="0"/>
    <n v="3"/>
    <n v="6"/>
    <x v="0"/>
    <s v="DAVID BERTRAN"/>
    <s v="Recogida diaria"/>
    <s v="PALAU"/>
    <m/>
    <m/>
    <m/>
    <m/>
    <m/>
    <x v="8"/>
    <x v="25"/>
    <x v="20"/>
    <m/>
    <n v="0"/>
    <x v="0"/>
    <x v="0"/>
    <s v="SI"/>
    <s v="SI"/>
    <s v="SI"/>
    <n v="0"/>
    <n v="1"/>
    <s v="TRANS. PROPIO"/>
    <x v="6"/>
    <x v="1"/>
    <n v="468"/>
    <n v="18"/>
    <n v="0.2"/>
  </r>
  <r>
    <d v="2019-02-05T00:00:00"/>
    <d v="1899-12-30T08:45:00"/>
    <m/>
    <m/>
    <x v="0"/>
    <s v="MR"/>
    <d v="2019-02-05T09:00:00"/>
    <m/>
    <s v="SUS MEDIOS"/>
    <s v="Descarga"/>
    <x v="0"/>
    <n v="0"/>
    <n v="0.5"/>
    <x v="1"/>
    <s v="DEXIS IBERICA"/>
    <s v="Proveedor Roto"/>
    <s v="SANTA PERPETUA DE MOGODA"/>
    <s v="ALB. 050904  PDO. 713014233"/>
    <m/>
    <m/>
    <m/>
    <m/>
    <x v="1"/>
    <x v="25"/>
    <x v="6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5T00:00:00"/>
    <d v="1899-12-30T09:45:00"/>
    <m/>
    <m/>
    <x v="0"/>
    <s v="MR"/>
    <d v="2019-02-05T10:00:00"/>
    <m/>
    <s v="ASM"/>
    <s v="Descarga"/>
    <x v="0"/>
    <n v="0"/>
    <n v="0.5"/>
    <x v="1"/>
    <s v="ASM "/>
    <s v="Proveedor Inyección"/>
    <s v="BARCELONA"/>
    <s v="1 SOBRE A/A MIREIA"/>
    <m/>
    <m/>
    <m/>
    <m/>
    <x v="1"/>
    <x v="25"/>
    <x v="53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5T00:00:00"/>
    <d v="1899-12-30T10:20:00"/>
    <m/>
    <m/>
    <x v="0"/>
    <s v="MR"/>
    <d v="2019-02-05T10:30:00"/>
    <m/>
    <s v="UPS"/>
    <s v="Descarga"/>
    <x v="0"/>
    <n v="0"/>
    <n v="0.5"/>
    <x v="1"/>
    <s v="MOLD IN GRAPHIC SYSTEMS"/>
    <s v="Proveedor Roto"/>
    <s v="PALAU"/>
    <s v="alb. AR000330 PDO. 213004251/// ALB. SH000442 Pdo. 213004261"/>
    <m/>
    <m/>
    <m/>
    <m/>
    <x v="1"/>
    <x v="25"/>
    <x v="90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5T00:00:00"/>
    <d v="1899-12-30T10:30:00"/>
    <m/>
    <m/>
    <x v="0"/>
    <s v="MR"/>
    <d v="2019-02-05T10:30:00"/>
    <m/>
    <s v="NACEX"/>
    <s v="Descarga"/>
    <x v="0"/>
    <n v="0"/>
    <n v="0.5"/>
    <x v="1"/>
    <s v="VARIOS"/>
    <s v="Proveedor Inyección"/>
    <s v="VARIOS"/>
    <s v="1 SOBRE MAGNEGRAF Y SOBRE DE ELEVO "/>
    <m/>
    <m/>
    <m/>
    <m/>
    <x v="1"/>
    <x v="25"/>
    <x v="1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5T00:00:00"/>
    <d v="1899-12-30T10:45:00"/>
    <m/>
    <m/>
    <x v="0"/>
    <s v="MR"/>
    <d v="2019-02-05T11:00:00"/>
    <m/>
    <s v="RIOLOGISTICS"/>
    <s v="Descarga"/>
    <x v="0"/>
    <n v="0"/>
    <n v="1"/>
    <x v="0"/>
    <s v="VARIOS"/>
    <s v="Proveedor Inyección"/>
    <s v="VARIOS"/>
    <s v="ALB. 3980330612 Y PDO. 113006413"/>
    <m/>
    <m/>
    <m/>
    <m/>
    <x v="8"/>
    <x v="25"/>
    <x v="3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5T00:00:00"/>
    <d v="1899-12-30T12:00:00"/>
    <d v="1899-12-30T12:00:00"/>
    <m/>
    <x v="1"/>
    <s v="MR"/>
    <d v="2019-02-05T12:00:00"/>
    <n v="26396"/>
    <s v="SUS MEDIOS"/>
    <s v="Carga"/>
    <x v="0"/>
    <n v="0.5"/>
    <n v="1"/>
    <x v="0"/>
    <s v="INMA-TECNICO EGEVASA"/>
    <s v="Retira cliente Inyección"/>
    <s v="VALENCIA"/>
    <m/>
    <m/>
    <m/>
    <m/>
    <m/>
    <x v="0"/>
    <x v="25"/>
    <x v="7"/>
    <m/>
    <n v="0"/>
    <x v="0"/>
    <x v="0"/>
    <s v="SI"/>
    <s v="SI"/>
    <s v="Retraso"/>
    <n v="1"/>
    <n v="0"/>
    <s v="CLIENTES"/>
    <x v="6"/>
    <x v="1"/>
    <n v="468"/>
    <n v="18"/>
    <n v="0.2"/>
  </r>
  <r>
    <d v="2019-02-05T00:00:00"/>
    <d v="1899-12-30T12:30:00"/>
    <d v="1899-12-30T12:30:00"/>
    <m/>
    <x v="1"/>
    <s v="MR"/>
    <d v="2019-02-05T12:30:00"/>
    <n v="26384"/>
    <s v="SUS MEDIOS"/>
    <s v="Carga"/>
    <x v="0"/>
    <n v="0.5"/>
    <n v="1"/>
    <x v="0"/>
    <s v="FARMACEUTICA DEL MEDITERRANEO"/>
    <s v="Retira cliente Inyección"/>
    <s v="MURCIA"/>
    <m/>
    <m/>
    <m/>
    <m/>
    <m/>
    <x v="8"/>
    <x v="25"/>
    <x v="5"/>
    <m/>
    <n v="0"/>
    <x v="0"/>
    <x v="0"/>
    <s v="SI"/>
    <s v="SI"/>
    <s v="SI"/>
    <n v="0"/>
    <n v="1"/>
    <s v="CLIENTES"/>
    <x v="6"/>
    <x v="1"/>
    <n v="468"/>
    <n v="18"/>
    <n v="0.2"/>
  </r>
  <r>
    <d v="2019-02-05T00:00:00"/>
    <d v="1899-12-30T13:30:00"/>
    <m/>
    <m/>
    <x v="0"/>
    <s v="MR"/>
    <d v="2019-02-05T13:30:00"/>
    <m/>
    <s v="SUS MEDIOS"/>
    <s v="Carga"/>
    <x v="0"/>
    <n v="5"/>
    <n v="10"/>
    <x v="0"/>
    <s v="AQUA AMBIENT"/>
    <s v="Retira cliente Roto"/>
    <s v="VARIOS"/>
    <s v="9AL/19000127"/>
    <m/>
    <m/>
    <m/>
    <m/>
    <x v="6"/>
    <x v="25"/>
    <x v="6"/>
    <m/>
    <n v="0"/>
    <x v="0"/>
    <x v="0"/>
    <s v="No"/>
    <s v="Sin cita"/>
    <s v="Sin cita"/>
    <n v="1"/>
    <n v="0"/>
    <s v="CLIENTES"/>
    <x v="6"/>
    <x v="1"/>
    <n v="468"/>
    <n v="18"/>
    <n v="0.2"/>
  </r>
  <r>
    <d v="2019-02-05T00:00:00"/>
    <d v="1899-12-30T14:00:00"/>
    <d v="1899-12-30T14:00:00"/>
    <m/>
    <x v="1"/>
    <s v="MR"/>
    <d v="2019-02-05T14:00:00"/>
    <m/>
    <s v="BREGER"/>
    <s v="Carga"/>
    <x v="0"/>
    <n v="10"/>
    <n v="10"/>
    <x v="0"/>
    <s v="SCHOELLER FRANCIA"/>
    <s v="Retira cliente Filial"/>
    <s v="GAILLON"/>
    <s v="6006721 - 6006807 - 6006843 - 6006815"/>
    <m/>
    <m/>
    <m/>
    <m/>
    <x v="8"/>
    <x v="25"/>
    <x v="42"/>
    <m/>
    <n v="0"/>
    <x v="0"/>
    <x v="0"/>
    <s v="SI"/>
    <s v="SI"/>
    <s v="SI"/>
    <n v="0"/>
    <n v="1"/>
    <s v="CLIENTES"/>
    <x v="6"/>
    <x v="1"/>
    <n v="468"/>
    <n v="18"/>
    <n v="0.2"/>
  </r>
  <r>
    <d v="2019-02-05T00:00:00"/>
    <d v="1899-12-30T14:05:00"/>
    <m/>
    <m/>
    <x v="0"/>
    <s v="MR"/>
    <d v="2019-02-05T14:00:00"/>
    <m/>
    <s v="FEDEX "/>
    <s v="Descarga"/>
    <x v="0"/>
    <n v="0"/>
    <n v="0.5"/>
    <x v="1"/>
    <s v="VARIOS"/>
    <s v="Proveedor Inyección"/>
    <s v="SWEDEN"/>
    <s v="1 BULTO DE ORIGEN CYGATE A LA ATENCION DE ABEL PIÑA"/>
    <m/>
    <m/>
    <m/>
    <m/>
    <x v="1"/>
    <x v="25"/>
    <x v="12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5T00:00:00"/>
    <d v="1899-12-30T15:00:00"/>
    <d v="1899-12-30T15:00:00"/>
    <m/>
    <x v="1"/>
    <s v="MR"/>
    <d v="2019-02-05T15:00:00"/>
    <n v="6006820"/>
    <s v="BREGER"/>
    <s v="Carga"/>
    <x v="0"/>
    <n v="2"/>
    <n v="4"/>
    <x v="0"/>
    <s v="SCHOELLER FRANCIA"/>
    <s v="Retira cliente Filial"/>
    <s v="FRANCIA"/>
    <m/>
    <m/>
    <m/>
    <m/>
    <m/>
    <x v="4"/>
    <x v="25"/>
    <x v="41"/>
    <m/>
    <n v="0"/>
    <x v="0"/>
    <x v="0"/>
    <s v="SI"/>
    <s v="SI"/>
    <s v="Retraso"/>
    <n v="1"/>
    <n v="0"/>
    <s v="CLIENTES"/>
    <x v="6"/>
    <x v="1"/>
    <n v="468"/>
    <n v="18"/>
    <n v="0.2"/>
  </r>
  <r>
    <d v="2019-02-05T00:00:00"/>
    <d v="1899-12-30T15:30:00"/>
    <d v="1899-12-30T15:30:00"/>
    <m/>
    <x v="1"/>
    <s v="JAR"/>
    <d v="2019-02-05T15:30:00"/>
    <m/>
    <s v="JOSE REY"/>
    <s v="Carga"/>
    <x v="1"/>
    <n v="13.5"/>
    <n v="26"/>
    <x v="0"/>
    <s v="FLUIDRA"/>
    <s v="DDP Cliente Roto"/>
    <s v="MAÇANET"/>
    <m/>
    <m/>
    <m/>
    <m/>
    <m/>
    <x v="6"/>
    <x v="25"/>
    <x v="7"/>
    <m/>
    <n v="1"/>
    <x v="0"/>
    <x v="0"/>
    <s v="SI"/>
    <s v="SI"/>
    <s v="SI"/>
    <n v="0"/>
    <n v="1"/>
    <s v="TRANS. PROPIO"/>
    <x v="6"/>
    <x v="1"/>
    <n v="468"/>
    <n v="18"/>
    <n v="0.2"/>
  </r>
  <r>
    <d v="2019-02-05T00:00:00"/>
    <d v="1899-12-30T15:35:00"/>
    <d v="1899-12-30T15:35:00"/>
    <m/>
    <x v="1"/>
    <s v="MR"/>
    <d v="2019-02-05T15:30:00"/>
    <n v="25763"/>
    <s v="SUS MEDIOS"/>
    <s v="Carga"/>
    <x v="0"/>
    <n v="0.5"/>
    <n v="1"/>
    <x v="0"/>
    <s v="3 OPAL CENTRAL DE ENVASES"/>
    <s v="Retira cliente Inyección"/>
    <s v="MADRID"/>
    <m/>
    <m/>
    <m/>
    <m/>
    <m/>
    <x v="0"/>
    <x v="25"/>
    <x v="107"/>
    <m/>
    <n v="0"/>
    <x v="0"/>
    <x v="0"/>
    <s v="SI"/>
    <s v="SI"/>
    <s v="SI"/>
    <n v="0"/>
    <n v="1"/>
    <s v="CLIENTES"/>
    <x v="6"/>
    <x v="1"/>
    <n v="468"/>
    <n v="18"/>
    <n v="0.2"/>
  </r>
  <r>
    <d v="2019-02-05T00:00:00"/>
    <d v="1899-12-30T16:00:00"/>
    <d v="1899-12-30T16:00:00"/>
    <m/>
    <x v="1"/>
    <s v="MR"/>
    <d v="2019-02-05T16:00:00"/>
    <m/>
    <s v="SUS MEDIOS"/>
    <s v="Carga"/>
    <x v="0"/>
    <n v="5"/>
    <n v="10"/>
    <x v="0"/>
    <s v="AQUA AMBIENT"/>
    <s v="Retira cliente Roto"/>
    <s v="VARIOS"/>
    <m/>
    <m/>
    <m/>
    <m/>
    <m/>
    <x v="4"/>
    <x v="25"/>
    <x v="13"/>
    <m/>
    <n v="0"/>
    <x v="0"/>
    <x v="0"/>
    <s v="SI"/>
    <s v="SI"/>
    <s v="SI"/>
    <n v="0"/>
    <n v="1"/>
    <s v="CLIENTES"/>
    <x v="6"/>
    <x v="1"/>
    <n v="468"/>
    <n v="18"/>
    <n v="0.2"/>
  </r>
  <r>
    <d v="2019-02-05T00:00:00"/>
    <d v="1899-12-30T17:00:00"/>
    <d v="1899-12-30T17:00:00"/>
    <m/>
    <x v="1"/>
    <s v="MR"/>
    <d v="2019-02-05T17:00:00"/>
    <m/>
    <s v="TRANSLINK"/>
    <s v="Carga"/>
    <x v="0"/>
    <n v="2"/>
    <n v="4"/>
    <x v="0"/>
    <s v="TRANSLINK"/>
    <s v="Recogida diaria"/>
    <s v="VARIOS"/>
    <m/>
    <m/>
    <m/>
    <m/>
    <m/>
    <x v="0"/>
    <x v="25"/>
    <x v="41"/>
    <m/>
    <n v="0"/>
    <x v="0"/>
    <x v="0"/>
    <s v="SI"/>
    <s v="SI"/>
    <s v="SI"/>
    <n v="0"/>
    <n v="1"/>
    <s v="TRANS. PROPIO"/>
    <x v="6"/>
    <x v="1"/>
    <n v="468"/>
    <n v="18"/>
    <n v="0.2"/>
  </r>
  <r>
    <d v="2019-02-05T00:00:00"/>
    <d v="1899-12-30T17:30:00"/>
    <d v="1899-12-30T17:30:00"/>
    <m/>
    <x v="1"/>
    <s v="MR"/>
    <d v="2019-02-05T17:30:00"/>
    <s v="ASM"/>
    <s v="ASM"/>
    <s v="Carga"/>
    <x v="0"/>
    <n v="0"/>
    <n v="1"/>
    <x v="1"/>
    <s v="ASM "/>
    <s v="Recogida diaria"/>
    <s v="VARIOS"/>
    <s v="ALB.40934, 40936, 40935 Y 40937"/>
    <m/>
    <m/>
    <m/>
    <m/>
    <x v="1"/>
    <x v="25"/>
    <x v="56"/>
    <m/>
    <n v="0"/>
    <x v="0"/>
    <x v="0"/>
    <s v="SI"/>
    <s v="SI"/>
    <s v="SI"/>
    <n v="0"/>
    <n v="1"/>
    <s v="TRANS. PROPIO"/>
    <x v="6"/>
    <x v="1"/>
    <n v="468"/>
    <n v="18"/>
    <n v="0.2"/>
  </r>
  <r>
    <d v="2019-02-05T00:00:00"/>
    <d v="1899-12-30T18:00:00"/>
    <d v="1899-12-30T18:00:00"/>
    <m/>
    <x v="1"/>
    <s v="MR"/>
    <d v="2019-02-05T18:00:00"/>
    <n v="26504"/>
    <s v="GONZATRANS"/>
    <s v="Carga"/>
    <x v="0"/>
    <n v="7"/>
    <n v="14"/>
    <x v="0"/>
    <s v="GONZATRANS"/>
    <s v="Recogida diaria"/>
    <s v="VARIOS"/>
    <m/>
    <m/>
    <m/>
    <m/>
    <m/>
    <x v="0"/>
    <x v="25"/>
    <x v="47"/>
    <m/>
    <n v="0"/>
    <x v="0"/>
    <x v="0"/>
    <s v="SI"/>
    <s v="SI"/>
    <s v="SI"/>
    <n v="0"/>
    <n v="1"/>
    <s v="TRANS. PROPIO"/>
    <x v="6"/>
    <x v="1"/>
    <n v="468"/>
    <n v="18"/>
    <n v="0.2"/>
  </r>
  <r>
    <d v="2019-02-05T00:00:00"/>
    <d v="1899-12-30T18:30:00"/>
    <d v="1899-12-30T18:30:00"/>
    <m/>
    <x v="1"/>
    <s v="MR"/>
    <d v="2019-02-05T18:30:00"/>
    <n v="6006778"/>
    <s v="BREGER"/>
    <s v="Carga"/>
    <x v="0"/>
    <n v="8"/>
    <n v="16"/>
    <x v="0"/>
    <s v="SCHOELLER FRANCIA"/>
    <s v="Retira cliente Filial"/>
    <s v="FRANCIA"/>
    <m/>
    <m/>
    <m/>
    <m/>
    <m/>
    <x v="0"/>
    <x v="25"/>
    <x v="48"/>
    <m/>
    <n v="0"/>
    <x v="0"/>
    <x v="0"/>
    <s v="SI"/>
    <s v="SI"/>
    <s v="SI"/>
    <n v="0"/>
    <n v="1"/>
    <s v="CLIENTES"/>
    <x v="6"/>
    <x v="1"/>
    <n v="468"/>
    <n v="18"/>
    <n v="0.2"/>
  </r>
  <r>
    <d v="2019-02-05T00:00:00"/>
    <d v="1899-12-30T20:30:00"/>
    <d v="1899-12-30T20:30:00"/>
    <m/>
    <x v="1"/>
    <s v="MR"/>
    <d v="2019-02-05T20:30:00"/>
    <n v="6006703"/>
    <s v="SUS MEDIOS"/>
    <s v="Carga"/>
    <x v="1"/>
    <n v="13.5"/>
    <n v="26"/>
    <x v="0"/>
    <s v="CHEP"/>
    <s v="Retira cliente Inyección"/>
    <s v="VARIOS"/>
    <n v="3680229231"/>
    <m/>
    <m/>
    <m/>
    <m/>
    <x v="0"/>
    <x v="25"/>
    <x v="7"/>
    <m/>
    <n v="1"/>
    <x v="0"/>
    <x v="0"/>
    <s v="SI"/>
    <s v="SI"/>
    <s v="Adelanto"/>
    <n v="0"/>
    <n v="1"/>
    <s v="CLIENTES"/>
    <x v="6"/>
    <x v="1"/>
    <n v="468"/>
    <n v="18"/>
    <n v="0.2"/>
  </r>
  <r>
    <d v="2019-02-05T00:00:00"/>
    <d v="1899-12-30T21:00:00"/>
    <d v="1899-12-30T21:00:00"/>
    <m/>
    <x v="1"/>
    <s v="MR"/>
    <d v="2019-02-05T21:00:00"/>
    <n v="6006703"/>
    <s v="SUS MEDIOS"/>
    <s v="Carga"/>
    <x v="1"/>
    <n v="13.5"/>
    <n v="26"/>
    <x v="0"/>
    <s v="CHEP"/>
    <s v="Retira cliente Inyección"/>
    <s v="VARIOS"/>
    <n v="3680229232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2-06T00:00:00"/>
    <d v="1899-12-30T06:00:00"/>
    <d v="1899-12-30T06:00:00"/>
    <m/>
    <x v="1"/>
    <s v="MR"/>
    <d v="2019-02-06T06:00:00"/>
    <m/>
    <s v="GONZATRANS"/>
    <s v="Carga"/>
    <x v="0"/>
    <n v="5"/>
    <n v="10"/>
    <x v="0"/>
    <s v="GONZATRANS"/>
    <s v="Recogida diaria"/>
    <s v="VARIOS"/>
    <m/>
    <m/>
    <m/>
    <m/>
    <m/>
    <x v="8"/>
    <x v="26"/>
    <x v="76"/>
    <m/>
    <n v="0"/>
    <x v="0"/>
    <x v="0"/>
    <s v="SI"/>
    <s v="SI"/>
    <s v="SI"/>
    <n v="0"/>
    <n v="1"/>
    <s v="TRANS. PROPIO"/>
    <x v="6"/>
    <x v="1"/>
    <n v="468"/>
    <n v="18"/>
    <n v="0.2"/>
  </r>
  <r>
    <d v="2019-02-06T00:00:00"/>
    <d v="1899-12-30T07:00:00"/>
    <d v="1899-12-30T07:00:00"/>
    <m/>
    <x v="1"/>
    <s v="MR"/>
    <d v="2019-02-06T07:00:00"/>
    <m/>
    <s v="SUS MEDIOS"/>
    <s v="Carga"/>
    <x v="0"/>
    <n v="2.5"/>
    <n v="5"/>
    <x v="0"/>
    <s v="FUJIKURA AUTO."/>
    <s v="Retira cliente Inyección"/>
    <s v="MARRUECOS"/>
    <s v="26196 y 24204"/>
    <m/>
    <m/>
    <m/>
    <m/>
    <x v="0"/>
    <x v="26"/>
    <x v="13"/>
    <m/>
    <n v="0"/>
    <x v="0"/>
    <x v="0"/>
    <s v="SI"/>
    <s v="SI"/>
    <s v="Retraso"/>
    <n v="1"/>
    <n v="0"/>
    <s v="CLIENTES"/>
    <x v="6"/>
    <x v="1"/>
    <n v="468"/>
    <n v="18"/>
    <n v="0.2"/>
  </r>
  <r>
    <d v="2019-02-06T00:00:00"/>
    <d v="1899-12-30T08:30:00"/>
    <d v="1899-12-30T08:30:00"/>
    <m/>
    <x v="1"/>
    <s v="MR"/>
    <d v="2019-02-06T08:30:00"/>
    <s v="DAVID"/>
    <s v="DAVID BERTRAN"/>
    <s v="Carga"/>
    <x v="0"/>
    <n v="3"/>
    <n v="6"/>
    <x v="0"/>
    <s v="DAVID BERTRAN"/>
    <s v="Recogida diaria"/>
    <s v="PALAU"/>
    <m/>
    <m/>
    <m/>
    <m/>
    <m/>
    <x v="8"/>
    <x v="26"/>
    <x v="20"/>
    <m/>
    <n v="0"/>
    <x v="0"/>
    <x v="0"/>
    <s v="SI"/>
    <s v="SI"/>
    <s v="SI"/>
    <n v="0"/>
    <n v="1"/>
    <s v="TRANS. PROPIO"/>
    <x v="6"/>
    <x v="1"/>
    <n v="468"/>
    <n v="18"/>
    <n v="0.2"/>
  </r>
  <r>
    <d v="2019-02-06T00:00:00"/>
    <d v="1899-12-30T08:45:00"/>
    <m/>
    <m/>
    <x v="0"/>
    <s v="MR"/>
    <d v="2019-02-06T09:00:00"/>
    <m/>
    <s v="SUS MEDIOS"/>
    <s v="Descarga"/>
    <x v="0"/>
    <n v="0"/>
    <n v="0.5"/>
    <x v="1"/>
    <s v="CIFEC"/>
    <s v="Proveedor Roto"/>
    <s v="PALAU"/>
    <s v="ALB. 201901257 "/>
    <m/>
    <m/>
    <m/>
    <m/>
    <x v="1"/>
    <x v="26"/>
    <x v="6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09:00:00"/>
    <m/>
    <m/>
    <x v="0"/>
    <s v="MR"/>
    <d v="2019-02-06T09:00:00"/>
    <m/>
    <s v="ARAGONES"/>
    <s v="Descarga"/>
    <x v="0"/>
    <n v="0"/>
    <n v="0.5"/>
    <x v="1"/>
    <s v="SAFI FABRICA DE VALVULAS"/>
    <s v="Proveedor Roto"/>
    <s v="EL VENDRELL"/>
    <s v="ALB. 2019/1103  PDO. 213004337"/>
    <m/>
    <m/>
    <m/>
    <m/>
    <x v="1"/>
    <x v="26"/>
    <x v="2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09:15:00"/>
    <m/>
    <m/>
    <x v="0"/>
    <s v="MR"/>
    <d v="2019-02-06T09:30:00"/>
    <m/>
    <s v="ASM"/>
    <s v="Descarga"/>
    <x v="0"/>
    <n v="0"/>
    <n v="0.5"/>
    <x v="1"/>
    <s v="ESAAV"/>
    <s v="Proveedor Roto"/>
    <s v="VILADECANS"/>
    <s v="213004330 ALB. 0052-19"/>
    <m/>
    <m/>
    <m/>
    <m/>
    <x v="1"/>
    <x v="26"/>
    <x v="69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10:00:00"/>
    <d v="1899-12-30T10:00:00"/>
    <m/>
    <x v="1"/>
    <s v="MR"/>
    <d v="2019-02-06T10:00:00"/>
    <n v="26488"/>
    <s v="SUS MEDIOS"/>
    <s v="Carga"/>
    <x v="0"/>
    <n v="0.5"/>
    <n v="1"/>
    <x v="0"/>
    <s v="PISCINAS7ISLAS"/>
    <s v="Retira cliente Inyección"/>
    <s v="STA. CRUZ DE TENERIFE"/>
    <s v="OJO HAY FACTURA SOLICITAR A MIRIAM"/>
    <s v="6924GKB"/>
    <m/>
    <m/>
    <m/>
    <x v="6"/>
    <x v="26"/>
    <x v="14"/>
    <m/>
    <n v="0"/>
    <x v="0"/>
    <x v="0"/>
    <s v="SI"/>
    <s v="SI"/>
    <s v="SI"/>
    <n v="0"/>
    <n v="1"/>
    <s v="CLIENTES"/>
    <x v="6"/>
    <x v="1"/>
    <n v="468"/>
    <n v="18"/>
    <n v="0.2"/>
  </r>
  <r>
    <d v="2019-02-06T00:00:00"/>
    <d v="1899-12-30T10:30:00"/>
    <d v="1899-12-30T10:30:00"/>
    <m/>
    <x v="1"/>
    <s v="MR"/>
    <d v="2019-02-06T10:30:00"/>
    <m/>
    <s v="NIKA"/>
    <s v="Descarga"/>
    <x v="0"/>
    <n v="2.5"/>
    <n v="5"/>
    <x v="0"/>
    <s v="POWDER"/>
    <s v="Proveedor Roto"/>
    <s v="PALAU"/>
    <s v="alb. s1-3381 Pdo. 813002286, 08130025291, 0813002258"/>
    <m/>
    <m/>
    <m/>
    <m/>
    <x v="6"/>
    <x v="26"/>
    <x v="1"/>
    <m/>
    <n v="0"/>
    <x v="0"/>
    <x v="0"/>
    <s v="SI"/>
    <s v="SI"/>
    <s v="SI"/>
    <n v="0"/>
    <n v="1"/>
    <s v="PROVEEDORES"/>
    <x v="6"/>
    <x v="1"/>
    <n v="468"/>
    <n v="18"/>
    <n v="0.2"/>
  </r>
  <r>
    <d v="2019-02-06T00:00:00"/>
    <d v="1899-12-30T10:35:00"/>
    <m/>
    <m/>
    <x v="0"/>
    <s v="MR"/>
    <d v="2019-02-06T10:30:00"/>
    <m/>
    <s v="MRW"/>
    <s v="Descarga"/>
    <x v="0"/>
    <n v="0"/>
    <n v="0.5"/>
    <x v="1"/>
    <s v="VARIOS"/>
    <s v="Proveedor Roto"/>
    <s v="MARTORELL"/>
    <s v="ALB. 1 010964"/>
    <m/>
    <m/>
    <m/>
    <m/>
    <x v="1"/>
    <x v="26"/>
    <x v="77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10:35:00"/>
    <m/>
    <m/>
    <x v="0"/>
    <s v="MR"/>
    <d v="2019-02-06T10:30:00"/>
    <m/>
    <s v="MRW"/>
    <s v="Descarga"/>
    <x v="0"/>
    <n v="0"/>
    <n v="0.5"/>
    <x v="1"/>
    <s v="HOSPITALET MECANICA DE PRECISION"/>
    <s v="Proveedor Roto"/>
    <s v="MARTORELL"/>
    <s v="ALB. 1 010964 - A/A ALBERTO"/>
    <m/>
    <m/>
    <m/>
    <m/>
    <x v="1"/>
    <x v="26"/>
    <x v="77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10:35:00"/>
    <d v="1899-12-30T10:35:00"/>
    <m/>
    <x v="1"/>
    <s v="MR"/>
    <d v="2019-02-06T10:30:00"/>
    <m/>
    <s v="ASM"/>
    <s v="Carga"/>
    <x v="0"/>
    <n v="0"/>
    <n v="1"/>
    <x v="1"/>
    <s v="ASM "/>
    <s v="DDP Cliente Inyección"/>
    <s v="MOLLET"/>
    <s v="1 SOBRE BBVA CON RETORNO"/>
    <m/>
    <m/>
    <m/>
    <m/>
    <x v="1"/>
    <x v="26"/>
    <x v="77"/>
    <m/>
    <n v="0"/>
    <x v="0"/>
    <x v="0"/>
    <s v="SI"/>
    <s v="SI"/>
    <s v="SI"/>
    <n v="0"/>
    <n v="1"/>
    <s v="TRANS. PROPIO"/>
    <x v="6"/>
    <x v="1"/>
    <n v="468"/>
    <n v="18"/>
    <n v="0.2"/>
  </r>
  <r>
    <d v="2019-02-06T00:00:00"/>
    <d v="1899-12-30T10:40:00"/>
    <m/>
    <m/>
    <x v="0"/>
    <s v="MR"/>
    <d v="2019-02-06T10:30:00"/>
    <m/>
    <s v="NACEX"/>
    <s v="Descarga"/>
    <x v="0"/>
    <n v="0"/>
    <n v="0.5"/>
    <x v="1"/>
    <s v="MAGNEGRAF"/>
    <s v="Proveedor Roto"/>
    <s v="TERRASSA"/>
    <s v="UN SOBRE ALB. 19003571"/>
    <m/>
    <m/>
    <m/>
    <m/>
    <x v="1"/>
    <x v="26"/>
    <x v="31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10:45:00"/>
    <d v="1899-12-30T10:45:00"/>
    <m/>
    <x v="1"/>
    <s v="MR"/>
    <d v="2019-02-06T11:00:00"/>
    <m/>
    <s v="SUS MEDIOS"/>
    <s v="Carga"/>
    <x v="0"/>
    <n v="6"/>
    <n v="11"/>
    <x v="0"/>
    <s v="GESTION DE SISTEMAS DE ALMACENAJES"/>
    <s v="Retira cliente Inyección"/>
    <s v="MADRID"/>
    <s v="26185 - 26340 - 25601 - 26349"/>
    <s v="8666-KNT // R-0631-BCK"/>
    <m/>
    <m/>
    <m/>
    <x v="8"/>
    <x v="26"/>
    <x v="32"/>
    <m/>
    <n v="0"/>
    <x v="0"/>
    <x v="0"/>
    <s v="SI"/>
    <s v="SI"/>
    <s v="SI"/>
    <n v="0"/>
    <n v="1"/>
    <s v="CLIENTES"/>
    <x v="6"/>
    <x v="1"/>
    <n v="468"/>
    <n v="18"/>
    <n v="0.2"/>
  </r>
  <r>
    <d v="2019-02-06T00:00:00"/>
    <d v="1899-12-30T11:00:00"/>
    <d v="1899-12-30T11:00:00"/>
    <m/>
    <x v="1"/>
    <s v="MR"/>
    <d v="2019-02-06T11:00:00"/>
    <n v="24951"/>
    <s v="SUS MEDIOS"/>
    <s v="Carga"/>
    <x v="0"/>
    <n v="5"/>
    <n v="10"/>
    <x v="0"/>
    <s v="PALETPLASTIC"/>
    <s v="Retira cliente Inyección"/>
    <s v="MURCIA"/>
    <m/>
    <s v="R-9565-BCC // 4585-HYT"/>
    <m/>
    <m/>
    <m/>
    <x v="0"/>
    <x v="26"/>
    <x v="57"/>
    <m/>
    <n v="0"/>
    <x v="0"/>
    <x v="0"/>
    <s v="SI"/>
    <s v="SI"/>
    <s v="Retraso"/>
    <n v="1"/>
    <n v="0"/>
    <s v="CLIENTES"/>
    <x v="6"/>
    <x v="1"/>
    <n v="468"/>
    <n v="18"/>
    <n v="0.2"/>
  </r>
  <r>
    <d v="2019-02-06T00:00:00"/>
    <d v="1899-12-30T12:00:00"/>
    <d v="1899-12-30T12:00:00"/>
    <m/>
    <x v="1"/>
    <s v="MR"/>
    <d v="2019-02-06T12:00:00"/>
    <n v="6006775"/>
    <s v="SUS MEDIOS"/>
    <s v="Carga"/>
    <x v="1"/>
    <n v="13.5"/>
    <n v="26"/>
    <x v="0"/>
    <s v="SCHOELLER ITALIA"/>
    <s v="Retira cliente Filial"/>
    <s v="ITALIA"/>
    <m/>
    <s v="FE974TR - AD99506"/>
    <m/>
    <m/>
    <m/>
    <x v="6"/>
    <x v="26"/>
    <x v="4"/>
    <m/>
    <n v="1"/>
    <x v="0"/>
    <x v="0"/>
    <s v="SI"/>
    <s v="SI"/>
    <s v="SI"/>
    <n v="0"/>
    <n v="1"/>
    <s v="CLIENTES"/>
    <x v="6"/>
    <x v="1"/>
    <n v="468"/>
    <n v="18"/>
    <n v="0.2"/>
  </r>
  <r>
    <d v="2019-02-06T00:00:00"/>
    <d v="1899-12-30T12:30:00"/>
    <d v="1899-12-30T12:30:00"/>
    <m/>
    <x v="1"/>
    <s v="MR"/>
    <d v="2019-02-06T12:30:00"/>
    <m/>
    <s v="J H L"/>
    <s v="Carga"/>
    <x v="0"/>
    <n v="1"/>
    <n v="2"/>
    <x v="0"/>
    <s v="STORE &amp; GO "/>
    <s v="DDP Cliente Inyección"/>
    <s v="PORTUGAL"/>
    <s v="26401 - 26402"/>
    <m/>
    <m/>
    <m/>
    <m/>
    <x v="8"/>
    <x v="26"/>
    <x v="5"/>
    <m/>
    <n v="0"/>
    <x v="0"/>
    <x v="0"/>
    <s v="SI"/>
    <s v="SI"/>
    <s v="SI"/>
    <n v="0"/>
    <n v="1"/>
    <s v="TRANS. PROPIO"/>
    <x v="6"/>
    <x v="1"/>
    <n v="468"/>
    <n v="18"/>
    <n v="0.2"/>
  </r>
  <r>
    <d v="2019-02-06T00:00:00"/>
    <d v="1899-12-30T12:35:00"/>
    <m/>
    <m/>
    <x v="0"/>
    <s v="MR"/>
    <d v="2019-02-06T12:30:00"/>
    <m/>
    <s v="SUS MEDIOS"/>
    <s v="Descarga"/>
    <x v="0"/>
    <n v="0"/>
    <n v="0.5"/>
    <x v="1"/>
    <s v="SUMINISTROS INDUSTRIALES LLIÇA"/>
    <s v="Proveedor Roto"/>
    <s v="PARETS"/>
    <s v="Att  JACINTO - 2 BULTOS - ALB. 1769 Y 1822"/>
    <m/>
    <m/>
    <m/>
    <m/>
    <x v="1"/>
    <x v="26"/>
    <x v="104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6T00:00:00"/>
    <d v="1899-12-30T13:00:00"/>
    <d v="1899-12-30T13:00:00"/>
    <m/>
    <x v="1"/>
    <s v="MR"/>
    <d v="2019-02-06T13:00:00"/>
    <m/>
    <s v="SUS MEDIOS"/>
    <s v="Carga"/>
    <x v="1"/>
    <n v="13.5"/>
    <n v="26"/>
    <x v="0"/>
    <s v="SCHOELLER UK"/>
    <s v="Retira cliente Filial"/>
    <s v="UK"/>
    <s v="6006561 - 6006767 - 6006803 - 6006826 - 6006831 - 6006841 - 6006837 - 6006862"/>
    <m/>
    <m/>
    <m/>
    <m/>
    <x v="0"/>
    <x v="26"/>
    <x v="7"/>
    <m/>
    <n v="1"/>
    <x v="0"/>
    <x v="0"/>
    <s v="SI"/>
    <s v="SI"/>
    <s v="Retraso"/>
    <n v="1"/>
    <n v="0"/>
    <s v="CLIENTES"/>
    <x v="6"/>
    <x v="1"/>
    <n v="468"/>
    <n v="18"/>
    <n v="0.2"/>
  </r>
  <r>
    <d v="2019-02-06T00:00:00"/>
    <d v="1899-12-30T16:00:00"/>
    <d v="1899-12-30T16:00:00"/>
    <m/>
    <x v="1"/>
    <s v="MR"/>
    <d v="2019-02-06T16:00:00"/>
    <m/>
    <s v="SUS MEDIOS"/>
    <s v="Carga"/>
    <x v="0"/>
    <n v="5"/>
    <n v="10"/>
    <x v="0"/>
    <s v="AQUA AMBIENT"/>
    <s v="Retira cliente Roto"/>
    <s v="VARIOS"/>
    <m/>
    <m/>
    <m/>
    <m/>
    <m/>
    <x v="4"/>
    <x v="26"/>
    <x v="13"/>
    <m/>
    <n v="0"/>
    <x v="0"/>
    <x v="0"/>
    <s v="SI"/>
    <s v="SI"/>
    <s v="SI"/>
    <n v="0"/>
    <n v="1"/>
    <s v="CLIENTES"/>
    <x v="6"/>
    <x v="1"/>
    <n v="468"/>
    <n v="18"/>
    <n v="0.2"/>
  </r>
  <r>
    <d v="2019-02-06T00:00:00"/>
    <d v="1899-12-30T17:00:00"/>
    <d v="1899-12-30T17:00:00"/>
    <m/>
    <x v="1"/>
    <s v="MR"/>
    <d v="2019-02-06T17:00:00"/>
    <m/>
    <s v="TRANSLINK"/>
    <s v="Carga"/>
    <x v="0"/>
    <n v="0.5"/>
    <n v="1"/>
    <x v="0"/>
    <s v="TRANSLINK"/>
    <s v="Recogida diaria"/>
    <s v="VARIOS"/>
    <m/>
    <m/>
    <m/>
    <m/>
    <m/>
    <x v="0"/>
    <x v="26"/>
    <x v="41"/>
    <m/>
    <n v="0"/>
    <x v="0"/>
    <x v="0"/>
    <s v="SI"/>
    <s v="SI"/>
    <s v="SI"/>
    <n v="0"/>
    <n v="1"/>
    <s v="TRANS. PROPIO"/>
    <x v="6"/>
    <x v="1"/>
    <n v="468"/>
    <n v="18"/>
    <n v="0.2"/>
  </r>
  <r>
    <d v="2019-02-06T00:00:00"/>
    <d v="1899-12-30T17:30:00"/>
    <d v="1899-12-30T17:30:00"/>
    <m/>
    <x v="1"/>
    <s v="MR"/>
    <d v="2019-02-06T17:30:00"/>
    <m/>
    <s v="GONZATRANS"/>
    <s v="Carga"/>
    <x v="0"/>
    <n v="5"/>
    <n v="10"/>
    <x v="0"/>
    <s v="GONZATRANS"/>
    <s v="Recogida diaria"/>
    <s v="VARIOS"/>
    <m/>
    <m/>
    <m/>
    <m/>
    <m/>
    <x v="0"/>
    <x v="26"/>
    <x v="56"/>
    <m/>
    <n v="0"/>
    <x v="0"/>
    <x v="0"/>
    <s v="SI"/>
    <s v="SI"/>
    <s v="SI"/>
    <n v="0"/>
    <n v="1"/>
    <s v="TRANS. PROPIO"/>
    <x v="6"/>
    <x v="1"/>
    <n v="468"/>
    <n v="18"/>
    <n v="0.2"/>
  </r>
  <r>
    <d v="2019-02-06T00:00:00"/>
    <d v="1899-12-30T21:30:00"/>
    <d v="1899-12-30T21:30:00"/>
    <m/>
    <x v="1"/>
    <s v="MR"/>
    <d v="2019-02-06T21:30:00"/>
    <n v="6006703"/>
    <s v="SUS MEDIOS"/>
    <s v="Carga"/>
    <x v="1"/>
    <n v="13.5"/>
    <n v="26"/>
    <x v="0"/>
    <s v="CHEP"/>
    <s v="Retira cliente Inyección"/>
    <s v="VARIOS"/>
    <n v="3680229268"/>
    <m/>
    <m/>
    <m/>
    <m/>
    <x v="8"/>
    <x v="26"/>
    <x v="5"/>
    <m/>
    <n v="1"/>
    <x v="0"/>
    <x v="0"/>
    <s v="SI"/>
    <s v="SI"/>
    <s v="Adelanto"/>
    <n v="0"/>
    <n v="1"/>
    <s v="CLIENTES"/>
    <x v="6"/>
    <x v="1"/>
    <n v="468"/>
    <n v="18"/>
    <n v="0.2"/>
  </r>
  <r>
    <d v="2019-02-07T00:00:00"/>
    <d v="1899-12-30T08:00:00"/>
    <d v="1899-12-30T08:00:00"/>
    <m/>
    <x v="1"/>
    <s v="JAR"/>
    <d v="2019-02-07T08:00:00"/>
    <m/>
    <s v="JOSE REY"/>
    <s v="Carga"/>
    <x v="1"/>
    <n v="13.5"/>
    <n v="26"/>
    <x v="0"/>
    <s v="FLUIDRA"/>
    <s v="DDP Cliente Roto"/>
    <s v="MAÇANET"/>
    <m/>
    <m/>
    <m/>
    <m/>
    <m/>
    <x v="6"/>
    <x v="27"/>
    <x v="9"/>
    <m/>
    <n v="1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08:30:00"/>
    <d v="1899-12-30T08:30:00"/>
    <m/>
    <x v="1"/>
    <s v="MR"/>
    <d v="2019-02-07T08:30:00"/>
    <s v="DAVID"/>
    <s v="DAVID BERTRAN"/>
    <s v="Carga"/>
    <x v="0"/>
    <n v="3"/>
    <n v="6"/>
    <x v="0"/>
    <s v="DAVID BERTRAN"/>
    <s v="Recogida diaria"/>
    <s v="PALAU"/>
    <m/>
    <m/>
    <m/>
    <m/>
    <m/>
    <x v="6"/>
    <x v="27"/>
    <x v="20"/>
    <m/>
    <n v="0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09:00:00"/>
    <d v="1899-12-30T09:00:00"/>
    <m/>
    <x v="1"/>
    <s v="VG"/>
    <d v="2019-02-07T09:00:00"/>
    <m/>
    <s v="GIMARCO"/>
    <s v="Descarga"/>
    <x v="1"/>
    <n v="13.5"/>
    <n v="26"/>
    <x v="0"/>
    <s v="SCHOELLER GAILLON"/>
    <s v="Filial Import"/>
    <s v="GAILLON"/>
    <s v=" CB-1103"/>
    <m/>
    <m/>
    <m/>
    <m/>
    <x v="8"/>
    <x v="27"/>
    <x v="22"/>
    <m/>
    <n v="1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09:15:00"/>
    <m/>
    <m/>
    <x v="0"/>
    <s v="MR"/>
    <d v="2019-02-07T09:30:00"/>
    <m/>
    <s v="ASM"/>
    <s v="Descarga"/>
    <x v="0"/>
    <n v="0"/>
    <n v="0.5"/>
    <x v="1"/>
    <s v="ASM "/>
    <s v="Proveedor Inyección"/>
    <s v="PALAU"/>
    <s v="1 SOBRE A/A MIREIA"/>
    <m/>
    <m/>
    <m/>
    <m/>
    <x v="1"/>
    <x v="27"/>
    <x v="69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7T00:00:00"/>
    <d v="1899-12-30T09:25:00"/>
    <m/>
    <m/>
    <x v="0"/>
    <s v="MR"/>
    <d v="2019-02-07T09:30:00"/>
    <m/>
    <s v="SUS MEDIOS"/>
    <s v="Descarga"/>
    <x v="0"/>
    <n v="0"/>
    <n v="0.5"/>
    <x v="1"/>
    <s v="COMERCIAL GUMMI"/>
    <s v="Proveedor Inyección"/>
    <s v="HOSPITALET"/>
    <s v="1 BULTO ALB.607977"/>
    <m/>
    <m/>
    <m/>
    <m/>
    <x v="1"/>
    <x v="27"/>
    <x v="102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7T00:00:00"/>
    <d v="1899-12-30T09:30:00"/>
    <d v="1899-12-30T09:30:00"/>
    <m/>
    <x v="1"/>
    <s v="MR"/>
    <d v="2019-02-07T09:30:00"/>
    <n v="6006561"/>
    <s v="SUS MEDIOS"/>
    <s v="Carga"/>
    <x v="0"/>
    <n v="4"/>
    <n v="9"/>
    <x v="0"/>
    <s v="SCHOELLER UK"/>
    <s v="Retira cliente Filial"/>
    <s v="uk"/>
    <m/>
    <m/>
    <m/>
    <m/>
    <m/>
    <x v="6"/>
    <x v="27"/>
    <x v="0"/>
    <m/>
    <n v="0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09:45:00"/>
    <m/>
    <m/>
    <x v="0"/>
    <s v="MR"/>
    <d v="2019-02-07T10:00:00"/>
    <m/>
    <s v="SUS MEDIOS"/>
    <s v="Descarga"/>
    <x v="0"/>
    <n v="0"/>
    <n v="0.5"/>
    <x v="1"/>
    <s v="TORRAS"/>
    <s v="Proveedor Roto"/>
    <s v="SABADELL"/>
    <s v="ALB. L907902"/>
    <m/>
    <m/>
    <m/>
    <m/>
    <x v="1"/>
    <x v="27"/>
    <x v="53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7T00:00:00"/>
    <d v="1899-12-30T10:00:00"/>
    <m/>
    <m/>
    <x v="0"/>
    <s v="MR"/>
    <d v="2019-02-07T10:00:00"/>
    <m/>
    <s v="SUS MEDIOS"/>
    <s v="Descarga"/>
    <x v="0"/>
    <n v="0"/>
    <n v="0.5"/>
    <x v="1"/>
    <s v="CIFEC"/>
    <s v="Proveedor Roto"/>
    <s v="PALAU"/>
    <s v="ALB. 201901338"/>
    <m/>
    <m/>
    <m/>
    <m/>
    <x v="1"/>
    <x v="27"/>
    <x v="14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7T00:00:00"/>
    <d v="1899-12-30T10:35:00"/>
    <d v="1899-12-30T10:35:00"/>
    <m/>
    <x v="1"/>
    <s v="MR"/>
    <d v="2019-02-07T10:30:00"/>
    <s v="DAVID"/>
    <s v="DAVID BERTRAN"/>
    <s v="Carga"/>
    <x v="0"/>
    <n v="3"/>
    <n v="6"/>
    <x v="0"/>
    <s v="DAVID BERTRAN"/>
    <s v="Recogida diaria"/>
    <s v="PALAU"/>
    <s v="alb. 041012"/>
    <m/>
    <m/>
    <m/>
    <m/>
    <x v="6"/>
    <x v="27"/>
    <x v="77"/>
    <m/>
    <n v="0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10:50:00"/>
    <m/>
    <m/>
    <x v="0"/>
    <s v="MR"/>
    <d v="2019-02-07T11:00:00"/>
    <m/>
    <s v="TNT"/>
    <s v="Descarga"/>
    <x v="0"/>
    <n v="0"/>
    <n v="0.5"/>
    <x v="1"/>
    <s v="BIU TECHNICAL SERVICE"/>
    <s v="Proveedor Roto"/>
    <s v="TERRASSA"/>
    <s v="LEDS FACTORY A/A XAVI - ALB. 19019 Nº PEDIDO NPI15991"/>
    <m/>
    <m/>
    <m/>
    <m/>
    <x v="1"/>
    <x v="27"/>
    <x v="33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7T00:00:00"/>
    <d v="1899-12-30T11:00:00"/>
    <d v="1899-12-30T11:00:00"/>
    <m/>
    <x v="1"/>
    <s v="MR"/>
    <d v="2019-02-07T11:00:00"/>
    <m/>
    <s v="TXT"/>
    <s v="Descarga"/>
    <x v="0"/>
    <n v="0.5"/>
    <n v="1"/>
    <x v="0"/>
    <s v="PUROMASTER"/>
    <s v="Proveedor Inyección"/>
    <s v="PALAU"/>
    <s v="19av 263 Pdo- 113006426 y 19av262 Pdo. 113006405"/>
    <m/>
    <m/>
    <m/>
    <m/>
    <x v="6"/>
    <x v="27"/>
    <x v="2"/>
    <m/>
    <n v="0"/>
    <x v="0"/>
    <x v="0"/>
    <s v="SI"/>
    <s v="SI"/>
    <s v="SI"/>
    <n v="0"/>
    <n v="1"/>
    <s v="PROVEEDORES"/>
    <x v="6"/>
    <x v="1"/>
    <n v="468"/>
    <n v="18"/>
    <n v="0.2"/>
  </r>
  <r>
    <d v="2019-02-07T00:00:00"/>
    <d v="1899-12-30T12:00:00"/>
    <d v="1899-12-30T12:00:00"/>
    <m/>
    <x v="1"/>
    <s v="JAR"/>
    <d v="2019-02-07T12:00:00"/>
    <m/>
    <s v="JOSE REY"/>
    <s v="Carga"/>
    <x v="1"/>
    <n v="13.5"/>
    <n v="26"/>
    <x v="0"/>
    <s v="FLUIDRA"/>
    <s v="DDP Cliente Roto"/>
    <s v="MAÇANET"/>
    <m/>
    <m/>
    <m/>
    <m/>
    <m/>
    <x v="8"/>
    <x v="27"/>
    <x v="4"/>
    <m/>
    <n v="1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12:30:00"/>
    <d v="1899-12-30T12:30:00"/>
    <m/>
    <x v="1"/>
    <s v="MR"/>
    <d v="2019-02-07T12:30:00"/>
    <m/>
    <s v="ALGAITRUCK"/>
    <s v="Descarga"/>
    <x v="1"/>
    <n v="13.5"/>
    <n v="26"/>
    <x v="0"/>
    <s v="SCHOELLER LORQUI"/>
    <s v="Entre plantas"/>
    <s v="LORQUI"/>
    <s v="carga"/>
    <m/>
    <m/>
    <m/>
    <m/>
    <x v="6"/>
    <x v="27"/>
    <x v="5"/>
    <m/>
    <n v="1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13:00:00"/>
    <m/>
    <m/>
    <x v="0"/>
    <s v="MR"/>
    <d v="2019-02-07T13:00:00"/>
    <m/>
    <s v="SUS MEDIOS"/>
    <s v="Descarga"/>
    <x v="0"/>
    <n v="0"/>
    <n v="0.5"/>
    <x v="1"/>
    <s v="RETOLS PALAU"/>
    <s v="Proveedor Inyección"/>
    <s v="PALAU"/>
    <s v="ALBARÁN A/7621, PDO. 713014308, ALB. A/7620 PDO. 713014268"/>
    <m/>
    <m/>
    <m/>
    <m/>
    <x v="1"/>
    <x v="27"/>
    <x v="37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7T00:00:00"/>
    <d v="1899-12-30T14:30:00"/>
    <d v="1899-12-30T14:30:00"/>
    <m/>
    <x v="1"/>
    <s v="MR"/>
    <d v="2019-02-07T14:30:00"/>
    <n v="6006852"/>
    <s v="SUS MEDIOS"/>
    <s v="Carga"/>
    <x v="0"/>
    <n v="1.5"/>
    <n v="3"/>
    <x v="0"/>
    <s v="SCHOELLER ALEMANIA"/>
    <s v="Retira cliente Filial"/>
    <s v="ALEMANIA"/>
    <m/>
    <m/>
    <m/>
    <m/>
    <m/>
    <x v="0"/>
    <x v="27"/>
    <x v="12"/>
    <m/>
    <n v="0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15:00:00"/>
    <d v="1899-12-30T15:00:00"/>
    <m/>
    <x v="1"/>
    <s v="MR"/>
    <d v="2019-02-07T15:00:00"/>
    <n v="26344"/>
    <s v="SUS MEDIOS"/>
    <s v="Carga"/>
    <x v="0"/>
    <n v="4.5"/>
    <n v="9"/>
    <x v="0"/>
    <s v="OSONA IND. PLASTIC"/>
    <s v="Retira cliente Inyección"/>
    <s v="BARCELONA"/>
    <m/>
    <m/>
    <m/>
    <m/>
    <m/>
    <x v="0"/>
    <x v="27"/>
    <x v="39"/>
    <m/>
    <n v="0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15:30:00"/>
    <d v="1899-12-30T15:30:00"/>
    <m/>
    <x v="1"/>
    <s v="MR"/>
    <d v="2019-02-07T15:30:00"/>
    <s v="REMIGIO"/>
    <s v="SUS MEDIOS"/>
    <s v="Carga"/>
    <x v="1"/>
    <n v="13.5"/>
    <n v="26"/>
    <x v="0"/>
    <s v="AQUA AMBIENT"/>
    <s v="Retira cliente Roto"/>
    <s v="VARIOS"/>
    <n v="26451"/>
    <m/>
    <m/>
    <m/>
    <m/>
    <x v="4"/>
    <x v="27"/>
    <x v="7"/>
    <m/>
    <n v="1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16:00:00"/>
    <d v="1899-12-30T16:00:00"/>
    <m/>
    <x v="1"/>
    <s v="MR"/>
    <d v="2019-02-07T16:00:00"/>
    <m/>
    <s v="SUS MEDIOS"/>
    <s v="Carga"/>
    <x v="0"/>
    <n v="5"/>
    <n v="10"/>
    <x v="0"/>
    <s v="AQUA AMBIENT"/>
    <s v="Retira cliente Roto"/>
    <s v="VARIOS"/>
    <m/>
    <m/>
    <m/>
    <m/>
    <m/>
    <x v="4"/>
    <x v="27"/>
    <x v="13"/>
    <m/>
    <n v="0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16:30:00"/>
    <d v="1899-12-30T16:30:00"/>
    <m/>
    <x v="1"/>
    <s v="MR"/>
    <d v="2019-02-07T16:30:00"/>
    <n v="26422"/>
    <s v="SUS MEDIOS"/>
    <s v="Carga"/>
    <x v="0"/>
    <n v="0.5"/>
    <n v="1"/>
    <x v="0"/>
    <s v="APLICOR WATER SOLUTIONS"/>
    <s v="Retira cliente Inyección"/>
    <s v="BARCELONA"/>
    <m/>
    <m/>
    <m/>
    <m/>
    <m/>
    <x v="0"/>
    <x v="27"/>
    <x v="8"/>
    <m/>
    <n v="0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17:00:00"/>
    <d v="1899-12-30T17:00:00"/>
    <m/>
    <x v="1"/>
    <s v="MR"/>
    <d v="2019-02-07T17:00:00"/>
    <m/>
    <s v="TRANSLINK"/>
    <s v="Carga"/>
    <x v="0"/>
    <n v="1.5"/>
    <n v="3"/>
    <x v="0"/>
    <s v="TRANSLINK"/>
    <s v="Recogida diaria"/>
    <s v="VARIOS"/>
    <m/>
    <m/>
    <m/>
    <m/>
    <m/>
    <x v="0"/>
    <x v="27"/>
    <x v="41"/>
    <m/>
    <n v="0"/>
    <x v="0"/>
    <x v="0"/>
    <s v="SI"/>
    <s v="SI"/>
    <s v="SI"/>
    <n v="0"/>
    <n v="1"/>
    <s v="TRANS. PROPIO"/>
    <x v="6"/>
    <x v="1"/>
    <n v="468"/>
    <n v="18"/>
    <n v="0.2"/>
  </r>
  <r>
    <d v="2019-02-07T00:00:00"/>
    <d v="1899-12-30T17:30:00"/>
    <d v="1899-12-30T17:30:00"/>
    <m/>
    <x v="1"/>
    <s v="MR"/>
    <d v="2019-02-07T17:30:00"/>
    <m/>
    <s v="COBARPLAS"/>
    <s v="Descarga"/>
    <x v="1"/>
    <n v="13.5"/>
    <n v="26"/>
    <x v="0"/>
    <s v="PLASTICOS GUELL"/>
    <s v="Proveedor Roto"/>
    <s v="PALAU"/>
    <s v="alb. B612, B613, B614, G190146"/>
    <m/>
    <m/>
    <m/>
    <m/>
    <x v="4"/>
    <x v="27"/>
    <x v="56"/>
    <m/>
    <n v="1"/>
    <x v="0"/>
    <x v="0"/>
    <s v="SI"/>
    <s v="SI"/>
    <s v="SI"/>
    <n v="0"/>
    <n v="1"/>
    <s v="PROVEEDORES"/>
    <x v="6"/>
    <x v="1"/>
    <n v="468"/>
    <n v="18"/>
    <n v="0.2"/>
  </r>
  <r>
    <d v="2019-02-07T00:00:00"/>
    <d v="1899-12-30T18:00:00"/>
    <d v="1899-12-30T18:00:00"/>
    <m/>
    <x v="1"/>
    <s v="MR"/>
    <d v="2019-02-07T18:00:00"/>
    <m/>
    <s v="SESE"/>
    <s v="Carga"/>
    <x v="1"/>
    <n v="13.5"/>
    <n v="26"/>
    <x v="0"/>
    <s v="VALEO"/>
    <s v="Retira cliente Inyección"/>
    <s v="MARTOS"/>
    <n v="26163"/>
    <s v="7400JBT  / R9111BCS "/>
    <m/>
    <m/>
    <m/>
    <x v="0"/>
    <x v="27"/>
    <x v="49"/>
    <m/>
    <n v="1"/>
    <x v="0"/>
    <x v="0"/>
    <s v="SI"/>
    <s v="SI"/>
    <s v="Retraso"/>
    <n v="1"/>
    <n v="0"/>
    <s v="CLIENTES"/>
    <x v="6"/>
    <x v="1"/>
    <n v="468"/>
    <n v="18"/>
    <n v="0.2"/>
  </r>
  <r>
    <d v="2019-02-07T00:00:00"/>
    <d v="1899-12-30T19:00:00"/>
    <d v="1899-12-30T19:00:00"/>
    <m/>
    <x v="1"/>
    <s v="MR"/>
    <d v="2019-02-07T19:00:00"/>
    <m/>
    <s v="SESE"/>
    <s v="Carga"/>
    <x v="1"/>
    <n v="13.5"/>
    <n v="26"/>
    <x v="0"/>
    <s v="VALEO"/>
    <s v="Retira cliente Inyección"/>
    <s v="MARTOS"/>
    <n v="26398"/>
    <s v="8421JBT  R4131BCL "/>
    <m/>
    <m/>
    <m/>
    <x v="8"/>
    <x v="28"/>
    <x v="123"/>
    <m/>
    <n v="1"/>
    <x v="0"/>
    <x v="0"/>
    <s v="SI"/>
    <s v="Retraso"/>
    <s v="Retraso"/>
    <n v="1"/>
    <n v="0"/>
    <s v="CLIENTES"/>
    <x v="6"/>
    <x v="1"/>
    <n v="468"/>
    <n v="18"/>
    <n v="0.2"/>
  </r>
  <r>
    <d v="2019-02-07T00:00:00"/>
    <d v="1899-12-30T20:00:00"/>
    <d v="1899-12-30T20:00:00"/>
    <m/>
    <x v="1"/>
    <s v="MR"/>
    <d v="2019-02-07T20:00:00"/>
    <m/>
    <s v="SUS MEDIOS"/>
    <s v="Carga"/>
    <x v="0"/>
    <n v="2.5"/>
    <n v="5"/>
    <x v="0"/>
    <s v="SCHOELLER ITALIA"/>
    <s v="Retira cliente Filial"/>
    <s v="ITALIA"/>
    <s v="6006818 - 6006838 - 6006839 - 6006840 "/>
    <s v="XA 435 KF / IS 02 AOG"/>
    <m/>
    <m/>
    <m/>
    <x v="0"/>
    <x v="27"/>
    <x v="50"/>
    <m/>
    <n v="0"/>
    <x v="0"/>
    <x v="0"/>
    <s v="SI"/>
    <s v="SI"/>
    <s v="SI"/>
    <n v="0"/>
    <n v="1"/>
    <s v="CLIENTES"/>
    <x v="6"/>
    <x v="1"/>
    <n v="468"/>
    <n v="18"/>
    <n v="0.2"/>
  </r>
  <r>
    <d v="2019-02-07T00:00:00"/>
    <d v="1899-12-30T21:30:00"/>
    <d v="1899-12-30T21:30:00"/>
    <m/>
    <x v="1"/>
    <s v="MR"/>
    <d v="2019-02-07T21:30:00"/>
    <n v="6006703"/>
    <s v="SUS MEDIOS"/>
    <s v="Carga"/>
    <x v="1"/>
    <n v="13.5"/>
    <n v="26"/>
    <x v="0"/>
    <s v="CHEP"/>
    <s v="Retira cliente Inyección"/>
    <s v="VARIOS"/>
    <n v="3680233126"/>
    <m/>
    <m/>
    <m/>
    <m/>
    <x v="8"/>
    <x v="26"/>
    <x v="0"/>
    <m/>
    <n v="1"/>
    <x v="0"/>
    <x v="0"/>
    <s v="SI"/>
    <s v="Adelanto"/>
    <s v="Adelanto"/>
    <n v="0"/>
    <n v="1"/>
    <s v="CLIENTES"/>
    <x v="6"/>
    <x v="1"/>
    <n v="468"/>
    <n v="18"/>
    <n v="0.2"/>
  </r>
  <r>
    <d v="2019-02-08T00:00:00"/>
    <d v="1899-12-30T06:00:00"/>
    <d v="1899-12-30T06:00:00"/>
    <m/>
    <x v="1"/>
    <s v="MR"/>
    <d v="2019-02-08T06:00:00"/>
    <m/>
    <s v="GONZATRANS"/>
    <s v="Carga"/>
    <x v="0"/>
    <n v="7"/>
    <n v="13"/>
    <x v="0"/>
    <s v="GONZATRANS"/>
    <s v="Recogida diaria"/>
    <s v="VARIOS"/>
    <m/>
    <m/>
    <m/>
    <m/>
    <m/>
    <x v="8"/>
    <x v="28"/>
    <x v="76"/>
    <m/>
    <n v="0"/>
    <x v="0"/>
    <x v="0"/>
    <s v="SI"/>
    <s v="SI"/>
    <s v="SI"/>
    <n v="0"/>
    <n v="1"/>
    <s v="TRANS. PROPIO"/>
    <x v="6"/>
    <x v="1"/>
    <n v="468"/>
    <n v="18"/>
    <n v="0.2"/>
  </r>
  <r>
    <d v="2019-02-08T00:00:00"/>
    <d v="1899-12-30T07:00:00"/>
    <d v="1899-12-30T07:00:00"/>
    <m/>
    <x v="1"/>
    <s v="MR"/>
    <d v="2019-02-08T07:00:00"/>
    <m/>
    <s v="SUS MEDIOS"/>
    <s v="Descarga"/>
    <x v="1"/>
    <n v="13.5"/>
    <n v="26"/>
    <x v="0"/>
    <s v="SERRADORA DOMENECH"/>
    <s v="Proveedor Roto"/>
    <s v="PALAU"/>
    <s v="20190585 pdo. 113006419"/>
    <m/>
    <m/>
    <m/>
    <m/>
    <x v="6"/>
    <x v="28"/>
    <x v="61"/>
    <m/>
    <n v="1"/>
    <x v="0"/>
    <x v="0"/>
    <s v="SI"/>
    <s v="SI"/>
    <s v="SI"/>
    <n v="0"/>
    <n v="1"/>
    <s v="PROVEEDORES"/>
    <x v="6"/>
    <x v="1"/>
    <n v="468"/>
    <n v="18"/>
    <n v="0.2"/>
  </r>
  <r>
    <d v="2019-02-08T00:00:00"/>
    <d v="1899-12-30T08:00:00"/>
    <d v="1899-12-30T08:00:00"/>
    <m/>
    <x v="1"/>
    <s v="VG"/>
    <d v="2019-02-08T08:00:00"/>
    <m/>
    <s v="NOUTRANSPORT"/>
    <s v="Descarga"/>
    <x v="0"/>
    <n v="9"/>
    <n v="17"/>
    <x v="0"/>
    <s v="SCHOELLER POLONIA"/>
    <s v="Filial Import"/>
    <s v="POLONIA"/>
    <s v="CB-1075"/>
    <m/>
    <m/>
    <m/>
    <m/>
    <x v="8"/>
    <x v="28"/>
    <x v="9"/>
    <m/>
    <n v="0"/>
    <x v="0"/>
    <x v="0"/>
    <s v="SI"/>
    <s v="SI"/>
    <s v="SI"/>
    <n v="0"/>
    <n v="1"/>
    <s v="TRANS. PROPIO"/>
    <x v="6"/>
    <x v="1"/>
    <n v="468"/>
    <n v="18"/>
    <n v="0.2"/>
  </r>
  <r>
    <d v="2019-02-08T00:00:00"/>
    <d v="1899-12-30T08:30:00"/>
    <d v="1899-12-30T08:30:00"/>
    <m/>
    <x v="1"/>
    <s v="MR"/>
    <d v="2019-02-08T08:30:00"/>
    <s v="DAVID"/>
    <s v="DAVID BERTRAN"/>
    <s v="Carga"/>
    <x v="0"/>
    <n v="3"/>
    <n v="6"/>
    <x v="0"/>
    <s v="DAVID BERTRAN"/>
    <s v="Recogida diaria"/>
    <s v="PALAU"/>
    <m/>
    <m/>
    <m/>
    <m/>
    <m/>
    <x v="6"/>
    <x v="28"/>
    <x v="20"/>
    <m/>
    <n v="0"/>
    <x v="0"/>
    <x v="0"/>
    <s v="SI"/>
    <s v="SI"/>
    <s v="SI"/>
    <n v="0"/>
    <n v="1"/>
    <s v="TRANS. PROPIO"/>
    <x v="6"/>
    <x v="1"/>
    <n v="468"/>
    <n v="18"/>
    <n v="0.2"/>
  </r>
  <r>
    <d v="2019-02-08T00:00:00"/>
    <d v="1899-12-30T09:00:00"/>
    <d v="1899-12-30T09:00:00"/>
    <m/>
    <x v="1"/>
    <s v="MR"/>
    <d v="2019-02-08T09:00:00"/>
    <n v="6006774"/>
    <s v="BCN EXPRESS"/>
    <s v="Carga"/>
    <x v="0"/>
    <n v="1"/>
    <n v="2"/>
    <x v="0"/>
    <s v="SCHOELLER ALEMANIA"/>
    <s v="DDP Cliente Filial"/>
    <s v="ALEMANIA"/>
    <s v="cargar junto  6006897"/>
    <m/>
    <m/>
    <m/>
    <m/>
    <x v="6"/>
    <x v="28"/>
    <x v="3"/>
    <m/>
    <n v="0"/>
    <x v="0"/>
    <x v="0"/>
    <s v="SI"/>
    <s v="SI"/>
    <s v="Retraso"/>
    <n v="1"/>
    <n v="0"/>
    <s v="TRANS. PROPIO"/>
    <x v="6"/>
    <x v="1"/>
    <n v="468"/>
    <n v="18"/>
    <n v="0.2"/>
  </r>
  <r>
    <d v="2019-02-08T00:00:00"/>
    <d v="1899-12-30T09:15:00"/>
    <d v="1899-12-30T09:15:00"/>
    <m/>
    <x v="1"/>
    <s v="MR"/>
    <d v="2019-02-08T09:30:00"/>
    <m/>
    <s v="SUS MEDIOS"/>
    <s v="Descarga"/>
    <x v="0"/>
    <n v="0"/>
    <n v="1"/>
    <x v="0"/>
    <s v="SUTEIN "/>
    <s v="Proveedor Roto"/>
    <s v="PALAU"/>
    <s v="alb. alv19-0648  sin número de pedido"/>
    <m/>
    <m/>
    <m/>
    <m/>
    <x v="6"/>
    <x v="28"/>
    <x v="75"/>
    <m/>
    <n v="0"/>
    <x v="0"/>
    <x v="0"/>
    <s v="SI"/>
    <s v="SI"/>
    <s v="Retraso"/>
    <n v="1"/>
    <n v="0"/>
    <s v="PROVEEDORES"/>
    <x v="6"/>
    <x v="1"/>
    <n v="468"/>
    <n v="18"/>
    <n v="0.2"/>
  </r>
  <r>
    <d v="2019-02-08T00:00:00"/>
    <d v="1899-12-30T09:30:00"/>
    <d v="1899-12-30T09:30:00"/>
    <m/>
    <x v="1"/>
    <s v="MR"/>
    <d v="2019-02-08T09:30:00"/>
    <s v="DAVID"/>
    <s v="DAVID BERTRAN"/>
    <s v="Carga"/>
    <x v="0"/>
    <n v="3"/>
    <n v="6"/>
    <x v="0"/>
    <s v="DAVID BERTRAN"/>
    <s v="Recogida diaria"/>
    <s v="PALAU"/>
    <m/>
    <m/>
    <m/>
    <m/>
    <m/>
    <x v="6"/>
    <x v="28"/>
    <x v="0"/>
    <m/>
    <n v="0"/>
    <x v="0"/>
    <x v="0"/>
    <s v="SI"/>
    <s v="SI"/>
    <s v="SI"/>
    <n v="0"/>
    <n v="1"/>
    <s v="TRANS. PROPIO"/>
    <x v="6"/>
    <x v="1"/>
    <n v="468"/>
    <n v="18"/>
    <n v="0.2"/>
  </r>
  <r>
    <d v="2019-02-08T00:00:00"/>
    <d v="1899-12-30T10:00:00"/>
    <d v="1899-12-30T10:00:00"/>
    <m/>
    <x v="1"/>
    <s v="MR"/>
    <d v="2019-02-08T10:00:00"/>
    <n v="6006734"/>
    <s v="NOUTRANSPORT"/>
    <s v="Carga"/>
    <x v="0"/>
    <n v="1.5"/>
    <n v="3"/>
    <x v="0"/>
    <s v="SCHOELLER FRANCIA"/>
    <s v="DDP Cliente Filial"/>
    <s v="FRANCIA"/>
    <s v="PDTE. COFIRMAR HORA"/>
    <m/>
    <m/>
    <m/>
    <m/>
    <x v="0"/>
    <x v="28"/>
    <x v="41"/>
    <m/>
    <n v="0"/>
    <x v="0"/>
    <x v="0"/>
    <s v="SI"/>
    <s v="SI"/>
    <s v="Retraso"/>
    <n v="1"/>
    <n v="0"/>
    <s v="TRANS. PROPIO"/>
    <x v="6"/>
    <x v="1"/>
    <n v="468"/>
    <n v="18"/>
    <n v="0.2"/>
  </r>
  <r>
    <d v="2019-02-08T00:00:00"/>
    <d v="1899-12-30T10:05:00"/>
    <m/>
    <m/>
    <x v="0"/>
    <s v="MR"/>
    <d v="2019-02-08T10:00:00"/>
    <m/>
    <s v="SUS MEDIOS"/>
    <s v="Descarga"/>
    <x v="0"/>
    <n v="0"/>
    <s v="0,5"/>
    <x v="1"/>
    <s v="MECANIZADOS Y DECOLETAJES LUAM"/>
    <s v="Proveedor Roto"/>
    <s v="LLIÇA DE VALL"/>
    <s v="aLB. 2018 2045  PDO 213004339"/>
    <m/>
    <m/>
    <m/>
    <m/>
    <x v="1"/>
    <x v="28"/>
    <x v="15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8T00:00:00"/>
    <d v="1899-12-30T10:06:00"/>
    <m/>
    <m/>
    <x v="0"/>
    <s v="MR"/>
    <d v="2019-02-08T10:00:00"/>
    <m/>
    <s v="SUS MEDIOS"/>
    <s v="Descarga"/>
    <x v="0"/>
    <n v="0"/>
    <n v="0.5"/>
    <x v="1"/>
    <s v="REPRIM"/>
    <s v="Proveedor Roto"/>
    <s v="ABRERA"/>
    <s v="ALB. 51657  PDO. 213004292"/>
    <m/>
    <m/>
    <m/>
    <m/>
    <x v="1"/>
    <x v="28"/>
    <x v="124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8T00:00:00"/>
    <d v="1899-12-30T10:15:00"/>
    <m/>
    <m/>
    <x v="0"/>
    <s v="MR"/>
    <d v="2019-02-08T10:30:00"/>
    <n v="26207"/>
    <s v="SUS MEDIOS"/>
    <s v="Carga"/>
    <x v="0"/>
    <n v="0"/>
    <n v="0.5"/>
    <x v="0"/>
    <s v="ALCON CUSI"/>
    <s v="Retira cliente Inyección"/>
    <s v="EL MASNOU"/>
    <s v="RETIRA DAVID GAUXACHS"/>
    <m/>
    <m/>
    <m/>
    <m/>
    <x v="1"/>
    <x v="28"/>
    <x v="43"/>
    <m/>
    <n v="0"/>
    <x v="0"/>
    <x v="0"/>
    <s v="No"/>
    <s v="Sin cita"/>
    <s v="Sin cita"/>
    <n v="1"/>
    <n v="0"/>
    <s v="CLIENTES"/>
    <x v="6"/>
    <x v="1"/>
    <n v="468"/>
    <n v="18"/>
    <n v="0.2"/>
  </r>
  <r>
    <d v="2019-02-08T00:00:00"/>
    <d v="1899-12-30T10:30:00"/>
    <m/>
    <m/>
    <x v="0"/>
    <s v="MR"/>
    <d v="2019-02-08T10:30:00"/>
    <m/>
    <s v="MRW"/>
    <s v="Descarga"/>
    <x v="0"/>
    <n v="0"/>
    <n v="0.5"/>
    <x v="1"/>
    <s v="MRW"/>
    <s v="Proveedor Inyección"/>
    <s v="ECIJA"/>
    <s v="UN SOBRE CON DOCUMENTACION DE MRW, NO VA A LA ATENCION DE NADIE"/>
    <m/>
    <m/>
    <m/>
    <m/>
    <x v="1"/>
    <x v="28"/>
    <x v="1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8T00:00:00"/>
    <d v="1899-12-30T10:35:00"/>
    <m/>
    <m/>
    <x v="0"/>
    <s v="MR"/>
    <d v="2019-02-08T10:30:00"/>
    <m/>
    <s v="SUS MEDIOS"/>
    <s v="Descarga"/>
    <x v="0"/>
    <n v="0"/>
    <n v="0.5"/>
    <x v="1"/>
    <s v="TORRAS"/>
    <s v="Proveedor Roto"/>
    <s v="SABADELL"/>
    <s v="ALB. L908257  NO HAY PEDIDO"/>
    <m/>
    <m/>
    <m/>
    <m/>
    <x v="1"/>
    <x v="28"/>
    <x v="77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8T00:00:00"/>
    <d v="1899-12-30T11:00:00"/>
    <d v="1899-12-30T11:00:00"/>
    <m/>
    <x v="1"/>
    <s v="MR"/>
    <d v="2019-02-08T11:00:00"/>
    <m/>
    <s v="NIKA"/>
    <s v="Descarga"/>
    <x v="0"/>
    <n v="1"/>
    <n v="2"/>
    <x v="0"/>
    <s v="POWDER"/>
    <s v="Proveedor Roto"/>
    <s v="PALAU"/>
    <s v="alb. S1-3388 PDO. 813002293"/>
    <m/>
    <m/>
    <m/>
    <m/>
    <x v="6"/>
    <x v="28"/>
    <x v="2"/>
    <m/>
    <n v="0"/>
    <x v="0"/>
    <x v="0"/>
    <s v="SI"/>
    <s v="SI"/>
    <s v="SI"/>
    <n v="0"/>
    <n v="1"/>
    <s v="PROVEEDORES"/>
    <x v="6"/>
    <x v="1"/>
    <n v="468"/>
    <n v="18"/>
    <n v="0.2"/>
  </r>
  <r>
    <d v="2019-02-08T00:00:00"/>
    <d v="1899-12-30T11:10:00"/>
    <m/>
    <m/>
    <x v="0"/>
    <s v="MR"/>
    <d v="2019-02-08T11:00:00"/>
    <m/>
    <s v="SUS MEDIOS"/>
    <s v="Descarga"/>
    <x v="0"/>
    <n v="0"/>
    <s v="0,5"/>
    <x v="1"/>
    <s v="CIFEC"/>
    <s v="Proveedor Roto"/>
    <s v="PALAU"/>
    <s v="ALB. 201901355 Y 201901332"/>
    <m/>
    <m/>
    <m/>
    <m/>
    <x v="1"/>
    <x v="28"/>
    <x v="79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8T00:00:00"/>
    <d v="1899-12-30T12:30:00"/>
    <m/>
    <m/>
    <x v="0"/>
    <s v="MR"/>
    <d v="2019-02-08T12:30:00"/>
    <m/>
    <s v="SUS MEDIOS"/>
    <s v="Carga"/>
    <x v="0"/>
    <n v="5"/>
    <n v="10"/>
    <x v="0"/>
    <s v="AQUA AMBIENT"/>
    <s v="Retira cliente Roto"/>
    <s v="VARIOS"/>
    <s v="9AL/19000141"/>
    <m/>
    <m/>
    <m/>
    <m/>
    <x v="6"/>
    <x v="28"/>
    <x v="5"/>
    <m/>
    <n v="0"/>
    <x v="0"/>
    <x v="0"/>
    <s v="No"/>
    <s v="Sin cita"/>
    <s v="Sin cita"/>
    <n v="1"/>
    <n v="0"/>
    <s v="CLIENTES"/>
    <x v="6"/>
    <x v="1"/>
    <n v="468"/>
    <n v="18"/>
    <n v="0.2"/>
  </r>
  <r>
    <d v="2019-02-08T00:00:00"/>
    <d v="1899-12-30T13:20:00"/>
    <m/>
    <m/>
    <x v="0"/>
    <s v="MR"/>
    <d v="2019-02-08T13:30:00"/>
    <m/>
    <s v="TSB"/>
    <s v="Descarga"/>
    <x v="0"/>
    <n v="0"/>
    <n v="0.5"/>
    <x v="1"/>
    <s v="ZFOAM ESPAÑA"/>
    <s v="Proveedor Roto"/>
    <s v="ALFAJARIN"/>
    <s v="ALB 9003676 AVISAR A XAVI"/>
    <m/>
    <m/>
    <m/>
    <m/>
    <x v="1"/>
    <x v="28"/>
    <x v="125"/>
    <m/>
    <n v="0"/>
    <x v="0"/>
    <x v="0"/>
    <s v="No"/>
    <s v="Sin cita"/>
    <s v="Sin cita"/>
    <n v="1"/>
    <n v="0"/>
    <s v="PROVEEDORES"/>
    <x v="6"/>
    <x v="1"/>
    <n v="468"/>
    <n v="18"/>
    <n v="0.2"/>
  </r>
  <r>
    <d v="2019-02-08T00:00:00"/>
    <d v="1899-12-30T15:30:00"/>
    <d v="1899-12-30T15:30:00"/>
    <m/>
    <x v="1"/>
    <s v="MR"/>
    <d v="2019-02-08T15:30:00"/>
    <n v="26174"/>
    <s v="SUS MEDIOS"/>
    <s v="Carga"/>
    <x v="0"/>
    <n v="1.5"/>
    <n v="3"/>
    <x v="0"/>
    <s v="ARTIPLAS"/>
    <s v="Retira cliente Inyección"/>
    <s v="VIZCAYA"/>
    <m/>
    <m/>
    <m/>
    <m/>
    <m/>
    <x v="0"/>
    <x v="28"/>
    <x v="7"/>
    <m/>
    <n v="0"/>
    <x v="0"/>
    <x v="0"/>
    <s v="SI"/>
    <s v="SI"/>
    <s v="SI"/>
    <n v="0"/>
    <n v="1"/>
    <s v="CLIENTES"/>
    <x v="6"/>
    <x v="1"/>
    <n v="468"/>
    <n v="18"/>
    <n v="0.2"/>
  </r>
  <r>
    <d v="2019-02-08T00:00:00"/>
    <d v="1899-12-30T16:00:00"/>
    <d v="1899-12-30T16:00:00"/>
    <m/>
    <x v="1"/>
    <s v="MR"/>
    <d v="2019-02-08T16:00:00"/>
    <m/>
    <s v="SUS MEDIOS"/>
    <s v="Carga"/>
    <x v="0"/>
    <n v="5"/>
    <n v="10"/>
    <x v="0"/>
    <s v="AQUA AMBIENT"/>
    <s v="Retira cliente Roto"/>
    <s v="VARIOS"/>
    <m/>
    <m/>
    <m/>
    <m/>
    <m/>
    <x v="4"/>
    <x v="28"/>
    <x v="13"/>
    <m/>
    <n v="0"/>
    <x v="0"/>
    <x v="0"/>
    <s v="SI"/>
    <s v="SI"/>
    <s v="SI"/>
    <n v="0"/>
    <n v="1"/>
    <s v="CLIENTES"/>
    <x v="6"/>
    <x v="1"/>
    <n v="468"/>
    <n v="18"/>
    <n v="0.2"/>
  </r>
  <r>
    <d v="2019-02-08T00:00:00"/>
    <d v="1899-12-30T17:00:00"/>
    <d v="1899-12-30T17:00:00"/>
    <m/>
    <x v="1"/>
    <s v="MR"/>
    <d v="2019-02-08T17:00:00"/>
    <m/>
    <s v="TRANSLINK"/>
    <s v="Carga"/>
    <x v="0"/>
    <n v="2"/>
    <n v="4"/>
    <x v="0"/>
    <s v="TRANSLINK"/>
    <s v="Recogida diaria"/>
    <s v="VARIOS"/>
    <m/>
    <m/>
    <m/>
    <m/>
    <m/>
    <x v="0"/>
    <x v="28"/>
    <x v="41"/>
    <m/>
    <n v="0"/>
    <x v="0"/>
    <x v="0"/>
    <s v="SI"/>
    <s v="SI"/>
    <s v="SI"/>
    <n v="0"/>
    <n v="1"/>
    <s v="TRANS. PROPIO"/>
    <x v="6"/>
    <x v="1"/>
    <n v="468"/>
    <n v="18"/>
    <n v="0.2"/>
  </r>
  <r>
    <d v="2019-02-08T00:00:00"/>
    <d v="1899-12-30T17:30:00"/>
    <d v="1899-12-30T17:30:00"/>
    <m/>
    <x v="1"/>
    <s v="MR"/>
    <d v="2019-02-08T17:30:00"/>
    <s v="SZENDEX"/>
    <s v="SZENDEX"/>
    <s v="Carga"/>
    <x v="0"/>
    <n v="0"/>
    <n v="1"/>
    <x v="1"/>
    <s v="SZENDEX"/>
    <s v="Recogida diaria"/>
    <s v="VARIOS"/>
    <s v="ALB. MANUAL 19036"/>
    <m/>
    <m/>
    <m/>
    <m/>
    <x v="0"/>
    <x v="28"/>
    <x v="56"/>
    <m/>
    <n v="0"/>
    <x v="0"/>
    <x v="0"/>
    <s v="SI"/>
    <s v="SI"/>
    <s v="SI"/>
    <n v="0"/>
    <n v="1"/>
    <s v="TRANS. PROPIO"/>
    <x v="6"/>
    <x v="1"/>
    <n v="468"/>
    <n v="18"/>
    <n v="0.2"/>
  </r>
  <r>
    <d v="2019-02-08T00:00:00"/>
    <d v="1899-12-30T21:30:00"/>
    <d v="1899-12-30T21:30:00"/>
    <m/>
    <x v="1"/>
    <s v="MR"/>
    <d v="2019-02-08T21:30:00"/>
    <n v="6006703"/>
    <s v="SUS MEDIOS"/>
    <s v="Carga"/>
    <x v="1"/>
    <n v="13.5"/>
    <n v="26"/>
    <x v="0"/>
    <s v="CHEP"/>
    <s v="Retira cliente Inyección"/>
    <s v="VARIOS"/>
    <n v="3665796367"/>
    <m/>
    <m/>
    <m/>
    <m/>
    <x v="8"/>
    <x v="28"/>
    <x v="126"/>
    <m/>
    <n v="1"/>
    <x v="0"/>
    <x v="0"/>
    <s v="SI"/>
    <s v="SI"/>
    <s v="Adelanto"/>
    <n v="0"/>
    <n v="1"/>
    <s v="CLIENTES"/>
    <x v="6"/>
    <x v="1"/>
    <n v="468"/>
    <n v="18"/>
    <n v="0.2"/>
  </r>
  <r>
    <d v="2019-02-11T00:00:00"/>
    <d v="1899-12-30T07:00:00"/>
    <d v="1899-12-30T07:00:00"/>
    <m/>
    <x v="1"/>
    <s v="MR"/>
    <d v="2019-02-11T07:00:00"/>
    <m/>
    <s v="ALGAITRUCK"/>
    <s v="Descarga"/>
    <x v="1"/>
    <n v="13.5"/>
    <n v="26"/>
    <x v="0"/>
    <s v="SCHOELLER LORQUI"/>
    <s v="Entre plantas"/>
    <s v="LORQUI"/>
    <s v="PDE. CONFIRMAR HORA "/>
    <m/>
    <m/>
    <m/>
    <m/>
    <x v="4"/>
    <x v="29"/>
    <x v="61"/>
    <m/>
    <n v="1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08:00:00"/>
    <d v="1899-12-30T08:00:00"/>
    <m/>
    <x v="1"/>
    <s v="MR"/>
    <d v="2019-02-11T08:00:00"/>
    <m/>
    <s v="GIMARCO"/>
    <s v="Descarga"/>
    <x v="0"/>
    <n v="8"/>
    <n v="17"/>
    <x v="0"/>
    <s v="SCHOELLER NRX"/>
    <s v="Filial Import"/>
    <s v="NURIEUX"/>
    <s v="cb-1107 "/>
    <m/>
    <m/>
    <m/>
    <m/>
    <x v="0"/>
    <x v="29"/>
    <x v="9"/>
    <m/>
    <n v="0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09:00:00"/>
    <d v="1899-12-30T09:00:00"/>
    <m/>
    <x v="1"/>
    <s v="MR"/>
    <d v="2019-02-11T09:00:00"/>
    <m/>
    <s v="SUS MEDIOS"/>
    <s v="Carga"/>
    <x v="0"/>
    <n v="1"/>
    <n v="2"/>
    <x v="0"/>
    <s v="MULTIPLASTIC"/>
    <s v="Retira cliente Inyección"/>
    <s v="BARCELONA"/>
    <s v="26606 Y 24097"/>
    <m/>
    <m/>
    <m/>
    <m/>
    <x v="5"/>
    <x v="29"/>
    <x v="14"/>
    <m/>
    <n v="0"/>
    <x v="0"/>
    <x v="0"/>
    <s v="SI"/>
    <s v="SI"/>
    <s v="Retraso"/>
    <n v="1"/>
    <n v="0"/>
    <s v="CLIENTES"/>
    <x v="7"/>
    <x v="1"/>
    <n v="468"/>
    <n v="18"/>
    <n v="0.2"/>
  </r>
  <r>
    <d v="2019-02-11T00:00:00"/>
    <d v="1899-12-30T09:01:00"/>
    <m/>
    <m/>
    <x v="0"/>
    <s v="MR"/>
    <d v="2019-02-11T09:00:00"/>
    <m/>
    <s v="MOLDTRANS"/>
    <s v="Descarga"/>
    <x v="0"/>
    <n v="0.5"/>
    <n v="1"/>
    <x v="0"/>
    <s v="CHAMPION MOULDINGS"/>
    <s v="Proveedor Inyección"/>
    <s v="INGLATERRA"/>
    <s v="ALB. 19042 pDO. 113006423"/>
    <m/>
    <m/>
    <m/>
    <m/>
    <x v="0"/>
    <x v="29"/>
    <x v="52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09:30:00"/>
    <m/>
    <m/>
    <x v="0"/>
    <s v="MR"/>
    <d v="2019-02-11T09:30:00"/>
    <m/>
    <s v="SUS MEDIOS"/>
    <s v="Descarga"/>
    <x v="0"/>
    <n v="0"/>
    <n v="0.5"/>
    <x v="1"/>
    <s v="BASPIN"/>
    <s v="Proveedor Inyección"/>
    <s v="POLINYA"/>
    <s v="ALB. 01183/19 PDO- 713014274"/>
    <m/>
    <m/>
    <m/>
    <m/>
    <x v="1"/>
    <x v="29"/>
    <x v="0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09:35:00"/>
    <m/>
    <m/>
    <x v="0"/>
    <s v="MR"/>
    <d v="2019-02-11T09:30:00"/>
    <m/>
    <s v="ASM"/>
    <s v="Descarga"/>
    <x v="0"/>
    <n v="0"/>
    <n v="0.5"/>
    <x v="1"/>
    <s v="ANDRÉS MASEGOSA"/>
    <s v="Proveedor Inyección"/>
    <s v="PALAU"/>
    <s v="ALB. V298/2019 - pdo. 113006442 me lo da Xavi el nº de pedido"/>
    <m/>
    <m/>
    <m/>
    <m/>
    <x v="1"/>
    <x v="29"/>
    <x v="74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09:36:00"/>
    <m/>
    <m/>
    <x v="0"/>
    <s v="MR"/>
    <d v="2019-02-11T09:30:00"/>
    <m/>
    <s v="ASM"/>
    <s v="Descarga"/>
    <x v="0"/>
    <n v="0"/>
    <n v="0.5"/>
    <x v="1"/>
    <s v="ESAAV"/>
    <s v="Proveedor Roto"/>
    <s v="PALAU"/>
    <s v="PDO. 213004336 ALB.0068-19"/>
    <m/>
    <m/>
    <m/>
    <m/>
    <x v="1"/>
    <x v="29"/>
    <x v="127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09:40:00"/>
    <m/>
    <m/>
    <x v="0"/>
    <s v="MR"/>
    <d v="2019-02-11T09:30:00"/>
    <m/>
    <s v="ARAGONES"/>
    <s v="Descarga"/>
    <x v="0"/>
    <n v="0"/>
    <n v="0.5"/>
    <x v="1"/>
    <s v="SAFI FABRICA DE VALVULAS"/>
    <s v="Proveedor Roto"/>
    <s v="EL VENDRELL"/>
    <s v="ALB. 2019/1112 PDO. 213004331- 2019/1113  PDO. 213004304- 2019/1114 PDO. 213004307"/>
    <m/>
    <m/>
    <m/>
    <m/>
    <x v="1"/>
    <x v="29"/>
    <x v="83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09:45:00"/>
    <m/>
    <m/>
    <x v="0"/>
    <s v="MR"/>
    <d v="2019-02-11T10:00:00"/>
    <m/>
    <s v="SUS MEDIOS"/>
    <s v="Descarga"/>
    <x v="0"/>
    <n v="0"/>
    <n v="0.5"/>
    <x v="1"/>
    <s v="TORRAS"/>
    <s v="Proveedor Roto"/>
    <s v="PALAU"/>
    <s v="ALB. L908637 - L908650 - L908631 - L908608 - L908678"/>
    <m/>
    <m/>
    <m/>
    <m/>
    <x v="1"/>
    <x v="29"/>
    <x v="53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0:00:00"/>
    <d v="1899-12-30T10:00:00"/>
    <m/>
    <x v="1"/>
    <s v="VG"/>
    <d v="2019-02-11T10:00:00"/>
    <m/>
    <s v="NOUTRANSPORT"/>
    <s v="Descarga"/>
    <x v="1"/>
    <n v="13.5"/>
    <n v="26"/>
    <x v="0"/>
    <s v="SCHOELLER SCHWERIN"/>
    <s v="Filial Import"/>
    <s v="ALEMANIA"/>
    <m/>
    <m/>
    <m/>
    <m/>
    <m/>
    <x v="0"/>
    <x v="29"/>
    <x v="14"/>
    <m/>
    <n v="1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0:05:00"/>
    <m/>
    <m/>
    <x v="0"/>
    <s v="MR"/>
    <d v="2019-02-11T10:00:00"/>
    <m/>
    <s v="DHL"/>
    <s v="Descarga"/>
    <x v="0"/>
    <n v="0"/>
    <n v="0.5"/>
    <x v="1"/>
    <s v="INMESOL"/>
    <s v="Proveedor Roto"/>
    <s v="PALAU"/>
    <s v="1 BULTO PARA PEDIDO 1901000497"/>
    <m/>
    <m/>
    <m/>
    <m/>
    <x v="1"/>
    <x v="29"/>
    <x v="15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0:30:00"/>
    <d v="1899-12-30T10:30:00"/>
    <m/>
    <x v="1"/>
    <s v="MR"/>
    <d v="2019-02-11T10:30:00"/>
    <m/>
    <s v="NIKA"/>
    <s v="Descarga"/>
    <x v="0"/>
    <n v="2"/>
    <n v="4"/>
    <x v="0"/>
    <s v="POWDER"/>
    <s v="Proveedor Roto"/>
    <s v="PALAU"/>
    <s v="ALBARAN S1-3391 PDO. 813002293"/>
    <m/>
    <m/>
    <m/>
    <m/>
    <x v="4"/>
    <x v="29"/>
    <x v="1"/>
    <m/>
    <n v="0"/>
    <x v="0"/>
    <x v="0"/>
    <s v="SI"/>
    <s v="SI"/>
    <s v="SI"/>
    <n v="0"/>
    <n v="1"/>
    <s v="PROVEEDORES"/>
    <x v="7"/>
    <x v="1"/>
    <n v="468"/>
    <n v="18"/>
    <n v="0.2"/>
  </r>
  <r>
    <d v="2019-02-11T00:00:00"/>
    <d v="1899-12-30T10:45:00"/>
    <d v="1899-12-30T10:45:00"/>
    <m/>
    <x v="1"/>
    <s v="MR"/>
    <d v="2019-02-11T11:00:00"/>
    <n v="26416"/>
    <s v="GONZATRANS"/>
    <s v="Carga"/>
    <x v="0"/>
    <n v="4"/>
    <n v="8"/>
    <x v="0"/>
    <s v="QUESOS CERRATO"/>
    <s v="DDP Cliente Inyección"/>
    <s v="PALENCIA"/>
    <m/>
    <m/>
    <m/>
    <m/>
    <m/>
    <x v="4"/>
    <x v="29"/>
    <x v="32"/>
    <m/>
    <n v="0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0:50:00"/>
    <m/>
    <m/>
    <x v="0"/>
    <s v="MR"/>
    <d v="2019-02-11T11:00:00"/>
    <m/>
    <s v="SUS MEDIOS"/>
    <s v="Descarga"/>
    <x v="0"/>
    <n v="0"/>
    <s v="0,5"/>
    <x v="1"/>
    <s v="GRUPOSEHI"/>
    <s v="Proveedor Inyección"/>
    <s v="MOLINA DE SEGURA"/>
    <s v="ALB. A184374 A/A XAVI SANCHEZ"/>
    <m/>
    <m/>
    <m/>
    <m/>
    <x v="1"/>
    <x v="29"/>
    <x v="33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0:55:00"/>
    <m/>
    <m/>
    <x v="0"/>
    <s v="MR"/>
    <d v="2019-02-11T11:00:00"/>
    <m/>
    <s v="TOTALCOURIER"/>
    <s v="Descarga"/>
    <x v="0"/>
    <n v="0"/>
    <n v="0.5"/>
    <x v="1"/>
    <s v="MOLD IN GRAPHIC SYSTEMS"/>
    <s v="Proveedor Roto"/>
    <s v="PALAU"/>
    <s v="ALB. AR000591 PDO 213004293"/>
    <m/>
    <m/>
    <m/>
    <m/>
    <x v="1"/>
    <x v="29"/>
    <x v="70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1:00:00"/>
    <d v="1899-12-30T11:00:00"/>
    <m/>
    <x v="1"/>
    <s v="MR"/>
    <d v="2019-02-11T11:00:00"/>
    <n v="6006752"/>
    <s v="NOUTRANSPORT"/>
    <s v="Carga"/>
    <x v="1"/>
    <n v="13.5"/>
    <n v="26"/>
    <x v="0"/>
    <s v="SCHOELLER ALEMANIA"/>
    <s v="DDP Cliente Inyección"/>
    <s v="ALEMANIA"/>
    <s v="avisa que llegara un poco mas tarde"/>
    <s v="R-6593-BCZ /// 8244-KCY"/>
    <m/>
    <m/>
    <m/>
    <x v="4"/>
    <x v="29"/>
    <x v="2"/>
    <m/>
    <n v="1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1:05:00"/>
    <m/>
    <m/>
    <x v="0"/>
    <s v="MR"/>
    <d v="2019-02-11T11:00:00"/>
    <m/>
    <s v="TSB"/>
    <s v="Descarga"/>
    <x v="0"/>
    <n v="0.5"/>
    <n v="1"/>
    <x v="0"/>
    <s v="BIESTERFELD IBERICA"/>
    <s v="Proveedor Inyección"/>
    <s v="BELGICA"/>
    <s v="ALB. 87771251 pdo. 113006429"/>
    <m/>
    <m/>
    <m/>
    <m/>
    <x v="0"/>
    <x v="29"/>
    <x v="78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1:30:00"/>
    <m/>
    <m/>
    <x v="0"/>
    <s v="MR"/>
    <d v="2019-02-11T11:30:00"/>
    <m/>
    <s v="SUS MEDIOS"/>
    <s v="Carga"/>
    <x v="0"/>
    <n v="7"/>
    <n v="15"/>
    <x v="0"/>
    <s v="SCHOELLER BELGICA"/>
    <s v="Retira cliente Filial"/>
    <s v="BELGICA"/>
    <s v="SIN CITA6006856 - 6006872 - 6006622 - 6006828 - 6006736"/>
    <m/>
    <m/>
    <m/>
    <m/>
    <x v="0"/>
    <x v="29"/>
    <x v="3"/>
    <m/>
    <n v="0"/>
    <x v="0"/>
    <x v="0"/>
    <s v="No"/>
    <s v="Sin cita"/>
    <s v="Sin cita"/>
    <n v="1"/>
    <n v="0"/>
    <s v="CLIENTES"/>
    <x v="7"/>
    <x v="1"/>
    <n v="468"/>
    <n v="18"/>
    <n v="0.2"/>
  </r>
  <r>
    <d v="2019-02-11T00:00:00"/>
    <d v="1899-12-30T12:00:00"/>
    <m/>
    <m/>
    <x v="0"/>
    <s v="MR"/>
    <d v="2019-02-11T12:00:00"/>
    <n v="19037"/>
    <s v="SUS MEDIOS"/>
    <s v="Carga"/>
    <x v="0"/>
    <n v="0.5"/>
    <n v="1"/>
    <x v="0"/>
    <s v="VARIOS"/>
    <s v="Retira cliente Inyección"/>
    <s v="MONTMELO"/>
    <s v="RETIRA 1 MUESTRAS P.O. RICARD "/>
    <m/>
    <m/>
    <m/>
    <m/>
    <x v="4"/>
    <x v="29"/>
    <x v="4"/>
    <m/>
    <n v="0"/>
    <x v="0"/>
    <x v="0"/>
    <s v="No"/>
    <s v="Sin cita"/>
    <s v="Sin cita"/>
    <n v="1"/>
    <n v="0"/>
    <s v="CLIENTES"/>
    <x v="7"/>
    <x v="1"/>
    <n v="468"/>
    <n v="18"/>
    <n v="0.2"/>
  </r>
  <r>
    <d v="2019-02-11T00:00:00"/>
    <d v="1899-12-30T12:10:00"/>
    <m/>
    <m/>
    <x v="0"/>
    <s v="MR"/>
    <d v="2019-02-11T12:00:00"/>
    <m/>
    <s v="VICTRANSA"/>
    <s v="Descarga"/>
    <x v="0"/>
    <n v="0.5"/>
    <n v="1"/>
    <x v="0"/>
    <s v="IQAP MASTERBATCH"/>
    <s v="Proveedor Inyección"/>
    <s v="MASIES DE RODA"/>
    <s v="ALB. 817325 Pdo. 113006438"/>
    <m/>
    <m/>
    <m/>
    <m/>
    <x v="1"/>
    <x v="29"/>
    <x v="24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2:30:00"/>
    <m/>
    <m/>
    <x v="0"/>
    <s v="MR"/>
    <d v="2019-02-11T12:30:00"/>
    <m/>
    <s v="DB SCHENKER"/>
    <s v="Descarga"/>
    <x v="0"/>
    <n v="0"/>
    <n v="0.5"/>
    <x v="1"/>
    <s v="BUFAB SPAIN"/>
    <s v="Proveedor Roto"/>
    <s v="PALAU"/>
    <s v="PEDIDO 213004318 "/>
    <m/>
    <m/>
    <m/>
    <m/>
    <x v="1"/>
    <x v="29"/>
    <x v="5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3:00:00"/>
    <d v="1899-12-30T13:00:00"/>
    <m/>
    <x v="1"/>
    <s v="MR"/>
    <d v="2019-02-11T13:00:00"/>
    <n v="6006866"/>
    <s v="UPS"/>
    <s v="Descarga"/>
    <x v="0"/>
    <n v="1"/>
    <n v="2"/>
    <x v="0"/>
    <s v="SCHOELLER INDIA"/>
    <s v="DDP Cliente Inyección"/>
    <s v="INDIA"/>
    <s v="AL FINAL NO CARGA, FALTAN FACTURAS"/>
    <m/>
    <m/>
    <m/>
    <m/>
    <x v="9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2-11T00:00:00"/>
    <d v="1899-12-30T15:00:00"/>
    <m/>
    <m/>
    <x v="0"/>
    <s v="MR"/>
    <d v="2019-02-11T15:00:00"/>
    <m/>
    <s v="SUS MEDIOS"/>
    <s v="Descarga"/>
    <x v="0"/>
    <n v="0"/>
    <n v="0.5"/>
    <x v="1"/>
    <s v="ABC PALAU"/>
    <s v="Proveedor Roto"/>
    <s v="PALAU"/>
    <s v="ALB. 900002309 PDO 213004345"/>
    <m/>
    <m/>
    <m/>
    <m/>
    <x v="1"/>
    <x v="29"/>
    <x v="39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1T00:00:00"/>
    <d v="1899-12-30T15:30:00"/>
    <d v="1899-12-30T15:30:00"/>
    <m/>
    <x v="1"/>
    <s v="MR"/>
    <d v="2019-02-11T15:30:00"/>
    <m/>
    <s v="BREGER"/>
    <s v="Carga"/>
    <x v="1"/>
    <n v="13.5"/>
    <n v="26"/>
    <x v="0"/>
    <s v="SCHOELLER FRANCIA"/>
    <s v="Retira cliente Filial"/>
    <s v="GAILLON"/>
    <s v="6006900 - 6006892 - 6006846 - 6006677 - 6006845 - 6006844 - 6006811 - 6006812 - 6006864"/>
    <m/>
    <m/>
    <m/>
    <m/>
    <x v="8"/>
    <x v="29"/>
    <x v="7"/>
    <m/>
    <n v="1"/>
    <x v="0"/>
    <x v="0"/>
    <s v="SI"/>
    <s v="SI"/>
    <s v="SI"/>
    <n v="0"/>
    <n v="1"/>
    <s v="CLIENTES"/>
    <x v="7"/>
    <x v="1"/>
    <n v="468"/>
    <n v="18"/>
    <n v="0.2"/>
  </r>
  <r>
    <d v="2019-02-11T00:00:00"/>
    <d v="1899-12-30T16:00:00"/>
    <d v="1899-12-30T16:00:00"/>
    <m/>
    <x v="1"/>
    <s v="MR"/>
    <d v="2019-02-11T16:00:00"/>
    <m/>
    <s v="SUS MEDIOS"/>
    <s v="Carga"/>
    <x v="0"/>
    <n v="5"/>
    <n v="10"/>
    <x v="0"/>
    <s v="AQUA AMBIENT"/>
    <s v="Retira cliente Roto"/>
    <s v="VARIOS"/>
    <m/>
    <m/>
    <m/>
    <m/>
    <m/>
    <x v="6"/>
    <x v="29"/>
    <x v="13"/>
    <m/>
    <n v="0"/>
    <x v="0"/>
    <x v="0"/>
    <s v="SI"/>
    <s v="SI"/>
    <s v="SI"/>
    <n v="0"/>
    <n v="1"/>
    <s v="CLIENTES"/>
    <x v="7"/>
    <x v="1"/>
    <n v="468"/>
    <n v="18"/>
    <n v="0.2"/>
  </r>
  <r>
    <d v="2019-02-11T00:00:00"/>
    <d v="1899-12-30T16:30:00"/>
    <d v="1899-12-30T16:30:00"/>
    <m/>
    <x v="1"/>
    <s v="JAR"/>
    <d v="2019-02-11T16:30:00"/>
    <m/>
    <s v="JOSE REY"/>
    <s v="Carga"/>
    <x v="1"/>
    <n v="13.5"/>
    <n v="26"/>
    <x v="0"/>
    <s v="FLUIDRA"/>
    <s v="DDP Cliente Roto"/>
    <s v="MAÇANET"/>
    <m/>
    <m/>
    <m/>
    <m/>
    <m/>
    <x v="6"/>
    <x v="29"/>
    <x v="8"/>
    <m/>
    <n v="1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7:00:00"/>
    <d v="1899-12-30T17:00:00"/>
    <m/>
    <x v="1"/>
    <s v="MR"/>
    <d v="2019-02-11T17:00:00"/>
    <m/>
    <s v="TRANSLINK"/>
    <s v="Carga"/>
    <x v="0"/>
    <n v="1"/>
    <n v="2"/>
    <x v="0"/>
    <s v="TRANSLINK"/>
    <s v="Recogida diaria"/>
    <s v="VARIOS"/>
    <m/>
    <m/>
    <m/>
    <m/>
    <m/>
    <x v="8"/>
    <x v="29"/>
    <x v="41"/>
    <m/>
    <n v="0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7:05:00"/>
    <d v="1899-12-30T17:05:00"/>
    <m/>
    <x v="1"/>
    <s v="MR"/>
    <d v="2019-02-11T17:00:00"/>
    <s v="ASM"/>
    <s v="ASM"/>
    <s v="Carga"/>
    <x v="0"/>
    <n v="0"/>
    <n v="1"/>
    <x v="1"/>
    <s v="ASM "/>
    <s v="Recogida diaria"/>
    <s v="VARIOS"/>
    <s v="26522 Y 26457"/>
    <m/>
    <m/>
    <m/>
    <m/>
    <x v="1"/>
    <x v="29"/>
    <x v="116"/>
    <m/>
    <n v="0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7:30:00"/>
    <d v="1899-12-30T17:30:00"/>
    <m/>
    <x v="1"/>
    <s v="MR"/>
    <d v="2019-02-11T17:30:00"/>
    <n v="26407"/>
    <s v="TOURLINE"/>
    <s v="Carga"/>
    <x v="0"/>
    <n v="0.5"/>
    <n v="1"/>
    <x v="0"/>
    <s v="CONSERVAS EL RAAL"/>
    <s v="Retira cliente Inyección"/>
    <s v="EL RAAL"/>
    <m/>
    <m/>
    <m/>
    <m/>
    <m/>
    <x v="7"/>
    <x v="29"/>
    <x v="56"/>
    <m/>
    <n v="0"/>
    <x v="0"/>
    <x v="0"/>
    <s v="SI"/>
    <s v="SI"/>
    <s v="SI"/>
    <n v="0"/>
    <n v="1"/>
    <s v="CLIENTES"/>
    <x v="7"/>
    <x v="1"/>
    <n v="468"/>
    <n v="18"/>
    <n v="0.2"/>
  </r>
  <r>
    <d v="2019-02-11T00:00:00"/>
    <d v="1899-12-30T18:00:00"/>
    <d v="1899-12-30T18:00:00"/>
    <m/>
    <x v="1"/>
    <s v="MR"/>
    <d v="2019-02-11T18:00:00"/>
    <m/>
    <s v="SESE"/>
    <s v="Carga"/>
    <x v="1"/>
    <n v="13.5"/>
    <n v="26"/>
    <x v="0"/>
    <s v="VALEO"/>
    <s v="Retira cliente Inyección"/>
    <s v="MARTOS"/>
    <s v="9928JJH R3045BCR"/>
    <m/>
    <m/>
    <m/>
    <m/>
    <x v="8"/>
    <x v="29"/>
    <x v="128"/>
    <m/>
    <n v="1"/>
    <x v="0"/>
    <x v="0"/>
    <s v="SI"/>
    <s v="SI"/>
    <s v="Adelanto"/>
    <n v="0"/>
    <n v="1"/>
    <s v="CLIENTES"/>
    <x v="7"/>
    <x v="1"/>
    <n v="468"/>
    <n v="18"/>
    <n v="0.2"/>
  </r>
  <r>
    <d v="2019-02-11T00:00:00"/>
    <d v="1899-12-30T18:01:00"/>
    <d v="1899-12-30T18:01:00"/>
    <m/>
    <x v="1"/>
    <s v="MR"/>
    <d v="2019-02-11T18:00:00"/>
    <n v="26370"/>
    <s v="JFT"/>
    <s v="Carga"/>
    <x v="0"/>
    <n v="2.5"/>
    <n v="5"/>
    <x v="0"/>
    <s v="ISAC MANUEL AMORIM CARREGOSA"/>
    <s v="Retira cliente Inyección"/>
    <s v="PORTUGAL"/>
    <m/>
    <m/>
    <m/>
    <m/>
    <m/>
    <x v="8"/>
    <x v="29"/>
    <x v="129"/>
    <m/>
    <n v="0"/>
    <x v="0"/>
    <x v="0"/>
    <s v="SI"/>
    <s v="SI"/>
    <s v="SI"/>
    <n v="0"/>
    <n v="1"/>
    <s v="CLIENTES"/>
    <x v="7"/>
    <x v="1"/>
    <n v="468"/>
    <n v="18"/>
    <n v="0.2"/>
  </r>
  <r>
    <d v="2019-02-11T00:00:00"/>
    <d v="1899-12-30T18:35:00"/>
    <d v="1899-12-30T18:35:00"/>
    <m/>
    <x v="1"/>
    <s v="MR"/>
    <d v="2019-02-11T18:30:00"/>
    <s v="SZENDEX"/>
    <s v="SZENDEX"/>
    <s v="Carga"/>
    <x v="0"/>
    <n v="0"/>
    <n v="1"/>
    <x v="1"/>
    <s v="SZENDEX"/>
    <s v="Recogida diaria"/>
    <s v="VARIOS"/>
    <s v="ALB. 19038 Y 19039"/>
    <m/>
    <m/>
    <m/>
    <m/>
    <x v="1"/>
    <x v="29"/>
    <x v="130"/>
    <m/>
    <n v="0"/>
    <x v="0"/>
    <x v="0"/>
    <s v="SI"/>
    <s v="SI"/>
    <s v="SI"/>
    <n v="0"/>
    <n v="1"/>
    <s v="TRANS. PROPIO"/>
    <x v="7"/>
    <x v="1"/>
    <n v="468"/>
    <n v="18"/>
    <n v="0.2"/>
  </r>
  <r>
    <d v="2019-02-11T00:00:00"/>
    <d v="1899-12-30T19:00:00"/>
    <d v="1899-12-30T19:00:00"/>
    <m/>
    <x v="1"/>
    <s v="MR"/>
    <d v="2019-02-11T19:00:00"/>
    <n v="26350"/>
    <s v="SUS MEDIOS"/>
    <s v="Carga"/>
    <x v="1"/>
    <n v="13.5"/>
    <n v="26"/>
    <x v="0"/>
    <s v="IMA ACUICULTURA"/>
    <s v="Retira cliente Roto"/>
    <s v="A CORUÑA"/>
    <m/>
    <m/>
    <m/>
    <m/>
    <m/>
    <x v="6"/>
    <x v="29"/>
    <x v="50"/>
    <m/>
    <n v="1"/>
    <x v="0"/>
    <x v="0"/>
    <s v="SI"/>
    <s v="SI"/>
    <s v="Retraso"/>
    <n v="1"/>
    <n v="0"/>
    <s v="CLIENTES"/>
    <x v="7"/>
    <x v="1"/>
    <n v="468"/>
    <n v="18"/>
    <n v="0.2"/>
  </r>
  <r>
    <d v="2019-02-11T00:00:00"/>
    <d v="1899-12-30T20:00:00"/>
    <d v="1899-12-30T20:00:00"/>
    <m/>
    <x v="1"/>
    <s v="MR"/>
    <d v="2019-02-11T20:00:00"/>
    <n v="6006703"/>
    <s v="SUS MEDIOS"/>
    <s v="Carga"/>
    <x v="1"/>
    <n v="13.5"/>
    <n v="26"/>
    <x v="0"/>
    <s v="CHEP"/>
    <s v="Retira cliente Inyección"/>
    <s v="VARIOS"/>
    <s v="3680238836 - PDTE. CONFIRMAR HORA"/>
    <m/>
    <m/>
    <m/>
    <m/>
    <x v="0"/>
    <x v="29"/>
    <x v="20"/>
    <m/>
    <n v="1"/>
    <x v="0"/>
    <x v="0"/>
    <s v="SI"/>
    <s v="SI"/>
    <s v="Adelanto"/>
    <n v="0"/>
    <n v="1"/>
    <s v="CLIENTES"/>
    <x v="7"/>
    <x v="1"/>
    <n v="468"/>
    <n v="18"/>
    <n v="0.2"/>
  </r>
  <r>
    <d v="2019-02-11T00:00:00"/>
    <d v="1899-12-30T20:30:00"/>
    <d v="1899-12-30T20:30:00"/>
    <m/>
    <x v="1"/>
    <s v="MR"/>
    <d v="2019-02-11T20:30:00"/>
    <n v="6006703"/>
    <s v="SUS MEDIOS"/>
    <s v="Carga"/>
    <x v="1"/>
    <n v="13.5"/>
    <n v="26"/>
    <x v="0"/>
    <s v="CHEP"/>
    <s v="Retira cliente Inyección"/>
    <s v="VARIOS"/>
    <s v="3680238834 - PDTE. CONFIRMAR HORA"/>
    <m/>
    <m/>
    <m/>
    <m/>
    <x v="0"/>
    <x v="29"/>
    <x v="61"/>
    <m/>
    <n v="1"/>
    <x v="0"/>
    <x v="0"/>
    <s v="SI"/>
    <s v="SI"/>
    <s v="Adelanto"/>
    <n v="0"/>
    <n v="1"/>
    <s v="CLIENTES"/>
    <x v="7"/>
    <x v="1"/>
    <n v="468"/>
    <n v="18"/>
    <n v="0.2"/>
  </r>
  <r>
    <d v="2019-02-11T00:00:00"/>
    <d v="1899-12-30T21:00:00"/>
    <d v="1899-12-30T21:00:00"/>
    <m/>
    <x v="1"/>
    <s v="MR"/>
    <d v="2019-02-11T21:00:00"/>
    <n v="6006703"/>
    <s v="SUS MEDIOS"/>
    <s v="Carga"/>
    <x v="1"/>
    <n v="13.5"/>
    <n v="26"/>
    <x v="0"/>
    <s v="CHEP"/>
    <s v="Retira cliente Inyección"/>
    <s v="VARIOS"/>
    <s v="3680238838 - PDTE. CONFIRMAR HORA"/>
    <m/>
    <m/>
    <m/>
    <m/>
    <x v="0"/>
    <x v="29"/>
    <x v="9"/>
    <m/>
    <n v="1"/>
    <x v="0"/>
    <x v="0"/>
    <s v="SI"/>
    <s v="SI"/>
    <s v="Adelanto"/>
    <n v="0"/>
    <n v="1"/>
    <s v="CLIENTES"/>
    <x v="7"/>
    <x v="1"/>
    <n v="468"/>
    <n v="18"/>
    <n v="0.2"/>
  </r>
  <r>
    <d v="2019-02-11T00:00:00"/>
    <d v="1899-12-30T21:30:00"/>
    <d v="1899-12-30T21:30:00"/>
    <m/>
    <x v="1"/>
    <s v="MR"/>
    <d v="2019-02-11T21:30:00"/>
    <n v="6006703"/>
    <s v="SUS MEDIOS"/>
    <s v="Carga"/>
    <x v="1"/>
    <n v="13.5"/>
    <n v="26"/>
    <x v="0"/>
    <s v="CHEP"/>
    <s v="Retira cliente Inyección"/>
    <s v="VARIOS"/>
    <s v="3680238835 - PDTE. CONFIRMAR HORA"/>
    <m/>
    <m/>
    <m/>
    <m/>
    <x v="4"/>
    <x v="29"/>
    <x v="1"/>
    <m/>
    <n v="1"/>
    <x v="0"/>
    <x v="0"/>
    <s v="SI"/>
    <s v="SI"/>
    <s v="Adelanto"/>
    <n v="0"/>
    <n v="1"/>
    <s v="CLIENTES"/>
    <x v="7"/>
    <x v="1"/>
    <n v="468"/>
    <n v="18"/>
    <n v="0.2"/>
  </r>
  <r>
    <d v="2019-02-12T00:00:00"/>
    <d v="1899-12-30T06:00:00"/>
    <d v="1899-12-30T06:00:00"/>
    <m/>
    <x v="1"/>
    <s v="MR"/>
    <d v="2019-02-12T06:00:00"/>
    <m/>
    <s v="GONZATRANS"/>
    <s v="Carga"/>
    <x v="0"/>
    <n v="8"/>
    <n v="16"/>
    <x v="0"/>
    <s v="GONZATRANS"/>
    <s v="Recogida diaria"/>
    <s v="VARIOS"/>
    <m/>
    <m/>
    <m/>
    <m/>
    <m/>
    <x v="0"/>
    <x v="30"/>
    <x v="76"/>
    <m/>
    <n v="0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08:30:00"/>
    <d v="1899-12-30T08:30:00"/>
    <m/>
    <x v="1"/>
    <s v="MR"/>
    <d v="2019-02-12T08:30:00"/>
    <s v="DAVID"/>
    <s v="DAVID BERTRAN"/>
    <s v="Carga"/>
    <x v="0"/>
    <n v="3"/>
    <n v="6"/>
    <x v="0"/>
    <s v="DAVID BERTRAN"/>
    <s v="Recogida diaria"/>
    <s v="PALAU"/>
    <s v="alb 041114"/>
    <m/>
    <m/>
    <m/>
    <m/>
    <x v="0"/>
    <x v="30"/>
    <x v="20"/>
    <m/>
    <n v="0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09:00:00"/>
    <d v="1899-12-30T09:00:00"/>
    <m/>
    <x v="1"/>
    <s v="MR"/>
    <d v="2019-02-12T09:00:00"/>
    <n v="26248"/>
    <s v="SUS MEDIOS"/>
    <s v="Carga"/>
    <x v="0"/>
    <n v="6"/>
    <n v="11"/>
    <x v="0"/>
    <s v="GEFCO ONTIGOLA"/>
    <s v="Retira cliente Inyección"/>
    <s v="TOLEDO"/>
    <m/>
    <m/>
    <m/>
    <m/>
    <m/>
    <x v="4"/>
    <x v="30"/>
    <x v="4"/>
    <m/>
    <n v="0"/>
    <x v="0"/>
    <x v="0"/>
    <s v="SI"/>
    <s v="SI"/>
    <s v="Retraso"/>
    <n v="1"/>
    <n v="0"/>
    <s v="CLIENTES"/>
    <x v="7"/>
    <x v="1"/>
    <n v="468"/>
    <n v="18"/>
    <n v="0.2"/>
  </r>
  <r>
    <d v="2019-02-12T00:00:00"/>
    <d v="1899-12-30T10:00:00"/>
    <d v="1899-12-30T10:00:00"/>
    <m/>
    <x v="1"/>
    <s v="MR"/>
    <d v="2019-02-12T10:00:00"/>
    <s v="REMIGIO"/>
    <s v="SUS MEDIOS"/>
    <s v="Carga"/>
    <x v="1"/>
    <n v="13.5"/>
    <n v="26"/>
    <x v="0"/>
    <s v="AQUA AMBIENT"/>
    <s v="Retira cliente Roto"/>
    <s v="VARIOS"/>
    <m/>
    <m/>
    <m/>
    <m/>
    <m/>
    <x v="4"/>
    <x v="30"/>
    <x v="14"/>
    <m/>
    <n v="1"/>
    <x v="0"/>
    <x v="0"/>
    <s v="SI"/>
    <s v="SI"/>
    <s v="SI"/>
    <n v="0"/>
    <n v="1"/>
    <s v="CLIENTES"/>
    <x v="7"/>
    <x v="1"/>
    <n v="468"/>
    <n v="18"/>
    <n v="0.2"/>
  </r>
  <r>
    <d v="2019-02-12T00:00:00"/>
    <d v="1899-12-30T10:25:00"/>
    <m/>
    <m/>
    <x v="0"/>
    <s v="MR"/>
    <d v="2019-02-12T10:30:00"/>
    <m/>
    <s v="SUS MEDIOS"/>
    <s v="Descarga"/>
    <x v="0"/>
    <n v="0"/>
    <n v="0.5"/>
    <x v="1"/>
    <s v="CIFEC"/>
    <s v="Proveedor Roto"/>
    <s v="PALAU"/>
    <s v="ALB. L908655"/>
    <m/>
    <m/>
    <m/>
    <m/>
    <x v="1"/>
    <x v="30"/>
    <x v="111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2T00:00:00"/>
    <d v="1899-12-30T10:30:00"/>
    <m/>
    <m/>
    <x v="0"/>
    <s v="MR"/>
    <d v="2019-02-12T10:30:00"/>
    <n v="6006866"/>
    <s v="UPS"/>
    <s v="Carga"/>
    <x v="0"/>
    <n v="1"/>
    <n v="2"/>
    <x v="0"/>
    <s v="SCHOELLER INDIA"/>
    <s v="Retira cliente Filial"/>
    <s v="INDIA"/>
    <m/>
    <m/>
    <m/>
    <m/>
    <m/>
    <x v="5"/>
    <x v="30"/>
    <x v="1"/>
    <m/>
    <n v="0"/>
    <x v="0"/>
    <x v="0"/>
    <s v="No"/>
    <s v="Sin cita"/>
    <s v="Sin cita"/>
    <n v="1"/>
    <n v="0"/>
    <s v="CLIENTES"/>
    <x v="7"/>
    <x v="1"/>
    <n v="468"/>
    <n v="18"/>
    <n v="0.2"/>
  </r>
  <r>
    <d v="2019-02-12T00:00:00"/>
    <d v="1899-12-30T10:58:00"/>
    <d v="1899-12-30T10:58:00"/>
    <m/>
    <x v="1"/>
    <s v="MR"/>
    <d v="2019-02-12T11:00:00"/>
    <m/>
    <s v="ARAGONES"/>
    <s v="Descarga"/>
    <x v="0"/>
    <n v="0"/>
    <n v="0.5"/>
    <x v="1"/>
    <s v="SAFI FABRICA DE VALVULAS"/>
    <s v="Proveedor Roto"/>
    <s v="EL VENDRELL"/>
    <s v="ALB. 2019/1123 PDO-. 213004359"/>
    <m/>
    <m/>
    <m/>
    <m/>
    <x v="1"/>
    <x v="30"/>
    <x v="131"/>
    <m/>
    <n v="0"/>
    <x v="0"/>
    <x v="0"/>
    <s v="SI"/>
    <s v="SI"/>
    <s v="SI"/>
    <n v="0"/>
    <n v="1"/>
    <s v="PROVEEDORES"/>
    <x v="7"/>
    <x v="1"/>
    <n v="468"/>
    <n v="18"/>
    <n v="0.2"/>
  </r>
  <r>
    <d v="2019-02-12T00:00:00"/>
    <d v="1899-12-30T11:00:00"/>
    <d v="1899-12-30T11:00:00"/>
    <m/>
    <x v="1"/>
    <s v="MR"/>
    <d v="2019-02-12T11:00:00"/>
    <m/>
    <s v="TXT"/>
    <s v="Descarga"/>
    <x v="0"/>
    <n v="0.5"/>
    <n v="1"/>
    <x v="0"/>
    <s v="PUROMASTER"/>
    <s v="Proveedor Inyección"/>
    <s v="PALAU"/>
    <s v="alb. 19av321 pdo. 113006441"/>
    <m/>
    <m/>
    <m/>
    <m/>
    <x v="0"/>
    <x v="30"/>
    <x v="2"/>
    <m/>
    <n v="0"/>
    <x v="0"/>
    <x v="0"/>
    <s v="SI"/>
    <s v="SI"/>
    <s v="SI"/>
    <n v="0"/>
    <n v="1"/>
    <s v="PROVEEDORES"/>
    <x v="7"/>
    <x v="1"/>
    <n v="468"/>
    <n v="18"/>
    <n v="0.2"/>
  </r>
  <r>
    <d v="2019-02-12T00:00:00"/>
    <d v="1899-12-30T11:30:00"/>
    <d v="1899-12-30T11:30:00"/>
    <m/>
    <x v="1"/>
    <s v="MR"/>
    <d v="2019-02-12T11:30:00"/>
    <m/>
    <s v="ALGAITRUCK"/>
    <s v="Carga"/>
    <x v="1"/>
    <n v="13.5"/>
    <n v="26"/>
    <x v="0"/>
    <s v="SCHOELLER LORQUI"/>
    <s v="Entre plantas"/>
    <s v="LORQUI"/>
    <m/>
    <s v="6935-JTR     R-8974-BCV  "/>
    <m/>
    <m/>
    <m/>
    <x v="0"/>
    <x v="30"/>
    <x v="3"/>
    <m/>
    <n v="1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2:00:00"/>
    <d v="1899-12-30T12:00:00"/>
    <m/>
    <x v="1"/>
    <s v="MR"/>
    <d v="2019-02-12T12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4"/>
    <x v="30"/>
    <x v="4"/>
    <m/>
    <n v="1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2:05:00"/>
    <m/>
    <m/>
    <x v="0"/>
    <s v="MR"/>
    <d v="2019-02-12T12:00:00"/>
    <m/>
    <s v="SUS MEDIOS"/>
    <s v="Descarga"/>
    <x v="0"/>
    <n v="0"/>
    <s v="0,5"/>
    <x v="1"/>
    <s v="PÖPPELMANN IBERICA SRLU"/>
    <s v="Proveedor Roto"/>
    <s v="VILASSAR"/>
    <s v="PÖPPELMMAN DE VILASSAR, ALB. 119018544 PDO. 213004349"/>
    <m/>
    <m/>
    <m/>
    <m/>
    <x v="1"/>
    <x v="30"/>
    <x v="35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2T00:00:00"/>
    <d v="1899-12-30T12:30:00"/>
    <d v="1899-12-30T12:30:00"/>
    <m/>
    <x v="1"/>
    <s v="MR"/>
    <d v="2019-02-12T12:30:00"/>
    <m/>
    <s v="SUS MEDIOS"/>
    <s v="Descarga"/>
    <x v="0"/>
    <n v="5"/>
    <n v="10"/>
    <x v="0"/>
    <s v="PLASTICOS GUELL"/>
    <s v="Proveedor Roto"/>
    <s v="PALAU"/>
    <s v="ALB. G190159 Y G190160"/>
    <m/>
    <m/>
    <m/>
    <m/>
    <x v="4"/>
    <x v="30"/>
    <x v="5"/>
    <m/>
    <n v="0"/>
    <x v="0"/>
    <x v="0"/>
    <s v="SI"/>
    <s v="SI"/>
    <s v="SI"/>
    <n v="0"/>
    <n v="1"/>
    <s v="PROVEEDORES"/>
    <x v="7"/>
    <x v="1"/>
    <n v="468"/>
    <n v="18"/>
    <n v="0.2"/>
  </r>
  <r>
    <d v="2019-02-12T00:00:00"/>
    <d v="1899-12-30T12:35:00"/>
    <m/>
    <m/>
    <x v="0"/>
    <s v="MR"/>
    <d v="2019-02-12T12:30:00"/>
    <m/>
    <s v="TOURLINE"/>
    <s v="Descarga"/>
    <x v="0"/>
    <n v="0"/>
    <n v="0.5"/>
    <x v="1"/>
    <s v="VARIOS"/>
    <s v="Proveedor Inyección"/>
    <s v="PORTUGAL"/>
    <s v="MUESTRAS PARA ESTER DE PEDRO COUCELO"/>
    <m/>
    <m/>
    <m/>
    <m/>
    <x v="1"/>
    <x v="30"/>
    <x v="104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2T00:00:00"/>
    <d v="1899-12-30T12:40:00"/>
    <m/>
    <m/>
    <x v="0"/>
    <s v="MR"/>
    <d v="2019-02-12T12:30:00"/>
    <m/>
    <s v="SUS MEDIOS"/>
    <s v="Descarga"/>
    <x v="0"/>
    <n v="2.5"/>
    <n v="5"/>
    <x v="0"/>
    <s v="ALQUI-ENVAS"/>
    <s v="Proveedor Roto"/>
    <s v="PALAU"/>
    <s v="ALB. 40000024 PDO. 219035 Y 219040"/>
    <m/>
    <m/>
    <m/>
    <m/>
    <x v="0"/>
    <x v="30"/>
    <x v="132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2T00:00:00"/>
    <d v="1899-12-30T13:00:00"/>
    <d v="1899-12-30T13:00:00"/>
    <m/>
    <x v="1"/>
    <s v="MR"/>
    <d v="2019-02-12T13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4"/>
    <x v="30"/>
    <x v="37"/>
    <m/>
    <n v="1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3:05:00"/>
    <m/>
    <m/>
    <x v="0"/>
    <s v="MR"/>
    <d v="2019-02-12T13:00:00"/>
    <m/>
    <s v="SUS MEDIOS"/>
    <s v="Descarga"/>
    <x v="0"/>
    <n v="0"/>
    <n v="0.5"/>
    <x v="1"/>
    <s v="COMERCIAL ARQUÉ"/>
    <s v="Proveedor Inyección"/>
    <s v="HOSPITALET"/>
    <s v="ALB. 879732  PDO. 113006430"/>
    <m/>
    <m/>
    <m/>
    <m/>
    <x v="1"/>
    <x v="30"/>
    <x v="133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2T00:00:00"/>
    <d v="1899-12-30T14:00:00"/>
    <d v="1899-12-30T14:00:00"/>
    <m/>
    <x v="1"/>
    <s v="MR"/>
    <d v="2019-02-12T14:00:00"/>
    <n v="6006865"/>
    <s v="BREGER"/>
    <s v="Carga"/>
    <x v="0"/>
    <n v="9"/>
    <n v="17"/>
    <x v="0"/>
    <s v="SCHOELLER FRANCIA"/>
    <s v="Retira cliente Filial"/>
    <s v="FRANCIA"/>
    <m/>
    <m/>
    <m/>
    <m/>
    <m/>
    <x v="8"/>
    <x v="30"/>
    <x v="42"/>
    <m/>
    <n v="0"/>
    <x v="0"/>
    <x v="0"/>
    <s v="SI"/>
    <s v="SI"/>
    <s v="SI"/>
    <n v="0"/>
    <n v="1"/>
    <s v="CLIENTES"/>
    <x v="7"/>
    <x v="1"/>
    <n v="468"/>
    <n v="18"/>
    <n v="0.2"/>
  </r>
  <r>
    <d v="2019-02-12T00:00:00"/>
    <d v="1899-12-30T15:00:00"/>
    <d v="1899-12-30T15:00:00"/>
    <m/>
    <x v="1"/>
    <s v="MR"/>
    <d v="2019-02-12T15:00:00"/>
    <n v="26564"/>
    <s v="EL MOSCA"/>
    <s v="Carga"/>
    <x v="1"/>
    <n v="13.5"/>
    <n v="26"/>
    <x v="2"/>
    <s v="DESARROLLOS ALIMENT. FRESCOS"/>
    <s v="DDP Cliente Inyección"/>
    <s v="SEGORBE"/>
    <m/>
    <s v="5670 KRK / R66"/>
    <m/>
    <m/>
    <m/>
    <x v="8"/>
    <x v="30"/>
    <x v="39"/>
    <m/>
    <n v="1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5:28:00"/>
    <m/>
    <m/>
    <x v="0"/>
    <s v="MR"/>
    <d v="2019-02-12T15:30:00"/>
    <m/>
    <s v="SUS MEDIOS"/>
    <s v="Descarga"/>
    <x v="0"/>
    <n v="0"/>
    <n v="0.5"/>
    <x v="1"/>
    <s v="ABC PALAU"/>
    <s v="Proveedor Inyección"/>
    <s v="PALAU"/>
    <s v="ALB. 900002465"/>
    <m/>
    <m/>
    <m/>
    <m/>
    <x v="1"/>
    <x v="30"/>
    <x v="134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2T00:00:00"/>
    <d v="1899-12-30T15:30:00"/>
    <d v="1899-12-30T15:30:00"/>
    <m/>
    <x v="1"/>
    <s v="VG"/>
    <d v="2019-02-12T15:30:00"/>
    <n v="6006808"/>
    <s v="BCN EXPRESS"/>
    <s v="Carga"/>
    <x v="0"/>
    <n v="0.5"/>
    <n v="1"/>
    <x v="0"/>
    <s v="SCHOELLER FRANCIA"/>
    <s v="DDP Cliente Filial"/>
    <s v="FRANCIA"/>
    <s v="ademas carga manual 19040y descarga un pl de morsinkof"/>
    <m/>
    <m/>
    <m/>
    <m/>
    <x v="6"/>
    <x v="30"/>
    <x v="7"/>
    <m/>
    <n v="0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6:00:00"/>
    <m/>
    <m/>
    <x v="0"/>
    <s v="VG"/>
    <d v="2019-02-12T16:00:00"/>
    <n v="6006763"/>
    <s v="BREGER"/>
    <s v="Carga"/>
    <x v="0"/>
    <n v="10"/>
    <n v="23"/>
    <x v="0"/>
    <s v="SCHOELLER FRANCIA"/>
    <s v="Retira cliente Filial"/>
    <s v="FRANCIA"/>
    <s v="FINALMENTE NO CARGA POR CAMION NO DA ALTURA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12T00:00:00"/>
    <d v="1899-12-30T16:30:00"/>
    <d v="1899-12-30T16:30:00"/>
    <m/>
    <x v="1"/>
    <s v="MR"/>
    <d v="2019-02-12T16:30:00"/>
    <m/>
    <s v="ASM"/>
    <s v="Descarga"/>
    <x v="0"/>
    <n v="0"/>
    <s v="0,5"/>
    <x v="1"/>
    <s v="TECNOPRODUCTS"/>
    <s v="Proveedor Roto"/>
    <s v="SANT FELIU DE LLOBREGAT"/>
    <s v="ALB. 1900589"/>
    <m/>
    <m/>
    <m/>
    <m/>
    <x v="1"/>
    <x v="30"/>
    <x v="8"/>
    <m/>
    <n v="0"/>
    <x v="0"/>
    <x v="0"/>
    <s v="SI"/>
    <s v="SI"/>
    <s v="SI"/>
    <n v="0"/>
    <n v="1"/>
    <s v="PROVEEDORES"/>
    <x v="7"/>
    <x v="1"/>
    <n v="468"/>
    <n v="18"/>
    <n v="0.2"/>
  </r>
  <r>
    <d v="2019-02-12T00:00:00"/>
    <d v="1899-12-30T17:00:00"/>
    <d v="1899-12-30T17:00:00"/>
    <m/>
    <x v="1"/>
    <s v="MR"/>
    <d v="2019-02-12T17:00:00"/>
    <m/>
    <s v="TRANSLINK"/>
    <s v="Carga"/>
    <x v="0"/>
    <n v="2"/>
    <n v="4"/>
    <x v="0"/>
    <s v="TRANSLINK"/>
    <s v="Recogida diaria"/>
    <s v="VARIOS"/>
    <m/>
    <m/>
    <m/>
    <m/>
    <m/>
    <x v="8"/>
    <x v="30"/>
    <x v="41"/>
    <m/>
    <n v="0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8:00:00"/>
    <d v="1899-12-30T18:00:00"/>
    <m/>
    <x v="1"/>
    <s v="MR"/>
    <d v="2019-02-12T18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8"/>
    <x v="30"/>
    <x v="47"/>
    <m/>
    <n v="1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19:00:00"/>
    <d v="1899-12-30T19:00:00"/>
    <m/>
    <x v="1"/>
    <s v="MR"/>
    <d v="2019-02-12T19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8"/>
    <x v="30"/>
    <x v="57"/>
    <m/>
    <n v="1"/>
    <x v="0"/>
    <x v="0"/>
    <s v="SI"/>
    <s v="SI"/>
    <s v="SI"/>
    <n v="0"/>
    <n v="1"/>
    <s v="TRANS. PROPIO"/>
    <x v="7"/>
    <x v="1"/>
    <n v="468"/>
    <n v="18"/>
    <n v="0.2"/>
  </r>
  <r>
    <d v="2019-02-12T00:00:00"/>
    <d v="1899-12-30T21:00:00"/>
    <d v="1899-12-30T21:00:00"/>
    <m/>
    <x v="1"/>
    <s v="MR"/>
    <d v="2019-02-12T21:00:00"/>
    <n v="6006703"/>
    <s v="SUS MEDIOS"/>
    <s v="Carga"/>
    <x v="1"/>
    <n v="13.5"/>
    <n v="26"/>
    <x v="0"/>
    <s v="CHEP"/>
    <s v="Retira cliente Inyección"/>
    <s v="VARIOS"/>
    <s v="3680238839 - PDTE. COFIRMAR HORA"/>
    <m/>
    <m/>
    <m/>
    <m/>
    <x v="8"/>
    <x v="30"/>
    <x v="6"/>
    <m/>
    <n v="1"/>
    <x v="0"/>
    <x v="0"/>
    <s v="SI"/>
    <s v="SI"/>
    <s v="Adelanto"/>
    <n v="0"/>
    <n v="1"/>
    <s v="CLIENTES"/>
    <x v="7"/>
    <x v="1"/>
    <n v="468"/>
    <n v="18"/>
    <n v="0.2"/>
  </r>
  <r>
    <d v="2019-02-12T00:00:00"/>
    <d v="1899-12-30T21:30:00"/>
    <d v="1899-12-30T21:30:00"/>
    <m/>
    <x v="1"/>
    <s v="MR"/>
    <d v="2019-02-12T21:30:00"/>
    <n v="6006703"/>
    <s v="SUS MEDIOS"/>
    <s v="Carga"/>
    <x v="1"/>
    <n v="13.5"/>
    <n v="26"/>
    <x v="0"/>
    <s v="CHEP"/>
    <s v="Retira cliente Inyección"/>
    <s v="VARIOS"/>
    <s v="3680238837 - PDTE. CONFIRMAR HORA"/>
    <m/>
    <m/>
    <m/>
    <m/>
    <x v="0"/>
    <x v="30"/>
    <x v="14"/>
    <m/>
    <n v="1"/>
    <x v="0"/>
    <x v="0"/>
    <s v="SI"/>
    <s v="SI"/>
    <s v="Adelanto"/>
    <n v="0"/>
    <n v="1"/>
    <s v="CLIENTES"/>
    <x v="7"/>
    <x v="1"/>
    <n v="468"/>
    <n v="18"/>
    <n v="0.2"/>
  </r>
  <r>
    <d v="2019-02-13T00:00:00"/>
    <d v="1899-12-30T06:00:00"/>
    <d v="1899-12-30T06:00:00"/>
    <m/>
    <x v="1"/>
    <s v="MR"/>
    <d v="2019-02-13T06:00:00"/>
    <m/>
    <s v="GONZATRANS"/>
    <s v="Carga"/>
    <x v="0"/>
    <n v="4"/>
    <n v="8"/>
    <x v="0"/>
    <s v="GONZATRANS"/>
    <s v="Recogida diaria"/>
    <s v="VARIOS"/>
    <m/>
    <m/>
    <m/>
    <m/>
    <m/>
    <x v="0"/>
    <x v="31"/>
    <x v="76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07:00:00"/>
    <d v="1899-12-30T07:00:00"/>
    <m/>
    <x v="1"/>
    <s v="MR"/>
    <d v="2019-02-13T07:00:00"/>
    <m/>
    <s v="SUS MEDIOS"/>
    <s v="Descarga"/>
    <x v="0"/>
    <n v="5"/>
    <n v="10"/>
    <x v="0"/>
    <s v="REGESPAL"/>
    <s v="Proveedor Inyección"/>
    <s v="PALAU"/>
    <s v="Pedido 113006457"/>
    <m/>
    <m/>
    <m/>
    <m/>
    <x v="0"/>
    <x v="31"/>
    <x v="61"/>
    <m/>
    <n v="0"/>
    <x v="0"/>
    <x v="0"/>
    <s v="SI"/>
    <s v="SI"/>
    <s v="SI"/>
    <n v="0"/>
    <n v="1"/>
    <s v="PROVEEDORES"/>
    <x v="7"/>
    <x v="1"/>
    <n v="468"/>
    <n v="18"/>
    <n v="0.2"/>
  </r>
  <r>
    <d v="2019-02-13T00:00:00"/>
    <d v="1899-12-30T08:30:00"/>
    <d v="1899-12-30T08:30:00"/>
    <m/>
    <x v="1"/>
    <s v="MR"/>
    <d v="2019-02-13T08:30:00"/>
    <s v="DAVID"/>
    <s v="DAVID BERTRAN"/>
    <s v="Carga"/>
    <x v="0"/>
    <n v="3"/>
    <n v="6"/>
    <x v="0"/>
    <s v="DAVID BERTRAN"/>
    <s v="Recogida diaria"/>
    <s v="PALAU"/>
    <s v="alb.41152, 41153 y 41151"/>
    <m/>
    <m/>
    <m/>
    <m/>
    <x v="0"/>
    <x v="31"/>
    <x v="20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09:50:00"/>
    <m/>
    <m/>
    <x v="0"/>
    <s v="MR"/>
    <d v="2019-02-13T10:00:00"/>
    <m/>
    <s v="SUS MEDIOS"/>
    <s v="Descarga"/>
    <x v="0"/>
    <n v="0"/>
    <n v="0.5"/>
    <x v="1"/>
    <s v="CIFEC"/>
    <s v="Proveedor Roto"/>
    <s v="PALAU"/>
    <s v="ALB. 201901493  201901488 NO HAY Nº DE PDO."/>
    <m/>
    <m/>
    <m/>
    <m/>
    <x v="1"/>
    <x v="31"/>
    <x v="89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3T00:00:00"/>
    <d v="1899-12-30T10:00:00"/>
    <d v="1899-12-30T10:00:00"/>
    <m/>
    <x v="1"/>
    <s v="VG"/>
    <d v="2019-02-13T10:00:00"/>
    <m/>
    <s v="SUS MEDIOS"/>
    <s v="Carga"/>
    <x v="0"/>
    <n v="5"/>
    <n v="10"/>
    <x v="0"/>
    <s v="SCHOELLER POLONIA"/>
    <s v="Retira cliente Filial"/>
    <s v="POLONIA"/>
    <s v="6006854, 6006911"/>
    <m/>
    <m/>
    <m/>
    <m/>
    <x v="4"/>
    <x v="31"/>
    <x v="36"/>
    <m/>
    <n v="0"/>
    <x v="0"/>
    <x v="0"/>
    <s v="SI"/>
    <s v="SI"/>
    <s v="Retraso"/>
    <n v="1"/>
    <n v="0"/>
    <s v="CLIENTES"/>
    <x v="7"/>
    <x v="1"/>
    <n v="468"/>
    <n v="18"/>
    <n v="0.2"/>
  </r>
  <r>
    <d v="2019-02-13T00:00:00"/>
    <d v="1899-12-30T10:10:00"/>
    <m/>
    <m/>
    <x v="0"/>
    <s v="MR"/>
    <d v="2019-02-13T10:00:00"/>
    <m/>
    <s v="TOTALCOURIER"/>
    <s v="Descarga"/>
    <x v="0"/>
    <n v="0"/>
    <n v="0.5"/>
    <x v="1"/>
    <s v="MOLD IN GRAPHIC SYSTEMS"/>
    <s v="Proveedor Roto"/>
    <s v="USA"/>
    <s v="1 BULTO SH000892 PDO. 213004328, SH000893 PDO. 213004313"/>
    <m/>
    <m/>
    <m/>
    <m/>
    <x v="1"/>
    <x v="31"/>
    <x v="95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3T00:00:00"/>
    <d v="1899-12-30T10:30:00"/>
    <d v="1899-12-30T10:30:00"/>
    <m/>
    <x v="1"/>
    <s v="MR"/>
    <d v="2019-02-13T10:30:00"/>
    <n v="6006703"/>
    <s v="SUS MEDIOS"/>
    <s v="Carga"/>
    <x v="1"/>
    <n v="13.5"/>
    <n v="26"/>
    <x v="0"/>
    <s v="CHEP"/>
    <s v="Retira cliente Inyección"/>
    <s v="VARIOS"/>
    <s v="3680238843 - se posiciona el chófer el 12/02 a las 15:30 h"/>
    <m/>
    <m/>
    <m/>
    <m/>
    <x v="0"/>
    <x v="31"/>
    <x v="1"/>
    <m/>
    <n v="1"/>
    <x v="0"/>
    <x v="0"/>
    <s v="SI"/>
    <s v="SI"/>
    <s v="SI"/>
    <n v="0"/>
    <n v="1"/>
    <s v="CLIENTES"/>
    <x v="7"/>
    <x v="1"/>
    <n v="468"/>
    <n v="18"/>
    <n v="0.2"/>
  </r>
  <r>
    <d v="2019-02-13T00:00:00"/>
    <d v="1899-12-30T10:55:00"/>
    <m/>
    <m/>
    <x v="0"/>
    <s v="MR"/>
    <d v="2019-02-13T11:00:00"/>
    <m/>
    <s v="MRW"/>
    <s v="Descarga"/>
    <x v="0"/>
    <n v="0"/>
    <n v="0.5"/>
    <x v="1"/>
    <s v="VARIOS"/>
    <s v="Proveedor Inyección"/>
    <s v="VARIOS"/>
    <s v="1 TAPA BLANCA A/A ALBERTO COSTA Y 1 SOBRE DISEÑO LOGO 2 PARA XAVI SANCHEZ"/>
    <m/>
    <m/>
    <m/>
    <m/>
    <x v="1"/>
    <x v="31"/>
    <x v="70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3T00:00:00"/>
    <d v="1899-12-30T11:00:00"/>
    <d v="1899-12-30T11:00:00"/>
    <m/>
    <x v="1"/>
    <s v="MR"/>
    <d v="2019-02-13T11:00:00"/>
    <m/>
    <s v="TXT"/>
    <s v="Descarga"/>
    <x v="0"/>
    <n v="1"/>
    <n v="2"/>
    <x v="0"/>
    <s v="PUROMASTER"/>
    <s v="Proveedor Inyección"/>
    <s v="PALAU"/>
    <s v="19AV328 PDO. 113006420 Y 19AV332 PDO. 113006441"/>
    <m/>
    <m/>
    <m/>
    <m/>
    <x v="0"/>
    <x v="31"/>
    <x v="2"/>
    <m/>
    <n v="0"/>
    <x v="0"/>
    <x v="0"/>
    <s v="SI"/>
    <s v="SI"/>
    <s v="SI"/>
    <n v="0"/>
    <n v="1"/>
    <s v="PROVEEDORES"/>
    <x v="7"/>
    <x v="1"/>
    <n v="468"/>
    <n v="18"/>
    <n v="0.2"/>
  </r>
  <r>
    <d v="2019-02-13T00:00:00"/>
    <d v="1899-12-30T11:30:00"/>
    <d v="1899-12-30T11:30:00"/>
    <m/>
    <x v="1"/>
    <s v="MR"/>
    <d v="2019-02-13T11:30:00"/>
    <m/>
    <s v="SUS MEDIOS"/>
    <s v="Descarga"/>
    <x v="0"/>
    <n v="1.5"/>
    <n v="3"/>
    <x v="0"/>
    <s v="BARMATEC"/>
    <s v="Proveedor Roto"/>
    <s v="PALAU"/>
    <m/>
    <m/>
    <m/>
    <m/>
    <m/>
    <x v="4"/>
    <x v="31"/>
    <x v="5"/>
    <m/>
    <n v="0"/>
    <x v="0"/>
    <x v="0"/>
    <s v="SI"/>
    <s v="SI"/>
    <s v="Retraso"/>
    <n v="1"/>
    <n v="0"/>
    <s v="PROVEEDORES"/>
    <x v="7"/>
    <x v="1"/>
    <n v="468"/>
    <n v="18"/>
    <n v="0.2"/>
  </r>
  <r>
    <d v="2019-02-13T00:00:00"/>
    <d v="1899-12-30T11:35:00"/>
    <m/>
    <m/>
    <x v="0"/>
    <s v="MR"/>
    <d v="2019-02-13T11:30:00"/>
    <m/>
    <s v="SUS MEDIOS"/>
    <s v="Descarga"/>
    <x v="0"/>
    <n v="0"/>
    <n v="0.5"/>
    <x v="1"/>
    <s v="RETOLS PALAU"/>
    <s v="Proveedor Inyección"/>
    <s v="PALAU"/>
    <s v="ALB. A/7643 PDO.213004355, A/7647 PDO.713014367, A/7646 PDO.713014360, A/7645 PDO.713014357"/>
    <m/>
    <m/>
    <m/>
    <m/>
    <x v="1"/>
    <x v="31"/>
    <x v="71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3T00:00:00"/>
    <d v="1899-12-30T11:40:00"/>
    <d v="1899-12-30T11:40:00"/>
    <m/>
    <x v="1"/>
    <s v="MR"/>
    <d v="2019-02-13T11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31"/>
    <x v="11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2:00:00"/>
    <d v="1899-12-30T12:00:00"/>
    <m/>
    <x v="1"/>
    <s v="MR"/>
    <d v="2019-02-13T12:00:00"/>
    <n v="26564"/>
    <s v="EL MOSCA"/>
    <s v="Carga"/>
    <x v="1"/>
    <n v="13.5"/>
    <n v="26"/>
    <x v="2"/>
    <s v="DESARROLLOS ALIMENT. FRESCOS"/>
    <s v="DDP Cliente Inyección"/>
    <s v="SEGORBE"/>
    <m/>
    <s v="4932KET - R1486BCT"/>
    <m/>
    <m/>
    <m/>
    <x v="4"/>
    <x v="31"/>
    <x v="4"/>
    <m/>
    <n v="1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2:01:00"/>
    <d v="1899-12-30T12:01:00"/>
    <m/>
    <x v="1"/>
    <s v="MR"/>
    <d v="2019-02-13T12:00:00"/>
    <n v="26381"/>
    <s v="NADAL-FORWARDING"/>
    <s v="Carga"/>
    <x v="1"/>
    <n v="13.5"/>
    <n v="26"/>
    <x v="0"/>
    <s v="SAT 8275 QUESOS FLOR VALSEQUILLO"/>
    <s v="DDP Cliente Inyección"/>
    <s v="LAS PALMAS"/>
    <s v="CONTENEDOR, carga Miguel M. y Jesús"/>
    <m/>
    <m/>
    <m/>
    <m/>
    <x v="0"/>
    <x v="31"/>
    <x v="34"/>
    <m/>
    <n v="1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2:30:00"/>
    <d v="1899-12-30T12:30:00"/>
    <m/>
    <x v="1"/>
    <s v="MR"/>
    <d v="2019-02-13T12:30:00"/>
    <n v="26214"/>
    <s v="TRANSAHER"/>
    <s v="Carga"/>
    <x v="0"/>
    <n v="1.5"/>
    <n v="3"/>
    <x v="0"/>
    <s v="ARTIPLAS"/>
    <s v="Retira cliente Inyección"/>
    <s v="VIZCAYA"/>
    <m/>
    <s v="4533HZJ - R1454BCW"/>
    <m/>
    <m/>
    <m/>
    <x v="4"/>
    <x v="31"/>
    <x v="5"/>
    <m/>
    <n v="0"/>
    <x v="0"/>
    <x v="0"/>
    <s v="SI"/>
    <s v="SI"/>
    <s v="SI"/>
    <n v="0"/>
    <n v="1"/>
    <s v="CLIENTES"/>
    <x v="7"/>
    <x v="1"/>
    <n v="468"/>
    <n v="18"/>
    <n v="0.2"/>
  </r>
  <r>
    <d v="2019-02-13T00:00:00"/>
    <d v="1899-12-30T12:35:00"/>
    <m/>
    <m/>
    <x v="0"/>
    <s v="MR"/>
    <d v="2019-02-13T12:30:00"/>
    <m/>
    <s v="DB SCHENKER"/>
    <s v="Descarga"/>
    <x v="0"/>
    <n v="0"/>
    <n v="0.5"/>
    <x v="1"/>
    <s v="ANDRÉS MASEGOSA"/>
    <s v="Proveedor Roto"/>
    <s v="ALICANTE"/>
    <s v="ALB. V328/2019 NO TRAE Nº DE PDO."/>
    <m/>
    <m/>
    <m/>
    <m/>
    <x v="1"/>
    <x v="31"/>
    <x v="104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3T00:00:00"/>
    <d v="1899-12-30T13:00:00"/>
    <d v="1899-12-30T13:00:00"/>
    <m/>
    <x v="1"/>
    <s v="MR"/>
    <d v="2019-02-13T13:00:00"/>
    <m/>
    <s v="SUS MEDIOS"/>
    <s v="Carga"/>
    <x v="0"/>
    <n v="1"/>
    <s v="2,5"/>
    <x v="0"/>
    <s v="BENIHORT"/>
    <s v="Retira cliente Inyección"/>
    <s v="CASTELLON"/>
    <s v="25774 Y 26404"/>
    <m/>
    <m/>
    <m/>
    <m/>
    <x v="0"/>
    <x v="31"/>
    <x v="37"/>
    <m/>
    <n v="0"/>
    <x v="0"/>
    <x v="0"/>
    <s v="SI"/>
    <s v="SI"/>
    <s v="SI"/>
    <n v="0"/>
    <n v="1"/>
    <s v="CLIENTES"/>
    <x v="7"/>
    <x v="1"/>
    <n v="468"/>
    <n v="18"/>
    <n v="0.2"/>
  </r>
  <r>
    <d v="2019-02-13T00:00:00"/>
    <d v="1899-12-30T13:01:00"/>
    <d v="1899-12-30T13:01:00"/>
    <m/>
    <x v="1"/>
    <s v="MR"/>
    <d v="2019-02-13T13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8"/>
    <x v="31"/>
    <x v="135"/>
    <m/>
    <n v="1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3:02:00"/>
    <m/>
    <m/>
    <x v="0"/>
    <s v="MR"/>
    <d v="2019-02-13T13:00:00"/>
    <m/>
    <s v="SUS MEDIOS"/>
    <s v="Descarga"/>
    <x v="0"/>
    <n v="0"/>
    <n v="0.5"/>
    <x v="1"/>
    <s v="SINELEC"/>
    <s v="Proveedor Inyección"/>
    <s v="PALAU"/>
    <s v="ALB. 37315 Y ALB. 37324"/>
    <m/>
    <m/>
    <m/>
    <m/>
    <x v="1"/>
    <x v="31"/>
    <x v="136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3T00:00:00"/>
    <d v="1899-12-30T13:31:00"/>
    <d v="1899-12-30T13:31:00"/>
    <m/>
    <x v="1"/>
    <s v="JAR"/>
    <d v="2019-02-13T13:30:00"/>
    <n v="26628"/>
    <s v="JOSE REY"/>
    <s v="Carga"/>
    <x v="1"/>
    <n v="13.5"/>
    <n v="26"/>
    <x v="0"/>
    <s v="PRIMA-RAM"/>
    <s v="DDP Cliente Roto"/>
    <s v="PULPI"/>
    <m/>
    <m/>
    <m/>
    <m/>
    <m/>
    <x v="0"/>
    <x v="31"/>
    <x v="137"/>
    <m/>
    <n v="1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5:00:00"/>
    <d v="1899-12-30T15:00:00"/>
    <m/>
    <x v="1"/>
    <s v="VG"/>
    <d v="2019-02-13T15:00:00"/>
    <n v="6006775"/>
    <s v="SUS MEDIOS"/>
    <s v="Carga"/>
    <x v="1"/>
    <n v="13.5"/>
    <n v="26"/>
    <x v="0"/>
    <s v="SCHOELLER ITALIA"/>
    <s v="Retira cliente Filial"/>
    <s v="ITALIA"/>
    <m/>
    <s v="FG 927 HB - AE 68278 "/>
    <m/>
    <m/>
    <m/>
    <x v="8"/>
    <x v="31"/>
    <x v="39"/>
    <m/>
    <n v="1"/>
    <x v="0"/>
    <x v="0"/>
    <s v="SI"/>
    <s v="SI"/>
    <s v="SI"/>
    <n v="0"/>
    <n v="1"/>
    <s v="CLIENTES"/>
    <x v="7"/>
    <x v="1"/>
    <n v="468"/>
    <n v="18"/>
    <n v="0.2"/>
  </r>
  <r>
    <d v="2019-02-13T00:00:00"/>
    <d v="1899-12-30T15:01:00"/>
    <d v="1899-12-30T15:01:00"/>
    <m/>
    <x v="1"/>
    <s v="MR"/>
    <d v="2019-02-13T15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8"/>
    <x v="31"/>
    <x v="97"/>
    <m/>
    <n v="1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5:30:00"/>
    <d v="1899-12-30T15:30:00"/>
    <m/>
    <x v="1"/>
    <s v="MR"/>
    <d v="2019-02-13T15:30:00"/>
    <n v="26335"/>
    <s v="SUS MEDIOS"/>
    <s v="Carga"/>
    <x v="0"/>
    <n v="4"/>
    <n v="9"/>
    <x v="0"/>
    <s v="AITIP CENTRO TECNOLOGICO"/>
    <s v="Retira cliente Inyección"/>
    <s v="ZARAGOZA"/>
    <m/>
    <s v="7562-KFS // R-6648-BBM"/>
    <m/>
    <m/>
    <m/>
    <x v="8"/>
    <x v="31"/>
    <x v="7"/>
    <m/>
    <n v="0"/>
    <x v="0"/>
    <x v="0"/>
    <s v="SI"/>
    <s v="SI"/>
    <s v="SI"/>
    <n v="0"/>
    <n v="1"/>
    <s v="CLIENTES"/>
    <x v="7"/>
    <x v="1"/>
    <n v="468"/>
    <n v="18"/>
    <n v="0.2"/>
  </r>
  <r>
    <d v="2019-02-13T00:00:00"/>
    <d v="1899-12-30T16:00:00"/>
    <d v="1899-12-30T16:00:00"/>
    <m/>
    <x v="1"/>
    <s v="MR"/>
    <d v="2019-02-13T16:00:00"/>
    <s v="J H L"/>
    <s v="J H L"/>
    <s v="Carga"/>
    <x v="0"/>
    <n v="1"/>
    <n v="2"/>
    <x v="0"/>
    <s v="VARIOS"/>
    <s v="DDP Cliente Inyección"/>
    <s v="PORTUGAL"/>
    <s v="26509 Y 26444"/>
    <m/>
    <m/>
    <m/>
    <m/>
    <x v="6"/>
    <x v="31"/>
    <x v="13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6:30:00"/>
    <d v="1899-12-30T16:30:00"/>
    <m/>
    <x v="1"/>
    <s v="MR"/>
    <d v="2019-02-13T16:30:00"/>
    <n v="26471"/>
    <s v="SUS MEDIOS"/>
    <s v="Carga"/>
    <x v="0"/>
    <n v="1.5"/>
    <n v="3"/>
    <x v="0"/>
    <s v="OSONA IND. PLASTIC"/>
    <s v="Retira cliente Inyección"/>
    <s v="BARCELONA"/>
    <m/>
    <m/>
    <m/>
    <m/>
    <m/>
    <x v="8"/>
    <x v="31"/>
    <x v="8"/>
    <m/>
    <n v="0"/>
    <x v="0"/>
    <x v="0"/>
    <s v="SI"/>
    <s v="SI"/>
    <s v="SI"/>
    <n v="0"/>
    <n v="1"/>
    <s v="CLIENTES"/>
    <x v="7"/>
    <x v="1"/>
    <n v="468"/>
    <n v="18"/>
    <n v="0.2"/>
  </r>
  <r>
    <d v="2019-02-13T00:00:00"/>
    <d v="1899-12-30T17:00:00"/>
    <d v="1899-12-30T17:00:00"/>
    <m/>
    <x v="1"/>
    <s v="MR"/>
    <d v="2019-02-13T17:00:00"/>
    <m/>
    <s v="TRANSLINK"/>
    <s v="Carga"/>
    <x v="0"/>
    <n v="1.5"/>
    <n v="3"/>
    <x v="0"/>
    <s v="TRANSLINK"/>
    <s v="Recogida diaria"/>
    <s v="VARIOS"/>
    <m/>
    <m/>
    <m/>
    <m/>
    <m/>
    <x v="6"/>
    <x v="31"/>
    <x v="41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7:30:00"/>
    <d v="1899-12-30T17:30:00"/>
    <m/>
    <x v="1"/>
    <s v="MR"/>
    <d v="2019-02-13T17:30:00"/>
    <s v="ASM"/>
    <s v="ASM"/>
    <s v="Carga"/>
    <x v="0"/>
    <n v="0"/>
    <n v="1"/>
    <x v="1"/>
    <s v="ASM "/>
    <s v="Recogida diaria"/>
    <s v="VARIOS"/>
    <s v="ALB. 041173 y 041172"/>
    <m/>
    <m/>
    <m/>
    <m/>
    <x v="1"/>
    <x v="31"/>
    <x v="56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8:00:00"/>
    <d v="1899-12-30T18:00:00"/>
    <m/>
    <x v="1"/>
    <s v="MR"/>
    <d v="2019-02-13T18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8"/>
    <x v="31"/>
    <x v="47"/>
    <m/>
    <n v="1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8:30:00"/>
    <d v="1899-12-30T18:30:00"/>
    <m/>
    <x v="1"/>
    <s v="MR"/>
    <d v="2019-02-13T18:30:00"/>
    <s v="SZENDEX"/>
    <s v="SZENDEX"/>
    <s v="Carga"/>
    <x v="0"/>
    <n v="0"/>
    <n v="1"/>
    <x v="1"/>
    <s v="SZENDEX"/>
    <s v="Recogida diaria"/>
    <s v="VARIOS"/>
    <s v="ALB. MANUAL 19043"/>
    <m/>
    <m/>
    <m/>
    <m/>
    <x v="8"/>
    <x v="31"/>
    <x v="48"/>
    <m/>
    <n v="0"/>
    <x v="0"/>
    <x v="0"/>
    <s v="SI"/>
    <s v="SI"/>
    <s v="SI"/>
    <n v="0"/>
    <n v="1"/>
    <s v="TRANS. PROPIO"/>
    <x v="7"/>
    <x v="1"/>
    <n v="468"/>
    <n v="18"/>
    <n v="0.2"/>
  </r>
  <r>
    <d v="2019-02-13T00:00:00"/>
    <d v="1899-12-30T19:00:00"/>
    <d v="1899-12-30T19:00:00"/>
    <m/>
    <x v="1"/>
    <s v="MR"/>
    <d v="2019-02-13T19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8"/>
    <x v="31"/>
    <x v="57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06:00:00"/>
    <d v="1899-12-30T06:00:00"/>
    <m/>
    <x v="1"/>
    <s v="MR"/>
    <d v="2019-02-14T06:00:00"/>
    <m/>
    <s v="GONZATRANS"/>
    <s v="Carga"/>
    <x v="0"/>
    <n v="4.5"/>
    <n v="7"/>
    <x v="0"/>
    <s v="GONZATRANS"/>
    <s v="Recogida diaria"/>
    <s v="VARIOS"/>
    <m/>
    <m/>
    <m/>
    <m/>
    <m/>
    <x v="0"/>
    <x v="32"/>
    <x v="76"/>
    <m/>
    <n v="0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07:00:00"/>
    <d v="1899-12-30T07:00:00"/>
    <m/>
    <x v="1"/>
    <s v="MR"/>
    <d v="2019-02-14T07:00:00"/>
    <m/>
    <s v="ALGAITRUCK"/>
    <s v="Descarga"/>
    <x v="1"/>
    <n v="13.5"/>
    <n v="26"/>
    <x v="0"/>
    <s v="SCHOELLER LORQUI"/>
    <s v="Entre plantas"/>
    <s v="LORQUI"/>
    <n v="5000315"/>
    <m/>
    <m/>
    <m/>
    <m/>
    <x v="0"/>
    <x v="32"/>
    <x v="61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07:30:00"/>
    <d v="1899-12-30T07:30:00"/>
    <m/>
    <x v="1"/>
    <s v="MR"/>
    <d v="2019-02-14T07:30:00"/>
    <m/>
    <s v="SUS MEDIOS"/>
    <s v="Descarga"/>
    <x v="0"/>
    <n v="0.5"/>
    <n v="1"/>
    <x v="0"/>
    <s v="EUROMASTER"/>
    <s v="Proveedor Inyección"/>
    <s v="PALAU"/>
    <s v="INDICA PATRICIA QUE VENDRÁN AVISAR URGENTE A M. ANGEL O A PATRI, ALB. 0A19000670 PDO. 113006455 (NO CONTROLADO HASTA LAS 17:10 HORAS)"/>
    <m/>
    <m/>
    <m/>
    <m/>
    <x v="0"/>
    <x v="32"/>
    <x v="18"/>
    <m/>
    <n v="0"/>
    <x v="0"/>
    <x v="0"/>
    <s v="SI"/>
    <s v="SI"/>
    <s v="SI"/>
    <n v="0"/>
    <n v="1"/>
    <s v="PROVEEDORES"/>
    <x v="7"/>
    <x v="1"/>
    <n v="468"/>
    <n v="18"/>
    <n v="0.2"/>
  </r>
  <r>
    <d v="2019-02-14T00:00:00"/>
    <d v="1899-12-30T08:00:00"/>
    <d v="1899-12-30T08:00:00"/>
    <m/>
    <x v="1"/>
    <s v="MR"/>
    <d v="2019-02-14T08:00:00"/>
    <m/>
    <s v="COMILLAS"/>
    <s v="Carga"/>
    <x v="0"/>
    <n v="5"/>
    <n v="10"/>
    <x v="0"/>
    <s v="MULTIPLASTIC"/>
    <s v="Retira cliente Inyección"/>
    <s v="GRANOLLERS"/>
    <s v="26554, 26535, 26353, 25261"/>
    <m/>
    <m/>
    <m/>
    <m/>
    <x v="4"/>
    <x v="32"/>
    <x v="9"/>
    <m/>
    <n v="0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08:30:00"/>
    <d v="1899-12-30T08:30:00"/>
    <m/>
    <x v="1"/>
    <s v="MR"/>
    <d v="2019-02-14T08:30:00"/>
    <s v="DAVID"/>
    <s v="DAVID BERTRAN"/>
    <s v="Carga"/>
    <x v="0"/>
    <n v="3"/>
    <n v="6"/>
    <x v="0"/>
    <s v="DAVID BERTRAN"/>
    <s v="Recogida diaria"/>
    <s v="PALAU"/>
    <m/>
    <m/>
    <m/>
    <m/>
    <m/>
    <x v="0"/>
    <x v="32"/>
    <x v="20"/>
    <m/>
    <n v="0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09:10:00"/>
    <m/>
    <m/>
    <x v="0"/>
    <s v="MR"/>
    <d v="2019-02-14T09:00:00"/>
    <m/>
    <s v="SUS MEDIOS"/>
    <s v="Descarga"/>
    <x v="0"/>
    <n v="0"/>
    <n v="1"/>
    <x v="0"/>
    <s v="SIMONA"/>
    <s v="Proveedor Roto"/>
    <s v="SANT BOI"/>
    <s v="ALB. 7201237857 PDO. 213004333"/>
    <m/>
    <m/>
    <m/>
    <m/>
    <x v="4"/>
    <x v="32"/>
    <x v="28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4T00:00:00"/>
    <d v="1899-12-30T09:30:00"/>
    <m/>
    <m/>
    <x v="0"/>
    <s v="MR"/>
    <d v="2019-02-14T09:30:00"/>
    <m/>
    <s v="ASM"/>
    <s v="Descarga"/>
    <x v="0"/>
    <n v="0"/>
    <n v="0.5"/>
    <x v="1"/>
    <s v="ASM "/>
    <s v="Proveedor Inyección"/>
    <s v="MADRID"/>
    <s v="SOBRE DE ADESLAS PARA RRHH"/>
    <m/>
    <m/>
    <m/>
    <m/>
    <x v="1"/>
    <x v="32"/>
    <x v="0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4T00:00:00"/>
    <d v="1899-12-30T09:45:00"/>
    <d v="1899-12-30T09:45:00"/>
    <m/>
    <x v="1"/>
    <s v="MR"/>
    <d v="2019-02-14T10:00:00"/>
    <m/>
    <s v="UPS"/>
    <s v="Descarga"/>
    <x v="0"/>
    <n v="0"/>
    <n v="0.5"/>
    <x v="1"/>
    <s v="GIMATIC "/>
    <s v="Proveedor Roto"/>
    <s v="ITALIA"/>
    <s v="A/A ABEL ROMERO  ALB. BMR-Y03003  PDO. 713014361"/>
    <m/>
    <m/>
    <m/>
    <m/>
    <x v="1"/>
    <x v="32"/>
    <x v="53"/>
    <m/>
    <n v="0"/>
    <x v="0"/>
    <x v="0"/>
    <s v="SI"/>
    <s v="SI"/>
    <s v="SI"/>
    <n v="0"/>
    <n v="1"/>
    <s v="PROVEEDORES"/>
    <x v="7"/>
    <x v="1"/>
    <n v="468"/>
    <n v="18"/>
    <n v="0.2"/>
  </r>
  <r>
    <d v="2019-02-14T00:00:00"/>
    <d v="1899-12-30T10:00:00"/>
    <d v="1899-12-30T10:00:00"/>
    <m/>
    <x v="1"/>
    <s v="VG"/>
    <d v="2019-02-14T10:00:00"/>
    <m/>
    <s v="BREGER"/>
    <s v="Carga"/>
    <x v="1"/>
    <n v="13.5"/>
    <n v="26"/>
    <x v="0"/>
    <s v="SCHOELLER FRANCIA"/>
    <s v="Retira cliente Filial"/>
    <s v="GAILLON"/>
    <s v="6006916 + 6006812 + 6006864 + 6006908 "/>
    <m/>
    <m/>
    <m/>
    <m/>
    <x v="0"/>
    <x v="32"/>
    <x v="36"/>
    <m/>
    <n v="1"/>
    <x v="0"/>
    <x v="0"/>
    <s v="SI"/>
    <s v="SI"/>
    <s v="Retraso"/>
    <n v="1"/>
    <n v="0"/>
    <s v="CLIENTES"/>
    <x v="7"/>
    <x v="1"/>
    <n v="468"/>
    <n v="18"/>
    <n v="0.2"/>
  </r>
  <r>
    <d v="2019-02-14T00:00:00"/>
    <d v="1899-12-30T10:30:00"/>
    <d v="1899-12-30T10:30:00"/>
    <m/>
    <x v="1"/>
    <s v="MR"/>
    <d v="2019-02-14T10:30:00"/>
    <m/>
    <s v="SUS MEDIOS"/>
    <s v="Carga"/>
    <x v="0"/>
    <n v="5"/>
    <n v="9"/>
    <x v="0"/>
    <s v="INVERSIONES Y COMUNICACIONES "/>
    <s v="Retira cliente Inyección"/>
    <s v="CHILE"/>
    <s v="26351, 26388 Y 25251"/>
    <m/>
    <m/>
    <m/>
    <m/>
    <x v="4"/>
    <x v="32"/>
    <x v="1"/>
    <m/>
    <n v="0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11:00:00"/>
    <m/>
    <m/>
    <x v="0"/>
    <s v="MR"/>
    <d v="2019-02-14T11:00:00"/>
    <m/>
    <s v="SUS MEDIOS"/>
    <s v="Descarga"/>
    <x v="0"/>
    <n v="0"/>
    <s v="0,5"/>
    <x v="1"/>
    <s v="TORRAS"/>
    <s v="Proveedor Roto"/>
    <s v="SABADELL"/>
    <s v="RECOGE LAS DEVOLUCIONES DE LOS ALBARANES L908257, L908678 Y L908637"/>
    <m/>
    <m/>
    <m/>
    <m/>
    <x v="1"/>
    <x v="32"/>
    <x v="2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4T00:00:00"/>
    <d v="1899-12-30T11:30:00"/>
    <d v="1899-12-30T11:30:00"/>
    <m/>
    <x v="1"/>
    <s v="VG"/>
    <d v="2019-02-14T11:30:00"/>
    <m/>
    <s v="GIMARCO"/>
    <s v="Descarga"/>
    <x v="1"/>
    <n v="13.5"/>
    <n v="26"/>
    <x v="0"/>
    <s v="SCHOELLER NRX"/>
    <s v="Filial Import"/>
    <s v="NURIEUX"/>
    <s v="CB-1110"/>
    <m/>
    <m/>
    <m/>
    <m/>
    <x v="0"/>
    <x v="32"/>
    <x v="3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2:00:00"/>
    <d v="1899-12-30T12:00:00"/>
    <m/>
    <x v="1"/>
    <s v="MR"/>
    <d v="2019-02-14T12:00:00"/>
    <m/>
    <s v="SUS MEDIOS"/>
    <s v="Carga"/>
    <x v="0"/>
    <n v="4"/>
    <n v="8"/>
    <x v="0"/>
    <s v="PALETPLASTIC"/>
    <s v="Retira cliente Inyección"/>
    <s v="EL PALMAR"/>
    <s v="26477, 25693 Y 25264, llegara mas tarde por accidente en carretera"/>
    <s v="7734-KBP (RIGIDO)"/>
    <m/>
    <m/>
    <m/>
    <x v="8"/>
    <x v="32"/>
    <x v="138"/>
    <m/>
    <n v="0"/>
    <x v="0"/>
    <x v="0"/>
    <s v="SI"/>
    <s v="SI"/>
    <s v="Retraso"/>
    <n v="1"/>
    <n v="0"/>
    <s v="CLIENTES"/>
    <x v="7"/>
    <x v="1"/>
    <n v="468"/>
    <n v="18"/>
    <n v="0.2"/>
  </r>
  <r>
    <d v="2019-02-14T00:00:00"/>
    <d v="1899-12-30T12:30:00"/>
    <m/>
    <m/>
    <x v="0"/>
    <s v="MR"/>
    <d v="2019-02-14T12:30:00"/>
    <m/>
    <s v="NACEX"/>
    <s v="Descarga"/>
    <x v="0"/>
    <n v="0"/>
    <s v="0,5"/>
    <x v="1"/>
    <s v="MAGNEGRAF"/>
    <s v="Proveedor Roto"/>
    <s v="PALAU"/>
    <s v="NOS LO DA XAVI ESCARRABILL /// ALB. 19.004.631 NO TIENE NUMERO DE PEDIDO"/>
    <m/>
    <m/>
    <m/>
    <m/>
    <x v="1"/>
    <x v="32"/>
    <x v="5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4T00:00:00"/>
    <d v="1899-12-30T12:31:00"/>
    <d v="1899-12-30T12:31:00"/>
    <m/>
    <x v="1"/>
    <s v="MR"/>
    <d v="2019-02-14T12:30:00"/>
    <n v="26564"/>
    <s v="EL MOSCA"/>
    <s v="Carga"/>
    <x v="1"/>
    <n v="13.5"/>
    <n v="26"/>
    <x v="2"/>
    <s v="DESARROLLOS ALIMENT. FRESCOS"/>
    <s v="DDP Cliente Inyección"/>
    <s v="SEGORBE"/>
    <m/>
    <s v="R7352BDB /// 1044KRR"/>
    <m/>
    <m/>
    <m/>
    <x v="6"/>
    <x v="32"/>
    <x v="16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2:32:00"/>
    <d v="1899-12-30T12:32:00"/>
    <m/>
    <x v="1"/>
    <s v="MR"/>
    <d v="2019-02-14T12:30:00"/>
    <n v="26564"/>
    <s v="EL MOSCA"/>
    <s v="Carga"/>
    <x v="1"/>
    <n v="13.5"/>
    <n v="26"/>
    <x v="2"/>
    <s v="DESARROLLOS ALIMENT. FRESCOS"/>
    <s v="DDP Cliente Inyección"/>
    <s v="SEGORBE"/>
    <m/>
    <s v="9838KRR/// R2926BCW"/>
    <m/>
    <m/>
    <m/>
    <x v="6"/>
    <x v="32"/>
    <x v="139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3:00:00"/>
    <d v="1899-12-30T13:00:00"/>
    <m/>
    <x v="1"/>
    <s v="MR"/>
    <d v="2019-02-14T13:00:00"/>
    <s v="REMIGIO"/>
    <s v="SUS MEDIOS"/>
    <s v="Carga"/>
    <x v="1"/>
    <n v="13.5"/>
    <n v="26"/>
    <x v="0"/>
    <s v="AQUA AMBIENT"/>
    <s v="Retira cliente Roto"/>
    <s v="VARIOS"/>
    <m/>
    <m/>
    <m/>
    <m/>
    <m/>
    <x v="4"/>
    <x v="32"/>
    <x v="37"/>
    <m/>
    <n v="1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13:01:00"/>
    <d v="1899-12-30T13:01:00"/>
    <m/>
    <x v="1"/>
    <s v="MR"/>
    <d v="2019-02-14T13:00:00"/>
    <n v="26564"/>
    <s v="EL MOSCA"/>
    <s v="Carga"/>
    <x v="1"/>
    <n v="13.5"/>
    <n v="26"/>
    <x v="2"/>
    <s v="DESARROLLOS ALIMENT. FRESCOS"/>
    <s v="DDP Cliente Inyección"/>
    <s v="SEGORBE"/>
    <m/>
    <s v="4914KST ///R2433BCW"/>
    <m/>
    <m/>
    <m/>
    <x v="4"/>
    <x v="32"/>
    <x v="135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3:30:00"/>
    <d v="1899-12-30T13:30:00"/>
    <m/>
    <x v="1"/>
    <s v="MR"/>
    <d v="2019-02-14T13:30:00"/>
    <m/>
    <s v="NIKA"/>
    <s v="Descarga"/>
    <x v="0"/>
    <n v="3"/>
    <n v="6"/>
    <x v="0"/>
    <s v="POWDER"/>
    <s v="Proveedor Roto"/>
    <s v="PALAU"/>
    <s v="alb. s1-3400 pdo. 813002297, 813002298 y 813002265"/>
    <m/>
    <m/>
    <m/>
    <m/>
    <x v="4"/>
    <x v="32"/>
    <x v="6"/>
    <m/>
    <n v="0"/>
    <x v="0"/>
    <x v="0"/>
    <s v="SI"/>
    <s v="SI"/>
    <s v="SI"/>
    <n v="0"/>
    <n v="1"/>
    <s v="PROVEEDORES"/>
    <x v="7"/>
    <x v="1"/>
    <n v="468"/>
    <n v="18"/>
    <n v="0.2"/>
  </r>
  <r>
    <d v="2019-02-14T00:00:00"/>
    <d v="1899-12-30T14:00:00"/>
    <d v="1899-12-30T14:00:00"/>
    <m/>
    <x v="1"/>
    <s v="VG"/>
    <d v="2019-02-14T14:00:00"/>
    <m/>
    <s v="GIMARCO"/>
    <s v="Descarga"/>
    <x v="1"/>
    <n v="13.5"/>
    <n v="26"/>
    <x v="0"/>
    <s v="SCHOELLER GAILLON"/>
    <s v="Filial Import"/>
    <s v="GAILLON"/>
    <s v="CB-1111 -"/>
    <s v="12-QR-93 / P-99225"/>
    <m/>
    <m/>
    <m/>
    <x v="8"/>
    <x v="32"/>
    <x v="42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4:01:00"/>
    <d v="1899-12-30T14:01:00"/>
    <m/>
    <x v="1"/>
    <s v="MR"/>
    <d v="2019-02-14T14:00:00"/>
    <n v="26564"/>
    <s v="EL MOSCA"/>
    <s v="Carga"/>
    <x v="1"/>
    <n v="13.5"/>
    <n v="26"/>
    <x v="2"/>
    <s v="DESARROLLOS ALIMENT. FRESCOS"/>
    <s v="DDP Cliente Inyección"/>
    <s v="SEGORBE"/>
    <m/>
    <s v="R2848BCP /// 4940KRN"/>
    <m/>
    <m/>
    <m/>
    <x v="6"/>
    <x v="32"/>
    <x v="45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4:17:00"/>
    <d v="1899-12-30T14:17:00"/>
    <m/>
    <x v="1"/>
    <s v="MR"/>
    <d v="2019-02-14T14:30:00"/>
    <n v="26564"/>
    <s v="EL MOSCA"/>
    <s v="Carga"/>
    <x v="1"/>
    <n v="13.5"/>
    <n v="26"/>
    <x v="2"/>
    <s v="DESARROLLOS ALIMENT. FRESCOS"/>
    <s v="DDP Cliente Inyección"/>
    <s v="SEGORBE"/>
    <m/>
    <s v="4892JTL /// R5671BCJ"/>
    <m/>
    <m/>
    <m/>
    <x v="6"/>
    <x v="32"/>
    <x v="140"/>
    <m/>
    <n v="1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4:30:00"/>
    <d v="1899-12-30T14:30:00"/>
    <m/>
    <x v="1"/>
    <s v="MR"/>
    <d v="2019-02-14T14:30:00"/>
    <n v="26530"/>
    <s v="SUS MEDIOS"/>
    <s v="Carga"/>
    <x v="0"/>
    <n v="1"/>
    <n v="2"/>
    <x v="0"/>
    <s v="STORE &amp; GO "/>
    <s v="Retira cliente Roto"/>
    <s v="PORTUGAL"/>
    <m/>
    <m/>
    <m/>
    <m/>
    <m/>
    <x v="6"/>
    <x v="32"/>
    <x v="8"/>
    <m/>
    <n v="0"/>
    <x v="0"/>
    <x v="0"/>
    <s v="SI"/>
    <s v="SI"/>
    <s v="Retraso"/>
    <n v="1"/>
    <n v="0"/>
    <s v="CLIENTES"/>
    <x v="7"/>
    <x v="1"/>
    <n v="468"/>
    <n v="18"/>
    <n v="0.2"/>
  </r>
  <r>
    <d v="2019-02-14T00:00:00"/>
    <d v="1899-12-30T15:01:00"/>
    <d v="1899-12-30T15:01:00"/>
    <m/>
    <x v="1"/>
    <s v="MR"/>
    <d v="2019-02-14T15:00:00"/>
    <n v="26518"/>
    <s v="RHENUS"/>
    <s v="Carga"/>
    <x v="0"/>
    <n v="0.5"/>
    <n v="1"/>
    <x v="0"/>
    <s v="3 OPAL CENTRAL DE ENVASES"/>
    <s v="Retira cliente Inyección"/>
    <s v="MADRID"/>
    <m/>
    <m/>
    <m/>
    <m/>
    <m/>
    <x v="8"/>
    <x v="32"/>
    <x v="97"/>
    <m/>
    <n v="0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15:30:00"/>
    <d v="1899-12-30T15:30:00"/>
    <m/>
    <x v="1"/>
    <s v="MR"/>
    <d v="2019-02-14T15:30:00"/>
    <n v="26637"/>
    <s v="DASCHER"/>
    <s v="Carga"/>
    <x v="0"/>
    <n v="1"/>
    <n v="2"/>
    <x v="0"/>
    <s v="CAVYCAR"/>
    <s v="Retira cliente Inyección"/>
    <s v="GUIPUZCOA"/>
    <m/>
    <m/>
    <m/>
    <m/>
    <m/>
    <x v="8"/>
    <x v="32"/>
    <x v="7"/>
    <m/>
    <n v="0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16:00:00"/>
    <d v="1899-12-30T16:00:00"/>
    <m/>
    <x v="1"/>
    <s v="MR"/>
    <d v="2019-02-14T16:00:00"/>
    <m/>
    <s v="SUS MEDIOS"/>
    <s v="Carga"/>
    <x v="0"/>
    <n v="5"/>
    <n v="10"/>
    <x v="0"/>
    <s v="AQUA AMBIENT"/>
    <s v="Retira cliente Roto"/>
    <s v="VARIOS"/>
    <s v="alb. DSO364, alb. 9AL/19000168"/>
    <m/>
    <m/>
    <m/>
    <m/>
    <x v="6"/>
    <x v="32"/>
    <x v="13"/>
    <m/>
    <n v="0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16:25:00"/>
    <d v="1899-12-30T16:25:00"/>
    <m/>
    <x v="1"/>
    <s v="MR"/>
    <d v="2019-02-14T16:30:00"/>
    <m/>
    <s v="GARVI"/>
    <s v="Descarga"/>
    <x v="0"/>
    <n v="7"/>
    <n v="14"/>
    <x v="0"/>
    <s v="POLIURETANOS RIVAS"/>
    <s v="Proveedor Roto"/>
    <s v="ZARAGOZA"/>
    <s v="ALBARAN A/190.166 /// PDO. 813002277/78/79/80/81/82"/>
    <m/>
    <m/>
    <m/>
    <m/>
    <x v="6"/>
    <x v="32"/>
    <x v="141"/>
    <m/>
    <n v="0"/>
    <x v="0"/>
    <x v="0"/>
    <s v="SI"/>
    <s v="SI"/>
    <s v="SI"/>
    <n v="0"/>
    <n v="1"/>
    <s v="PROVEEDORES"/>
    <x v="7"/>
    <x v="1"/>
    <n v="468"/>
    <n v="18"/>
    <n v="0.2"/>
  </r>
  <r>
    <d v="2019-02-14T00:00:00"/>
    <d v="1899-12-30T16:30:00"/>
    <d v="1899-12-30T16:30:00"/>
    <m/>
    <x v="1"/>
    <s v="MR"/>
    <d v="2019-02-14T16:30:00"/>
    <n v="6006703"/>
    <s v="SUS MEDIOS"/>
    <s v="Carga"/>
    <x v="1"/>
    <n v="13.5"/>
    <n v="26"/>
    <x v="0"/>
    <s v="CHEP"/>
    <s v="Retira cliente Inyección"/>
    <s v="VARIOS"/>
    <n v="3680242811"/>
    <m/>
    <m/>
    <m/>
    <m/>
    <x v="8"/>
    <x v="32"/>
    <x v="8"/>
    <m/>
    <n v="1"/>
    <x v="0"/>
    <x v="0"/>
    <s v="SI"/>
    <s v="SI"/>
    <s v="SI"/>
    <n v="0"/>
    <n v="1"/>
    <s v="CLIENTES"/>
    <x v="7"/>
    <x v="1"/>
    <n v="468"/>
    <n v="18"/>
    <n v="0.2"/>
  </r>
  <r>
    <d v="2019-02-14T00:00:00"/>
    <d v="1899-12-30T17:00:00"/>
    <d v="1899-12-30T17:00:00"/>
    <m/>
    <x v="1"/>
    <s v="MR"/>
    <d v="2019-02-14T17:00:00"/>
    <m/>
    <s v="TRANSLINK"/>
    <s v="Carga"/>
    <x v="0"/>
    <n v="3"/>
    <n v="5"/>
    <x v="0"/>
    <s v="TRANSLINK"/>
    <s v="Recogida diaria"/>
    <s v="VARIOS"/>
    <m/>
    <m/>
    <m/>
    <m/>
    <m/>
    <x v="8"/>
    <x v="32"/>
    <x v="41"/>
    <m/>
    <n v="0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17:30:00"/>
    <d v="1899-12-30T17:30:00"/>
    <m/>
    <x v="1"/>
    <s v="MR"/>
    <d v="2019-02-14T17:30:00"/>
    <s v="SZENDEX"/>
    <s v="SZENDEX"/>
    <s v="Carga"/>
    <x v="0"/>
    <n v="0"/>
    <n v="1"/>
    <x v="1"/>
    <s v="SZENDEX"/>
    <s v="Recogida diaria"/>
    <s v="VARIOS"/>
    <s v="albaran 041201"/>
    <m/>
    <m/>
    <m/>
    <m/>
    <x v="1"/>
    <x v="32"/>
    <x v="56"/>
    <m/>
    <n v="0"/>
    <x v="0"/>
    <x v="0"/>
    <s v="SI"/>
    <s v="SI"/>
    <s v="SI"/>
    <n v="0"/>
    <n v="1"/>
    <s v="TRANS. PROPIO"/>
    <x v="7"/>
    <x v="1"/>
    <n v="468"/>
    <n v="18"/>
    <n v="0.2"/>
  </r>
  <r>
    <d v="2019-02-14T00:00:00"/>
    <d v="1899-12-30T20:00:00"/>
    <d v="1899-12-30T20:00:00"/>
    <m/>
    <x v="1"/>
    <s v="MR"/>
    <d v="2019-02-14T20:00:00"/>
    <n v="26564"/>
    <s v="EL MOSCA"/>
    <s v="Carga"/>
    <x v="1"/>
    <n v="13.5"/>
    <n v="26"/>
    <x v="2"/>
    <s v="DESARROLLOS ALIMENT. FRESCOS"/>
    <s v="DDP Cliente Inyección"/>
    <s v="SEGORBE"/>
    <m/>
    <m/>
    <m/>
    <m/>
    <m/>
    <x v="6"/>
    <x v="32"/>
    <x v="50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06:00:00"/>
    <d v="1899-12-30T06:00:00"/>
    <m/>
    <x v="1"/>
    <s v="MR"/>
    <d v="2019-02-15T06:00:00"/>
    <m/>
    <s v="GONZATRANS"/>
    <s v="Carga"/>
    <x v="1"/>
    <n v="13.5"/>
    <n v="26"/>
    <x v="0"/>
    <s v="GONZATRANS"/>
    <s v="Recogida diaria"/>
    <s v="VARIOS"/>
    <m/>
    <m/>
    <m/>
    <m/>
    <m/>
    <x v="0"/>
    <x v="33"/>
    <x v="76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07:00:00"/>
    <d v="1899-12-30T07:00:00"/>
    <m/>
    <x v="1"/>
    <s v="JAR"/>
    <d v="2019-02-15T07:00:00"/>
    <m/>
    <s v="JOSE REY"/>
    <s v="Carga"/>
    <x v="1"/>
    <n v="13.5"/>
    <n v="26"/>
    <x v="0"/>
    <s v="FLUIDRA"/>
    <s v="DDP Cliente Roto"/>
    <s v="MAÇANET"/>
    <m/>
    <m/>
    <m/>
    <m/>
    <m/>
    <x v="0"/>
    <x v="33"/>
    <x v="61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08:00:00"/>
    <m/>
    <m/>
    <x v="0"/>
    <s v="MR"/>
    <d v="2019-02-15T08:00:00"/>
    <m/>
    <s v="SUS MEDIOS"/>
    <s v="Descarga"/>
    <x v="1"/>
    <n v="13.5"/>
    <n v="26"/>
    <x v="0"/>
    <s v="CHEP"/>
    <s v="Proveedor Inyección"/>
    <s v="CHEP"/>
    <n v="3680191443"/>
    <m/>
    <m/>
    <m/>
    <m/>
    <x v="0"/>
    <x v="33"/>
    <x v="9"/>
    <m/>
    <n v="1"/>
    <x v="0"/>
    <x v="0"/>
    <s v="No"/>
    <s v="Sin cita"/>
    <s v="Sin cita"/>
    <n v="1"/>
    <n v="0"/>
    <s v="PROVEEDORES"/>
    <x v="7"/>
    <x v="1"/>
    <n v="468"/>
    <n v="18"/>
    <n v="0.2"/>
  </r>
  <r>
    <d v="2019-02-15T00:00:00"/>
    <d v="1899-12-30T08:30:00"/>
    <d v="1899-12-30T08:30:00"/>
    <m/>
    <x v="1"/>
    <s v="MR"/>
    <d v="2019-02-15T08:30:00"/>
    <s v="DAVID"/>
    <s v="DAVID BERTRAN"/>
    <s v="Carga"/>
    <x v="0"/>
    <n v="3"/>
    <n v="6"/>
    <x v="0"/>
    <s v="DAVID BERTRAN"/>
    <s v="Recogida diaria"/>
    <s v="PALAU"/>
    <s v="ALB. 041241"/>
    <m/>
    <m/>
    <m/>
    <m/>
    <x v="0"/>
    <x v="33"/>
    <x v="20"/>
    <m/>
    <n v="0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08:50:00"/>
    <m/>
    <m/>
    <x v="0"/>
    <s v="MR"/>
    <d v="2019-02-15T09:00:00"/>
    <m/>
    <s v="SUS MEDIOS"/>
    <s v="Descarga"/>
    <x v="0"/>
    <n v="6"/>
    <n v="12"/>
    <x v="0"/>
    <s v="BEKUPLAST"/>
    <s v="Proveedor Inyección"/>
    <s v="ALEMANIA"/>
    <s v="ALB. LS187778 PDO. 113006434"/>
    <m/>
    <m/>
    <m/>
    <m/>
    <x v="4"/>
    <x v="33"/>
    <x v="26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5T00:00:00"/>
    <d v="1899-12-30T09:00:00"/>
    <d v="1899-12-30T09:00:00"/>
    <m/>
    <x v="1"/>
    <s v="MR"/>
    <d v="2019-02-15T09:00:00"/>
    <m/>
    <s v="SESE"/>
    <s v="Carga"/>
    <x v="1"/>
    <n v="13.5"/>
    <n v="26"/>
    <x v="0"/>
    <s v="VALEO"/>
    <s v="Retira cliente Inyección"/>
    <s v="MARTOS"/>
    <s v="25840 - envio 7059"/>
    <s v="4256A7       R7355BBV"/>
    <m/>
    <m/>
    <m/>
    <x v="8"/>
    <x v="32"/>
    <x v="142"/>
    <m/>
    <n v="1"/>
    <x v="0"/>
    <x v="0"/>
    <s v="SI"/>
    <s v="Adelanto"/>
    <s v="Adelanto"/>
    <n v="0"/>
    <n v="1"/>
    <s v="CLIENTES"/>
    <x v="7"/>
    <x v="1"/>
    <n v="468"/>
    <n v="18"/>
    <n v="0.2"/>
  </r>
  <r>
    <d v="2019-02-15T00:00:00"/>
    <d v="1899-12-30T09:45:00"/>
    <m/>
    <m/>
    <x v="0"/>
    <s v="MR"/>
    <d v="2019-02-15T10:00:00"/>
    <m/>
    <s v="SUS MEDIOS"/>
    <s v="Descarga"/>
    <x v="0"/>
    <n v="0"/>
    <n v="0.5"/>
    <x v="1"/>
    <s v="SOVAIC"/>
    <s v="Proveedor Roto"/>
    <s v="FRANCIA"/>
    <s v="ALB. 46706 PDO. 213004351"/>
    <m/>
    <m/>
    <m/>
    <m/>
    <x v="1"/>
    <x v="33"/>
    <x v="53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5T00:00:00"/>
    <d v="1899-12-30T09:54:00"/>
    <m/>
    <m/>
    <x v="0"/>
    <s v="MR"/>
    <d v="2019-02-15T10:00:00"/>
    <m/>
    <s v="SUS MEDIOS"/>
    <s v="Descarga"/>
    <x v="0"/>
    <n v="8"/>
    <n v="16"/>
    <x v="0"/>
    <s v="TECNOAGUAS"/>
    <s v="Proveedor Inyección"/>
    <s v="ALICANTE"/>
    <s v="ALBARAN 1901173 "/>
    <m/>
    <m/>
    <m/>
    <m/>
    <x v="0"/>
    <x v="33"/>
    <x v="143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5T00:00:00"/>
    <d v="1899-12-30T10:00:00"/>
    <d v="1899-12-30T10:00:00"/>
    <m/>
    <x v="1"/>
    <s v="MR"/>
    <d v="2019-02-15T10:00:00"/>
    <m/>
    <s v="SESE"/>
    <s v="Carga"/>
    <x v="1"/>
    <n v="13.5"/>
    <n v="26"/>
    <x v="0"/>
    <s v="VALEO"/>
    <s v="Retira cliente Inyección"/>
    <s v="MARTOS"/>
    <n v="26037"/>
    <s v="80692A33   1543-07"/>
    <m/>
    <m/>
    <m/>
    <x v="6"/>
    <x v="32"/>
    <x v="144"/>
    <m/>
    <n v="1"/>
    <x v="0"/>
    <x v="0"/>
    <s v="SI"/>
    <s v="Adelanto"/>
    <s v="Adelanto"/>
    <n v="0"/>
    <n v="1"/>
    <s v="CLIENTES"/>
    <x v="7"/>
    <x v="1"/>
    <n v="468"/>
    <n v="18"/>
    <n v="0.2"/>
  </r>
  <r>
    <d v="2019-02-15T00:00:00"/>
    <d v="1899-12-30T10:12:00"/>
    <m/>
    <m/>
    <x v="0"/>
    <s v="MR"/>
    <d v="2019-02-15T10:00:00"/>
    <m/>
    <s v="TSB"/>
    <s v="Descarga"/>
    <x v="0"/>
    <n v="0.5"/>
    <n v="1"/>
    <x v="0"/>
    <s v="QUIMICS DALMAU"/>
    <s v="Proveedor Inyección"/>
    <s v="BARCELONA"/>
    <s v="ALB. 23901 PDO. 113006464"/>
    <m/>
    <m/>
    <m/>
    <m/>
    <x v="1"/>
    <x v="33"/>
    <x v="145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5T00:00:00"/>
    <d v="1899-12-30T10:30:00"/>
    <m/>
    <m/>
    <x v="0"/>
    <s v="MR"/>
    <d v="2019-02-15T10:30:00"/>
    <n v="6006786"/>
    <s v="BREGER"/>
    <s v="Carga"/>
    <x v="1"/>
    <n v="13.5"/>
    <n v="26"/>
    <x v="0"/>
    <s v="SCHOELLER FRANCIA"/>
    <s v="Retira cliente Filial"/>
    <s v="FRANCIA"/>
    <m/>
    <m/>
    <m/>
    <m/>
    <m/>
    <x v="4"/>
    <x v="33"/>
    <x v="1"/>
    <m/>
    <n v="1"/>
    <x v="0"/>
    <x v="0"/>
    <s v="No"/>
    <s v="Sin cita"/>
    <s v="Sin cita"/>
    <n v="1"/>
    <n v="0"/>
    <s v="CLIENTES"/>
    <x v="7"/>
    <x v="1"/>
    <n v="468"/>
    <n v="18"/>
    <n v="0.2"/>
  </r>
  <r>
    <d v="2019-02-15T00:00:00"/>
    <d v="1899-12-30T10:35:00"/>
    <m/>
    <m/>
    <x v="0"/>
    <s v="MR"/>
    <d v="2019-02-15T10:30:00"/>
    <m/>
    <s v="SUS MEDIOS"/>
    <s v="Descarga"/>
    <x v="0"/>
    <n v="0"/>
    <n v="0.5"/>
    <x v="1"/>
    <s v="TORRAS"/>
    <s v="Proveedor Roto"/>
    <s v="SABADELL"/>
    <s v="ALB. L909985 Y L909863"/>
    <m/>
    <m/>
    <m/>
    <m/>
    <x v="1"/>
    <x v="33"/>
    <x v="77"/>
    <m/>
    <n v="0"/>
    <x v="0"/>
    <x v="0"/>
    <s v="No"/>
    <s v="Sin cita"/>
    <s v="Sin cita"/>
    <n v="1"/>
    <n v="0"/>
    <s v="PROVEEDORES"/>
    <x v="7"/>
    <x v="1"/>
    <n v="468"/>
    <n v="18"/>
    <n v="0.2"/>
  </r>
  <r>
    <d v="2019-02-15T00:00:00"/>
    <d v="1899-12-30T11:00:00"/>
    <d v="1899-12-30T11:00:00"/>
    <m/>
    <x v="1"/>
    <s v="MR"/>
    <d v="2019-02-15T11:00:00"/>
    <n v="26564"/>
    <s v="EL MOSCA"/>
    <s v="Carga"/>
    <x v="1"/>
    <n v="13.5"/>
    <n v="26"/>
    <x v="2"/>
    <s v="DESARROLLOS ALIMENT. FRESCOS"/>
    <s v="DDP Cliente Inyección"/>
    <s v="SEGORBE"/>
    <m/>
    <s v="4049KTS /// R5192BCY"/>
    <m/>
    <m/>
    <m/>
    <x v="4"/>
    <x v="33"/>
    <x v="2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2:00:00"/>
    <d v="1899-12-30T12:00:00"/>
    <m/>
    <x v="1"/>
    <s v="MR"/>
    <d v="2019-02-15T12:00:00"/>
    <n v="26564"/>
    <s v="EL MOSCA"/>
    <s v="Carga"/>
    <x v="1"/>
    <n v="13.5"/>
    <n v="26"/>
    <x v="2"/>
    <s v="DESARROLLOS ALIMENT. FRESCOS"/>
    <s v="DDP Cliente Inyección"/>
    <s v="SEGORBE"/>
    <m/>
    <s v="0645KRN -  R1490BCT"/>
    <m/>
    <m/>
    <m/>
    <x v="6"/>
    <x v="33"/>
    <x v="4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2:30:00"/>
    <d v="1899-12-30T12:30:00"/>
    <m/>
    <x v="1"/>
    <s v="MR"/>
    <d v="2019-02-15T12:30:00"/>
    <m/>
    <s v="BCN EXPRESS"/>
    <s v="Carga"/>
    <x v="0"/>
    <n v="2"/>
    <n v="4"/>
    <x v="0"/>
    <s v="SCHOELLER HOLANDA"/>
    <s v="DDP Cliente Filial"/>
    <s v="HOLANDA"/>
    <s v="ALB. MANUAL 19046"/>
    <s v="R-5421-BBK"/>
    <m/>
    <m/>
    <m/>
    <x v="0"/>
    <x v="33"/>
    <x v="5"/>
    <m/>
    <n v="0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3:00:00"/>
    <d v="1899-12-30T13:00:00"/>
    <m/>
    <x v="1"/>
    <s v="MR"/>
    <d v="2019-02-15T13:00:00"/>
    <n v="26564"/>
    <s v="EL MOSCA"/>
    <s v="Carga"/>
    <x v="1"/>
    <n v="13.5"/>
    <n v="26"/>
    <x v="2"/>
    <s v="DESARROLLOS ALIMENT. FRESCOS"/>
    <s v="DDP Cliente Inyección"/>
    <s v="SEGORBE"/>
    <m/>
    <s v="0653JSW -  R5369BCW"/>
    <m/>
    <m/>
    <m/>
    <x v="6"/>
    <x v="33"/>
    <x v="37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5:00:00"/>
    <d v="1899-12-30T15:00:00"/>
    <m/>
    <x v="1"/>
    <s v="MR"/>
    <d v="2019-02-15T15:00:00"/>
    <n v="26564"/>
    <s v="EL MOSCA"/>
    <s v="Carga"/>
    <x v="1"/>
    <n v="13.5"/>
    <n v="26"/>
    <x v="2"/>
    <s v="DESARROLLOS ALIMENT. FRESCOS"/>
    <s v="DDP Cliente Inyección"/>
    <s v="SEGORBE"/>
    <m/>
    <s v="7112HGM -  R7524BBL"/>
    <m/>
    <m/>
    <m/>
    <x v="6"/>
    <x v="33"/>
    <x v="39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6:00:00"/>
    <d v="1899-12-30T16:00:00"/>
    <m/>
    <x v="1"/>
    <s v="MR"/>
    <d v="2019-02-15T16:00:00"/>
    <m/>
    <s v="SUS MEDIOS"/>
    <s v="Carga"/>
    <x v="0"/>
    <n v="5"/>
    <n v="10"/>
    <x v="0"/>
    <s v="AQUA AMBIENT"/>
    <s v="Retira cliente Roto"/>
    <s v="VARIOS"/>
    <s v="9AL/19000166 - 9AL/19000170 - 9AL/19000171"/>
    <m/>
    <m/>
    <m/>
    <m/>
    <x v="6"/>
    <x v="33"/>
    <x v="13"/>
    <m/>
    <n v="0"/>
    <x v="0"/>
    <x v="0"/>
    <s v="SI"/>
    <s v="SI"/>
    <s v="SI"/>
    <n v="0"/>
    <n v="1"/>
    <s v="CLIENTES"/>
    <x v="7"/>
    <x v="1"/>
    <n v="468"/>
    <n v="18"/>
    <n v="0.2"/>
  </r>
  <r>
    <d v="2019-02-15T00:00:00"/>
    <d v="1899-12-30T16:01:00"/>
    <d v="1899-12-30T16:01:00"/>
    <m/>
    <x v="1"/>
    <s v="MR"/>
    <d v="2019-02-15T16:00:00"/>
    <n v="26564"/>
    <s v="EL MOSCA"/>
    <s v="Carga"/>
    <x v="1"/>
    <n v="13.5"/>
    <n v="26"/>
    <x v="2"/>
    <s v="DESARROLLOS ALIMENT. FRESCOS"/>
    <s v="DDP Cliente Inyección"/>
    <s v="SEGORBE"/>
    <m/>
    <s v="2164hdt - r3650bcb"/>
    <m/>
    <m/>
    <m/>
    <x v="8"/>
    <x v="33"/>
    <x v="114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6:30:00"/>
    <d v="1899-12-30T16:30:00"/>
    <m/>
    <x v="1"/>
    <s v="MR"/>
    <d v="2019-02-15T16:30:00"/>
    <m/>
    <s v="SUS MEDIOS"/>
    <s v="Descarga"/>
    <x v="0"/>
    <n v="4"/>
    <n v="6"/>
    <x v="0"/>
    <s v="PLASTICOS GUELL"/>
    <s v="Proveedor Roto"/>
    <s v="PALAU"/>
    <s v="alb. G190194 - pdo 213004364"/>
    <m/>
    <m/>
    <m/>
    <m/>
    <x v="6"/>
    <x v="33"/>
    <x v="8"/>
    <m/>
    <n v="0"/>
    <x v="0"/>
    <x v="0"/>
    <s v="SI"/>
    <s v="SI"/>
    <s v="SI"/>
    <n v="0"/>
    <n v="1"/>
    <s v="PROVEEDORES"/>
    <x v="7"/>
    <x v="1"/>
    <n v="468"/>
    <n v="18"/>
    <n v="0.2"/>
  </r>
  <r>
    <d v="2019-02-15T00:00:00"/>
    <d v="1899-12-30T17:00:00"/>
    <d v="1899-12-30T17:00:00"/>
    <m/>
    <x v="1"/>
    <s v="MR"/>
    <d v="2019-02-15T17:00:00"/>
    <m/>
    <s v="TRANSLINK"/>
    <s v="Carga"/>
    <x v="0"/>
    <n v="4"/>
    <n v="7"/>
    <x v="0"/>
    <s v="TRANSLINK"/>
    <s v="Recogida diaria"/>
    <s v="VARIOS"/>
    <m/>
    <m/>
    <m/>
    <m/>
    <m/>
    <x v="8"/>
    <x v="33"/>
    <x v="41"/>
    <m/>
    <n v="0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7:30:00"/>
    <d v="1899-12-30T17:30:00"/>
    <m/>
    <x v="1"/>
    <s v="MR"/>
    <d v="2019-02-15T17:30:00"/>
    <s v="SZENDEX"/>
    <s v="SZENDEX"/>
    <s v="Carga"/>
    <x v="0"/>
    <n v="0"/>
    <n v="1"/>
    <x v="1"/>
    <s v="SZENDEX"/>
    <s v="Recogida diaria"/>
    <s v="VARIOS"/>
    <s v="ALB. 19049"/>
    <m/>
    <m/>
    <m/>
    <m/>
    <x v="8"/>
    <x v="33"/>
    <x v="56"/>
    <m/>
    <n v="0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8:00:00"/>
    <d v="1899-12-30T18:00:00"/>
    <m/>
    <x v="1"/>
    <s v="MR"/>
    <d v="2019-02-15T18:00:00"/>
    <n v="6006703"/>
    <s v="SUS MEDIOS"/>
    <s v="Carga"/>
    <x v="1"/>
    <n v="13.5"/>
    <n v="26"/>
    <x v="0"/>
    <s v="CHEP"/>
    <s v="Retira cliente Inyección"/>
    <s v="VARIOS"/>
    <n v="3680242812"/>
    <m/>
    <m/>
    <m/>
    <m/>
    <x v="8"/>
    <x v="33"/>
    <x v="47"/>
    <m/>
    <n v="1"/>
    <x v="0"/>
    <x v="0"/>
    <s v="SI"/>
    <s v="SI"/>
    <s v="SI"/>
    <n v="0"/>
    <n v="1"/>
    <s v="CLIENTES"/>
    <x v="7"/>
    <x v="1"/>
    <n v="468"/>
    <n v="18"/>
    <n v="0.2"/>
  </r>
  <r>
    <d v="2019-02-15T00:00:00"/>
    <d v="1899-12-30T18:01:00"/>
    <d v="1899-12-30T18:01:00"/>
    <m/>
    <x v="1"/>
    <s v="MR"/>
    <d v="2019-02-15T18:00:00"/>
    <n v="26564"/>
    <s v="EL MOSCA"/>
    <s v="Carga"/>
    <x v="1"/>
    <n v="13.5"/>
    <n v="26"/>
    <x v="2"/>
    <s v="DESARROLLOS ALIMENT. FRESCOS"/>
    <s v="DDP Cliente Inyección"/>
    <s v="SEGORBE"/>
    <m/>
    <s v="5043JRJ - R8665BCN"/>
    <m/>
    <m/>
    <m/>
    <x v="8"/>
    <x v="33"/>
    <x v="129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18:30:00"/>
    <d v="1899-12-30T18:30:00"/>
    <m/>
    <x v="1"/>
    <s v="MR"/>
    <d v="2019-02-15T18:30:00"/>
    <n v="6006787"/>
    <s v="BREGER"/>
    <s v="Carga"/>
    <x v="1"/>
    <n v="13.5"/>
    <n v="26"/>
    <x v="0"/>
    <s v="SCHOELLER FRANCIA"/>
    <s v="Retira cliente Filial"/>
    <s v="FRANCIA"/>
    <m/>
    <m/>
    <m/>
    <m/>
    <m/>
    <x v="6"/>
    <x v="33"/>
    <x v="48"/>
    <m/>
    <n v="1"/>
    <x v="0"/>
    <x v="0"/>
    <s v="SI"/>
    <s v="SI"/>
    <s v="SI"/>
    <n v="0"/>
    <n v="1"/>
    <s v="CLIENTES"/>
    <x v="7"/>
    <x v="1"/>
    <n v="468"/>
    <n v="18"/>
    <n v="0.2"/>
  </r>
  <r>
    <d v="2019-02-15T00:00:00"/>
    <d v="1899-12-30T19:00:00"/>
    <d v="1899-12-30T19:00:00"/>
    <m/>
    <x v="1"/>
    <s v="MR"/>
    <d v="2019-02-15T19:00:00"/>
    <n v="26564"/>
    <s v="EL MOSCA"/>
    <s v="Carga"/>
    <x v="1"/>
    <n v="13.5"/>
    <n v="26"/>
    <x v="2"/>
    <s v="DESARROLLOS ALIMENT. FRESCOS"/>
    <s v="DDP Cliente Inyección"/>
    <s v="SEGORBE"/>
    <m/>
    <s v="1503KMF - R9990BCS"/>
    <m/>
    <m/>
    <m/>
    <x v="6"/>
    <x v="33"/>
    <x v="57"/>
    <m/>
    <n v="1"/>
    <x v="0"/>
    <x v="0"/>
    <s v="SI"/>
    <s v="SI"/>
    <s v="SI"/>
    <n v="0"/>
    <n v="1"/>
    <s v="TRANS. PROPIO"/>
    <x v="7"/>
    <x v="1"/>
    <n v="468"/>
    <n v="18"/>
    <n v="0.2"/>
  </r>
  <r>
    <d v="2019-02-15T00:00:00"/>
    <d v="1899-12-30T21:30:00"/>
    <d v="1899-12-30T21:30:00"/>
    <m/>
    <x v="1"/>
    <s v="MR"/>
    <d v="2019-02-15T21:30:00"/>
    <n v="6006703"/>
    <s v="SUS MEDIOS"/>
    <s v="Carga"/>
    <x v="1"/>
    <n v="13.5"/>
    <n v="26"/>
    <x v="0"/>
    <s v="CHEP"/>
    <s v="Retira cliente Inyección"/>
    <s v="VARIOS"/>
    <s v="3680247885 - pdte. confirmar hora"/>
    <m/>
    <m/>
    <m/>
    <m/>
    <x v="0"/>
    <x v="33"/>
    <x v="14"/>
    <m/>
    <n v="1"/>
    <x v="0"/>
    <x v="0"/>
    <s v="SI"/>
    <s v="SI"/>
    <s v="Adelanto"/>
    <n v="0"/>
    <n v="1"/>
    <s v="CLIENTES"/>
    <x v="7"/>
    <x v="1"/>
    <n v="468"/>
    <n v="18"/>
    <n v="0.2"/>
  </r>
  <r>
    <d v="2019-02-16T00:00:00"/>
    <d v="1899-12-30T06:00:00"/>
    <d v="1899-12-30T06:00:00"/>
    <m/>
    <x v="1"/>
    <s v="MR"/>
    <d v="2019-02-16T06:00:00"/>
    <n v="26564"/>
    <s v="EL MOSCA"/>
    <s v="Carga"/>
    <x v="1"/>
    <n v="13.5"/>
    <n v="26"/>
    <x v="2"/>
    <s v="DESARROLLOS ALIMENT. FRESCOS"/>
    <s v="DDP Cliente Inyección"/>
    <s v="SEGORBE"/>
    <m/>
    <s v="1221HFK - R4271BCV"/>
    <m/>
    <m/>
    <m/>
    <x v="2"/>
    <x v="34"/>
    <x v="76"/>
    <m/>
    <n v="1"/>
    <x v="0"/>
    <x v="0"/>
    <s v="SI"/>
    <s v="SI"/>
    <s v="SI"/>
    <n v="0"/>
    <n v="1"/>
    <s v="TRANS. PROPIO"/>
    <x v="7"/>
    <x v="1"/>
    <n v="468"/>
    <n v="18"/>
    <n v="0.2"/>
  </r>
  <r>
    <d v="2019-02-16T00:00:00"/>
    <d v="1899-12-30T07:00:00"/>
    <d v="1899-12-30T07:00:00"/>
    <m/>
    <x v="1"/>
    <s v="MR"/>
    <d v="2019-02-16T07:00:00"/>
    <n v="26564"/>
    <s v="EL MOSCA"/>
    <s v="Carga"/>
    <x v="1"/>
    <n v="13.5"/>
    <n v="26"/>
    <x v="2"/>
    <s v="DESARROLLOS ALIMENT. FRESCOS"/>
    <s v="DDP Cliente Inyección"/>
    <s v="SEGORBE"/>
    <m/>
    <s v="2811KSX - R4344BCW"/>
    <m/>
    <m/>
    <m/>
    <x v="2"/>
    <x v="34"/>
    <x v="61"/>
    <m/>
    <n v="1"/>
    <x v="0"/>
    <x v="0"/>
    <s v="SI"/>
    <s v="SI"/>
    <s v="SI"/>
    <n v="0"/>
    <n v="1"/>
    <s v="TRANS. PROPIO"/>
    <x v="7"/>
    <x v="1"/>
    <n v="468"/>
    <n v="18"/>
    <n v="0.2"/>
  </r>
  <r>
    <d v="2019-02-16T00:00:00"/>
    <d v="1899-12-30T08:00:00"/>
    <d v="1899-12-30T08:00:00"/>
    <m/>
    <x v="1"/>
    <s v="MR"/>
    <d v="2019-02-16T08:00:00"/>
    <n v="26564"/>
    <s v="EL MOSCA"/>
    <s v="Carga"/>
    <x v="1"/>
    <n v="13.5"/>
    <n v="26"/>
    <x v="2"/>
    <s v="DESARROLLOS ALIMENT. FRESCOS"/>
    <s v="DDP Cliente Inyección"/>
    <s v="SEGORBE"/>
    <m/>
    <s v="1517KRC - R6533BCY"/>
    <m/>
    <m/>
    <m/>
    <x v="6"/>
    <x v="33"/>
    <x v="50"/>
    <m/>
    <n v="1"/>
    <x v="0"/>
    <x v="0"/>
    <s v="SI"/>
    <s v="Adelanto"/>
    <s v="Adelanto"/>
    <n v="0"/>
    <n v="1"/>
    <s v="TRANS. PROPIO"/>
    <x v="7"/>
    <x v="1"/>
    <n v="468"/>
    <n v="18"/>
    <n v="0.2"/>
  </r>
  <r>
    <d v="2019-02-16T00:00:00"/>
    <d v="1899-12-30T09:00:00"/>
    <d v="1899-12-30T09:00:00"/>
    <m/>
    <x v="1"/>
    <s v="MR"/>
    <d v="2019-02-16T09:00:00"/>
    <n v="26564"/>
    <s v="EL MOSCA"/>
    <s v="Carga"/>
    <x v="1"/>
    <n v="13.5"/>
    <n v="26"/>
    <x v="2"/>
    <s v="DESARROLLOS ALIMENT. FRESCOS"/>
    <s v="DDP Cliente Inyección"/>
    <s v="SEGORBE"/>
    <m/>
    <s v="8165KDW-R0148BCR"/>
    <m/>
    <m/>
    <m/>
    <x v="2"/>
    <x v="34"/>
    <x v="22"/>
    <m/>
    <n v="1"/>
    <x v="0"/>
    <x v="0"/>
    <s v="SI"/>
    <s v="SI"/>
    <s v="SI"/>
    <n v="0"/>
    <n v="1"/>
    <s v="TRANS. PROPIO"/>
    <x v="7"/>
    <x v="1"/>
    <n v="468"/>
    <n v="18"/>
    <n v="0.2"/>
  </r>
  <r>
    <d v="2019-02-16T00:00:00"/>
    <d v="1899-12-30T10:00:00"/>
    <d v="1899-12-30T10:00:00"/>
    <m/>
    <x v="1"/>
    <s v="MR"/>
    <d v="2019-02-16T10:00:00"/>
    <n v="26564"/>
    <s v="EL MOSCA"/>
    <s v="Carga"/>
    <x v="1"/>
    <n v="13.5"/>
    <n v="26"/>
    <x v="2"/>
    <s v="DESARROLLOS ALIMENT. FRESCOS"/>
    <s v="DDP Cliente Inyección"/>
    <s v="SEGORBE"/>
    <m/>
    <s v="4014KPF - R3808BCW"/>
    <m/>
    <m/>
    <m/>
    <x v="2"/>
    <x v="34"/>
    <x v="14"/>
    <m/>
    <n v="1"/>
    <x v="0"/>
    <x v="0"/>
    <s v="SI"/>
    <s v="SI"/>
    <s v="SI"/>
    <n v="0"/>
    <n v="1"/>
    <s v="TRANS. PROPIO"/>
    <x v="7"/>
    <x v="1"/>
    <n v="468"/>
    <n v="18"/>
    <n v="0.2"/>
  </r>
  <r>
    <d v="2019-02-16T00:00:00"/>
    <d v="1899-12-30T11:00:00"/>
    <d v="1899-12-30T11:00:00"/>
    <m/>
    <x v="1"/>
    <s v="MR"/>
    <d v="2019-02-16T11:00:00"/>
    <n v="26564"/>
    <s v="EL MOSCA"/>
    <s v="Carga"/>
    <x v="1"/>
    <n v="13.5"/>
    <n v="26"/>
    <x v="2"/>
    <s v="DESARROLLOS ALIMENT. FRESCOS"/>
    <s v="DDP Cliente Inyección"/>
    <s v="SEGORBE"/>
    <m/>
    <s v="4919KST - R2337BCS"/>
    <m/>
    <m/>
    <m/>
    <x v="2"/>
    <x v="34"/>
    <x v="2"/>
    <m/>
    <n v="1"/>
    <x v="0"/>
    <x v="0"/>
    <s v="SI"/>
    <s v="SI"/>
    <s v="SI"/>
    <n v="0"/>
    <n v="1"/>
    <s v="TRANS. PROPIO"/>
    <x v="7"/>
    <x v="1"/>
    <n v="468"/>
    <n v="18"/>
    <n v="0.2"/>
  </r>
  <r>
    <d v="2019-02-18T00:00:00"/>
    <d v="1899-12-30T06:00:00"/>
    <d v="1899-12-30T06:00:00"/>
    <m/>
    <x v="1"/>
    <s v="MR"/>
    <d v="2019-02-18T06:00:00"/>
    <m/>
    <s v="GONZATRANS"/>
    <s v="Carga"/>
    <x v="0"/>
    <n v="10"/>
    <n v="20"/>
    <x v="0"/>
    <s v="GONZATRANS"/>
    <s v="Recogida diaria"/>
    <s v="VARIOS"/>
    <m/>
    <m/>
    <m/>
    <m/>
    <m/>
    <x v="0"/>
    <x v="35"/>
    <x v="76"/>
    <m/>
    <n v="0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07:00:00"/>
    <d v="1899-12-30T07:00:00"/>
    <m/>
    <x v="1"/>
    <s v="VG"/>
    <d v="2019-02-18T07:00:00"/>
    <m/>
    <s v="MORARTE"/>
    <s v="Descarga"/>
    <x v="1"/>
    <n v="13.5"/>
    <n v="26"/>
    <x v="0"/>
    <s v="SCHOELLER NRX"/>
    <s v="Filial Import"/>
    <s v="NURIEUX"/>
    <s v="CB-1114"/>
    <m/>
    <m/>
    <m/>
    <m/>
    <x v="8"/>
    <x v="35"/>
    <x v="61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08:00:00"/>
    <d v="1899-12-30T08:00:00"/>
    <m/>
    <x v="1"/>
    <s v="MR"/>
    <d v="2019-02-18T08:00:00"/>
    <m/>
    <s v="SUS MEDIOS"/>
    <s v="Descarga"/>
    <x v="0"/>
    <n v="0"/>
    <n v="1"/>
    <x v="0"/>
    <s v="KINGSPAN"/>
    <s v="Proveedor Roto"/>
    <s v="PALAU"/>
    <s v="ALB.A/1900582  PDO 213004370"/>
    <m/>
    <m/>
    <m/>
    <m/>
    <x v="0"/>
    <x v="35"/>
    <x v="9"/>
    <m/>
    <n v="0"/>
    <x v="0"/>
    <x v="0"/>
    <s v="SI"/>
    <s v="SI"/>
    <s v="SI"/>
    <n v="0"/>
    <n v="1"/>
    <s v="PROVEEDORES"/>
    <x v="8"/>
    <x v="1"/>
    <n v="468"/>
    <n v="18"/>
    <n v="0.2"/>
  </r>
  <r>
    <d v="2019-02-18T00:00:00"/>
    <d v="1899-12-30T08:30:00"/>
    <d v="1899-12-30T08:30:00"/>
    <m/>
    <x v="1"/>
    <s v="MR"/>
    <d v="2019-02-18T08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35"/>
    <x v="20"/>
    <m/>
    <n v="0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08:35:00"/>
    <m/>
    <m/>
    <x v="0"/>
    <s v="MR"/>
    <d v="2019-02-18T08:30:00"/>
    <m/>
    <s v="ARAGONES"/>
    <s v="Descarga"/>
    <x v="0"/>
    <n v="0.5"/>
    <n v="1"/>
    <x v="0"/>
    <s v="SAFI FABRICA DE VALVULAS"/>
    <s v="Proveedor Roto"/>
    <s v="EL VENDRELL"/>
    <s v="ALB. 2019/1143 PDO. 213004352"/>
    <m/>
    <m/>
    <m/>
    <m/>
    <x v="4"/>
    <x v="35"/>
    <x v="146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08:37:00"/>
    <m/>
    <m/>
    <x v="0"/>
    <s v="MR"/>
    <d v="2019-02-18T08:30:00"/>
    <m/>
    <s v="SUS MEDIOS"/>
    <s v="Descarga"/>
    <x v="0"/>
    <n v="0.5"/>
    <n v="1"/>
    <x v="0"/>
    <s v="VAEMPACK"/>
    <s v="Proveedor Inyección"/>
    <s v="GRANOLLERS"/>
    <s v="ALB. 2190857 PDTO. 713014390"/>
    <m/>
    <m/>
    <m/>
    <m/>
    <x v="1"/>
    <x v="35"/>
    <x v="147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08:38:00"/>
    <m/>
    <m/>
    <x v="0"/>
    <s v="MR"/>
    <d v="2019-02-18T08:30:00"/>
    <m/>
    <s v="SUS MEDIOS"/>
    <s v="Descarga"/>
    <x v="0"/>
    <n v="0"/>
    <n v="0.5"/>
    <x v="1"/>
    <s v="CIFEC"/>
    <s v="Proveedor Roto"/>
    <s v="PALAU"/>
    <s v="ALB. 201901687 (2 BULTOS)"/>
    <m/>
    <m/>
    <m/>
    <m/>
    <x v="1"/>
    <x v="35"/>
    <x v="148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09:00:00"/>
    <d v="1899-12-30T09:00:00"/>
    <m/>
    <x v="1"/>
    <s v="MR"/>
    <d v="2019-02-18T09:00:00"/>
    <m/>
    <s v="SESE"/>
    <s v="Carga"/>
    <x v="1"/>
    <n v="13.5"/>
    <n v="26"/>
    <x v="0"/>
    <s v="VALEO"/>
    <s v="Retira cliente Inyección"/>
    <s v="MARTOS"/>
    <s v="25910 - ENVIO 7073"/>
    <m/>
    <m/>
    <m/>
    <m/>
    <x v="0"/>
    <x v="35"/>
    <x v="53"/>
    <m/>
    <n v="1"/>
    <x v="0"/>
    <x v="0"/>
    <s v="SI"/>
    <s v="SI"/>
    <s v="Retraso"/>
    <n v="1"/>
    <n v="0"/>
    <s v="CLIENTES"/>
    <x v="8"/>
    <x v="1"/>
    <n v="468"/>
    <n v="18"/>
    <n v="0.2"/>
  </r>
  <r>
    <d v="2019-02-18T00:00:00"/>
    <d v="1899-12-30T09:01:00"/>
    <d v="1899-12-30T09:01:00"/>
    <m/>
    <x v="1"/>
    <s v="MR"/>
    <d v="2019-02-18T09:00:00"/>
    <m/>
    <s v="DB SCHENKER"/>
    <s v="Descarga"/>
    <x v="0"/>
    <n v="1"/>
    <n v="2"/>
    <x v="0"/>
    <s v="RAVAGO"/>
    <s v="Proveedor Inyección"/>
    <s v="PALAU"/>
    <m/>
    <m/>
    <m/>
    <m/>
    <m/>
    <x v="9"/>
    <x v="35"/>
    <x v="52"/>
    <m/>
    <n v="0"/>
    <x v="0"/>
    <x v="0"/>
    <s v="SI"/>
    <s v="SI"/>
    <s v="SI"/>
    <n v="0"/>
    <n v="1"/>
    <s v="PROVEEDORES"/>
    <x v="8"/>
    <x v="1"/>
    <n v="468"/>
    <n v="18"/>
    <n v="0.2"/>
  </r>
  <r>
    <d v="2019-02-18T00:00:00"/>
    <d v="1899-12-30T09:05:00"/>
    <d v="1899-12-30T09:05:00"/>
    <m/>
    <x v="1"/>
    <s v="MR"/>
    <d v="2019-02-18T09:00:00"/>
    <n v="6006703"/>
    <s v="SUS MEDIOS"/>
    <s v="Carga"/>
    <x v="1"/>
    <n v="13.5"/>
    <n v="26"/>
    <x v="0"/>
    <s v="CHEP"/>
    <s v="Retira cliente Inyección"/>
    <s v="VARIOS"/>
    <n v="3680248001"/>
    <m/>
    <m/>
    <m/>
    <m/>
    <x v="0"/>
    <x v="35"/>
    <x v="118"/>
    <m/>
    <n v="1"/>
    <x v="0"/>
    <x v="0"/>
    <s v="SI"/>
    <s v="SI"/>
    <s v="SI"/>
    <n v="0"/>
    <n v="1"/>
    <s v="CLIENTES"/>
    <x v="8"/>
    <x v="1"/>
    <n v="468"/>
    <n v="18"/>
    <n v="0.2"/>
  </r>
  <r>
    <d v="2019-02-18T00:00:00"/>
    <d v="1899-12-30T09:30:00"/>
    <m/>
    <m/>
    <x v="0"/>
    <s v="MR"/>
    <d v="2019-02-18T09:30:00"/>
    <m/>
    <s v="SUS MEDIOS"/>
    <s v="Descarga"/>
    <x v="0"/>
    <n v="3"/>
    <n v="6"/>
    <x v="0"/>
    <s v="SUTEIN "/>
    <s v="Proveedor Roto"/>
    <s v="PALAU"/>
    <s v="no vienen y no avisan "/>
    <m/>
    <m/>
    <m/>
    <m/>
    <x v="9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02-18T00:00:00"/>
    <d v="1899-12-30T10:00:00"/>
    <d v="1899-12-30T10:00:00"/>
    <m/>
    <x v="1"/>
    <s v="MR"/>
    <d v="2019-02-18T10:00:00"/>
    <n v="26557"/>
    <s v="EL MOSCA"/>
    <s v="Carga"/>
    <x v="1"/>
    <n v="13.5"/>
    <n v="26"/>
    <x v="2"/>
    <s v="CITRICOS DEL ANDARAX"/>
    <s v="DDP Cliente Inyección"/>
    <s v="ALMERIA"/>
    <m/>
    <s v="8352DVC -  AL4995R"/>
    <m/>
    <m/>
    <m/>
    <x v="4"/>
    <x v="35"/>
    <x v="3"/>
    <m/>
    <n v="1"/>
    <x v="0"/>
    <x v="0"/>
    <s v="SI"/>
    <s v="SI"/>
    <s v="Retraso"/>
    <n v="1"/>
    <n v="0"/>
    <s v="TRANS. PROPIO"/>
    <x v="8"/>
    <x v="1"/>
    <n v="468"/>
    <n v="18"/>
    <n v="0.2"/>
  </r>
  <r>
    <d v="2019-02-18T00:00:00"/>
    <d v="1899-12-30T10:22:00"/>
    <m/>
    <m/>
    <x v="0"/>
    <s v="MR"/>
    <d v="2019-02-18T10:30:00"/>
    <m/>
    <s v="NACEX"/>
    <s v="Descarga"/>
    <x v="0"/>
    <n v="0"/>
    <s v="0,5"/>
    <x v="1"/>
    <s v="ATRESA"/>
    <s v="Proveedor Inyección"/>
    <s v="BARBERA"/>
    <s v="LO DEJAN EN PORTERIA (XAVI ESCARRABILL) PDO. 713014371 ALB. PC/633"/>
    <m/>
    <m/>
    <m/>
    <m/>
    <x v="1"/>
    <x v="35"/>
    <x v="149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0:23:00"/>
    <m/>
    <m/>
    <x v="0"/>
    <s v="MR"/>
    <d v="2019-02-18T10:30:00"/>
    <m/>
    <s v="NACEX"/>
    <s v="Descarga"/>
    <x v="0"/>
    <n v="0"/>
    <n v="0.5"/>
    <x v="1"/>
    <s v="VARIOS"/>
    <s v="Proveedor Inyección"/>
    <s v="BARBERA"/>
    <s v="LO DEJAN EN PORTERIA (XAVI ESCARRABILL) PDO. 713014371 ALB. PC/633"/>
    <m/>
    <m/>
    <m/>
    <m/>
    <x v="1"/>
    <x v="35"/>
    <x v="150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0:30:00"/>
    <d v="1899-12-30T10:30:00"/>
    <m/>
    <x v="1"/>
    <s v="MR"/>
    <d v="2019-02-18T10:30:00"/>
    <m/>
    <s v="SUS MEDIOS"/>
    <s v="Descarga"/>
    <x v="0"/>
    <n v="1.5"/>
    <n v="3"/>
    <x v="0"/>
    <s v="TRANSFOR-PACKAGING"/>
    <s v="Proveedor Roto"/>
    <s v="PALAU"/>
    <s v="ALB. 1-190124  PDO. 113006463"/>
    <m/>
    <m/>
    <m/>
    <m/>
    <x v="4"/>
    <x v="35"/>
    <x v="1"/>
    <m/>
    <n v="0"/>
    <x v="0"/>
    <x v="0"/>
    <s v="SI"/>
    <s v="SI"/>
    <s v="SI"/>
    <n v="0"/>
    <n v="1"/>
    <s v="PROVEEDORES"/>
    <x v="8"/>
    <x v="1"/>
    <n v="468"/>
    <n v="18"/>
    <n v="0.2"/>
  </r>
  <r>
    <d v="2019-02-18T00:00:00"/>
    <d v="1899-12-30T10:59:00"/>
    <m/>
    <m/>
    <x v="0"/>
    <s v="MR"/>
    <d v="2019-02-18T11:00:00"/>
    <m/>
    <s v="SUS MEDIOS"/>
    <s v="Descarga"/>
    <x v="0"/>
    <n v="0"/>
    <n v="0.5"/>
    <x v="1"/>
    <s v="TORRAS"/>
    <s v="Proveedor Roto"/>
    <s v="SABADELL"/>
    <s v="L910294"/>
    <m/>
    <m/>
    <m/>
    <m/>
    <x v="1"/>
    <x v="35"/>
    <x v="151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1:00:00"/>
    <d v="1899-12-30T11:00:00"/>
    <m/>
    <x v="1"/>
    <s v="MR"/>
    <d v="2019-02-18T11:00:00"/>
    <n v="26564"/>
    <s v="EL MOSCA"/>
    <s v="Carga"/>
    <x v="1"/>
    <n v="13.5"/>
    <n v="26"/>
    <x v="2"/>
    <s v="DESARROLLOS ALIMENT. FRESCOS"/>
    <s v="DDP Cliente Inyección"/>
    <s v="SEGORBE"/>
    <m/>
    <s v="1056KRC -  R4771BCS"/>
    <m/>
    <m/>
    <m/>
    <x v="0"/>
    <x v="35"/>
    <x v="2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1:01:00"/>
    <d v="1899-12-30T11:01:00"/>
    <m/>
    <x v="1"/>
    <s v="MR"/>
    <d v="2019-02-18T11:00:00"/>
    <n v="26674"/>
    <s v="SUS MEDIOS"/>
    <s v="Carga"/>
    <x v="0"/>
    <n v="0.5"/>
    <n v="1"/>
    <x v="0"/>
    <s v="STORE &amp; GO "/>
    <s v="Retira cliente Roto"/>
    <s v="PORTUGAL"/>
    <m/>
    <m/>
    <m/>
    <m/>
    <m/>
    <x v="0"/>
    <x v="35"/>
    <x v="103"/>
    <m/>
    <n v="0"/>
    <x v="0"/>
    <x v="0"/>
    <s v="SI"/>
    <s v="SI"/>
    <s v="SI"/>
    <n v="0"/>
    <n v="1"/>
    <s v="CLIENTES"/>
    <x v="8"/>
    <x v="1"/>
    <n v="468"/>
    <n v="18"/>
    <n v="0.2"/>
  </r>
  <r>
    <d v="2019-02-18T00:00:00"/>
    <d v="1899-12-30T11:16:00"/>
    <m/>
    <m/>
    <x v="0"/>
    <s v="MR"/>
    <d v="2019-02-18T11:30:00"/>
    <m/>
    <s v="SUS MEDIOS"/>
    <s v="Descarga"/>
    <x v="0"/>
    <n v="4.5"/>
    <n v="9"/>
    <x v="0"/>
    <s v="FABREGAS"/>
    <s v="Proveedor Roto"/>
    <s v="IGUALADA"/>
    <s v="ALB. 71902971  "/>
    <m/>
    <m/>
    <m/>
    <m/>
    <x v="4"/>
    <x v="35"/>
    <x v="152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1:30:00"/>
    <d v="1899-12-30T11:30:00"/>
    <m/>
    <x v="1"/>
    <s v="MR"/>
    <d v="2019-02-18T11:30:00"/>
    <s v="REMIGIO"/>
    <s v="SUS MEDIOS"/>
    <s v="Carga"/>
    <x v="1"/>
    <n v="13.5"/>
    <n v="26"/>
    <x v="0"/>
    <s v="AQUA AMBIENT"/>
    <s v="Retira cliente Roto"/>
    <s v="VARIOS"/>
    <s v="envio 7120 - 9al/19000173 y 9AL/19000174"/>
    <m/>
    <m/>
    <m/>
    <m/>
    <x v="4"/>
    <x v="35"/>
    <x v="3"/>
    <m/>
    <n v="1"/>
    <x v="0"/>
    <x v="0"/>
    <s v="SI"/>
    <s v="SI"/>
    <s v="SI"/>
    <n v="0"/>
    <n v="1"/>
    <s v="CLIENTES"/>
    <x v="8"/>
    <x v="1"/>
    <n v="468"/>
    <n v="18"/>
    <n v="0.2"/>
  </r>
  <r>
    <d v="2019-02-18T00:00:00"/>
    <d v="1899-12-30T12:00:00"/>
    <d v="1899-12-30T12:00:00"/>
    <m/>
    <x v="1"/>
    <s v="MR"/>
    <d v="2019-02-18T12:00:00"/>
    <n v="26564"/>
    <s v="EL MOSCA"/>
    <s v="Carga"/>
    <x v="1"/>
    <n v="13.5"/>
    <n v="26"/>
    <x v="2"/>
    <s v="DESARROLLOS ALIMENT. FRESCOS"/>
    <s v="DDP Cliente Inyección"/>
    <s v="SEGORBE"/>
    <m/>
    <s v="0074DXP -  R4575BBS"/>
    <m/>
    <m/>
    <m/>
    <x v="6"/>
    <x v="35"/>
    <x v="4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3:00:00"/>
    <d v="1899-12-30T13:00:00"/>
    <m/>
    <x v="1"/>
    <s v="MR"/>
    <d v="2019-02-18T13:00:00"/>
    <n v="26564"/>
    <s v="EL MOSCA"/>
    <s v="Carga"/>
    <x v="1"/>
    <n v="13.5"/>
    <n v="26"/>
    <x v="2"/>
    <s v="DESARROLLOS ALIMENT. FRESCOS"/>
    <s v="DDP Cliente Inyección"/>
    <s v="SEGORBE"/>
    <m/>
    <s v="2667FFX -  R3649BCT"/>
    <m/>
    <m/>
    <m/>
    <x v="6"/>
    <x v="35"/>
    <x v="37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3:01:00"/>
    <d v="1899-12-30T13:01:00"/>
    <m/>
    <x v="1"/>
    <s v="MR"/>
    <d v="2019-02-18T13:00:00"/>
    <m/>
    <s v="BREGER"/>
    <s v="Carga"/>
    <x v="0"/>
    <n v="7"/>
    <n v="14"/>
    <x v="0"/>
    <s v="SCHOELLER FRANCIA"/>
    <s v="Retira cliente Filial"/>
    <s v="GAILLON"/>
    <s v="6006864 - 6006812 Y 6006909"/>
    <m/>
    <m/>
    <m/>
    <m/>
    <x v="0"/>
    <x v="35"/>
    <x v="135"/>
    <m/>
    <n v="0"/>
    <x v="0"/>
    <x v="0"/>
    <s v="SI"/>
    <s v="SI"/>
    <s v="SI"/>
    <n v="0"/>
    <n v="1"/>
    <s v="CLIENTES"/>
    <x v="8"/>
    <x v="1"/>
    <n v="468"/>
    <n v="18"/>
    <n v="0.2"/>
  </r>
  <r>
    <d v="2019-02-18T00:00:00"/>
    <d v="1899-12-30T13:15:00"/>
    <m/>
    <m/>
    <x v="0"/>
    <s v="MR"/>
    <d v="2019-02-18T13:30:00"/>
    <m/>
    <s v="CUALDE"/>
    <s v="Descarga"/>
    <x v="0"/>
    <n v="1"/>
    <n v="2"/>
    <x v="0"/>
    <s v="SCHOELLER UK"/>
    <s v="Proveedor Filial"/>
    <s v="uk"/>
    <s v="ALB. 3393011"/>
    <m/>
    <m/>
    <m/>
    <m/>
    <x v="0"/>
    <x v="35"/>
    <x v="60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4:30:00"/>
    <m/>
    <m/>
    <x v="0"/>
    <s v="MR"/>
    <d v="2019-02-18T14:30:00"/>
    <m/>
    <s v="SUS MEDIOS"/>
    <s v="Descarga"/>
    <x v="0"/>
    <n v="0"/>
    <n v="0.5"/>
    <x v="1"/>
    <s v="CIFEC"/>
    <s v="Proveedor Roto"/>
    <s v="PALAU"/>
    <s v="2 BULTOS ALB. 201901732"/>
    <m/>
    <m/>
    <m/>
    <m/>
    <x v="1"/>
    <x v="35"/>
    <x v="12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5:00:00"/>
    <d v="1899-12-30T15:00:00"/>
    <m/>
    <x v="1"/>
    <s v="MR"/>
    <d v="2019-02-18T15:00:00"/>
    <n v="26557"/>
    <s v="EL MOSCA"/>
    <s v="Carga"/>
    <x v="1"/>
    <n v="13.5"/>
    <n v="26"/>
    <x v="2"/>
    <s v="CITRICOS DEL ANDARAX"/>
    <s v="DDP Cliente Inyección"/>
    <s v="ALMERIA"/>
    <m/>
    <s v="2095CBV -  AL4350R"/>
    <m/>
    <m/>
    <m/>
    <x v="4"/>
    <x v="35"/>
    <x v="39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6:00:00"/>
    <d v="1899-12-30T16:00:00"/>
    <m/>
    <x v="1"/>
    <s v="MR"/>
    <d v="2019-02-18T16:00:00"/>
    <m/>
    <s v="SUS MEDIOS"/>
    <s v="Carga"/>
    <x v="0"/>
    <n v="5"/>
    <n v="10"/>
    <x v="0"/>
    <s v="AQUA AMBIENT"/>
    <s v="Retira cliente Roto"/>
    <s v="VARIOS"/>
    <s v="1 BULTO DE NACEX"/>
    <m/>
    <m/>
    <m/>
    <m/>
    <x v="8"/>
    <x v="35"/>
    <x v="13"/>
    <m/>
    <n v="0"/>
    <x v="0"/>
    <x v="0"/>
    <s v="SI"/>
    <s v="SI"/>
    <s v="SI"/>
    <n v="0"/>
    <n v="1"/>
    <s v="CLIENTES"/>
    <x v="8"/>
    <x v="1"/>
    <n v="468"/>
    <n v="18"/>
    <n v="0.2"/>
  </r>
  <r>
    <d v="2019-02-18T00:00:00"/>
    <d v="1899-12-30T16:01:00"/>
    <d v="1899-12-30T16:01:00"/>
    <m/>
    <x v="1"/>
    <s v="MR"/>
    <d v="2019-02-18T16:00:00"/>
    <n v="26564"/>
    <s v="EL MOSCA"/>
    <s v="Carga"/>
    <x v="1"/>
    <n v="13.5"/>
    <n v="26"/>
    <x v="2"/>
    <s v="DESARROLLOS ALIMENT. FRESCOS"/>
    <s v="DDP Cliente Inyección"/>
    <s v="SEGORBE"/>
    <m/>
    <s v="2801KSX -  R6537BCY"/>
    <m/>
    <m/>
    <m/>
    <x v="6"/>
    <x v="35"/>
    <x v="114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6:30:00"/>
    <d v="1899-12-30T16:30:00"/>
    <m/>
    <x v="1"/>
    <s v="MR"/>
    <d v="2019-02-18T16:30:00"/>
    <n v="6006763"/>
    <s v="BREGER"/>
    <s v="Carga"/>
    <x v="1"/>
    <n v="13.5"/>
    <n v="26"/>
    <x v="0"/>
    <s v="SCHOELLER FRANCIA"/>
    <s v="Retira cliente Filial"/>
    <s v="FRANCIA"/>
    <m/>
    <m/>
    <m/>
    <m/>
    <m/>
    <x v="6"/>
    <x v="35"/>
    <x v="8"/>
    <m/>
    <n v="1"/>
    <x v="0"/>
    <x v="0"/>
    <s v="SI"/>
    <s v="SI"/>
    <s v="SI"/>
    <n v="0"/>
    <n v="1"/>
    <s v="CLIENTES"/>
    <x v="8"/>
    <x v="1"/>
    <n v="468"/>
    <n v="18"/>
    <n v="0.2"/>
  </r>
  <r>
    <d v="2019-02-18T00:00:00"/>
    <d v="1899-12-30T16:53:00"/>
    <m/>
    <m/>
    <x v="0"/>
    <s v="MR"/>
    <d v="2019-02-18T17:00:00"/>
    <m/>
    <s v="SUS MEDIOS"/>
    <s v="Descarga"/>
    <x v="0"/>
    <n v="0"/>
    <n v="0.5"/>
    <x v="1"/>
    <s v="VIDAL METAL.LURGICS"/>
    <s v="Proveedor Roto"/>
    <s v="ESPARREGUERA"/>
    <s v="ALB. 190177 PDO. 213004338"/>
    <m/>
    <m/>
    <m/>
    <m/>
    <x v="1"/>
    <x v="35"/>
    <x v="153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8T00:00:00"/>
    <d v="1899-12-30T17:00:00"/>
    <d v="1899-12-30T17:00:00"/>
    <m/>
    <x v="1"/>
    <s v="MR"/>
    <d v="2019-02-18T17:00:00"/>
    <m/>
    <s v="TRANSLINK"/>
    <s v="Carga"/>
    <x v="0"/>
    <n v="3"/>
    <n v="6"/>
    <x v="0"/>
    <s v="TRANSLINK"/>
    <s v="Recogida diaria"/>
    <s v="VARIOS"/>
    <m/>
    <m/>
    <m/>
    <m/>
    <m/>
    <x v="8"/>
    <x v="35"/>
    <x v="41"/>
    <m/>
    <n v="0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7:30:00"/>
    <d v="1899-12-30T17:30:00"/>
    <m/>
    <x v="1"/>
    <s v="MR"/>
    <d v="2019-02-18T17:30:00"/>
    <s v="SZENDEX"/>
    <s v="SZENDEX"/>
    <s v="Carga"/>
    <x v="0"/>
    <n v="0"/>
    <n v="1"/>
    <x v="1"/>
    <s v="SZENDEX"/>
    <s v="Recogida diaria"/>
    <s v="VARIOS"/>
    <s v="ALB. 041296"/>
    <m/>
    <m/>
    <m/>
    <m/>
    <x v="1"/>
    <x v="35"/>
    <x v="56"/>
    <m/>
    <n v="0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18:00:00"/>
    <d v="1899-12-30T18:00:00"/>
    <m/>
    <x v="1"/>
    <s v="MR"/>
    <d v="2019-02-18T18:00:00"/>
    <n v="26564"/>
    <s v="EL MOSCA"/>
    <s v="Carga"/>
    <x v="1"/>
    <n v="13.5"/>
    <n v="26"/>
    <x v="2"/>
    <s v="DESARROLLOS ALIMENT. FRESCOS"/>
    <s v="DDP Cliente Inyección"/>
    <s v="SEGORBE"/>
    <m/>
    <s v="9080KPV - R6867BCS"/>
    <m/>
    <m/>
    <m/>
    <x v="6"/>
    <x v="35"/>
    <x v="47"/>
    <m/>
    <n v="1"/>
    <x v="0"/>
    <x v="0"/>
    <s v="SI"/>
    <s v="SI"/>
    <s v="SI"/>
    <n v="0"/>
    <n v="1"/>
    <s v="TRANS. PROPIO"/>
    <x v="8"/>
    <x v="1"/>
    <n v="468"/>
    <n v="18"/>
    <n v="0.2"/>
  </r>
  <r>
    <d v="2019-02-18T00:00:00"/>
    <d v="1899-12-30T21:00:00"/>
    <d v="1899-12-30T21:00:00"/>
    <m/>
    <x v="1"/>
    <s v="MR"/>
    <d v="2019-02-18T21:00:00"/>
    <n v="6006703"/>
    <s v="SUS MEDIOS"/>
    <s v="Carga"/>
    <x v="1"/>
    <n v="13.5"/>
    <n v="26"/>
    <x v="0"/>
    <s v="CHEP"/>
    <s v="Retira cliente Inyección"/>
    <s v="VARIOS"/>
    <n v="3680248000"/>
    <m/>
    <m/>
    <m/>
    <m/>
    <x v="8"/>
    <x v="35"/>
    <x v="66"/>
    <m/>
    <n v="1"/>
    <x v="0"/>
    <x v="0"/>
    <s v="SI"/>
    <s v="SI"/>
    <s v="Adelanto"/>
    <n v="0"/>
    <n v="1"/>
    <s v="CLIENTES"/>
    <x v="8"/>
    <x v="1"/>
    <n v="468"/>
    <n v="18"/>
    <n v="0.2"/>
  </r>
  <r>
    <d v="2019-02-19T00:00:00"/>
    <d v="1899-12-30T07:00:00"/>
    <d v="1899-12-30T07:00:00"/>
    <m/>
    <x v="1"/>
    <s v="MR"/>
    <d v="2019-02-19T07:00:00"/>
    <m/>
    <s v="SUS MEDIOS"/>
    <s v="Descarga"/>
    <x v="1"/>
    <n v="13.5"/>
    <n v="26"/>
    <x v="0"/>
    <s v="SERRADORA DOMENECH"/>
    <s v="Proveedor Roto"/>
    <s v="PALAU"/>
    <m/>
    <m/>
    <m/>
    <m/>
    <m/>
    <x v="0"/>
    <x v="36"/>
    <x v="61"/>
    <m/>
    <n v="1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08:30:00"/>
    <d v="1899-12-30T08:30:00"/>
    <m/>
    <x v="1"/>
    <s v="MR"/>
    <d v="2019-02-19T08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36"/>
    <x v="20"/>
    <m/>
    <n v="0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08:55:00"/>
    <m/>
    <m/>
    <x v="0"/>
    <s v="MR"/>
    <d v="2019-02-19T09:00:00"/>
    <m/>
    <s v="SUS MEDIOS"/>
    <s v="Descarga"/>
    <x v="1"/>
    <n v="13.5"/>
    <n v="26"/>
    <x v="0"/>
    <s v="TECNOAGUAS"/>
    <s v="Proveedor Inyección"/>
    <s v="ALICANTE"/>
    <s v="ALB. 1901182"/>
    <m/>
    <m/>
    <m/>
    <m/>
    <x v="4"/>
    <x v="36"/>
    <x v="154"/>
    <m/>
    <n v="1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08:59:00"/>
    <m/>
    <m/>
    <x v="0"/>
    <s v="MR"/>
    <d v="2019-02-19T09:00:00"/>
    <m/>
    <s v="ARAGONES"/>
    <s v="Descarga"/>
    <x v="0"/>
    <n v="0"/>
    <n v="0.5"/>
    <x v="1"/>
    <s v="SAFI FABRICA DE VALVULAS"/>
    <s v="Proveedor Roto"/>
    <s v="PALAU"/>
    <s v="ENTREGA UN BULTO (1 VALVULA) Y LE DEVOLVEMOS 2 VALVULAS ENTREGADAS MAL"/>
    <m/>
    <m/>
    <m/>
    <m/>
    <x v="1"/>
    <x v="36"/>
    <x v="155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09:00:00"/>
    <d v="1899-12-30T09:00:00"/>
    <m/>
    <x v="1"/>
    <s v="MR"/>
    <d v="2019-02-19T09:00:00"/>
    <n v="26557"/>
    <s v="EL MOSCA"/>
    <s v="Carga"/>
    <x v="1"/>
    <n v="13.5"/>
    <n v="26"/>
    <x v="2"/>
    <s v="CITRICOS DEL ANDARAX"/>
    <s v="DDP Cliente Inyección"/>
    <s v="ALMERIA"/>
    <m/>
    <s v="4357DPF /// AL4261R"/>
    <m/>
    <m/>
    <m/>
    <x v="4"/>
    <x v="36"/>
    <x v="22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09:28:00"/>
    <m/>
    <m/>
    <x v="0"/>
    <s v="MR"/>
    <d v="2019-02-19T09:30:00"/>
    <m/>
    <s v="SUS MEDIOS"/>
    <s v="Descarga"/>
    <x v="0"/>
    <n v="3"/>
    <n v="6"/>
    <x v="0"/>
    <s v="SUTEIN "/>
    <s v="Proveedor Roto"/>
    <s v="PALAU"/>
    <s v="sin cita/ tenia fecha de descarga ayer. alv19-0838 y 0839"/>
    <m/>
    <m/>
    <m/>
    <m/>
    <x v="0"/>
    <x v="36"/>
    <x v="156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09:30:00"/>
    <m/>
    <m/>
    <x v="0"/>
    <s v="MR"/>
    <d v="2019-02-19T09:30:00"/>
    <m/>
    <s v="ASM"/>
    <s v="Descarga"/>
    <x v="0"/>
    <n v="0"/>
    <n v="0.5"/>
    <x v="1"/>
    <s v="VARIOS"/>
    <s v="Proveedor Inyección"/>
    <s v="PALAU"/>
    <s v="ANDRESMASEGOSA PDO. 113006481 ALB. V360/2019  Y SERIPAFER PDO. 113006433 ALB. NA190321"/>
    <m/>
    <m/>
    <m/>
    <m/>
    <x v="1"/>
    <x v="36"/>
    <x v="0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10:00:00"/>
    <d v="1899-12-30T10:00:00"/>
    <m/>
    <x v="1"/>
    <s v="MR"/>
    <d v="2019-02-19T10:00:00"/>
    <m/>
    <s v="ALGAITRUCK"/>
    <s v="Descarga"/>
    <x v="1"/>
    <n v="13.5"/>
    <n v="26"/>
    <x v="0"/>
    <s v="SCHOELLER LORQUI"/>
    <s v="Entre plantas"/>
    <s v="LORQUI"/>
    <s v="ALB. 041289 PDO. 5000316"/>
    <m/>
    <m/>
    <m/>
    <m/>
    <x v="4"/>
    <x v="36"/>
    <x v="14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0:30:00"/>
    <d v="1899-12-30T10:30:00"/>
    <m/>
    <x v="1"/>
    <s v="MR"/>
    <d v="2019-02-19T10:30:00"/>
    <m/>
    <s v="SUS MEDIOS"/>
    <s v="Carga"/>
    <x v="0"/>
    <n v="5"/>
    <n v="10"/>
    <x v="0"/>
    <s v="AQUA AMBIENT"/>
    <s v="Retira cliente Roto"/>
    <s v="VARIOS"/>
    <s v="9AL/19000177"/>
    <m/>
    <m/>
    <m/>
    <m/>
    <x v="0"/>
    <x v="36"/>
    <x v="1"/>
    <m/>
    <n v="0"/>
    <x v="0"/>
    <x v="0"/>
    <s v="SI"/>
    <s v="SI"/>
    <s v="SI"/>
    <n v="0"/>
    <n v="1"/>
    <s v="CLIENTES"/>
    <x v="8"/>
    <x v="1"/>
    <n v="468"/>
    <n v="18"/>
    <n v="0.2"/>
  </r>
  <r>
    <d v="2019-02-19T00:00:00"/>
    <d v="1899-12-30T10:52:00"/>
    <m/>
    <m/>
    <x v="0"/>
    <s v="MR"/>
    <d v="2019-02-19T11:00:00"/>
    <m/>
    <s v="MRW"/>
    <s v="Descarga"/>
    <x v="0"/>
    <n v="0"/>
    <n v="0.5"/>
    <x v="1"/>
    <s v="INMESOL"/>
    <s v="Proveedor Inyección"/>
    <s v="MURCIA"/>
    <s v="ANTONIO PEÑA 1 BULTO"/>
    <m/>
    <m/>
    <m/>
    <m/>
    <x v="1"/>
    <x v="36"/>
    <x v="157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11:00:00"/>
    <d v="1899-12-30T11:00:00"/>
    <m/>
    <x v="1"/>
    <s v="MR"/>
    <d v="2019-02-19T11:00:00"/>
    <m/>
    <s v="SUS MEDIOS"/>
    <s v="Descarga"/>
    <x v="0"/>
    <n v="0"/>
    <s v="0,5"/>
    <x v="0"/>
    <s v="EUROGRATE"/>
    <s v="Proveedor Inyección"/>
    <s v="MONTCADA"/>
    <s v="413008522 ALB. 6000089 y 413008527  6000090"/>
    <m/>
    <m/>
    <m/>
    <m/>
    <x v="4"/>
    <x v="36"/>
    <x v="2"/>
    <m/>
    <n v="0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11:10:00"/>
    <m/>
    <m/>
    <x v="0"/>
    <s v="MR"/>
    <d v="2019-02-19T11:00:00"/>
    <m/>
    <s v="SUS MEDIOS"/>
    <s v="Descarga"/>
    <x v="0"/>
    <n v="0"/>
    <s v="0..5"/>
    <x v="1"/>
    <s v="TORRAS"/>
    <s v="Proveedor Roto"/>
    <s v="PALAU"/>
    <s v="ALB. L910541"/>
    <m/>
    <m/>
    <m/>
    <m/>
    <x v="1"/>
    <x v="36"/>
    <x v="79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11:30:00"/>
    <d v="1899-12-30T11:30:00"/>
    <m/>
    <x v="1"/>
    <s v="MR"/>
    <d v="2019-02-19T11:30:00"/>
    <n v="26557"/>
    <s v="EL MOSCA"/>
    <s v="Carga"/>
    <x v="1"/>
    <n v="13.5"/>
    <n v="26"/>
    <x v="2"/>
    <s v="CITRICOS DEL ANDARAX"/>
    <s v="DDP Cliente Inyección"/>
    <s v="ALMERIA"/>
    <m/>
    <s v="983KRR // R7344BDB"/>
    <m/>
    <m/>
    <m/>
    <x v="4"/>
    <x v="36"/>
    <x v="3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2:00:00"/>
    <d v="1899-12-30T12:00:00"/>
    <m/>
    <x v="1"/>
    <s v="MR"/>
    <d v="2019-02-19T12:00:00"/>
    <n v="26557"/>
    <s v="EL MOSCA"/>
    <s v="Carga"/>
    <x v="1"/>
    <n v="13.5"/>
    <n v="26"/>
    <x v="2"/>
    <s v="CITRICOS DEL ANDARAX"/>
    <s v="DDP Cliente Inyección"/>
    <s v="ALMERIA"/>
    <m/>
    <s v="5431HGX /// R3866BBY"/>
    <m/>
    <m/>
    <m/>
    <x v="0"/>
    <x v="36"/>
    <x v="4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2:30:00"/>
    <d v="1899-12-30T12:30:00"/>
    <m/>
    <x v="1"/>
    <s v="MR"/>
    <d v="2019-02-19T12:30:00"/>
    <m/>
    <s v="NIKA"/>
    <s v="Descarga"/>
    <x v="0"/>
    <n v="2.5"/>
    <n v="5"/>
    <x v="0"/>
    <s v="POWDER"/>
    <s v="Proveedor Roto"/>
    <s v="PALAU"/>
    <s v="alb. s1-3414 pdto. 813002264 y 813002265"/>
    <m/>
    <m/>
    <m/>
    <m/>
    <x v="4"/>
    <x v="36"/>
    <x v="5"/>
    <m/>
    <n v="0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12:31:00"/>
    <d v="1899-12-30T12:31:00"/>
    <m/>
    <x v="1"/>
    <s v="MR"/>
    <d v="2019-02-19T12:30:00"/>
    <m/>
    <s v="TXT"/>
    <s v="Descarga"/>
    <x v="0"/>
    <n v="1"/>
    <n v="2"/>
    <x v="0"/>
    <s v="PUROMASTER"/>
    <s v="Proveedor Inyección"/>
    <s v="PALAU"/>
    <s v="ALB. 19AV 395 / PDO. 113006458 Y ALB. 19AV396 PDO-. 113006461"/>
    <m/>
    <m/>
    <m/>
    <m/>
    <x v="0"/>
    <x v="36"/>
    <x v="16"/>
    <m/>
    <n v="0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12:34:00"/>
    <d v="1899-12-30T12:34:00"/>
    <m/>
    <x v="1"/>
    <s v="MR"/>
    <d v="2019-02-19T12:30:00"/>
    <m/>
    <s v="SUS MEDIOS"/>
    <s v="Descarga"/>
    <x v="0"/>
    <n v="0"/>
    <n v="0.5"/>
    <x v="1"/>
    <s v="SINELEC"/>
    <s v="Proveedor Roto"/>
    <s v="GRANOLLERS"/>
    <s v="ALB. 37509 PDO.  NO HAY"/>
    <m/>
    <m/>
    <m/>
    <m/>
    <x v="1"/>
    <x v="36"/>
    <x v="158"/>
    <m/>
    <n v="0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12:38:00"/>
    <m/>
    <m/>
    <x v="0"/>
    <s v="MR"/>
    <d v="2019-02-19T12:30:00"/>
    <m/>
    <s v="SEITRANS"/>
    <s v="Descarga"/>
    <x v="0"/>
    <n v="0"/>
    <n v="0.5"/>
    <x v="1"/>
    <s v="ROMADEC"/>
    <s v="Proveedor Roto"/>
    <s v="PALAU"/>
    <s v="ALB. 9094 PDO. 213004346"/>
    <m/>
    <m/>
    <m/>
    <m/>
    <x v="1"/>
    <x v="36"/>
    <x v="159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13:00:00"/>
    <d v="1899-12-30T13:00:00"/>
    <m/>
    <x v="1"/>
    <s v="MR"/>
    <d v="2019-02-19T13:00:00"/>
    <n v="26557"/>
    <s v="EL MOSCA"/>
    <s v="Carga"/>
    <x v="1"/>
    <n v="13.5"/>
    <n v="26"/>
    <x v="2"/>
    <s v="CITRICOS DEL ANDARAX"/>
    <s v="DDP Cliente Inyección"/>
    <s v="ALMERIA"/>
    <m/>
    <s v="6131KDM /// R0557BBZ"/>
    <m/>
    <m/>
    <m/>
    <x v="4"/>
    <x v="36"/>
    <x v="37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3:31:00"/>
    <m/>
    <m/>
    <x v="0"/>
    <s v="MR"/>
    <d v="2019-02-19T13:30:00"/>
    <m/>
    <s v="SUS MEDIOS"/>
    <s v="Descarga"/>
    <x v="0"/>
    <n v="0"/>
    <n v="0.5"/>
    <x v="1"/>
    <s v="ELECTRONIC BOARD"/>
    <s v="Proveedor Inyección"/>
    <s v="ARENYS DE MUN"/>
    <s v="ALB. AN/1920145 - PDO 713014421 Y ALB. AN/1920146 PDO. 713014421"/>
    <m/>
    <m/>
    <m/>
    <m/>
    <x v="1"/>
    <x v="36"/>
    <x v="137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14:00:00"/>
    <d v="1899-12-30T14:00:00"/>
    <m/>
    <x v="1"/>
    <s v="MR"/>
    <d v="2019-02-19T14:00:00"/>
    <n v="26557"/>
    <s v="EL MOSCA"/>
    <s v="Carga"/>
    <x v="1"/>
    <n v="13.5"/>
    <n v="26"/>
    <x v="2"/>
    <s v="CITRICOS DEL ANDARAX"/>
    <s v="DDP Cliente Inyección"/>
    <s v="ALMERIA"/>
    <m/>
    <s v="4893JTL /// R0779BCN"/>
    <m/>
    <m/>
    <m/>
    <x v="0"/>
    <x v="36"/>
    <x v="42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4:30:00"/>
    <d v="1899-12-30T14:30:00"/>
    <m/>
    <x v="1"/>
    <s v="MR"/>
    <d v="2019-02-19T14:30:00"/>
    <n v="26692"/>
    <s v="SEUR"/>
    <s v="Carga"/>
    <x v="0"/>
    <n v="0.5"/>
    <n v="1"/>
    <x v="0"/>
    <s v="SEUR"/>
    <s v="Retira cliente Inyección"/>
    <s v="MADRID"/>
    <s v="HASTA LAS 13 H O DE 15 A 17H, viene a las 14:45h y no hay nadie en oficina y se marcha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19T00:00:00"/>
    <d v="1899-12-30T15:00:00"/>
    <d v="1899-12-30T15:00:00"/>
    <m/>
    <x v="1"/>
    <s v="MR"/>
    <d v="2019-02-19T15:00:00"/>
    <m/>
    <s v="ASM"/>
    <s v="Descarga"/>
    <x v="0"/>
    <n v="0"/>
    <s v="0,5"/>
    <x v="1"/>
    <s v="ESAAV"/>
    <s v="Proveedor Roto"/>
    <s v="PALAU"/>
    <s v="085-19 / 213004367 ///084-19 / 213004376 /// 083-9/213004366 /// 082-19/213004369 /// 081-19/213004365 "/>
    <m/>
    <m/>
    <m/>
    <m/>
    <x v="1"/>
    <x v="36"/>
    <x v="39"/>
    <m/>
    <n v="0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15:30:00"/>
    <d v="1899-12-30T15:30:00"/>
    <m/>
    <x v="1"/>
    <s v="MR"/>
    <d v="2019-02-19T15:30:00"/>
    <n v="26558"/>
    <s v="TXT"/>
    <s v="Carga"/>
    <x v="0"/>
    <n v="0.5"/>
    <n v="1"/>
    <x v="0"/>
    <s v="FIJAPLAST"/>
    <s v="Retira cliente Inyección"/>
    <s v="HUETOR"/>
    <m/>
    <m/>
    <m/>
    <m/>
    <m/>
    <x v="3"/>
    <x v="36"/>
    <x v="7"/>
    <m/>
    <n v="0"/>
    <x v="0"/>
    <x v="0"/>
    <s v="SI"/>
    <s v="SI"/>
    <s v="SI"/>
    <n v="0"/>
    <n v="1"/>
    <s v="CLIENTES"/>
    <x v="8"/>
    <x v="1"/>
    <n v="468"/>
    <n v="18"/>
    <n v="0.2"/>
  </r>
  <r>
    <d v="2019-02-19T00:00:00"/>
    <d v="1899-12-30T15:31:00"/>
    <m/>
    <m/>
    <x v="0"/>
    <s v="MR"/>
    <d v="2019-02-19T15:30:00"/>
    <m/>
    <s v="SUS MEDIOS"/>
    <s v="Descarga"/>
    <x v="0"/>
    <n v="0"/>
    <n v="0.5"/>
    <x v="1"/>
    <s v="RETOLS PALAU"/>
    <s v="Proveedor Inyección"/>
    <s v="PALAU"/>
    <s v="ALB. A/7666,7,8 Y9 PDO.713014374,713014386, 713014375, 213004375"/>
    <m/>
    <m/>
    <m/>
    <m/>
    <x v="1"/>
    <x v="36"/>
    <x v="160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19T00:00:00"/>
    <d v="1899-12-30T16:00:00"/>
    <d v="1899-12-30T16:00:00"/>
    <m/>
    <x v="1"/>
    <s v="MR"/>
    <d v="2019-02-19T16:00:00"/>
    <m/>
    <s v="SUS MEDIOS"/>
    <s v="Carga"/>
    <x v="0"/>
    <n v="5"/>
    <n v="10"/>
    <x v="0"/>
    <s v="AQUA AMBIENT"/>
    <s v="Retira cliente Roto"/>
    <s v="VARIOS"/>
    <s v="9AL/19000191, 19AL/19000187"/>
    <m/>
    <m/>
    <m/>
    <m/>
    <x v="8"/>
    <x v="36"/>
    <x v="13"/>
    <m/>
    <n v="0"/>
    <x v="0"/>
    <x v="0"/>
    <s v="SI"/>
    <s v="SI"/>
    <s v="SI"/>
    <n v="0"/>
    <n v="1"/>
    <s v="CLIENTES"/>
    <x v="8"/>
    <x v="1"/>
    <n v="468"/>
    <n v="18"/>
    <n v="0.2"/>
  </r>
  <r>
    <d v="2019-02-19T00:00:00"/>
    <d v="1899-12-30T16:30:00"/>
    <d v="1899-12-30T16:30:00"/>
    <m/>
    <x v="1"/>
    <s v="MR"/>
    <d v="2019-02-19T16:30:00"/>
    <n v="26525"/>
    <s v="JOSE REY"/>
    <s v="Carga"/>
    <x v="0"/>
    <n v="6"/>
    <n v="12"/>
    <x v="0"/>
    <s v="DROGAS VIGO"/>
    <s v="DDP Cliente Roto"/>
    <s v="PONTEVEDRA"/>
    <m/>
    <m/>
    <m/>
    <m/>
    <m/>
    <x v="6"/>
    <x v="36"/>
    <x v="8"/>
    <m/>
    <n v="0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6:31:00"/>
    <d v="1899-12-30T16:31:00"/>
    <m/>
    <x v="1"/>
    <s v="MR"/>
    <d v="2019-02-19T16:30:00"/>
    <s v="SZENDEX"/>
    <s v="SZENDEX"/>
    <s v="Carga"/>
    <x v="0"/>
    <n v="0"/>
    <n v="1"/>
    <x v="1"/>
    <s v="SZENDEX"/>
    <s v="Recogida diaria"/>
    <s v="VARIOS"/>
    <s v="ALB. 041320, 041321 y 19052, no vienen a retirar"/>
    <m/>
    <m/>
    <m/>
    <m/>
    <x v="9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2-19T00:00:00"/>
    <d v="1899-12-30T16:35:00"/>
    <d v="1899-12-30T16:35:00"/>
    <m/>
    <x v="1"/>
    <s v="MR"/>
    <d v="2019-02-19T16:30:00"/>
    <s v="ASM"/>
    <s v="ASM"/>
    <s v="Carga"/>
    <x v="0"/>
    <n v="0"/>
    <n v="1"/>
    <x v="1"/>
    <s v="ASM "/>
    <s v="Recogida diaria"/>
    <s v="VARIOS"/>
    <s v="ALB.41325"/>
    <m/>
    <m/>
    <m/>
    <m/>
    <x v="1"/>
    <x v="36"/>
    <x v="121"/>
    <m/>
    <n v="0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7:00:00"/>
    <d v="1899-12-30T17:00:00"/>
    <m/>
    <x v="1"/>
    <s v="MR"/>
    <d v="2019-02-19T17:00:00"/>
    <m/>
    <s v="TRANSLINK"/>
    <s v="Carga"/>
    <x v="0"/>
    <n v="1.5"/>
    <n v="3"/>
    <x v="0"/>
    <s v="TRANSLINK"/>
    <s v="Recogida diaria"/>
    <s v="VARIOS"/>
    <m/>
    <m/>
    <m/>
    <m/>
    <m/>
    <x v="8"/>
    <x v="36"/>
    <x v="41"/>
    <m/>
    <n v="0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7:30:00"/>
    <d v="1899-12-30T17:30:00"/>
    <m/>
    <x v="1"/>
    <s v="MR"/>
    <d v="2019-02-19T17:30:00"/>
    <m/>
    <s v="COBARPLAS"/>
    <s v="Descarga"/>
    <x v="1"/>
    <n v="13.5"/>
    <n v="26"/>
    <x v="0"/>
    <s v="PLASTICOS GUELL"/>
    <s v="Proveedor Roto"/>
    <s v="PALAU"/>
    <s v="ALB. B616, B617, B618, B619, G190193, G190195"/>
    <m/>
    <m/>
    <m/>
    <m/>
    <x v="6"/>
    <x v="36"/>
    <x v="56"/>
    <m/>
    <n v="1"/>
    <x v="0"/>
    <x v="0"/>
    <s v="SI"/>
    <s v="SI"/>
    <s v="SI"/>
    <n v="0"/>
    <n v="1"/>
    <s v="PROVEEDORES"/>
    <x v="8"/>
    <x v="1"/>
    <n v="468"/>
    <n v="18"/>
    <n v="0.2"/>
  </r>
  <r>
    <d v="2019-02-19T00:00:00"/>
    <d v="1899-12-30T18:00:00"/>
    <d v="1899-12-30T18:00:00"/>
    <m/>
    <x v="1"/>
    <s v="MR"/>
    <d v="2019-02-19T18:00:00"/>
    <n v="26557"/>
    <s v="EL MOSCA"/>
    <s v="Carga"/>
    <x v="1"/>
    <n v="13.5"/>
    <n v="26"/>
    <x v="2"/>
    <s v="CITRICOS DEL ANDARAX"/>
    <s v="DDP Cliente Inyección"/>
    <s v="ALMERIA"/>
    <m/>
    <s v="49441KST  // R3678BCS"/>
    <m/>
    <m/>
    <m/>
    <x v="4"/>
    <x v="36"/>
    <x v="47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19:00:00"/>
    <d v="1899-12-30T19:00:00"/>
    <m/>
    <x v="1"/>
    <s v="MR"/>
    <d v="2019-02-19T19:00:00"/>
    <n v="26557"/>
    <s v="EL MOSCA"/>
    <s v="Carga"/>
    <x v="1"/>
    <n v="13.5"/>
    <n v="26"/>
    <x v="2"/>
    <s v="CITRICOS DEL ANDARAX"/>
    <s v="DDP Cliente Inyección"/>
    <s v="ALMERIA"/>
    <m/>
    <s v="R6619BBZ /// 7215HGH"/>
    <m/>
    <m/>
    <m/>
    <x v="8"/>
    <x v="36"/>
    <x v="57"/>
    <m/>
    <n v="1"/>
    <x v="0"/>
    <x v="0"/>
    <s v="SI"/>
    <s v="SI"/>
    <s v="SI"/>
    <n v="0"/>
    <n v="1"/>
    <s v="TRANS. PROPIO"/>
    <x v="8"/>
    <x v="1"/>
    <n v="468"/>
    <n v="18"/>
    <n v="0.2"/>
  </r>
  <r>
    <d v="2019-02-19T00:00:00"/>
    <d v="1899-12-30T20:30:00"/>
    <d v="1899-12-30T20:30:00"/>
    <m/>
    <x v="1"/>
    <s v="MR"/>
    <d v="2019-02-19T20:30:00"/>
    <n v="6006703"/>
    <s v="SUS MEDIOS"/>
    <s v="Carga"/>
    <x v="1"/>
    <n v="13.5"/>
    <n v="26"/>
    <x v="0"/>
    <s v="CHEP"/>
    <s v="Retira cliente Inyección"/>
    <s v="VARIOS"/>
    <n v="3680251081"/>
    <m/>
    <m/>
    <m/>
    <m/>
    <x v="0"/>
    <x v="36"/>
    <x v="9"/>
    <m/>
    <n v="1"/>
    <x v="0"/>
    <x v="0"/>
    <s v="SI"/>
    <s v="SI"/>
    <s v="Adelanto"/>
    <n v="0"/>
    <n v="1"/>
    <s v="CLIENTES"/>
    <x v="8"/>
    <x v="1"/>
    <n v="468"/>
    <n v="18"/>
    <n v="0.2"/>
  </r>
  <r>
    <d v="2019-02-20T00:00:00"/>
    <d v="1899-12-30T06:00:00"/>
    <d v="1899-12-30T06:00:00"/>
    <m/>
    <x v="1"/>
    <s v="MR"/>
    <d v="2019-02-20T06:00:00"/>
    <m/>
    <s v="GONZATRANS"/>
    <s v="Carga"/>
    <x v="0"/>
    <n v="2.5"/>
    <n v="5"/>
    <x v="0"/>
    <s v="GONZATRANS"/>
    <s v="Recogida diaria"/>
    <s v="VARIOS"/>
    <m/>
    <m/>
    <m/>
    <m/>
    <m/>
    <x v="0"/>
    <x v="37"/>
    <x v="76"/>
    <m/>
    <n v="0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07:00:00"/>
    <d v="1899-12-30T07:00:00"/>
    <m/>
    <x v="1"/>
    <s v="MR"/>
    <d v="2019-02-20T07:00:00"/>
    <n v="26567"/>
    <s v="EL MOSCA"/>
    <s v="Carga"/>
    <x v="1"/>
    <n v="13.5"/>
    <n v="26"/>
    <x v="2"/>
    <s v="J. GARCIA CARRIÓN JUMILLA"/>
    <s v="DDP Cliente Inyección"/>
    <s v="JUMILLA - MURCIA"/>
    <m/>
    <s v="5433KRH //R1221BCT"/>
    <m/>
    <m/>
    <m/>
    <x v="4"/>
    <x v="37"/>
    <x v="61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08:00:00"/>
    <d v="1899-12-30T08:00:00"/>
    <m/>
    <x v="1"/>
    <s v="MR"/>
    <d v="2019-02-20T08:00:00"/>
    <n v="26567"/>
    <s v="EL MOSCA"/>
    <s v="Carga"/>
    <x v="1"/>
    <n v="13.5"/>
    <n v="26"/>
    <x v="2"/>
    <s v="J. GARCIA CARRIÓN JUMILLA"/>
    <s v="DDP Cliente Inyección"/>
    <s v="JUMILLA - MURCIA"/>
    <m/>
    <s v="0641JSW - R2506BCT"/>
    <m/>
    <m/>
    <m/>
    <x v="4"/>
    <x v="37"/>
    <x v="9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08:01:00"/>
    <d v="1899-12-30T08:01:00"/>
    <m/>
    <x v="1"/>
    <s v="MR"/>
    <d v="2019-02-20T08:00:00"/>
    <n v="6006703"/>
    <s v="SUS MEDIOS"/>
    <s v="Carga"/>
    <x v="1"/>
    <n v="13.5"/>
    <n v="26"/>
    <x v="0"/>
    <s v="CHEP"/>
    <s v="Retira cliente Inyección"/>
    <s v="VARIOS"/>
    <n v="3665903654"/>
    <m/>
    <m/>
    <m/>
    <m/>
    <x v="8"/>
    <x v="37"/>
    <x v="106"/>
    <m/>
    <n v="1"/>
    <x v="0"/>
    <x v="0"/>
    <s v="SI"/>
    <s v="SI"/>
    <s v="Retraso"/>
    <n v="1"/>
    <n v="0"/>
    <s v="CLIENTES"/>
    <x v="8"/>
    <x v="1"/>
    <n v="468"/>
    <n v="18"/>
    <n v="0.2"/>
  </r>
  <r>
    <d v="2019-02-20T00:00:00"/>
    <d v="1899-12-30T08:30:00"/>
    <d v="1899-12-30T08:30:00"/>
    <m/>
    <x v="1"/>
    <s v="MR"/>
    <d v="2019-02-20T08:30:00"/>
    <s v="DAVID"/>
    <s v="DAVID BERTRAN"/>
    <s v="Carga"/>
    <x v="0"/>
    <n v="3"/>
    <n v="6"/>
    <x v="0"/>
    <s v="DAVID BERTRAN"/>
    <s v="Recogida diaria"/>
    <s v="PALAU"/>
    <m/>
    <m/>
    <m/>
    <m/>
    <m/>
    <x v="0"/>
    <x v="37"/>
    <x v="20"/>
    <m/>
    <n v="0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08:45:00"/>
    <m/>
    <m/>
    <x v="0"/>
    <s v="MR"/>
    <d v="2019-02-20T09:00:00"/>
    <m/>
    <s v="ARAGONES"/>
    <s v="Descarga"/>
    <x v="0"/>
    <n v="0"/>
    <n v="0.5"/>
    <x v="1"/>
    <s v="SAFI FABRICA DE VALVULAS"/>
    <s v="Proveedor Roto"/>
    <s v="EL VENDRELL"/>
    <s v="TRAE UNA PIEZA QUE FALTABA DE DIAS ATRAS SIN DOCUMENTAR."/>
    <m/>
    <m/>
    <m/>
    <m/>
    <x v="1"/>
    <x v="37"/>
    <x v="62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09:00:00"/>
    <d v="1899-12-30T09:00:00"/>
    <m/>
    <x v="1"/>
    <s v="MR"/>
    <d v="2019-02-20T09:00:00"/>
    <m/>
    <s v="SESE"/>
    <s v="Carga"/>
    <x v="1"/>
    <n v="13.5"/>
    <n v="26"/>
    <x v="0"/>
    <s v="VALEO"/>
    <s v="Retira cliente Inyección"/>
    <s v="MARTOS"/>
    <n v="25840"/>
    <s v="96350A40  6123-08"/>
    <m/>
    <m/>
    <m/>
    <x v="0"/>
    <x v="37"/>
    <x v="22"/>
    <m/>
    <n v="1"/>
    <x v="0"/>
    <x v="0"/>
    <s v="SI"/>
    <s v="SI"/>
    <s v="SI"/>
    <n v="0"/>
    <n v="1"/>
    <s v="CLIENTES"/>
    <x v="8"/>
    <x v="1"/>
    <n v="468"/>
    <n v="18"/>
    <n v="0.2"/>
  </r>
  <r>
    <d v="2019-02-20T00:00:00"/>
    <d v="1899-12-30T10:00:00"/>
    <d v="1899-12-30T10:00:00"/>
    <m/>
    <x v="1"/>
    <s v="MR"/>
    <d v="2019-02-20T10:00:00"/>
    <n v="26567"/>
    <s v="EL MOSCA"/>
    <s v="Carga"/>
    <x v="1"/>
    <n v="13.5"/>
    <n v="26"/>
    <x v="2"/>
    <s v="J. GARCIA CARRIÓN JUMILLA"/>
    <s v="DDP Cliente Inyección"/>
    <s v="JUMILLA - MURCIA"/>
    <m/>
    <s v="2191KDT - R9970BCS"/>
    <m/>
    <m/>
    <m/>
    <x v="4"/>
    <x v="37"/>
    <x v="14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0:30:00"/>
    <d v="1899-12-30T10:30:00"/>
    <m/>
    <x v="1"/>
    <s v="MR"/>
    <d v="2019-02-20T10:30:00"/>
    <m/>
    <s v="SUS MEDIOS"/>
    <s v="Descarga"/>
    <x v="0"/>
    <n v="0.5"/>
    <n v="1"/>
    <x v="0"/>
    <s v="PLASTIJET"/>
    <s v="Proveedor Inyección"/>
    <s v="PALAU"/>
    <s v="ALB,. 190191 PDO. 113006467"/>
    <m/>
    <m/>
    <m/>
    <m/>
    <x v="3"/>
    <x v="37"/>
    <x v="1"/>
    <m/>
    <n v="0"/>
    <x v="0"/>
    <x v="0"/>
    <s v="SI"/>
    <s v="SI"/>
    <s v="SI"/>
    <n v="0"/>
    <n v="1"/>
    <s v="PROVEEDORES"/>
    <x v="8"/>
    <x v="1"/>
    <n v="468"/>
    <n v="18"/>
    <n v="0.2"/>
  </r>
  <r>
    <d v="2019-02-20T00:00:00"/>
    <d v="1899-12-30T10:35:00"/>
    <m/>
    <m/>
    <x v="0"/>
    <s v="MR"/>
    <d v="2019-02-20T10:30:00"/>
    <m/>
    <s v="SUS MEDIOS"/>
    <s v="Descarga"/>
    <x v="0"/>
    <n v="0.5"/>
    <n v="1"/>
    <x v="0"/>
    <s v="EUROMASTER"/>
    <s v="Proveedor Inyección"/>
    <s v="SENTMENAT"/>
    <s v="ALB. 0A19000761 pDO 113006455"/>
    <m/>
    <m/>
    <m/>
    <m/>
    <x v="4"/>
    <x v="37"/>
    <x v="77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0:36:00"/>
    <m/>
    <m/>
    <x v="0"/>
    <s v="MR"/>
    <d v="2019-02-20T10:30:00"/>
    <m/>
    <s v="SUS MEDIOS"/>
    <s v="Descarga"/>
    <x v="0"/>
    <n v="0"/>
    <n v="0.5"/>
    <x v="1"/>
    <s v="TORRAS"/>
    <s v="Proveedor Roto"/>
    <s v="SABADELL"/>
    <s v="ALB. L910871 NO TRAE NUMERO DE PEDIDO"/>
    <m/>
    <m/>
    <m/>
    <m/>
    <x v="1"/>
    <x v="37"/>
    <x v="161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0:37:00"/>
    <m/>
    <m/>
    <x v="0"/>
    <s v="MR"/>
    <d v="2019-02-20T10:30:00"/>
    <m/>
    <s v="SUS MEDIOS"/>
    <s v="Descarga"/>
    <x v="0"/>
    <n v="0"/>
    <n v="0.5"/>
    <x v="1"/>
    <s v="SINELEC"/>
    <s v="Proveedor Inyección"/>
    <s v="PALAU"/>
    <s v="ALB. 37525 Y 37517 NO HAY NUMERO DE PEDIDO"/>
    <m/>
    <m/>
    <m/>
    <m/>
    <x v="1"/>
    <x v="37"/>
    <x v="162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0:38:00"/>
    <m/>
    <m/>
    <x v="0"/>
    <s v="MR"/>
    <d v="2019-02-20T10:30:00"/>
    <m/>
    <s v="MRW"/>
    <s v="Descarga"/>
    <x v="0"/>
    <n v="0"/>
    <s v="0,5"/>
    <x v="1"/>
    <s v="ELECTECNICA"/>
    <s v="Proveedor Inyección"/>
    <s v="GRANOLLERS"/>
    <s v="ALB. 28873 NO HAY NUMERO DE PEDIDO"/>
    <m/>
    <m/>
    <m/>
    <m/>
    <x v="1"/>
    <x v="37"/>
    <x v="163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1:00:00"/>
    <d v="1899-12-30T11:00:00"/>
    <m/>
    <x v="1"/>
    <s v="MR"/>
    <d v="2019-02-20T11:00:00"/>
    <n v="26557"/>
    <s v="EL MOSCA"/>
    <s v="Carga"/>
    <x v="1"/>
    <n v="13.5"/>
    <n v="26"/>
    <x v="2"/>
    <s v="CITRICOS DEL ANDARAX"/>
    <s v="DDP Cliente Inyección"/>
    <s v="ALMERIA"/>
    <m/>
    <s v="2095cbv - al4350r"/>
    <m/>
    <m/>
    <m/>
    <x v="4"/>
    <x v="37"/>
    <x v="2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1:10:00"/>
    <m/>
    <m/>
    <x v="0"/>
    <s v="MR"/>
    <d v="2019-02-20T11:00:00"/>
    <m/>
    <s v="SUS MEDIOS"/>
    <s v="Descarga"/>
    <x v="0"/>
    <n v="0"/>
    <n v="0.5"/>
    <x v="0"/>
    <s v="4M CALDEDERIA"/>
    <s v="Proveedor Roto"/>
    <s v="SENTMENAT"/>
    <s v="ALB. A/90082 PDO. 213004350"/>
    <m/>
    <m/>
    <m/>
    <m/>
    <x v="4"/>
    <x v="37"/>
    <x v="79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1:15:00"/>
    <m/>
    <m/>
    <x v="0"/>
    <s v="MR"/>
    <d v="2019-02-20T11:30:00"/>
    <n v="6006910"/>
    <s v="BCN EXPRESS"/>
    <s v="Carga"/>
    <x v="0"/>
    <n v="0"/>
    <n v="0.5"/>
    <x v="0"/>
    <s v="SCHOELLER FRANCIA"/>
    <s v="DDP Cliente Filial"/>
    <s v="FRANCIA"/>
    <m/>
    <m/>
    <m/>
    <m/>
    <m/>
    <x v="4"/>
    <x v="37"/>
    <x v="75"/>
    <m/>
    <n v="0"/>
    <x v="0"/>
    <x v="0"/>
    <s v="No"/>
    <s v="Sin cita"/>
    <s v="Sin cita"/>
    <n v="1"/>
    <n v="0"/>
    <s v="TRANS. PROPIO"/>
    <x v="8"/>
    <x v="1"/>
    <n v="468"/>
    <n v="18"/>
    <n v="0.2"/>
  </r>
  <r>
    <d v="2019-02-20T00:00:00"/>
    <d v="1899-12-30T11:30:00"/>
    <d v="1899-12-30T11:30:00"/>
    <m/>
    <x v="1"/>
    <s v="MR"/>
    <d v="2019-02-20T11:30:00"/>
    <n v="26557"/>
    <s v="EL MOSCA"/>
    <s v="Carga"/>
    <x v="1"/>
    <n v="13.5"/>
    <n v="26"/>
    <x v="2"/>
    <s v="CITRICOS DEL ANDARAX"/>
    <s v="DDP Cliente Inyección"/>
    <s v="ALMERIA"/>
    <m/>
    <s v="R8551BCM // 4602JTC"/>
    <m/>
    <m/>
    <m/>
    <x v="4"/>
    <x v="37"/>
    <x v="3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1:36:00"/>
    <m/>
    <m/>
    <x v="0"/>
    <s v="MR"/>
    <d v="2019-02-20T11:30:00"/>
    <m/>
    <s v="SUS MEDIOS"/>
    <s v="Descarga"/>
    <x v="0"/>
    <n v="3"/>
    <n v="6"/>
    <x v="0"/>
    <s v="CABKA"/>
    <s v="Proveedor Inyección"/>
    <s v="PATERNA"/>
    <s v="SIN CITA ALB. 80046826 PDO. 113006479"/>
    <m/>
    <m/>
    <m/>
    <m/>
    <x v="0"/>
    <x v="37"/>
    <x v="44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2:00:00"/>
    <d v="1899-12-30T12:00:00"/>
    <m/>
    <x v="1"/>
    <s v="MR"/>
    <d v="2019-02-20T12:00:00"/>
    <m/>
    <s v="NOUTRANSPORT"/>
    <s v="Descarga"/>
    <x v="1"/>
    <n v="13.5"/>
    <n v="26"/>
    <x v="0"/>
    <s v="SCHOELLER GAILLON"/>
    <s v="Filial Import"/>
    <s v="GAILLON"/>
    <s v="CB-1119"/>
    <s v="R9196BCM + 9878KPJ"/>
    <m/>
    <m/>
    <m/>
    <x v="0"/>
    <x v="37"/>
    <x v="4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2:01:00"/>
    <m/>
    <m/>
    <x v="0"/>
    <s v="MR"/>
    <d v="2019-02-20T12:00:00"/>
    <m/>
    <s v="SUS MEDIOS"/>
    <s v="Descarga"/>
    <x v="0"/>
    <n v="0"/>
    <n v="0.5"/>
    <x v="1"/>
    <s v="CIFEC"/>
    <s v="Proveedor Roto"/>
    <s v="PALAU"/>
    <s v="ALB. 201901768, 201901788 Y 201901747"/>
    <m/>
    <m/>
    <m/>
    <m/>
    <x v="1"/>
    <x v="37"/>
    <x v="34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2:30:00"/>
    <d v="1899-12-30T12:30:00"/>
    <m/>
    <x v="1"/>
    <s v="MR"/>
    <d v="2019-02-20T12:30:00"/>
    <n v="26557"/>
    <s v="EL MOSCA"/>
    <s v="Carga"/>
    <x v="1"/>
    <n v="13.5"/>
    <n v="26"/>
    <x v="2"/>
    <s v="CITRICOS DEL ANDARAX"/>
    <s v="DDP Cliente Inyección"/>
    <s v="ALMERIA"/>
    <m/>
    <s v="7264JTP- R2071BCT"/>
    <m/>
    <m/>
    <m/>
    <x v="8"/>
    <x v="37"/>
    <x v="5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3:00:00"/>
    <d v="1899-12-30T13:00:00"/>
    <m/>
    <x v="1"/>
    <s v="MR"/>
    <d v="2019-02-20T13:00:00"/>
    <n v="6006703"/>
    <s v="SUS MEDIOS"/>
    <s v="Carga"/>
    <x v="1"/>
    <n v="13.5"/>
    <n v="26"/>
    <x v="0"/>
    <s v="CHEP"/>
    <s v="Retira cliente Inyección"/>
    <s v="VARIOS"/>
    <n v="3680248010"/>
    <m/>
    <m/>
    <m/>
    <m/>
    <x v="0"/>
    <x v="37"/>
    <x v="37"/>
    <m/>
    <n v="1"/>
    <x v="0"/>
    <x v="0"/>
    <s v="SI"/>
    <s v="SI"/>
    <s v="SI"/>
    <n v="0"/>
    <n v="1"/>
    <s v="CLIENTES"/>
    <x v="8"/>
    <x v="1"/>
    <n v="468"/>
    <n v="18"/>
    <n v="0.2"/>
  </r>
  <r>
    <d v="2019-02-20T00:00:00"/>
    <d v="1899-12-30T13:30:00"/>
    <d v="1899-12-30T13:30:00"/>
    <m/>
    <x v="1"/>
    <s v="MR"/>
    <d v="2019-02-20T13:30:00"/>
    <n v="26557"/>
    <s v="EL MOSCA"/>
    <s v="Carga"/>
    <x v="1"/>
    <n v="13.5"/>
    <n v="26"/>
    <x v="2"/>
    <s v="CITRICOS DEL ANDARAX"/>
    <s v="DDP Cliente Inyección"/>
    <s v="ALMERIA"/>
    <m/>
    <s v=" 4627JTS - R3931BCW"/>
    <m/>
    <m/>
    <m/>
    <x v="6"/>
    <x v="37"/>
    <x v="6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4:00:00"/>
    <d v="1899-12-30T14:00:00"/>
    <m/>
    <x v="1"/>
    <s v="VG"/>
    <d v="2019-02-20T14:00:00"/>
    <m/>
    <s v="BREGER"/>
    <s v="Carga"/>
    <x v="0"/>
    <n v="8"/>
    <n v="16"/>
    <x v="0"/>
    <s v="SCHOELLER FRANCIA"/>
    <s v="Retira cliente Filial"/>
    <s v="GAILLON"/>
    <s v="6006909, 6006847, 6006915"/>
    <m/>
    <m/>
    <m/>
    <m/>
    <x v="0"/>
    <x v="37"/>
    <x v="42"/>
    <m/>
    <n v="0"/>
    <x v="0"/>
    <x v="0"/>
    <s v="SI"/>
    <s v="SI"/>
    <s v="SI"/>
    <n v="0"/>
    <n v="1"/>
    <s v="CLIENTES"/>
    <x v="8"/>
    <x v="1"/>
    <n v="468"/>
    <n v="18"/>
    <n v="0.2"/>
  </r>
  <r>
    <d v="2019-02-20T00:00:00"/>
    <d v="1899-12-30T14:01:00"/>
    <d v="1899-12-30T14:01:00"/>
    <m/>
    <x v="1"/>
    <s v="MR"/>
    <d v="2019-02-20T14:00:00"/>
    <m/>
    <s v="GARVI"/>
    <s v="Descarga"/>
    <x v="0"/>
    <n v="2"/>
    <n v="4"/>
    <x v="0"/>
    <s v="POLIURETANOS RIVAS"/>
    <s v="Proveedor Roto"/>
    <s v="ZARAGOZA"/>
    <s v="ALB.A/190.194 - PDO. 813002271"/>
    <m/>
    <m/>
    <m/>
    <m/>
    <x v="0"/>
    <x v="37"/>
    <x v="45"/>
    <m/>
    <n v="0"/>
    <x v="0"/>
    <x v="0"/>
    <s v="SI"/>
    <s v="SI"/>
    <s v="SI"/>
    <n v="0"/>
    <n v="1"/>
    <s v="PROVEEDORES"/>
    <x v="8"/>
    <x v="1"/>
    <n v="468"/>
    <n v="18"/>
    <n v="0.2"/>
  </r>
  <r>
    <d v="2019-02-20T00:00:00"/>
    <d v="1899-12-30T15:00:00"/>
    <d v="1899-12-30T15:00:00"/>
    <m/>
    <x v="1"/>
    <s v="MR"/>
    <d v="2019-02-20T15:00:00"/>
    <n v="6006703"/>
    <s v="SUS MEDIOS"/>
    <s v="Carga"/>
    <x v="1"/>
    <n v="13.5"/>
    <n v="26"/>
    <x v="0"/>
    <s v="CHEP"/>
    <s v="Retira cliente Inyección"/>
    <s v="VARIOS"/>
    <n v="3665877809"/>
    <m/>
    <m/>
    <m/>
    <m/>
    <x v="8"/>
    <x v="37"/>
    <x v="39"/>
    <m/>
    <n v="1"/>
    <x v="0"/>
    <x v="0"/>
    <s v="SI"/>
    <s v="SI"/>
    <s v="SI"/>
    <n v="0"/>
    <n v="1"/>
    <s v="CLIENTES"/>
    <x v="8"/>
    <x v="1"/>
    <n v="468"/>
    <n v="18"/>
    <n v="0.2"/>
  </r>
  <r>
    <d v="2019-02-20T00:00:00"/>
    <d v="1899-12-30T15:30:00"/>
    <d v="1899-12-30T15:30:00"/>
    <m/>
    <x v="1"/>
    <s v="MR"/>
    <d v="2019-02-20T15:30:00"/>
    <n v="25777"/>
    <s v="EL MOSCA"/>
    <s v="Carga"/>
    <x v="1"/>
    <n v="13.5"/>
    <n v="26"/>
    <x v="0"/>
    <s v="VARIOS"/>
    <s v="DDP Cliente Inyección"/>
    <s v="CHILE"/>
    <s v="CONTENEDOR 40'"/>
    <s v="6821KPK - R2510BCT"/>
    <m/>
    <m/>
    <m/>
    <x v="6"/>
    <x v="37"/>
    <x v="7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6:00:00"/>
    <d v="1899-12-30T16:00:00"/>
    <m/>
    <x v="1"/>
    <s v="MR"/>
    <d v="2019-02-20T16:00:00"/>
    <m/>
    <s v="SUS MEDIOS"/>
    <s v="Carga"/>
    <x v="0"/>
    <n v="5"/>
    <n v="10"/>
    <x v="0"/>
    <s v="AQUA AMBIENT"/>
    <s v="Retira cliente Roto"/>
    <s v="VARIOS"/>
    <s v="9AL/19000193, 9AL/19000196Y97"/>
    <m/>
    <m/>
    <m/>
    <m/>
    <x v="6"/>
    <x v="37"/>
    <x v="13"/>
    <m/>
    <n v="0"/>
    <x v="0"/>
    <x v="0"/>
    <s v="SI"/>
    <s v="SI"/>
    <s v="SI"/>
    <n v="0"/>
    <n v="1"/>
    <s v="CLIENTES"/>
    <x v="8"/>
    <x v="1"/>
    <n v="468"/>
    <n v="18"/>
    <n v="0.2"/>
  </r>
  <r>
    <d v="2019-02-20T00:00:00"/>
    <d v="1899-12-30T16:08:00"/>
    <m/>
    <m/>
    <x v="0"/>
    <s v="MR"/>
    <d v="2019-02-20T16:00:00"/>
    <m/>
    <s v="SUS MEDIOS"/>
    <s v="Descarga"/>
    <x v="0"/>
    <n v="0"/>
    <n v="0.5"/>
    <x v="1"/>
    <s v="VARIOS"/>
    <s v="Proveedor Roto"/>
    <s v="LLIÇA"/>
    <s v="ALB. 2639 NO TIENE Nº PEDIDO ATT.JACINTO"/>
    <m/>
    <m/>
    <m/>
    <m/>
    <x v="1"/>
    <x v="37"/>
    <x v="164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0T00:00:00"/>
    <d v="1899-12-30T16:30:00"/>
    <d v="1899-12-30T16:30:00"/>
    <m/>
    <x v="1"/>
    <s v="MR"/>
    <d v="2019-02-20T16:30:00"/>
    <n v="26557"/>
    <s v="EL MOSCA"/>
    <s v="Carga"/>
    <x v="1"/>
    <n v="13.5"/>
    <n v="26"/>
    <x v="2"/>
    <s v="CITRICOS DEL ANDARAX"/>
    <s v="DDP Cliente Inyección"/>
    <s v="ALMERIA"/>
    <m/>
    <s v="4842KRN /// R5339BLW"/>
    <m/>
    <m/>
    <m/>
    <x v="4"/>
    <x v="38"/>
    <x v="165"/>
    <m/>
    <n v="1"/>
    <x v="0"/>
    <x v="0"/>
    <s v="SI"/>
    <s v="Retraso"/>
    <s v="Retraso"/>
    <n v="1"/>
    <n v="0"/>
    <s v="TRANS. PROPIO"/>
    <x v="8"/>
    <x v="1"/>
    <n v="468"/>
    <n v="18"/>
    <n v="0.2"/>
  </r>
  <r>
    <d v="2019-02-20T00:00:00"/>
    <d v="1899-12-30T16:31:00"/>
    <d v="1899-12-30T16:31:00"/>
    <m/>
    <x v="1"/>
    <s v="MR"/>
    <d v="2019-02-20T16:30:00"/>
    <s v="SZENDEX"/>
    <s v="SZENDEX"/>
    <s v="Carga"/>
    <x v="0"/>
    <n v="0"/>
    <n v="1"/>
    <x v="1"/>
    <s v="SZENDEX"/>
    <s v="Recogida diaria"/>
    <s v="VARIOS"/>
    <s v="ALB. 041320, 041321, 19052 y A4 (ALB. 41360)"/>
    <m/>
    <m/>
    <m/>
    <m/>
    <x v="8"/>
    <x v="37"/>
    <x v="40"/>
    <m/>
    <n v="0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7:00:00"/>
    <d v="1899-12-30T17:00:00"/>
    <m/>
    <x v="1"/>
    <s v="MR"/>
    <d v="2019-02-20T17:00:00"/>
    <m/>
    <s v="TRANSLINK"/>
    <s v="Carga"/>
    <x v="0"/>
    <n v="4"/>
    <n v="8"/>
    <x v="0"/>
    <s v="TRANSLINK"/>
    <s v="Recogida diaria"/>
    <s v="VARIOS"/>
    <m/>
    <m/>
    <m/>
    <m/>
    <m/>
    <x v="8"/>
    <x v="37"/>
    <x v="41"/>
    <m/>
    <n v="0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8:00:00"/>
    <d v="1899-12-30T18:00:00"/>
    <m/>
    <x v="1"/>
    <s v="MR"/>
    <d v="2019-02-20T18:00:00"/>
    <n v="26557"/>
    <s v="EL MOSCA"/>
    <s v="Carga"/>
    <x v="1"/>
    <n v="13.5"/>
    <n v="26"/>
    <x v="2"/>
    <s v="CITRICOS DEL ANDARAX"/>
    <s v="DDP Cliente Inyección"/>
    <s v="ALMERIA"/>
    <m/>
    <s v="0868KRC // R2425BCW"/>
    <m/>
    <m/>
    <m/>
    <x v="6"/>
    <x v="37"/>
    <x v="47"/>
    <m/>
    <n v="1"/>
    <x v="0"/>
    <x v="0"/>
    <s v="SI"/>
    <s v="SI"/>
    <s v="SI"/>
    <n v="0"/>
    <n v="1"/>
    <s v="TRANS. PROPIO"/>
    <x v="8"/>
    <x v="1"/>
    <n v="468"/>
    <n v="18"/>
    <n v="0.2"/>
  </r>
  <r>
    <d v="2019-02-20T00:00:00"/>
    <d v="1899-12-30T18:01:00"/>
    <d v="1899-12-30T18:01:00"/>
    <m/>
    <x v="1"/>
    <s v="MR"/>
    <d v="2019-02-20T18:00:00"/>
    <s v="LUIS MARQUES"/>
    <s v="JFT"/>
    <s v="Carga"/>
    <x v="0"/>
    <n v="8"/>
    <n v="16"/>
    <x v="0"/>
    <s v="LUIS MARQUES PINHEIRO"/>
    <s v="Retira cliente Inyección"/>
    <s v="PORTUGAL"/>
    <s v="26419 Y 26624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20T00:00:00"/>
    <d v="1899-12-30T19:00:00"/>
    <d v="1899-12-30T19:00:00"/>
    <m/>
    <x v="1"/>
    <s v="MR"/>
    <d v="2019-02-20T19:00:00"/>
    <n v="26557"/>
    <s v="EL MOSCA"/>
    <s v="Carga"/>
    <x v="1"/>
    <n v="13.5"/>
    <n v="26"/>
    <x v="2"/>
    <s v="CITRICOS DEL ANDARAX"/>
    <s v="DDP Cliente Inyección"/>
    <s v="ALMERIA"/>
    <m/>
    <s v="8006KSS /// AL04920R"/>
    <m/>
    <m/>
    <m/>
    <x v="4"/>
    <x v="38"/>
    <x v="166"/>
    <m/>
    <n v="1"/>
    <x v="0"/>
    <x v="0"/>
    <s v="SI"/>
    <s v="Retraso"/>
    <s v="Retraso"/>
    <n v="1"/>
    <n v="0"/>
    <s v="TRANS. PROPIO"/>
    <x v="8"/>
    <x v="1"/>
    <n v="468"/>
    <n v="18"/>
    <n v="0.2"/>
  </r>
  <r>
    <d v="2019-02-21T00:00:00"/>
    <d v="1899-12-30T06:30:00"/>
    <d v="1899-12-30T06:30:00"/>
    <m/>
    <x v="1"/>
    <s v="MR"/>
    <d v="2019-02-21T06:30:00"/>
    <m/>
    <s v="GIMARCO"/>
    <s v="Descarga"/>
    <x v="1"/>
    <n v="13.5"/>
    <n v="26"/>
    <x v="0"/>
    <s v="SCHOELLER NRX"/>
    <s v="Filial Import"/>
    <s v="NURIEUX"/>
    <s v="CB-1126"/>
    <m/>
    <m/>
    <m/>
    <m/>
    <x v="0"/>
    <x v="38"/>
    <x v="167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09:28:00"/>
    <m/>
    <m/>
    <x v="0"/>
    <s v="MR"/>
    <d v="2019-02-21T09:30:00"/>
    <m/>
    <s v="TGV"/>
    <s v="Descarga"/>
    <x v="0"/>
    <n v="0.5"/>
    <n v="1"/>
    <x v="0"/>
    <s v="PERSICO - MOLDES"/>
    <s v="Proveedor Roto"/>
    <s v="ITALIA"/>
    <s v="ALB. 00181/N MOLDE PARA TALLER DE ROTO"/>
    <m/>
    <m/>
    <m/>
    <m/>
    <x v="0"/>
    <x v="38"/>
    <x v="156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09:29:00"/>
    <m/>
    <m/>
    <x v="0"/>
    <s v="MR"/>
    <d v="2019-02-21T09:30:00"/>
    <m/>
    <s v="SUS MEDIOS"/>
    <s v="Descarga"/>
    <x v="0"/>
    <n v="0"/>
    <n v="0.5"/>
    <x v="0"/>
    <s v="SIMONA"/>
    <s v="Proveedor Roto"/>
    <s v="SANT BOI"/>
    <s v="ALB. 7201239694 PDO. 21304353"/>
    <m/>
    <m/>
    <m/>
    <m/>
    <x v="4"/>
    <x v="38"/>
    <x v="168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09:30:00"/>
    <d v="1899-12-30T09:30:00"/>
    <m/>
    <x v="1"/>
    <s v="MR"/>
    <d v="2019-02-21T09:30:00"/>
    <m/>
    <s v="SUS MEDIOS"/>
    <s v="Descarga"/>
    <x v="0"/>
    <n v="0"/>
    <n v="1"/>
    <x v="0"/>
    <s v="SUTEIN "/>
    <s v="Proveedor Inyección"/>
    <s v="PALAU"/>
    <s v="ALV19-0921 /ALV19-0922/ALV19-0927, 213004373,213004372 Y 213004379"/>
    <m/>
    <m/>
    <m/>
    <m/>
    <x v="4"/>
    <x v="38"/>
    <x v="0"/>
    <m/>
    <n v="0"/>
    <x v="0"/>
    <x v="0"/>
    <s v="SI"/>
    <s v="SI"/>
    <s v="SI"/>
    <n v="0"/>
    <n v="1"/>
    <s v="PROVEEDORES"/>
    <x v="8"/>
    <x v="1"/>
    <n v="468"/>
    <n v="18"/>
    <n v="0.2"/>
  </r>
  <r>
    <d v="2019-02-21T00:00:00"/>
    <d v="1899-12-30T09:31:00"/>
    <m/>
    <m/>
    <x v="0"/>
    <s v="MR"/>
    <d v="2019-02-21T09:30:00"/>
    <m/>
    <s v="ASM"/>
    <s v="Descarga"/>
    <x v="0"/>
    <n v="0"/>
    <n v="0.5"/>
    <x v="1"/>
    <s v="SAFI FABRICA DE VALVULAS"/>
    <s v="Proveedor Roto"/>
    <s v="PALAU"/>
    <s v="1 BULTO SIN DOCUMENTA A/A RICARD"/>
    <m/>
    <m/>
    <m/>
    <m/>
    <x v="1"/>
    <x v="38"/>
    <x v="117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09:35:00"/>
    <m/>
    <m/>
    <x v="0"/>
    <s v="MR"/>
    <d v="2019-02-21T09:30:00"/>
    <m/>
    <s v="SUS MEDIOS"/>
    <s v="Descarga"/>
    <x v="0"/>
    <n v="1"/>
    <n v="2"/>
    <x v="0"/>
    <s v="CARTERBOX"/>
    <s v="Proveedor Inyección"/>
    <s v="CALDES DE MONTBUI"/>
    <s v="ALB. 190461 PDO. 113006462"/>
    <m/>
    <m/>
    <m/>
    <m/>
    <x v="4"/>
    <x v="38"/>
    <x v="74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09:45:00"/>
    <m/>
    <m/>
    <x v="0"/>
    <s v="MR"/>
    <d v="2019-02-21T10:00:00"/>
    <m/>
    <s v="SUS MEDIOS"/>
    <s v="Descarga"/>
    <x v="0"/>
    <n v="0"/>
    <s v="0,5"/>
    <x v="1"/>
    <s v="GRUPO PROLUTEC"/>
    <s v="Proveedor Roto"/>
    <s v="SANT PERE DE VILAMAJOR"/>
    <s v="ALB. 673230 PDO. 713014433"/>
    <m/>
    <m/>
    <m/>
    <m/>
    <x v="1"/>
    <x v="38"/>
    <x v="53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10:00:00"/>
    <d v="1899-12-30T10:00:00"/>
    <m/>
    <x v="1"/>
    <s v="VG"/>
    <d v="2019-02-21T10:00:00"/>
    <m/>
    <s v="GIMARCO"/>
    <s v="Descarga"/>
    <x v="0"/>
    <n v="10"/>
    <n v="20"/>
    <x v="0"/>
    <s v="SCHOELLER GAILLON"/>
    <s v="Filial Import"/>
    <s v="GAILLON"/>
    <s v="CB-1121 "/>
    <s v="0875-GZM / R-6420-BBY"/>
    <m/>
    <m/>
    <m/>
    <x v="0"/>
    <x v="38"/>
    <x v="14"/>
    <m/>
    <n v="0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0:15:00"/>
    <m/>
    <m/>
    <x v="0"/>
    <s v="MR"/>
    <d v="2019-02-21T10:30:00"/>
    <m/>
    <s v="MRW"/>
    <s v="Descarga"/>
    <x v="0"/>
    <n v="0"/>
    <n v="0.5"/>
    <x v="1"/>
    <s v="VARIOS"/>
    <s v="Proveedor Inyección"/>
    <s v="VARIOS"/>
    <s v="1 SOBRE PARA ALEXIA RRHH Y DOS CAJAS DE ZAPATOS PARA XAVI"/>
    <m/>
    <m/>
    <m/>
    <m/>
    <x v="1"/>
    <x v="38"/>
    <x v="43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10:30:00"/>
    <m/>
    <m/>
    <x v="0"/>
    <s v="MR"/>
    <d v="2019-02-21T10:30:00"/>
    <m/>
    <s v="SUS MEDIOS"/>
    <s v="Descarga"/>
    <x v="0"/>
    <n v="0"/>
    <n v="0.5"/>
    <x v="1"/>
    <s v="TORRAS"/>
    <s v="Proveedor Roto"/>
    <s v="SABADELL"/>
    <s v="ALB. L911271 PDO. 213004391"/>
    <m/>
    <m/>
    <m/>
    <m/>
    <x v="4"/>
    <x v="38"/>
    <x v="1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10:31:00"/>
    <d v="1899-12-30T10:31:00"/>
    <m/>
    <x v="1"/>
    <s v="MR"/>
    <d v="2019-02-21T10:30:00"/>
    <n v="26567"/>
    <s v="EL MOSCA"/>
    <s v="Carga"/>
    <x v="1"/>
    <n v="13.5"/>
    <n v="26"/>
    <x v="2"/>
    <s v="J. GARCIA CARRIÓN JUMILLA"/>
    <s v="DDP Cliente Inyección"/>
    <s v="JUMILLA - MURCIA"/>
    <m/>
    <s v="4940KRN - R1224BCT"/>
    <m/>
    <m/>
    <m/>
    <x v="4"/>
    <x v="38"/>
    <x v="99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1:00:00"/>
    <d v="1899-12-30T11:00:00"/>
    <m/>
    <x v="1"/>
    <s v="MR"/>
    <d v="2019-02-21T11:00:00"/>
    <n v="26567"/>
    <s v="EL MOSCA"/>
    <s v="Carga"/>
    <x v="1"/>
    <n v="13.5"/>
    <n v="26"/>
    <x v="2"/>
    <s v="J. GARCIA CARRIÓN JUMILLA"/>
    <s v="DDP Cliente Inyección"/>
    <s v="JUMILLA - MURCIA"/>
    <m/>
    <s v="6828KPX - R2418BCW"/>
    <m/>
    <m/>
    <m/>
    <x v="4"/>
    <x v="38"/>
    <x v="2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1:30:00"/>
    <d v="1899-12-30T11:30:00"/>
    <m/>
    <x v="1"/>
    <s v="MR"/>
    <d v="2019-02-21T11:30:00"/>
    <n v="26567"/>
    <s v="EL MOSCA"/>
    <s v="Carga"/>
    <x v="1"/>
    <n v="13.5"/>
    <n v="26"/>
    <x v="2"/>
    <s v="J. GARCIA CARRIÓN JUMILLA"/>
    <s v="DDP Cliente Inyección"/>
    <s v="JUMILLA - MURCIA"/>
    <m/>
    <s v="6296JRJ - R8666BCN"/>
    <m/>
    <m/>
    <m/>
    <x v="0"/>
    <x v="38"/>
    <x v="3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2:00:00"/>
    <d v="1899-12-30T12:00:00"/>
    <m/>
    <x v="1"/>
    <s v="MR"/>
    <d v="2019-02-21T12:00:00"/>
    <n v="26567"/>
    <s v="EL MOSCA"/>
    <s v="Carga"/>
    <x v="1"/>
    <n v="13.5"/>
    <n v="26"/>
    <x v="2"/>
    <s v="J. GARCIA CARRIÓN JUMILLA"/>
    <s v="DDP Cliente Inyección"/>
    <s v="JUMILLA - MURCIA"/>
    <m/>
    <s v="6824KPX - R9975BCS"/>
    <m/>
    <m/>
    <m/>
    <x v="0"/>
    <x v="38"/>
    <x v="4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2:30:00"/>
    <d v="1899-12-30T12:30:00"/>
    <m/>
    <x v="1"/>
    <s v="MR"/>
    <d v="2019-02-21T12:30:00"/>
    <n v="26740"/>
    <s v="SUS MEDIOS"/>
    <s v="Carga"/>
    <x v="0"/>
    <n v="0.5"/>
    <n v="1"/>
    <x v="0"/>
    <s v="INMESOL"/>
    <s v="Retira cliente Inyección"/>
    <s v="CORVERA - MURCIA"/>
    <m/>
    <m/>
    <m/>
    <m/>
    <m/>
    <x v="5"/>
    <x v="38"/>
    <x v="5"/>
    <m/>
    <n v="0"/>
    <x v="0"/>
    <x v="0"/>
    <s v="SI"/>
    <s v="SI"/>
    <s v="SI"/>
    <n v="0"/>
    <n v="1"/>
    <s v="CLIENTES"/>
    <x v="8"/>
    <x v="1"/>
    <n v="468"/>
    <n v="18"/>
    <n v="0.2"/>
  </r>
  <r>
    <d v="2019-02-21T00:00:00"/>
    <d v="1899-12-30T12:31:00"/>
    <d v="1899-12-30T12:31:00"/>
    <m/>
    <x v="1"/>
    <s v="MR"/>
    <d v="2019-02-21T12:30:00"/>
    <m/>
    <s v="TXT"/>
    <s v="Descarga"/>
    <x v="0"/>
    <n v="1"/>
    <n v="2"/>
    <x v="0"/>
    <s v="PUROMASTER"/>
    <s v="Proveedor Inyección"/>
    <s v="PALAU"/>
    <s v="ALB. 19AV418 PDO 113006483 Y ALB. 19AV419 PDO 113006461"/>
    <m/>
    <m/>
    <m/>
    <m/>
    <x v="0"/>
    <x v="38"/>
    <x v="16"/>
    <m/>
    <n v="0"/>
    <x v="0"/>
    <x v="0"/>
    <s v="SI"/>
    <s v="SI"/>
    <s v="SI"/>
    <n v="0"/>
    <n v="1"/>
    <s v="PROVEEDORES"/>
    <x v="8"/>
    <x v="1"/>
    <n v="468"/>
    <n v="18"/>
    <n v="0.2"/>
  </r>
  <r>
    <d v="2019-02-21T00:00:00"/>
    <d v="1899-12-30T13:30:00"/>
    <m/>
    <m/>
    <x v="0"/>
    <s v="MR"/>
    <d v="2019-02-21T13:30:00"/>
    <m/>
    <s v="SUS MEDIOS"/>
    <s v="Descarga"/>
    <x v="0"/>
    <n v="0"/>
    <s v="0,5"/>
    <x v="1"/>
    <s v="RETOLS PALAU"/>
    <s v="Proveedor Roto"/>
    <s v="PALAU"/>
    <s v="ALB. A/7681 PDO. 713014434, A/7682 PDO. 713014435, A/7683 PDO. 713014473"/>
    <m/>
    <m/>
    <m/>
    <m/>
    <x v="1"/>
    <x v="38"/>
    <x v="6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1T00:00:00"/>
    <d v="1899-12-30T14:00:00"/>
    <d v="1899-12-30T14:00:00"/>
    <m/>
    <x v="1"/>
    <s v="MR"/>
    <d v="2019-02-21T14:00:00"/>
    <n v="26567"/>
    <s v="EL MOSCA"/>
    <s v="Carga"/>
    <x v="1"/>
    <n v="13.5"/>
    <n v="26"/>
    <x v="2"/>
    <s v="J. GARCIA CARRIÓN JUMILLA"/>
    <s v="DDP Cliente Inyección"/>
    <s v="JUMILLA - MURCIA"/>
    <m/>
    <s v="4811DYS- R3893BCB"/>
    <m/>
    <m/>
    <m/>
    <x v="0"/>
    <x v="38"/>
    <x v="42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5:00:00"/>
    <d v="1899-12-30T15:00:00"/>
    <m/>
    <x v="1"/>
    <s v="MR"/>
    <d v="2019-02-21T15:00:00"/>
    <n v="26567"/>
    <s v="EL MOSCA"/>
    <s v="Carga"/>
    <x v="1"/>
    <n v="13.5"/>
    <n v="26"/>
    <x v="2"/>
    <s v="J. GARCIA CARRIÓN JUMILLA"/>
    <s v="DDP Cliente Inyección"/>
    <s v="JUMILLA - MURCIA"/>
    <m/>
    <s v="7555JNL- R4101BCY "/>
    <m/>
    <m/>
    <m/>
    <x v="6"/>
    <x v="38"/>
    <x v="39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5:30:00"/>
    <d v="1899-12-30T15:30:00"/>
    <m/>
    <x v="1"/>
    <s v="JAR"/>
    <d v="2019-02-21T15:30:00"/>
    <n v="26822"/>
    <s v="GARVI"/>
    <s v="Carga"/>
    <x v="0"/>
    <n v="3"/>
    <n v="6"/>
    <x v="0"/>
    <s v="POLIURETANOS RIVAS"/>
    <s v="DDP Cliente Roto"/>
    <s v="ZARAOZA"/>
    <s v="+ALB. MANUAL 19054"/>
    <m/>
    <m/>
    <m/>
    <m/>
    <x v="8"/>
    <x v="38"/>
    <x v="7"/>
    <m/>
    <n v="0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6:00:00"/>
    <d v="1899-12-30T16:00:00"/>
    <m/>
    <x v="1"/>
    <s v="MR"/>
    <d v="2019-02-21T16:00:00"/>
    <m/>
    <s v="SUS MEDIOS"/>
    <s v="Carga"/>
    <x v="0"/>
    <n v="5"/>
    <n v="10"/>
    <x v="0"/>
    <s v="AQUA AMBIENT"/>
    <s v="Retira cliente Roto"/>
    <s v="VARIOS"/>
    <s v="9AL/19000200,9AL/19000202 Y 9AL/19000201"/>
    <m/>
    <m/>
    <m/>
    <m/>
    <x v="6"/>
    <x v="38"/>
    <x v="13"/>
    <m/>
    <n v="0"/>
    <x v="0"/>
    <x v="0"/>
    <s v="SI"/>
    <s v="SI"/>
    <s v="SI"/>
    <n v="0"/>
    <n v="1"/>
    <s v="CLIENTES"/>
    <x v="8"/>
    <x v="1"/>
    <n v="468"/>
    <n v="18"/>
    <n v="0.2"/>
  </r>
  <r>
    <d v="2019-02-21T00:00:00"/>
    <d v="1899-12-30T16:30:00"/>
    <d v="1899-12-30T16:30:00"/>
    <m/>
    <x v="1"/>
    <s v="MR"/>
    <d v="2019-02-21T16:30:00"/>
    <n v="26567"/>
    <s v="EL MOSCA"/>
    <s v="Carga"/>
    <x v="1"/>
    <n v="13.5"/>
    <n v="26"/>
    <x v="2"/>
    <s v="J. GARCIA CARRIÓN JUMILLA"/>
    <s v="DDP Cliente Inyección"/>
    <s v="JUMILLA - MURCIA"/>
    <m/>
    <s v="4928JTL-R2931BCR"/>
    <m/>
    <m/>
    <m/>
    <x v="8"/>
    <x v="38"/>
    <x v="8"/>
    <m/>
    <n v="1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6:40:00"/>
    <d v="1899-12-30T16:40:00"/>
    <m/>
    <x v="1"/>
    <s v="MR"/>
    <d v="2019-02-21T16:30:00"/>
    <m/>
    <s v="ASM"/>
    <s v="Descarga"/>
    <x v="0"/>
    <n v="0"/>
    <n v="0.5"/>
    <x v="1"/>
    <s v="MAGNEGRAF"/>
    <s v="Proveedor Roto"/>
    <s v="TARRASA"/>
    <s v="PAQUETE URGENTE"/>
    <m/>
    <m/>
    <m/>
    <m/>
    <x v="1"/>
    <x v="38"/>
    <x v="169"/>
    <m/>
    <n v="0"/>
    <x v="0"/>
    <x v="0"/>
    <s v="SI"/>
    <s v="SI"/>
    <s v="SI"/>
    <n v="0"/>
    <n v="1"/>
    <s v="PROVEEDORES"/>
    <x v="8"/>
    <x v="1"/>
    <n v="468"/>
    <n v="18"/>
    <n v="0.2"/>
  </r>
  <r>
    <d v="2019-02-21T00:00:00"/>
    <d v="1899-12-30T17:00:00"/>
    <d v="1899-12-30T17:00:00"/>
    <m/>
    <x v="1"/>
    <s v="MR"/>
    <d v="2019-02-21T17:00:00"/>
    <m/>
    <s v="TRANSLINK"/>
    <s v="Carga"/>
    <x v="0"/>
    <n v="1.5"/>
    <n v="3"/>
    <x v="0"/>
    <s v="TRANSLINK"/>
    <s v="Recogida diaria"/>
    <s v="VARIOS"/>
    <m/>
    <m/>
    <m/>
    <m/>
    <m/>
    <x v="8"/>
    <x v="38"/>
    <x v="41"/>
    <m/>
    <n v="0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7:30:00"/>
    <d v="1899-12-30T17:30:00"/>
    <m/>
    <x v="1"/>
    <s v="MR"/>
    <d v="2019-02-21T17:30:00"/>
    <s v="SZENDEX"/>
    <s v="SZENDEX"/>
    <s v="Carga"/>
    <x v="0"/>
    <n v="0"/>
    <n v="1"/>
    <x v="1"/>
    <s v="SZENDEX"/>
    <s v="Recogida diaria"/>
    <s v="VARIOS"/>
    <s v="26786,26570 y 6006961"/>
    <m/>
    <m/>
    <m/>
    <m/>
    <x v="1"/>
    <x v="38"/>
    <x v="56"/>
    <m/>
    <n v="0"/>
    <x v="0"/>
    <x v="0"/>
    <s v="SI"/>
    <s v="SI"/>
    <s v="SI"/>
    <n v="0"/>
    <n v="1"/>
    <s v="TRANS. PROPIO"/>
    <x v="8"/>
    <x v="1"/>
    <n v="468"/>
    <n v="18"/>
    <n v="0.2"/>
  </r>
  <r>
    <d v="2019-02-21T00:00:00"/>
    <d v="1899-12-30T18:00:00"/>
    <d v="1899-12-30T18:00:00"/>
    <m/>
    <x v="1"/>
    <s v="MR"/>
    <d v="2019-02-21T18:00:00"/>
    <n v="26724"/>
    <s v="J H L"/>
    <s v="Carga"/>
    <x v="0"/>
    <n v="6"/>
    <n v="11"/>
    <x v="0"/>
    <s v="EFAPEL"/>
    <s v="DDP Cliente Inyección"/>
    <s v="PORTUGAL"/>
    <m/>
    <m/>
    <m/>
    <m/>
    <m/>
    <x v="9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2-21T00:00:00"/>
    <d v="1899-12-30T21:00:00"/>
    <d v="1899-12-30T21:00:00"/>
    <m/>
    <x v="1"/>
    <s v="MR"/>
    <d v="2019-02-21T21:00:00"/>
    <n v="6006703"/>
    <s v="SUS MEDIOS"/>
    <s v="Carga"/>
    <x v="1"/>
    <n v="13.5"/>
    <n v="26"/>
    <x v="0"/>
    <s v="CHEP"/>
    <s v="Retira cliente Inyección"/>
    <s v="VARIOS"/>
    <n v="3680251987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2-22T00:00:00"/>
    <d v="1899-12-30T06:00:00"/>
    <d v="1899-12-30T06:00:00"/>
    <m/>
    <x v="1"/>
    <s v="MR"/>
    <d v="2019-02-22T06:00:00"/>
    <m/>
    <s v="GONZATRANS"/>
    <s v="Carga"/>
    <x v="0"/>
    <n v="10"/>
    <n v="20"/>
    <x v="0"/>
    <s v="GONZATRANS"/>
    <s v="Recogida diaria"/>
    <s v="VARIOS"/>
    <m/>
    <m/>
    <m/>
    <m/>
    <m/>
    <x v="0"/>
    <x v="39"/>
    <x v="76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06:30:00"/>
    <d v="1899-12-30T06:30:00"/>
    <m/>
    <x v="1"/>
    <s v="MR"/>
    <d v="2019-02-22T06:30:00"/>
    <m/>
    <s v="ALGAITRUCK"/>
    <s v="Descarga"/>
    <x v="1"/>
    <n v="13.5"/>
    <n v="26"/>
    <x v="0"/>
    <s v="SCHOELLER LORQUI"/>
    <s v="Entre plantas"/>
    <s v="LORQUI"/>
    <s v="DESCARGA"/>
    <m/>
    <m/>
    <m/>
    <m/>
    <x v="4"/>
    <x v="39"/>
    <x v="167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07:30:00"/>
    <d v="1899-12-30T07:30:00"/>
    <m/>
    <x v="1"/>
    <s v="MR"/>
    <d v="2019-02-22T07:30:00"/>
    <n v="26567"/>
    <s v="EL MOSCA"/>
    <s v="Carga"/>
    <x v="1"/>
    <n v="13.5"/>
    <n v="26"/>
    <x v="2"/>
    <s v="J. GARCIA CARRIÓN JUMILLA"/>
    <s v="DDP Cliente Inyección"/>
    <s v="JUMILLA - MURCIA"/>
    <m/>
    <s v="7895KRW - R3688BCS"/>
    <m/>
    <m/>
    <m/>
    <x v="0"/>
    <x v="39"/>
    <x v="18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08:00:00"/>
    <d v="1899-12-30T08:00:00"/>
    <m/>
    <x v="1"/>
    <s v="MR"/>
    <d v="2019-02-22T08:00:00"/>
    <m/>
    <s v="GIMARCO"/>
    <s v="Descarga"/>
    <x v="1"/>
    <n v="13.5"/>
    <n v="26"/>
    <x v="0"/>
    <s v="SCHOELLER UK"/>
    <s v="Filial Import"/>
    <s v="UK"/>
    <s v=" CB-1123"/>
    <m/>
    <m/>
    <m/>
    <m/>
    <x v="0"/>
    <x v="39"/>
    <x v="9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08:30:00"/>
    <d v="1899-12-30T08:30:00"/>
    <m/>
    <x v="1"/>
    <s v="MR"/>
    <d v="2019-02-22T08:30:00"/>
    <s v="DAVID"/>
    <s v="DAVID BERTRAN"/>
    <s v="Carga"/>
    <x v="0"/>
    <n v="3"/>
    <n v="6"/>
    <x v="0"/>
    <s v="DAVID BERTRAN"/>
    <s v="Recogida diaria"/>
    <s v="PALAU"/>
    <s v="ALB. 041409"/>
    <m/>
    <m/>
    <m/>
    <m/>
    <x v="4"/>
    <x v="39"/>
    <x v="20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09:00:00"/>
    <d v="1899-12-30T09:00:00"/>
    <m/>
    <x v="1"/>
    <s v="MR"/>
    <d v="2019-02-22T09:00:00"/>
    <m/>
    <s v="SESE"/>
    <s v="Carga"/>
    <x v="1"/>
    <n v="13.5"/>
    <n v="26"/>
    <x v="0"/>
    <s v="VALEO"/>
    <s v="Retira cliente Inyección"/>
    <s v="MARTOS"/>
    <s v="25840 Y 26821"/>
    <s v="38766B40 /// 6670-08"/>
    <m/>
    <m/>
    <m/>
    <x v="0"/>
    <x v="39"/>
    <x v="14"/>
    <m/>
    <n v="1"/>
    <x v="0"/>
    <x v="0"/>
    <s v="SI"/>
    <s v="SI"/>
    <s v="Retraso"/>
    <n v="1"/>
    <n v="0"/>
    <s v="CLIENTES"/>
    <x v="8"/>
    <x v="1"/>
    <n v="468"/>
    <n v="18"/>
    <n v="0.2"/>
  </r>
  <r>
    <d v="2019-02-22T00:00:00"/>
    <d v="1899-12-30T09:30:00"/>
    <d v="1899-12-30T09:30:00"/>
    <m/>
    <x v="1"/>
    <s v="MR"/>
    <d v="2019-02-22T09:30:00"/>
    <m/>
    <s v="UPS"/>
    <s v="Carga"/>
    <x v="0"/>
    <n v="0"/>
    <n v="0.5"/>
    <x v="1"/>
    <s v="ESSENTRA"/>
    <s v="Proveedor Roto"/>
    <s v="SENTMENAT"/>
    <s v="ALB. 1710134683 PDO 213004371"/>
    <m/>
    <m/>
    <m/>
    <m/>
    <x v="1"/>
    <x v="39"/>
    <x v="0"/>
    <m/>
    <n v="0"/>
    <x v="0"/>
    <x v="0"/>
    <s v="SI"/>
    <s v="SI"/>
    <s v="SI"/>
    <n v="0"/>
    <n v="1"/>
    <s v="PROVEEDORES"/>
    <x v="8"/>
    <x v="1"/>
    <n v="468"/>
    <n v="18"/>
    <n v="0.2"/>
  </r>
  <r>
    <d v="2019-02-22T00:00:00"/>
    <d v="1899-12-30T10:00:00"/>
    <d v="1899-12-30T10:00:00"/>
    <m/>
    <x v="1"/>
    <s v="MR"/>
    <d v="2019-02-22T10:00:00"/>
    <n v="26567"/>
    <s v="EL MOSCA"/>
    <s v="Carga"/>
    <x v="1"/>
    <n v="13.5"/>
    <n v="26"/>
    <x v="2"/>
    <s v="J. GARCIA CARRIÓN JUMILLA"/>
    <s v="DDP Cliente Inyección"/>
    <s v="JUMILLA - MURCIA"/>
    <m/>
    <s v="9841KRR - R1491BCT"/>
    <m/>
    <m/>
    <m/>
    <x v="6"/>
    <x v="39"/>
    <x v="14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0:01:00"/>
    <m/>
    <m/>
    <x v="0"/>
    <s v="MR"/>
    <d v="2019-02-22T10:00:00"/>
    <m/>
    <s v="DHL"/>
    <s v="Descarga"/>
    <x v="0"/>
    <n v="0"/>
    <n v="0.5"/>
    <x v="1"/>
    <s v="INMESOL"/>
    <s v="Proveedor Roto"/>
    <s v="CORVERA"/>
    <s v="NO TRAE ALB. PEDIDO 190100387"/>
    <m/>
    <m/>
    <m/>
    <m/>
    <x v="1"/>
    <x v="39"/>
    <x v="108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2T00:00:00"/>
    <d v="1899-12-30T10:30:00"/>
    <d v="1899-12-30T10:30:00"/>
    <m/>
    <x v="1"/>
    <s v="MR"/>
    <d v="2019-02-22T10:30:00"/>
    <m/>
    <s v="ALGAITRUCK"/>
    <s v="Carga"/>
    <x v="1"/>
    <n v="13.5"/>
    <n v="26"/>
    <x v="0"/>
    <s v="SCHOELLER LORQUI"/>
    <s v="Entre plantas"/>
    <s v="LORQUI"/>
    <m/>
    <s v="7420-KDP      R-9000-BCV       "/>
    <m/>
    <m/>
    <m/>
    <x v="4"/>
    <x v="39"/>
    <x v="1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1:00:00"/>
    <d v="1899-12-30T11:00:00"/>
    <m/>
    <x v="1"/>
    <s v="MR"/>
    <d v="2019-02-22T11:00:00"/>
    <m/>
    <s v="SUS MEDIOS"/>
    <s v="Carga"/>
    <x v="1"/>
    <n v="13.5"/>
    <n v="26"/>
    <x v="0"/>
    <s v="ALQUI-ENVAS"/>
    <s v="Retira cliente Inyección"/>
    <s v="LLEIDA"/>
    <s v="26667, 26658 Y SUS PROPIOS MOLDES"/>
    <m/>
    <m/>
    <m/>
    <m/>
    <x v="4"/>
    <x v="39"/>
    <x v="2"/>
    <m/>
    <n v="1"/>
    <x v="0"/>
    <x v="0"/>
    <s v="SI"/>
    <s v="SI"/>
    <s v="SI"/>
    <n v="0"/>
    <n v="1"/>
    <s v="CLIENTES"/>
    <x v="8"/>
    <x v="1"/>
    <n v="468"/>
    <n v="18"/>
    <n v="0.2"/>
  </r>
  <r>
    <d v="2019-02-22T00:00:00"/>
    <d v="1899-12-30T11:10:00"/>
    <m/>
    <m/>
    <x v="0"/>
    <s v="MR"/>
    <d v="2019-02-22T11:00:00"/>
    <m/>
    <s v="SUS MEDIOS"/>
    <s v="Descarga"/>
    <x v="1"/>
    <n v="13.5"/>
    <n v="26"/>
    <x v="0"/>
    <s v="CHEP"/>
    <s v="Proveedor Inyección"/>
    <s v="ALEMANIA"/>
    <s v="442 PL VACIOS"/>
    <m/>
    <m/>
    <m/>
    <m/>
    <x v="4"/>
    <x v="39"/>
    <x v="79"/>
    <m/>
    <n v="1"/>
    <x v="0"/>
    <x v="0"/>
    <s v="No"/>
    <s v="Sin cita"/>
    <s v="Sin cita"/>
    <n v="1"/>
    <n v="0"/>
    <s v="PROVEEDORES"/>
    <x v="8"/>
    <x v="1"/>
    <n v="468"/>
    <n v="18"/>
    <n v="0.2"/>
  </r>
  <r>
    <d v="2019-02-22T00:00:00"/>
    <d v="1899-12-30T11:15:00"/>
    <m/>
    <m/>
    <x v="0"/>
    <s v="MR"/>
    <d v="2019-02-22T11:30:00"/>
    <m/>
    <s v="SUS MEDIOS"/>
    <s v="Descarga"/>
    <x v="0"/>
    <n v="0"/>
    <n v="0.5"/>
    <x v="1"/>
    <s v="COMERCIAL GUMMI"/>
    <s v="Proveedor Inyección"/>
    <s v="HOSPITALET"/>
    <s v="ALB. 609584 NO TRAE Nº DE PEDIDO"/>
    <m/>
    <m/>
    <m/>
    <m/>
    <x v="1"/>
    <x v="39"/>
    <x v="75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2T00:00:00"/>
    <d v="1899-12-30T11:30:00"/>
    <m/>
    <m/>
    <x v="0"/>
    <s v="MR"/>
    <d v="2019-02-22T11:30:00"/>
    <n v="6006703"/>
    <s v="SUS MEDIOS"/>
    <s v="Carga"/>
    <x v="1"/>
    <n v="13.5"/>
    <n v="26"/>
    <x v="0"/>
    <s v="CHEP"/>
    <s v="Retira cliente Inyección"/>
    <s v="VARIOS"/>
    <n v="3680251987"/>
    <m/>
    <m/>
    <m/>
    <m/>
    <x v="0"/>
    <x v="39"/>
    <x v="3"/>
    <m/>
    <n v="1"/>
    <x v="0"/>
    <x v="0"/>
    <s v="No"/>
    <s v="Sin cita"/>
    <s v="Sin cita"/>
    <n v="1"/>
    <n v="0"/>
    <s v="CLIENTES"/>
    <x v="8"/>
    <x v="1"/>
    <n v="468"/>
    <n v="18"/>
    <n v="0.2"/>
  </r>
  <r>
    <d v="2019-02-22T00:00:00"/>
    <d v="1899-12-30T12:00:00"/>
    <d v="1899-12-30T12:00:00"/>
    <m/>
    <x v="1"/>
    <s v="VG"/>
    <d v="2019-02-22T12:00:00"/>
    <m/>
    <s v="NOUTRANSPORT"/>
    <s v="Descarga"/>
    <x v="0"/>
    <n v="8"/>
    <n v="16"/>
    <x v="0"/>
    <s v="SCHOELLER POLONIA"/>
    <s v="Filial Import"/>
    <s v="POLONIA"/>
    <s v="CB-1118"/>
    <m/>
    <m/>
    <m/>
    <m/>
    <x v="0"/>
    <x v="39"/>
    <x v="4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2:01:00"/>
    <m/>
    <m/>
    <x v="0"/>
    <s v="MR"/>
    <d v="2019-02-22T12:00:00"/>
    <n v="26784"/>
    <s v="SUS MEDIOS"/>
    <s v="Carga"/>
    <x v="0"/>
    <n v="0.5"/>
    <n v="1"/>
    <x v="0"/>
    <s v="MANUFACTURAS DE PLASTICOS REFORZADOS"/>
    <s v="Retira cliente Inyección"/>
    <s v="SABADELL"/>
    <m/>
    <m/>
    <m/>
    <m/>
    <m/>
    <x v="4"/>
    <x v="39"/>
    <x v="34"/>
    <m/>
    <n v="0"/>
    <x v="0"/>
    <x v="0"/>
    <s v="No"/>
    <s v="Sin cita"/>
    <s v="Sin cita"/>
    <n v="1"/>
    <n v="0"/>
    <s v="CLIENTES"/>
    <x v="8"/>
    <x v="1"/>
    <n v="468"/>
    <n v="18"/>
    <n v="0.2"/>
  </r>
  <r>
    <d v="2019-02-22T00:00:00"/>
    <d v="1899-12-30T12:02:00"/>
    <m/>
    <m/>
    <x v="0"/>
    <s v="MR"/>
    <d v="2019-02-22T12:00:00"/>
    <m/>
    <s v="SUS MEDIOS"/>
    <s v="Descarga"/>
    <x v="0"/>
    <n v="0"/>
    <n v="0.5"/>
    <x v="0"/>
    <s v="IQAP MASTERBATCH"/>
    <s v="Proveedor Inyección"/>
    <s v="BARCELONA"/>
    <s v="ALB. 821875 PDO. 113006438"/>
    <m/>
    <m/>
    <m/>
    <m/>
    <x v="1"/>
    <x v="39"/>
    <x v="170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2T00:00:00"/>
    <d v="1899-12-30T12:25:00"/>
    <m/>
    <m/>
    <x v="0"/>
    <s v="MR"/>
    <d v="2019-02-22T12:30:00"/>
    <n v="26624"/>
    <s v="SUS MEDIOS"/>
    <s v="Carga"/>
    <x v="0"/>
    <n v="0"/>
    <n v="0.5"/>
    <x v="0"/>
    <s v="LUIS MARQUES PINHEIRO"/>
    <s v="Retira cliente Inyección"/>
    <s v="PORTUGAL"/>
    <m/>
    <m/>
    <m/>
    <m/>
    <m/>
    <x v="5"/>
    <x v="39"/>
    <x v="171"/>
    <m/>
    <n v="0"/>
    <x v="0"/>
    <x v="0"/>
    <s v="No"/>
    <s v="Sin cita"/>
    <s v="Sin cita"/>
    <n v="1"/>
    <n v="0"/>
    <s v="CLIENTES"/>
    <x v="8"/>
    <x v="1"/>
    <n v="468"/>
    <n v="18"/>
    <n v="0.2"/>
  </r>
  <r>
    <d v="2019-02-22T00:00:00"/>
    <d v="1899-12-30T12:30:00"/>
    <m/>
    <m/>
    <x v="0"/>
    <s v="MR"/>
    <d v="2019-02-22T12:30:00"/>
    <m/>
    <s v="SUS MEDIOS"/>
    <s v="Descarga"/>
    <x v="0"/>
    <n v="0"/>
    <n v="0.5"/>
    <x v="1"/>
    <s v="VAEMPACK"/>
    <s v="Proveedor Inyección"/>
    <s v="GRANOLLERS"/>
    <s v="ALB. 2191000 PDO.  NO TIENE"/>
    <m/>
    <m/>
    <m/>
    <m/>
    <x v="1"/>
    <x v="39"/>
    <x v="5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2T00:00:00"/>
    <d v="1899-12-30T13:00:00"/>
    <d v="1899-12-30T13:00:00"/>
    <m/>
    <x v="1"/>
    <s v="MB"/>
    <d v="2019-02-22T13:00:00"/>
    <m/>
    <s v="BCN EXPRESS"/>
    <s v="Carga"/>
    <x v="0"/>
    <n v="7"/>
    <n v="14"/>
    <x v="0"/>
    <s v="SCHOELLER ITALIA"/>
    <s v="DDP Cliente Filial"/>
    <s v="ITALIA"/>
    <m/>
    <m/>
    <m/>
    <m/>
    <m/>
    <x v="0"/>
    <x v="39"/>
    <x v="37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3:16:00"/>
    <m/>
    <m/>
    <x v="0"/>
    <s v="MR"/>
    <d v="2019-02-22T13:30:00"/>
    <m/>
    <s v="SUS MEDIOS"/>
    <s v="Descarga"/>
    <x v="0"/>
    <n v="0"/>
    <n v="0.5"/>
    <x v="1"/>
    <s v="SINELEC"/>
    <s v="Proveedor Inyección"/>
    <s v="PALAU"/>
    <s v="ALB. 37609 Y 37601  PDO. NO TRAE"/>
    <m/>
    <m/>
    <m/>
    <m/>
    <x v="1"/>
    <x v="39"/>
    <x v="172"/>
    <m/>
    <n v="0"/>
    <x v="0"/>
    <x v="0"/>
    <s v="No"/>
    <s v="Sin cita"/>
    <s v="Sin cita"/>
    <n v="1"/>
    <n v="0"/>
    <s v="PROVEEDORES"/>
    <x v="8"/>
    <x v="1"/>
    <n v="468"/>
    <n v="18"/>
    <n v="0.2"/>
  </r>
  <r>
    <d v="2019-02-22T00:00:00"/>
    <d v="1899-12-30T13:22:00"/>
    <d v="1899-12-30T13:22:00"/>
    <m/>
    <x v="1"/>
    <s v="MR"/>
    <d v="2019-02-22T13:30:00"/>
    <m/>
    <s v="SUS MEDIOS"/>
    <s v="Descarga"/>
    <x v="0"/>
    <n v="0"/>
    <n v="0.5"/>
    <x v="1"/>
    <s v="RETOLS PALAU"/>
    <s v="DDP Cliente Roto"/>
    <s v="PALAU"/>
    <s v="ALB. A/7689 PDO. 213004390 Y ALB. A/7690 PDO. 713014493"/>
    <m/>
    <m/>
    <m/>
    <m/>
    <x v="1"/>
    <x v="39"/>
    <x v="173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3:30:00"/>
    <d v="1899-12-30T13:30:00"/>
    <m/>
    <x v="1"/>
    <s v="MR"/>
    <d v="2019-02-22T13:30:00"/>
    <n v="26567"/>
    <s v="EL MOSCA"/>
    <s v="Carga"/>
    <x v="1"/>
    <n v="13.5"/>
    <n v="26"/>
    <x v="2"/>
    <s v="J. GARCIA CARRIÓN JUMILLA"/>
    <s v="DDP Cliente Inyección"/>
    <s v="JUMILLA - MURCIA"/>
    <m/>
    <s v="7429FMR - R07080BCH"/>
    <m/>
    <m/>
    <m/>
    <x v="6"/>
    <x v="39"/>
    <x v="6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4:00:00"/>
    <d v="1899-12-30T14:00:00"/>
    <m/>
    <x v="1"/>
    <s v="VG"/>
    <d v="2019-02-22T14:00:00"/>
    <m/>
    <s v="GIMARCO"/>
    <s v="Descarga"/>
    <x v="1"/>
    <n v="13.5"/>
    <n v="26"/>
    <x v="0"/>
    <s v="SCHOELLER GAILLON"/>
    <s v="Filial Import"/>
    <s v="GAILLON"/>
    <s v="CB-1124 "/>
    <m/>
    <m/>
    <m/>
    <m/>
    <x v="8"/>
    <x v="38"/>
    <x v="8"/>
    <m/>
    <n v="1"/>
    <x v="0"/>
    <x v="0"/>
    <s v="SI"/>
    <s v="Adelanto"/>
    <s v="Adelanto"/>
    <n v="0"/>
    <n v="1"/>
    <s v="TRANS. PROPIO"/>
    <x v="8"/>
    <x v="1"/>
    <n v="468"/>
    <n v="18"/>
    <n v="0.2"/>
  </r>
  <r>
    <d v="2019-02-22T00:00:00"/>
    <d v="1899-12-30T14:01:00"/>
    <d v="1899-12-30T14:01:00"/>
    <m/>
    <x v="1"/>
    <s v="VG"/>
    <d v="2019-02-22T14:00:00"/>
    <m/>
    <s v="NOUTRANSPORT"/>
    <s v="Carga"/>
    <x v="1"/>
    <n v="13.5"/>
    <n v="26"/>
    <x v="0"/>
    <s v="SCHOELLER FRANCIA"/>
    <s v="DDP Cliente Filial"/>
    <s v="FRANCIA"/>
    <s v="6006800 Y 6006798"/>
    <m/>
    <m/>
    <m/>
    <m/>
    <x v="6"/>
    <x v="39"/>
    <x v="49"/>
    <m/>
    <n v="1"/>
    <x v="0"/>
    <x v="0"/>
    <s v="SI"/>
    <s v="SI"/>
    <s v="Retraso"/>
    <n v="1"/>
    <n v="0"/>
    <s v="TRANS. PROPIO"/>
    <x v="8"/>
    <x v="1"/>
    <n v="468"/>
    <n v="18"/>
    <n v="0.2"/>
  </r>
  <r>
    <d v="2019-02-22T00:00:00"/>
    <d v="1899-12-30T15:00:00"/>
    <d v="1899-12-30T15:00:00"/>
    <m/>
    <x v="1"/>
    <s v="MR"/>
    <d v="2019-02-22T15:00:00"/>
    <n v="6006703"/>
    <s v="SUS MEDIOS"/>
    <s v="Carga"/>
    <x v="1"/>
    <n v="13.5"/>
    <n v="26"/>
    <x v="0"/>
    <s v="CHEP"/>
    <s v="Retira cliente Inyección"/>
    <s v="VARIOS"/>
    <n v="3665920368"/>
    <m/>
    <m/>
    <m/>
    <m/>
    <x v="8"/>
    <x v="39"/>
    <x v="39"/>
    <m/>
    <n v="1"/>
    <x v="0"/>
    <x v="0"/>
    <s v="SI"/>
    <s v="SI"/>
    <s v="SI"/>
    <n v="0"/>
    <n v="1"/>
    <s v="CLIENTES"/>
    <x v="8"/>
    <x v="1"/>
    <n v="468"/>
    <n v="18"/>
    <n v="0.2"/>
  </r>
  <r>
    <d v="2019-02-22T00:00:00"/>
    <d v="1899-12-30T15:30:00"/>
    <d v="1899-12-30T15:30:00"/>
    <m/>
    <x v="1"/>
    <s v="MR"/>
    <d v="2019-02-22T15:30:00"/>
    <n v="26567"/>
    <s v="EL MOSCA"/>
    <s v="Carga"/>
    <x v="1"/>
    <n v="13.5"/>
    <n v="26"/>
    <x v="2"/>
    <s v="J. GARCIA CARRIÓN JUMILLA"/>
    <s v="DDP Cliente Inyección"/>
    <s v="JUMILLA - MURCIA"/>
    <m/>
    <s v="2814KSX - R3926BCW"/>
    <m/>
    <m/>
    <m/>
    <x v="6"/>
    <x v="39"/>
    <x v="7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6:30:00"/>
    <d v="1899-12-30T16:30:00"/>
    <m/>
    <x v="1"/>
    <s v="MR"/>
    <d v="2019-02-22T16:30:00"/>
    <n v="26567"/>
    <s v="EL MOSCA"/>
    <s v="Carga"/>
    <x v="1"/>
    <n v="13.5"/>
    <n v="26"/>
    <x v="2"/>
    <s v="J. GARCIA CARRIÓN JUMILLA"/>
    <s v="DDP Cliente Inyección"/>
    <s v="JUMILLA - MURCIA"/>
    <m/>
    <s v="8004GJH - R1482BCT"/>
    <m/>
    <m/>
    <m/>
    <x v="6"/>
    <x v="39"/>
    <x v="8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7:30:00"/>
    <d v="1899-12-30T17:30:00"/>
    <m/>
    <x v="1"/>
    <s v="MR"/>
    <d v="2019-02-22T17:30:00"/>
    <n v="26555"/>
    <s v="VARIOS"/>
    <s v="Carga"/>
    <x v="0"/>
    <n v="7"/>
    <n v="13"/>
    <x v="0"/>
    <s v="INMESOL"/>
    <s v="Retira cliente Inyección"/>
    <s v="MURCIA"/>
    <m/>
    <m/>
    <m/>
    <m/>
    <m/>
    <x v="6"/>
    <x v="39"/>
    <x v="48"/>
    <m/>
    <n v="0"/>
    <x v="0"/>
    <x v="0"/>
    <s v="SI"/>
    <s v="SI"/>
    <s v="Retraso"/>
    <n v="1"/>
    <n v="0"/>
    <s v="CLIENTES"/>
    <x v="8"/>
    <x v="1"/>
    <n v="468"/>
    <n v="18"/>
    <n v="0.2"/>
  </r>
  <r>
    <d v="2019-02-22T00:00:00"/>
    <d v="1899-12-30T17:31:00"/>
    <d v="1899-12-30T17:31:00"/>
    <m/>
    <x v="1"/>
    <s v="MR"/>
    <d v="2019-02-22T17:30:00"/>
    <s v="ASM"/>
    <s v="ASM"/>
    <s v="Carga"/>
    <x v="0"/>
    <n v="0"/>
    <n v="1"/>
    <x v="1"/>
    <s v="ASM "/>
    <s v="Recogida diaria"/>
    <s v="VARIOS"/>
    <s v="41434, 41433, 41432, 41431, 19056"/>
    <m/>
    <m/>
    <m/>
    <m/>
    <x v="8"/>
    <x v="39"/>
    <x v="110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8:00:00"/>
    <d v="1899-12-30T18:00:00"/>
    <m/>
    <x v="1"/>
    <s v="MR"/>
    <d v="2019-02-22T18:00:00"/>
    <n v="26567"/>
    <s v="EL MOSCA"/>
    <s v="Carga"/>
    <x v="1"/>
    <n v="13.5"/>
    <n v="26"/>
    <x v="2"/>
    <s v="J. GARCIA CARRIÓN JUMILLA"/>
    <s v="DDP Cliente Inyección"/>
    <s v="JUMILLA - MURCIA"/>
    <m/>
    <s v="3942JLX // R5290BCY"/>
    <m/>
    <m/>
    <m/>
    <x v="6"/>
    <x v="39"/>
    <x v="47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8:30:00"/>
    <d v="1899-12-30T18:30:00"/>
    <m/>
    <x v="1"/>
    <s v="MR"/>
    <d v="2019-02-22T18:30:00"/>
    <m/>
    <s v="NOUTRANSPORT"/>
    <s v="Descarga"/>
    <x v="1"/>
    <n v="13.5"/>
    <n v="26"/>
    <x v="0"/>
    <s v="SCHOELLER SCHWERIN"/>
    <s v="Filial Import"/>
    <s v="SCHWERIN"/>
    <s v="CB-1120"/>
    <m/>
    <m/>
    <m/>
    <m/>
    <x v="8"/>
    <x v="39"/>
    <x v="48"/>
    <m/>
    <n v="1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9:00:00"/>
    <d v="1899-12-30T19:00:00"/>
    <m/>
    <x v="1"/>
    <s v="MR"/>
    <d v="2019-02-22T19:00:00"/>
    <n v="26724"/>
    <s v="J H L"/>
    <s v="Carga"/>
    <x v="0"/>
    <n v="6"/>
    <n v="11"/>
    <x v="0"/>
    <s v="EFAPEL"/>
    <s v="DDP Cliente Inyección"/>
    <s v="PORTUGAL"/>
    <m/>
    <m/>
    <m/>
    <m/>
    <m/>
    <x v="8"/>
    <x v="39"/>
    <x v="57"/>
    <m/>
    <n v="0"/>
    <x v="0"/>
    <x v="0"/>
    <s v="SI"/>
    <s v="SI"/>
    <s v="SI"/>
    <n v="0"/>
    <n v="1"/>
    <s v="TRANS. PROPIO"/>
    <x v="8"/>
    <x v="1"/>
    <n v="468"/>
    <n v="18"/>
    <n v="0.2"/>
  </r>
  <r>
    <d v="2019-02-22T00:00:00"/>
    <d v="1899-12-30T19:30:00"/>
    <d v="1899-12-30T19:30:00"/>
    <m/>
    <x v="1"/>
    <s v="MR"/>
    <d v="2019-02-22T19:30:00"/>
    <n v="26567"/>
    <s v="EL MOSCA"/>
    <s v="Carga"/>
    <x v="1"/>
    <n v="13.5"/>
    <n v="26"/>
    <x v="2"/>
    <s v="J. GARCIA CARRIÓN JUMILLA"/>
    <s v="DDP Cliente Inyección"/>
    <s v="JUMILLA - MURCIA"/>
    <m/>
    <s v="3908HCC// R5017BCL"/>
    <m/>
    <m/>
    <m/>
    <x v="6"/>
    <x v="39"/>
    <x v="49"/>
    <m/>
    <n v="1"/>
    <x v="0"/>
    <x v="0"/>
    <s v="SI"/>
    <s v="SI"/>
    <s v="SI"/>
    <n v="0"/>
    <n v="1"/>
    <s v="TRANS. PROPIO"/>
    <x v="8"/>
    <x v="1"/>
    <n v="468"/>
    <n v="18"/>
    <n v="0.2"/>
  </r>
  <r>
    <d v="2019-02-25T00:00:00"/>
    <d v="1899-12-30T06:00:00"/>
    <d v="1899-12-30T06:00:00"/>
    <m/>
    <x v="1"/>
    <s v="MR"/>
    <d v="2019-02-25T06:00:00"/>
    <m/>
    <s v="GONZATRANS"/>
    <s v="Carga"/>
    <x v="0"/>
    <n v="10"/>
    <n v="20"/>
    <x v="0"/>
    <s v="GONZATRANS"/>
    <s v="Recogida diaria"/>
    <s v="VARIOS"/>
    <m/>
    <m/>
    <m/>
    <m/>
    <m/>
    <x v="0"/>
    <x v="40"/>
    <x v="76"/>
    <m/>
    <n v="0"/>
    <x v="0"/>
    <x v="0"/>
    <s v="SI"/>
    <s v="SI"/>
    <s v="SI"/>
    <n v="0"/>
    <n v="1"/>
    <s v="TRANS. PROPIO"/>
    <x v="9"/>
    <x v="1"/>
    <n v="468"/>
    <n v="18"/>
    <n v="0.2"/>
  </r>
  <r>
    <d v="2019-02-25T00:00:00"/>
    <d v="1899-12-30T08:00:00"/>
    <m/>
    <m/>
    <x v="0"/>
    <s v="MR"/>
    <d v="2019-02-25T08:00:00"/>
    <m/>
    <s v="SUS MEDIOS"/>
    <s v="Descarga"/>
    <x v="0"/>
    <n v="2.5"/>
    <n v="5"/>
    <x v="0"/>
    <s v="SCHOELLER POLONIA"/>
    <s v="Proveedor Filial"/>
    <s v="POLONIA"/>
    <s v="DESCARGA Y CARGA"/>
    <m/>
    <m/>
    <m/>
    <m/>
    <x v="0"/>
    <x v="40"/>
    <x v="9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08:31:00"/>
    <m/>
    <m/>
    <x v="0"/>
    <s v="MR"/>
    <d v="2019-02-25T08:30:00"/>
    <m/>
    <s v="SUS MEDIOS"/>
    <s v="Descarga"/>
    <x v="0"/>
    <n v="0"/>
    <n v="0.5"/>
    <x v="1"/>
    <s v="DEXIS IBERICA"/>
    <s v="Proveedor Roto"/>
    <s v="STA. PERPETUA"/>
    <s v="ALB. 051518 NO TRAE PDO."/>
    <m/>
    <m/>
    <m/>
    <m/>
    <x v="1"/>
    <x v="40"/>
    <x v="166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09:00:00"/>
    <m/>
    <m/>
    <x v="0"/>
    <s v="MR"/>
    <d v="2019-02-25T09:00:00"/>
    <m/>
    <s v="NACEX"/>
    <s v="Descarga"/>
    <x v="0"/>
    <n v="0"/>
    <s v="0,5"/>
    <x v="1"/>
    <s v="MAGNEGRAF"/>
    <s v="Proveedor Roto"/>
    <s v="TERRASSA"/>
    <s v="ALB. 19.005.745 NO HAY Nº PDO."/>
    <m/>
    <m/>
    <m/>
    <m/>
    <x v="1"/>
    <x v="40"/>
    <x v="22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0:00:00"/>
    <m/>
    <m/>
    <x v="0"/>
    <s v="MR"/>
    <d v="2019-02-25T10:00:00"/>
    <m/>
    <s v="UPS"/>
    <s v="Descarga"/>
    <x v="0"/>
    <n v="0"/>
    <s v="0,5"/>
    <x v="1"/>
    <s v="SEPRO"/>
    <s v="Proveedor Roto"/>
    <s v="PALAU"/>
    <s v="ALB. 071034-1 Y 071034-2 PDO. 713013852"/>
    <m/>
    <m/>
    <m/>
    <m/>
    <x v="1"/>
    <x v="40"/>
    <x v="14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0:30:00"/>
    <d v="1899-12-30T10:30:00"/>
    <m/>
    <x v="1"/>
    <s v="MR"/>
    <d v="2019-02-25T10:30:00"/>
    <s v="DAVID"/>
    <s v="DAVID BERTRAN"/>
    <s v="Carga"/>
    <x v="0"/>
    <n v="3"/>
    <n v="6"/>
    <x v="0"/>
    <s v="DAVID BERTRAN"/>
    <s v="Recogida diaria"/>
    <s v="PALAU"/>
    <m/>
    <m/>
    <m/>
    <m/>
    <m/>
    <x v="0"/>
    <x v="40"/>
    <x v="1"/>
    <m/>
    <n v="0"/>
    <x v="0"/>
    <x v="0"/>
    <s v="SI"/>
    <s v="SI"/>
    <s v="SI"/>
    <n v="0"/>
    <n v="1"/>
    <s v="TRANS. PROPIO"/>
    <x v="9"/>
    <x v="1"/>
    <n v="468"/>
    <n v="18"/>
    <n v="0.2"/>
  </r>
  <r>
    <d v="2019-02-25T00:00:00"/>
    <d v="1899-12-30T10:50:00"/>
    <m/>
    <m/>
    <x v="0"/>
    <s v="MR"/>
    <d v="2019-02-25T11:00:00"/>
    <m/>
    <s v="TSB"/>
    <s v="Descarga"/>
    <x v="0"/>
    <n v="0.5"/>
    <n v="1"/>
    <x v="0"/>
    <s v="QUIMICS DALMAU"/>
    <s v="Proveedor Inyección"/>
    <s v="BARCELONA"/>
    <s v="113006485 alb al9b00265"/>
    <m/>
    <m/>
    <m/>
    <m/>
    <x v="0"/>
    <x v="40"/>
    <x v="33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0:55:00"/>
    <m/>
    <m/>
    <x v="0"/>
    <s v="MR"/>
    <d v="2019-02-25T11:00:00"/>
    <m/>
    <s v="SUS MEDIOS"/>
    <s v="Descarga"/>
    <x v="0"/>
    <n v="0"/>
    <n v="0.5"/>
    <x v="1"/>
    <s v="TORRAS"/>
    <s v="Proveedor Roto"/>
    <s v="SABADELL"/>
    <s v="ALB. L911978 PDO. 213004407 Y L911782 PDO. 213004391"/>
    <m/>
    <m/>
    <m/>
    <m/>
    <x v="1"/>
    <x v="40"/>
    <x v="70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1:00:00"/>
    <d v="1899-12-30T11:00:00"/>
    <m/>
    <x v="1"/>
    <s v="MR"/>
    <d v="2019-02-25T11:00:00"/>
    <m/>
    <s v="SUS MEDIOS"/>
    <s v="Descarga"/>
    <x v="0"/>
    <n v="1.5"/>
    <n v="3"/>
    <x v="0"/>
    <s v="TRANSFOR-PACKAGING"/>
    <s v="Proveedor Roto"/>
    <s v="PALAU"/>
    <s v="ALB. 1-190145  PDO. 113006484"/>
    <m/>
    <m/>
    <m/>
    <m/>
    <x v="0"/>
    <x v="40"/>
    <x v="2"/>
    <m/>
    <n v="0"/>
    <x v="0"/>
    <x v="0"/>
    <s v="SI"/>
    <s v="SI"/>
    <s v="SI"/>
    <n v="0"/>
    <n v="1"/>
    <s v="PROVEEDORES"/>
    <x v="9"/>
    <x v="1"/>
    <n v="468"/>
    <n v="18"/>
    <n v="0.2"/>
  </r>
  <r>
    <d v="2019-02-25T00:00:00"/>
    <d v="1899-12-30T11:30:00"/>
    <d v="1899-12-30T11:30:00"/>
    <m/>
    <x v="1"/>
    <s v="MR"/>
    <d v="2019-02-25T11:30:00"/>
    <n v="26466"/>
    <s v="OLMED"/>
    <s v="Carga"/>
    <x v="0"/>
    <n v="10"/>
    <n v="20"/>
    <x v="0"/>
    <s v="HDAD FARM MEDITERRANEO-HEFAME"/>
    <s v="Retira cliente Inyección"/>
    <s v="MURCIA"/>
    <m/>
    <m/>
    <m/>
    <m/>
    <m/>
    <x v="0"/>
    <x v="40"/>
    <x v="3"/>
    <m/>
    <n v="0"/>
    <x v="0"/>
    <x v="0"/>
    <s v="SI"/>
    <s v="SI"/>
    <s v="SI"/>
    <n v="0"/>
    <n v="1"/>
    <s v="CLIENTES"/>
    <x v="9"/>
    <x v="1"/>
    <n v="468"/>
    <n v="18"/>
    <n v="0.2"/>
  </r>
  <r>
    <d v="2019-02-25T00:00:00"/>
    <d v="1899-12-30T12:00:00"/>
    <d v="1899-12-30T12:00:00"/>
    <m/>
    <x v="1"/>
    <s v="MR"/>
    <d v="2019-02-25T12:00:00"/>
    <m/>
    <s v="NIKA"/>
    <s v="Descarga"/>
    <x v="0"/>
    <n v="3"/>
    <n v="6"/>
    <x v="0"/>
    <s v="POWDER"/>
    <s v="Proveedor Roto"/>
    <s v="PALAU"/>
    <s v="ALB. S1-3429 PDO. 813002286-813002155-813002045 Y 813002220"/>
    <m/>
    <m/>
    <m/>
    <m/>
    <x v="4"/>
    <x v="40"/>
    <x v="4"/>
    <m/>
    <n v="0"/>
    <x v="0"/>
    <x v="0"/>
    <s v="SI"/>
    <s v="SI"/>
    <s v="SI"/>
    <n v="0"/>
    <n v="1"/>
    <s v="PROVEEDORES"/>
    <x v="9"/>
    <x v="1"/>
    <n v="468"/>
    <n v="18"/>
    <n v="0.2"/>
  </r>
  <r>
    <d v="2019-02-25T00:00:00"/>
    <d v="1899-12-30T12:30:00"/>
    <m/>
    <m/>
    <x v="0"/>
    <s v="MR"/>
    <d v="2019-02-25T12:30:00"/>
    <m/>
    <s v="SUS MEDIOS"/>
    <s v="Carga"/>
    <x v="0"/>
    <n v="4"/>
    <n v="8"/>
    <x v="0"/>
    <s v="ARTIPLAS"/>
    <s v="Retira cliente Inyección"/>
    <s v="VIZCAYA"/>
    <s v="26591 y 26725"/>
    <m/>
    <m/>
    <m/>
    <m/>
    <x v="0"/>
    <x v="40"/>
    <x v="5"/>
    <m/>
    <n v="0"/>
    <x v="0"/>
    <x v="0"/>
    <s v="No"/>
    <s v="Sin cita"/>
    <s v="Sin cita"/>
    <n v="1"/>
    <n v="0"/>
    <s v="CLIENTES"/>
    <x v="9"/>
    <x v="1"/>
    <n v="468"/>
    <n v="18"/>
    <n v="0.2"/>
  </r>
  <r>
    <d v="2019-02-25T00:00:00"/>
    <d v="1899-12-30T13:30:00"/>
    <d v="1899-12-30T13:30:00"/>
    <m/>
    <x v="1"/>
    <s v="MR"/>
    <d v="2019-02-25T13:30:00"/>
    <s v="SOBRE BBVA"/>
    <s v="ASM"/>
    <s v="Descarga"/>
    <x v="0"/>
    <n v="0"/>
    <n v="0.5"/>
    <x v="1"/>
    <s v="ASM "/>
    <s v="Proveedor Inyección"/>
    <s v="MOLLET"/>
    <s v="AT LAURA"/>
    <m/>
    <m/>
    <m/>
    <m/>
    <x v="1"/>
    <x v="40"/>
    <x v="6"/>
    <m/>
    <n v="0"/>
    <x v="0"/>
    <x v="0"/>
    <s v="SI"/>
    <s v="SI"/>
    <s v="SI"/>
    <n v="0"/>
    <n v="1"/>
    <s v="PROVEEDORES"/>
    <x v="9"/>
    <x v="1"/>
    <n v="468"/>
    <n v="18"/>
    <n v="0.2"/>
  </r>
  <r>
    <d v="2019-02-25T00:00:00"/>
    <d v="1899-12-30T14:00:00"/>
    <m/>
    <m/>
    <x v="0"/>
    <s v="MR"/>
    <d v="2019-02-25T14:00:00"/>
    <m/>
    <s v="SUS MEDIOS"/>
    <s v="Carga"/>
    <x v="1"/>
    <n v="13.5"/>
    <n v="26"/>
    <x v="0"/>
    <s v="ALQUI-ENVAS"/>
    <s v="Retira cliente Inyección"/>
    <s v="LLEIDA"/>
    <s v="26667  Y 26658 CARGAR TODO LO QUE COJA"/>
    <m/>
    <m/>
    <m/>
    <m/>
    <x v="6"/>
    <x v="40"/>
    <x v="42"/>
    <m/>
    <n v="1"/>
    <x v="0"/>
    <x v="0"/>
    <s v="No"/>
    <s v="Sin cita"/>
    <s v="Sin cita"/>
    <n v="1"/>
    <n v="0"/>
    <s v="CLIENTES"/>
    <x v="9"/>
    <x v="1"/>
    <n v="468"/>
    <n v="18"/>
    <n v="0.2"/>
  </r>
  <r>
    <d v="2019-02-25T00:00:00"/>
    <d v="1899-12-30T14:30:00"/>
    <d v="1899-12-30T14:30:00"/>
    <m/>
    <x v="1"/>
    <s v="VG"/>
    <d v="2019-02-25T14:30:00"/>
    <n v="6006829"/>
    <s v="NOUTRANSPORT"/>
    <s v="Carga"/>
    <x v="1"/>
    <n v="13.5"/>
    <n v="26"/>
    <x v="0"/>
    <s v="SCHOELLER FRANCIA"/>
    <s v="DDP Cliente Filial"/>
    <s v="FRANCIA"/>
    <s v="EL PEDIDO LO TIENE VERO"/>
    <m/>
    <m/>
    <m/>
    <m/>
    <x v="6"/>
    <x v="40"/>
    <x v="12"/>
    <m/>
    <n v="1"/>
    <x v="0"/>
    <x v="0"/>
    <s v="SI"/>
    <s v="SI"/>
    <s v="SI"/>
    <n v="0"/>
    <n v="1"/>
    <s v="TRANS. PROPIO"/>
    <x v="9"/>
    <x v="1"/>
    <n v="468"/>
    <n v="18"/>
    <n v="0.2"/>
  </r>
  <r>
    <d v="2019-02-25T00:00:00"/>
    <d v="1899-12-30T15:00:00"/>
    <d v="1899-12-30T15:00:00"/>
    <m/>
    <x v="1"/>
    <s v="VG"/>
    <d v="2019-02-25T15:00:00"/>
    <m/>
    <s v="BREGER"/>
    <s v="Carga"/>
    <x v="1"/>
    <n v="13.5"/>
    <n v="26"/>
    <x v="0"/>
    <s v="SCHOELLER FRANCIA"/>
    <s v="Retira cliente Filial"/>
    <s v="VARIOS DESTINOS"/>
    <s v="6006689, 6006851 y 6006789"/>
    <m/>
    <m/>
    <m/>
    <m/>
    <x v="6"/>
    <x v="40"/>
    <x v="57"/>
    <m/>
    <n v="1"/>
    <x v="0"/>
    <x v="0"/>
    <s v="SI"/>
    <s v="SI"/>
    <s v="Retraso"/>
    <n v="1"/>
    <n v="0"/>
    <s v="CLIENTES"/>
    <x v="9"/>
    <x v="1"/>
    <n v="468"/>
    <n v="18"/>
    <n v="0.2"/>
  </r>
  <r>
    <d v="2019-02-25T00:00:00"/>
    <d v="1899-12-30T15:10:00"/>
    <m/>
    <m/>
    <x v="0"/>
    <s v="MR"/>
    <d v="2019-02-25T15:00:00"/>
    <m/>
    <s v="SUS MEDIOS"/>
    <s v="Descarga"/>
    <x v="0"/>
    <n v="0.5"/>
    <n v="1"/>
    <x v="0"/>
    <s v="CARTERBOX"/>
    <s v="Proveedor Roto"/>
    <s v="CALDES DE MONTBUI"/>
    <s v="ALB. 190493 PDO. 213004343"/>
    <m/>
    <m/>
    <m/>
    <m/>
    <x v="8"/>
    <x v="40"/>
    <x v="174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5:30:00"/>
    <m/>
    <m/>
    <x v="0"/>
    <s v="MR"/>
    <d v="2019-02-25T15:30:00"/>
    <m/>
    <s v="ARAGONES"/>
    <s v="Descarga"/>
    <x v="0"/>
    <n v="0"/>
    <n v="0.5"/>
    <x v="1"/>
    <s v="SAFI FABRICA DE VALVULAS"/>
    <s v="Proveedor Roto"/>
    <s v="EL VENDRELL"/>
    <s v="ALB. 2.019/1.157 PDO. 213004352"/>
    <m/>
    <m/>
    <m/>
    <m/>
    <x v="1"/>
    <x v="40"/>
    <x v="7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5:45:00"/>
    <m/>
    <m/>
    <x v="0"/>
    <s v="MR"/>
    <d v="2019-02-25T16:00:00"/>
    <m/>
    <s v="SUS MEDIOS"/>
    <s v="Descarga"/>
    <x v="0"/>
    <n v="0"/>
    <n v="0.5"/>
    <x v="1"/>
    <s v="TORRAS"/>
    <s v="Proveedor Roto"/>
    <s v="SABADELL"/>
    <s v="ALB. L912137 PDO. 213004391"/>
    <m/>
    <m/>
    <m/>
    <m/>
    <x v="1"/>
    <x v="40"/>
    <x v="55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5T00:00:00"/>
    <d v="1899-12-30T16:00:00"/>
    <d v="1899-12-30T16:00:00"/>
    <m/>
    <x v="1"/>
    <s v="MR"/>
    <d v="2019-02-25T16:00:00"/>
    <m/>
    <s v="SUS MEDIOS"/>
    <s v="Carga"/>
    <x v="0"/>
    <n v="5"/>
    <n v="10"/>
    <x v="0"/>
    <s v="AQUA AMBIENT"/>
    <s v="Retira cliente Roto"/>
    <s v="VARIOS"/>
    <s v="cargado: 9al/19000208 y 9al/19000209"/>
    <m/>
    <m/>
    <m/>
    <m/>
    <x v="6"/>
    <x v="40"/>
    <x v="13"/>
    <m/>
    <n v="0"/>
    <x v="0"/>
    <x v="0"/>
    <s v="SI"/>
    <s v="SI"/>
    <s v="SI"/>
    <n v="0"/>
    <n v="1"/>
    <s v="CLIENTES"/>
    <x v="9"/>
    <x v="1"/>
    <n v="468"/>
    <n v="18"/>
    <n v="0.2"/>
  </r>
  <r>
    <d v="2019-02-25T00:00:00"/>
    <d v="1899-12-30T16:30:00"/>
    <d v="1899-12-30T16:30:00"/>
    <m/>
    <x v="1"/>
    <s v="MR"/>
    <d v="2019-02-25T16:30:00"/>
    <n v="26741"/>
    <s v="TNT"/>
    <s v="Carga"/>
    <x v="0"/>
    <n v="2.5"/>
    <n v="5"/>
    <x v="0"/>
    <s v="ASIENTOS DE CASTILLA LEON"/>
    <s v="Retira cliente Inyección"/>
    <s v="VALLADOLID"/>
    <m/>
    <m/>
    <m/>
    <m/>
    <m/>
    <x v="8"/>
    <x v="40"/>
    <x v="8"/>
    <m/>
    <n v="0"/>
    <x v="0"/>
    <x v="0"/>
    <s v="SI"/>
    <s v="SI"/>
    <s v="SI"/>
    <n v="0"/>
    <n v="1"/>
    <s v="CLIENTES"/>
    <x v="9"/>
    <x v="1"/>
    <n v="468"/>
    <n v="18"/>
    <n v="0.2"/>
  </r>
  <r>
    <d v="2019-02-25T00:00:00"/>
    <d v="1899-12-30T17:00:00"/>
    <d v="1899-12-30T17:00:00"/>
    <m/>
    <x v="1"/>
    <s v="MR"/>
    <d v="2019-02-25T17:00:00"/>
    <m/>
    <s v="TRANSLINK"/>
    <s v="Carga"/>
    <x v="0"/>
    <n v="0.5"/>
    <n v="1"/>
    <x v="0"/>
    <s v="TRANSLINK"/>
    <s v="Recogida diaria"/>
    <s v="VARIOS"/>
    <m/>
    <m/>
    <m/>
    <m/>
    <m/>
    <x v="8"/>
    <x v="40"/>
    <x v="41"/>
    <m/>
    <n v="0"/>
    <x v="0"/>
    <x v="0"/>
    <s v="SI"/>
    <s v="SI"/>
    <s v="SI"/>
    <n v="0"/>
    <n v="1"/>
    <s v="TRANS. PROPIO"/>
    <x v="9"/>
    <x v="1"/>
    <n v="468"/>
    <n v="18"/>
    <n v="0.2"/>
  </r>
  <r>
    <d v="2019-02-25T00:00:00"/>
    <d v="1899-12-30T17:01:00"/>
    <d v="1899-12-30T17:01:00"/>
    <m/>
    <x v="1"/>
    <s v="MR"/>
    <d v="2019-02-25T17:00:00"/>
    <m/>
    <s v="COBARPLAS"/>
    <s v="Descarga"/>
    <x v="0"/>
    <n v="8"/>
    <n v="13"/>
    <x v="0"/>
    <s v="PLASTICOS GUELL"/>
    <s v="Proveedor Roto"/>
    <s v="PALAU"/>
    <s v="G190227"/>
    <m/>
    <m/>
    <m/>
    <m/>
    <x v="6"/>
    <x v="40"/>
    <x v="175"/>
    <m/>
    <n v="0"/>
    <x v="0"/>
    <x v="0"/>
    <s v="SI"/>
    <s v="SI"/>
    <s v="SI"/>
    <n v="0"/>
    <n v="1"/>
    <s v="PROVEEDORES"/>
    <x v="9"/>
    <x v="1"/>
    <n v="468"/>
    <n v="18"/>
    <n v="0.2"/>
  </r>
  <r>
    <d v="2019-02-25T00:00:00"/>
    <d v="1899-12-30T17:30:00"/>
    <d v="1899-12-30T17:30:00"/>
    <m/>
    <x v="1"/>
    <s v="MR"/>
    <d v="2019-02-25T17:30:00"/>
    <s v="ASM"/>
    <s v="ASM"/>
    <s v="Carga"/>
    <x v="0"/>
    <n v="0"/>
    <n v="1"/>
    <x v="1"/>
    <s v="ASM "/>
    <s v="Recogida diaria"/>
    <s v="VARIOS"/>
    <m/>
    <m/>
    <m/>
    <m/>
    <m/>
    <x v="1"/>
    <x v="40"/>
    <x v="56"/>
    <m/>
    <n v="0"/>
    <x v="0"/>
    <x v="0"/>
    <s v="SI"/>
    <s v="SI"/>
    <s v="SI"/>
    <n v="0"/>
    <n v="1"/>
    <s v="TRANS. PROPIO"/>
    <x v="9"/>
    <x v="1"/>
    <n v="468"/>
    <n v="18"/>
    <n v="0.2"/>
  </r>
  <r>
    <d v="2019-02-25T00:00:00"/>
    <d v="1899-12-30T17:35:00"/>
    <d v="1899-12-30T17:35:00"/>
    <m/>
    <x v="1"/>
    <s v="MR"/>
    <d v="2019-02-25T17:30:00"/>
    <s v="SZENDEX"/>
    <s v="SZENDEX"/>
    <s v="Carga"/>
    <x v="0"/>
    <n v="0"/>
    <n v="1"/>
    <x v="1"/>
    <s v="SZENDEX"/>
    <s v="Recogida diaria"/>
    <s v="VARIOS"/>
    <s v="ALB. 19059"/>
    <m/>
    <m/>
    <m/>
    <m/>
    <x v="6"/>
    <x v="40"/>
    <x v="176"/>
    <m/>
    <n v="0"/>
    <x v="0"/>
    <x v="0"/>
    <s v="SI"/>
    <s v="SI"/>
    <s v="SI"/>
    <n v="0"/>
    <n v="1"/>
    <s v="TRANS. PROPIO"/>
    <x v="9"/>
    <x v="1"/>
    <n v="468"/>
    <n v="18"/>
    <n v="0.2"/>
  </r>
  <r>
    <d v="2019-02-25T00:00:00"/>
    <d v="1899-12-30T20:30:00"/>
    <d v="1899-12-30T20:30:00"/>
    <m/>
    <x v="1"/>
    <s v="MR"/>
    <d v="2019-02-25T20:30:00"/>
    <n v="6006703"/>
    <s v="SUS MEDIOS"/>
    <s v="Carga"/>
    <x v="1"/>
    <n v="13.5"/>
    <n v="26"/>
    <x v="0"/>
    <s v="CHEP"/>
    <s v="Retira cliente Inyección"/>
    <s v="VARIOS"/>
    <s v="3680251991 - no vienen a cargar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2-25T00:00:00"/>
    <d v="1899-12-30T21:00:00"/>
    <d v="1899-12-30T21:00:00"/>
    <m/>
    <x v="1"/>
    <s v="MR"/>
    <d v="2019-02-25T21:00:00"/>
    <n v="6006703"/>
    <s v="SUS MEDIOS"/>
    <s v="Carga"/>
    <x v="1"/>
    <n v="13.5"/>
    <n v="26"/>
    <x v="0"/>
    <s v="CHEP"/>
    <s v="Retira cliente Inyección"/>
    <s v="VARIOS"/>
    <n v="3680251993"/>
    <m/>
    <m/>
    <m/>
    <m/>
    <x v="8"/>
    <x v="40"/>
    <x v="177"/>
    <m/>
    <n v="1"/>
    <x v="0"/>
    <x v="0"/>
    <s v="SI"/>
    <s v="SI"/>
    <s v="Adelanto"/>
    <n v="0"/>
    <n v="1"/>
    <s v="CLIENTES"/>
    <x v="9"/>
    <x v="1"/>
    <n v="468"/>
    <n v="18"/>
    <n v="0.2"/>
  </r>
  <r>
    <d v="2019-02-25T00:00:00"/>
    <d v="1899-12-30T21:30:00"/>
    <d v="1899-12-30T21:30:00"/>
    <m/>
    <x v="1"/>
    <s v="MR"/>
    <d v="2019-02-25T21:30:00"/>
    <n v="6006703"/>
    <s v="SUS MEDIOS"/>
    <s v="Carga"/>
    <x v="1"/>
    <n v="13.5"/>
    <n v="26"/>
    <x v="0"/>
    <s v="CHEP"/>
    <s v="Retira cliente Inyección"/>
    <s v="VARIOS"/>
    <n v="3680251994"/>
    <m/>
    <m/>
    <m/>
    <m/>
    <x v="8"/>
    <x v="40"/>
    <x v="174"/>
    <m/>
    <n v="1"/>
    <x v="0"/>
    <x v="0"/>
    <s v="SI"/>
    <s v="SI"/>
    <s v="Adelanto"/>
    <n v="0"/>
    <n v="1"/>
    <s v="CLIENTES"/>
    <x v="9"/>
    <x v="1"/>
    <n v="468"/>
    <n v="18"/>
    <n v="0.2"/>
  </r>
  <r>
    <d v="2019-02-26T00:00:00"/>
    <d v="1899-12-30T06:30:00"/>
    <d v="1899-12-30T06:30:00"/>
    <m/>
    <x v="1"/>
    <s v="MR"/>
    <d v="2019-02-26T06:30:00"/>
    <m/>
    <s v="ALGAITRUCK"/>
    <s v="Descarga"/>
    <x v="1"/>
    <n v="13.5"/>
    <n v="26"/>
    <x v="0"/>
    <s v="SCHOELLER LORQUI"/>
    <s v="Entre plantas"/>
    <s v="LORQUI"/>
    <s v="LLEGARÁ ENTRE 06 Y 07H"/>
    <s v="0310KRR // R2677BCY"/>
    <m/>
    <m/>
    <m/>
    <x v="0"/>
    <x v="41"/>
    <x v="167"/>
    <m/>
    <n v="1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07:00:00"/>
    <d v="1899-12-30T07:00:00"/>
    <m/>
    <x v="1"/>
    <s v="JAR"/>
    <d v="2019-02-26T07:00:00"/>
    <m/>
    <s v="JOSE REY"/>
    <s v="Carga"/>
    <x v="1"/>
    <n v="13.5"/>
    <n v="26"/>
    <x v="0"/>
    <s v="FLUIDRA"/>
    <s v="DDP Cliente Roto"/>
    <s v="MAÇANET"/>
    <m/>
    <m/>
    <m/>
    <m/>
    <m/>
    <x v="4"/>
    <x v="41"/>
    <x v="61"/>
    <m/>
    <n v="1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07:30:00"/>
    <d v="1899-12-30T07:30:00"/>
    <m/>
    <x v="1"/>
    <s v="MR"/>
    <d v="2019-02-26T07:30:00"/>
    <m/>
    <s v="ALGAITRUCK"/>
    <s v="Carga"/>
    <x v="1"/>
    <n v="13.5"/>
    <n v="26"/>
    <x v="0"/>
    <s v="SCHOELLER LORQUI"/>
    <s v="Entre plantas"/>
    <s v="LORQUI"/>
    <m/>
    <s v="0310KRR // R2677BCY"/>
    <m/>
    <m/>
    <m/>
    <x v="4"/>
    <x v="41"/>
    <x v="18"/>
    <m/>
    <n v="1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08:00:00"/>
    <d v="1899-12-30T08:00:00"/>
    <m/>
    <x v="1"/>
    <s v="MR"/>
    <d v="2019-02-26T08:00:00"/>
    <m/>
    <s v="GONZATRANS"/>
    <s v="Carga"/>
    <x v="0"/>
    <n v="3"/>
    <n v="6"/>
    <x v="0"/>
    <s v="GONZATRANS"/>
    <s v="Recogida diaria"/>
    <s v="VARIOS"/>
    <m/>
    <m/>
    <m/>
    <m/>
    <m/>
    <x v="0"/>
    <x v="41"/>
    <x v="9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08:30:00"/>
    <d v="1899-12-30T08:30:00"/>
    <m/>
    <x v="1"/>
    <s v="MR"/>
    <d v="2019-02-26T08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41"/>
    <x v="20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09:00:00"/>
    <d v="1899-12-30T09:00:00"/>
    <m/>
    <x v="1"/>
    <s v="MR"/>
    <d v="2019-02-26T09:00:00"/>
    <n v="26195"/>
    <s v="EL MOSCA"/>
    <s v="Carga"/>
    <x v="1"/>
    <n v="13.5"/>
    <n v="26"/>
    <x v="0"/>
    <s v="VARIOS"/>
    <s v="DDP Cliente Inyección"/>
    <s v="TUNISIA"/>
    <s v="CONTENEDOR DE 40HC"/>
    <m/>
    <m/>
    <m/>
    <m/>
    <x v="0"/>
    <x v="41"/>
    <x v="22"/>
    <m/>
    <n v="1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09:05:00"/>
    <m/>
    <m/>
    <x v="0"/>
    <s v="MR"/>
    <d v="2019-02-26T09:00:00"/>
    <m/>
    <s v="ASM"/>
    <s v="Descarga"/>
    <x v="0"/>
    <n v="0"/>
    <n v="0.5"/>
    <x v="1"/>
    <s v="ESAAV"/>
    <s v="Proveedor Inyección"/>
    <s v="VILADECANS"/>
    <s v="SOBRE PARA RRHH DE ADESLAS Y SOBRE DE ESSAV ALB. 0095-19 PDO. 213004378"/>
    <m/>
    <m/>
    <m/>
    <m/>
    <x v="1"/>
    <x v="41"/>
    <x v="118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6T00:00:00"/>
    <d v="1899-12-30T09:35:00"/>
    <d v="1899-12-30T09:35:00"/>
    <m/>
    <x v="1"/>
    <s v="MR"/>
    <d v="2019-02-26T09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41"/>
    <x v="74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0:00:00"/>
    <d v="1899-12-30T10:00:00"/>
    <m/>
    <x v="1"/>
    <s v="MR"/>
    <d v="2019-02-26T10:00:00"/>
    <n v="6006861"/>
    <s v="SUS MEDIOS"/>
    <s v="Carga"/>
    <x v="0"/>
    <n v="6"/>
    <n v="13"/>
    <x v="0"/>
    <s v="SCHOELLER UK"/>
    <s v="Retira cliente Filial"/>
    <s v="IRELAND"/>
    <m/>
    <m/>
    <m/>
    <m/>
    <m/>
    <x v="0"/>
    <x v="41"/>
    <x v="14"/>
    <m/>
    <n v="0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0:30:00"/>
    <d v="1899-12-30T10:30:00"/>
    <m/>
    <x v="1"/>
    <s v="MR"/>
    <d v="2019-02-26T10:30:00"/>
    <m/>
    <s v="BCN EXPRESS"/>
    <s v="Descarga"/>
    <x v="0"/>
    <n v="0.5"/>
    <n v="1"/>
    <x v="0"/>
    <s v="VARIOS"/>
    <s v="Proveedor Inyección"/>
    <s v="HOLANDA"/>
    <s v="ALB. 112190404 PDO. 113006456"/>
    <m/>
    <m/>
    <m/>
    <m/>
    <x v="0"/>
    <x v="41"/>
    <x v="1"/>
    <m/>
    <n v="0"/>
    <x v="0"/>
    <x v="0"/>
    <s v="SI"/>
    <s v="SI"/>
    <s v="SI"/>
    <n v="0"/>
    <n v="1"/>
    <s v="PROVEEDORES"/>
    <x v="9"/>
    <x v="1"/>
    <n v="468"/>
    <n v="18"/>
    <n v="0.2"/>
  </r>
  <r>
    <d v="2019-02-26T00:00:00"/>
    <d v="1899-12-30T11:00:00"/>
    <d v="1899-12-30T11:00:00"/>
    <m/>
    <x v="1"/>
    <s v="MR"/>
    <d v="2019-02-26T11:00:00"/>
    <n v="6006957"/>
    <s v="BCN EXPRESS"/>
    <s v="Carga"/>
    <x v="0"/>
    <n v="0.5"/>
    <n v="1"/>
    <x v="0"/>
    <s v="SCHOELLER ALEMANIA"/>
    <s v="DDP Cliente Filial"/>
    <s v="ALEMANIA"/>
    <m/>
    <m/>
    <m/>
    <m/>
    <m/>
    <x v="0"/>
    <x v="41"/>
    <x v="2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1:09:00"/>
    <m/>
    <m/>
    <x v="0"/>
    <s v="MR"/>
    <d v="2019-02-26T11:00:00"/>
    <m/>
    <s v="SUS MEDIOS"/>
    <s v="Descarga"/>
    <x v="0"/>
    <n v="2"/>
    <n v="4"/>
    <x v="0"/>
    <s v="TAPON SPAIN"/>
    <s v="Proveedor Inyección"/>
    <s v="MADRID"/>
    <s v="ALB. 09802"/>
    <m/>
    <m/>
    <m/>
    <m/>
    <x v="0"/>
    <x v="41"/>
    <x v="178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6T00:00:00"/>
    <d v="1899-12-30T11:30:00"/>
    <d v="1899-12-30T11:30:00"/>
    <m/>
    <x v="1"/>
    <s v="MR"/>
    <d v="2019-02-26T11:30:00"/>
    <m/>
    <s v="TXT"/>
    <s v="Descarga"/>
    <x v="0"/>
    <n v="0.5"/>
    <n v="1"/>
    <x v="0"/>
    <s v="PUROMASTER"/>
    <s v="Proveedor Roto"/>
    <s v="PALAU"/>
    <s v="alb. 19av453  pdo. 11006494"/>
    <m/>
    <m/>
    <m/>
    <m/>
    <x v="0"/>
    <x v="41"/>
    <x v="3"/>
    <m/>
    <n v="0"/>
    <x v="0"/>
    <x v="0"/>
    <s v="SI"/>
    <s v="SI"/>
    <s v="SI"/>
    <n v="0"/>
    <n v="1"/>
    <s v="PROVEEDORES"/>
    <x v="9"/>
    <x v="1"/>
    <n v="468"/>
    <n v="18"/>
    <n v="0.2"/>
  </r>
  <r>
    <d v="2019-02-26T00:00:00"/>
    <d v="1899-12-30T12:00:00"/>
    <d v="1899-12-30T12:00:00"/>
    <m/>
    <x v="1"/>
    <s v="VG"/>
    <d v="2019-02-26T12:00:00"/>
    <m/>
    <s v="GIMARCO"/>
    <s v="Descarga"/>
    <x v="0"/>
    <n v="5"/>
    <n v="10"/>
    <x v="0"/>
    <s v="SCHOELLER UK"/>
    <s v="Filial Import"/>
    <s v="UK"/>
    <s v="CB-1123"/>
    <m/>
    <m/>
    <m/>
    <m/>
    <x v="0"/>
    <x v="41"/>
    <x v="4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2:15:00"/>
    <d v="1899-12-30T12:15:00"/>
    <m/>
    <x v="1"/>
    <s v="MR"/>
    <d v="2019-02-26T12:30:00"/>
    <s v="DAVID"/>
    <s v="DAVID BERTRAN"/>
    <s v="Carga"/>
    <x v="0"/>
    <n v="3"/>
    <n v="6"/>
    <x v="0"/>
    <s v="DAVID BERTRAN"/>
    <s v="Recogida diaria"/>
    <s v="PALAU"/>
    <n v="26484"/>
    <m/>
    <m/>
    <m/>
    <m/>
    <x v="2"/>
    <x v="41"/>
    <x v="36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3:30:00"/>
    <d v="1899-12-30T13:30:00"/>
    <m/>
    <x v="1"/>
    <s v="MR"/>
    <d v="2019-02-26T13:30:00"/>
    <n v="6006799"/>
    <s v="BREGER"/>
    <s v="Carga"/>
    <x v="1"/>
    <n v="13.5"/>
    <n v="26"/>
    <x v="0"/>
    <s v="SCHOELLER FRANCIA"/>
    <s v="Retira cliente Filial"/>
    <s v="FRANCIA"/>
    <m/>
    <m/>
    <m/>
    <m/>
    <m/>
    <x v="4"/>
    <x v="41"/>
    <x v="6"/>
    <m/>
    <n v="1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4:00:00"/>
    <d v="1899-12-30T14:00:00"/>
    <m/>
    <x v="1"/>
    <s v="MR"/>
    <d v="2019-02-26T14:00:00"/>
    <n v="26323"/>
    <s v="JOSE REY"/>
    <s v="Carga"/>
    <x v="0"/>
    <n v="10.5"/>
    <n v="17"/>
    <x v="0"/>
    <s v="VARIOS"/>
    <s v="DDP Cliente Inyección"/>
    <s v="GIJON"/>
    <m/>
    <m/>
    <m/>
    <m/>
    <m/>
    <x v="4"/>
    <x v="41"/>
    <x v="42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4:01:00"/>
    <d v="1899-12-30T14:01:00"/>
    <m/>
    <x v="1"/>
    <s v="MR"/>
    <d v="2019-02-26T14:00:00"/>
    <n v="6006960"/>
    <s v="DHL"/>
    <s v="Carga"/>
    <x v="0"/>
    <n v="0"/>
    <s v="0,5"/>
    <x v="0"/>
    <s v="SCHOELLER SUECIA"/>
    <s v="Retira cliente Filial"/>
    <s v="SWEDEN"/>
    <m/>
    <m/>
    <m/>
    <m/>
    <m/>
    <x v="1"/>
    <x v="41"/>
    <x v="45"/>
    <m/>
    <n v="0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5:00:00"/>
    <d v="1899-12-30T15:00:00"/>
    <m/>
    <x v="1"/>
    <s v="MR"/>
    <d v="2019-02-26T15:00:00"/>
    <n v="25928"/>
    <s v="SUS MEDIOS"/>
    <s v="Carga"/>
    <x v="0"/>
    <n v="7.5"/>
    <n v="15"/>
    <x v="0"/>
    <s v="LEAR CORPORATION VALENÇA"/>
    <s v="Retira cliente Inyección"/>
    <s v="PORRIÑO"/>
    <m/>
    <m/>
    <m/>
    <m/>
    <m/>
    <x v="0"/>
    <x v="41"/>
    <x v="39"/>
    <m/>
    <n v="0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5:30:00"/>
    <m/>
    <m/>
    <x v="0"/>
    <s v="MR"/>
    <d v="2019-02-26T15:30:00"/>
    <m/>
    <s v="SUS MEDIOS"/>
    <s v="Descarga"/>
    <x v="0"/>
    <n v="0"/>
    <n v="0.5"/>
    <x v="1"/>
    <s v="ABC PALAU"/>
    <s v="Proveedor Roto"/>
    <s v="PALAU"/>
    <s v="ALB. 900003340 Y 900002640 NO TRAE NÚMERO DE PEDIDO"/>
    <m/>
    <m/>
    <m/>
    <m/>
    <x v="1"/>
    <x v="41"/>
    <x v="7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6T00:00:00"/>
    <d v="1899-12-30T16:00:00"/>
    <d v="1899-12-30T16:00:00"/>
    <m/>
    <x v="1"/>
    <s v="MR"/>
    <d v="2019-02-26T16:00:00"/>
    <m/>
    <s v="SUS MEDIOS"/>
    <s v="Carga"/>
    <x v="0"/>
    <n v="5"/>
    <n v="10"/>
    <x v="0"/>
    <s v="AQUA AMBIENT"/>
    <s v="Retira cliente Roto"/>
    <s v="VARIOS"/>
    <s v="9AL/19000189"/>
    <m/>
    <m/>
    <m/>
    <m/>
    <x v="6"/>
    <x v="41"/>
    <x v="13"/>
    <m/>
    <n v="0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6:25:00"/>
    <m/>
    <m/>
    <x v="0"/>
    <s v="MR"/>
    <d v="2019-02-26T16:30:00"/>
    <m/>
    <s v="SUS MEDIOS"/>
    <s v="Descarga"/>
    <x v="0"/>
    <n v="0"/>
    <n v="0.5"/>
    <x v="1"/>
    <s v="CIFEC"/>
    <s v="Proveedor Roto"/>
    <s v="PALAU"/>
    <s v="ALB. 201902013 Y 201902024"/>
    <m/>
    <m/>
    <m/>
    <m/>
    <x v="1"/>
    <x v="41"/>
    <x v="141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6T00:00:00"/>
    <d v="1899-12-30T16:30:00"/>
    <d v="1899-12-30T16:30:00"/>
    <m/>
    <x v="1"/>
    <s v="MR"/>
    <d v="2019-02-26T16:30:00"/>
    <n v="26658"/>
    <s v="SUS MEDIOS"/>
    <s v="Carga"/>
    <x v="0"/>
    <n v="8"/>
    <n v="16"/>
    <x v="0"/>
    <s v="ALQUI-ENVAS"/>
    <s v="Retira cliente Inyección"/>
    <s v="LLEIDA"/>
    <s v="LO QUE LE COJA"/>
    <m/>
    <m/>
    <m/>
    <m/>
    <x v="6"/>
    <x v="41"/>
    <x v="8"/>
    <m/>
    <n v="0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7:00:00"/>
    <d v="1899-12-30T17:00:00"/>
    <m/>
    <x v="1"/>
    <s v="MR"/>
    <d v="2019-02-26T17:00:00"/>
    <n v="26194"/>
    <s v="JOSE REY"/>
    <s v="Carga"/>
    <x v="1"/>
    <n v="13.5"/>
    <n v="26"/>
    <x v="0"/>
    <s v="DEKITRA"/>
    <s v="DDP Cliente Inyección"/>
    <s v="LANTARON"/>
    <m/>
    <m/>
    <m/>
    <m/>
    <m/>
    <x v="6"/>
    <x v="41"/>
    <x v="41"/>
    <m/>
    <n v="1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7:01:00"/>
    <d v="1899-12-30T17:01:00"/>
    <m/>
    <x v="1"/>
    <s v="VG"/>
    <d v="2019-02-26T17:00:00"/>
    <n v="6006835"/>
    <s v="MORARTE"/>
    <s v="Carga"/>
    <x v="1"/>
    <n v="13.5"/>
    <n v="26"/>
    <x v="0"/>
    <s v="SCHOELLER FRANCIA"/>
    <s v="DDP Cliente Filial"/>
    <s v="FRANCIA"/>
    <m/>
    <s v="AG16FRG / DSVA3800783"/>
    <m/>
    <m/>
    <m/>
    <x v="8"/>
    <x v="41"/>
    <x v="175"/>
    <m/>
    <n v="1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7:30:00"/>
    <d v="1899-12-30T17:30:00"/>
    <m/>
    <x v="1"/>
    <s v="MR"/>
    <d v="2019-02-26T17:30:00"/>
    <s v="SZENDEX"/>
    <s v="SZENDEX"/>
    <s v="Carga"/>
    <x v="0"/>
    <n v="0"/>
    <n v="1"/>
    <x v="1"/>
    <s v="SZENDEX"/>
    <s v="Recogida diaria"/>
    <s v="VARIOS"/>
    <s v="ALB. 041501 Y 19064"/>
    <m/>
    <m/>
    <m/>
    <m/>
    <x v="6"/>
    <x v="41"/>
    <x v="56"/>
    <m/>
    <n v="0"/>
    <x v="0"/>
    <x v="0"/>
    <s v="SI"/>
    <s v="SI"/>
    <s v="SI"/>
    <n v="0"/>
    <n v="1"/>
    <s v="TRANS. PROPIO"/>
    <x v="9"/>
    <x v="1"/>
    <n v="468"/>
    <n v="18"/>
    <n v="0.2"/>
  </r>
  <r>
    <d v="2019-02-26T00:00:00"/>
    <d v="1899-12-30T18:00:00"/>
    <d v="1899-12-30T18:00:00"/>
    <m/>
    <x v="1"/>
    <s v="MR"/>
    <d v="2019-02-26T18:00:00"/>
    <m/>
    <s v="SUS MEDIOS"/>
    <s v="Carga"/>
    <x v="0"/>
    <n v="6"/>
    <n v="12"/>
    <x v="0"/>
    <s v="VALEO"/>
    <s v="Retira cliente Inyección"/>
    <s v="MARTOS"/>
    <s v="PDO.26679 Y 26398"/>
    <s v="7400JBT  / R9111BCS"/>
    <m/>
    <m/>
    <m/>
    <x v="8"/>
    <x v="41"/>
    <x v="47"/>
    <m/>
    <n v="0"/>
    <x v="0"/>
    <x v="0"/>
    <s v="SI"/>
    <s v="SI"/>
    <s v="SI"/>
    <n v="0"/>
    <n v="1"/>
    <s v="CLIENTES"/>
    <x v="9"/>
    <x v="1"/>
    <n v="468"/>
    <n v="18"/>
    <n v="0.2"/>
  </r>
  <r>
    <d v="2019-02-26T00:00:00"/>
    <d v="1899-12-30T19:00:00"/>
    <d v="1899-12-30T19:00:00"/>
    <m/>
    <x v="1"/>
    <s v="MR"/>
    <d v="2019-02-26T19:00:00"/>
    <m/>
    <s v="JFT"/>
    <s v="Carga"/>
    <x v="0"/>
    <n v="3.5"/>
    <n v="7"/>
    <x v="0"/>
    <s v="LUIS MARQUES PINHEIRO"/>
    <s v="Retira cliente Roto"/>
    <s v="PORTUGAL"/>
    <s v="22691 Y 26534"/>
    <m/>
    <m/>
    <m/>
    <m/>
    <x v="6"/>
    <x v="41"/>
    <x v="57"/>
    <m/>
    <n v="0"/>
    <x v="0"/>
    <x v="0"/>
    <s v="SI"/>
    <s v="SI"/>
    <s v="SI"/>
    <n v="0"/>
    <n v="1"/>
    <s v="CLIENTES"/>
    <x v="9"/>
    <x v="1"/>
    <n v="468"/>
    <n v="18"/>
    <n v="0.2"/>
  </r>
  <r>
    <d v="2019-02-27T00:00:00"/>
    <d v="1899-12-30T08:00:00"/>
    <d v="1899-12-30T08:00:00"/>
    <m/>
    <x v="1"/>
    <s v="MR"/>
    <d v="2019-02-27T08:00:00"/>
    <s v="DAVID"/>
    <s v="DAVID BERTRAN"/>
    <s v="Carga"/>
    <x v="0"/>
    <n v="3"/>
    <n v="6"/>
    <x v="0"/>
    <s v="DAVID BERTRAN"/>
    <s v="Recogida diaria"/>
    <s v="PALAU"/>
    <m/>
    <m/>
    <m/>
    <m/>
    <m/>
    <x v="1"/>
    <x v="42"/>
    <x v="9"/>
    <m/>
    <n v="0"/>
    <x v="0"/>
    <x v="0"/>
    <s v="SI"/>
    <s v="SI"/>
    <s v="SI"/>
    <n v="0"/>
    <n v="1"/>
    <s v="TRANS. PROPIO"/>
    <x v="9"/>
    <x v="1"/>
    <n v="468"/>
    <n v="18"/>
    <n v="0.2"/>
  </r>
  <r>
    <d v="2019-02-27T00:00:00"/>
    <d v="1899-12-30T08:30:00"/>
    <m/>
    <m/>
    <x v="0"/>
    <s v="MR"/>
    <d v="2019-02-27T08:30:00"/>
    <n v="6006958"/>
    <s v="BREGER"/>
    <s v="Carga"/>
    <x v="0"/>
    <n v="0.5"/>
    <n v="1"/>
    <x v="0"/>
    <s v="SCHOELLER FRANCIA"/>
    <s v="Retira cliente Filial"/>
    <s v="FRANCIA"/>
    <m/>
    <m/>
    <m/>
    <m/>
    <m/>
    <x v="4"/>
    <x v="42"/>
    <x v="20"/>
    <m/>
    <n v="0"/>
    <x v="0"/>
    <x v="0"/>
    <s v="No"/>
    <s v="Sin cita"/>
    <s v="Sin cita"/>
    <n v="1"/>
    <n v="0"/>
    <s v="CLIENTES"/>
    <x v="9"/>
    <x v="1"/>
    <n v="468"/>
    <n v="18"/>
    <n v="0.2"/>
  </r>
  <r>
    <d v="2019-02-27T00:00:00"/>
    <d v="1899-12-30T08:36:00"/>
    <m/>
    <m/>
    <x v="0"/>
    <s v="MR"/>
    <d v="2019-02-27T08:30:00"/>
    <m/>
    <s v="SUS MEDIOS"/>
    <s v="Descarga"/>
    <x v="0"/>
    <n v="0"/>
    <n v="0.5"/>
    <x v="1"/>
    <s v="VAEMPACK"/>
    <s v="Proveedor Inyección"/>
    <s v="PALAU"/>
    <s v="ALB. 2191060 PDO 113006514"/>
    <m/>
    <m/>
    <m/>
    <m/>
    <x v="4"/>
    <x v="42"/>
    <x v="179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09:00:00"/>
    <d v="1899-12-30T09:00:00"/>
    <m/>
    <x v="1"/>
    <s v="VG"/>
    <d v="2019-02-27T09:00:00"/>
    <m/>
    <s v="GIMARCO"/>
    <s v="Descarga"/>
    <x v="1"/>
    <n v="13.5"/>
    <n v="31"/>
    <x v="0"/>
    <s v="SCHOELLER GAILLON"/>
    <s v="Filial Import"/>
    <s v="GAILLON"/>
    <s v="CB-1132 (teniamos de prevision 14 pl y trae 31)"/>
    <m/>
    <m/>
    <m/>
    <m/>
    <x v="0"/>
    <x v="42"/>
    <x v="4"/>
    <m/>
    <n v="1"/>
    <x v="0"/>
    <x v="0"/>
    <s v="SI"/>
    <s v="SI"/>
    <s v="Retraso"/>
    <n v="1"/>
    <n v="0"/>
    <s v="TRANS. PROPIO"/>
    <x v="9"/>
    <x v="1"/>
    <n v="468"/>
    <n v="18"/>
    <n v="0.2"/>
  </r>
  <r>
    <d v="2019-02-27T00:00:00"/>
    <d v="1899-12-30T09:01:00"/>
    <m/>
    <m/>
    <x v="0"/>
    <s v="MR"/>
    <d v="2019-02-27T09:00:00"/>
    <m/>
    <s v="SUS MEDIOS"/>
    <s v="Descarga"/>
    <x v="0"/>
    <n v="0"/>
    <n v="0.5"/>
    <x v="1"/>
    <s v="CONFECCIONES INDUSTRIALES VALLS"/>
    <s v="Proveedor Inyección"/>
    <s v="POLINYA"/>
    <s v="ALB. 00001388/19 ATT SILVIA DELGADO"/>
    <m/>
    <m/>
    <m/>
    <m/>
    <x v="1"/>
    <x v="42"/>
    <x v="52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09:30:00"/>
    <d v="1899-12-30T09:30:00"/>
    <m/>
    <x v="1"/>
    <s v="MR"/>
    <d v="2019-02-27T09:30:00"/>
    <m/>
    <s v="SUS MEDIOS"/>
    <s v="Descarga"/>
    <x v="0"/>
    <n v="0.5"/>
    <n v="1"/>
    <x v="0"/>
    <s v="SUTEIN "/>
    <s v="Proveedor Roto"/>
    <s v="PALAU"/>
    <s v="ALB. ALV19-1046 PDO. 213004393"/>
    <m/>
    <m/>
    <m/>
    <m/>
    <x v="4"/>
    <x v="42"/>
    <x v="0"/>
    <m/>
    <n v="0"/>
    <x v="0"/>
    <x v="0"/>
    <s v="SI"/>
    <s v="SI"/>
    <s v="SI"/>
    <n v="0"/>
    <n v="1"/>
    <s v="PROVEEDORES"/>
    <x v="9"/>
    <x v="1"/>
    <n v="468"/>
    <n v="18"/>
    <n v="0.2"/>
  </r>
  <r>
    <d v="2019-02-27T00:00:00"/>
    <d v="1899-12-30T09:45:00"/>
    <m/>
    <m/>
    <x v="0"/>
    <s v="MR"/>
    <d v="2019-02-27T10:00:00"/>
    <m/>
    <s v="ASM"/>
    <s v="Descarga"/>
    <x v="0"/>
    <n v="0"/>
    <n v="0.5"/>
    <x v="1"/>
    <s v="ASM "/>
    <s v="Proveedor Inyección"/>
    <s v="VALLADOLID"/>
    <s v="2 BULTO A/A RICARD"/>
    <m/>
    <m/>
    <m/>
    <m/>
    <x v="1"/>
    <x v="42"/>
    <x v="53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0:00:00"/>
    <m/>
    <m/>
    <x v="0"/>
    <s v="MR"/>
    <d v="2019-02-27T10:00:00"/>
    <m/>
    <s v="SUS MEDIOS"/>
    <s v="Descarga"/>
    <x v="1"/>
    <n v="13.5"/>
    <n v="26"/>
    <x v="0"/>
    <s v="CHEP"/>
    <s v="Proveedor Inyección"/>
    <s v="ALEMANIA"/>
    <n v="3680191450"/>
    <m/>
    <m/>
    <m/>
    <m/>
    <x v="0"/>
    <x v="42"/>
    <x v="14"/>
    <m/>
    <n v="1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0:10:00"/>
    <m/>
    <m/>
    <x v="0"/>
    <s v="MR"/>
    <d v="2019-02-27T10:00:00"/>
    <m/>
    <s v="SUS MEDIOS"/>
    <s v="Descarga"/>
    <x v="0"/>
    <n v="0"/>
    <n v="0.5"/>
    <x v="1"/>
    <s v="TORRAS"/>
    <s v="Proveedor Roto"/>
    <s v="SABADELL"/>
    <s v="ALB. L912336 Y L912400 PDO. 213004407"/>
    <m/>
    <m/>
    <m/>
    <m/>
    <x v="1"/>
    <x v="42"/>
    <x v="95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0:30:00"/>
    <d v="1899-12-30T10:30:00"/>
    <m/>
    <x v="1"/>
    <s v="MR"/>
    <d v="2019-02-27T10:30:00"/>
    <s v="DAVID"/>
    <s v="DAVID BERTRAN"/>
    <s v="Carga"/>
    <x v="0"/>
    <n v="3"/>
    <n v="6"/>
    <x v="0"/>
    <s v="DAVID BERTRAN"/>
    <s v="Recogida diaria"/>
    <s v="PALAU"/>
    <s v="ALB. 041531"/>
    <m/>
    <m/>
    <m/>
    <m/>
    <x v="0"/>
    <x v="42"/>
    <x v="1"/>
    <m/>
    <n v="0"/>
    <x v="0"/>
    <x v="0"/>
    <s v="SI"/>
    <s v="SI"/>
    <s v="SI"/>
    <n v="0"/>
    <n v="1"/>
    <s v="TRANS. PROPIO"/>
    <x v="9"/>
    <x v="1"/>
    <n v="468"/>
    <n v="18"/>
    <n v="0.2"/>
  </r>
  <r>
    <d v="2019-02-27T00:00:00"/>
    <d v="1899-12-30T11:00:00"/>
    <d v="1899-12-30T11:00:00"/>
    <m/>
    <x v="1"/>
    <s v="MR"/>
    <d v="2019-02-27T11:00:00"/>
    <m/>
    <s v="SUS MEDIOS"/>
    <s v="Carga"/>
    <x v="1"/>
    <n v="13.5"/>
    <n v="26"/>
    <x v="0"/>
    <s v="MAYDISA"/>
    <s v="Retira cliente Roto"/>
    <s v="PALAU"/>
    <m/>
    <m/>
    <m/>
    <m/>
    <m/>
    <x v="4"/>
    <x v="42"/>
    <x v="2"/>
    <m/>
    <n v="1"/>
    <x v="0"/>
    <x v="0"/>
    <s v="SI"/>
    <s v="SI"/>
    <s v="SI"/>
    <n v="0"/>
    <n v="1"/>
    <s v="CLIENTES"/>
    <x v="9"/>
    <x v="1"/>
    <n v="468"/>
    <n v="18"/>
    <n v="0.2"/>
  </r>
  <r>
    <d v="2019-02-27T00:00:00"/>
    <d v="1899-12-30T11:30:00"/>
    <m/>
    <m/>
    <x v="0"/>
    <s v="MR"/>
    <d v="2019-02-27T11:30:00"/>
    <m/>
    <s v="SUS MEDIOS"/>
    <s v="Descarga"/>
    <x v="0"/>
    <n v="0"/>
    <n v="0.5"/>
    <x v="1"/>
    <s v="PROFESIO SBD"/>
    <s v="Proveedor Roto"/>
    <s v="STA. PERPETUA"/>
    <s v="ALB. 19A00075  PDO. 213004380"/>
    <m/>
    <m/>
    <m/>
    <m/>
    <x v="1"/>
    <x v="42"/>
    <x v="3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2:00:00"/>
    <d v="1899-12-30T12:00:00"/>
    <m/>
    <x v="1"/>
    <s v="MR"/>
    <d v="2019-02-27T12:00:00"/>
    <n v="6006703"/>
    <s v="SUS MEDIOS"/>
    <s v="Carga"/>
    <x v="1"/>
    <n v="13.5"/>
    <n v="26"/>
    <x v="0"/>
    <s v="CHEP"/>
    <s v="Retira cliente Inyección"/>
    <s v="VARIOS"/>
    <n v="3665938691"/>
    <m/>
    <m/>
    <m/>
    <m/>
    <x v="8"/>
    <x v="42"/>
    <x v="120"/>
    <m/>
    <n v="1"/>
    <x v="0"/>
    <x v="0"/>
    <s v="SI"/>
    <s v="SI"/>
    <s v="Retraso"/>
    <n v="1"/>
    <n v="0"/>
    <s v="CLIENTES"/>
    <x v="9"/>
    <x v="1"/>
    <n v="468"/>
    <n v="18"/>
    <n v="0.2"/>
  </r>
  <r>
    <d v="2019-02-27T00:00:00"/>
    <d v="1899-12-30T12:01:00"/>
    <d v="1899-12-30T12:01:00"/>
    <m/>
    <x v="1"/>
    <s v="MR"/>
    <d v="2019-02-27T12:00:00"/>
    <n v="6006869"/>
    <s v="SUS MEDIOS"/>
    <s v="Carga"/>
    <x v="0"/>
    <n v="0.5"/>
    <n v="1"/>
    <x v="0"/>
    <s v="SCHOELLER BELGICA"/>
    <s v="Retira cliente Filial"/>
    <s v="BELGICA"/>
    <s v="vendran a cargar entre 09 y 12 horas"/>
    <m/>
    <m/>
    <m/>
    <m/>
    <x v="0"/>
    <x v="42"/>
    <x v="34"/>
    <m/>
    <n v="0"/>
    <x v="0"/>
    <x v="0"/>
    <s v="SI"/>
    <s v="SI"/>
    <s v="SI"/>
    <n v="0"/>
    <n v="1"/>
    <s v="CLIENTES"/>
    <x v="9"/>
    <x v="1"/>
    <n v="468"/>
    <n v="18"/>
    <n v="0.2"/>
  </r>
  <r>
    <d v="2019-02-27T00:00:00"/>
    <d v="1899-12-30T12:10:00"/>
    <d v="1899-12-30T12:10:00"/>
    <m/>
    <x v="1"/>
    <s v="MR"/>
    <d v="2019-02-27T12:00:00"/>
    <s v="DAVID"/>
    <s v="DAVID BERTRAN"/>
    <s v="Carga"/>
    <x v="0"/>
    <n v="3"/>
    <n v="6"/>
    <x v="0"/>
    <s v="DAVID BERTRAN"/>
    <s v="Recogida diaria"/>
    <s v="PALAU"/>
    <s v="PEDIDO 26484 RESTO"/>
    <m/>
    <m/>
    <m/>
    <m/>
    <x v="4"/>
    <x v="42"/>
    <x v="24"/>
    <m/>
    <n v="0"/>
    <x v="0"/>
    <x v="0"/>
    <s v="SI"/>
    <s v="SI"/>
    <s v="SI"/>
    <n v="0"/>
    <n v="1"/>
    <s v="TRANS. PROPIO"/>
    <x v="9"/>
    <x v="1"/>
    <n v="468"/>
    <n v="18"/>
    <n v="0.2"/>
  </r>
  <r>
    <d v="2019-02-27T00:00:00"/>
    <d v="1899-12-30T12:30:00"/>
    <m/>
    <m/>
    <x v="0"/>
    <s v="MR"/>
    <d v="2019-02-27T12:30:00"/>
    <m/>
    <s v="DHL"/>
    <s v="Descarga"/>
    <x v="0"/>
    <n v="0"/>
    <n v="0.5"/>
    <x v="1"/>
    <s v="VARIOS"/>
    <s v="Proveedor Inyección"/>
    <s v="VARIOS"/>
    <s v="1 BULTO ANA MORENO Y UN BULTO ABEL PIÑA"/>
    <m/>
    <m/>
    <m/>
    <m/>
    <x v="1"/>
    <x v="42"/>
    <x v="5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3:30:00"/>
    <d v="1899-12-30T13:30:00"/>
    <m/>
    <x v="1"/>
    <s v="MR"/>
    <d v="2019-02-27T13:30:00"/>
    <s v="ASM"/>
    <s v="ASM"/>
    <s v="Carga"/>
    <x v="0"/>
    <n v="0"/>
    <n v="1"/>
    <x v="1"/>
    <s v="ASM "/>
    <s v="Recogida diaria"/>
    <s v="VARIOS"/>
    <s v="ALB. 19066"/>
    <m/>
    <m/>
    <m/>
    <m/>
    <x v="1"/>
    <x v="42"/>
    <x v="6"/>
    <m/>
    <n v="0"/>
    <x v="0"/>
    <x v="0"/>
    <s v="SI"/>
    <s v="SI"/>
    <s v="SI"/>
    <n v="0"/>
    <n v="1"/>
    <s v="TRANS. PROPIO"/>
    <x v="9"/>
    <x v="1"/>
    <n v="468"/>
    <n v="18"/>
    <n v="0.2"/>
  </r>
  <r>
    <d v="2019-02-27T00:00:00"/>
    <d v="1899-12-30T13:59:00"/>
    <m/>
    <m/>
    <x v="0"/>
    <s v="MR"/>
    <d v="2019-02-27T14:00:00"/>
    <m/>
    <s v="SUS MEDIOS"/>
    <s v="Descarga"/>
    <x v="0"/>
    <n v="0"/>
    <n v="0.5"/>
    <x v="1"/>
    <s v="RETOLS PALAU"/>
    <s v="Proveedor Inyección"/>
    <s v="PALAU"/>
    <s v="ALB. A/7700 PDO. 113006510  A/7701 PDO. 713014505"/>
    <m/>
    <m/>
    <m/>
    <m/>
    <x v="1"/>
    <x v="42"/>
    <x v="180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4:00:00"/>
    <d v="1899-12-30T14:00:00"/>
    <m/>
    <x v="1"/>
    <s v="MR"/>
    <d v="2019-02-27T14:00:00"/>
    <n v="25792"/>
    <s v="SUS MEDIOS"/>
    <s v="Carga"/>
    <x v="0"/>
    <n v="7"/>
    <n v="15"/>
    <x v="0"/>
    <s v="FAURECIA"/>
    <s v="Retira cliente Inyección"/>
    <s v="PORTUGAL"/>
    <s v="NO VIENEN A CARGAR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27T00:00:00"/>
    <d v="1899-12-30T14:30:00"/>
    <d v="1899-12-30T14:30:00"/>
    <m/>
    <x v="1"/>
    <s v="MR"/>
    <d v="2019-02-27T14:30:00"/>
    <n v="26692"/>
    <s v="SEUR"/>
    <s v="Carga"/>
    <x v="0"/>
    <n v="0.5"/>
    <n v="1"/>
    <x v="0"/>
    <s v="SEUR"/>
    <s v="Retira cliente Inyección"/>
    <s v="MADRID"/>
    <s v="INDICAN QUE PASARAN HOY"/>
    <m/>
    <m/>
    <m/>
    <m/>
    <x v="6"/>
    <x v="42"/>
    <x v="181"/>
    <m/>
    <n v="0"/>
    <x v="0"/>
    <x v="0"/>
    <s v="SI"/>
    <s v="SI"/>
    <s v="Retraso"/>
    <n v="1"/>
    <n v="0"/>
    <s v="CLIENTES"/>
    <x v="9"/>
    <x v="1"/>
    <n v="468"/>
    <n v="18"/>
    <n v="0.2"/>
  </r>
  <r>
    <d v="2019-02-27T00:00:00"/>
    <d v="1899-12-30T15:00:00"/>
    <d v="1899-12-30T15:00:00"/>
    <m/>
    <x v="1"/>
    <s v="MR"/>
    <d v="2019-02-27T15:00:00"/>
    <n v="26658"/>
    <s v="SUS MEDIOS"/>
    <s v="Carga"/>
    <x v="0"/>
    <n v="8"/>
    <n v="16"/>
    <x v="0"/>
    <s v="ALQUI-ENVAS"/>
    <s v="Retira cliente Inyección"/>
    <s v="LLEIDA"/>
    <s v="RESTO DE PEDIDO"/>
    <m/>
    <m/>
    <m/>
    <m/>
    <x v="6"/>
    <x v="42"/>
    <x v="39"/>
    <m/>
    <n v="0"/>
    <x v="0"/>
    <x v="0"/>
    <s v="SI"/>
    <s v="SI"/>
    <s v="SI"/>
    <n v="0"/>
    <n v="1"/>
    <s v="CLIENTES"/>
    <x v="9"/>
    <x v="1"/>
    <n v="468"/>
    <n v="18"/>
    <n v="0.2"/>
  </r>
  <r>
    <d v="2019-02-27T00:00:00"/>
    <d v="1899-12-30T15:30:00"/>
    <d v="1899-12-30T15:30:00"/>
    <m/>
    <x v="1"/>
    <s v="MR"/>
    <d v="2019-02-27T15:30:00"/>
    <n v="26787"/>
    <s v="J H L"/>
    <s v="Carga"/>
    <x v="0"/>
    <n v="0.5"/>
    <n v="1"/>
    <x v="0"/>
    <s v="REGENERSIS PORTUGAL, LDA"/>
    <s v="DDP Cliente Inyección"/>
    <s v="PORTUGAL"/>
    <m/>
    <m/>
    <m/>
    <m/>
    <m/>
    <x v="4"/>
    <x v="42"/>
    <x v="7"/>
    <m/>
    <n v="0"/>
    <x v="0"/>
    <x v="0"/>
    <s v="SI"/>
    <s v="SI"/>
    <s v="SI"/>
    <n v="0"/>
    <n v="1"/>
    <s v="TRANS. PROPIO"/>
    <x v="9"/>
    <x v="1"/>
    <n v="468"/>
    <n v="18"/>
    <n v="0.2"/>
  </r>
  <r>
    <d v="2019-02-27T00:00:00"/>
    <d v="1899-12-30T16:00:00"/>
    <d v="1899-12-30T16:00:00"/>
    <m/>
    <x v="1"/>
    <s v="MR"/>
    <d v="2019-02-27T16:00:00"/>
    <m/>
    <s v="SUS MEDIOS"/>
    <s v="Carga"/>
    <x v="0"/>
    <n v="5"/>
    <n v="10"/>
    <x v="0"/>
    <s v="AQUA AMBIENT"/>
    <s v="Retira cliente Roto"/>
    <s v="VARIOS"/>
    <s v="9AL/19000190, 9AL/19000217, 9AL/19000223, 9AL/19000216"/>
    <m/>
    <m/>
    <m/>
    <m/>
    <x v="6"/>
    <x v="42"/>
    <x v="13"/>
    <m/>
    <n v="0"/>
    <x v="0"/>
    <x v="0"/>
    <s v="SI"/>
    <s v="SI"/>
    <s v="SI"/>
    <n v="0"/>
    <n v="1"/>
    <s v="CLIENTES"/>
    <x v="9"/>
    <x v="1"/>
    <n v="468"/>
    <n v="18"/>
    <n v="0.2"/>
  </r>
  <r>
    <d v="2019-02-27T00:00:00"/>
    <d v="1899-12-30T16:30:00"/>
    <d v="1899-12-30T16:30:00"/>
    <m/>
    <x v="1"/>
    <s v="MR"/>
    <d v="2019-02-27T16:30:00"/>
    <n v="6006924"/>
    <s v="SUS MEDIOS"/>
    <s v="Carga"/>
    <x v="0"/>
    <n v="4.5"/>
    <n v="9"/>
    <x v="0"/>
    <s v="SCHOELLER AUSTRIA"/>
    <s v="Retira cliente Filial"/>
    <s v="AUSTRALIA"/>
    <m/>
    <s v="9822 GJY(Serviport)"/>
    <m/>
    <m/>
    <m/>
    <x v="4"/>
    <x v="42"/>
    <x v="8"/>
    <m/>
    <n v="0"/>
    <x v="0"/>
    <x v="0"/>
    <s v="SI"/>
    <s v="SI"/>
    <s v="SI"/>
    <n v="0"/>
    <n v="1"/>
    <s v="CLIENTES"/>
    <x v="9"/>
    <x v="1"/>
    <n v="468"/>
    <n v="18"/>
    <n v="0.2"/>
  </r>
  <r>
    <d v="2019-02-27T00:00:00"/>
    <d v="1899-12-30T17:00:00"/>
    <m/>
    <m/>
    <x v="0"/>
    <s v="MR"/>
    <d v="2019-02-27T17:00:00"/>
    <m/>
    <s v="SEUR"/>
    <s v="Descarga"/>
    <x v="0"/>
    <n v="0"/>
    <n v="0.5"/>
    <x v="1"/>
    <s v="EPIDOR"/>
    <s v="Proveedor Inyección"/>
    <s v="LLIÇA DE VALL"/>
    <s v="ALB. 572545"/>
    <m/>
    <m/>
    <m/>
    <m/>
    <x v="1"/>
    <x v="42"/>
    <x v="41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7T00:00:00"/>
    <d v="1899-12-30T17:30:00"/>
    <d v="1899-12-30T17:30:00"/>
    <m/>
    <x v="1"/>
    <s v="MR"/>
    <d v="2019-02-27T17:30:00"/>
    <s v="SZENDEX"/>
    <s v="SZENDEX"/>
    <s v="Carga"/>
    <x v="0"/>
    <n v="0"/>
    <n v="1"/>
    <x v="1"/>
    <s v="SZENDEX"/>
    <s v="Recogida diaria"/>
    <s v="VARIOS"/>
    <s v="ALB. 19067"/>
    <m/>
    <m/>
    <m/>
    <m/>
    <x v="8"/>
    <x v="42"/>
    <x v="56"/>
    <m/>
    <n v="0"/>
    <x v="0"/>
    <x v="0"/>
    <s v="SI"/>
    <s v="SI"/>
    <s v="SI"/>
    <n v="0"/>
    <n v="1"/>
    <s v="TRANS. PROPIO"/>
    <x v="9"/>
    <x v="1"/>
    <n v="468"/>
    <n v="18"/>
    <n v="0.2"/>
  </r>
  <r>
    <d v="2019-02-27T00:00:00"/>
    <d v="1899-12-30T20:30:00"/>
    <d v="1899-12-30T20:30:00"/>
    <m/>
    <x v="1"/>
    <s v="VG"/>
    <d v="2019-02-27T20:30:00"/>
    <m/>
    <s v="SUS MEDIOS"/>
    <s v="Carga"/>
    <x v="0"/>
    <n v="10"/>
    <n v="20"/>
    <x v="0"/>
    <s v="SCHOELLER UK"/>
    <s v="Retira cliente Filial"/>
    <s v="UK"/>
    <s v="6006918- 6006894  VARIOS PEDIDOS PDTE. CONFIMAR CITA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27T00:00:00"/>
    <d v="1899-12-30T21:00:00"/>
    <d v="1899-12-30T21:00:00"/>
    <m/>
    <x v="1"/>
    <s v="MR"/>
    <d v="2019-02-27T21:00:00"/>
    <n v="6006703"/>
    <s v="SUS MEDIOS"/>
    <s v="Carga"/>
    <x v="1"/>
    <n v="13.5"/>
    <n v="26"/>
    <x v="0"/>
    <s v="CHEP"/>
    <s v="Retira cliente Inyección"/>
    <s v="VARIOS"/>
    <s v="3680251991, se marcha sin cargar tiene problemas con la altura del camión, es posible que envien otro a cargar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2-27T00:00:00"/>
    <d v="1899-12-30T21:30:00"/>
    <d v="1899-12-30T21:30:00"/>
    <m/>
    <x v="1"/>
    <s v="MR"/>
    <d v="2019-02-27T21:30:00"/>
    <n v="6006703"/>
    <s v="SUS MEDIOS"/>
    <s v="Carga"/>
    <x v="1"/>
    <n v="13.5"/>
    <n v="26"/>
    <x v="0"/>
    <s v="CHEP"/>
    <s v="Retira cliente Inyección"/>
    <s v="VARIOS"/>
    <n v="3665939868"/>
    <m/>
    <m/>
    <m/>
    <m/>
    <x v="8"/>
    <x v="42"/>
    <x v="42"/>
    <m/>
    <n v="1"/>
    <x v="0"/>
    <x v="0"/>
    <s v="SI"/>
    <s v="SI"/>
    <s v="Adelanto"/>
    <n v="0"/>
    <n v="1"/>
    <s v="CLIENTES"/>
    <x v="9"/>
    <x v="1"/>
    <n v="468"/>
    <n v="18"/>
    <n v="0.2"/>
  </r>
  <r>
    <d v="2019-02-28T00:00:00"/>
    <d v="1899-12-30T06:00:00"/>
    <d v="1899-12-30T06:00:00"/>
    <m/>
    <x v="1"/>
    <s v="MR"/>
    <d v="2019-02-28T06:00:00"/>
    <m/>
    <s v="GONZATRANS"/>
    <s v="Carga"/>
    <x v="0"/>
    <n v="10"/>
    <n v="20"/>
    <x v="0"/>
    <s v="GONZATRANS"/>
    <s v="Recogida diaria"/>
    <s v="VARIOS"/>
    <m/>
    <m/>
    <m/>
    <m/>
    <m/>
    <x v="0"/>
    <x v="43"/>
    <x v="76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06:30:00"/>
    <d v="1899-12-30T06:30:00"/>
    <m/>
    <x v="1"/>
    <s v="MR"/>
    <d v="2019-02-28T06:30:00"/>
    <m/>
    <s v="ALGAITRUCK"/>
    <s v="Descarga"/>
    <x v="1"/>
    <n v="13.5"/>
    <n v="26"/>
    <x v="0"/>
    <s v="SCHOELLER LORQUI"/>
    <s v="Entre plantas"/>
    <s v="LORQUI"/>
    <m/>
    <m/>
    <m/>
    <m/>
    <m/>
    <x v="0"/>
    <x v="43"/>
    <x v="167"/>
    <m/>
    <n v="1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08:00:00"/>
    <d v="1899-12-30T08:00:00"/>
    <m/>
    <x v="1"/>
    <s v="MR"/>
    <d v="2019-02-28T08:00:00"/>
    <m/>
    <s v="TRANSPARETS"/>
    <s v="Carga"/>
    <x v="0"/>
    <n v="1"/>
    <n v="2"/>
    <x v="0"/>
    <s v="AQUA AMBIENT"/>
    <s v="Retira cliente Roto"/>
    <s v="VARIOS"/>
    <s v="19000226 y 19000225, no van a venir.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28T00:00:00"/>
    <d v="1899-12-30T08:25:00"/>
    <m/>
    <m/>
    <x v="0"/>
    <s v="VG"/>
    <d v="2019-02-28T08:30:00"/>
    <m/>
    <s v="SUS MEDIOS"/>
    <s v="Carga"/>
    <x v="0"/>
    <n v="10"/>
    <n v="20"/>
    <x v="0"/>
    <s v="SCHOELLER UK"/>
    <s v="Retira cliente Filial"/>
    <s v="UK"/>
    <s v="6006918- 6006894  VARIOS PEDIDOS PDTE. CONFIMAR CITA"/>
    <m/>
    <m/>
    <m/>
    <m/>
    <x v="0"/>
    <x v="43"/>
    <x v="182"/>
    <m/>
    <n v="0"/>
    <x v="0"/>
    <x v="0"/>
    <s v="No"/>
    <s v="Sin cita"/>
    <s v="Sin cita"/>
    <n v="1"/>
    <n v="0"/>
    <s v="CLIENTES"/>
    <x v="9"/>
    <x v="1"/>
    <n v="468"/>
    <n v="18"/>
    <n v="0.2"/>
  </r>
  <r>
    <d v="2019-02-28T00:00:00"/>
    <d v="1899-12-30T08:30:00"/>
    <d v="1899-12-30T08:30:00"/>
    <m/>
    <x v="1"/>
    <s v="MR"/>
    <d v="2019-02-28T08:30:00"/>
    <s v="DAVID"/>
    <s v="DAVID BERTRAN"/>
    <s v="Carga"/>
    <x v="0"/>
    <n v="3"/>
    <n v="6"/>
    <x v="0"/>
    <s v="DAVID BERTRAN"/>
    <s v="Recogida diaria"/>
    <s v="PALAU"/>
    <m/>
    <m/>
    <m/>
    <m/>
    <m/>
    <x v="6"/>
    <x v="43"/>
    <x v="20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08:31:00"/>
    <d v="1899-12-30T08:31:00"/>
    <m/>
    <x v="1"/>
    <s v="MR"/>
    <d v="2019-02-28T08:30:00"/>
    <n v="6006703"/>
    <s v="SUS MEDIOS"/>
    <s v="Carga"/>
    <x v="1"/>
    <n v="13.5"/>
    <n v="26"/>
    <x v="0"/>
    <s v="CHEP"/>
    <s v="Retira cliente Inyección"/>
    <s v="VARIOS"/>
    <n v="3680251991"/>
    <m/>
    <m/>
    <m/>
    <m/>
    <x v="0"/>
    <x v="43"/>
    <x v="166"/>
    <m/>
    <n v="1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08:42:00"/>
    <m/>
    <m/>
    <x v="0"/>
    <s v="MR"/>
    <d v="2019-02-28T08:30:00"/>
    <m/>
    <s v="SUS MEDIOS"/>
    <s v="Descarga"/>
    <x v="0"/>
    <n v="0"/>
    <n v="0.5"/>
    <x v="1"/>
    <s v="CIFEC"/>
    <s v="Proveedor Roto"/>
    <s v="PALAU"/>
    <s v="ALB. 201902138"/>
    <m/>
    <m/>
    <m/>
    <m/>
    <x v="4"/>
    <x v="43"/>
    <x v="21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09:30:00"/>
    <m/>
    <m/>
    <x v="0"/>
    <s v="MR"/>
    <d v="2019-02-28T09:30:00"/>
    <m/>
    <s v="SUS MEDIOS"/>
    <s v="Descarga"/>
    <x v="0"/>
    <n v="0"/>
    <n v="0.5"/>
    <x v="1"/>
    <s v="MANUFACTURAS DE PLASTICOS REFORZADOS"/>
    <s v="Proveedor Roto"/>
    <s v="SABADELL"/>
    <s v="ALB. 10123 PDO. 213004362 Y ALB. 10126 PDO. 213004383"/>
    <m/>
    <m/>
    <m/>
    <m/>
    <x v="1"/>
    <x v="43"/>
    <x v="0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09:55:00"/>
    <m/>
    <m/>
    <x v="0"/>
    <s v="MR"/>
    <d v="2019-02-28T10:00:00"/>
    <m/>
    <s v="SUS MEDIOS"/>
    <s v="Descarga"/>
    <x v="0"/>
    <n v="0"/>
    <n v="0.5"/>
    <x v="0"/>
    <s v="SIMONA"/>
    <s v="Proveedor Roto"/>
    <s v="SANT BOI"/>
    <s v="ALB. 7201241537  PDO. 213004385"/>
    <m/>
    <m/>
    <m/>
    <m/>
    <x v="4"/>
    <x v="43"/>
    <x v="98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10:00:00"/>
    <d v="1899-12-30T10:00:00"/>
    <m/>
    <x v="1"/>
    <s v="VG"/>
    <d v="2019-02-28T10:00:00"/>
    <n v="6006966"/>
    <s v="BCN EXPRESS"/>
    <s v="Carga"/>
    <x v="0"/>
    <n v="1.5"/>
    <n v="3"/>
    <x v="0"/>
    <s v="SCHOELLER ALEMANIA"/>
    <s v="DDP Cliente Filial"/>
    <s v="ALEMANIA"/>
    <m/>
    <m/>
    <m/>
    <m/>
    <m/>
    <x v="8"/>
    <x v="43"/>
    <x v="14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0:30:00"/>
    <d v="1899-12-30T10:30:00"/>
    <m/>
    <x v="1"/>
    <s v="VG"/>
    <d v="2019-02-28T10:30:00"/>
    <n v="6006771"/>
    <s v="BCN EXPRESS"/>
    <s v="Carga"/>
    <x v="0"/>
    <n v="1"/>
    <n v="2"/>
    <x v="0"/>
    <s v="SCHOELLER ALEMANIA"/>
    <s v="DDP Cliente Filial"/>
    <s v="ALEMANIA"/>
    <s v="CARGA JUNTO AL PEDIDO 6006966"/>
    <m/>
    <m/>
    <m/>
    <m/>
    <x v="8"/>
    <x v="43"/>
    <x v="1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0:56:00"/>
    <m/>
    <m/>
    <x v="0"/>
    <s v="MR"/>
    <d v="2019-02-28T11:00:00"/>
    <m/>
    <s v="KUEHNE NAGEL"/>
    <s v="Descarga"/>
    <x v="0"/>
    <n v="0"/>
    <s v="0,5"/>
    <x v="1"/>
    <s v="ECOFILTRE"/>
    <s v="Proveedor Roto"/>
    <s v="PALAU"/>
    <s v="ALB. C1905631, PDO. 213004384"/>
    <m/>
    <m/>
    <m/>
    <m/>
    <x v="1"/>
    <x v="43"/>
    <x v="183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10:57:00"/>
    <m/>
    <m/>
    <x v="0"/>
    <s v="MR"/>
    <d v="2019-02-28T11:00:00"/>
    <m/>
    <s v="SUS MEDIOS"/>
    <s v="Descarga"/>
    <x v="0"/>
    <n v="0"/>
    <n v="0.5"/>
    <x v="1"/>
    <s v="TORRAS"/>
    <s v="Proveedor Roto"/>
    <s v="SABADELL"/>
    <s v="ALB. L912792 "/>
    <m/>
    <m/>
    <m/>
    <m/>
    <x v="1"/>
    <x v="43"/>
    <x v="184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11:00:00"/>
    <d v="1899-12-30T11:00:00"/>
    <m/>
    <x v="1"/>
    <s v="MR"/>
    <d v="2019-02-28T11:00:00"/>
    <m/>
    <s v="COBARPLAS"/>
    <s v="Descarga"/>
    <x v="0"/>
    <n v="2.5"/>
    <n v="5"/>
    <x v="0"/>
    <s v="PLASTICOS GUELL"/>
    <s v="Proveedor Roto"/>
    <s v="PALAU"/>
    <s v="alb. g190242 pdo. 213004404, alb. g190241 pdo. 213004402"/>
    <m/>
    <m/>
    <m/>
    <m/>
    <x v="4"/>
    <x v="43"/>
    <x v="2"/>
    <m/>
    <n v="0"/>
    <x v="0"/>
    <x v="0"/>
    <s v="SI"/>
    <s v="SI"/>
    <s v="SI"/>
    <n v="0"/>
    <n v="1"/>
    <s v="PROVEEDORES"/>
    <x v="9"/>
    <x v="1"/>
    <n v="468"/>
    <n v="18"/>
    <n v="0.2"/>
  </r>
  <r>
    <d v="2019-02-28T00:00:00"/>
    <d v="1899-12-30T11:25:00"/>
    <d v="1899-12-30T11:25:00"/>
    <m/>
    <x v="1"/>
    <s v="MR"/>
    <d v="2019-02-28T11:30:00"/>
    <s v="DAVID"/>
    <s v="DAVID BERTRAN"/>
    <s v="Carga"/>
    <x v="0"/>
    <n v="3"/>
    <n v="6"/>
    <x v="0"/>
    <s v="DAVID BERTRAN"/>
    <s v="Recogida diaria"/>
    <s v="PALAU"/>
    <s v="ALB. 041565"/>
    <m/>
    <m/>
    <m/>
    <m/>
    <x v="4"/>
    <x v="43"/>
    <x v="91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1:30:00"/>
    <d v="1899-12-30T11:30:00"/>
    <m/>
    <x v="1"/>
    <s v="MR"/>
    <d v="2019-02-28T11:30:00"/>
    <m/>
    <s v="SUS MEDIOS"/>
    <s v="Carga"/>
    <x v="0"/>
    <n v="2"/>
    <n v="4"/>
    <x v="0"/>
    <s v="MULTIPLASTIC"/>
    <s v="Retira cliente Inyección"/>
    <s v="BARCELONA"/>
    <s v="26700, 26678, 26662 Y 26554"/>
    <m/>
    <m/>
    <m/>
    <m/>
    <x v="0"/>
    <x v="43"/>
    <x v="3"/>
    <m/>
    <n v="0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11:40:00"/>
    <d v="1899-12-30T11:40:00"/>
    <m/>
    <x v="1"/>
    <s v="MR"/>
    <d v="2019-02-28T11:30:00"/>
    <m/>
    <s v="GONZATRANS"/>
    <s v="Carga"/>
    <x v="1"/>
    <n v="13.5"/>
    <n v="26"/>
    <x v="2"/>
    <s v="GONZATRANS"/>
    <s v="DDP Cliente Inyección"/>
    <s v="PALAU"/>
    <s v="MCIA PARA ESTOCAR 19068"/>
    <m/>
    <m/>
    <m/>
    <m/>
    <x v="0"/>
    <x v="43"/>
    <x v="11"/>
    <m/>
    <n v="1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2:00:00"/>
    <d v="1899-12-30T12:00:00"/>
    <m/>
    <x v="1"/>
    <s v="MR"/>
    <d v="2019-02-28T12:00:00"/>
    <m/>
    <s v="SUS MEDIOS"/>
    <s v="Carga"/>
    <x v="1"/>
    <n v="13.5"/>
    <n v="26"/>
    <x v="0"/>
    <s v="MAYDISA"/>
    <s v="Retira cliente Roto"/>
    <s v="PALAU"/>
    <m/>
    <m/>
    <m/>
    <m/>
    <m/>
    <x v="4"/>
    <x v="43"/>
    <x v="4"/>
    <m/>
    <n v="1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12:11:00"/>
    <m/>
    <m/>
    <x v="0"/>
    <s v="MR"/>
    <d v="2019-02-28T12:00:00"/>
    <m/>
    <s v="TSB"/>
    <s v="Descarga"/>
    <x v="0"/>
    <n v="0"/>
    <n v="0.5"/>
    <x v="1"/>
    <s v="MODEL FIBRA"/>
    <s v="Proveedor Roto"/>
    <s v="ALICANTE"/>
    <s v="ALB. 48858 PDO. 213004408"/>
    <m/>
    <m/>
    <m/>
    <m/>
    <x v="1"/>
    <x v="43"/>
    <x v="185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12:30:00"/>
    <d v="1899-12-30T12:30:00"/>
    <m/>
    <x v="1"/>
    <s v="MR"/>
    <d v="2019-02-28T12:30:00"/>
    <m/>
    <s v="TXT"/>
    <s v="Descarga"/>
    <x v="0"/>
    <n v="1"/>
    <n v="2"/>
    <x v="0"/>
    <s v="PUROMASTER"/>
    <s v="Proveedor Roto"/>
    <s v="PALAU"/>
    <s v="ALB. 19AV469 PDO. 113006496//ALB. 19AV471 PDO. 113006499 /// ALB. 19AV470 PDO. 113006461 Y ALB. 19AV468 PDO. 113006509"/>
    <m/>
    <m/>
    <m/>
    <m/>
    <x v="4"/>
    <x v="43"/>
    <x v="5"/>
    <m/>
    <n v="0"/>
    <x v="0"/>
    <x v="0"/>
    <s v="SI"/>
    <s v="SI"/>
    <s v="SI"/>
    <n v="0"/>
    <n v="1"/>
    <s v="PROVEEDORES"/>
    <x v="9"/>
    <x v="1"/>
    <n v="468"/>
    <n v="18"/>
    <n v="0.2"/>
  </r>
  <r>
    <d v="2019-02-28T00:00:00"/>
    <d v="1899-12-30T12:42:00"/>
    <m/>
    <m/>
    <x v="0"/>
    <s v="MR"/>
    <d v="2019-02-28T12:30:00"/>
    <m/>
    <s v="SUS MEDIOS"/>
    <s v="Descarga"/>
    <x v="0"/>
    <n v="0"/>
    <s v="0,5"/>
    <x v="1"/>
    <s v="CUALTIS"/>
    <s v="Proveedor Inyección"/>
    <s v="BARCELONA"/>
    <s v="1 BULTO ATT. RRHH ANA SANCHEZ"/>
    <m/>
    <m/>
    <m/>
    <m/>
    <x v="1"/>
    <x v="43"/>
    <x v="186"/>
    <m/>
    <n v="0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13:00:00"/>
    <d v="1899-12-30T13:00:00"/>
    <m/>
    <x v="1"/>
    <s v="MR"/>
    <d v="2019-02-28T13:00:00"/>
    <n v="26594"/>
    <s v="BANYOLES"/>
    <s v="Carga"/>
    <x v="0"/>
    <n v="11"/>
    <n v="21"/>
    <x v="0"/>
    <s v="CABLEADOS Y MONTAJES"/>
    <s v="Retira cliente Inyección"/>
    <s v="BANYOLES"/>
    <s v="ALB. 041579 pdte. confirmar hora , NO AVISAN NI VIENEN A CARGAR"/>
    <m/>
    <m/>
    <m/>
    <m/>
    <x v="9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2-28T00:00:00"/>
    <d v="1899-12-30T13:07:00"/>
    <m/>
    <m/>
    <x v="0"/>
    <s v="MR"/>
    <d v="2019-02-28T13:00:00"/>
    <m/>
    <s v="SUS MEDIOS"/>
    <s v="Descarga"/>
    <x v="1"/>
    <n v="13.5"/>
    <n v="26"/>
    <x v="0"/>
    <s v="CHEP"/>
    <s v="Proveedor Inyección"/>
    <s v="LEIDERDORP"/>
    <s v="3680191446 SIN CITA"/>
    <m/>
    <m/>
    <m/>
    <m/>
    <x v="4"/>
    <x v="43"/>
    <x v="187"/>
    <m/>
    <n v="1"/>
    <x v="0"/>
    <x v="0"/>
    <s v="No"/>
    <s v="Sin cita"/>
    <s v="Sin cita"/>
    <n v="1"/>
    <n v="0"/>
    <s v="PROVEEDORES"/>
    <x v="9"/>
    <x v="1"/>
    <n v="468"/>
    <n v="18"/>
    <n v="0.2"/>
  </r>
  <r>
    <d v="2019-02-28T00:00:00"/>
    <d v="1899-12-30T13:30:00"/>
    <d v="1899-12-30T13:30:00"/>
    <m/>
    <x v="1"/>
    <s v="MR"/>
    <d v="2019-02-28T13:30:00"/>
    <m/>
    <s v="SUS MEDIOS"/>
    <s v="Descarga"/>
    <x v="0"/>
    <n v="0.5"/>
    <n v="1"/>
    <x v="0"/>
    <s v="SCHOELLER HOLANDA"/>
    <s v="Proveedor Inyección"/>
    <s v="HOLANDA"/>
    <s v="1 PL DE ESLOVENIA, ALB. 11162 PDO.  NO TRAE"/>
    <m/>
    <m/>
    <m/>
    <m/>
    <x v="0"/>
    <x v="43"/>
    <x v="6"/>
    <m/>
    <n v="0"/>
    <x v="0"/>
    <x v="0"/>
    <s v="SI"/>
    <s v="SI"/>
    <s v="SI"/>
    <n v="0"/>
    <n v="1"/>
    <s v="PROVEEDORES"/>
    <x v="9"/>
    <x v="1"/>
    <n v="468"/>
    <n v="18"/>
    <n v="0.2"/>
  </r>
  <r>
    <d v="2019-02-28T00:00:00"/>
    <d v="1899-12-30T13:31:00"/>
    <d v="1899-12-30T13:31:00"/>
    <m/>
    <x v="1"/>
    <s v="MR"/>
    <d v="2019-02-28T13:30:00"/>
    <m/>
    <s v="GONZATRANS"/>
    <s v="Carga"/>
    <x v="1"/>
    <n v="13.5"/>
    <n v="26"/>
    <x v="2"/>
    <s v="GONZATRANS"/>
    <s v="DDP Cliente Inyección"/>
    <s v="PALAU"/>
    <s v="MCIA PARA ESTOCAR 19069"/>
    <m/>
    <m/>
    <m/>
    <m/>
    <x v="0"/>
    <x v="43"/>
    <x v="137"/>
    <m/>
    <n v="1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4:00:00"/>
    <d v="1899-12-30T14:00:00"/>
    <m/>
    <x v="1"/>
    <s v="MR"/>
    <d v="2019-02-28T14:00:00"/>
    <n v="25777"/>
    <s v="EL MOSCA"/>
    <s v="Carga"/>
    <x v="0"/>
    <n v="7"/>
    <n v="15"/>
    <x v="0"/>
    <s v="VARIOS"/>
    <s v="DDP Cliente Inyección"/>
    <s v="CHILE"/>
    <s v="ayuda de Sandra"/>
    <m/>
    <m/>
    <m/>
    <m/>
    <x v="6"/>
    <x v="43"/>
    <x v="42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5:01:00"/>
    <d v="1899-12-30T15:01:00"/>
    <m/>
    <x v="1"/>
    <s v="MR"/>
    <d v="2019-02-28T15:00:00"/>
    <m/>
    <s v="GONZATRANS"/>
    <s v="Carga"/>
    <x v="1"/>
    <n v="13.5"/>
    <n v="26"/>
    <x v="2"/>
    <s v="GONZATRANS"/>
    <s v="DDP Cliente Inyección"/>
    <s v="PALAU"/>
    <s v="MCIA PARA ESTOCAR 19070"/>
    <m/>
    <m/>
    <m/>
    <m/>
    <x v="7"/>
    <x v="43"/>
    <x v="97"/>
    <m/>
    <n v="1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5:30:00"/>
    <d v="1899-12-30T15:30:00"/>
    <m/>
    <x v="1"/>
    <s v="MR"/>
    <d v="2019-02-28T15:30:00"/>
    <m/>
    <s v="GARVI"/>
    <s v="Descarga"/>
    <x v="0"/>
    <n v="0.5"/>
    <n v="1"/>
    <x v="0"/>
    <s v="ART.QUESEROS M."/>
    <s v="Proveedor Roto"/>
    <s v="TOLEDO"/>
    <m/>
    <m/>
    <m/>
    <m/>
    <m/>
    <x v="5"/>
    <x v="43"/>
    <x v="7"/>
    <m/>
    <n v="0"/>
    <x v="0"/>
    <x v="0"/>
    <s v="SI"/>
    <s v="SI"/>
    <s v="SI"/>
    <n v="0"/>
    <n v="1"/>
    <s v="PROVEEDORES"/>
    <x v="9"/>
    <x v="1"/>
    <n v="468"/>
    <n v="18"/>
    <n v="0.2"/>
  </r>
  <r>
    <d v="2019-02-28T00:00:00"/>
    <d v="1899-12-30T16:00:00"/>
    <d v="1899-12-30T16:00:00"/>
    <m/>
    <x v="1"/>
    <s v="MR"/>
    <d v="2019-02-28T16:00:00"/>
    <m/>
    <s v="SUS MEDIOS"/>
    <s v="Carga"/>
    <x v="0"/>
    <n v="5"/>
    <n v="10"/>
    <x v="0"/>
    <s v="AQUA AMBIENT"/>
    <s v="Retira cliente Roto"/>
    <s v="VARIOS"/>
    <n v="19000224"/>
    <m/>
    <m/>
    <m/>
    <m/>
    <x v="6"/>
    <x v="43"/>
    <x v="13"/>
    <m/>
    <n v="0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16:15:00"/>
    <d v="1899-12-30T16:15:00"/>
    <m/>
    <x v="1"/>
    <s v="MR"/>
    <d v="2019-02-28T16:30:00"/>
    <m/>
    <s v="TRANSUNIVERSE"/>
    <s v="Carga"/>
    <x v="0"/>
    <n v="9"/>
    <n v="18"/>
    <x v="0"/>
    <s v="SCHOELLER BELGICA"/>
    <s v="Retira cliente Filial"/>
    <s v="BERINGER"/>
    <s v="6006953, 6006927 Y 6006920"/>
    <s v="8281KCR /// R9421BCT"/>
    <m/>
    <m/>
    <m/>
    <x v="8"/>
    <x v="43"/>
    <x v="177"/>
    <m/>
    <n v="0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16:21:00"/>
    <d v="1899-12-30T16:21:00"/>
    <m/>
    <x v="1"/>
    <s v="MR"/>
    <d v="2019-02-28T16:30:00"/>
    <m/>
    <s v="GONZATRANS"/>
    <s v="Carga"/>
    <x v="1"/>
    <n v="13.5"/>
    <n v="26"/>
    <x v="2"/>
    <s v="GONZATRANS"/>
    <s v="DDP Cliente Inyección"/>
    <s v="PALAU"/>
    <s v="MCIA PARA ESTOCAR 19071"/>
    <m/>
    <m/>
    <m/>
    <m/>
    <x v="6"/>
    <x v="43"/>
    <x v="181"/>
    <m/>
    <n v="1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6:51:00"/>
    <d v="1899-12-30T16:51:00"/>
    <m/>
    <x v="1"/>
    <s v="MR"/>
    <d v="2019-02-28T17:00:00"/>
    <m/>
    <s v="GONZATRANS"/>
    <s v="Carga"/>
    <x v="1"/>
    <n v="13.5"/>
    <n v="26"/>
    <x v="2"/>
    <s v="GONZATRANS"/>
    <s v="DDP Cliente Inyección"/>
    <s v="PALAU"/>
    <s v="MCIA PARA ESTOCAR 19072"/>
    <m/>
    <m/>
    <m/>
    <m/>
    <x v="6"/>
    <x v="43"/>
    <x v="188"/>
    <m/>
    <n v="1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7:30:00"/>
    <d v="1899-12-30T17:30:00"/>
    <m/>
    <x v="1"/>
    <s v="MR"/>
    <d v="2019-02-28T17:30:00"/>
    <s v="SZENDEX"/>
    <s v="SZENDEX"/>
    <s v="Carga"/>
    <x v="0"/>
    <n v="0"/>
    <n v="1"/>
    <x v="1"/>
    <s v="SZENDEX"/>
    <s v="Recogida diaria"/>
    <s v="VARIOS"/>
    <s v="alb. 19078 y 041584"/>
    <m/>
    <m/>
    <m/>
    <m/>
    <x v="8"/>
    <x v="43"/>
    <x v="56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8:00:00"/>
    <d v="1899-12-30T18:00:00"/>
    <m/>
    <x v="1"/>
    <s v="MR"/>
    <d v="2019-02-28T18:00:00"/>
    <s v="ASM"/>
    <s v="ASM"/>
    <s v="Carga"/>
    <x v="0"/>
    <n v="0"/>
    <n v="1"/>
    <x v="1"/>
    <s v="ASM "/>
    <s v="Recogida diaria"/>
    <s v="VARIOS"/>
    <s v="41576, 41577, 19077 Y 19076"/>
    <m/>
    <m/>
    <m/>
    <m/>
    <x v="1"/>
    <x v="43"/>
    <x v="47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19:00:00"/>
    <d v="1899-12-30T19:00:00"/>
    <m/>
    <x v="1"/>
    <s v="MR"/>
    <d v="2019-02-28T19:00:00"/>
    <n v="26372"/>
    <s v="INTEGRA2"/>
    <s v="Carga"/>
    <x v="0"/>
    <n v="11"/>
    <n v="22"/>
    <x v="0"/>
    <s v="VARIOS"/>
    <s v="Retira cliente Inyección"/>
    <s v="LAS PALMAS "/>
    <s v="CONTENEDOR 40'"/>
    <m/>
    <m/>
    <m/>
    <m/>
    <x v="6"/>
    <x v="43"/>
    <x v="57"/>
    <m/>
    <n v="0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19:01:00"/>
    <d v="1899-12-30T19:01:00"/>
    <m/>
    <x v="1"/>
    <s v="MR"/>
    <d v="2019-02-28T19:00:00"/>
    <m/>
    <s v="GONZATRANS"/>
    <s v="Carga"/>
    <x v="0"/>
    <n v="4"/>
    <n v="8"/>
    <x v="0"/>
    <s v="GONZATRANS"/>
    <s v="Recogida diaria"/>
    <s v="VARIOS"/>
    <m/>
    <m/>
    <m/>
    <m/>
    <m/>
    <x v="8"/>
    <x v="43"/>
    <x v="189"/>
    <m/>
    <n v="0"/>
    <x v="0"/>
    <x v="0"/>
    <s v="SI"/>
    <s v="SI"/>
    <s v="SI"/>
    <n v="0"/>
    <n v="1"/>
    <s v="TRANS. PROPIO"/>
    <x v="9"/>
    <x v="1"/>
    <n v="468"/>
    <n v="18"/>
    <n v="0.2"/>
  </r>
  <r>
    <d v="2019-02-28T00:00:00"/>
    <d v="1899-12-30T21:00:00"/>
    <d v="1899-12-30T21:00:00"/>
    <m/>
    <x v="1"/>
    <s v="MR"/>
    <d v="2019-02-28T21:00:00"/>
    <n v="6006703"/>
    <s v="SUS MEDIOS"/>
    <s v="Carga"/>
    <x v="1"/>
    <n v="13.5"/>
    <n v="26"/>
    <x v="0"/>
    <s v="CHEP"/>
    <s v="Retira cliente Inyección"/>
    <s v="VARIOS"/>
    <s v="3665938702 - llaman para adelantar el servicio hoy si es posible, previsto el 01/03"/>
    <m/>
    <m/>
    <m/>
    <m/>
    <x v="8"/>
    <x v="43"/>
    <x v="190"/>
    <m/>
    <n v="1"/>
    <x v="0"/>
    <x v="0"/>
    <s v="SI"/>
    <s v="SI"/>
    <s v="SI"/>
    <n v="0"/>
    <n v="1"/>
    <s v="CLIENTES"/>
    <x v="9"/>
    <x v="1"/>
    <n v="468"/>
    <n v="18"/>
    <n v="0.2"/>
  </r>
  <r>
    <d v="2019-02-28T00:00:00"/>
    <d v="1899-12-30T21:30:00"/>
    <d v="1899-12-30T21:30:00"/>
    <m/>
    <x v="1"/>
    <s v="MR"/>
    <d v="2019-02-28T21:30:00"/>
    <n v="6006703"/>
    <s v="SUS MEDIOS"/>
    <s v="Carga"/>
    <x v="1"/>
    <n v="13.5"/>
    <n v="26"/>
    <x v="0"/>
    <s v="CHEP"/>
    <s v="Retira cliente Inyección"/>
    <s v="VARIOS"/>
    <s v="3680262438, no trae el camión de altura adecuado y marcha sin cargar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3-01T00:00:00"/>
    <d v="1899-12-30T08:00:00"/>
    <d v="1899-12-30T08:00:00"/>
    <m/>
    <x v="1"/>
    <s v="MR"/>
    <d v="2019-03-01T08:00:00"/>
    <m/>
    <s v="TRANSPARETS"/>
    <s v="Carga"/>
    <x v="0"/>
    <n v="1"/>
    <n v="2"/>
    <x v="0"/>
    <s v="AQUA AMBIENT"/>
    <s v="Retira cliente Roto"/>
    <s v="VARIOS"/>
    <s v="19000226 y 19000225 /// Nombre: DIONISIO LOPEZ CEJALVO - DNI: 33866955F"/>
    <s v="0538CVZ"/>
    <m/>
    <m/>
    <m/>
    <x v="4"/>
    <x v="44"/>
    <x v="9"/>
    <m/>
    <n v="0"/>
    <x v="0"/>
    <x v="0"/>
    <s v="SI"/>
    <s v="SI"/>
    <s v="SI"/>
    <n v="0"/>
    <n v="1"/>
    <s v="CLIENTES"/>
    <x v="9"/>
    <x v="3"/>
    <n v="468"/>
    <n v="18"/>
    <n v="0.2"/>
  </r>
  <r>
    <d v="2019-03-01T00:00:00"/>
    <d v="1899-12-30T08:01:00"/>
    <d v="1899-12-30T08:01:00"/>
    <m/>
    <x v="1"/>
    <s v="MR"/>
    <d v="2019-03-01T08:00:00"/>
    <m/>
    <s v="ALGAITRUCK"/>
    <s v="Descarga"/>
    <x v="1"/>
    <n v="13.5"/>
    <n v="26"/>
    <x v="0"/>
    <s v="SCHOELLER LORQUI"/>
    <s v="Entre plantas"/>
    <s v="LORQUI"/>
    <s v="5000326 y 500329"/>
    <m/>
    <m/>
    <m/>
    <m/>
    <x v="4"/>
    <x v="44"/>
    <x v="25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08:30:00"/>
    <d v="1899-12-30T08:30:00"/>
    <m/>
    <x v="1"/>
    <s v="MR"/>
    <d v="2019-03-01T08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44"/>
    <x v="20"/>
    <m/>
    <n v="0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09:00:00"/>
    <d v="1899-12-30T09:00:00"/>
    <m/>
    <x v="1"/>
    <s v="MR"/>
    <d v="2019-03-01T09:00:00"/>
    <n v="26907"/>
    <s v="SUS MEDIOS"/>
    <s v="Carga"/>
    <x v="0"/>
    <n v="1.5"/>
    <n v="3"/>
    <x v="0"/>
    <s v="SUMAL"/>
    <s v="Retira cliente Inyección"/>
    <s v="RUBI"/>
    <m/>
    <m/>
    <m/>
    <m/>
    <m/>
    <x v="9"/>
    <x v="23"/>
    <x v="22"/>
    <m/>
    <n v="0"/>
    <x v="1"/>
    <x v="1"/>
    <s v="N/A"/>
    <s v="N/A"/>
    <s v="N/A"/>
    <n v="1"/>
    <n v="0"/>
    <s v="CLIENTES"/>
    <x v="5"/>
    <x v="2"/>
    <n v="468"/>
    <n v="18"/>
    <n v="0.2"/>
  </r>
  <r>
    <d v="2019-03-01T00:00:00"/>
    <d v="1899-12-30T09:30:00"/>
    <d v="1899-12-30T09:30:00"/>
    <m/>
    <x v="1"/>
    <s v="MR"/>
    <d v="2019-03-01T09:30:00"/>
    <m/>
    <s v="ALGAITRUCK"/>
    <s v="Carga"/>
    <x v="1"/>
    <n v="13.5"/>
    <n v="26"/>
    <x v="0"/>
    <s v="SCHOELLER LORQUI"/>
    <s v="Entre plantas"/>
    <s v="LORQUI"/>
    <m/>
    <m/>
    <m/>
    <m/>
    <m/>
    <x v="4"/>
    <x v="44"/>
    <x v="0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09:35:00"/>
    <m/>
    <m/>
    <x v="0"/>
    <s v="MR"/>
    <d v="2019-03-01T09:30:00"/>
    <m/>
    <s v="ASM"/>
    <s v="Descarga"/>
    <x v="0"/>
    <n v="0"/>
    <s v="0,5"/>
    <x v="1"/>
    <s v="ESAAV"/>
    <s v="Proveedor Roto"/>
    <s v="PALAU"/>
    <s v="ALB. 0096-19 PDO. 213004400"/>
    <m/>
    <m/>
    <m/>
    <m/>
    <x v="1"/>
    <x v="44"/>
    <x v="74"/>
    <m/>
    <n v="0"/>
    <x v="0"/>
    <x v="0"/>
    <s v="No"/>
    <s v="Sin cita"/>
    <s v="Sin cita"/>
    <n v="1"/>
    <n v="0"/>
    <s v="PROVEEDORES"/>
    <x v="9"/>
    <x v="3"/>
    <n v="468"/>
    <n v="18"/>
    <n v="0.2"/>
  </r>
  <r>
    <d v="2019-03-01T00:00:00"/>
    <d v="1899-12-30T09:40:00"/>
    <m/>
    <m/>
    <x v="0"/>
    <s v="MR"/>
    <d v="2019-03-01T09:30:00"/>
    <m/>
    <s v="ASM"/>
    <s v="Descarga"/>
    <x v="0"/>
    <n v="0"/>
    <s v="0,5"/>
    <x v="1"/>
    <s v="ASM "/>
    <s v="Proveedor Roto"/>
    <s v="PALAU"/>
    <s v="1 SOBRE DE ARVAL"/>
    <m/>
    <m/>
    <m/>
    <m/>
    <x v="1"/>
    <x v="44"/>
    <x v="83"/>
    <m/>
    <n v="0"/>
    <x v="0"/>
    <x v="0"/>
    <s v="No"/>
    <s v="Sin cita"/>
    <s v="Sin cita"/>
    <n v="1"/>
    <n v="0"/>
    <s v="PROVEEDORES"/>
    <x v="9"/>
    <x v="3"/>
    <n v="468"/>
    <n v="18"/>
    <n v="0.2"/>
  </r>
  <r>
    <d v="2019-03-01T00:00:00"/>
    <d v="1899-12-30T09:45:00"/>
    <m/>
    <m/>
    <x v="0"/>
    <s v="MR"/>
    <d v="2019-03-01T10:00:00"/>
    <m/>
    <s v="SEUR"/>
    <s v="Descarga"/>
    <x v="0"/>
    <n v="0"/>
    <s v="0,5"/>
    <x v="1"/>
    <s v="ETIQUETAGE LEGAL"/>
    <s v="Proveedor Roto"/>
    <s v="STRASBURGO"/>
    <s v="ALB.  S/N PDO. 213004389"/>
    <m/>
    <m/>
    <m/>
    <m/>
    <x v="1"/>
    <x v="44"/>
    <x v="53"/>
    <m/>
    <n v="0"/>
    <x v="0"/>
    <x v="0"/>
    <s v="No"/>
    <s v="Sin cita"/>
    <s v="Sin cita"/>
    <n v="1"/>
    <n v="0"/>
    <s v="PROVEEDORES"/>
    <x v="9"/>
    <x v="3"/>
    <n v="468"/>
    <n v="18"/>
    <n v="0.2"/>
  </r>
  <r>
    <d v="2019-03-01T00:00:00"/>
    <d v="1899-12-30T10:00:00"/>
    <d v="1899-12-30T10:00:00"/>
    <m/>
    <x v="1"/>
    <s v="MR"/>
    <d v="2019-03-01T10:00:00"/>
    <m/>
    <s v="GONZATRANS"/>
    <s v="Carga"/>
    <x v="1"/>
    <n v="13.5"/>
    <n v="26"/>
    <x v="2"/>
    <s v="GONZATRANS"/>
    <s v="DDP Cliente Inyección"/>
    <s v="PALAU"/>
    <s v="MCIA PARA ESTOCAR 19073"/>
    <m/>
    <m/>
    <m/>
    <m/>
    <x v="4"/>
    <x v="44"/>
    <x v="14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0:55:00"/>
    <m/>
    <m/>
    <x v="0"/>
    <s v="MR"/>
    <d v="2019-03-01T11:00:00"/>
    <n v="26594"/>
    <s v="BANYOLES"/>
    <s v="Carga"/>
    <x v="0"/>
    <n v="11"/>
    <n v="21"/>
    <x v="0"/>
    <s v="CABLEADOS Y MONTAJES"/>
    <s v="Retira cliente Inyección"/>
    <s v="BANYOLES"/>
    <m/>
    <m/>
    <m/>
    <m/>
    <m/>
    <x v="0"/>
    <x v="44"/>
    <x v="70"/>
    <m/>
    <n v="0"/>
    <x v="0"/>
    <x v="0"/>
    <s v="No"/>
    <s v="Sin cita"/>
    <s v="Sin cita"/>
    <n v="1"/>
    <n v="0"/>
    <s v="CLIENTES"/>
    <x v="9"/>
    <x v="3"/>
    <n v="468"/>
    <n v="18"/>
    <n v="0.2"/>
  </r>
  <r>
    <d v="2019-03-01T00:00:00"/>
    <d v="1899-12-30T11:30:00"/>
    <m/>
    <m/>
    <x v="0"/>
    <s v="MR"/>
    <d v="2019-03-01T11:30:00"/>
    <m/>
    <s v="DHL"/>
    <s v="Descarga"/>
    <x v="0"/>
    <n v="0"/>
    <n v="0.5"/>
    <x v="1"/>
    <s v="VARIOS"/>
    <s v="Proveedor Inyección"/>
    <s v="ZARAGOZA"/>
    <s v="1 BULTO ATT. DAVID GAUXACHS SIN DOCUMENTAR"/>
    <m/>
    <m/>
    <m/>
    <m/>
    <x v="1"/>
    <x v="44"/>
    <x v="3"/>
    <m/>
    <n v="0"/>
    <x v="0"/>
    <x v="0"/>
    <s v="No"/>
    <s v="Sin cita"/>
    <s v="Sin cita"/>
    <n v="1"/>
    <n v="0"/>
    <s v="PROVEEDORES"/>
    <x v="9"/>
    <x v="3"/>
    <n v="468"/>
    <n v="18"/>
    <n v="0.2"/>
  </r>
  <r>
    <d v="2019-03-01T00:00:00"/>
    <d v="1899-12-30T12:00:00"/>
    <d v="1899-12-30T12:00:00"/>
    <m/>
    <x v="1"/>
    <s v="MR"/>
    <d v="2019-03-01T12:00:00"/>
    <s v="ARTIPLAS"/>
    <s v="SUS MEDIOS"/>
    <s v="Carga"/>
    <x v="0"/>
    <n v="1"/>
    <n v="2"/>
    <x v="0"/>
    <s v="ARTIPLAS"/>
    <s v="Retira cliente Inyección"/>
    <s v="VIZCAYA"/>
    <s v="26896 Y 26847"/>
    <m/>
    <m/>
    <m/>
    <m/>
    <x v="0"/>
    <x v="44"/>
    <x v="4"/>
    <m/>
    <n v="0"/>
    <x v="0"/>
    <x v="0"/>
    <s v="SI"/>
    <s v="SI"/>
    <s v="SI"/>
    <n v="0"/>
    <n v="1"/>
    <s v="CLIENTES"/>
    <x v="9"/>
    <x v="3"/>
    <n v="468"/>
    <n v="18"/>
    <n v="0.2"/>
  </r>
  <r>
    <d v="2019-03-01T00:00:00"/>
    <d v="1899-12-30T12:10:00"/>
    <d v="1899-12-30T12:10:00"/>
    <m/>
    <x v="1"/>
    <s v="MR"/>
    <d v="2019-03-01T12:00:00"/>
    <m/>
    <s v="SUS MEDIOS"/>
    <s v="Carga"/>
    <x v="0"/>
    <n v="5"/>
    <n v="10"/>
    <x v="0"/>
    <s v="AQUA AMBIENT"/>
    <s v="Retira cliente Roto"/>
    <s v="VARIOS"/>
    <s v="9AL/19000235"/>
    <m/>
    <m/>
    <m/>
    <m/>
    <x v="4"/>
    <x v="44"/>
    <x v="24"/>
    <m/>
    <n v="0"/>
    <x v="0"/>
    <x v="0"/>
    <s v="SI"/>
    <s v="SI"/>
    <s v="SI"/>
    <n v="0"/>
    <n v="1"/>
    <s v="CLIENTES"/>
    <x v="9"/>
    <x v="3"/>
    <n v="468"/>
    <n v="18"/>
    <n v="0.2"/>
  </r>
  <r>
    <d v="2019-03-01T00:00:00"/>
    <d v="1899-12-30T12:20:00"/>
    <d v="1899-12-30T12:20:00"/>
    <m/>
    <x v="1"/>
    <s v="MR"/>
    <d v="2019-03-01T12:30:00"/>
    <m/>
    <s v="GONZATRANS"/>
    <s v="Carga"/>
    <x v="1"/>
    <n v="13.5"/>
    <n v="26"/>
    <x v="2"/>
    <s v="GONZATRANS"/>
    <s v="DDP Cliente Inyección"/>
    <s v="PALAU"/>
    <s v="MCIA PARA ESTOCAR 19074"/>
    <m/>
    <m/>
    <m/>
    <m/>
    <x v="8"/>
    <x v="44"/>
    <x v="86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2:20:00"/>
    <d v="1899-12-30T12:20:00"/>
    <m/>
    <x v="1"/>
    <s v="MR"/>
    <d v="2019-03-01T12:30:00"/>
    <m/>
    <s v="GONZATRANS"/>
    <s v="Carga"/>
    <x v="1"/>
    <n v="13.5"/>
    <n v="26"/>
    <x v="2"/>
    <s v="GONZATRANS"/>
    <s v="DDP Cliente Inyección"/>
    <s v="PALAU"/>
    <s v="MCIA PARA ESTOCAR 19075"/>
    <m/>
    <m/>
    <m/>
    <m/>
    <x v="8"/>
    <x v="44"/>
    <x v="86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2:30:00"/>
    <d v="1899-12-30T12:30:00"/>
    <m/>
    <x v="0"/>
    <s v="MR"/>
    <d v="2019-03-01T12:30:00"/>
    <m/>
    <s v="SUS MEDIOS"/>
    <s v="Descarga"/>
    <x v="1"/>
    <n v="13.5"/>
    <n v="26"/>
    <x v="0"/>
    <s v="CHEP"/>
    <s v="Proveedor Inyección"/>
    <s v="ALEMANIA"/>
    <n v="3680252818"/>
    <m/>
    <m/>
    <m/>
    <m/>
    <x v="6"/>
    <x v="44"/>
    <x v="5"/>
    <m/>
    <n v="1"/>
    <x v="0"/>
    <x v="0"/>
    <s v="No"/>
    <s v="Sin cita"/>
    <s v="Sin cita"/>
    <n v="1"/>
    <n v="0"/>
    <s v="PROVEEDORES"/>
    <x v="9"/>
    <x v="3"/>
    <n v="468"/>
    <n v="18"/>
    <n v="0.2"/>
  </r>
  <r>
    <d v="2019-03-01T00:00:00"/>
    <d v="1899-12-30T13:00:00"/>
    <d v="1899-12-30T13:00:00"/>
    <m/>
    <x v="1"/>
    <s v="MR"/>
    <d v="2019-03-01T13:00:00"/>
    <n v="26846"/>
    <s v="EL MOSCA"/>
    <s v="Carga"/>
    <x v="1"/>
    <n v="13.5"/>
    <n v="26"/>
    <x v="2"/>
    <s v="EXPLOTACIONS PONS MARINS"/>
    <s v="DDP Cliente Inyección"/>
    <s v="SAN JOSE DE LA VEGA"/>
    <s v="2161KDT /// R5278BCY"/>
    <m/>
    <m/>
    <m/>
    <m/>
    <x v="0"/>
    <x v="44"/>
    <x v="37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4:00:00"/>
    <d v="1899-12-30T14:00:00"/>
    <m/>
    <x v="1"/>
    <s v="MR"/>
    <d v="2019-03-01T14:00:00"/>
    <n v="26846"/>
    <s v="EL MOSCA"/>
    <s v="Carga"/>
    <x v="1"/>
    <n v="13.5"/>
    <n v="26"/>
    <x v="2"/>
    <s v="EXPLOTACIONS PONS MARINS"/>
    <s v="DDP Cliente Inyección"/>
    <s v="SAN JOSE DE LA VEGA"/>
    <s v="8653KDY /// R8661BCN"/>
    <m/>
    <m/>
    <m/>
    <m/>
    <x v="8"/>
    <x v="44"/>
    <x v="42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5:00:00"/>
    <d v="1899-12-30T15:00:00"/>
    <m/>
    <x v="1"/>
    <s v="MR"/>
    <d v="2019-03-01T15:00:00"/>
    <n v="26846"/>
    <s v="EL MOSCA"/>
    <s v="Carga"/>
    <x v="1"/>
    <n v="13.5"/>
    <n v="26"/>
    <x v="2"/>
    <s v="EXPLOTACIONS PONS MARINS"/>
    <s v="DDP Cliente Inyección"/>
    <s v="SAN JOSE DE LA VEGA"/>
    <s v="5707JHT /// R5656BDB"/>
    <m/>
    <m/>
    <m/>
    <m/>
    <x v="6"/>
    <x v="44"/>
    <x v="39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6:00:00"/>
    <d v="1899-12-30T16:00:00"/>
    <m/>
    <x v="1"/>
    <s v="MR"/>
    <d v="2019-03-01T16:00:00"/>
    <m/>
    <s v="SUS MEDIOS"/>
    <s v="Carga"/>
    <x v="0"/>
    <n v="5"/>
    <n v="10"/>
    <x v="0"/>
    <s v="AQUA AMBIENT"/>
    <s v="Retira cliente Roto"/>
    <s v="VARIOS"/>
    <s v="9AL/19000232 Y 9AL/1900159"/>
    <m/>
    <m/>
    <m/>
    <m/>
    <x v="6"/>
    <x v="44"/>
    <x v="13"/>
    <m/>
    <n v="0"/>
    <x v="0"/>
    <x v="0"/>
    <s v="SI"/>
    <s v="SI"/>
    <s v="SI"/>
    <n v="0"/>
    <n v="1"/>
    <s v="CLIENTES"/>
    <x v="9"/>
    <x v="3"/>
    <n v="468"/>
    <n v="18"/>
    <n v="0.2"/>
  </r>
  <r>
    <d v="2019-03-01T00:00:00"/>
    <d v="1899-12-30T17:00:00"/>
    <d v="1899-12-30T17:00:00"/>
    <m/>
    <x v="1"/>
    <s v="MR"/>
    <d v="2019-03-01T17:00:00"/>
    <n v="26846"/>
    <s v="EL MOSCA"/>
    <s v="Carga"/>
    <x v="1"/>
    <n v="13.5"/>
    <n v="26"/>
    <x v="2"/>
    <s v="EXPLOTACIONS PONS MARINS"/>
    <s v="DDP Cliente Inyección"/>
    <s v="SAN JOSE DE LA VEGA"/>
    <s v="0395FMP /// R4155CW"/>
    <m/>
    <m/>
    <m/>
    <m/>
    <x v="8"/>
    <x v="44"/>
    <x v="41"/>
    <m/>
    <n v="1"/>
    <x v="0"/>
    <x v="0"/>
    <s v="SI"/>
    <s v="SI"/>
    <s v="SI"/>
    <n v="0"/>
    <n v="1"/>
    <s v="TRANS. PROPIO"/>
    <x v="9"/>
    <x v="3"/>
    <n v="468"/>
    <n v="18"/>
    <n v="0.2"/>
  </r>
  <r>
    <d v="2019-03-01T00:00:00"/>
    <d v="1899-12-30T18:00:00"/>
    <d v="1899-12-30T18:00:00"/>
    <m/>
    <x v="1"/>
    <s v="MR"/>
    <d v="2019-03-01T18:00:00"/>
    <n v="26846"/>
    <s v="EL MOSCA"/>
    <s v="Carga"/>
    <x v="1"/>
    <n v="13.5"/>
    <n v="26"/>
    <x v="2"/>
    <s v="EXPLOTACIONS PONS MARINS"/>
    <s v="DDP Cliente Inyección"/>
    <s v="SAN JOSE DE LA VEGA"/>
    <s v="PDTE. CONFIRMAR HORA"/>
    <m/>
    <m/>
    <m/>
    <m/>
    <x v="9"/>
    <x v="23"/>
    <x v="47"/>
    <m/>
    <n v="1"/>
    <x v="1"/>
    <x v="1"/>
    <s v="N/A"/>
    <s v="N/A"/>
    <s v="N/A"/>
    <n v="1"/>
    <n v="0"/>
    <s v="TRANS. PROPIO"/>
    <x v="5"/>
    <x v="2"/>
    <n v="468"/>
    <n v="18"/>
    <n v="0.2"/>
  </r>
  <r>
    <d v="2019-03-01T00:00:00"/>
    <d v="1899-12-30T21:00:00"/>
    <d v="1899-12-30T21:00:00"/>
    <m/>
    <x v="1"/>
    <s v="MR"/>
    <d v="2019-03-01T21:00:00"/>
    <n v="6006703"/>
    <s v="SUS MEDIOS"/>
    <s v="Carga"/>
    <x v="1"/>
    <n v="13.5"/>
    <n v="26"/>
    <x v="0"/>
    <s v="CHEP"/>
    <s v="Retira cliente Inyección"/>
    <s v="VARIOS"/>
    <n v="3680262438"/>
    <m/>
    <m/>
    <m/>
    <m/>
    <x v="0"/>
    <x v="44"/>
    <x v="191"/>
    <m/>
    <n v="1"/>
    <x v="0"/>
    <x v="0"/>
    <s v="SI"/>
    <s v="SI"/>
    <s v="Adelanto"/>
    <n v="0"/>
    <n v="1"/>
    <s v="CLIENTES"/>
    <x v="9"/>
    <x v="3"/>
    <n v="468"/>
    <n v="18"/>
    <n v="0.2"/>
  </r>
  <r>
    <d v="2019-03-01T00:00:00"/>
    <d v="1899-12-30T21:30:00"/>
    <d v="1899-12-30T21:30:00"/>
    <m/>
    <x v="1"/>
    <s v="MR"/>
    <d v="2019-03-01T21:30:00"/>
    <n v="6006703"/>
    <s v="SUS MEDIOS"/>
    <s v="Carga"/>
    <x v="1"/>
    <n v="13.5"/>
    <n v="26"/>
    <x v="0"/>
    <s v="CHEP"/>
    <s v="Retira cliente Inyección"/>
    <s v="VARIOS"/>
    <s v="3680258136 y 3665943051"/>
    <m/>
    <m/>
    <m/>
    <m/>
    <x v="10"/>
    <x v="23"/>
    <x v="192"/>
    <m/>
    <n v="1"/>
    <x v="1"/>
    <x v="1"/>
    <s v="N/A"/>
    <s v="N/A"/>
    <s v="N/A"/>
    <n v="1"/>
    <n v="0"/>
    <s v="CLIENTES"/>
    <x v="5"/>
    <x v="2"/>
    <n v="468"/>
    <n v="18"/>
    <n v="0.2"/>
  </r>
  <r>
    <d v="2019-03-02T00:00:00"/>
    <d v="1899-12-30T08:30:00"/>
    <d v="1899-12-30T08:30:00"/>
    <m/>
    <x v="1"/>
    <s v="JAR"/>
    <d v="2019-03-02T08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m/>
    <x v="9"/>
    <x v="23"/>
    <x v="119"/>
    <m/>
    <n v="1"/>
    <x v="1"/>
    <x v="1"/>
    <s v="N/A"/>
    <s v="N/A"/>
    <s v="N/A"/>
    <n v="1"/>
    <n v="0"/>
    <s v="TRANS. PROPIO"/>
    <x v="5"/>
    <x v="2"/>
    <n v="468"/>
    <n v="18"/>
    <n v="0.2"/>
  </r>
  <r>
    <d v="2019-03-04T00:00:00"/>
    <d v="1899-12-30T08:00:00"/>
    <d v="1899-12-30T08:00:00"/>
    <m/>
    <x v="1"/>
    <s v="MR"/>
    <d v="2019-03-04T08:00:00"/>
    <n v="26851"/>
    <s v="SUS MEDIOS"/>
    <s v="Carga"/>
    <x v="0"/>
    <n v="5"/>
    <n v="10"/>
    <x v="0"/>
    <s v="MULTIPLASTIC"/>
    <s v="Retira cliente Inyección"/>
    <s v="BARCELONA"/>
    <m/>
    <m/>
    <m/>
    <m/>
    <m/>
    <x v="0"/>
    <x v="45"/>
    <x v="9"/>
    <m/>
    <n v="0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08:30:00"/>
    <d v="1899-12-30T08:30:00"/>
    <m/>
    <x v="1"/>
    <s v="MR"/>
    <d v="2019-03-04T08:30:00"/>
    <s v="DAVID"/>
    <s v="DAVID BERTRAN"/>
    <s v="Carga"/>
    <x v="0"/>
    <n v="3"/>
    <n v="6"/>
    <x v="0"/>
    <s v="DAVID BERTRAN"/>
    <s v="Recogida diaria"/>
    <s v="PALAU"/>
    <m/>
    <m/>
    <m/>
    <m/>
    <m/>
    <x v="4"/>
    <x v="45"/>
    <x v="20"/>
    <m/>
    <n v="0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09:00:00"/>
    <m/>
    <m/>
    <x v="0"/>
    <s v="MR"/>
    <d v="2019-03-04T09:00:00"/>
    <m/>
    <s v="SUS MEDIOS"/>
    <s v="Descarga"/>
    <x v="0"/>
    <n v="1"/>
    <n v="2"/>
    <x v="0"/>
    <s v="EKON"/>
    <s v="Proveedor Roto"/>
    <s v="HOLANDA"/>
    <s v="ALB. SO1050553 - PDO. 213004340"/>
    <m/>
    <m/>
    <m/>
    <m/>
    <x v="1"/>
    <x v="45"/>
    <x v="2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09:30:00"/>
    <m/>
    <m/>
    <x v="0"/>
    <s v="MR"/>
    <d v="2019-03-04T09:30:00"/>
    <m/>
    <s v="SUS MEDIOS"/>
    <s v="Descarga"/>
    <x v="0"/>
    <n v="0"/>
    <n v="0.5"/>
    <x v="1"/>
    <s v="COMERCIAL GUMMI"/>
    <s v="Proveedor Inyección"/>
    <s v="HOSPITALET"/>
    <s v="ALB. 608906 PDO.713013904"/>
    <m/>
    <m/>
    <m/>
    <m/>
    <x v="1"/>
    <x v="45"/>
    <x v="0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0:00:00"/>
    <d v="1899-12-30T10:00:00"/>
    <m/>
    <x v="1"/>
    <s v="MR"/>
    <d v="2019-03-04T10:00:00"/>
    <s v="REMIGIO"/>
    <s v="SUS MEDIOS"/>
    <s v="Carga"/>
    <x v="1"/>
    <n v="13.5"/>
    <n v="26"/>
    <x v="0"/>
    <s v="AQUA AMBIENT"/>
    <s v="Retira cliente Roto"/>
    <s v="VARIOS"/>
    <m/>
    <m/>
    <m/>
    <m/>
    <n v="30"/>
    <x v="4"/>
    <x v="45"/>
    <x v="14"/>
    <m/>
    <n v="1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0:15:00"/>
    <m/>
    <m/>
    <x v="0"/>
    <s v="JAR"/>
    <d v="2019-03-04T10:30:00"/>
    <m/>
    <s v="SUS MEDIOS"/>
    <s v="Descarga"/>
    <x v="0"/>
    <n v="0"/>
    <n v="0.5"/>
    <x v="1"/>
    <s v="BASPIN"/>
    <s v="Proveedor Inyección"/>
    <s v="Polinya"/>
    <s v="Att. X. Sanchez"/>
    <m/>
    <m/>
    <m/>
    <n v="1"/>
    <x v="5"/>
    <x v="45"/>
    <x v="43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0:16:00"/>
    <m/>
    <m/>
    <x v="0"/>
    <s v="JAR"/>
    <d v="2019-03-04T10:30:00"/>
    <m/>
    <s v="SUS MEDIOS"/>
    <s v="Descarga"/>
    <x v="0"/>
    <n v="0"/>
    <n v="0.5"/>
    <x v="1"/>
    <s v="CONFECCIONES INDUSTRIALES VALLS"/>
    <s v="Proveedor Inyección"/>
    <s v="polinya"/>
    <s v="X. Sanchez"/>
    <m/>
    <m/>
    <m/>
    <n v="1"/>
    <x v="5"/>
    <x v="45"/>
    <x v="193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0:17:00"/>
    <m/>
    <m/>
    <x v="0"/>
    <s v="JAR"/>
    <d v="2019-03-04T10:30:00"/>
    <m/>
    <s v="DHL"/>
    <s v="Descarga"/>
    <x v="0"/>
    <n v="0"/>
    <n v="0.5"/>
    <x v="1"/>
    <s v="UNIGASKET"/>
    <s v="Proveedor Roto"/>
    <s v="Terrassa"/>
    <s v="pd.213004396"/>
    <m/>
    <m/>
    <m/>
    <n v="1"/>
    <x v="5"/>
    <x v="45"/>
    <x v="194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0:19:00"/>
    <m/>
    <m/>
    <x v="0"/>
    <s v="JAR"/>
    <d v="2019-03-04T10:30:00"/>
    <m/>
    <s v="RIOLOGISTICS"/>
    <s v="Descarga"/>
    <x v="0"/>
    <n v="0"/>
    <n v="0.5"/>
    <x v="0"/>
    <s v="GACHES CHIME"/>
    <s v="Proveedor Roto"/>
    <s v="HOSPITALET"/>
    <m/>
    <m/>
    <m/>
    <m/>
    <n v="5"/>
    <x v="5"/>
    <x v="45"/>
    <x v="195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0:57:00"/>
    <d v="1899-12-30T10:57:00"/>
    <m/>
    <x v="1"/>
    <s v="MR"/>
    <d v="2019-03-04T11:00:00"/>
    <n v="26846"/>
    <s v="EL MOSCA"/>
    <s v="Carga"/>
    <x v="1"/>
    <n v="13.5"/>
    <n v="26"/>
    <x v="2"/>
    <s v="EXPLOTACIONS PONS MARINS"/>
    <s v="DDP Cliente Inyección"/>
    <s v="SAN JOSE DE LA VEGA"/>
    <n v="19085"/>
    <s v="2589JTV / R6510BDB"/>
    <m/>
    <m/>
    <m/>
    <x v="0"/>
    <x v="45"/>
    <x v="184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1:00:00"/>
    <d v="1899-12-30T11:00:00"/>
    <m/>
    <x v="1"/>
    <s v="MR"/>
    <d v="2019-03-04T11:00:00"/>
    <n v="6006703"/>
    <s v="SUS MEDIOS"/>
    <s v="Carga"/>
    <x v="1"/>
    <n v="13.5"/>
    <n v="26"/>
    <x v="0"/>
    <s v="CHEP"/>
    <s v="Retira cliente Inyección"/>
    <s v="VARIOS"/>
    <n v="3680264821"/>
    <m/>
    <m/>
    <m/>
    <n v="60"/>
    <x v="0"/>
    <x v="45"/>
    <x v="2"/>
    <m/>
    <n v="1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1:16:00"/>
    <m/>
    <m/>
    <x v="0"/>
    <s v="JAR"/>
    <d v="2019-03-04T11:30:00"/>
    <m/>
    <s v="BCN EXPRESS"/>
    <s v="Descarga"/>
    <x v="0"/>
    <n v="1"/>
    <n v="1"/>
    <x v="0"/>
    <s v="S. HERCAL"/>
    <s v="Proveedor Inyección"/>
    <s v="FRANCIA"/>
    <m/>
    <m/>
    <m/>
    <m/>
    <n v="5"/>
    <x v="5"/>
    <x v="45"/>
    <x v="15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1:16:00"/>
    <m/>
    <m/>
    <x v="0"/>
    <s v="JAR"/>
    <d v="2019-03-04T11:30:00"/>
    <m/>
    <s v="BCN EXPRESS"/>
    <s v="Descarga"/>
    <x v="0"/>
    <n v="1"/>
    <n v="1"/>
    <x v="0"/>
    <s v="SCHULMAN"/>
    <s v="Proveedor Inyección"/>
    <s v="FRANCIA"/>
    <m/>
    <m/>
    <m/>
    <m/>
    <m/>
    <x v="5"/>
    <x v="45"/>
    <x v="15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1:17:00"/>
    <m/>
    <m/>
    <x v="0"/>
    <s v="JAR"/>
    <d v="2019-03-04T11:30:00"/>
    <n v="6006968"/>
    <s v="BCN EXPRESS"/>
    <s v="Carga"/>
    <x v="0"/>
    <n v="0"/>
    <n v="0.5"/>
    <x v="0"/>
    <s v="SCHOELLER SUECIA"/>
    <s v="DDP Cliente Inyección"/>
    <s v="DINAMARCA"/>
    <m/>
    <m/>
    <m/>
    <m/>
    <n v="5"/>
    <x v="5"/>
    <x v="45"/>
    <x v="196"/>
    <m/>
    <n v="0"/>
    <x v="0"/>
    <x v="0"/>
    <s v="No"/>
    <s v="Sin cita"/>
    <s v="Sin cita"/>
    <n v="1"/>
    <n v="0"/>
    <s v="TRANS. PROPIO"/>
    <x v="10"/>
    <x v="3"/>
    <n v="468"/>
    <n v="18"/>
    <n v="0.2"/>
  </r>
  <r>
    <d v="2019-03-04T00:00:00"/>
    <d v="1899-12-30T12:00:00"/>
    <d v="1899-12-30T12:00:00"/>
    <m/>
    <x v="1"/>
    <s v="MR"/>
    <d v="2019-03-04T12:00:00"/>
    <n v="6006703"/>
    <s v="SUS MEDIOS"/>
    <s v="Carga"/>
    <x v="1"/>
    <n v="13.5"/>
    <n v="26"/>
    <x v="0"/>
    <s v="CHEP"/>
    <s v="Retira cliente Inyección"/>
    <s v="VARIOS"/>
    <n v="3680265647"/>
    <m/>
    <m/>
    <m/>
    <n v="60"/>
    <x v="0"/>
    <x v="45"/>
    <x v="4"/>
    <m/>
    <n v="1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2:30:00"/>
    <d v="1899-12-30T12:30:00"/>
    <m/>
    <x v="1"/>
    <s v="MR"/>
    <d v="2019-03-04T12:30:00"/>
    <n v="6006703"/>
    <s v="SUS MEDIOS"/>
    <s v="Carga"/>
    <x v="1"/>
    <n v="13.5"/>
    <n v="26"/>
    <x v="0"/>
    <s v="CHEP"/>
    <s v="Retira cliente Inyección"/>
    <s v="VARIOS"/>
    <n v="3680265646"/>
    <m/>
    <m/>
    <m/>
    <n v="60"/>
    <x v="0"/>
    <x v="45"/>
    <x v="5"/>
    <m/>
    <n v="1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2:45:00"/>
    <m/>
    <m/>
    <x v="0"/>
    <s v="JAR"/>
    <d v="2019-03-04T13:00:00"/>
    <n v="113006521"/>
    <s v="SUS MEDIOS"/>
    <s v="Descarga"/>
    <x v="0"/>
    <n v="0"/>
    <s v="0,5"/>
    <x v="1"/>
    <s v="COMERCIAL ARQUÉ"/>
    <s v="Proveedor Inyección"/>
    <s v="HOSPITALET"/>
    <m/>
    <m/>
    <m/>
    <m/>
    <n v="1"/>
    <x v="5"/>
    <x v="45"/>
    <x v="54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2:47:00"/>
    <m/>
    <m/>
    <x v="0"/>
    <s v="JAR"/>
    <d v="2019-03-04T13:00:00"/>
    <n v="213004409"/>
    <s v="SUS MEDIOS"/>
    <s v="Descarga"/>
    <x v="0"/>
    <n v="0"/>
    <n v="0.5"/>
    <x v="1"/>
    <s v="SENIEL"/>
    <s v="Proveedor Roto"/>
    <s v="STA. PERPETUA"/>
    <m/>
    <m/>
    <m/>
    <m/>
    <n v="1"/>
    <x v="5"/>
    <x v="45"/>
    <x v="197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3:00:00"/>
    <d v="1899-12-30T13:00:00"/>
    <m/>
    <x v="1"/>
    <s v="VG"/>
    <d v="2019-03-04T13:00:00"/>
    <n v="6006824"/>
    <s v="NOUTRANSPORT"/>
    <s v="Carga"/>
    <x v="1"/>
    <n v="13.5"/>
    <n v="26"/>
    <x v="0"/>
    <s v="SCHOELLER ALEMANIA"/>
    <s v="DDP Cliente Filial"/>
    <s v="ALEMANIA"/>
    <m/>
    <m/>
    <m/>
    <m/>
    <n v="60"/>
    <x v="8"/>
    <x v="45"/>
    <x v="37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3:30:00"/>
    <d v="1899-12-30T13:30:00"/>
    <m/>
    <x v="1"/>
    <s v="VG"/>
    <d v="2019-03-04T13:30:00"/>
    <m/>
    <s v="BREGER"/>
    <s v="Carga"/>
    <x v="0"/>
    <n v="7"/>
    <n v="14"/>
    <x v="0"/>
    <s v="SCHOELLER FRANCIA"/>
    <s v="Retira cliente Filial"/>
    <s v="GAILLON"/>
    <s v="6006705, 6006930,6006931,6006925, 6006983"/>
    <m/>
    <m/>
    <m/>
    <n v="30"/>
    <x v="4"/>
    <x v="45"/>
    <x v="5"/>
    <m/>
    <n v="0"/>
    <x v="0"/>
    <x v="0"/>
    <s v="SI"/>
    <s v="SI"/>
    <s v="Adelanto"/>
    <n v="0"/>
    <n v="1"/>
    <s v="CLIENTES"/>
    <x v="10"/>
    <x v="3"/>
    <n v="468"/>
    <n v="18"/>
    <n v="0.2"/>
  </r>
  <r>
    <d v="2019-03-04T00:00:00"/>
    <d v="1899-12-30T14:00:00"/>
    <d v="1899-12-30T14:00:00"/>
    <m/>
    <x v="1"/>
    <s v="MR"/>
    <d v="2019-03-04T14:00:00"/>
    <n v="6006825"/>
    <s v="BREGER"/>
    <s v="Carga"/>
    <x v="1"/>
    <n v="13.5"/>
    <n v="26"/>
    <x v="0"/>
    <s v="SCHOELLER FRANCIA"/>
    <s v="Retira cliente Filial"/>
    <s v="FRANCIA"/>
    <m/>
    <m/>
    <m/>
    <m/>
    <n v="60"/>
    <x v="4"/>
    <x v="45"/>
    <x v="42"/>
    <m/>
    <n v="1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4:35:00"/>
    <d v="1899-12-30T14:35:00"/>
    <m/>
    <x v="1"/>
    <s v="MR"/>
    <d v="2019-03-04T14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5"/>
    <x v="198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5:00:00"/>
    <d v="1899-12-30T15:00:00"/>
    <m/>
    <x v="1"/>
    <s v="MR"/>
    <d v="2019-03-04T15:00:00"/>
    <n v="26471"/>
    <s v="SUS MEDIOS"/>
    <s v="Carga"/>
    <x v="0"/>
    <n v="3"/>
    <n v="6"/>
    <x v="0"/>
    <s v="OSONA IND. PLASTIC"/>
    <s v="Retira cliente Inyección"/>
    <s v="BARCELONA"/>
    <m/>
    <m/>
    <m/>
    <m/>
    <n v="30"/>
    <x v="6"/>
    <x v="45"/>
    <x v="39"/>
    <m/>
    <n v="0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5:30:00"/>
    <d v="1899-12-30T15:30:00"/>
    <m/>
    <x v="1"/>
    <s v="MR"/>
    <d v="2019-03-04T15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m/>
    <x v="8"/>
    <x v="45"/>
    <x v="7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5:33:00"/>
    <d v="1899-12-30T15:33:00"/>
    <m/>
    <x v="1"/>
    <s v="MR"/>
    <d v="2019-03-04T15:30:00"/>
    <n v="6006802"/>
    <s v="SUS MEDIOS"/>
    <s v="Carga"/>
    <x v="1"/>
    <n v="13.5"/>
    <n v="26"/>
    <x v="0"/>
    <s v="CHEP"/>
    <s v="Retira cliente Inyección"/>
    <s v="VARIOS"/>
    <n v="3680272247"/>
    <m/>
    <m/>
    <m/>
    <n v="45"/>
    <x v="6"/>
    <x v="45"/>
    <x v="199"/>
    <m/>
    <n v="1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5:35:00"/>
    <m/>
    <m/>
    <x v="0"/>
    <s v="MR"/>
    <d v="2019-03-04T15:30:00"/>
    <m/>
    <s v="SUS MEDIOS"/>
    <s v="Descarga"/>
    <x v="0"/>
    <n v="0"/>
    <s v="0,5"/>
    <x v="0"/>
    <s v="ACEROS LLOBREGAT"/>
    <s v="Proveedor Roto"/>
    <s v="RUBI"/>
    <s v="ALB. 425845 NO TIENE PEDIDO"/>
    <m/>
    <m/>
    <m/>
    <m/>
    <x v="5"/>
    <x v="45"/>
    <x v="107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4T00:00:00"/>
    <d v="1899-12-30T15:45:00"/>
    <d v="1899-12-30T15:45:00"/>
    <m/>
    <x v="1"/>
    <s v="MR"/>
    <d v="2019-03-04T16:0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5"/>
    <x v="55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6:00:00"/>
    <d v="1899-12-30T16:00:00"/>
    <m/>
    <x v="1"/>
    <s v="MR"/>
    <d v="2019-03-04T16:00:00"/>
    <m/>
    <s v="SUS MEDIOS"/>
    <s v="Carga"/>
    <x v="0"/>
    <n v="5"/>
    <n v="10"/>
    <x v="0"/>
    <s v="AQUA AMBIENT"/>
    <s v="Retira cliente Roto"/>
    <s v="VARIOS"/>
    <m/>
    <m/>
    <m/>
    <m/>
    <m/>
    <x v="6"/>
    <x v="45"/>
    <x v="13"/>
    <m/>
    <n v="0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16:30:00"/>
    <d v="1899-12-30T16:30:00"/>
    <m/>
    <x v="1"/>
    <s v="MR"/>
    <d v="2019-03-04T16:30:00"/>
    <s v="ASM"/>
    <s v="ASM"/>
    <s v="Carga"/>
    <x v="0"/>
    <n v="0"/>
    <n v="1"/>
    <x v="1"/>
    <s v="ASM "/>
    <s v="Recogida diaria"/>
    <s v="VARIOS"/>
    <s v="41639, 41638  41637"/>
    <m/>
    <m/>
    <m/>
    <n v="1"/>
    <x v="5"/>
    <x v="45"/>
    <x v="8"/>
    <m/>
    <n v="0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6:35:00"/>
    <d v="1899-12-30T16:35:00"/>
    <m/>
    <x v="1"/>
    <s v="MR"/>
    <d v="2019-03-04T16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5"/>
    <x v="121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7:00:00"/>
    <d v="1899-12-30T17:00:00"/>
    <m/>
    <x v="1"/>
    <s v="MR"/>
    <d v="2019-03-04T17:00:00"/>
    <m/>
    <s v="TRANSLINK"/>
    <s v="Carga"/>
    <x v="0"/>
    <n v="4"/>
    <n v="3"/>
    <x v="0"/>
    <s v="TRANSLINK"/>
    <s v="Recogida diaria"/>
    <s v="VARIOS"/>
    <m/>
    <m/>
    <m/>
    <m/>
    <n v="10"/>
    <x v="5"/>
    <x v="45"/>
    <x v="41"/>
    <m/>
    <n v="0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7:01:00"/>
    <d v="1899-12-30T17:01:00"/>
    <m/>
    <x v="1"/>
    <s v="MR"/>
    <d v="2019-03-04T17:0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5"/>
    <x v="175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7:30:00"/>
    <d v="1899-12-30T17:30:00"/>
    <m/>
    <x v="1"/>
    <s v="MR"/>
    <d v="2019-03-04T17:30:00"/>
    <s v="SZENDEX"/>
    <s v="SZENDEX"/>
    <s v="Carga"/>
    <x v="0"/>
    <n v="0"/>
    <n v="1"/>
    <x v="1"/>
    <s v="SZENDEX"/>
    <s v="Recogida diaria"/>
    <s v="VARIOS"/>
    <n v="19101"/>
    <m/>
    <m/>
    <m/>
    <m/>
    <x v="1"/>
    <x v="45"/>
    <x v="56"/>
    <m/>
    <n v="0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8:00:00"/>
    <d v="1899-12-30T18:00:00"/>
    <m/>
    <x v="1"/>
    <s v="MR"/>
    <d v="2019-03-04T18:00:00"/>
    <m/>
    <s v="SUS MEDIOS"/>
    <s v="Descarga"/>
    <x v="1"/>
    <n v="13.5"/>
    <n v="26"/>
    <x v="0"/>
    <s v="SERVICOM"/>
    <s v="Proveedor Inyección"/>
    <s v="PALAU"/>
    <s v="113006523 - SERVICOM"/>
    <m/>
    <m/>
    <m/>
    <n v="60"/>
    <x v="6"/>
    <x v="45"/>
    <x v="47"/>
    <m/>
    <n v="1"/>
    <x v="0"/>
    <x v="0"/>
    <s v="SI"/>
    <s v="SI"/>
    <s v="SI"/>
    <n v="0"/>
    <n v="1"/>
    <s v="PROVEEDORES"/>
    <x v="10"/>
    <x v="3"/>
    <n v="468"/>
    <n v="18"/>
    <n v="0.2"/>
  </r>
  <r>
    <d v="2019-03-04T00:00:00"/>
    <d v="1899-12-30T18:20:00"/>
    <d v="1899-12-30T18:20:00"/>
    <m/>
    <x v="1"/>
    <s v="MR"/>
    <d v="2019-03-04T18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5"/>
    <x v="200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19:00:00"/>
    <d v="1899-12-30T19:00:00"/>
    <m/>
    <x v="1"/>
    <s v="MR"/>
    <d v="2019-03-04T19:00:00"/>
    <n v="26671"/>
    <s v="SUS MEDIOS"/>
    <s v="Carga"/>
    <x v="0"/>
    <n v="5"/>
    <n v="10"/>
    <x v="0"/>
    <s v="INMESOL"/>
    <s v="Retira cliente Roto"/>
    <s v="MURCIA"/>
    <m/>
    <m/>
    <m/>
    <m/>
    <n v="60"/>
    <x v="6"/>
    <x v="45"/>
    <x v="57"/>
    <m/>
    <n v="0"/>
    <x v="0"/>
    <x v="0"/>
    <s v="SI"/>
    <s v="SI"/>
    <s v="SI"/>
    <n v="0"/>
    <n v="1"/>
    <s v="CLIENTES"/>
    <x v="10"/>
    <x v="3"/>
    <n v="468"/>
    <n v="18"/>
    <n v="0.2"/>
  </r>
  <r>
    <d v="2019-03-04T00:00:00"/>
    <d v="1899-12-30T20:30:00"/>
    <d v="1899-12-30T20:30:00"/>
    <m/>
    <x v="1"/>
    <s v="MR"/>
    <d v="2019-03-04T20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m/>
    <x v="8"/>
    <x v="45"/>
    <x v="201"/>
    <m/>
    <n v="1"/>
    <x v="0"/>
    <x v="0"/>
    <s v="SI"/>
    <s v="SI"/>
    <s v="SI"/>
    <n v="0"/>
    <n v="1"/>
    <s v="TRANS. PROPIO"/>
    <x v="10"/>
    <x v="3"/>
    <n v="468"/>
    <n v="18"/>
    <n v="0.2"/>
  </r>
  <r>
    <d v="2019-03-04T00:00:00"/>
    <d v="1899-12-30T21:00:00"/>
    <d v="1899-12-30T21:00:00"/>
    <m/>
    <x v="1"/>
    <s v="MR"/>
    <d v="2019-03-04T21:00:00"/>
    <n v="6006703"/>
    <s v="SUS MEDIOS"/>
    <s v="Carga"/>
    <x v="1"/>
    <n v="13.5"/>
    <n v="26"/>
    <x v="0"/>
    <s v="CHEP"/>
    <s v="Retira cliente Inyección"/>
    <s v="VARIOS"/>
    <n v="3680272019"/>
    <m/>
    <m/>
    <m/>
    <n v="60"/>
    <x v="6"/>
    <x v="45"/>
    <x v="190"/>
    <m/>
    <n v="1"/>
    <x v="0"/>
    <x v="0"/>
    <s v="SI"/>
    <s v="SI"/>
    <s v="SI"/>
    <n v="0"/>
    <n v="1"/>
    <s v="CLIENTES"/>
    <x v="10"/>
    <x v="3"/>
    <n v="468"/>
    <n v="18"/>
    <n v="0.2"/>
  </r>
  <r>
    <d v="2019-03-05T00:00:00"/>
    <d v="1899-12-30T07:30:00"/>
    <m/>
    <m/>
    <x v="0"/>
    <s v="JAR"/>
    <d v="2019-03-05T07:30:00"/>
    <n v="213004407"/>
    <s v="SUS MEDIOS"/>
    <s v="Descarga"/>
    <x v="0"/>
    <n v="0"/>
    <n v="0.5"/>
    <x v="1"/>
    <s v="TORRAS"/>
    <s v="Proveedor Roto"/>
    <s v="PALAU"/>
    <m/>
    <m/>
    <m/>
    <m/>
    <n v="5"/>
    <x v="5"/>
    <x v="46"/>
    <x v="18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08:00:00"/>
    <d v="1899-12-30T08:00:00"/>
    <m/>
    <x v="1"/>
    <s v="MR"/>
    <d v="2019-03-05T08:00:00"/>
    <m/>
    <s v="TRANSPARETS"/>
    <s v="Carga"/>
    <x v="1"/>
    <n v="13.5"/>
    <n v="26"/>
    <x v="0"/>
    <s v="AQUA AMBIENT"/>
    <s v="Retira cliente Roto"/>
    <s v="VARIOS"/>
    <m/>
    <m/>
    <m/>
    <m/>
    <n v="30"/>
    <x v="4"/>
    <x v="46"/>
    <x v="9"/>
    <m/>
    <n v="1"/>
    <x v="0"/>
    <x v="0"/>
    <s v="SI"/>
    <s v="SI"/>
    <s v="SI"/>
    <n v="0"/>
    <n v="1"/>
    <s v="CLIENTES"/>
    <x v="10"/>
    <x v="3"/>
    <n v="468"/>
    <n v="18"/>
    <n v="0.2"/>
  </r>
  <r>
    <d v="2019-03-05T00:00:00"/>
    <d v="1899-12-30T08:30:00"/>
    <d v="1899-12-30T08:30:00"/>
    <m/>
    <x v="1"/>
    <s v="MR"/>
    <d v="2019-03-05T08:30:00"/>
    <m/>
    <s v="GONZATRANS"/>
    <s v="Carga"/>
    <x v="1"/>
    <n v="13.5"/>
    <n v="26"/>
    <x v="0"/>
    <s v="GONZATRANS"/>
    <s v="Recogida diaria"/>
    <s v="VARIOS"/>
    <m/>
    <m/>
    <m/>
    <m/>
    <n v="60"/>
    <x v="0"/>
    <x v="46"/>
    <x v="20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08:37:00"/>
    <m/>
    <m/>
    <x v="0"/>
    <s v="JAR"/>
    <d v="2019-03-05T08:30:00"/>
    <s v="213004371+"/>
    <s v="SUS MEDIOS"/>
    <s v="Descarga"/>
    <x v="0"/>
    <n v="0"/>
    <s v="0,5"/>
    <x v="1"/>
    <s v="ESSENTRA"/>
    <s v="Proveedor Roto"/>
    <s v="SENTMENAT"/>
    <m/>
    <m/>
    <m/>
    <m/>
    <n v="10"/>
    <x v="5"/>
    <x v="46"/>
    <x v="147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09:00:00"/>
    <d v="1899-12-30T09:00:00"/>
    <m/>
    <x v="1"/>
    <s v="MR"/>
    <d v="2019-03-05T09:00:00"/>
    <n v="26795"/>
    <s v="SUS MEDIOS"/>
    <s v="Carga"/>
    <x v="0"/>
    <n v="3"/>
    <n v="6"/>
    <x v="0"/>
    <s v="FIJAPLAST"/>
    <s v="Retira cliente Inyección"/>
    <s v="GRANADA"/>
    <m/>
    <m/>
    <m/>
    <m/>
    <n v="30"/>
    <x v="0"/>
    <x v="46"/>
    <x v="202"/>
    <m/>
    <n v="0"/>
    <x v="0"/>
    <x v="0"/>
    <s v="SI"/>
    <s v="SI"/>
    <s v="Retraso"/>
    <n v="1"/>
    <n v="0"/>
    <s v="CLIENTES"/>
    <x v="10"/>
    <x v="3"/>
    <n v="468"/>
    <n v="18"/>
    <n v="0.2"/>
  </r>
  <r>
    <d v="2019-03-05T00:00:00"/>
    <d v="1899-12-30T09:26:00"/>
    <m/>
    <m/>
    <x v="0"/>
    <s v="JAR"/>
    <d v="2019-03-05T09:30:00"/>
    <m/>
    <s v="SUS MEDIOS"/>
    <s v="Descarga"/>
    <x v="0"/>
    <n v="0"/>
    <n v="0.5"/>
    <x v="1"/>
    <s v="CIFEC"/>
    <s v="Proveedor Inyección"/>
    <s v="PALAU"/>
    <m/>
    <m/>
    <m/>
    <m/>
    <n v="5"/>
    <x v="5"/>
    <x v="46"/>
    <x v="203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09:30:00"/>
    <d v="1899-12-30T09:30:00"/>
    <m/>
    <x v="1"/>
    <s v="MR"/>
    <d v="2019-03-05T09:30:00"/>
    <s v="DAVID"/>
    <s v="DAVID BERTRAN"/>
    <s v="Carga"/>
    <x v="0"/>
    <n v="3"/>
    <n v="6"/>
    <x v="0"/>
    <s v="DAVID BERTRAN"/>
    <s v="Recogida diaria"/>
    <s v="PALAU"/>
    <m/>
    <m/>
    <m/>
    <m/>
    <n v="15"/>
    <x v="0"/>
    <x v="46"/>
    <x v="0"/>
    <m/>
    <n v="0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09:58:00"/>
    <m/>
    <m/>
    <x v="0"/>
    <s v="JAR"/>
    <d v="2019-03-05T10:00:00"/>
    <n v="213004415"/>
    <s v="SUS MEDIOS"/>
    <s v="Descarga"/>
    <x v="0"/>
    <n v="0"/>
    <s v="0,5"/>
    <x v="1"/>
    <s v="SUMEPLAST"/>
    <s v="Proveedor Roto"/>
    <s v="MARTORELLES"/>
    <m/>
    <m/>
    <m/>
    <m/>
    <n v="5"/>
    <x v="5"/>
    <x v="46"/>
    <x v="204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10:00:00"/>
    <d v="1899-12-30T10:00:00"/>
    <m/>
    <x v="1"/>
    <s v="VG"/>
    <d v="2019-03-05T10:00:00"/>
    <m/>
    <s v="BCN EXPRESS"/>
    <s v="Carga"/>
    <x v="0"/>
    <n v="0.5"/>
    <n v="1"/>
    <x v="0"/>
    <s v="SCHOELLER HOLANDA"/>
    <s v="DDP Cliente Filial"/>
    <s v="ALEMANIA"/>
    <s v="6006921, 6006923, 6006977, 6006995"/>
    <m/>
    <m/>
    <m/>
    <n v="10"/>
    <x v="5"/>
    <x v="46"/>
    <x v="14"/>
    <m/>
    <n v="0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0:26:00"/>
    <m/>
    <m/>
    <x v="0"/>
    <s v="JAR"/>
    <d v="2019-03-05T10:30:00"/>
    <m/>
    <s v="SUS MEDIOS"/>
    <s v="Descarga"/>
    <x v="0"/>
    <n v="1"/>
    <n v="1"/>
    <x v="1"/>
    <s v="SAFI FABRICA DE VALVULAS"/>
    <s v="Proveedor Roto"/>
    <s v="TARRAGONA"/>
    <m/>
    <m/>
    <m/>
    <m/>
    <n v="5"/>
    <x v="3"/>
    <x v="46"/>
    <x v="205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10:30:00"/>
    <m/>
    <m/>
    <x v="0"/>
    <s v="MR"/>
    <d v="2019-03-05T10:30:00"/>
    <m/>
    <s v="SUS MEDIOS"/>
    <s v="Descarga"/>
    <x v="0"/>
    <n v="0"/>
    <n v="0.5"/>
    <x v="1"/>
    <s v="PROFESIO SBD"/>
    <s v="Proveedor Roto"/>
    <s v="STA PERPETUA"/>
    <s v="ALB. 19A00078  PDO. 213004397"/>
    <m/>
    <m/>
    <m/>
    <m/>
    <x v="1"/>
    <x v="46"/>
    <x v="1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11:00:00"/>
    <d v="1899-12-30T11:00:00"/>
    <m/>
    <x v="1"/>
    <s v="JAR"/>
    <d v="2019-03-05T11:00:00"/>
    <n v="26867"/>
    <s v="SUS MEDIOS"/>
    <s v="Carga"/>
    <x v="0"/>
    <n v="1"/>
    <n v="1"/>
    <x v="0"/>
    <s v="3 OPAL CENTRAL DE ENVASES"/>
    <s v="DDP Cliente Inyección"/>
    <s v="Madrid"/>
    <m/>
    <m/>
    <m/>
    <m/>
    <n v="15"/>
    <x v="0"/>
    <x v="46"/>
    <x v="2"/>
    <m/>
    <n v="0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1:30:00"/>
    <d v="1899-12-30T11:30:00"/>
    <m/>
    <x v="1"/>
    <s v="JAR"/>
    <d v="2019-03-05T11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4"/>
    <x v="46"/>
    <x v="3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1:52:00"/>
    <m/>
    <m/>
    <x v="0"/>
    <s v="MR"/>
    <d v="2019-03-05T12:00:00"/>
    <n v="26907"/>
    <s v="SUS MEDIOS"/>
    <s v="Carga"/>
    <x v="0"/>
    <n v="1.5"/>
    <n v="3"/>
    <x v="0"/>
    <s v="SUMAL"/>
    <s v="Retira cliente Inyección"/>
    <s v="RUBI"/>
    <m/>
    <m/>
    <m/>
    <m/>
    <m/>
    <x v="5"/>
    <x v="46"/>
    <x v="206"/>
    <m/>
    <n v="0"/>
    <x v="0"/>
    <x v="0"/>
    <s v="No"/>
    <s v="Sin cita"/>
    <s v="Sin cita"/>
    <n v="1"/>
    <n v="0"/>
    <s v="CLIENTES"/>
    <x v="10"/>
    <x v="3"/>
    <n v="468"/>
    <n v="18"/>
    <n v="0.2"/>
  </r>
  <r>
    <d v="2019-03-05T00:00:00"/>
    <d v="1899-12-30T12:00:00"/>
    <d v="1899-12-30T12:00:00"/>
    <m/>
    <x v="1"/>
    <s v="MR"/>
    <d v="2019-03-05T12:00:00"/>
    <m/>
    <s v="SANER"/>
    <s v="Carga"/>
    <x v="0"/>
    <n v="1"/>
    <n v="2"/>
    <x v="0"/>
    <s v="NOVAERUM "/>
    <s v="Retira cliente Inyección"/>
    <s v="TANGER"/>
    <n v="26739"/>
    <m/>
    <m/>
    <m/>
    <m/>
    <x v="9"/>
    <x v="23"/>
    <x v="4"/>
    <m/>
    <n v="0"/>
    <x v="1"/>
    <x v="1"/>
    <s v="N/A"/>
    <s v="N/A"/>
    <s v="N/A"/>
    <n v="1"/>
    <n v="0"/>
    <s v="CLIENTES"/>
    <x v="5"/>
    <x v="2"/>
    <n v="468"/>
    <n v="18"/>
    <n v="0.2"/>
  </r>
  <r>
    <d v="2019-03-05T00:00:00"/>
    <d v="1899-12-30T12:26:00"/>
    <m/>
    <m/>
    <x v="0"/>
    <s v="JAR"/>
    <d v="2019-03-05T12:30:00"/>
    <n v="213004398"/>
    <s v="SUS MEDIOS"/>
    <s v="Descarga"/>
    <x v="0"/>
    <n v="1"/>
    <n v="1"/>
    <x v="0"/>
    <s v="TECNO-SLING"/>
    <s v="Proveedor Roto"/>
    <s v="PALAU"/>
    <m/>
    <m/>
    <m/>
    <m/>
    <n v="5"/>
    <x v="3"/>
    <x v="46"/>
    <x v="207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5T00:00:00"/>
    <d v="1899-12-30T12:30:00"/>
    <m/>
    <m/>
    <x v="0"/>
    <s v="JAR"/>
    <d v="2019-03-05T12:30:00"/>
    <n v="26800"/>
    <s v="DASCHER"/>
    <s v="Carga"/>
    <x v="0"/>
    <n v="1"/>
    <n v="2"/>
    <x v="0"/>
    <s v="CAVYCAR"/>
    <s v="Retira cliente Roto"/>
    <s v="guipozcoa"/>
    <m/>
    <m/>
    <m/>
    <m/>
    <n v="10"/>
    <x v="5"/>
    <x v="46"/>
    <x v="5"/>
    <m/>
    <n v="0"/>
    <x v="0"/>
    <x v="0"/>
    <s v="No"/>
    <s v="Sin cita"/>
    <s v="Sin cita"/>
    <n v="1"/>
    <n v="0"/>
    <s v="CLIENTES"/>
    <x v="10"/>
    <x v="3"/>
    <n v="468"/>
    <n v="18"/>
    <n v="0.2"/>
  </r>
  <r>
    <d v="2019-03-05T00:00:00"/>
    <d v="1899-12-30T13:00:00"/>
    <d v="1899-12-30T13:00:00"/>
    <m/>
    <x v="1"/>
    <s v="MR"/>
    <d v="2019-03-05T13:0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4"/>
    <x v="46"/>
    <x v="37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4:00:00"/>
    <d v="1899-12-30T14:00:00"/>
    <m/>
    <x v="1"/>
    <s v="MR"/>
    <d v="2019-03-05T14:00:00"/>
    <m/>
    <s v="SUS MEDIOS"/>
    <s v="Carga"/>
    <x v="0"/>
    <n v="7"/>
    <n v="15"/>
    <x v="0"/>
    <s v="REDELPLAST"/>
    <s v="Retira cliente Inyección"/>
    <s v="SEVILLA"/>
    <s v="26840 Y 26712"/>
    <m/>
    <m/>
    <m/>
    <n v="60"/>
    <x v="8"/>
    <x v="46"/>
    <x v="42"/>
    <m/>
    <n v="0"/>
    <x v="0"/>
    <x v="0"/>
    <s v="SI"/>
    <s v="SI"/>
    <s v="SI"/>
    <n v="0"/>
    <n v="1"/>
    <s v="CLIENTES"/>
    <x v="10"/>
    <x v="3"/>
    <n v="468"/>
    <n v="18"/>
    <n v="0.2"/>
  </r>
  <r>
    <d v="2019-03-05T00:00:00"/>
    <d v="1899-12-30T14:30:00"/>
    <d v="1899-12-30T14:30:00"/>
    <m/>
    <x v="1"/>
    <s v="JAR"/>
    <d v="2019-03-05T14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6"/>
    <x v="12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5:30:00"/>
    <d v="1899-12-30T15:30:00"/>
    <m/>
    <x v="1"/>
    <s v="MR"/>
    <d v="2019-03-05T15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6"/>
    <x v="56"/>
    <m/>
    <n v="1"/>
    <x v="0"/>
    <x v="0"/>
    <s v="SI"/>
    <s v="SI"/>
    <s v="Retraso"/>
    <n v="1"/>
    <n v="0"/>
    <s v="TRANS. PROPIO"/>
    <x v="10"/>
    <x v="3"/>
    <n v="468"/>
    <n v="18"/>
    <n v="0.2"/>
  </r>
  <r>
    <d v="2019-03-05T00:00:00"/>
    <d v="1899-12-30T16:00:00"/>
    <d v="1899-12-30T16:00:00"/>
    <m/>
    <x v="1"/>
    <s v="MR"/>
    <d v="2019-03-05T16:00:00"/>
    <m/>
    <s v="SUS MEDIOS"/>
    <s v="Carga"/>
    <x v="0"/>
    <n v="5"/>
    <n v="10"/>
    <x v="0"/>
    <s v="AQUA AMBIENT"/>
    <s v="Retira cliente Roto"/>
    <s v="VARIOS"/>
    <m/>
    <m/>
    <m/>
    <m/>
    <m/>
    <x v="6"/>
    <x v="46"/>
    <x v="13"/>
    <m/>
    <n v="0"/>
    <x v="0"/>
    <x v="0"/>
    <s v="SI"/>
    <s v="SI"/>
    <s v="SI"/>
    <n v="0"/>
    <n v="1"/>
    <s v="CLIENTES"/>
    <x v="10"/>
    <x v="3"/>
    <n v="468"/>
    <n v="18"/>
    <n v="0.2"/>
  </r>
  <r>
    <d v="2019-03-05T00:00:00"/>
    <d v="1899-12-30T16:30:00"/>
    <d v="1899-12-30T16:30:00"/>
    <m/>
    <x v="1"/>
    <s v="JAR"/>
    <d v="2019-03-05T16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6"/>
    <x v="8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7:30:00"/>
    <d v="1899-12-30T17:30:00"/>
    <m/>
    <x v="1"/>
    <s v="MR"/>
    <d v="2019-03-05T17:30:00"/>
    <s v="SZENDEX"/>
    <s v="SZENDEX"/>
    <s v="Carga"/>
    <x v="0"/>
    <n v="0"/>
    <n v="1"/>
    <x v="1"/>
    <s v="SZENDEX"/>
    <s v="Recogida diaria"/>
    <s v="VARIOS"/>
    <m/>
    <m/>
    <m/>
    <m/>
    <m/>
    <x v="8"/>
    <x v="46"/>
    <x v="56"/>
    <m/>
    <n v="0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8:00:00"/>
    <d v="1899-12-30T18:00:00"/>
    <m/>
    <x v="1"/>
    <s v="MR"/>
    <d v="2019-03-05T18:00:00"/>
    <m/>
    <s v="COBARPLAS"/>
    <s v="Descarga"/>
    <x v="0"/>
    <n v="5"/>
    <n v="10"/>
    <x v="0"/>
    <s v="PLASTICOS GUELL"/>
    <s v="Proveedor Roto"/>
    <s v="PALAU"/>
    <m/>
    <m/>
    <m/>
    <m/>
    <n v="30"/>
    <x v="6"/>
    <x v="46"/>
    <x v="47"/>
    <m/>
    <n v="0"/>
    <x v="0"/>
    <x v="0"/>
    <s v="SI"/>
    <s v="SI"/>
    <s v="SI"/>
    <n v="0"/>
    <n v="1"/>
    <s v="PROVEEDORES"/>
    <x v="10"/>
    <x v="3"/>
    <n v="468"/>
    <n v="18"/>
    <n v="0.2"/>
  </r>
  <r>
    <d v="2019-03-05T00:00:00"/>
    <d v="1899-12-30T18:30:00"/>
    <d v="1899-12-30T18:30:00"/>
    <m/>
    <x v="1"/>
    <s v="JAR"/>
    <d v="2019-03-05T18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6"/>
    <x v="48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9:00:00"/>
    <d v="1899-12-30T19:00:00"/>
    <m/>
    <x v="1"/>
    <s v="JAR"/>
    <d v="2019-03-05T19:00:00"/>
    <n v="26269"/>
    <s v="GARVI"/>
    <s v="Carga"/>
    <x v="0"/>
    <n v="6"/>
    <n v="10"/>
    <x v="0"/>
    <s v="VALEO"/>
    <s v="DDP Cliente Inyección"/>
    <s v="JAEN"/>
    <m/>
    <m/>
    <m/>
    <m/>
    <n v="30"/>
    <x v="8"/>
    <x v="46"/>
    <x v="57"/>
    <m/>
    <n v="0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19:30:00"/>
    <d v="1899-12-30T19:30:00"/>
    <m/>
    <x v="1"/>
    <s v="JAR"/>
    <d v="2019-03-05T19:3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6"/>
    <x v="49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21:00:00"/>
    <d v="1899-12-30T21:00:00"/>
    <m/>
    <x v="1"/>
    <s v="JAR"/>
    <d v="2019-03-05T21:00:00"/>
    <n v="26846"/>
    <s v="EL MOSCA"/>
    <s v="Carga"/>
    <x v="1"/>
    <n v="13.5"/>
    <n v="26"/>
    <x v="2"/>
    <s v="EXPLOTACIONS PONS MARINS"/>
    <s v="DDP Cliente Inyección"/>
    <s v="SAN JOSE DE LA VEGA"/>
    <m/>
    <m/>
    <m/>
    <m/>
    <n v="45"/>
    <x v="8"/>
    <x v="46"/>
    <x v="190"/>
    <m/>
    <n v="1"/>
    <x v="0"/>
    <x v="0"/>
    <s v="SI"/>
    <s v="SI"/>
    <s v="SI"/>
    <n v="0"/>
    <n v="1"/>
    <s v="TRANS. PROPIO"/>
    <x v="10"/>
    <x v="3"/>
    <n v="468"/>
    <n v="18"/>
    <n v="0.2"/>
  </r>
  <r>
    <d v="2019-03-05T00:00:00"/>
    <d v="1899-12-30T21:00:00"/>
    <d v="1899-12-30T21:00:00"/>
    <m/>
    <x v="1"/>
    <s v="MR"/>
    <d v="2019-03-05T21:00:00"/>
    <n v="6006703"/>
    <s v="SUS MEDIOS"/>
    <s v="Carga"/>
    <x v="1"/>
    <n v="13.5"/>
    <n v="26"/>
    <x v="0"/>
    <s v="CHEP"/>
    <s v="Retira cliente Inyección"/>
    <s v="VARIOS"/>
    <n v="3665999141"/>
    <m/>
    <m/>
    <m/>
    <n v="60"/>
    <x v="0"/>
    <x v="46"/>
    <x v="4"/>
    <m/>
    <n v="1"/>
    <x v="0"/>
    <x v="0"/>
    <s v="SI"/>
    <s v="SI"/>
    <s v="Adelanto"/>
    <n v="0"/>
    <n v="1"/>
    <s v="CLIENTES"/>
    <x v="10"/>
    <x v="3"/>
    <n v="468"/>
    <n v="18"/>
    <n v="0.2"/>
  </r>
  <r>
    <d v="2019-03-06T00:00:00"/>
    <d v="1899-12-30T07:00:00"/>
    <d v="1899-12-30T07:00:00"/>
    <m/>
    <x v="1"/>
    <s v="JAR"/>
    <d v="2019-03-06T07:00:00"/>
    <m/>
    <s v="SUS MEDIOS"/>
    <s v="Descarga"/>
    <x v="0"/>
    <n v="6"/>
    <n v="12"/>
    <x v="0"/>
    <s v="SERRADORA DOMENECH"/>
    <s v="Proveedor Inyección"/>
    <s v="Girona"/>
    <m/>
    <m/>
    <m/>
    <m/>
    <n v="30"/>
    <x v="0"/>
    <x v="47"/>
    <x v="20"/>
    <m/>
    <n v="0"/>
    <x v="0"/>
    <x v="0"/>
    <s v="SI"/>
    <s v="SI"/>
    <s v="Retraso"/>
    <n v="1"/>
    <n v="0"/>
    <s v="PROVEEDORES"/>
    <x v="10"/>
    <x v="3"/>
    <n v="468"/>
    <n v="18"/>
    <n v="0.2"/>
  </r>
  <r>
    <d v="2019-03-06T00:00:00"/>
    <d v="1899-12-30T08:30:00"/>
    <d v="1899-12-30T08:30:00"/>
    <m/>
    <x v="1"/>
    <s v="MR"/>
    <d v="2019-03-06T08:30:00"/>
    <s v="DAVID"/>
    <s v="DAVID BERTRAN"/>
    <s v="Carga"/>
    <x v="0"/>
    <n v="3"/>
    <n v="6"/>
    <x v="0"/>
    <s v="DAVID BERTRAN"/>
    <s v="Recogida diaria"/>
    <s v="PALAU"/>
    <m/>
    <m/>
    <m/>
    <m/>
    <n v="10"/>
    <x v="4"/>
    <x v="47"/>
    <x v="20"/>
    <m/>
    <n v="0"/>
    <x v="0"/>
    <x v="0"/>
    <s v="SI"/>
    <s v="SI"/>
    <s v="SI"/>
    <n v="0"/>
    <n v="1"/>
    <s v="TRANS. PROPIO"/>
    <x v="10"/>
    <x v="3"/>
    <n v="468"/>
    <n v="18"/>
    <n v="0.2"/>
  </r>
  <r>
    <d v="2019-03-06T00:00:00"/>
    <d v="1899-12-30T09:00:00"/>
    <m/>
    <m/>
    <x v="0"/>
    <s v="MR"/>
    <d v="2019-03-06T09:00:00"/>
    <m/>
    <s v="ARAGONES"/>
    <s v="Descarga"/>
    <x v="0"/>
    <n v="0"/>
    <n v="0.5"/>
    <x v="1"/>
    <s v="SAFI FABRICA DE VALVULAS"/>
    <s v="Proveedor Roto"/>
    <s v="EL VENDRELL"/>
    <s v="ALB. 2.019/1.186 PDO. 213004422"/>
    <m/>
    <m/>
    <m/>
    <m/>
    <x v="1"/>
    <x v="47"/>
    <x v="2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09:30:00"/>
    <m/>
    <m/>
    <x v="0"/>
    <s v="MR"/>
    <d v="2019-03-06T09:30:00"/>
    <m/>
    <s v="ASM"/>
    <s v="Descarga"/>
    <x v="0"/>
    <n v="0"/>
    <n v="0.5"/>
    <x v="1"/>
    <s v="VARIOS"/>
    <s v="Proveedor Inyección"/>
    <s v="VARIOS"/>
    <s v="1SOBRE ATT ESTER DE PROMOVIDER Y 1 SOBRE ADESLAS PARA RRHH"/>
    <m/>
    <m/>
    <m/>
    <m/>
    <x v="1"/>
    <x v="47"/>
    <x v="0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0:00:00"/>
    <m/>
    <m/>
    <x v="0"/>
    <s v="MR"/>
    <d v="2019-03-06T10:00:00"/>
    <m/>
    <s v="SUS MEDIOS"/>
    <s v="Descarga"/>
    <x v="0"/>
    <n v="0"/>
    <s v="0,5"/>
    <x v="1"/>
    <s v="BASPIN"/>
    <s v="Proveedor Inyección"/>
    <s v="POLINYA"/>
    <s v="ALB. 01943/19 Y 01987/19 PDO. 713014275"/>
    <m/>
    <m/>
    <m/>
    <m/>
    <x v="1"/>
    <x v="47"/>
    <x v="14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0:05:00"/>
    <m/>
    <m/>
    <x v="0"/>
    <s v="MR"/>
    <d v="2019-03-06T10:00:00"/>
    <m/>
    <s v="SUS MEDIOS"/>
    <s v="Descarga"/>
    <x v="0"/>
    <n v="0"/>
    <n v="0.5"/>
    <x v="1"/>
    <s v="SCHOELLER HOLANDA"/>
    <s v="Proveedor Filial"/>
    <s v="HOLANDA"/>
    <s v="1 BULTO A/A RICARD DURAN"/>
    <m/>
    <m/>
    <m/>
    <m/>
    <x v="1"/>
    <x v="47"/>
    <x v="15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0:30:00"/>
    <m/>
    <m/>
    <x v="0"/>
    <s v="MR"/>
    <d v="2019-03-06T10:30:00"/>
    <m/>
    <s v="MRW"/>
    <s v="Descarga"/>
    <x v="0"/>
    <n v="0"/>
    <n v="0.5"/>
    <x v="1"/>
    <s v="DISEÑO LOGO2"/>
    <s v="Proveedor Roto"/>
    <s v="ELCHE"/>
    <s v="ALB. 289-19 PDO. MO TRAE"/>
    <m/>
    <m/>
    <m/>
    <m/>
    <x v="1"/>
    <x v="47"/>
    <x v="1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0:40:00"/>
    <m/>
    <m/>
    <x v="0"/>
    <s v="JAR"/>
    <d v="2019-03-06T10:30:00"/>
    <m/>
    <s v="XPOLOGISTIC"/>
    <s v="Descarga"/>
    <x v="0"/>
    <n v="1"/>
    <n v="2"/>
    <x v="1"/>
    <s v="PUROMASTER"/>
    <s v="Proveedor Inyección"/>
    <s v="barcelona"/>
    <m/>
    <m/>
    <m/>
    <m/>
    <n v="10"/>
    <x v="3"/>
    <x v="47"/>
    <x v="31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0:45:00"/>
    <m/>
    <m/>
    <x v="0"/>
    <s v="JAR"/>
    <d v="2019-03-06T11:00:00"/>
    <n v="6006702"/>
    <s v="SUS MEDIOS"/>
    <s v="Carga"/>
    <x v="0"/>
    <n v="5"/>
    <n v="10"/>
    <x v="0"/>
    <s v="CHEP"/>
    <s v="Retira cliente Inyección"/>
    <s v="italy"/>
    <n v="3680258136"/>
    <m/>
    <m/>
    <m/>
    <n v="30"/>
    <x v="0"/>
    <x v="47"/>
    <x v="32"/>
    <m/>
    <n v="0"/>
    <x v="0"/>
    <x v="0"/>
    <s v="No"/>
    <s v="Sin cita"/>
    <s v="Sin cita"/>
    <n v="1"/>
    <n v="0"/>
    <s v="CLIENTES"/>
    <x v="10"/>
    <x v="3"/>
    <n v="468"/>
    <n v="18"/>
    <n v="0.2"/>
  </r>
  <r>
    <d v="2019-03-06T00:00:00"/>
    <d v="1899-12-30T10:55:00"/>
    <d v="1899-12-30T10:55:00"/>
    <m/>
    <x v="1"/>
    <s v="JAR"/>
    <d v="2019-03-06T11:00:00"/>
    <m/>
    <s v="SUS MEDIOS"/>
    <s v="Descarga"/>
    <x v="0"/>
    <n v="1"/>
    <n v="2"/>
    <x v="0"/>
    <s v="BARMATEC"/>
    <s v="Proveedor Roto"/>
    <s v="MANRESA"/>
    <m/>
    <m/>
    <m/>
    <m/>
    <n v="20"/>
    <x v="4"/>
    <x v="47"/>
    <x v="70"/>
    <m/>
    <n v="0"/>
    <x v="0"/>
    <x v="0"/>
    <s v="SI"/>
    <s v="SI"/>
    <s v="SI"/>
    <n v="0"/>
    <n v="1"/>
    <s v="PROVEEDORES"/>
    <x v="10"/>
    <x v="3"/>
    <n v="468"/>
    <n v="18"/>
    <n v="0.2"/>
  </r>
  <r>
    <d v="2019-03-06T00:00:00"/>
    <d v="1899-12-30T11:00:00"/>
    <d v="1899-12-30T11:00:00"/>
    <m/>
    <x v="1"/>
    <s v="JAR"/>
    <d v="2019-03-06T11:00:00"/>
    <m/>
    <s v="ALGAITRUCK"/>
    <s v="Descarga"/>
    <x v="1"/>
    <n v="13.5"/>
    <n v="26"/>
    <x v="0"/>
    <s v="SCHOELLER LORQUI"/>
    <s v="Entre plantas"/>
    <s v="MURCIA"/>
    <m/>
    <m/>
    <m/>
    <m/>
    <n v="60"/>
    <x v="0"/>
    <x v="47"/>
    <x v="5"/>
    <m/>
    <n v="1"/>
    <x v="0"/>
    <x v="0"/>
    <s v="SI"/>
    <s v="SI"/>
    <s v="Retraso"/>
    <n v="1"/>
    <n v="0"/>
    <s v="TRANS. PROPIO"/>
    <x v="10"/>
    <x v="3"/>
    <n v="468"/>
    <n v="18"/>
    <n v="0.2"/>
  </r>
  <r>
    <d v="2019-03-06T00:00:00"/>
    <d v="1899-12-30T11:06:00"/>
    <m/>
    <m/>
    <x v="0"/>
    <s v="JAR"/>
    <d v="2019-03-06T11:00:00"/>
    <m/>
    <s v="SUS MEDIOS"/>
    <s v="Descarga"/>
    <x v="0"/>
    <n v="0"/>
    <n v="0.5"/>
    <x v="1"/>
    <s v="TORRAS"/>
    <s v="Proveedor Inyección"/>
    <s v="PALAU"/>
    <s v="ALB.L913982"/>
    <m/>
    <m/>
    <m/>
    <n v="1"/>
    <x v="5"/>
    <x v="47"/>
    <x v="10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1:55:00"/>
    <m/>
    <m/>
    <x v="0"/>
    <s v="JAR"/>
    <d v="2019-03-06T12:00:00"/>
    <n v="713013945"/>
    <s v="SUS MEDIOS"/>
    <s v="Descarga"/>
    <x v="0"/>
    <n v="0"/>
    <n v="0.5"/>
    <x v="1"/>
    <s v="CELDER"/>
    <s v="Proveedor Inyección"/>
    <s v="BARBERA DEL VALLES"/>
    <m/>
    <m/>
    <m/>
    <m/>
    <n v="1"/>
    <x v="5"/>
    <x v="47"/>
    <x v="9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2:00:00"/>
    <d v="1899-12-30T12:00:00"/>
    <m/>
    <x v="1"/>
    <s v="JAR"/>
    <d v="2019-03-06T12:00:00"/>
    <m/>
    <s v="DAVID BERTRAN"/>
    <s v="Descarga"/>
    <x v="0"/>
    <n v="6"/>
    <n v="5"/>
    <x v="0"/>
    <s v="VARIOS"/>
    <s v="Proveedor Inyección"/>
    <s v="Hostalets de V."/>
    <s v="Altoplast"/>
    <m/>
    <m/>
    <m/>
    <n v="10"/>
    <x v="4"/>
    <x v="47"/>
    <x v="4"/>
    <m/>
    <n v="0"/>
    <x v="0"/>
    <x v="0"/>
    <s v="SI"/>
    <s v="SI"/>
    <s v="SI"/>
    <n v="0"/>
    <n v="1"/>
    <s v="PROVEEDORES"/>
    <x v="10"/>
    <x v="3"/>
    <n v="468"/>
    <n v="18"/>
    <n v="0.2"/>
  </r>
  <r>
    <d v="2019-03-06T00:00:00"/>
    <d v="1899-12-30T12:30:00"/>
    <d v="1899-12-30T12:30:00"/>
    <m/>
    <x v="1"/>
    <s v="MR"/>
    <d v="2019-03-06T12:30:00"/>
    <m/>
    <s v="SANER"/>
    <s v="Carga"/>
    <x v="0"/>
    <n v="1"/>
    <n v="2"/>
    <x v="0"/>
    <s v="NOVAERUM "/>
    <s v="Retira cliente Inyección"/>
    <s v="TANGER"/>
    <n v="26739"/>
    <m/>
    <m/>
    <m/>
    <n v="5"/>
    <x v="5"/>
    <x v="47"/>
    <x v="5"/>
    <m/>
    <n v="0"/>
    <x v="0"/>
    <x v="0"/>
    <s v="SI"/>
    <s v="SI"/>
    <s v="SI"/>
    <n v="0"/>
    <n v="1"/>
    <s v="CLIENTES"/>
    <x v="10"/>
    <x v="3"/>
    <n v="468"/>
    <n v="18"/>
    <n v="0.2"/>
  </r>
  <r>
    <d v="2019-03-06T00:00:00"/>
    <d v="1899-12-30T13:00:00"/>
    <d v="1899-12-30T13:00:00"/>
    <m/>
    <x v="1"/>
    <s v="JAR"/>
    <d v="2019-03-06T13:00:00"/>
    <m/>
    <s v="ALGAITRUCK"/>
    <s v="Carga"/>
    <x v="1"/>
    <n v="13.5"/>
    <n v="26"/>
    <x v="0"/>
    <s v="SCHOELLER LORQUI"/>
    <s v="Entre plantas"/>
    <s v="LORQUI"/>
    <m/>
    <m/>
    <m/>
    <m/>
    <n v="60"/>
    <x v="4"/>
    <x v="47"/>
    <x v="37"/>
    <m/>
    <n v="1"/>
    <x v="0"/>
    <x v="0"/>
    <s v="SI"/>
    <s v="SI"/>
    <s v="SI"/>
    <n v="0"/>
    <n v="1"/>
    <s v="TRANS. PROPIO"/>
    <x v="10"/>
    <x v="3"/>
    <n v="468"/>
    <n v="18"/>
    <n v="0.2"/>
  </r>
  <r>
    <d v="2019-03-06T00:00:00"/>
    <d v="1899-12-30T14:00:00"/>
    <d v="1899-12-30T14:00:00"/>
    <m/>
    <x v="1"/>
    <s v="JAR"/>
    <d v="2019-03-06T14:00:00"/>
    <n v="26919"/>
    <s v="SUS MEDIOS"/>
    <s v="Carga"/>
    <x v="0"/>
    <n v="1"/>
    <n v="1"/>
    <x v="0"/>
    <s v="STORE &amp; GO "/>
    <s v="Retira cliente Inyección"/>
    <s v="portugal"/>
    <s v="26933 Y26893"/>
    <m/>
    <m/>
    <m/>
    <n v="10"/>
    <x v="5"/>
    <x v="47"/>
    <x v="42"/>
    <m/>
    <n v="0"/>
    <x v="0"/>
    <x v="0"/>
    <s v="SI"/>
    <s v="SI"/>
    <s v="SI"/>
    <n v="0"/>
    <n v="1"/>
    <s v="CLIENTES"/>
    <x v="10"/>
    <x v="3"/>
    <n v="468"/>
    <n v="18"/>
    <n v="0.2"/>
  </r>
  <r>
    <d v="2019-03-06T00:00:00"/>
    <d v="1899-12-30T15:00:00"/>
    <d v="1899-12-30T15:00:00"/>
    <m/>
    <x v="1"/>
    <s v="JAR"/>
    <d v="2019-03-06T15:00:00"/>
    <n v="6006788"/>
    <s v="NOUTRANSPORT"/>
    <s v="Carga"/>
    <x v="1"/>
    <n v="13.5"/>
    <n v="26"/>
    <x v="0"/>
    <s v="SCHOELLER FRANCIA"/>
    <s v="DDP Cliente Filial"/>
    <s v="francia"/>
    <m/>
    <m/>
    <m/>
    <m/>
    <n v="60"/>
    <x v="6"/>
    <x v="47"/>
    <x v="39"/>
    <m/>
    <n v="1"/>
    <x v="0"/>
    <x v="0"/>
    <s v="SI"/>
    <s v="SI"/>
    <s v="SI"/>
    <n v="0"/>
    <n v="1"/>
    <s v="TRANS. PROPIO"/>
    <x v="10"/>
    <x v="3"/>
    <n v="468"/>
    <n v="18"/>
    <n v="0.2"/>
  </r>
  <r>
    <d v="2019-03-06T00:00:00"/>
    <d v="1899-12-30T15:30:00"/>
    <d v="1899-12-30T15:30:00"/>
    <m/>
    <x v="1"/>
    <s v="JAR"/>
    <d v="2019-03-06T15:30:00"/>
    <m/>
    <s v="NOUTRANSPORT"/>
    <s v="Descarga"/>
    <x v="1"/>
    <n v="13.5"/>
    <n v="26"/>
    <x v="0"/>
    <s v="SCHOELLER GAILLON"/>
    <s v="Filial Import"/>
    <s v="GAILLON"/>
    <m/>
    <m/>
    <m/>
    <m/>
    <n v="60"/>
    <x v="8"/>
    <x v="47"/>
    <x v="7"/>
    <m/>
    <n v="1"/>
    <x v="0"/>
    <x v="0"/>
    <s v="SI"/>
    <s v="SI"/>
    <s v="SI"/>
    <n v="0"/>
    <n v="1"/>
    <s v="TRANS. PROPIO"/>
    <x v="10"/>
    <x v="3"/>
    <n v="468"/>
    <n v="18"/>
    <n v="0.2"/>
  </r>
  <r>
    <d v="2019-03-06T00:00:00"/>
    <d v="1899-12-30T15:31:00"/>
    <m/>
    <m/>
    <x v="0"/>
    <s v="JAR"/>
    <d v="2019-03-06T15:30:00"/>
    <m/>
    <s v="SUS MEDIOS"/>
    <s v="Descarga"/>
    <x v="0"/>
    <n v="0"/>
    <n v="0.2"/>
    <x v="1"/>
    <s v="COMERCIAL GUMMI"/>
    <s v="Proveedor Inyección"/>
    <s v="HOSPITALET"/>
    <s v="ALB.610707"/>
    <m/>
    <m/>
    <m/>
    <n v="5"/>
    <x v="5"/>
    <x v="47"/>
    <x v="160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6T00:00:00"/>
    <d v="1899-12-30T16:00:00"/>
    <d v="1899-12-30T16:00:00"/>
    <m/>
    <x v="1"/>
    <s v="MR"/>
    <d v="2019-03-06T16:00:00"/>
    <m/>
    <s v="SUS MEDIOS"/>
    <s v="Carga"/>
    <x v="0"/>
    <n v="5"/>
    <n v="10"/>
    <x v="0"/>
    <s v="AQUA AMBIENT"/>
    <s v="Retira cliente Roto"/>
    <s v="VARIOS"/>
    <m/>
    <m/>
    <m/>
    <m/>
    <m/>
    <x v="6"/>
    <x v="47"/>
    <x v="13"/>
    <m/>
    <n v="0"/>
    <x v="0"/>
    <x v="0"/>
    <s v="SI"/>
    <s v="SI"/>
    <s v="SI"/>
    <n v="0"/>
    <n v="1"/>
    <s v="CLIENTES"/>
    <x v="10"/>
    <x v="3"/>
    <n v="468"/>
    <n v="18"/>
    <n v="0.2"/>
  </r>
  <r>
    <d v="2019-03-06T00:00:00"/>
    <d v="1899-12-30T16:30:00"/>
    <d v="1899-12-30T16:30:00"/>
    <m/>
    <x v="1"/>
    <s v="JAR"/>
    <d v="2019-03-06T16:30:00"/>
    <s v="POLIURETANOS RIVAS"/>
    <s v="GARVI"/>
    <s v="Carga"/>
    <x v="0"/>
    <n v="7"/>
    <n v="18"/>
    <x v="0"/>
    <s v="POLIURETANOS RIVAS"/>
    <s v="Proveedor Roto"/>
    <s v="Zaragoza"/>
    <m/>
    <m/>
    <m/>
    <m/>
    <n v="60"/>
    <x v="6"/>
    <x v="47"/>
    <x v="8"/>
    <m/>
    <n v="0"/>
    <x v="0"/>
    <x v="0"/>
    <s v="SI"/>
    <s v="SI"/>
    <s v="SI"/>
    <n v="0"/>
    <n v="1"/>
    <s v="PROVEEDORES"/>
    <x v="10"/>
    <x v="3"/>
    <n v="468"/>
    <n v="18"/>
    <n v="0.2"/>
  </r>
  <r>
    <d v="2019-03-06T00:00:00"/>
    <d v="1899-12-30T17:30:00"/>
    <d v="1899-12-30T17:30:00"/>
    <m/>
    <x v="1"/>
    <s v="MR"/>
    <d v="2019-03-06T17:30:00"/>
    <s v="ASM"/>
    <s v="ASM"/>
    <s v="Carga"/>
    <x v="0"/>
    <n v="0"/>
    <n v="1"/>
    <x v="1"/>
    <s v="ASM "/>
    <s v="Recogida diaria"/>
    <s v="VARIOS"/>
    <s v="4 PEDIDOS"/>
    <m/>
    <m/>
    <m/>
    <n v="5"/>
    <x v="5"/>
    <x v="47"/>
    <x v="56"/>
    <m/>
    <n v="0"/>
    <x v="0"/>
    <x v="0"/>
    <s v="SI"/>
    <s v="SI"/>
    <s v="SI"/>
    <n v="0"/>
    <n v="1"/>
    <s v="TRANS. PROPIO"/>
    <x v="10"/>
    <x v="3"/>
    <n v="468"/>
    <n v="18"/>
    <n v="0.2"/>
  </r>
  <r>
    <d v="2019-03-06T00:00:00"/>
    <d v="1899-12-30T18:00:00"/>
    <d v="1899-12-30T18:00:00"/>
    <m/>
    <x v="1"/>
    <s v="JAR"/>
    <d v="2019-03-06T18:00:00"/>
    <s v="Novaltia-23104"/>
    <s v="GONZATRANS"/>
    <s v="Carga"/>
    <x v="1"/>
    <n v="13.5"/>
    <n v="33"/>
    <x v="0"/>
    <s v="NOVALTIA"/>
    <s v="DDP Cliente Inyección"/>
    <s v="zamudio"/>
    <m/>
    <m/>
    <m/>
    <m/>
    <n v="60"/>
    <x v="8"/>
    <x v="47"/>
    <x v="47"/>
    <m/>
    <n v="1"/>
    <x v="0"/>
    <x v="0"/>
    <s v="SI"/>
    <s v="SI"/>
    <s v="SI"/>
    <n v="0"/>
    <n v="1"/>
    <s v="TRANS. PROPIO"/>
    <x v="10"/>
    <x v="3"/>
    <n v="468"/>
    <n v="18"/>
    <n v="0.2"/>
  </r>
  <r>
    <d v="2019-03-06T00:00:00"/>
    <d v="1899-12-30T19:00:00"/>
    <d v="1899-12-30T19:00:00"/>
    <m/>
    <x v="1"/>
    <s v="JAR"/>
    <d v="2019-03-06T19:00:00"/>
    <m/>
    <s v="EL MOSCA"/>
    <s v="Carga"/>
    <x v="1"/>
    <n v="13.5"/>
    <n v="26"/>
    <x v="2"/>
    <s v="RENTA BOX"/>
    <s v="Retira cliente Inyección"/>
    <s v="lorqui"/>
    <n v="5000320"/>
    <m/>
    <m/>
    <m/>
    <n v="45"/>
    <x v="8"/>
    <x v="47"/>
    <x v="57"/>
    <m/>
    <n v="1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06:00:00"/>
    <d v="1899-12-30T06:00:00"/>
    <m/>
    <x v="1"/>
    <s v="MR"/>
    <d v="2019-03-07T06:00:00"/>
    <m/>
    <s v="GONZATRANS"/>
    <s v="Carga"/>
    <x v="0"/>
    <n v="4"/>
    <n v="8"/>
    <x v="0"/>
    <s v="GONZATRANS"/>
    <s v="Recogida diaria"/>
    <s v="VARIOS"/>
    <m/>
    <m/>
    <m/>
    <m/>
    <n v="40"/>
    <x v="0"/>
    <x v="48"/>
    <x v="76"/>
    <m/>
    <n v="0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07:00:00"/>
    <d v="1899-12-30T07:00:00"/>
    <m/>
    <x v="1"/>
    <s v="JAR"/>
    <d v="2019-03-07T07:00:00"/>
    <m/>
    <s v="EL MOSCA"/>
    <s v="Carga"/>
    <x v="1"/>
    <n v="13.5"/>
    <n v="26"/>
    <x v="2"/>
    <s v="RENTA BOX"/>
    <s v="Retira cliente Inyección"/>
    <s v="lorqui"/>
    <n v="5000320"/>
    <m/>
    <m/>
    <m/>
    <n v="45"/>
    <x v="0"/>
    <x v="48"/>
    <x v="61"/>
    <m/>
    <n v="1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08:30:00"/>
    <d v="1899-12-30T08:30:00"/>
    <m/>
    <x v="1"/>
    <s v="MR"/>
    <d v="2019-03-07T08:30:00"/>
    <s v="DAVID"/>
    <s v="DAVID BERTRAN"/>
    <s v="Carga"/>
    <x v="0"/>
    <n v="3"/>
    <n v="6"/>
    <x v="0"/>
    <s v="DAVID BERTRAN"/>
    <s v="Recogida diaria"/>
    <s v="PALAU"/>
    <m/>
    <m/>
    <m/>
    <m/>
    <n v="20"/>
    <x v="0"/>
    <x v="48"/>
    <x v="20"/>
    <m/>
    <n v="0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09:00:00"/>
    <d v="1899-12-30T16:00:00"/>
    <m/>
    <x v="1"/>
    <s v="JAR"/>
    <d v="2019-03-07T09:00:00"/>
    <m/>
    <s v="GIMARCO"/>
    <s v="Descarga"/>
    <x v="1"/>
    <n v="13.5"/>
    <n v="26"/>
    <x v="0"/>
    <s v="SCHOELLER GAILLON"/>
    <s v="Filial Import"/>
    <s v="GAILLON"/>
    <s v="Palau CB-1139"/>
    <m/>
    <m/>
    <m/>
    <m/>
    <x v="8"/>
    <x v="48"/>
    <x v="42"/>
    <m/>
    <n v="1"/>
    <x v="0"/>
    <x v="0"/>
    <s v="SI"/>
    <s v="SI"/>
    <s v="Retraso"/>
    <n v="1"/>
    <n v="0"/>
    <s v="TRANS. PROPIO"/>
    <x v="10"/>
    <x v="3"/>
    <n v="468"/>
    <n v="18"/>
    <n v="0.2"/>
  </r>
  <r>
    <d v="2019-03-07T00:00:00"/>
    <d v="1899-12-30T09:45:00"/>
    <m/>
    <m/>
    <x v="0"/>
    <s v="JAR"/>
    <d v="2019-03-07T10:00:00"/>
    <m/>
    <s v="DHL"/>
    <s v="Descarga"/>
    <x v="0"/>
    <n v="0.5"/>
    <n v="1"/>
    <x v="1"/>
    <s v="INMESOL"/>
    <s v="Proveedor Roto"/>
    <s v="Murcia"/>
    <m/>
    <m/>
    <m/>
    <m/>
    <n v="1"/>
    <x v="1"/>
    <x v="48"/>
    <x v="53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7T00:00:00"/>
    <d v="1899-12-30T10:45:00"/>
    <m/>
    <m/>
    <x v="0"/>
    <s v="MR"/>
    <d v="2019-03-07T11:00:00"/>
    <m/>
    <s v="DHL"/>
    <s v="Descarga"/>
    <x v="0"/>
    <n v="0"/>
    <s v="0,5"/>
    <x v="1"/>
    <s v="INMESOL"/>
    <s v="Proveedor Roto"/>
    <s v="MURCIA"/>
    <s v="NO TRAE ALB. SOLO UNA NOTA PARA PEDIDO 1901000497"/>
    <m/>
    <m/>
    <m/>
    <m/>
    <x v="1"/>
    <x v="48"/>
    <x v="3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7T00:00:00"/>
    <d v="1899-12-30T11:00:00"/>
    <d v="1899-12-30T11:00:00"/>
    <m/>
    <x v="1"/>
    <s v="JAR"/>
    <d v="2019-03-07T11:00:00"/>
    <s v="FLUIDRA"/>
    <s v="JOSE REY"/>
    <s v="Carga"/>
    <x v="1"/>
    <n v="13.5"/>
    <n v="26"/>
    <x v="0"/>
    <s v="FLUIDRA"/>
    <s v="DDP Cliente Roto"/>
    <s v="MAÇANET"/>
    <m/>
    <m/>
    <m/>
    <m/>
    <n v="60"/>
    <x v="4"/>
    <x v="48"/>
    <x v="2"/>
    <m/>
    <n v="1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11:30:00"/>
    <d v="1899-12-30T11:30:00"/>
    <m/>
    <x v="1"/>
    <s v="JAR"/>
    <d v="2019-03-07T11:30:00"/>
    <s v="Maydisa"/>
    <s v="CODINA"/>
    <s v="Carga"/>
    <x v="1"/>
    <n v="13.5"/>
    <n v="26"/>
    <x v="0"/>
    <s v="AQUA AMBIENT"/>
    <s v="Retira cliente Roto"/>
    <s v="Maydisa"/>
    <m/>
    <m/>
    <m/>
    <m/>
    <n v="60"/>
    <x v="4"/>
    <x v="48"/>
    <x v="3"/>
    <m/>
    <n v="1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1:45:00"/>
    <d v="1899-12-30T11:45:00"/>
    <m/>
    <x v="1"/>
    <s v="MR"/>
    <d v="2019-03-07T12:00:00"/>
    <s v="DAVID"/>
    <s v="DAVID BERTRAN"/>
    <s v="Carga"/>
    <x v="0"/>
    <n v="3"/>
    <n v="6"/>
    <x v="0"/>
    <s v="DAVID BERTRAN"/>
    <s v="Recogida diaria"/>
    <s v="PALAU"/>
    <m/>
    <m/>
    <m/>
    <m/>
    <n v="20"/>
    <x v="0"/>
    <x v="48"/>
    <x v="63"/>
    <m/>
    <n v="0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12:00:00"/>
    <d v="1899-12-30T12:00:00"/>
    <m/>
    <x v="1"/>
    <s v="JAR"/>
    <d v="2019-03-07T12:00:00"/>
    <s v="Faurecia-25792"/>
    <s v="SUS MEDIOS"/>
    <s v="Carga"/>
    <x v="0"/>
    <n v="6"/>
    <n v="11"/>
    <x v="0"/>
    <s v="FAURECIA"/>
    <s v="Retira cliente Inyección"/>
    <s v="Eslovaquia"/>
    <m/>
    <s v="WE294VH"/>
    <m/>
    <m/>
    <n v="20"/>
    <x v="0"/>
    <x v="48"/>
    <x v="4"/>
    <m/>
    <n v="0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2:30:00"/>
    <d v="1899-12-30T12:30:00"/>
    <m/>
    <x v="1"/>
    <s v="JAR"/>
    <d v="2019-03-07T12:30:00"/>
    <s v="Faurecia-25792"/>
    <s v="SUS MEDIOS"/>
    <s v="Carga"/>
    <x v="0"/>
    <n v="2"/>
    <n v="4"/>
    <x v="0"/>
    <s v="FAURECIA"/>
    <s v="Retira cliente Inyección"/>
    <s v="Rep. Checa"/>
    <m/>
    <s v="KR6AW76"/>
    <m/>
    <m/>
    <m/>
    <x v="9"/>
    <x v="48"/>
    <x v="5"/>
    <m/>
    <n v="0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3:00:00"/>
    <d v="1899-12-30T13:00:00"/>
    <m/>
    <x v="1"/>
    <s v="JAR"/>
    <d v="2019-03-07T13:00:00"/>
    <m/>
    <s v="EL MOSCA"/>
    <s v="Carga"/>
    <x v="1"/>
    <n v="13.5"/>
    <n v="26"/>
    <x v="2"/>
    <s v="RENTA BOX"/>
    <s v="Retira cliente Inyección"/>
    <s v="lorqui"/>
    <n v="5000320"/>
    <m/>
    <m/>
    <m/>
    <n v="45"/>
    <x v="6"/>
    <x v="48"/>
    <x v="37"/>
    <m/>
    <n v="1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3:00:00"/>
    <m/>
    <m/>
    <x v="0"/>
    <s v="JAR"/>
    <d v="2019-03-07T13:00:00"/>
    <m/>
    <s v="SUS MEDIOS"/>
    <s v="Descarga"/>
    <x v="0"/>
    <n v="0.2"/>
    <n v="1"/>
    <x v="1"/>
    <s v="MANUFACTURAS DE PLASTICOS REFORZADOS"/>
    <s v="Proveedor Roto"/>
    <s v="Palau"/>
    <m/>
    <m/>
    <m/>
    <m/>
    <n v="1"/>
    <x v="5"/>
    <x v="48"/>
    <x v="37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7T00:00:00"/>
    <d v="1899-12-30T14:30:00"/>
    <d v="1899-12-30T14:30:00"/>
    <m/>
    <x v="1"/>
    <s v="JAR"/>
    <d v="2019-03-07T14:30:00"/>
    <m/>
    <s v="EL MOSCA"/>
    <s v="Carga"/>
    <x v="1"/>
    <n v="13.5"/>
    <n v="26"/>
    <x v="2"/>
    <s v="RENTA BOX"/>
    <s v="Retira cliente Inyección"/>
    <s v="lorqui"/>
    <n v="5000320"/>
    <m/>
    <m/>
    <m/>
    <n v="45"/>
    <x v="6"/>
    <x v="48"/>
    <x v="12"/>
    <m/>
    <n v="1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5:30:00"/>
    <d v="1899-12-30T15:30:00"/>
    <m/>
    <x v="1"/>
    <s v="JAR"/>
    <d v="2019-03-07T15:30:00"/>
    <n v="26210"/>
    <s v="DAVID BERTRAN"/>
    <s v="Carga"/>
    <x v="0"/>
    <n v="4"/>
    <n v="5"/>
    <x v="0"/>
    <s v="VARIOS"/>
    <s v="DDP Cliente Inyección"/>
    <s v="GURB"/>
    <s v="PD.26210"/>
    <m/>
    <m/>
    <m/>
    <n v="20"/>
    <x v="0"/>
    <x v="48"/>
    <x v="7"/>
    <m/>
    <n v="0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16:00:00"/>
    <d v="1899-12-30T16:00:00"/>
    <m/>
    <x v="1"/>
    <s v="JAR"/>
    <d v="2019-03-07T16:00:00"/>
    <m/>
    <s v="EL MOSCA"/>
    <s v="Carga"/>
    <x v="1"/>
    <n v="13.5"/>
    <n v="26"/>
    <x v="2"/>
    <s v="RENTA BOX"/>
    <s v="Retira cliente Inyección"/>
    <s v="lorqui"/>
    <n v="5000320"/>
    <m/>
    <m/>
    <m/>
    <m/>
    <x v="6"/>
    <x v="48"/>
    <x v="13"/>
    <m/>
    <n v="1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6:00:00"/>
    <d v="1899-12-30T16:00:00"/>
    <m/>
    <x v="1"/>
    <s v="MR"/>
    <d v="2019-03-07T16:00:00"/>
    <m/>
    <s v="SUS MEDIOS"/>
    <s v="Carga"/>
    <x v="0"/>
    <n v="5"/>
    <n v="10"/>
    <x v="0"/>
    <s v="AQUA AMBIENT"/>
    <s v="Retira cliente Roto"/>
    <s v="VARIOS"/>
    <m/>
    <m/>
    <m/>
    <m/>
    <m/>
    <x v="6"/>
    <x v="48"/>
    <x v="13"/>
    <m/>
    <n v="0"/>
    <x v="0"/>
    <x v="0"/>
    <s v="SI"/>
    <s v="SI"/>
    <s v="SI"/>
    <n v="0"/>
    <n v="1"/>
    <s v="CLIENTES"/>
    <x v="10"/>
    <x v="3"/>
    <n v="468"/>
    <n v="18"/>
    <n v="0.2"/>
  </r>
  <r>
    <d v="2019-03-07T00:00:00"/>
    <d v="1899-12-30T17:00:00"/>
    <d v="1899-12-30T17:00:00"/>
    <m/>
    <x v="1"/>
    <s v="MR"/>
    <d v="2019-03-07T17:00:00"/>
    <m/>
    <s v="TRANSLINK"/>
    <s v="Carga"/>
    <x v="0"/>
    <n v="2"/>
    <n v="3"/>
    <x v="0"/>
    <s v="TRANSLINK"/>
    <s v="Recogida diaria"/>
    <s v="VARIOS"/>
    <m/>
    <m/>
    <m/>
    <m/>
    <n v="15"/>
    <x v="8"/>
    <x v="48"/>
    <x v="41"/>
    <m/>
    <n v="0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17:30:00"/>
    <d v="1899-12-30T17:30:00"/>
    <m/>
    <x v="1"/>
    <s v="JAR"/>
    <d v="2019-03-07T17:30:00"/>
    <m/>
    <s v="GIMARCO"/>
    <s v="Descarga"/>
    <x v="1"/>
    <n v="13.5"/>
    <n v="26"/>
    <x v="0"/>
    <s v="SCHOELLER NRX"/>
    <s v="Filial Import"/>
    <s v="NURIEUX"/>
    <s v="NURIEUX - CB-1134"/>
    <m/>
    <m/>
    <m/>
    <n v="60"/>
    <x v="8"/>
    <x v="48"/>
    <x v="56"/>
    <m/>
    <n v="1"/>
    <x v="0"/>
    <x v="0"/>
    <s v="SI"/>
    <s v="SI"/>
    <s v="SI"/>
    <n v="0"/>
    <n v="1"/>
    <s v="TRANS. PROPIO"/>
    <x v="10"/>
    <x v="3"/>
    <n v="468"/>
    <n v="18"/>
    <n v="0.2"/>
  </r>
  <r>
    <d v="2019-03-07T00:00:00"/>
    <d v="1899-12-30T18:00:00"/>
    <d v="1899-12-30T18:00:00"/>
    <m/>
    <x v="1"/>
    <s v="JAR"/>
    <d v="2019-03-07T18:00:00"/>
    <m/>
    <s v="SUS MEDIOS"/>
    <s v="Descarga"/>
    <x v="0"/>
    <n v="4"/>
    <n v="6"/>
    <x v="0"/>
    <s v="COBARPLAST"/>
    <s v="Proveedor Roto"/>
    <s v="igualada"/>
    <s v="6600 kg."/>
    <m/>
    <m/>
    <m/>
    <n v="30"/>
    <x v="6"/>
    <x v="48"/>
    <x v="47"/>
    <m/>
    <n v="0"/>
    <x v="0"/>
    <x v="0"/>
    <s v="SI"/>
    <s v="SI"/>
    <s v="SI"/>
    <n v="0"/>
    <n v="1"/>
    <s v="PROVEEDORES"/>
    <x v="10"/>
    <x v="3"/>
    <n v="468"/>
    <n v="18"/>
    <n v="0.2"/>
  </r>
  <r>
    <d v="2019-03-07T00:00:00"/>
    <d v="1899-12-30T18:30:00"/>
    <d v="1899-12-30T18:30:00"/>
    <m/>
    <x v="1"/>
    <s v="MR"/>
    <d v="2019-03-07T18:30:00"/>
    <s v="SZENDEX"/>
    <s v="SZENDEX"/>
    <s v="Carga"/>
    <x v="0"/>
    <n v="0"/>
    <n v="1"/>
    <x v="1"/>
    <s v="SZENDEX"/>
    <s v="Recogida diaria"/>
    <s v="VARIOS"/>
    <m/>
    <m/>
    <m/>
    <m/>
    <n v="5"/>
    <x v="8"/>
    <x v="48"/>
    <x v="48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6:00:00"/>
    <d v="1899-12-30T06:00:00"/>
    <m/>
    <x v="1"/>
    <s v="MR"/>
    <d v="2019-03-08T06:00:00"/>
    <m/>
    <s v="GONZATRANS"/>
    <s v="Carga"/>
    <x v="1"/>
    <n v="13.5"/>
    <n v="26"/>
    <x v="0"/>
    <s v="GONZATRANS"/>
    <s v="Recogida diaria"/>
    <s v="VARIOS"/>
    <m/>
    <m/>
    <m/>
    <m/>
    <n v="60"/>
    <x v="0"/>
    <x v="49"/>
    <x v="76"/>
    <m/>
    <n v="1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6:30:00"/>
    <d v="1899-12-30T06:30:00"/>
    <m/>
    <x v="1"/>
    <s v="JAR"/>
    <d v="2019-03-08T06:30:00"/>
    <s v="Descarga Lorqui"/>
    <s v="ALGAITRUCK"/>
    <s v="Descarga"/>
    <x v="1"/>
    <n v="13.5"/>
    <n v="26"/>
    <x v="0"/>
    <s v="SCHOELLER LORQUI"/>
    <s v="Entre plantas"/>
    <s v="MURCIA"/>
    <m/>
    <m/>
    <m/>
    <m/>
    <n v="60"/>
    <x v="4"/>
    <x v="49"/>
    <x v="167"/>
    <m/>
    <n v="1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7:15:00"/>
    <d v="1899-12-30T07:15:00"/>
    <m/>
    <x v="1"/>
    <s v="MR"/>
    <d v="2019-03-08T07:30:00"/>
    <s v="DAVID"/>
    <s v="DAVID BERTRAN"/>
    <s v="Carga"/>
    <x v="0"/>
    <n v="3"/>
    <n v="6"/>
    <x v="0"/>
    <s v="DAVID BERTRAN"/>
    <s v="Recogida diaria"/>
    <s v="PALAU"/>
    <s v="Residuos"/>
    <m/>
    <m/>
    <m/>
    <n v="20"/>
    <x v="4"/>
    <x v="49"/>
    <x v="208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7:30:00"/>
    <d v="1899-12-30T07:30:00"/>
    <m/>
    <x v="1"/>
    <s v="MR"/>
    <d v="2019-03-08T07:30:00"/>
    <m/>
    <s v="VARIOS"/>
    <s v="Carga"/>
    <x v="0"/>
    <n v="1.5"/>
    <n v="3"/>
    <x v="0"/>
    <s v="MULTIPLASTIC"/>
    <s v="Retira cliente Inyección"/>
    <s v="GRANOLLERS"/>
    <s v="26901, 27025, 28202, 26845 y 26678"/>
    <m/>
    <m/>
    <m/>
    <n v="30"/>
    <x v="0"/>
    <x v="49"/>
    <x v="18"/>
    <m/>
    <n v="0"/>
    <x v="0"/>
    <x v="0"/>
    <s v="SI"/>
    <s v="SI"/>
    <s v="SI"/>
    <n v="0"/>
    <n v="1"/>
    <s v="CLIENTES"/>
    <x v="10"/>
    <x v="3"/>
    <n v="468"/>
    <n v="18"/>
    <n v="0.2"/>
  </r>
  <r>
    <d v="2019-03-08T00:00:00"/>
    <d v="1899-12-30T08:00:00"/>
    <d v="1899-12-30T08:00:00"/>
    <m/>
    <x v="1"/>
    <s v="JAR"/>
    <d v="2019-03-08T08:00:00"/>
    <s v="FLUIDRA"/>
    <s v="JOSE REY"/>
    <s v="Carga"/>
    <x v="1"/>
    <n v="13.5"/>
    <n v="26"/>
    <x v="0"/>
    <s v="FLUIDRA"/>
    <s v="DDP Cliente Roto"/>
    <s v="MAÇANET"/>
    <m/>
    <m/>
    <m/>
    <m/>
    <n v="30"/>
    <x v="4"/>
    <x v="49"/>
    <x v="9"/>
    <m/>
    <n v="1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8:30:00"/>
    <d v="1899-12-30T08:30:00"/>
    <m/>
    <x v="1"/>
    <s v="MR"/>
    <d v="2019-03-08T08:30:00"/>
    <s v="DAVID"/>
    <s v="DAVID BERTRAN"/>
    <s v="Carga"/>
    <x v="0"/>
    <n v="3"/>
    <n v="6"/>
    <x v="0"/>
    <s v="DAVID BERTRAN"/>
    <s v="Recogida diaria"/>
    <s v="PALAU"/>
    <m/>
    <m/>
    <m/>
    <m/>
    <n v="20"/>
    <x v="4"/>
    <x v="49"/>
    <x v="20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9:01:00"/>
    <m/>
    <m/>
    <x v="0"/>
    <s v="JAR"/>
    <d v="2019-03-08T09:00:00"/>
    <m/>
    <s v="SUS MEDIOS"/>
    <s v="Descarga"/>
    <x v="0"/>
    <n v="0.1"/>
    <n v="1"/>
    <x v="1"/>
    <s v="CIFEC"/>
    <s v="Proveedor Inyección"/>
    <s v="PALAU"/>
    <m/>
    <m/>
    <m/>
    <m/>
    <n v="1"/>
    <x v="5"/>
    <x v="49"/>
    <x v="52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09:15:00"/>
    <d v="1899-12-30T09:15:00"/>
    <m/>
    <x v="1"/>
    <s v="MR"/>
    <d v="2019-03-08T09:30:00"/>
    <s v="DAVID"/>
    <s v="DAVID BERTRAN"/>
    <s v="Carga"/>
    <x v="0"/>
    <n v="3"/>
    <n v="6"/>
    <x v="0"/>
    <s v="DAVID BERTRAN"/>
    <s v="Recogida diaria"/>
    <s v="PALAU"/>
    <m/>
    <m/>
    <m/>
    <m/>
    <n v="20"/>
    <x v="0"/>
    <x v="49"/>
    <x v="69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09:24:00"/>
    <m/>
    <m/>
    <x v="0"/>
    <s v="MR"/>
    <d v="2019-03-08T09:30:00"/>
    <m/>
    <s v="ASM"/>
    <s v="Descarga"/>
    <x v="0"/>
    <n v="0"/>
    <n v="0.5"/>
    <x v="1"/>
    <s v="ASM "/>
    <s v="Proveedor Inyección"/>
    <s v="BILBAO"/>
    <s v="1 SOBRE PARA MIREIA ESPINAL DE IÑAQUI ANSOTEGUI"/>
    <m/>
    <m/>
    <m/>
    <m/>
    <x v="1"/>
    <x v="49"/>
    <x v="209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09:28:00"/>
    <m/>
    <m/>
    <x v="0"/>
    <s v="MR"/>
    <d v="2019-03-08T09:30:00"/>
    <m/>
    <s v="SUS MEDIOS"/>
    <s v="Descarga"/>
    <x v="0"/>
    <n v="0"/>
    <n v="0.5"/>
    <x v="0"/>
    <s v="SIMONA"/>
    <s v="Proveedor Roto"/>
    <s v="SANT BOI"/>
    <s v="ALB. 7201243521  PDO 213004414"/>
    <m/>
    <m/>
    <m/>
    <m/>
    <x v="4"/>
    <x v="49"/>
    <x v="156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09:30:00"/>
    <d v="1899-12-30T09:30:00"/>
    <m/>
    <x v="1"/>
    <s v="MR"/>
    <d v="2019-03-08T09:30:00"/>
    <m/>
    <s v="SUS MEDIOS"/>
    <s v="Descarga"/>
    <x v="0"/>
    <n v="10"/>
    <n v="20"/>
    <x v="0"/>
    <s v="SABIC PETROCHEMICAL"/>
    <s v="Proveedor Inyección"/>
    <s v="PALAU"/>
    <s v="NO HA INDICADO NI HORA NI PALETS A DESCARGAR"/>
    <m/>
    <m/>
    <m/>
    <m/>
    <x v="9"/>
    <x v="49"/>
    <x v="1"/>
    <m/>
    <n v="0"/>
    <x v="0"/>
    <x v="0"/>
    <s v="SI"/>
    <s v="SI"/>
    <s v="Retraso"/>
    <n v="1"/>
    <n v="0"/>
    <s v="PROVEEDORES"/>
    <x v="10"/>
    <x v="3"/>
    <n v="468"/>
    <n v="18"/>
    <n v="0.2"/>
  </r>
  <r>
    <d v="2019-03-08T00:00:00"/>
    <d v="1899-12-30T09:45:00"/>
    <m/>
    <m/>
    <x v="0"/>
    <s v="JAR"/>
    <d v="2019-03-08T10:00:00"/>
    <m/>
    <s v="SUS MEDIOS"/>
    <s v="Descarga"/>
    <x v="0"/>
    <n v="0.1"/>
    <n v="0.5"/>
    <x v="1"/>
    <s v="SER FER VALLES"/>
    <s v="Proveedor Roto"/>
    <s v="Montornes"/>
    <n v="213004695"/>
    <m/>
    <m/>
    <m/>
    <n v="1"/>
    <x v="5"/>
    <x v="49"/>
    <x v="53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10:30:00"/>
    <d v="1899-12-30T10:30:00"/>
    <m/>
    <x v="1"/>
    <s v="JAR"/>
    <d v="2019-03-08T10:30:00"/>
    <m/>
    <s v="SUS MEDIOS"/>
    <s v="Descarga"/>
    <x v="0"/>
    <n v="2"/>
    <n v="3"/>
    <x v="0"/>
    <s v="TRANSFOR-PACKAGING"/>
    <s v="Proveedor Inyección"/>
    <s v="palau"/>
    <m/>
    <m/>
    <m/>
    <m/>
    <n v="15"/>
    <x v="0"/>
    <x v="49"/>
    <x v="1"/>
    <m/>
    <n v="0"/>
    <x v="0"/>
    <x v="0"/>
    <s v="SI"/>
    <s v="SI"/>
    <s v="SI"/>
    <n v="0"/>
    <n v="1"/>
    <s v="PROVEEDORES"/>
    <x v="10"/>
    <x v="3"/>
    <n v="468"/>
    <n v="18"/>
    <n v="0.2"/>
  </r>
  <r>
    <d v="2019-03-08T00:00:00"/>
    <d v="1899-12-30T10:56:00"/>
    <m/>
    <m/>
    <x v="0"/>
    <s v="MR"/>
    <d v="2019-03-08T11:00:00"/>
    <m/>
    <s v="SUS MEDIOS"/>
    <s v="Descarga"/>
    <x v="0"/>
    <n v="0"/>
    <n v="0.5"/>
    <x v="1"/>
    <s v="TORRAS"/>
    <s v="Proveedor Roto"/>
    <s v="SABADELL"/>
    <s v="ALB. L914488 NO TIENE Nº PEDIDO"/>
    <m/>
    <m/>
    <m/>
    <n v="1"/>
    <x v="5"/>
    <x v="49"/>
    <x v="183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11:00:00"/>
    <d v="1899-12-30T11:00:00"/>
    <m/>
    <x v="1"/>
    <s v="JAR"/>
    <d v="2019-03-08T11:00:00"/>
    <m/>
    <s v="BREGER"/>
    <s v="Carga"/>
    <x v="0"/>
    <n v="3"/>
    <n v="6"/>
    <x v="0"/>
    <s v="SCHOELLER FRANCIA"/>
    <s v="Retira cliente Filial"/>
    <s v="Gaillon"/>
    <s v="6006932 + 6006978"/>
    <m/>
    <m/>
    <m/>
    <n v="30"/>
    <x v="0"/>
    <x v="49"/>
    <x v="2"/>
    <m/>
    <n v="0"/>
    <x v="0"/>
    <x v="0"/>
    <s v="SI"/>
    <s v="SI"/>
    <s v="SI"/>
    <n v="0"/>
    <n v="1"/>
    <s v="CLIENTES"/>
    <x v="10"/>
    <x v="3"/>
    <n v="468"/>
    <n v="18"/>
    <n v="0.2"/>
  </r>
  <r>
    <d v="2019-03-08T00:00:00"/>
    <d v="1899-12-30T11:30:00"/>
    <d v="1899-12-30T11:30:00"/>
    <m/>
    <x v="1"/>
    <s v="JAR"/>
    <d v="2019-03-08T11:30:00"/>
    <m/>
    <s v="GONZATRANS"/>
    <s v="Carga"/>
    <x v="1"/>
    <n v="13.5"/>
    <n v="26"/>
    <x v="0"/>
    <s v="QUESOS CORCUERA"/>
    <s v="DDP Cliente Inyección"/>
    <s v="Toledo"/>
    <s v="pd.27036"/>
    <m/>
    <m/>
    <m/>
    <n v="60"/>
    <x v="0"/>
    <x v="49"/>
    <x v="3"/>
    <m/>
    <n v="1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12:00:00"/>
    <d v="1899-12-30T12:00:00"/>
    <m/>
    <x v="1"/>
    <s v="JAR"/>
    <d v="2019-03-08T12:00:00"/>
    <m/>
    <s v="JOSE REY"/>
    <s v="Carga"/>
    <x v="1"/>
    <n v="13.5"/>
    <n v="33"/>
    <x v="0"/>
    <s v="BARREIRO PESCA"/>
    <s v="DDP Cliente Inyección"/>
    <s v="Cadiz"/>
    <m/>
    <s v="3527-CNC  y  R-2901-BCD"/>
    <m/>
    <m/>
    <n v="60"/>
    <x v="0"/>
    <x v="49"/>
    <x v="4"/>
    <m/>
    <n v="1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12:30:00"/>
    <d v="1899-12-30T12:30:00"/>
    <m/>
    <x v="1"/>
    <s v="JAR"/>
    <d v="2019-03-08T12:30:00"/>
    <m/>
    <s v="GARVI"/>
    <s v="Descarga"/>
    <x v="0"/>
    <n v="3"/>
    <n v="5"/>
    <x v="0"/>
    <s v="ALTOPLAST"/>
    <s v="Proveedor Inyección"/>
    <s v="Hostalets de V."/>
    <s v="Cajas Soldadas"/>
    <m/>
    <m/>
    <m/>
    <n v="20"/>
    <x v="5"/>
    <x v="49"/>
    <x v="5"/>
    <m/>
    <n v="0"/>
    <x v="0"/>
    <x v="0"/>
    <s v="SI"/>
    <s v="SI"/>
    <s v="SI"/>
    <n v="0"/>
    <n v="1"/>
    <s v="PROVEEDORES"/>
    <x v="10"/>
    <x v="3"/>
    <n v="468"/>
    <n v="18"/>
    <n v="0.2"/>
  </r>
  <r>
    <d v="2019-03-08T00:00:00"/>
    <d v="1899-12-30T13:00:00"/>
    <d v="1899-12-30T13:00:00"/>
    <m/>
    <x v="1"/>
    <s v="JAR"/>
    <d v="2019-03-08T13:00:00"/>
    <m/>
    <s v="SUS MEDIOS"/>
    <s v="Carga"/>
    <x v="0"/>
    <n v="9"/>
    <n v="6"/>
    <x v="0"/>
    <s v="SCHOELLER ITALIA"/>
    <s v="Retira cliente Inyección"/>
    <s v="italia"/>
    <s v="– los ibc’s de italia. 6006870"/>
    <s v="B857 MRV – B957 MRV"/>
    <m/>
    <m/>
    <n v="60"/>
    <x v="4"/>
    <x v="49"/>
    <x v="37"/>
    <m/>
    <n v="0"/>
    <x v="0"/>
    <x v="0"/>
    <s v="SI"/>
    <s v="SI"/>
    <s v="SI"/>
    <n v="0"/>
    <n v="1"/>
    <s v="CLIENTES"/>
    <x v="10"/>
    <x v="3"/>
    <n v="468"/>
    <n v="18"/>
    <n v="0.2"/>
  </r>
  <r>
    <d v="2019-03-08T00:00:00"/>
    <d v="1899-12-30T13:10:00"/>
    <m/>
    <m/>
    <x v="0"/>
    <s v="JAR"/>
    <d v="2019-03-08T13:00:00"/>
    <m/>
    <s v="SUS MEDIOS"/>
    <s v="Descarga"/>
    <x v="0"/>
    <n v="1"/>
    <n v="1"/>
    <x v="0"/>
    <s v="OSONA IND. PLASTIC"/>
    <s v="Proveedor Inyección"/>
    <s v="palau"/>
    <n v="113006352"/>
    <m/>
    <m/>
    <m/>
    <n v="10"/>
    <x v="5"/>
    <x v="49"/>
    <x v="85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13:20:00"/>
    <m/>
    <m/>
    <x v="0"/>
    <s v="JAR"/>
    <d v="2019-03-08T13:30:00"/>
    <m/>
    <s v="SUS MEDIOS"/>
    <s v="Descarga"/>
    <x v="0"/>
    <n v="0.1"/>
    <n v="0.1"/>
    <x v="1"/>
    <s v="TENTE RUEDAS"/>
    <s v="Proveedor Roto"/>
    <s v="PALAU"/>
    <s v="PD. 213004426"/>
    <m/>
    <m/>
    <m/>
    <n v="5"/>
    <x v="5"/>
    <x v="49"/>
    <x v="125"/>
    <m/>
    <n v="0"/>
    <x v="0"/>
    <x v="0"/>
    <s v="No"/>
    <s v="Sin cita"/>
    <s v="Sin cita"/>
    <n v="1"/>
    <n v="0"/>
    <s v="PROVEEDORES"/>
    <x v="10"/>
    <x v="3"/>
    <n v="468"/>
    <n v="18"/>
    <n v="0.2"/>
  </r>
  <r>
    <d v="2019-03-08T00:00:00"/>
    <d v="1899-12-30T13:30:00"/>
    <d v="1899-12-30T13:30:00"/>
    <m/>
    <x v="1"/>
    <s v="JAR"/>
    <d v="2019-03-08T13:30:00"/>
    <m/>
    <s v="SUS MEDIOS"/>
    <s v="Descarga"/>
    <x v="0"/>
    <n v="4"/>
    <n v="4"/>
    <x v="0"/>
    <s v="LUIS MARQUES PINHEIRO"/>
    <s v="DDP Cliente Inyección"/>
    <s v="portugal"/>
    <s v="devolución 7300068 - LUIS PINHEIRO MARQUES "/>
    <m/>
    <m/>
    <m/>
    <n v="20"/>
    <x v="8"/>
    <x v="49"/>
    <x v="6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14:00:00"/>
    <d v="1899-12-30T14:00:00"/>
    <m/>
    <x v="1"/>
    <s v="JAR"/>
    <d v="2019-03-08T14:00:00"/>
    <m/>
    <s v="SUS MEDIOS"/>
    <s v="Carga"/>
    <x v="0"/>
    <n v="2"/>
    <n v="3"/>
    <x v="0"/>
    <s v="LUIS MARQUES PINHEIRO"/>
    <s v="Retira cliente Inyección"/>
    <s v="Portugal"/>
    <s v="PD.26748"/>
    <s v="03NR61 - L1709S5"/>
    <m/>
    <m/>
    <n v="20"/>
    <x v="8"/>
    <x v="49"/>
    <x v="42"/>
    <m/>
    <n v="0"/>
    <x v="0"/>
    <x v="0"/>
    <s v="SI"/>
    <s v="SI"/>
    <s v="SI"/>
    <n v="0"/>
    <n v="1"/>
    <s v="CLIENTES"/>
    <x v="10"/>
    <x v="3"/>
    <n v="468"/>
    <n v="18"/>
    <n v="0.2"/>
  </r>
  <r>
    <d v="2019-03-08T00:00:00"/>
    <d v="1899-12-30T15:00:00"/>
    <d v="1899-12-30T15:00:00"/>
    <m/>
    <x v="1"/>
    <s v="JAR"/>
    <d v="2019-03-08T15:00:00"/>
    <m/>
    <s v="GONZATRANS"/>
    <s v="Carga"/>
    <x v="1"/>
    <n v="13.5"/>
    <n v="26"/>
    <x v="0"/>
    <s v="QUESOS CORCUERA"/>
    <s v="DDP Cliente Inyección"/>
    <s v="Toledo"/>
    <s v="pd.27036"/>
    <m/>
    <m/>
    <m/>
    <n v="60"/>
    <x v="6"/>
    <x v="49"/>
    <x v="39"/>
    <m/>
    <n v="1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15:30:00"/>
    <d v="1899-12-30T15:30:00"/>
    <m/>
    <x v="1"/>
    <s v="JAR"/>
    <d v="2019-03-08T15:30:00"/>
    <n v="6006928"/>
    <s v="BREGER"/>
    <s v="Carga"/>
    <x v="0"/>
    <n v="3"/>
    <n v="6"/>
    <x v="0"/>
    <s v="SCHOELLER FRANCIA"/>
    <s v="Retira cliente Filial"/>
    <s v="NURIEUX"/>
    <m/>
    <m/>
    <m/>
    <m/>
    <n v="30"/>
    <x v="6"/>
    <x v="49"/>
    <x v="49"/>
    <m/>
    <n v="0"/>
    <x v="0"/>
    <x v="0"/>
    <s v="SI"/>
    <s v="SI"/>
    <s v="Retraso"/>
    <n v="1"/>
    <n v="0"/>
    <s v="CLIENTES"/>
    <x v="10"/>
    <x v="3"/>
    <n v="468"/>
    <n v="18"/>
    <n v="0.2"/>
  </r>
  <r>
    <d v="2019-03-08T00:00:00"/>
    <d v="1899-12-30T16:00:00"/>
    <d v="1899-12-30T16:00:00"/>
    <m/>
    <x v="1"/>
    <s v="MR"/>
    <d v="2019-03-08T16:00:00"/>
    <m/>
    <s v="SUS MEDIOS"/>
    <s v="Carga"/>
    <x v="0"/>
    <n v="5"/>
    <n v="10"/>
    <x v="0"/>
    <s v="AQUA AMBIENT"/>
    <s v="Retira cliente Roto"/>
    <s v="VARIOS"/>
    <m/>
    <m/>
    <m/>
    <m/>
    <n v="10"/>
    <x v="6"/>
    <x v="49"/>
    <x v="13"/>
    <m/>
    <n v="0"/>
    <x v="0"/>
    <x v="0"/>
    <s v="SI"/>
    <s v="SI"/>
    <s v="SI"/>
    <n v="0"/>
    <n v="1"/>
    <s v="CLIENTES"/>
    <x v="10"/>
    <x v="3"/>
    <n v="468"/>
    <n v="18"/>
    <n v="0.2"/>
  </r>
  <r>
    <d v="2019-03-08T00:00:00"/>
    <d v="1899-12-30T16:20:00"/>
    <d v="1899-12-30T16:20:00"/>
    <m/>
    <x v="1"/>
    <s v="JAR"/>
    <d v="2019-03-08T16:30:00"/>
    <m/>
    <s v="COBARPLAS"/>
    <s v="Descarga"/>
    <x v="0"/>
    <n v="3"/>
    <n v="6"/>
    <x v="0"/>
    <s v="PLASTICOS GUELL"/>
    <s v="Proveedor Roto"/>
    <s v="PALAU"/>
    <m/>
    <m/>
    <m/>
    <m/>
    <n v="30"/>
    <x v="6"/>
    <x v="49"/>
    <x v="192"/>
    <m/>
    <n v="0"/>
    <x v="0"/>
    <x v="0"/>
    <s v="SI"/>
    <s v="SI"/>
    <s v="SI"/>
    <n v="0"/>
    <n v="1"/>
    <s v="PROVEEDORES"/>
    <x v="10"/>
    <x v="3"/>
    <n v="468"/>
    <n v="18"/>
    <n v="0.2"/>
  </r>
  <r>
    <d v="2019-03-08T00:00:00"/>
    <d v="1899-12-30T16:30:00"/>
    <d v="1899-12-30T16:30:00"/>
    <m/>
    <x v="1"/>
    <s v="JAR"/>
    <d v="2019-03-08T16:30:00"/>
    <n v="26956"/>
    <s v="SUS MEDIOS"/>
    <s v="Carga"/>
    <x v="0"/>
    <n v="1"/>
    <n v="1"/>
    <x v="0"/>
    <s v="VARIOS"/>
    <s v="Retira cliente Inyección"/>
    <s v="Portugal"/>
    <m/>
    <m/>
    <m/>
    <m/>
    <n v="10"/>
    <x v="8"/>
    <x v="49"/>
    <x v="8"/>
    <m/>
    <n v="0"/>
    <x v="0"/>
    <x v="0"/>
    <s v="SI"/>
    <s v="SI"/>
    <s v="SI"/>
    <n v="0"/>
    <n v="1"/>
    <s v="CLIENTES"/>
    <x v="10"/>
    <x v="3"/>
    <n v="468"/>
    <n v="18"/>
    <n v="0.2"/>
  </r>
  <r>
    <d v="2019-03-08T00:00:00"/>
    <d v="1899-12-30T17:00:00"/>
    <d v="1899-12-30T17:00:00"/>
    <m/>
    <x v="1"/>
    <s v="MR"/>
    <d v="2019-03-08T17:00:00"/>
    <m/>
    <s v="TRANSLINK"/>
    <s v="Carga"/>
    <x v="0"/>
    <n v="1"/>
    <n v="1"/>
    <x v="0"/>
    <s v="TRANSLINK"/>
    <s v="Recogida diaria"/>
    <s v="VARIOS"/>
    <m/>
    <m/>
    <m/>
    <m/>
    <n v="20"/>
    <x v="8"/>
    <x v="49"/>
    <x v="41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17:20:00"/>
    <d v="1899-12-30T17:20:00"/>
    <m/>
    <x v="1"/>
    <s v="MR"/>
    <d v="2019-03-08T17:30:00"/>
    <s v="SZENDEX"/>
    <s v="SZENDEX"/>
    <s v="Carga"/>
    <x v="0"/>
    <n v="0"/>
    <n v="2"/>
    <x v="1"/>
    <s v="SZENDEX"/>
    <s v="Recogida diaria"/>
    <s v="VARIOS"/>
    <m/>
    <m/>
    <m/>
    <m/>
    <m/>
    <x v="9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3-08T00:00:00"/>
    <d v="1899-12-30T17:30:00"/>
    <d v="1899-12-30T17:30:00"/>
    <m/>
    <x v="1"/>
    <s v="MR"/>
    <d v="2019-03-08T17:30:00"/>
    <s v="SZENDEX"/>
    <s v="SZENDEX"/>
    <s v="Carga"/>
    <x v="0"/>
    <n v="0"/>
    <n v="1"/>
    <x v="1"/>
    <s v="SZENDEX"/>
    <s v="Recogida diaria"/>
    <s v="VARIOS"/>
    <m/>
    <m/>
    <m/>
    <m/>
    <n v="10"/>
    <x v="8"/>
    <x v="49"/>
    <x v="56"/>
    <m/>
    <n v="0"/>
    <x v="0"/>
    <x v="0"/>
    <s v="SI"/>
    <s v="SI"/>
    <s v="SI"/>
    <n v="0"/>
    <n v="1"/>
    <s v="TRANS. PROPIO"/>
    <x v="10"/>
    <x v="3"/>
    <n v="468"/>
    <n v="18"/>
    <n v="0.2"/>
  </r>
  <r>
    <d v="2019-03-08T00:00:00"/>
    <d v="1899-12-30T21:00:00"/>
    <d v="1899-12-30T21:00:00"/>
    <m/>
    <x v="1"/>
    <s v="JAR"/>
    <d v="2019-03-08T21:00:00"/>
    <s v="4001188-Chep"/>
    <s v="SUS MEDIOS"/>
    <s v="Carga"/>
    <x v="0"/>
    <n v="3"/>
    <n v="5"/>
    <x v="0"/>
    <s v="CHEP"/>
    <s v="Retira cliente Inyección"/>
    <s v="DE1G"/>
    <n v="3680274710"/>
    <m/>
    <m/>
    <m/>
    <n v="10"/>
    <x v="0"/>
    <x v="49"/>
    <x v="61"/>
    <m/>
    <n v="0"/>
    <x v="0"/>
    <x v="0"/>
    <s v="SI"/>
    <s v="SI"/>
    <s v="Adelanto"/>
    <n v="0"/>
    <n v="1"/>
    <s v="CLIENTES"/>
    <x v="10"/>
    <x v="3"/>
    <n v="468"/>
    <n v="18"/>
    <n v="0.2"/>
  </r>
  <r>
    <d v="2019-03-08T00:00:00"/>
    <d v="1899-12-30T21:30:00"/>
    <d v="1899-12-30T21:30:00"/>
    <m/>
    <x v="1"/>
    <s v="JAR"/>
    <d v="2019-03-08T21:30:00"/>
    <s v="4001188-Chep"/>
    <s v="SUS MEDIOS"/>
    <s v="Carga"/>
    <x v="0"/>
    <n v="3"/>
    <n v="5"/>
    <x v="0"/>
    <s v="CHEP"/>
    <s v="Retira cliente Inyección"/>
    <s v="FR3Y"/>
    <n v="3680274709"/>
    <m/>
    <m/>
    <m/>
    <n v="10"/>
    <x v="0"/>
    <x v="49"/>
    <x v="90"/>
    <m/>
    <n v="0"/>
    <x v="0"/>
    <x v="0"/>
    <s v="SI"/>
    <s v="SI"/>
    <s v="Adelanto"/>
    <n v="0"/>
    <n v="1"/>
    <s v="CLIENTES"/>
    <x v="10"/>
    <x v="3"/>
    <n v="468"/>
    <n v="18"/>
    <n v="0.2"/>
  </r>
  <r>
    <d v="2019-03-11T00:00:00"/>
    <d v="1899-12-30T06:00:00"/>
    <d v="1899-12-30T06:00:00"/>
    <m/>
    <x v="1"/>
    <s v="MR"/>
    <d v="2019-03-11T06:00:00"/>
    <m/>
    <s v="GONZATRANS"/>
    <s v="Carga"/>
    <x v="0"/>
    <n v="6"/>
    <n v="11"/>
    <x v="0"/>
    <s v="GONZATRANS"/>
    <s v="Recogida diaria"/>
    <s v="VARIOS"/>
    <m/>
    <m/>
    <m/>
    <m/>
    <n v="20"/>
    <x v="8"/>
    <x v="50"/>
    <x v="76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06:30:00"/>
    <d v="1899-12-30T06:30:00"/>
    <m/>
    <x v="1"/>
    <s v="JAR"/>
    <d v="2019-03-11T06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6"/>
    <x v="50"/>
    <x v="167"/>
    <m/>
    <n v="1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07:00:00"/>
    <d v="1899-12-30T07:00:00"/>
    <m/>
    <x v="1"/>
    <s v="JAR"/>
    <d v="2019-03-11T07:00:00"/>
    <m/>
    <s v="SUS MEDIOS"/>
    <s v="Descarga"/>
    <x v="0"/>
    <n v="6"/>
    <n v="12"/>
    <x v="0"/>
    <s v="SERRADORA DOMENECH"/>
    <s v="Proveedor Inyección"/>
    <s v="Girona"/>
    <s v="nº 113006537 - Palets fitosanitarios !!!!"/>
    <m/>
    <m/>
    <m/>
    <n v="10"/>
    <x v="6"/>
    <x v="50"/>
    <x v="22"/>
    <m/>
    <n v="0"/>
    <x v="0"/>
    <x v="0"/>
    <s v="SI"/>
    <s v="SI"/>
    <s v="Retraso"/>
    <n v="1"/>
    <n v="0"/>
    <s v="PROVEEDORES"/>
    <x v="11"/>
    <x v="3"/>
    <n v="468"/>
    <n v="18"/>
    <n v="0.2"/>
  </r>
  <r>
    <d v="2019-03-11T00:00:00"/>
    <d v="1899-12-30T08:00:00"/>
    <d v="1899-12-30T08:00:00"/>
    <m/>
    <x v="1"/>
    <s v="JAR"/>
    <d v="2019-03-11T08:0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50"/>
    <x v="61"/>
    <m/>
    <n v="1"/>
    <x v="0"/>
    <x v="0"/>
    <s v="SI"/>
    <s v="SI"/>
    <s v="Adelanto"/>
    <n v="0"/>
    <n v="1"/>
    <s v="TRANS. PROPIO"/>
    <x v="11"/>
    <x v="3"/>
    <n v="468"/>
    <n v="18"/>
    <n v="0.2"/>
  </r>
  <r>
    <d v="2019-03-11T00:00:00"/>
    <d v="1899-12-30T08:30:00"/>
    <d v="1899-12-30T08:30:00"/>
    <m/>
    <x v="1"/>
    <s v="MR"/>
    <d v="2019-03-11T08:30:00"/>
    <s v="DAVID"/>
    <s v="DAVID BERTRAN"/>
    <s v="Carga"/>
    <x v="0"/>
    <n v="3"/>
    <n v="6"/>
    <x v="0"/>
    <s v="DAVID BERTRAN"/>
    <s v="Recogida diaria"/>
    <s v="PALAU"/>
    <m/>
    <m/>
    <m/>
    <m/>
    <n v="20"/>
    <x v="3"/>
    <x v="50"/>
    <x v="20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08:37:00"/>
    <m/>
    <m/>
    <x v="0"/>
    <s v="MR"/>
    <d v="2019-03-11T08:30:00"/>
    <m/>
    <s v="SUS MEDIOS"/>
    <s v="Descarga"/>
    <x v="0"/>
    <n v="0.5"/>
    <n v="1"/>
    <x v="0"/>
    <s v="EUROMASTER"/>
    <s v="Proveedor Inyección"/>
    <s v="SENTMENAT"/>
    <s v="ALB. 0A19001018 PDO 113006542"/>
    <m/>
    <m/>
    <m/>
    <m/>
    <x v="3"/>
    <x v="50"/>
    <x v="147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08:43:00"/>
    <m/>
    <m/>
    <x v="0"/>
    <s v="MR"/>
    <d v="2019-03-11T08:30:00"/>
    <m/>
    <s v="TRANSNATURE"/>
    <s v="Descarga"/>
    <x v="0"/>
    <n v="0.5"/>
    <n v="1"/>
    <x v="0"/>
    <s v="TRAMACO"/>
    <s v="Proveedor Inyección"/>
    <s v="PALAU"/>
    <s v="ALB. 191030 NO TIENE Nº PEDIDO"/>
    <m/>
    <m/>
    <m/>
    <m/>
    <x v="8"/>
    <x v="50"/>
    <x v="210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09:00:00"/>
    <d v="1899-12-30T09:00:00"/>
    <m/>
    <x v="1"/>
    <s v="JAR"/>
    <d v="2019-03-11T09:00:00"/>
    <s v="Carga Lorqui"/>
    <s v="ALGAITRUCK"/>
    <s v="Carga"/>
    <x v="1"/>
    <n v="13.5"/>
    <n v="26"/>
    <x v="0"/>
    <s v="SCHOELLER LORQUI"/>
    <s v="Entre plantas"/>
    <s v="MURCIA"/>
    <s v="Envio Molde Patas y M.P."/>
    <m/>
    <m/>
    <m/>
    <n v="60"/>
    <x v="8"/>
    <x v="50"/>
    <x v="22"/>
    <m/>
    <n v="1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09:20:00"/>
    <d v="1899-12-30T09:20:00"/>
    <m/>
    <x v="1"/>
    <s v="MR"/>
    <d v="2019-03-11T09:30:00"/>
    <s v="DAVID"/>
    <s v="DAVID BERTRAN"/>
    <s v="Carga"/>
    <x v="0"/>
    <n v="3"/>
    <n v="6"/>
    <x v="0"/>
    <s v="DAVID BERTRAN"/>
    <s v="Recogida diaria"/>
    <s v="PALAU"/>
    <m/>
    <m/>
    <m/>
    <m/>
    <n v="20"/>
    <x v="3"/>
    <x v="50"/>
    <x v="82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09:30:00"/>
    <m/>
    <m/>
    <x v="0"/>
    <s v="JAR"/>
    <d v="2019-03-11T09:30:00"/>
    <m/>
    <s v="SUS MEDIOS"/>
    <s v="Descarga"/>
    <x v="0"/>
    <n v="1"/>
    <n v="1"/>
    <x v="0"/>
    <s v="SCHOELLER UK"/>
    <s v="Proveedor Filial"/>
    <s v="Uk"/>
    <n v="413008742"/>
    <m/>
    <m/>
    <m/>
    <n v="5"/>
    <x v="5"/>
    <x v="50"/>
    <x v="0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09:35:00"/>
    <m/>
    <m/>
    <x v="0"/>
    <s v="MR"/>
    <d v="2019-03-11T09:30:00"/>
    <m/>
    <s v="ARAGONES"/>
    <s v="Descarga"/>
    <x v="0"/>
    <n v="0"/>
    <s v="0,5"/>
    <x v="1"/>
    <s v="SAFI FABRICA DE VALVULAS"/>
    <s v="Proveedor Roto"/>
    <s v="EL VENDRELL"/>
    <s v="ALB. 2.019/1.196 PDO. 213004382 Y ALB. 2.019/1.197 PDO. 213004410"/>
    <m/>
    <m/>
    <m/>
    <m/>
    <x v="1"/>
    <x v="50"/>
    <x v="74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09:40:00"/>
    <m/>
    <m/>
    <x v="0"/>
    <s v="JAR"/>
    <d v="2019-03-11T09:30:00"/>
    <m/>
    <s v="TRANSNATURE"/>
    <s v="Descarga"/>
    <x v="0"/>
    <n v="1"/>
    <n v="1"/>
    <x v="1"/>
    <s v="TRAMACO"/>
    <s v="Proveedor Roto"/>
    <s v="caldes"/>
    <m/>
    <m/>
    <m/>
    <m/>
    <n v="5"/>
    <x v="5"/>
    <x v="50"/>
    <x v="83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11:00:00"/>
    <d v="1899-12-30T11:00:00"/>
    <m/>
    <x v="1"/>
    <s v="JAR"/>
    <d v="2019-03-11T11:00:00"/>
    <n v="25593"/>
    <s v="LORETRANSMUR"/>
    <s v="Carga"/>
    <x v="1"/>
    <n v="13.5"/>
    <n v="26"/>
    <x v="2"/>
    <s v="AGRUP. HORT. LUCAS"/>
    <s v="Retira cliente Inyección"/>
    <s v="Murcia"/>
    <m/>
    <m/>
    <m/>
    <m/>
    <n v="45"/>
    <x v="8"/>
    <x v="50"/>
    <x v="2"/>
    <m/>
    <n v="1"/>
    <x v="0"/>
    <x v="0"/>
    <s v="SI"/>
    <s v="SI"/>
    <s v="SI"/>
    <n v="0"/>
    <n v="1"/>
    <s v="CLIENTES"/>
    <x v="11"/>
    <x v="3"/>
    <n v="468"/>
    <n v="18"/>
    <n v="0.2"/>
  </r>
  <r>
    <d v="2019-03-11T00:00:00"/>
    <d v="1899-12-30T11:10:00"/>
    <m/>
    <m/>
    <x v="0"/>
    <s v="JAR"/>
    <d v="2019-03-11T11:00:00"/>
    <n v="6006965"/>
    <s v="BCN EXPRESS"/>
    <s v="Carga"/>
    <x v="0"/>
    <n v="1"/>
    <n v="1"/>
    <x v="0"/>
    <s v="STORE &amp; GO "/>
    <s v="Retira cliente Inyección"/>
    <s v="Republica Checa"/>
    <m/>
    <m/>
    <m/>
    <m/>
    <n v="10"/>
    <x v="6"/>
    <x v="50"/>
    <x v="79"/>
    <m/>
    <n v="0"/>
    <x v="0"/>
    <x v="0"/>
    <s v="No"/>
    <s v="Sin cita"/>
    <s v="Sin cita"/>
    <n v="1"/>
    <n v="0"/>
    <s v="CLIENTES"/>
    <x v="11"/>
    <x v="3"/>
    <n v="468"/>
    <n v="18"/>
    <n v="0.2"/>
  </r>
  <r>
    <d v="2019-03-11T00:00:00"/>
    <d v="1899-12-30T11:15:00"/>
    <d v="1899-12-30T11:15:00"/>
    <m/>
    <x v="1"/>
    <s v="MR"/>
    <d v="2019-03-11T11:30:00"/>
    <s v="DAVID"/>
    <s v="DAVID BERTRAN"/>
    <s v="Carga"/>
    <x v="0"/>
    <n v="3"/>
    <n v="6"/>
    <x v="0"/>
    <s v="DAVID BERTRAN"/>
    <s v="Recogida diaria"/>
    <s v="PALAU"/>
    <m/>
    <m/>
    <m/>
    <m/>
    <n v="15"/>
    <x v="6"/>
    <x v="50"/>
    <x v="75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11:45:00"/>
    <m/>
    <m/>
    <x v="0"/>
    <s v="JAR"/>
    <d v="2019-03-11T12:00:00"/>
    <m/>
    <s v="ENVIALIA"/>
    <s v="Descarga"/>
    <x v="0"/>
    <n v="0.5"/>
    <n v="0.5"/>
    <x v="1"/>
    <s v="COMERCIAL ARQUÉ"/>
    <s v="Proveedor Inyección"/>
    <s v="Palau"/>
    <n v="113006497"/>
    <m/>
    <m/>
    <m/>
    <n v="1"/>
    <x v="5"/>
    <x v="50"/>
    <x v="63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12:00:00"/>
    <d v="1899-12-30T12:00:00"/>
    <m/>
    <x v="1"/>
    <s v="JAR"/>
    <d v="2019-03-11T12:00:00"/>
    <n v="25593"/>
    <s v="LORETRANSMUR"/>
    <s v="Carga"/>
    <x v="1"/>
    <n v="13.5"/>
    <n v="26"/>
    <x v="2"/>
    <s v="AGRUP. HORT. LUCAS"/>
    <s v="Retira cliente Inyección"/>
    <s v="Murcia"/>
    <m/>
    <m/>
    <m/>
    <m/>
    <n v="45"/>
    <x v="8"/>
    <x v="50"/>
    <x v="4"/>
    <m/>
    <n v="1"/>
    <x v="0"/>
    <x v="0"/>
    <s v="SI"/>
    <s v="SI"/>
    <s v="SI"/>
    <n v="0"/>
    <n v="1"/>
    <s v="CLIENTES"/>
    <x v="11"/>
    <x v="3"/>
    <n v="468"/>
    <n v="18"/>
    <n v="0.2"/>
  </r>
  <r>
    <d v="2019-03-11T00:00:00"/>
    <d v="1899-12-30T12:10:00"/>
    <m/>
    <m/>
    <x v="0"/>
    <s v="JAR"/>
    <d v="2019-03-11T12:00:00"/>
    <m/>
    <s v="SCHENKER"/>
    <s v="Descarga"/>
    <x v="0"/>
    <n v="1"/>
    <n v="1"/>
    <x v="0"/>
    <s v="IQAP MASTERBATCH"/>
    <s v="Proveedor Inyección"/>
    <s v="Palau"/>
    <s v="Att. Triadu"/>
    <m/>
    <m/>
    <m/>
    <n v="2"/>
    <x v="5"/>
    <x v="50"/>
    <x v="24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13:00:00"/>
    <d v="1899-12-30T13:00:00"/>
    <m/>
    <x v="1"/>
    <s v="JAR"/>
    <d v="2019-03-11T13:00:00"/>
    <s v="Descarga-SCHOELLER ALEMANIA"/>
    <s v="NOUTRANSPORT"/>
    <s v="Descarga"/>
    <x v="0"/>
    <n v="7"/>
    <n v="14"/>
    <x v="0"/>
    <s v="SCHOELLER SCHWERIN"/>
    <s v="Filial Import"/>
    <s v="palau"/>
    <s v="CB-1136"/>
    <m/>
    <m/>
    <m/>
    <n v="30"/>
    <x v="6"/>
    <x v="50"/>
    <x v="37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13:30:00"/>
    <d v="1899-12-30T13:30:00"/>
    <m/>
    <x v="1"/>
    <s v="JAR"/>
    <d v="2019-03-11T13:30:00"/>
    <m/>
    <s v="SUS MEDIOS"/>
    <s v="Carga"/>
    <x v="0"/>
    <n v="2"/>
    <n v="3"/>
    <x v="0"/>
    <s v="STORE &amp; GO "/>
    <s v="Retira cliente Inyección"/>
    <s v="portugal"/>
    <s v="26932 - 26917-26774-27052"/>
    <m/>
    <m/>
    <m/>
    <n v="10"/>
    <x v="5"/>
    <x v="50"/>
    <x v="6"/>
    <m/>
    <n v="0"/>
    <x v="0"/>
    <x v="0"/>
    <s v="SI"/>
    <s v="SI"/>
    <s v="SI"/>
    <n v="0"/>
    <n v="1"/>
    <s v="CLIENTES"/>
    <x v="11"/>
    <x v="3"/>
    <n v="468"/>
    <n v="18"/>
    <n v="0.2"/>
  </r>
  <r>
    <d v="2019-03-11T00:00:00"/>
    <d v="1899-12-30T14:00:00"/>
    <d v="1899-12-30T14:00:00"/>
    <m/>
    <x v="1"/>
    <s v="JAR"/>
    <d v="2019-03-11T14:00:00"/>
    <n v="26971"/>
    <s v="SUS MEDIOS"/>
    <s v="Carga"/>
    <x v="0"/>
    <n v="1"/>
    <n v="1"/>
    <x v="0"/>
    <s v="APLICOR WATER SOLUTIONS"/>
    <s v="Retira cliente Roto"/>
    <s v="Palau"/>
    <m/>
    <m/>
    <m/>
    <m/>
    <n v="10"/>
    <x v="0"/>
    <x v="50"/>
    <x v="42"/>
    <m/>
    <n v="0"/>
    <x v="0"/>
    <x v="0"/>
    <s v="SI"/>
    <s v="SI"/>
    <s v="SI"/>
    <n v="0"/>
    <n v="1"/>
    <s v="CLIENTES"/>
    <x v="11"/>
    <x v="3"/>
    <n v="468"/>
    <n v="18"/>
    <n v="0.2"/>
  </r>
  <r>
    <d v="2019-03-11T00:00:00"/>
    <d v="1899-12-30T15:00:00"/>
    <d v="1899-12-30T15:00:00"/>
    <m/>
    <x v="1"/>
    <s v="JAR"/>
    <d v="2019-03-11T15:00:00"/>
    <n v="6006793"/>
    <s v="BREGER"/>
    <s v="Carga"/>
    <x v="1"/>
    <n v="13.5"/>
    <n v="26"/>
    <x v="0"/>
    <s v="SCHOELLER FRANCIA"/>
    <s v="Retira cliente Filial"/>
    <s v="FRANCIA"/>
    <m/>
    <m/>
    <m/>
    <m/>
    <n v="45"/>
    <x v="4"/>
    <x v="50"/>
    <x v="39"/>
    <m/>
    <n v="1"/>
    <x v="0"/>
    <x v="0"/>
    <s v="SI"/>
    <s v="SI"/>
    <s v="SI"/>
    <n v="0"/>
    <n v="1"/>
    <s v="CLIENTES"/>
    <x v="11"/>
    <x v="3"/>
    <n v="468"/>
    <n v="18"/>
    <n v="0.2"/>
  </r>
  <r>
    <d v="2019-03-11T00:00:00"/>
    <d v="1899-12-30T15:30:00"/>
    <d v="1899-12-30T15:30:00"/>
    <m/>
    <x v="1"/>
    <s v="JAR"/>
    <d v="2019-03-11T15:30:00"/>
    <m/>
    <s v="BCN EXPRESS"/>
    <s v="Descarga"/>
    <x v="0"/>
    <n v="1"/>
    <n v="1"/>
    <x v="0"/>
    <s v="Q-PALL DEPOT MBS"/>
    <s v="Proveedor Inyección"/>
    <s v="Palau"/>
    <s v="PO 113006518 - QPALL Ref. facturación CB-1138 "/>
    <m/>
    <m/>
    <m/>
    <n v="10"/>
    <x v="5"/>
    <x v="50"/>
    <x v="7"/>
    <m/>
    <n v="0"/>
    <x v="0"/>
    <x v="0"/>
    <s v="SI"/>
    <s v="SI"/>
    <s v="SI"/>
    <n v="0"/>
    <n v="1"/>
    <s v="PROVEEDORES"/>
    <x v="11"/>
    <x v="3"/>
    <n v="468"/>
    <n v="18"/>
    <n v="0.2"/>
  </r>
  <r>
    <d v="2019-03-11T00:00:00"/>
    <d v="1899-12-30T15:40:00"/>
    <m/>
    <m/>
    <x v="0"/>
    <s v="JAR"/>
    <d v="2019-03-11T15:30:00"/>
    <m/>
    <s v="SUS MEDIOS"/>
    <s v="Descarga"/>
    <x v="0"/>
    <n v="1"/>
    <n v="1"/>
    <x v="0"/>
    <s v="ABC PALAU"/>
    <s v="Proveedor Roto"/>
    <s v="Palau"/>
    <s v="pd.213004421"/>
    <m/>
    <m/>
    <m/>
    <n v="10"/>
    <x v="4"/>
    <x v="50"/>
    <x v="73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1T00:00:00"/>
    <d v="1899-12-30T16:05:00"/>
    <d v="1899-12-30T16:05:00"/>
    <m/>
    <x v="1"/>
    <s v="JAR"/>
    <d v="2019-03-11T16:00:00"/>
    <s v="Ruth"/>
    <s v="SUS MEDIOS"/>
    <s v="Carga"/>
    <x v="0"/>
    <n v="1"/>
    <n v="1"/>
    <x v="0"/>
    <s v="VARIOS"/>
    <s v="DDP Cliente Inyección"/>
    <s v="Palau"/>
    <s v="pd.27083-26793"/>
    <m/>
    <m/>
    <m/>
    <n v="10"/>
    <x v="0"/>
    <x v="50"/>
    <x v="68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16:30:00"/>
    <d v="1899-12-30T16:30:00"/>
    <m/>
    <x v="1"/>
    <s v="JAR"/>
    <d v="2019-03-11T16:30:00"/>
    <n v="26992"/>
    <s v="SUS MEDIOS"/>
    <s v="Carga"/>
    <x v="1"/>
    <n v="13.5"/>
    <n v="26"/>
    <x v="0"/>
    <s v="AQUA AMBIENT"/>
    <s v="Retira cliente Roto"/>
    <s v="Bernis"/>
    <m/>
    <m/>
    <m/>
    <m/>
    <n v="45"/>
    <x v="4"/>
    <x v="50"/>
    <x v="8"/>
    <m/>
    <n v="1"/>
    <x v="0"/>
    <x v="0"/>
    <s v="SI"/>
    <s v="SI"/>
    <s v="SI"/>
    <n v="0"/>
    <n v="1"/>
    <s v="CLIENTES"/>
    <x v="11"/>
    <x v="3"/>
    <n v="468"/>
    <n v="18"/>
    <n v="0.2"/>
  </r>
  <r>
    <d v="2019-03-11T00:00:00"/>
    <d v="1899-12-30T17:00:00"/>
    <d v="1899-12-30T17:00:00"/>
    <m/>
    <x v="1"/>
    <s v="MR"/>
    <d v="2019-03-11T17:00:00"/>
    <m/>
    <s v="TRANSLINK"/>
    <s v="Carga"/>
    <x v="0"/>
    <n v="2"/>
    <n v="3"/>
    <x v="0"/>
    <s v="TRANSLINK"/>
    <s v="Recogida diaria"/>
    <s v="VARIOS"/>
    <m/>
    <m/>
    <m/>
    <m/>
    <n v="20"/>
    <x v="0"/>
    <x v="50"/>
    <x v="41"/>
    <m/>
    <n v="0"/>
    <x v="0"/>
    <x v="0"/>
    <s v="SI"/>
    <s v="SI"/>
    <s v="SI"/>
    <n v="0"/>
    <n v="1"/>
    <s v="TRANS. PROPIO"/>
    <x v="11"/>
    <x v="3"/>
    <n v="468"/>
    <n v="18"/>
    <n v="0.2"/>
  </r>
  <r>
    <d v="2019-03-11T00:00:00"/>
    <d v="1899-12-30T19:00:00"/>
    <d v="1899-12-30T19:00:00"/>
    <m/>
    <x v="1"/>
    <s v="JAR"/>
    <d v="2019-03-11T19:00:00"/>
    <n v="26448"/>
    <s v="J H L"/>
    <s v="Carga"/>
    <x v="1"/>
    <n v="13.5"/>
    <n v="26"/>
    <x v="2"/>
    <s v="VARIOS"/>
    <s v="DDP Cliente Inyección"/>
    <s v="PORTUGAL"/>
    <m/>
    <m/>
    <m/>
    <m/>
    <m/>
    <x v="9"/>
    <x v="23"/>
    <x v="119"/>
    <m/>
    <n v="1"/>
    <x v="1"/>
    <x v="1"/>
    <s v="N/A"/>
    <s v="N/A"/>
    <s v="N/A"/>
    <n v="1"/>
    <n v="0"/>
    <s v="TRANS. PROPIO"/>
    <x v="5"/>
    <x v="2"/>
    <n v="468"/>
    <n v="18"/>
    <n v="0.2"/>
  </r>
  <r>
    <d v="2019-03-11T00:00:00"/>
    <d v="1899-12-30T20:30:00"/>
    <d v="1899-12-30T20:30:00"/>
    <m/>
    <x v="1"/>
    <s v="JAR"/>
    <d v="2019-03-11T20:30:00"/>
    <s v="Chep"/>
    <s v="SUS MEDIOS"/>
    <s v="Carga"/>
    <x v="1"/>
    <n v="13.5"/>
    <n v="26"/>
    <x v="0"/>
    <s v="CHEP"/>
    <s v="Retira cliente Inyección"/>
    <s v="FRFM"/>
    <n v="3680273380"/>
    <m/>
    <m/>
    <m/>
    <n v="60"/>
    <x v="8"/>
    <x v="50"/>
    <x v="5"/>
    <m/>
    <n v="1"/>
    <x v="0"/>
    <x v="0"/>
    <s v="SI"/>
    <s v="SI"/>
    <s v="Adelanto"/>
    <n v="0"/>
    <n v="1"/>
    <s v="CLIENTES"/>
    <x v="11"/>
    <x v="3"/>
    <n v="468"/>
    <n v="18"/>
    <n v="0.2"/>
  </r>
  <r>
    <d v="2019-03-12T00:00:00"/>
    <d v="1899-12-30T07:00:00"/>
    <d v="1899-12-30T07:00:00"/>
    <m/>
    <x v="1"/>
    <s v="JAR"/>
    <d v="2019-03-12T07:0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51"/>
    <x v="61"/>
    <m/>
    <n v="1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08:20:00"/>
    <m/>
    <m/>
    <x v="0"/>
    <s v="JAR"/>
    <d v="2019-03-12T08:30:00"/>
    <m/>
    <s v="SUS MEDIOS"/>
    <s v="Descarga"/>
    <x v="0"/>
    <n v="1"/>
    <n v="1"/>
    <x v="0"/>
    <s v="EUROMASTER"/>
    <s v="Proveedor Inyección"/>
    <s v="Sentmenat"/>
    <n v="113006542"/>
    <m/>
    <m/>
    <m/>
    <n v="5"/>
    <x v="3"/>
    <x v="51"/>
    <x v="211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2T00:00:00"/>
    <d v="1899-12-30T08:30:00"/>
    <d v="1899-12-30T08:30:00"/>
    <m/>
    <x v="1"/>
    <s v="MR"/>
    <d v="2019-03-12T08:30:00"/>
    <s v="DAVID"/>
    <s v="DAVID BERTRAN"/>
    <s v="Carga"/>
    <x v="0"/>
    <n v="3"/>
    <n v="6"/>
    <x v="0"/>
    <s v="DAVID BERTRAN"/>
    <s v="Recogida diaria"/>
    <s v="PALAU"/>
    <m/>
    <m/>
    <m/>
    <m/>
    <n v="20"/>
    <x v="6"/>
    <x v="51"/>
    <x v="20"/>
    <m/>
    <n v="0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09:00:00"/>
    <m/>
    <m/>
    <x v="0"/>
    <s v="JAR"/>
    <d v="2019-03-12T09:00:00"/>
    <m/>
    <s v="SUS MEDIOS"/>
    <s v="Descarga"/>
    <x v="0"/>
    <n v="2"/>
    <n v="3"/>
    <x v="0"/>
    <s v="OSONA IND. PLASTIC"/>
    <s v="Proveedor Inyección"/>
    <s v="Palau"/>
    <m/>
    <m/>
    <m/>
    <m/>
    <n v="10"/>
    <x v="8"/>
    <x v="51"/>
    <x v="22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2T00:00:00"/>
    <d v="1899-12-30T09:30:00"/>
    <d v="1899-12-30T09:30:00"/>
    <m/>
    <x v="1"/>
    <s v="JAR"/>
    <d v="2019-03-12T09:30:00"/>
    <m/>
    <s v="COBARPLAS"/>
    <s v="Descarga"/>
    <x v="0"/>
    <n v="7"/>
    <n v="8"/>
    <x v="0"/>
    <s v="PLASTICOS GUELL"/>
    <s v="Proveedor Roto"/>
    <s v="Palau"/>
    <m/>
    <m/>
    <m/>
    <m/>
    <n v="30"/>
    <x v="6"/>
    <x v="51"/>
    <x v="0"/>
    <m/>
    <n v="0"/>
    <x v="0"/>
    <x v="0"/>
    <s v="SI"/>
    <s v="SI"/>
    <s v="SI"/>
    <n v="0"/>
    <n v="1"/>
    <s v="PROVEEDORES"/>
    <x v="11"/>
    <x v="3"/>
    <n v="468"/>
    <n v="18"/>
    <n v="0.2"/>
  </r>
  <r>
    <d v="2019-03-12T00:00:00"/>
    <d v="1899-12-30T09:45:00"/>
    <d v="1899-12-30T09:45:00"/>
    <m/>
    <x v="1"/>
    <s v="MR"/>
    <d v="2019-03-12T10:00:00"/>
    <m/>
    <s v="GONZATRANS"/>
    <s v="Carga"/>
    <x v="0"/>
    <n v="10"/>
    <n v="23"/>
    <x v="0"/>
    <s v="GONZATRANS"/>
    <s v="Recogida diaria"/>
    <s v="VARIOS"/>
    <m/>
    <m/>
    <m/>
    <m/>
    <n v="60"/>
    <x v="8"/>
    <x v="51"/>
    <x v="53"/>
    <m/>
    <n v="0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10:00:00"/>
    <d v="1899-12-30T10:00:00"/>
    <m/>
    <x v="1"/>
    <s v="JAR"/>
    <d v="2019-03-12T10:00:00"/>
    <m/>
    <s v="SUS MEDIOS"/>
    <s v="Descarga"/>
    <x v="0"/>
    <n v="2"/>
    <n v="4"/>
    <x v="0"/>
    <s v="LLABERIA PLASTICS"/>
    <s v="Proveedor Roto"/>
    <s v="Palau"/>
    <m/>
    <m/>
    <m/>
    <m/>
    <n v="10"/>
    <x v="5"/>
    <x v="51"/>
    <x v="86"/>
    <m/>
    <n v="0"/>
    <x v="0"/>
    <x v="0"/>
    <s v="SI"/>
    <s v="SI"/>
    <s v="Retraso"/>
    <n v="1"/>
    <n v="0"/>
    <s v="PROVEEDORES"/>
    <x v="11"/>
    <x v="3"/>
    <n v="468"/>
    <n v="18"/>
    <n v="0.2"/>
  </r>
  <r>
    <d v="2019-03-12T00:00:00"/>
    <d v="1899-12-30T10:10:00"/>
    <d v="1899-12-30T10:10:00"/>
    <m/>
    <x v="1"/>
    <s v="JAR"/>
    <d v="2019-03-12T10:00:00"/>
    <m/>
    <s v="SUS MEDIOS"/>
    <s v="Carga"/>
    <x v="0"/>
    <n v="6"/>
    <n v="12"/>
    <x v="0"/>
    <s v="SUMAL"/>
    <s v="Retira cliente Roto"/>
    <s v="Rubi"/>
    <s v="pd.26907"/>
    <m/>
    <m/>
    <m/>
    <n v="30"/>
    <x v="8"/>
    <x v="51"/>
    <x v="79"/>
    <m/>
    <n v="0"/>
    <x v="0"/>
    <x v="0"/>
    <s v="SI"/>
    <s v="SI"/>
    <s v="Retraso"/>
    <n v="1"/>
    <n v="0"/>
    <s v="CLIENTES"/>
    <x v="11"/>
    <x v="3"/>
    <n v="468"/>
    <n v="18"/>
    <n v="0.2"/>
  </r>
  <r>
    <d v="2019-03-12T00:00:00"/>
    <d v="1899-12-30T10:15:00"/>
    <d v="1899-12-30T10:15:00"/>
    <m/>
    <x v="1"/>
    <s v="JAR"/>
    <d v="2019-03-12T10:30:00"/>
    <m/>
    <s v="GONZATRANS"/>
    <s v="Carga"/>
    <x v="1"/>
    <n v="13.5"/>
    <n v="23"/>
    <x v="0"/>
    <s v="GONZATRANS"/>
    <s v="DDP Cliente Inyección"/>
    <s v="varios"/>
    <m/>
    <m/>
    <m/>
    <m/>
    <n v="60"/>
    <x v="8"/>
    <x v="51"/>
    <x v="43"/>
    <m/>
    <n v="1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10:20:00"/>
    <m/>
    <m/>
    <x v="0"/>
    <s v="JAR"/>
    <d v="2019-03-12T10:30:00"/>
    <m/>
    <s v="SEUR"/>
    <s v="Descarga"/>
    <x v="0"/>
    <n v="0.2"/>
    <n v="0.5"/>
    <x v="1"/>
    <s v="DISEÑO LOGO2"/>
    <s v="Proveedor Inyección"/>
    <s v="Alicante"/>
    <s v="alb.15-19"/>
    <m/>
    <m/>
    <m/>
    <n v="5"/>
    <x v="3"/>
    <x v="51"/>
    <x v="90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2T00:00:00"/>
    <d v="1899-12-30T10:25:00"/>
    <d v="1899-12-30T10:25:00"/>
    <m/>
    <x v="1"/>
    <s v="MR"/>
    <d v="2019-03-12T10:30:00"/>
    <s v="DAVID"/>
    <s v="DAVID BERTRAN"/>
    <s v="Carga"/>
    <x v="0"/>
    <n v="3"/>
    <n v="6"/>
    <x v="0"/>
    <s v="DAVID BERTRAN"/>
    <s v="Recogida diaria"/>
    <s v="PALAU"/>
    <s v="Plastic Osona"/>
    <m/>
    <m/>
    <m/>
    <n v="10"/>
    <x v="6"/>
    <x v="51"/>
    <x v="111"/>
    <m/>
    <n v="0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10:30:00"/>
    <d v="1899-12-30T10:30:00"/>
    <m/>
    <x v="1"/>
    <s v="JAR"/>
    <d v="2019-03-12T10:30:00"/>
    <m/>
    <s v="SUS MEDIOS"/>
    <s v="Carga"/>
    <x v="0"/>
    <n v="2"/>
    <n v="3"/>
    <x v="0"/>
    <s v="FUJIKURA AUTO."/>
    <s v="Retira cliente Inyección"/>
    <s v="Marroc"/>
    <s v="pd.26501"/>
    <m/>
    <m/>
    <m/>
    <n v="20"/>
    <x v="8"/>
    <x v="51"/>
    <x v="0"/>
    <m/>
    <n v="0"/>
    <x v="0"/>
    <x v="0"/>
    <s v="SI"/>
    <s v="SI"/>
    <s v="Adelanto"/>
    <n v="0"/>
    <n v="1"/>
    <s v="CLIENTES"/>
    <x v="11"/>
    <x v="3"/>
    <n v="468"/>
    <n v="18"/>
    <n v="0.2"/>
  </r>
  <r>
    <d v="2019-03-12T00:00:00"/>
    <d v="1899-12-30T10:40:00"/>
    <d v="1899-12-30T10:40:00"/>
    <m/>
    <x v="1"/>
    <s v="JAR"/>
    <d v="2019-03-12T10:30:00"/>
    <m/>
    <s v="SUS MEDIOS"/>
    <s v="Descarga"/>
    <x v="0"/>
    <n v="0.2"/>
    <n v="0.2"/>
    <x v="1"/>
    <s v="TORRAS"/>
    <s v="Proveedor Inyección"/>
    <s v="Palau"/>
    <m/>
    <m/>
    <m/>
    <m/>
    <n v="5"/>
    <x v="3"/>
    <x v="51"/>
    <x v="31"/>
    <m/>
    <n v="0"/>
    <x v="0"/>
    <x v="0"/>
    <s v="SI"/>
    <s v="SI"/>
    <s v="SI"/>
    <n v="0"/>
    <n v="1"/>
    <s v="PROVEEDORES"/>
    <x v="11"/>
    <x v="3"/>
    <n v="468"/>
    <n v="18"/>
    <n v="0.2"/>
  </r>
  <r>
    <d v="2019-03-12T00:00:00"/>
    <d v="1899-12-30T11:00:00"/>
    <d v="1899-12-30T11:00:00"/>
    <m/>
    <x v="1"/>
    <s v="JAR"/>
    <d v="2019-03-12T11:00:00"/>
    <n v="25593"/>
    <s v="LORETRANSMUR"/>
    <s v="Carga"/>
    <x v="1"/>
    <n v="13.5"/>
    <n v="26"/>
    <x v="2"/>
    <s v="AGRUP. HORT. LUCAS"/>
    <s v="Retira cliente Inyección"/>
    <s v="Murcia"/>
    <m/>
    <s v="R 7383 BCS  4198 KCP"/>
    <m/>
    <m/>
    <n v="45"/>
    <x v="8"/>
    <x v="51"/>
    <x v="37"/>
    <m/>
    <n v="1"/>
    <x v="0"/>
    <x v="0"/>
    <s v="SI"/>
    <s v="SI"/>
    <s v="Retraso"/>
    <n v="1"/>
    <n v="0"/>
    <s v="CLIENTES"/>
    <x v="11"/>
    <x v="3"/>
    <n v="468"/>
    <n v="18"/>
    <n v="0.2"/>
  </r>
  <r>
    <d v="2019-03-12T00:00:00"/>
    <d v="1899-12-30T11:10:00"/>
    <d v="1899-12-30T11:10:00"/>
    <m/>
    <x v="1"/>
    <s v="JAR"/>
    <d v="2019-03-12T11:00:00"/>
    <m/>
    <s v="SUS MEDIOS"/>
    <s v="Descarga"/>
    <x v="0"/>
    <n v="0.2"/>
    <n v="0.2"/>
    <x v="1"/>
    <s v="SINELEC"/>
    <s v="Proveedor Inyección"/>
    <s v="Granollers"/>
    <m/>
    <m/>
    <m/>
    <m/>
    <n v="5"/>
    <x v="5"/>
    <x v="51"/>
    <x v="79"/>
    <m/>
    <n v="0"/>
    <x v="0"/>
    <x v="0"/>
    <s v="SI"/>
    <s v="SI"/>
    <s v="SI"/>
    <n v="0"/>
    <n v="1"/>
    <s v="PROVEEDORES"/>
    <x v="11"/>
    <x v="3"/>
    <n v="468"/>
    <n v="18"/>
    <n v="0.2"/>
  </r>
  <r>
    <d v="2019-03-12T00:00:00"/>
    <d v="1899-12-30T11:30:00"/>
    <d v="1899-12-30T11:30:00"/>
    <m/>
    <x v="1"/>
    <s v="JAR"/>
    <d v="2019-03-12T11:30:00"/>
    <m/>
    <s v="SUS MEDIOS"/>
    <s v="Descarga"/>
    <x v="0"/>
    <n v="0"/>
    <n v="0"/>
    <x v="4"/>
    <s v="SERVICOM"/>
    <s v="Proveedor Inyección"/>
    <s v="Palau"/>
    <s v="OC0313002566 SERVICOM "/>
    <s v="Cisterna Silo 6"/>
    <m/>
    <m/>
    <m/>
    <x v="5"/>
    <x v="51"/>
    <x v="3"/>
    <m/>
    <n v="0"/>
    <x v="0"/>
    <x v="0"/>
    <s v="SI"/>
    <s v="SI"/>
    <s v="SI"/>
    <n v="0"/>
    <n v="1"/>
    <s v="PROVEEDORES"/>
    <x v="11"/>
    <x v="3"/>
    <n v="468"/>
    <n v="18"/>
    <n v="0.2"/>
  </r>
  <r>
    <d v="2019-03-12T00:00:00"/>
    <d v="1899-12-30T12:00:00"/>
    <d v="1899-12-30T12:00:00"/>
    <m/>
    <x v="1"/>
    <s v="JAR"/>
    <d v="2019-03-12T12:00:00"/>
    <n v="25593"/>
    <s v="LORETRANSMUR"/>
    <s v="Carga"/>
    <x v="1"/>
    <n v="13.5"/>
    <n v="26"/>
    <x v="2"/>
    <s v="AGRUP. HORT. LUCAS"/>
    <s v="Retira cliente Inyección"/>
    <s v="Murcia"/>
    <m/>
    <s v="R 2994 BCP  7963 JXJ"/>
    <m/>
    <m/>
    <n v="45"/>
    <x v="8"/>
    <x v="51"/>
    <x v="4"/>
    <m/>
    <n v="1"/>
    <x v="0"/>
    <x v="0"/>
    <s v="SI"/>
    <s v="SI"/>
    <s v="SI"/>
    <n v="0"/>
    <n v="1"/>
    <s v="CLIENTES"/>
    <x v="11"/>
    <x v="3"/>
    <n v="468"/>
    <n v="18"/>
    <n v="0.2"/>
  </r>
  <r>
    <d v="2019-03-12T00:00:00"/>
    <d v="1899-12-30T12:10:00"/>
    <m/>
    <m/>
    <x v="0"/>
    <s v="JAR"/>
    <d v="2019-03-12T12:00:00"/>
    <m/>
    <s v="SUS MEDIOS"/>
    <s v="Descarga"/>
    <x v="0"/>
    <n v="0.5"/>
    <n v="0.5"/>
    <x v="1"/>
    <s v="CIFEC"/>
    <s v="Proveedor Inyección"/>
    <s v="Palau"/>
    <n v="201902498"/>
    <m/>
    <m/>
    <m/>
    <n v="2"/>
    <x v="5"/>
    <x v="51"/>
    <x v="24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2T00:00:00"/>
    <d v="1899-12-30T12:15:00"/>
    <m/>
    <m/>
    <x v="0"/>
    <s v="JAR"/>
    <d v="2019-03-12T12:30:00"/>
    <n v="26760"/>
    <s v="SUS MEDIOS"/>
    <s v="Carga"/>
    <x v="0"/>
    <n v="1"/>
    <n v="1"/>
    <x v="0"/>
    <s v="VARIOS"/>
    <s v="Retira cliente Inyección"/>
    <s v="Portugal"/>
    <m/>
    <m/>
    <m/>
    <m/>
    <n v="10"/>
    <x v="5"/>
    <x v="51"/>
    <x v="36"/>
    <m/>
    <n v="0"/>
    <x v="0"/>
    <x v="0"/>
    <s v="No"/>
    <s v="Sin cita"/>
    <s v="Sin cita"/>
    <n v="1"/>
    <n v="0"/>
    <s v="CLIENTES"/>
    <x v="11"/>
    <x v="3"/>
    <n v="468"/>
    <n v="18"/>
    <n v="0.2"/>
  </r>
  <r>
    <d v="2019-03-12T00:00:00"/>
    <d v="1899-12-30T12:25:00"/>
    <d v="1899-12-30T12:25:00"/>
    <m/>
    <x v="1"/>
    <s v="JAR"/>
    <d v="2019-03-12T12:30:00"/>
    <m/>
    <s v="SUS MEDIOS"/>
    <s v="Descarga"/>
    <x v="0"/>
    <n v="3"/>
    <n v="6"/>
    <x v="0"/>
    <s v="FABREGAS"/>
    <s v="Proveedor Roto"/>
    <s v="Igualada"/>
    <n v="71904388"/>
    <m/>
    <m/>
    <m/>
    <n v="30"/>
    <x v="6"/>
    <x v="51"/>
    <x v="171"/>
    <m/>
    <n v="0"/>
    <x v="0"/>
    <x v="0"/>
    <s v="SI"/>
    <s v="SI"/>
    <s v="SI"/>
    <n v="0"/>
    <n v="1"/>
    <s v="PROVEEDORES"/>
    <x v="11"/>
    <x v="3"/>
    <n v="468"/>
    <n v="18"/>
    <n v="0.2"/>
  </r>
  <r>
    <d v="2019-03-12T00:00:00"/>
    <d v="1899-12-30T12:30:00"/>
    <d v="1899-12-30T12:30:00"/>
    <m/>
    <x v="1"/>
    <s v="JAR"/>
    <d v="2019-03-12T12:30:00"/>
    <m/>
    <s v="CODINA"/>
    <s v="Carga"/>
    <x v="1"/>
    <n v="13.5"/>
    <n v="26"/>
    <x v="0"/>
    <s v="MAYDISA"/>
    <s v="Retira cliente Roto"/>
    <s v="Barcelona"/>
    <s v="pd. 26631"/>
    <m/>
    <m/>
    <m/>
    <n v="45"/>
    <x v="6"/>
    <x v="51"/>
    <x v="5"/>
    <m/>
    <n v="1"/>
    <x v="0"/>
    <x v="0"/>
    <s v="SI"/>
    <s v="SI"/>
    <s v="SI"/>
    <n v="0"/>
    <n v="1"/>
    <s v="CLIENTES"/>
    <x v="11"/>
    <x v="3"/>
    <n v="468"/>
    <n v="18"/>
    <n v="0.2"/>
  </r>
  <r>
    <d v="2019-03-12T00:00:00"/>
    <d v="1899-12-30T12:45:00"/>
    <m/>
    <m/>
    <x v="0"/>
    <s v="JAR"/>
    <d v="2019-03-12T13:00:00"/>
    <m/>
    <s v="SUS MEDIOS"/>
    <s v="Descarga"/>
    <x v="0"/>
    <n v="1"/>
    <n v="1"/>
    <x v="1"/>
    <s v="TECNO - SLING"/>
    <s v="Proveedor Inyección"/>
    <s v="Cerdanyola"/>
    <n v="113006505"/>
    <m/>
    <m/>
    <m/>
    <n v="5"/>
    <x v="3"/>
    <x v="51"/>
    <x v="54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2T00:00:00"/>
    <d v="1899-12-30T13:00:00"/>
    <d v="1899-12-30T13:00:00"/>
    <m/>
    <x v="1"/>
    <s v="JAR"/>
    <d v="2019-03-12T13:00:00"/>
    <n v="26992"/>
    <s v="JOSE REY"/>
    <s v="Carga"/>
    <x v="0"/>
    <n v="10"/>
    <n v="24"/>
    <x v="0"/>
    <s v="TECNIRIEGO"/>
    <s v="DDP Cliente Roto"/>
    <s v="Zaragoza"/>
    <m/>
    <m/>
    <m/>
    <m/>
    <n v="45"/>
    <x v="6"/>
    <x v="51"/>
    <x v="37"/>
    <m/>
    <n v="0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15:15:00"/>
    <d v="1899-12-30T15:15:00"/>
    <m/>
    <x v="1"/>
    <s v="JAR"/>
    <d v="2019-03-12T15:30:00"/>
    <n v="27049"/>
    <s v="RETIRA CLIENTE"/>
    <s v="Carga"/>
    <x v="0"/>
    <n v="1"/>
    <n v="1"/>
    <x v="1"/>
    <s v="VARIOS"/>
    <s v="Retira cliente Roto"/>
    <s v="lleida"/>
    <m/>
    <m/>
    <m/>
    <m/>
    <n v="5"/>
    <x v="5"/>
    <x v="51"/>
    <x v="120"/>
    <m/>
    <n v="0"/>
    <x v="0"/>
    <x v="0"/>
    <s v="SI"/>
    <s v="SI"/>
    <s v="SI"/>
    <n v="0"/>
    <n v="1"/>
    <s v="CLIENTES"/>
    <x v="11"/>
    <x v="3"/>
    <n v="468"/>
    <n v="18"/>
    <n v="0.2"/>
  </r>
  <r>
    <d v="2019-03-12T00:00:00"/>
    <d v="1899-12-30T16:30:00"/>
    <d v="1899-12-30T16:30:00"/>
    <m/>
    <x v="1"/>
    <s v="MR"/>
    <d v="2019-03-12T16:30:00"/>
    <s v="operinter"/>
    <s v="SUS MEDIOS"/>
    <s v="Carga"/>
    <x v="0"/>
    <n v="3"/>
    <n v="4"/>
    <x v="0"/>
    <s v="AQUA AMBIENT"/>
    <s v="Retira cliente Roto"/>
    <s v="VARIOS"/>
    <m/>
    <m/>
    <m/>
    <m/>
    <n v="20"/>
    <x v="6"/>
    <x v="51"/>
    <x v="132"/>
    <m/>
    <n v="0"/>
    <x v="0"/>
    <x v="0"/>
    <s v="SI"/>
    <s v="SI"/>
    <s v="Adelanto"/>
    <n v="0"/>
    <n v="1"/>
    <s v="CLIENTES"/>
    <x v="11"/>
    <x v="3"/>
    <n v="468"/>
    <n v="18"/>
    <n v="0.2"/>
  </r>
  <r>
    <d v="2019-03-12T00:00:00"/>
    <d v="1899-12-30T17:00:00"/>
    <d v="1899-12-30T17:00:00"/>
    <m/>
    <x v="1"/>
    <s v="MR"/>
    <d v="2019-03-12T17:00:00"/>
    <m/>
    <s v="TRANSLINK"/>
    <s v="Carga"/>
    <x v="0"/>
    <n v="1"/>
    <n v="1"/>
    <x v="0"/>
    <s v="TRANSLINK"/>
    <s v="Recogida diaria"/>
    <s v="VARIOS"/>
    <m/>
    <m/>
    <m/>
    <m/>
    <n v="20"/>
    <x v="0"/>
    <x v="51"/>
    <x v="41"/>
    <m/>
    <n v="0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18:00:00"/>
    <d v="1899-12-30T18:00:00"/>
    <m/>
    <x v="1"/>
    <s v="JAR"/>
    <d v="2019-03-12T18:00:00"/>
    <n v="23104"/>
    <s v="GONZATRANS"/>
    <s v="Carga"/>
    <x v="1"/>
    <n v="13.5"/>
    <n v="26"/>
    <x v="0"/>
    <s v="NOVALTIA"/>
    <s v="DDP Cliente Inyección"/>
    <s v="Vizcaya"/>
    <m/>
    <m/>
    <m/>
    <m/>
    <n v="60"/>
    <x v="4"/>
    <x v="51"/>
    <x v="46"/>
    <m/>
    <n v="1"/>
    <x v="0"/>
    <x v="0"/>
    <s v="SI"/>
    <s v="SI"/>
    <s v="Adelanto"/>
    <n v="0"/>
    <n v="1"/>
    <s v="TRANS. PROPIO"/>
    <x v="11"/>
    <x v="3"/>
    <n v="468"/>
    <n v="18"/>
    <n v="0.2"/>
  </r>
  <r>
    <d v="2019-03-12T00:00:00"/>
    <d v="1899-12-30T19:00:00"/>
    <d v="1899-12-30T19:00:00"/>
    <m/>
    <x v="1"/>
    <s v="JAR"/>
    <d v="2019-03-12T19:00:00"/>
    <n v="23104"/>
    <s v="GONZATRANS"/>
    <s v="Carga"/>
    <x v="1"/>
    <n v="13.5"/>
    <n v="26"/>
    <x v="0"/>
    <s v="NOVALTIA"/>
    <s v="DDP Cliente Inyección"/>
    <s v="Vizcaya"/>
    <m/>
    <m/>
    <m/>
    <m/>
    <n v="60"/>
    <x v="0"/>
    <x v="51"/>
    <x v="57"/>
    <m/>
    <n v="1"/>
    <x v="0"/>
    <x v="0"/>
    <s v="SI"/>
    <s v="SI"/>
    <s v="SI"/>
    <n v="0"/>
    <n v="1"/>
    <s v="TRANS. PROPIO"/>
    <x v="11"/>
    <x v="3"/>
    <n v="468"/>
    <n v="18"/>
    <n v="0.2"/>
  </r>
  <r>
    <d v="2019-03-12T00:00:00"/>
    <d v="1899-12-30T19:30:00"/>
    <d v="1899-12-30T19:30:00"/>
    <m/>
    <x v="1"/>
    <s v="MR"/>
    <d v="2019-03-12T19:30:00"/>
    <m/>
    <s v="GONZATRANS"/>
    <s v="Carga"/>
    <x v="0"/>
    <n v="10"/>
    <n v="20"/>
    <x v="0"/>
    <s v="GONZATRANS"/>
    <s v="Recogida diaria"/>
    <s v="VARIOS"/>
    <m/>
    <m/>
    <m/>
    <m/>
    <n v="40"/>
    <x v="0"/>
    <x v="51"/>
    <x v="49"/>
    <m/>
    <n v="0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08:00:00"/>
    <d v="1899-12-30T08:00:00"/>
    <m/>
    <x v="1"/>
    <s v="JAR"/>
    <d v="2019-03-13T08:00:00"/>
    <m/>
    <s v="JOSE REY"/>
    <s v="Carga"/>
    <x v="1"/>
    <n v="13.5"/>
    <n v="26"/>
    <x v="0"/>
    <s v="FLUIDRA"/>
    <s v="DDP Cliente Roto"/>
    <s v="Maçanet de la Selva"/>
    <m/>
    <m/>
    <m/>
    <m/>
    <m/>
    <x v="6"/>
    <x v="52"/>
    <x v="9"/>
    <m/>
    <n v="1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08:30:00"/>
    <d v="1899-12-30T08:30:00"/>
    <m/>
    <x v="1"/>
    <s v="MR"/>
    <d v="2019-03-13T08:30:00"/>
    <s v="DAVID"/>
    <s v="DAVID BERTRAN"/>
    <s v="Carga"/>
    <x v="0"/>
    <n v="3"/>
    <n v="6"/>
    <x v="0"/>
    <s v="DAVID BERTRAN"/>
    <s v="Recogida diaria"/>
    <s v="PALAU"/>
    <m/>
    <m/>
    <m/>
    <m/>
    <n v="20"/>
    <x v="3"/>
    <x v="52"/>
    <x v="20"/>
    <m/>
    <n v="0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09:10:00"/>
    <d v="1899-12-30T09:10:00"/>
    <m/>
    <x v="1"/>
    <s v="JAR"/>
    <d v="2019-03-13T09:00:00"/>
    <n v="6006792"/>
    <s v="BREGER"/>
    <s v="Carga"/>
    <x v="1"/>
    <n v="13.5"/>
    <n v="26"/>
    <x v="0"/>
    <s v="SCHOELLER FRANCIA"/>
    <s v="Retira cliente Filial"/>
    <s v="FRANCIA"/>
    <m/>
    <m/>
    <m/>
    <m/>
    <n v="60"/>
    <x v="6"/>
    <x v="52"/>
    <x v="28"/>
    <m/>
    <n v="1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09:15:00"/>
    <d v="1899-12-30T09:15:00"/>
    <m/>
    <x v="1"/>
    <s v="MR"/>
    <d v="2019-03-13T09:30:00"/>
    <s v="DAVID"/>
    <s v="DAVID BERTRAN"/>
    <s v="Carga"/>
    <x v="0"/>
    <n v="3"/>
    <n v="6"/>
    <x v="0"/>
    <s v="DAVID BERTRAN"/>
    <s v="Recogida diaria"/>
    <s v="PALAU"/>
    <m/>
    <m/>
    <m/>
    <m/>
    <n v="15"/>
    <x v="6"/>
    <x v="52"/>
    <x v="69"/>
    <m/>
    <n v="0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09:30:00"/>
    <d v="1899-12-30T09:30:00"/>
    <m/>
    <x v="1"/>
    <s v="JAR"/>
    <d v="2019-03-13T09:30:00"/>
    <n v="27094"/>
    <s v="SUS MEDIOS"/>
    <s v="Carga"/>
    <x v="0"/>
    <n v="1"/>
    <n v="1"/>
    <x v="0"/>
    <s v="ASCANIO QUIMICA"/>
    <s v="Retira cliente Roto"/>
    <s v="Santa Cruz de  Tenerife"/>
    <m/>
    <m/>
    <m/>
    <m/>
    <n v="10"/>
    <x v="5"/>
    <x v="52"/>
    <x v="0"/>
    <m/>
    <n v="0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0:00:00"/>
    <d v="1899-12-30T10:00:00"/>
    <m/>
    <x v="1"/>
    <s v="JAR"/>
    <d v="2019-03-13T10:00:00"/>
    <m/>
    <s v="TRANSPARETS"/>
    <s v="Carga"/>
    <x v="1"/>
    <n v="13.5"/>
    <n v="26"/>
    <x v="0"/>
    <s v="AQUA AMBIENT"/>
    <s v="Retira cliente Roto"/>
    <s v="Valencia"/>
    <m/>
    <m/>
    <m/>
    <m/>
    <n v="60"/>
    <x v="6"/>
    <x v="52"/>
    <x v="64"/>
    <m/>
    <n v="1"/>
    <x v="0"/>
    <x v="0"/>
    <s v="SI"/>
    <s v="SI"/>
    <s v="Retraso"/>
    <n v="1"/>
    <n v="0"/>
    <s v="CLIENTES"/>
    <x v="11"/>
    <x v="3"/>
    <n v="468"/>
    <n v="18"/>
    <n v="0.2"/>
  </r>
  <r>
    <d v="2019-03-13T00:00:00"/>
    <d v="1899-12-30T10:30:00"/>
    <d v="1899-12-30T10:30:00"/>
    <m/>
    <x v="1"/>
    <s v="JAR"/>
    <d v="2019-03-13T10:30:00"/>
    <m/>
    <s v="BCN EXPRESS"/>
    <s v="Carga"/>
    <x v="0"/>
    <n v="2"/>
    <n v="4"/>
    <x v="0"/>
    <s v="SCHOELLER ITALIA"/>
    <s v="DDP Cliente Filial"/>
    <s v="Italia"/>
    <s v="6007016-6006954-6006935"/>
    <m/>
    <m/>
    <m/>
    <n v="20"/>
    <x v="5"/>
    <x v="52"/>
    <x v="1"/>
    <m/>
    <n v="0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0:35:00"/>
    <m/>
    <m/>
    <x v="0"/>
    <s v="JAR"/>
    <d v="2019-03-13T10:30:00"/>
    <m/>
    <s v="NACEX"/>
    <s v="Descarga"/>
    <x v="0"/>
    <n v="0.2"/>
    <n v="0.2"/>
    <x v="1"/>
    <s v="IQAP MASTERBATCH"/>
    <s v="Proveedor Inyección"/>
    <s v="Alicante"/>
    <s v="Att. Patricia"/>
    <m/>
    <m/>
    <m/>
    <n v="2"/>
    <x v="5"/>
    <x v="52"/>
    <x v="77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3T00:00:00"/>
    <d v="1899-12-30T10:40:00"/>
    <m/>
    <m/>
    <x v="0"/>
    <s v="JAR"/>
    <d v="2019-03-13T10:30:00"/>
    <m/>
    <s v="SUS MEDIOS"/>
    <s v="Carga"/>
    <x v="0"/>
    <n v="2"/>
    <n v="4"/>
    <x v="0"/>
    <s v="LUIS MARQUES PINHEIRO"/>
    <s v="Retira cliente Inyección"/>
    <s v="Portugal"/>
    <s v="pd.27113-27124-26240-26954"/>
    <m/>
    <m/>
    <m/>
    <n v="20"/>
    <x v="6"/>
    <x v="52"/>
    <x v="31"/>
    <m/>
    <n v="0"/>
    <x v="0"/>
    <x v="0"/>
    <s v="No"/>
    <s v="Sin cita"/>
    <s v="Sin cita"/>
    <n v="1"/>
    <n v="0"/>
    <s v="CLIENTES"/>
    <x v="11"/>
    <x v="3"/>
    <n v="468"/>
    <n v="18"/>
    <n v="0.2"/>
  </r>
  <r>
    <d v="2019-03-13T00:00:00"/>
    <d v="1899-12-30T10:45:00"/>
    <d v="1899-12-30T10:45:00"/>
    <m/>
    <x v="1"/>
    <s v="JAR"/>
    <d v="2019-03-13T11:00:00"/>
    <n v="6006980"/>
    <s v="NOUTRANSPORT"/>
    <s v="Carga"/>
    <x v="1"/>
    <n v="13.5"/>
    <n v="26"/>
    <x v="0"/>
    <s v="SCHOELLER FRANCIA"/>
    <s v="DDP Cliente Filial"/>
    <s v="Gaillon"/>
    <m/>
    <m/>
    <m/>
    <m/>
    <n v="60"/>
    <x v="8"/>
    <x v="52"/>
    <x v="32"/>
    <m/>
    <n v="1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1:00:00"/>
    <d v="1899-12-30T11:00:00"/>
    <m/>
    <x v="1"/>
    <s v="JAR"/>
    <d v="2019-03-13T11:00:00"/>
    <n v="25593"/>
    <s v="LORETRANSMUR"/>
    <s v="Carga"/>
    <x v="1"/>
    <n v="13.5"/>
    <n v="26"/>
    <x v="2"/>
    <s v="AGRUP. HORT. LUCAS"/>
    <s v="Retira cliente Inyección"/>
    <s v="Murcia"/>
    <m/>
    <s v="R 6039 BBN    6595-HMH"/>
    <m/>
    <m/>
    <n v="45"/>
    <x v="6"/>
    <x v="52"/>
    <x v="2"/>
    <m/>
    <n v="1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1:15:00"/>
    <m/>
    <m/>
    <x v="0"/>
    <s v="MR"/>
    <d v="2019-03-13T11:30:00"/>
    <m/>
    <s v="SUS MEDIOS"/>
    <s v="Descarga"/>
    <x v="0"/>
    <n v="1"/>
    <n v="2"/>
    <x v="0"/>
    <s v="POLIURETANOS RIVAS"/>
    <s v="Proveedor Roto"/>
    <s v="ZARAGOZA"/>
    <s v="ALB. A/190.268  PDO 813002306"/>
    <m/>
    <m/>
    <m/>
    <m/>
    <x v="1"/>
    <x v="52"/>
    <x v="75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3T00:00:00"/>
    <d v="1899-12-30T11:20:00"/>
    <d v="1899-12-30T11:20:00"/>
    <m/>
    <x v="1"/>
    <s v="MR"/>
    <d v="2019-03-13T11:30:00"/>
    <s v="DAVID"/>
    <s v="DAVID BERTRAN"/>
    <s v="Carga"/>
    <x v="0"/>
    <n v="3"/>
    <n v="6"/>
    <x v="0"/>
    <s v="DAVID BERTRAN"/>
    <s v="Recogida diaria"/>
    <s v="PALAU"/>
    <m/>
    <m/>
    <m/>
    <m/>
    <n v="15"/>
    <x v="6"/>
    <x v="52"/>
    <x v="212"/>
    <m/>
    <n v="0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1:30:00"/>
    <d v="1899-12-30T11:30:00"/>
    <m/>
    <x v="1"/>
    <s v="JAR"/>
    <d v="2019-03-13T11:30:00"/>
    <n v="26858"/>
    <s v="SUS MEDIOS"/>
    <s v="Carga"/>
    <x v="0"/>
    <n v="1"/>
    <n v="1"/>
    <x v="0"/>
    <s v="VARIOS"/>
    <s v="Retira cliente Roto"/>
    <s v="Palau"/>
    <m/>
    <m/>
    <m/>
    <m/>
    <n v="10"/>
    <x v="5"/>
    <x v="52"/>
    <x v="3"/>
    <m/>
    <n v="0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1:50:00"/>
    <m/>
    <m/>
    <x v="0"/>
    <s v="JAR"/>
    <d v="2019-03-13T12:00:00"/>
    <n v="27111"/>
    <s v="SUS MEDIOS"/>
    <s v="Carga"/>
    <x v="0"/>
    <n v="2"/>
    <n v="4"/>
    <x v="0"/>
    <s v="BODEGAL"/>
    <s v="Retira cliente Inyección"/>
    <s v="Chile"/>
    <m/>
    <m/>
    <m/>
    <m/>
    <n v="10"/>
    <x v="5"/>
    <x v="52"/>
    <x v="100"/>
    <m/>
    <n v="0"/>
    <x v="0"/>
    <x v="0"/>
    <s v="No"/>
    <s v="Sin cita"/>
    <s v="Sin cita"/>
    <n v="1"/>
    <n v="0"/>
    <s v="CLIENTES"/>
    <x v="11"/>
    <x v="3"/>
    <n v="468"/>
    <n v="18"/>
    <n v="0.2"/>
  </r>
  <r>
    <d v="2019-03-13T00:00:00"/>
    <d v="1899-12-30T12:00:00"/>
    <d v="1899-12-30T12:00:00"/>
    <m/>
    <x v="1"/>
    <s v="JAR"/>
    <d v="2019-03-13T12:00:00"/>
    <n v="25593"/>
    <s v="LORETRANSMUR"/>
    <s v="Carga"/>
    <x v="1"/>
    <n v="13.5"/>
    <n v="26"/>
    <x v="2"/>
    <s v="AGRUP. HORT. LUCAS"/>
    <s v="Retira cliente Inyección"/>
    <s v="Murcia"/>
    <m/>
    <s v="R 75 59 BCH  8979 JBD"/>
    <m/>
    <m/>
    <n v="45"/>
    <x v="8"/>
    <x v="52"/>
    <x v="4"/>
    <m/>
    <n v="1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2:30:00"/>
    <d v="1899-12-30T12:30:00"/>
    <m/>
    <x v="1"/>
    <s v="MR"/>
    <d v="2019-03-13T12:30:00"/>
    <n v="27111"/>
    <s v="SUS MEDIOS"/>
    <s v="Carga"/>
    <x v="0"/>
    <n v="2"/>
    <n v="4"/>
    <x v="0"/>
    <s v="INVERSIONES Y COMUNICACIONES "/>
    <s v="Retira cliente Inyección"/>
    <s v="CHILE"/>
    <s v="PDTE. CONFIRME LA CITA"/>
    <m/>
    <m/>
    <m/>
    <m/>
    <x v="9"/>
    <x v="52"/>
    <x v="5"/>
    <m/>
    <n v="0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2:40:00"/>
    <m/>
    <m/>
    <x v="0"/>
    <s v="JAR"/>
    <d v="2019-03-13T12:30:00"/>
    <m/>
    <s v="SUS MEDIOS"/>
    <s v="Descarga"/>
    <x v="0"/>
    <n v="0.2"/>
    <n v="0.2"/>
    <x v="1"/>
    <s v="SINELEC"/>
    <s v="Proveedor Inyección"/>
    <s v="Palau"/>
    <s v="alb.38221"/>
    <m/>
    <m/>
    <m/>
    <n v="2"/>
    <x v="5"/>
    <x v="52"/>
    <x v="132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3T00:00:00"/>
    <d v="1899-12-30T13:00:00"/>
    <d v="1899-12-30T13:00:00"/>
    <m/>
    <x v="1"/>
    <s v="JAR"/>
    <d v="2019-03-13T13:00:00"/>
    <n v="27122"/>
    <s v="GONZATRANS"/>
    <s v="Carga"/>
    <x v="1"/>
    <n v="13.5"/>
    <n v="26"/>
    <x v="0"/>
    <s v="LA COMA"/>
    <s v="DDP Cliente Inyección"/>
    <s v="LLeida"/>
    <m/>
    <m/>
    <m/>
    <m/>
    <n v="45"/>
    <x v="8"/>
    <x v="52"/>
    <x v="37"/>
    <m/>
    <n v="1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3:30:00"/>
    <m/>
    <m/>
    <x v="0"/>
    <s v="MR"/>
    <d v="2019-03-13T13:30:00"/>
    <m/>
    <s v="SUS MEDIOS"/>
    <s v="Descarga"/>
    <x v="0"/>
    <n v="0"/>
    <n v="0.5"/>
    <x v="1"/>
    <s v="SCHOELLER ITALIA"/>
    <s v="Proveedor Filial"/>
    <s v="ITALIA"/>
    <n v="413008793"/>
    <m/>
    <m/>
    <m/>
    <m/>
    <x v="1"/>
    <x v="52"/>
    <x v="6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3T00:00:00"/>
    <d v="1899-12-30T14:00:00"/>
    <d v="1899-12-30T14:00:00"/>
    <m/>
    <x v="1"/>
    <s v="JAR"/>
    <d v="2019-03-13T14:00:00"/>
    <n v="27122"/>
    <s v="GONZATRANS"/>
    <s v="Carga"/>
    <x v="1"/>
    <n v="13.5"/>
    <n v="26"/>
    <x v="0"/>
    <s v="LA COMA"/>
    <s v="DDP Cliente Inyección"/>
    <s v="LLeida"/>
    <m/>
    <m/>
    <m/>
    <m/>
    <n v="45"/>
    <x v="6"/>
    <x v="52"/>
    <x v="42"/>
    <m/>
    <n v="1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4:30:00"/>
    <d v="1899-12-30T14:30:00"/>
    <m/>
    <x v="1"/>
    <s v="JAR"/>
    <d v="2019-03-13T14:30:00"/>
    <n v="27122"/>
    <s v="GONZATRANS"/>
    <s v="Carga"/>
    <x v="1"/>
    <n v="13.5"/>
    <n v="26"/>
    <x v="0"/>
    <s v="LA COMA"/>
    <s v="DDP Cliente Inyección"/>
    <s v="LLeida"/>
    <m/>
    <m/>
    <m/>
    <m/>
    <n v="45"/>
    <x v="4"/>
    <x v="52"/>
    <x v="12"/>
    <m/>
    <n v="1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5:30:00"/>
    <d v="1899-12-30T15:30:00"/>
    <m/>
    <x v="1"/>
    <s v="JAR"/>
    <d v="2019-03-13T15:30:00"/>
    <n v="26812"/>
    <s v="J H L"/>
    <s v="Carga"/>
    <x v="0"/>
    <n v="1"/>
    <n v="2"/>
    <x v="0"/>
    <s v="FAURECIA"/>
    <s v="Retira cliente Inyección"/>
    <s v="Portugal"/>
    <m/>
    <m/>
    <m/>
    <m/>
    <n v="10"/>
    <x v="4"/>
    <x v="52"/>
    <x v="7"/>
    <m/>
    <n v="0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6:00:00"/>
    <d v="1899-12-30T16:00:00"/>
    <m/>
    <x v="1"/>
    <s v="MR"/>
    <d v="2019-03-13T16:00:00"/>
    <m/>
    <s v="SUS MEDIOS"/>
    <s v="Carga"/>
    <x v="0"/>
    <n v="5"/>
    <n v="10"/>
    <x v="0"/>
    <s v="AQUA AMBIENT"/>
    <s v="Retira cliente Roto"/>
    <s v="VARIOS"/>
    <m/>
    <m/>
    <m/>
    <m/>
    <n v="10"/>
    <x v="4"/>
    <x v="52"/>
    <x v="13"/>
    <m/>
    <n v="0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6:30:00"/>
    <d v="1899-12-30T16:30:00"/>
    <m/>
    <x v="1"/>
    <s v="JAR"/>
    <d v="2019-03-13T16:30:00"/>
    <n v="6006962"/>
    <s v="SUS MEDIOS"/>
    <s v="Carga"/>
    <x v="1"/>
    <n v="13.5"/>
    <n v="26"/>
    <x v="2"/>
    <s v="SCHOELLER POLONIA"/>
    <s v="Retira cliente Inyección"/>
    <s v="Polonia"/>
    <m/>
    <m/>
    <m/>
    <m/>
    <m/>
    <x v="10"/>
    <x v="52"/>
    <x v="8"/>
    <m/>
    <n v="1"/>
    <x v="0"/>
    <x v="0"/>
    <s v="SI"/>
    <s v="SI"/>
    <s v="SI"/>
    <n v="0"/>
    <n v="1"/>
    <s v="CLIENTES"/>
    <x v="11"/>
    <x v="3"/>
    <n v="468"/>
    <n v="18"/>
    <n v="0.2"/>
  </r>
  <r>
    <d v="2019-03-13T00:00:00"/>
    <d v="1899-12-30T17:00:00"/>
    <d v="1899-12-30T17:00:00"/>
    <m/>
    <x v="1"/>
    <s v="MR"/>
    <d v="2019-03-13T17:00:00"/>
    <m/>
    <s v="TRANSLINK"/>
    <s v="Carga"/>
    <x v="0"/>
    <n v="1"/>
    <n v="1"/>
    <x v="0"/>
    <s v="TRANSLINK"/>
    <s v="Recogida diaria"/>
    <s v="VARIOS"/>
    <m/>
    <m/>
    <m/>
    <m/>
    <n v="10"/>
    <x v="0"/>
    <x v="52"/>
    <x v="41"/>
    <m/>
    <n v="0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19:00:00"/>
    <d v="1899-12-30T19:00:00"/>
    <m/>
    <x v="1"/>
    <s v="JAR"/>
    <d v="2019-03-13T19:00:00"/>
    <n v="27122"/>
    <s v="GONZATRANS"/>
    <s v="Carga"/>
    <x v="1"/>
    <n v="13.5"/>
    <n v="26"/>
    <x v="0"/>
    <s v="LA COMA"/>
    <s v="DDP Cliente Inyección"/>
    <s v="LLeida"/>
    <m/>
    <m/>
    <m/>
    <m/>
    <n v="45"/>
    <x v="4"/>
    <x v="52"/>
    <x v="57"/>
    <m/>
    <n v="1"/>
    <x v="0"/>
    <x v="0"/>
    <s v="SI"/>
    <s v="SI"/>
    <s v="SI"/>
    <n v="0"/>
    <n v="1"/>
    <s v="TRANS. PROPIO"/>
    <x v="11"/>
    <x v="3"/>
    <n v="468"/>
    <n v="18"/>
    <n v="0.2"/>
  </r>
  <r>
    <d v="2019-03-13T00:00:00"/>
    <d v="1899-12-30T20:00:00"/>
    <d v="1899-12-30T20:00:00"/>
    <m/>
    <x v="1"/>
    <s v="JAR"/>
    <d v="2019-03-13T20:00:00"/>
    <n v="27122"/>
    <s v="GONZATRANS"/>
    <s v="Carga"/>
    <x v="1"/>
    <n v="13.5"/>
    <n v="26"/>
    <x v="0"/>
    <s v="LA COMA"/>
    <s v="DDP Cliente Inyección"/>
    <s v="LLeida"/>
    <m/>
    <m/>
    <m/>
    <m/>
    <n v="45"/>
    <x v="0"/>
    <x v="52"/>
    <x v="50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07:00:00"/>
    <d v="1899-12-30T07:00:00"/>
    <m/>
    <x v="1"/>
    <s v="JAR"/>
    <d v="2019-03-14T07:00:00"/>
    <m/>
    <s v="SUS MEDIOS"/>
    <s v="Descarga"/>
    <x v="0"/>
    <n v="6"/>
    <n v="12"/>
    <x v="0"/>
    <s v="SERRADORA DOMENECH"/>
    <s v="Proveedor Inyección"/>
    <s v="Girona"/>
    <m/>
    <m/>
    <m/>
    <m/>
    <n v="20"/>
    <x v="6"/>
    <x v="53"/>
    <x v="61"/>
    <m/>
    <n v="0"/>
    <x v="0"/>
    <x v="0"/>
    <s v="SI"/>
    <s v="SI"/>
    <s v="SI"/>
    <n v="0"/>
    <n v="1"/>
    <s v="PROVEEDORES"/>
    <x v="11"/>
    <x v="3"/>
    <n v="468"/>
    <n v="18"/>
    <n v="0.2"/>
  </r>
  <r>
    <d v="2019-03-14T00:00:00"/>
    <d v="1899-12-30T07:45:00"/>
    <d v="1899-12-30T07:45:00"/>
    <m/>
    <x v="1"/>
    <s v="JAR"/>
    <d v="2019-03-14T08:00:00"/>
    <n v="27122"/>
    <s v="GONZATRANS"/>
    <s v="Carga"/>
    <x v="1"/>
    <n v="13.5"/>
    <n v="26"/>
    <x v="0"/>
    <s v="LA COMA"/>
    <s v="DDP Cliente Inyección"/>
    <s v="LLeida"/>
    <m/>
    <m/>
    <m/>
    <m/>
    <n v="45"/>
    <x v="6"/>
    <x v="53"/>
    <x v="213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08:00:00"/>
    <d v="1899-12-30T08:00:00"/>
    <m/>
    <x v="1"/>
    <s v="JAR"/>
    <d v="2019-03-14T08:0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53"/>
    <x v="9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08:30:00"/>
    <d v="1899-12-30T08:30:00"/>
    <m/>
    <x v="1"/>
    <s v="MR"/>
    <d v="2019-03-14T08:30:00"/>
    <s v="DAVID"/>
    <s v="DAVID BERTRAN"/>
    <s v="Carga"/>
    <x v="0"/>
    <n v="3"/>
    <n v="6"/>
    <x v="0"/>
    <s v="DAVID BERTRAN"/>
    <s v="Recogida diaria"/>
    <s v="PALAU"/>
    <m/>
    <m/>
    <m/>
    <m/>
    <n v="30"/>
    <x v="6"/>
    <x v="53"/>
    <x v="20"/>
    <m/>
    <n v="0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09:00:00"/>
    <d v="1899-12-30T09:00:00"/>
    <m/>
    <x v="1"/>
    <s v="JAR"/>
    <d v="2019-03-14T09:00:00"/>
    <s v="Carga Lorqui"/>
    <s v="ALGAITRUCK"/>
    <s v="Carga"/>
    <x v="1"/>
    <n v="13.5"/>
    <n v="26"/>
    <x v="0"/>
    <s v="SCHOELLER LORQUI"/>
    <s v="Entre plantas"/>
    <s v="MURCIA"/>
    <s v="Envio Molde Patas y M.P."/>
    <m/>
    <m/>
    <m/>
    <n v="45"/>
    <x v="8"/>
    <x v="53"/>
    <x v="22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09:30:00"/>
    <d v="1899-12-30T09:30:00"/>
    <m/>
    <x v="1"/>
    <s v="JAR"/>
    <d v="2019-03-14T09:30:00"/>
    <n v="6007022"/>
    <s v="SUS MEDIOS"/>
    <s v="Carga"/>
    <x v="0"/>
    <n v="1"/>
    <n v="1"/>
    <x v="0"/>
    <s v="VARIOS"/>
    <s v="Retira cliente Filial"/>
    <s v="Qatar"/>
    <m/>
    <m/>
    <m/>
    <m/>
    <n v="10"/>
    <x v="8"/>
    <x v="53"/>
    <x v="1"/>
    <m/>
    <n v="0"/>
    <x v="0"/>
    <x v="0"/>
    <s v="SI"/>
    <s v="SI"/>
    <s v="Retraso"/>
    <n v="1"/>
    <n v="0"/>
    <s v="CLIENTES"/>
    <x v="11"/>
    <x v="3"/>
    <n v="468"/>
    <n v="18"/>
    <n v="0.2"/>
  </r>
  <r>
    <d v="2019-03-14T00:00:00"/>
    <d v="1899-12-30T09:35:00"/>
    <d v="1899-12-30T09:35:00"/>
    <m/>
    <x v="1"/>
    <s v="JAR"/>
    <d v="2019-03-14T09:30:00"/>
    <m/>
    <s v="SUS MEDIOS"/>
    <s v="Carga"/>
    <x v="0"/>
    <n v="5"/>
    <n v="7"/>
    <x v="0"/>
    <s v="ALTOPLAST"/>
    <s v="Proveedor Inyección"/>
    <s v="Hostalets de V."/>
    <m/>
    <m/>
    <m/>
    <m/>
    <n v="20"/>
    <x v="3"/>
    <x v="53"/>
    <x v="74"/>
    <m/>
    <n v="0"/>
    <x v="0"/>
    <x v="0"/>
    <s v="SI"/>
    <s v="SI"/>
    <s v="SI"/>
    <n v="0"/>
    <n v="1"/>
    <s v="PROVEEDORES"/>
    <x v="11"/>
    <x v="3"/>
    <n v="468"/>
    <n v="18"/>
    <n v="0.2"/>
  </r>
  <r>
    <d v="2019-03-14T00:00:00"/>
    <d v="1899-12-30T09:45:00"/>
    <m/>
    <m/>
    <x v="0"/>
    <s v="JAR"/>
    <d v="2019-03-14T10:00:00"/>
    <n v="6006999"/>
    <s v="SUS MEDIOS"/>
    <s v="Carga"/>
    <x v="0"/>
    <n v="6"/>
    <n v="12"/>
    <x v="0"/>
    <s v="SCHOELLER ITALIA"/>
    <s v="Retira cliente Filial"/>
    <s v="Italia"/>
    <m/>
    <m/>
    <m/>
    <m/>
    <n v="30"/>
    <x v="8"/>
    <x v="53"/>
    <x v="53"/>
    <m/>
    <n v="0"/>
    <x v="0"/>
    <x v="0"/>
    <s v="No"/>
    <s v="Sin cita"/>
    <s v="Sin cita"/>
    <n v="1"/>
    <n v="0"/>
    <s v="CLIENTES"/>
    <x v="11"/>
    <x v="3"/>
    <n v="468"/>
    <n v="18"/>
    <n v="0.2"/>
  </r>
  <r>
    <d v="2019-03-14T00:00:00"/>
    <d v="1899-12-30T10:00:00"/>
    <d v="1899-12-30T10:00:00"/>
    <m/>
    <x v="1"/>
    <s v="JAR"/>
    <d v="2019-03-14T10:00:00"/>
    <m/>
    <s v="COBARPLAS"/>
    <s v="Descarga"/>
    <x v="0"/>
    <n v="4"/>
    <n v="6"/>
    <x v="0"/>
    <s v="PLASTICOS GUELL"/>
    <s v="Proveedor Roto"/>
    <s v="Palau"/>
    <m/>
    <m/>
    <m/>
    <m/>
    <n v="30"/>
    <x v="6"/>
    <x v="53"/>
    <x v="14"/>
    <m/>
    <n v="0"/>
    <x v="0"/>
    <x v="0"/>
    <s v="SI"/>
    <s v="SI"/>
    <s v="SI"/>
    <n v="0"/>
    <n v="1"/>
    <s v="PROVEEDORES"/>
    <x v="11"/>
    <x v="3"/>
    <n v="468"/>
    <n v="18"/>
    <n v="0.2"/>
  </r>
  <r>
    <d v="2019-03-14T00:00:00"/>
    <d v="1899-12-30T10:20:00"/>
    <d v="1899-12-30T10:20:00"/>
    <m/>
    <x v="1"/>
    <s v="MR"/>
    <d v="2019-03-14T10:30:00"/>
    <s v="DAVID"/>
    <s v="DAVID BERTRAN"/>
    <s v="Carga"/>
    <x v="0"/>
    <n v="3"/>
    <n v="6"/>
    <x v="0"/>
    <s v="DAVID BERTRAN"/>
    <s v="Recogida diaria"/>
    <s v="PALAU"/>
    <m/>
    <m/>
    <m/>
    <m/>
    <n v="20"/>
    <x v="6"/>
    <x v="53"/>
    <x v="90"/>
    <m/>
    <n v="0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10:30:00"/>
    <d v="1899-12-30T10:30:00"/>
    <m/>
    <x v="1"/>
    <s v="JAR"/>
    <d v="2019-03-14T10:30:00"/>
    <m/>
    <s v="NIKA"/>
    <s v="Descarga"/>
    <x v="0"/>
    <n v="4"/>
    <n v="6"/>
    <x v="0"/>
    <s v="POWDER"/>
    <s v="Proveedor Roto"/>
    <s v="Tarragona"/>
    <m/>
    <m/>
    <m/>
    <m/>
    <n v="20"/>
    <x v="8"/>
    <x v="53"/>
    <x v="1"/>
    <m/>
    <n v="0"/>
    <x v="0"/>
    <x v="0"/>
    <s v="SI"/>
    <s v="SI"/>
    <s v="SI"/>
    <n v="0"/>
    <n v="1"/>
    <s v="PROVEEDORES"/>
    <x v="11"/>
    <x v="3"/>
    <n v="468"/>
    <n v="18"/>
    <n v="0.2"/>
  </r>
  <r>
    <d v="2019-03-14T00:00:00"/>
    <d v="1899-12-30T11:30:00"/>
    <d v="1899-12-30T11:30:00"/>
    <m/>
    <x v="1"/>
    <s v="JAR"/>
    <d v="2019-03-14T11:30:00"/>
    <m/>
    <s v="TXT"/>
    <s v="Descarga"/>
    <x v="0"/>
    <n v="2"/>
    <n v="3"/>
    <x v="0"/>
    <s v="PUROMASTER"/>
    <s v="Proveedor Inyección"/>
    <s v="Palau"/>
    <s v="19AV592 PDO.113006557 / 19AV591 PDO. 113006488 / 19AV590 PDO.113006545 / 19AV588 PDO. 113006532 / 19AV589 PDO. 113006536"/>
    <m/>
    <m/>
    <m/>
    <m/>
    <x v="3"/>
    <x v="53"/>
    <x v="3"/>
    <m/>
    <n v="0"/>
    <x v="0"/>
    <x v="0"/>
    <s v="SI"/>
    <s v="SI"/>
    <s v="SI"/>
    <n v="0"/>
    <n v="1"/>
    <s v="PROVEEDORES"/>
    <x v="11"/>
    <x v="3"/>
    <n v="468"/>
    <n v="18"/>
    <n v="0.2"/>
  </r>
  <r>
    <d v="2019-03-14T00:00:00"/>
    <d v="1899-12-30T12:30:00"/>
    <d v="1899-12-30T12:30:00"/>
    <m/>
    <x v="1"/>
    <s v="MR"/>
    <d v="2019-03-14T12:30:00"/>
    <m/>
    <s v="VARIOS"/>
    <s v="Carga"/>
    <x v="0"/>
    <n v="2"/>
    <n v="4"/>
    <x v="0"/>
    <s v="MULTIPLASTIC"/>
    <s v="Retira cliente Inyección"/>
    <s v="GRANOLLERS"/>
    <s v="27097, 27025, 26908, 26288 y es posible que tambien el 26982"/>
    <m/>
    <m/>
    <m/>
    <n v="20"/>
    <x v="8"/>
    <x v="53"/>
    <x v="3"/>
    <m/>
    <n v="0"/>
    <x v="0"/>
    <x v="0"/>
    <s v="SI"/>
    <s v="SI"/>
    <s v="Adelanto"/>
    <n v="0"/>
    <n v="1"/>
    <s v="CLIENTES"/>
    <x v="11"/>
    <x v="3"/>
    <n v="468"/>
    <n v="18"/>
    <n v="0.2"/>
  </r>
  <r>
    <d v="2019-03-14T00:00:00"/>
    <d v="1899-12-30T13:00:00"/>
    <d v="1899-12-30T13:00:00"/>
    <m/>
    <x v="1"/>
    <s v="JAR"/>
    <d v="2019-03-14T13:00:00"/>
    <s v="Descarga- Gaillon"/>
    <s v="GIMARCO"/>
    <s v="Descarga"/>
    <x v="1"/>
    <n v="13.5"/>
    <n v="26"/>
    <x v="0"/>
    <s v="SCHOELLER GAILLON"/>
    <s v="Filial Import"/>
    <s v="GAILLON"/>
    <s v="- Palau CB-1153 "/>
    <m/>
    <m/>
    <m/>
    <n v="60"/>
    <x v="8"/>
    <x v="53"/>
    <x v="4"/>
    <m/>
    <n v="1"/>
    <x v="0"/>
    <x v="0"/>
    <s v="SI"/>
    <s v="SI"/>
    <s v="Adelanto"/>
    <n v="0"/>
    <n v="1"/>
    <s v="TRANS. PROPIO"/>
    <x v="11"/>
    <x v="3"/>
    <n v="468"/>
    <n v="18"/>
    <n v="0.2"/>
  </r>
  <r>
    <d v="2019-03-14T00:00:00"/>
    <d v="1899-12-30T13:05:00"/>
    <d v="1899-12-30T13:05:00"/>
    <m/>
    <x v="1"/>
    <s v="JAR"/>
    <d v="2019-03-14T13:00:00"/>
    <n v="27042"/>
    <s v="SUS MEDIOS"/>
    <s v="Carga"/>
    <x v="0"/>
    <n v="2"/>
    <n v="3"/>
    <x v="0"/>
    <s v="VARIOS"/>
    <s v="Retira cliente Roto"/>
    <s v="CORNELLA"/>
    <m/>
    <m/>
    <m/>
    <m/>
    <n v="10"/>
    <x v="5"/>
    <x v="53"/>
    <x v="133"/>
    <m/>
    <n v="0"/>
    <x v="0"/>
    <x v="0"/>
    <s v="SI"/>
    <s v="SI"/>
    <s v="SI"/>
    <n v="0"/>
    <n v="1"/>
    <s v="CLIENTES"/>
    <x v="11"/>
    <x v="3"/>
    <n v="468"/>
    <n v="18"/>
    <n v="0.2"/>
  </r>
  <r>
    <d v="2019-03-14T00:00:00"/>
    <d v="1899-12-30T14:00:00"/>
    <d v="1899-12-30T14:00:00"/>
    <m/>
    <x v="1"/>
    <s v="JAR"/>
    <d v="2019-03-14T14:00:00"/>
    <n v="26860"/>
    <s v="SUS MEDIOS"/>
    <s v="Carga"/>
    <x v="0"/>
    <n v="4"/>
    <n v="4"/>
    <x v="0"/>
    <s v="VARIOS"/>
    <s v="Retira cliente Roto"/>
    <s v="Mallorca"/>
    <m/>
    <m/>
    <m/>
    <m/>
    <m/>
    <x v="0"/>
    <x v="53"/>
    <x v="42"/>
    <m/>
    <n v="0"/>
    <x v="0"/>
    <x v="0"/>
    <s v="SI"/>
    <s v="SI"/>
    <s v="SI"/>
    <n v="0"/>
    <n v="1"/>
    <s v="CLIENTES"/>
    <x v="11"/>
    <x v="3"/>
    <n v="468"/>
    <n v="18"/>
    <n v="0.2"/>
  </r>
  <r>
    <d v="2019-03-14T00:00:00"/>
    <d v="1899-12-30T14:01:00"/>
    <d v="1899-12-30T14:01:00"/>
    <m/>
    <x v="1"/>
    <s v="JAR"/>
    <d v="2019-03-14T14:00:00"/>
    <n v="27122"/>
    <s v="GONZATRANS"/>
    <s v="Carga"/>
    <x v="1"/>
    <n v="13.5"/>
    <n v="26"/>
    <x v="0"/>
    <s v="LA COMA"/>
    <s v="DDP Cliente Inyección"/>
    <s v="LLeida"/>
    <m/>
    <m/>
    <m/>
    <m/>
    <m/>
    <x v="4"/>
    <x v="53"/>
    <x v="45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14:30:00"/>
    <d v="1899-12-30T14:30:00"/>
    <m/>
    <x v="1"/>
    <s v="JAR"/>
    <d v="2019-03-14T14:30:00"/>
    <n v="6006962"/>
    <s v="SUS MEDIOS"/>
    <s v="Carga"/>
    <x v="1"/>
    <n v="13.5"/>
    <n v="26"/>
    <x v="2"/>
    <s v="SCHOELLER POLONIA"/>
    <s v="Retira cliente Inyección"/>
    <s v="Polonia"/>
    <m/>
    <m/>
    <m/>
    <m/>
    <n v="60"/>
    <x v="6"/>
    <x v="53"/>
    <x v="3"/>
    <m/>
    <n v="1"/>
    <x v="0"/>
    <x v="0"/>
    <s v="SI"/>
    <s v="SI"/>
    <s v="Adelanto"/>
    <n v="0"/>
    <n v="1"/>
    <s v="CLIENTES"/>
    <x v="11"/>
    <x v="3"/>
    <n v="468"/>
    <n v="18"/>
    <n v="0.2"/>
  </r>
  <r>
    <d v="2019-03-14T00:00:00"/>
    <d v="1899-12-30T15:00:00"/>
    <d v="1899-12-30T15:00:00"/>
    <m/>
    <x v="1"/>
    <s v="JAR"/>
    <d v="2019-03-14T15:00:00"/>
    <n v="27173"/>
    <s v="GONZATRANS"/>
    <s v="Carga"/>
    <x v="1"/>
    <n v="13.5"/>
    <n v="26"/>
    <x v="0"/>
    <s v="LA COMA"/>
    <s v="DDP Cliente Inyección"/>
    <s v="LLeida"/>
    <m/>
    <m/>
    <m/>
    <m/>
    <n v="45"/>
    <x v="4"/>
    <x v="53"/>
    <x v="39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15:15:00"/>
    <m/>
    <m/>
    <x v="0"/>
    <s v="JAR"/>
    <d v="2019-03-14T15:30:00"/>
    <m/>
    <s v="SUS MEDIOS"/>
    <s v="Descarga"/>
    <x v="0"/>
    <n v="0.2"/>
    <n v="0.2"/>
    <x v="1"/>
    <s v="CIFEC"/>
    <s v="Proveedor Inyección"/>
    <s v="Palau"/>
    <m/>
    <m/>
    <m/>
    <m/>
    <n v="2"/>
    <x v="5"/>
    <x v="53"/>
    <x v="120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4T00:00:00"/>
    <d v="1899-12-30T16:30:00"/>
    <d v="1899-12-30T16:30:00"/>
    <m/>
    <x v="1"/>
    <s v="JAR"/>
    <d v="2019-03-14T16:30:00"/>
    <n v="27173"/>
    <s v="GONZATRANS"/>
    <s v="Carga"/>
    <x v="1"/>
    <n v="13.5"/>
    <n v="26"/>
    <x v="0"/>
    <s v="LA COMA"/>
    <s v="DDP Cliente Inyección"/>
    <s v="LLeida"/>
    <m/>
    <m/>
    <m/>
    <m/>
    <n v="45"/>
    <x v="4"/>
    <x v="53"/>
    <x v="8"/>
    <m/>
    <n v="1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17:00:00"/>
    <d v="1899-12-30T17:00:00"/>
    <m/>
    <x v="1"/>
    <s v="MR"/>
    <d v="2019-03-14T17:00:00"/>
    <n v="26771"/>
    <s v="NOUTRANSPORT"/>
    <s v="Carga"/>
    <x v="1"/>
    <n v="13.5"/>
    <n v="26"/>
    <x v="0"/>
    <s v="BEAUTY BY DIA"/>
    <s v="DDP Cliente Inyección"/>
    <s v="LA ALMUNIA DE DOÑA GODINA"/>
    <m/>
    <m/>
    <m/>
    <m/>
    <n v="45"/>
    <x v="0"/>
    <x v="53"/>
    <x v="7"/>
    <m/>
    <n v="1"/>
    <x v="0"/>
    <x v="0"/>
    <s v="SI"/>
    <s v="SI"/>
    <s v="Adelanto"/>
    <n v="0"/>
    <n v="1"/>
    <s v="TRANS. PROPIO"/>
    <x v="11"/>
    <x v="3"/>
    <n v="468"/>
    <n v="18"/>
    <n v="0.2"/>
  </r>
  <r>
    <d v="2019-03-14T00:00:00"/>
    <d v="1899-12-30T17:10:00"/>
    <d v="1899-12-30T17:10:00"/>
    <m/>
    <x v="1"/>
    <s v="JAR"/>
    <d v="2019-03-14T17:00:00"/>
    <m/>
    <s v="GIMARCO"/>
    <s v="Descarga"/>
    <x v="1"/>
    <n v="13.5"/>
    <n v="26"/>
    <x v="0"/>
    <s v="SCHOELLER NRX"/>
    <s v="Filial Import"/>
    <s v="NURIEUX"/>
    <m/>
    <m/>
    <m/>
    <m/>
    <n v="45"/>
    <x v="6"/>
    <x v="53"/>
    <x v="85"/>
    <m/>
    <n v="1"/>
    <x v="0"/>
    <x v="0"/>
    <s v="SI"/>
    <s v="SI"/>
    <s v="Adelanto"/>
    <n v="0"/>
    <n v="1"/>
    <s v="TRANS. PROPIO"/>
    <x v="11"/>
    <x v="3"/>
    <n v="468"/>
    <n v="18"/>
    <n v="0.2"/>
  </r>
  <r>
    <d v="2019-03-14T00:00:00"/>
    <d v="1899-12-30T17:15:00"/>
    <d v="1899-12-30T17:15:00"/>
    <m/>
    <x v="1"/>
    <s v="JAR"/>
    <d v="2019-03-14T17:30:00"/>
    <n v="26559"/>
    <s v="EL MOSCA"/>
    <s v="Carga"/>
    <x v="0"/>
    <n v="2"/>
    <n v="4"/>
    <x v="0"/>
    <s v="CAVAS CATALANAS"/>
    <s v="DDP Cliente Inyección"/>
    <s v="Las Palmas"/>
    <m/>
    <m/>
    <m/>
    <m/>
    <n v="20"/>
    <x v="0"/>
    <x v="53"/>
    <x v="93"/>
    <m/>
    <n v="0"/>
    <x v="0"/>
    <x v="0"/>
    <s v="SI"/>
    <s v="SI"/>
    <s v="SI"/>
    <n v="0"/>
    <n v="1"/>
    <s v="TRANS. PROPIO"/>
    <x v="11"/>
    <x v="3"/>
    <n v="468"/>
    <n v="18"/>
    <n v="0.2"/>
  </r>
  <r>
    <d v="2019-03-14T00:00:00"/>
    <d v="1899-12-30T17:30:00"/>
    <d v="1899-12-30T17:30:00"/>
    <m/>
    <x v="1"/>
    <s v="JAR"/>
    <d v="2019-03-14T17:30:00"/>
    <n v="27122"/>
    <s v="GONZATRANS"/>
    <s v="Carga"/>
    <x v="1"/>
    <n v="13.5"/>
    <n v="26"/>
    <x v="2"/>
    <s v="LA COMA"/>
    <s v="DDP Cliente Inyección"/>
    <s v="LLeida"/>
    <m/>
    <m/>
    <m/>
    <m/>
    <n v="45"/>
    <x v="8"/>
    <x v="54"/>
    <x v="56"/>
    <m/>
    <n v="1"/>
    <x v="0"/>
    <x v="0"/>
    <s v="SI"/>
    <s v="Retraso"/>
    <s v="Retraso"/>
    <n v="1"/>
    <n v="0"/>
    <s v="TRANS. PROPIO"/>
    <x v="11"/>
    <x v="3"/>
    <n v="468"/>
    <n v="18"/>
    <n v="0.2"/>
  </r>
  <r>
    <d v="2019-03-14T00:00:00"/>
    <d v="1899-12-30T18:30:00"/>
    <d v="1899-12-30T18:30:00"/>
    <m/>
    <x v="1"/>
    <s v="JAR"/>
    <d v="2019-03-14T18:30:00"/>
    <n v="6006963"/>
    <s v="BREGER"/>
    <s v="Carga"/>
    <x v="0"/>
    <n v="6"/>
    <n v="20"/>
    <x v="0"/>
    <s v="SCHOELLER FRANCIA"/>
    <s v="Retira cliente Filial"/>
    <s v="France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3-14T00:00:00"/>
    <d v="1899-12-30T19:00:00"/>
    <d v="1899-12-30T19:00:00"/>
    <m/>
    <x v="1"/>
    <s v="JAR"/>
    <d v="2019-03-14T19:00:00"/>
    <s v="FLONASA"/>
    <s v="SUS MEDIOS"/>
    <s v="Descarga"/>
    <x v="0"/>
    <n v="1"/>
    <n v="1"/>
    <x v="0"/>
    <s v="VARIOS"/>
    <s v="Proveedor Roto"/>
    <s v="Palau"/>
    <s v="Molde cliente"/>
    <m/>
    <m/>
    <m/>
    <n v="10"/>
    <x v="8"/>
    <x v="54"/>
    <x v="26"/>
    <m/>
    <n v="0"/>
    <x v="0"/>
    <x v="0"/>
    <s v="SI"/>
    <s v="Retraso"/>
    <s v="Retraso"/>
    <n v="1"/>
    <n v="0"/>
    <s v="PROVEEDORES"/>
    <x v="11"/>
    <x v="3"/>
    <n v="468"/>
    <n v="18"/>
    <n v="0.2"/>
  </r>
  <r>
    <d v="2019-03-14T00:00:00"/>
    <d v="1899-12-30T19:30:00"/>
    <d v="1899-12-30T19:30:00"/>
    <m/>
    <x v="1"/>
    <s v="JAR"/>
    <d v="2019-03-14T19:30:00"/>
    <n v="26850"/>
    <s v="SUS MEDIOS"/>
    <s v="Carga"/>
    <x v="0"/>
    <n v="1"/>
    <n v="1"/>
    <x v="0"/>
    <s v="PALETPLASTIC"/>
    <s v="Retira cliente Inyección"/>
    <s v="Murci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3-14T00:00:00"/>
    <d v="1899-12-30T21:30:00"/>
    <d v="1899-12-30T21:30:00"/>
    <m/>
    <x v="1"/>
    <s v="JAR"/>
    <d v="2019-03-14T21:30:00"/>
    <n v="27122"/>
    <s v="GONZATRANS"/>
    <s v="Carga"/>
    <x v="1"/>
    <n v="13.5"/>
    <n v="26"/>
    <x v="0"/>
    <s v="LA COMA"/>
    <s v="DDP Cliente Inyección"/>
    <s v="LLeida"/>
    <m/>
    <m/>
    <m/>
    <m/>
    <s v="45_x0009__x0009_45_x0009__x0009_45"/>
    <x v="0"/>
    <x v="52"/>
    <x v="214"/>
    <m/>
    <n v="1"/>
    <x v="0"/>
    <x v="0"/>
    <s v="SI"/>
    <s v="Adelanto"/>
    <s v="Adelanto"/>
    <n v="0"/>
    <n v="1"/>
    <s v="TRANS. PROPIO"/>
    <x v="11"/>
    <x v="3"/>
    <n v="468"/>
    <n v="18"/>
    <n v="0.2"/>
  </r>
  <r>
    <d v="2019-03-15T00:00:00"/>
    <d v="1899-12-30T06:00:00"/>
    <d v="1899-12-30T06:00:00"/>
    <m/>
    <x v="1"/>
    <s v="JAR"/>
    <d v="2019-03-15T06:00:00"/>
    <s v="Descarga Lorqui"/>
    <s v="ALGAITRUCK"/>
    <s v="Descarga"/>
    <x v="1"/>
    <n v="13.5"/>
    <n v="26"/>
    <x v="0"/>
    <s v="SCHOELLER LORQUI"/>
    <s v="Entre plantas"/>
    <s v="MURCIA"/>
    <m/>
    <m/>
    <m/>
    <m/>
    <n v="60"/>
    <x v="6"/>
    <x v="54"/>
    <x v="76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07:00:00"/>
    <d v="1899-12-30T07:00:00"/>
    <m/>
    <x v="1"/>
    <s v="MR"/>
    <d v="2019-03-15T07:00:00"/>
    <m/>
    <s v="GONZATRANS"/>
    <s v="Carga"/>
    <x v="0"/>
    <n v="6"/>
    <n v="11"/>
    <x v="0"/>
    <s v="GONZATRANS"/>
    <s v="Recogida diaria"/>
    <s v="VARIOS"/>
    <m/>
    <m/>
    <m/>
    <m/>
    <n v="30"/>
    <x v="8"/>
    <x v="54"/>
    <x v="61"/>
    <m/>
    <n v="0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07:30:00"/>
    <d v="1899-12-30T07:30:00"/>
    <m/>
    <x v="1"/>
    <s v="JAR"/>
    <d v="2019-03-15T07:30:00"/>
    <n v="27122"/>
    <s v="GONZATRANS"/>
    <s v="Carga"/>
    <x v="1"/>
    <n v="13.5"/>
    <n v="26"/>
    <x v="0"/>
    <s v="LA COMA"/>
    <s v="DDP Cliente Inyección"/>
    <s v="LLeida"/>
    <m/>
    <m/>
    <m/>
    <m/>
    <n v="45"/>
    <x v="6"/>
    <x v="54"/>
    <x v="18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08:00:00"/>
    <d v="1899-12-30T08:00:00"/>
    <m/>
    <x v="1"/>
    <s v="JAR"/>
    <d v="2019-03-15T08:00:00"/>
    <s v="Bernis"/>
    <s v="SUS MEDIOS"/>
    <s v="Carga"/>
    <x v="1"/>
    <n v="13.5"/>
    <n v="26"/>
    <x v="0"/>
    <s v="AQUA AMBIENT"/>
    <s v="Retira cliente Roto"/>
    <s v="Bernis"/>
    <m/>
    <m/>
    <m/>
    <m/>
    <n v="40"/>
    <x v="6"/>
    <x v="54"/>
    <x v="9"/>
    <m/>
    <n v="1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08:15:00"/>
    <d v="1899-12-30T08:15:00"/>
    <m/>
    <x v="1"/>
    <s v="JAR"/>
    <d v="2019-03-15T08:30:00"/>
    <n v="27122"/>
    <s v="GONZATRANS"/>
    <s v="Carga"/>
    <x v="1"/>
    <n v="13.5"/>
    <n v="26"/>
    <x v="0"/>
    <s v="LA COMA"/>
    <s v="DDP Cliente Inyección"/>
    <s v="LLeida"/>
    <s v="ENVIO 7746"/>
    <m/>
    <m/>
    <m/>
    <n v="45"/>
    <x v="8"/>
    <x v="54"/>
    <x v="94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09:25:00"/>
    <m/>
    <m/>
    <x v="0"/>
    <s v="JAR"/>
    <d v="2019-03-15T09:30:00"/>
    <m/>
    <s v="TOTALCOURIER"/>
    <s v="Descarga"/>
    <x v="0"/>
    <n v="0.2"/>
    <n v="0.2"/>
    <x v="1"/>
    <s v="MOLD IN GRAPHIC SYSTEMS"/>
    <s v="Proveedor Roto"/>
    <s v="palau"/>
    <n v="213004377"/>
    <m/>
    <m/>
    <m/>
    <n v="2"/>
    <x v="5"/>
    <x v="54"/>
    <x v="102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5T00:00:00"/>
    <d v="1899-12-30T10:00:00"/>
    <d v="1899-12-30T10:00:00"/>
    <m/>
    <x v="1"/>
    <s v="JAR"/>
    <d v="2019-03-15T10:00:00"/>
    <n v="27122"/>
    <s v="GONZATRANS"/>
    <s v="Carga"/>
    <x v="1"/>
    <n v="13.5"/>
    <n v="26"/>
    <x v="0"/>
    <s v="LA COMA"/>
    <s v="DDP Cliente Inyección"/>
    <s v="LLeida"/>
    <m/>
    <m/>
    <m/>
    <m/>
    <n v="45"/>
    <x v="6"/>
    <x v="54"/>
    <x v="14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10:20:00"/>
    <m/>
    <m/>
    <x v="0"/>
    <s v="JAR"/>
    <d v="2019-03-15T10:30:00"/>
    <n v="713014689"/>
    <s v="SUS MEDIOS"/>
    <s v="Descarga"/>
    <x v="0"/>
    <n v="0.2"/>
    <n v="0.2"/>
    <x v="1"/>
    <s v="RETOLS PALAU"/>
    <s v="Proveedor Roto"/>
    <s v="PALAU"/>
    <m/>
    <m/>
    <m/>
    <m/>
    <n v="1"/>
    <x v="5"/>
    <x v="54"/>
    <x v="90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5T00:00:00"/>
    <d v="1899-12-30T10:26:00"/>
    <m/>
    <m/>
    <x v="0"/>
    <s v="MR"/>
    <d v="2019-03-15T10:30:00"/>
    <m/>
    <s v="SUS MEDIOS"/>
    <s v="Descarga"/>
    <x v="0"/>
    <n v="0"/>
    <s v="0,5"/>
    <x v="1"/>
    <s v="STENCO"/>
    <s v="Proveedor Inyección"/>
    <s v="MONTORNES"/>
    <s v="ALB. 1PQ/19001425 - PDO 713014690"/>
    <m/>
    <m/>
    <m/>
    <m/>
    <x v="1"/>
    <x v="54"/>
    <x v="205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5T00:00:00"/>
    <d v="1899-12-30T10:30:00"/>
    <d v="1899-12-30T10:30:00"/>
    <m/>
    <x v="1"/>
    <s v="JAR"/>
    <d v="2019-03-15T10:30:00"/>
    <s v="ML PLASTIC"/>
    <s v="SUS MEDIOS"/>
    <s v="Descarga"/>
    <x v="0"/>
    <n v="6"/>
    <n v="12"/>
    <x v="0"/>
    <s v="VARIOS"/>
    <s v="Proveedor Inyección"/>
    <s v="Palau"/>
    <n v="113006503"/>
    <m/>
    <m/>
    <m/>
    <n v="20"/>
    <x v="8"/>
    <x v="54"/>
    <x v="0"/>
    <m/>
    <n v="0"/>
    <x v="0"/>
    <x v="0"/>
    <s v="SI"/>
    <s v="SI"/>
    <s v="Adelanto"/>
    <n v="0"/>
    <n v="1"/>
    <s v="PROVEEDORES"/>
    <x v="11"/>
    <x v="3"/>
    <n v="468"/>
    <n v="18"/>
    <n v="0.2"/>
  </r>
  <r>
    <d v="2019-03-15T00:00:00"/>
    <d v="1899-12-30T10:34:00"/>
    <m/>
    <m/>
    <x v="0"/>
    <s v="MR"/>
    <d v="2019-03-15T10:30:00"/>
    <m/>
    <s v="MRW"/>
    <s v="Descarga"/>
    <x v="0"/>
    <n v="0"/>
    <n v="0.5"/>
    <x v="1"/>
    <s v="QUIMICS DALMAU"/>
    <s v="Proveedor Roto"/>
    <s v="BARCELONA"/>
    <s v="ALB. 23901 . PSDO. 113006548"/>
    <m/>
    <m/>
    <m/>
    <m/>
    <x v="3"/>
    <x v="54"/>
    <x v="215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5T00:00:00"/>
    <d v="1899-12-30T10:45:00"/>
    <d v="1899-12-30T10:45:00"/>
    <m/>
    <x v="1"/>
    <s v="MR"/>
    <d v="2019-03-15T11:00:00"/>
    <n v="26850"/>
    <s v="SUS MEDIOS"/>
    <s v="Carga"/>
    <x v="0"/>
    <n v="0.5"/>
    <n v="1"/>
    <x v="0"/>
    <s v="PALETPLASTIC"/>
    <s v="Retira cliente Inyección"/>
    <s v="MURCIA"/>
    <m/>
    <m/>
    <m/>
    <m/>
    <m/>
    <x v="8"/>
    <x v="54"/>
    <x v="32"/>
    <m/>
    <n v="0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11:00:00"/>
    <d v="1899-12-30T11:00:00"/>
    <m/>
    <x v="1"/>
    <s v="JAR"/>
    <d v="2019-03-15T11:00:00"/>
    <n v="25593"/>
    <s v="LORETRANSMUR"/>
    <s v="Carga"/>
    <x v="1"/>
    <n v="13.5"/>
    <n v="26"/>
    <x v="2"/>
    <s v="AGRUP. HORT. LUCAS"/>
    <s v="Retira cliente Inyección"/>
    <s v="Murcia"/>
    <m/>
    <m/>
    <m/>
    <m/>
    <n v="45"/>
    <x v="6"/>
    <x v="54"/>
    <x v="109"/>
    <m/>
    <n v="1"/>
    <x v="0"/>
    <x v="0"/>
    <s v="SI"/>
    <s v="SI"/>
    <s v="Adelanto"/>
    <n v="0"/>
    <n v="1"/>
    <s v="CLIENTES"/>
    <x v="11"/>
    <x v="3"/>
    <n v="468"/>
    <n v="18"/>
    <n v="0.2"/>
  </r>
  <r>
    <d v="2019-03-15T00:00:00"/>
    <d v="1899-12-30T11:15:00"/>
    <d v="1899-12-30T11:15:00"/>
    <m/>
    <x v="1"/>
    <s v="JAR"/>
    <d v="2019-03-15T11:30:00"/>
    <m/>
    <s v="GARVI"/>
    <s v="Descarga"/>
    <x v="0"/>
    <n v="7"/>
    <n v="14"/>
    <x v="0"/>
    <s v="POLIURETANOS RIVAS"/>
    <s v="Proveedor Roto"/>
    <s v="Zaragoza"/>
    <m/>
    <m/>
    <m/>
    <m/>
    <n v="30"/>
    <x v="6"/>
    <x v="54"/>
    <x v="75"/>
    <m/>
    <n v="0"/>
    <x v="0"/>
    <x v="0"/>
    <s v="SI"/>
    <s v="SI"/>
    <s v="SI"/>
    <n v="0"/>
    <n v="1"/>
    <s v="PROVEEDORES"/>
    <x v="11"/>
    <x v="3"/>
    <n v="468"/>
    <n v="18"/>
    <n v="0.2"/>
  </r>
  <r>
    <d v="2019-03-15T00:00:00"/>
    <d v="1899-12-30T11:30:00"/>
    <d v="1899-12-30T11:30:00"/>
    <m/>
    <x v="1"/>
    <s v="JAR"/>
    <d v="2019-03-15T11:30:00"/>
    <m/>
    <s v="SUS MEDIOS"/>
    <s v="Descarga"/>
    <x v="0"/>
    <n v="0"/>
    <n v="0"/>
    <x v="4"/>
    <s v="SERVICOM"/>
    <s v="Proveedor Inyección"/>
    <s v="Palau"/>
    <s v="OC0313002566 SERVICOM"/>
    <s v="Cisterna Silo 6"/>
    <m/>
    <m/>
    <n v="1"/>
    <x v="5"/>
    <x v="54"/>
    <x v="3"/>
    <m/>
    <n v="0"/>
    <x v="0"/>
    <x v="0"/>
    <s v="SI"/>
    <s v="SI"/>
    <s v="SI"/>
    <n v="0"/>
    <n v="1"/>
    <s v="PROVEEDORES"/>
    <x v="11"/>
    <x v="3"/>
    <n v="468"/>
    <n v="18"/>
    <n v="0.2"/>
  </r>
  <r>
    <d v="2019-03-15T00:00:00"/>
    <d v="1899-12-30T12:00:00"/>
    <d v="1899-12-30T12:00:00"/>
    <m/>
    <x v="1"/>
    <s v="JAR"/>
    <d v="2019-03-15T12:00:00"/>
    <n v="25593"/>
    <s v="LORETRANSMUR"/>
    <s v="Carga"/>
    <x v="1"/>
    <n v="13.5"/>
    <n v="26"/>
    <x v="2"/>
    <s v="AGRUP. HORT. LUCAS"/>
    <s v="Retira cliente Inyección"/>
    <s v="Murcia"/>
    <m/>
    <m/>
    <m/>
    <m/>
    <n v="45"/>
    <x v="8"/>
    <x v="54"/>
    <x v="4"/>
    <m/>
    <n v="1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12:30:00"/>
    <d v="1899-12-30T12:30:00"/>
    <m/>
    <x v="1"/>
    <s v="JAR"/>
    <d v="2019-03-15T12:30:00"/>
    <n v="25593"/>
    <s v="LORETRANSMUR"/>
    <s v="Carga"/>
    <x v="1"/>
    <n v="13.5"/>
    <n v="26"/>
    <x v="2"/>
    <s v="AGRUP. HORT. LUCAS"/>
    <s v="Retira cliente Inyección"/>
    <s v="Murcia"/>
    <m/>
    <m/>
    <m/>
    <m/>
    <m/>
    <x v="6"/>
    <x v="54"/>
    <x v="5"/>
    <m/>
    <n v="1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12:47:00"/>
    <m/>
    <m/>
    <x v="0"/>
    <s v="MR"/>
    <d v="2019-03-15T13:00:00"/>
    <m/>
    <s v="ENVIALIA"/>
    <s v="Descarga"/>
    <x v="0"/>
    <n v="0"/>
    <n v="0.5"/>
    <x v="1"/>
    <s v="COMERCIAL ARQUÉ"/>
    <s v="Proveedor Roto"/>
    <s v="HOSPITALET"/>
    <s v="ALB. 880779  PDO. 113006540"/>
    <m/>
    <m/>
    <m/>
    <m/>
    <x v="1"/>
    <x v="54"/>
    <x v="197"/>
    <m/>
    <n v="0"/>
    <x v="0"/>
    <x v="0"/>
    <s v="No"/>
    <s v="Sin cita"/>
    <s v="Sin cita"/>
    <n v="1"/>
    <n v="0"/>
    <s v="PROVEEDORES"/>
    <x v="11"/>
    <x v="3"/>
    <n v="468"/>
    <n v="18"/>
    <n v="0.2"/>
  </r>
  <r>
    <d v="2019-03-15T00:00:00"/>
    <d v="1899-12-30T13:00:00"/>
    <d v="1899-12-30T13:00:00"/>
    <m/>
    <x v="1"/>
    <s v="JAR"/>
    <d v="2019-03-15T13:00:00"/>
    <n v="25593"/>
    <s v="LORETRANSMUR"/>
    <s v="Carga"/>
    <x v="1"/>
    <n v="13.5"/>
    <n v="26"/>
    <x v="2"/>
    <s v="AGRUP. HORT. LUCAS"/>
    <s v="Retira cliente Inyección"/>
    <s v="Murcia"/>
    <m/>
    <m/>
    <m/>
    <m/>
    <n v="45"/>
    <x v="4"/>
    <x v="54"/>
    <x v="39"/>
    <m/>
    <n v="1"/>
    <x v="0"/>
    <x v="0"/>
    <s v="SI"/>
    <s v="SI"/>
    <s v="Retraso"/>
    <n v="1"/>
    <n v="0"/>
    <s v="CLIENTES"/>
    <x v="11"/>
    <x v="3"/>
    <n v="468"/>
    <n v="18"/>
    <n v="0.2"/>
  </r>
  <r>
    <d v="2019-03-15T00:00:00"/>
    <d v="1899-12-30T13:05:00"/>
    <d v="1899-12-30T13:05:00"/>
    <m/>
    <x v="1"/>
    <s v="MR"/>
    <d v="2019-03-15T13:00:00"/>
    <n v="27099"/>
    <s v="J H L"/>
    <s v="Carga"/>
    <x v="0"/>
    <n v="0.5"/>
    <n v="1"/>
    <x v="0"/>
    <s v="SOGENAVE"/>
    <s v="DDP Cliente Inyección"/>
    <s v="PORTUGAL"/>
    <m/>
    <m/>
    <m/>
    <m/>
    <n v="10"/>
    <x v="0"/>
    <x v="54"/>
    <x v="122"/>
    <m/>
    <n v="0"/>
    <x v="0"/>
    <x v="0"/>
    <s v="SI"/>
    <s v="SI"/>
    <s v="Retraso"/>
    <n v="1"/>
    <n v="0"/>
    <s v="TRANS. PROPIO"/>
    <x v="11"/>
    <x v="3"/>
    <n v="468"/>
    <n v="18"/>
    <n v="0.2"/>
  </r>
  <r>
    <d v="2019-03-15T00:00:00"/>
    <d v="1899-12-30T13:30:00"/>
    <d v="1899-12-30T13:30:00"/>
    <m/>
    <x v="1"/>
    <s v="MR"/>
    <d v="2019-03-15T13:30:00"/>
    <n v="26112"/>
    <s v="SUS MEDIOS"/>
    <s v="Carga"/>
    <x v="0"/>
    <n v="7.5"/>
    <n v="15"/>
    <x v="0"/>
    <s v="HELIX TANK"/>
    <s v="Retira cliente Inyección"/>
    <s v="UK"/>
    <s v="LLEGARA TARDE SIN CONFIRMAR HORA."/>
    <m/>
    <m/>
    <m/>
    <n v="30"/>
    <x v="0"/>
    <x v="54"/>
    <x v="48"/>
    <m/>
    <n v="0"/>
    <x v="0"/>
    <x v="0"/>
    <s v="SI"/>
    <s v="SI"/>
    <s v="Retraso"/>
    <n v="1"/>
    <n v="0"/>
    <s v="CLIENTES"/>
    <x v="11"/>
    <x v="3"/>
    <n v="468"/>
    <n v="18"/>
    <n v="0.2"/>
  </r>
  <r>
    <d v="2019-03-15T00:00:00"/>
    <d v="1899-12-30T14:00:00"/>
    <d v="1899-12-30T14:00:00"/>
    <m/>
    <x v="1"/>
    <s v="JAR"/>
    <d v="2019-03-15T14:00:00"/>
    <n v="27181"/>
    <s v="GONZATRANS"/>
    <s v="Carga"/>
    <x v="1"/>
    <n v="13.5"/>
    <n v="26"/>
    <x v="2"/>
    <s v="LA COMA"/>
    <s v="DDP Cliente Inyección"/>
    <s v="Finca"/>
    <s v="ENVIO 7762"/>
    <m/>
    <m/>
    <m/>
    <n v="45"/>
    <x v="8"/>
    <x v="54"/>
    <x v="42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14:15:00"/>
    <d v="1899-12-30T14:15:00"/>
    <m/>
    <x v="1"/>
    <s v="JAR"/>
    <d v="2019-03-15T14:30:00"/>
    <m/>
    <s v="SUS MEDIOS"/>
    <s v="Carga"/>
    <x v="1"/>
    <n v="13.5"/>
    <n v="26"/>
    <x v="0"/>
    <s v="CHEP"/>
    <s v="Retira cliente Inyección"/>
    <s v="varios"/>
    <s v="3680284803  - Galias"/>
    <m/>
    <m/>
    <m/>
    <n v="60"/>
    <x v="0"/>
    <x v="54"/>
    <x v="216"/>
    <m/>
    <n v="1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15:00:00"/>
    <d v="1899-12-30T15:00:00"/>
    <m/>
    <x v="1"/>
    <s v="JAR"/>
    <d v="2019-03-15T15:00:00"/>
    <n v="27181"/>
    <s v="GONZATRANS"/>
    <s v="Carga"/>
    <x v="1"/>
    <n v="13.5"/>
    <n v="26"/>
    <x v="2"/>
    <s v="LA COMA"/>
    <s v="DDP Cliente Inyección"/>
    <s v="Finca"/>
    <s v="ENVIO 7763"/>
    <m/>
    <m/>
    <m/>
    <m/>
    <x v="9"/>
    <x v="54"/>
    <x v="39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15:15:00"/>
    <d v="1899-12-30T15:15:00"/>
    <m/>
    <x v="1"/>
    <s v="MR"/>
    <d v="2019-03-15T15:30:00"/>
    <n v="27108"/>
    <s v="SUS MEDIOS"/>
    <s v="Carga"/>
    <x v="0"/>
    <n v="1"/>
    <n v="2"/>
    <x v="0"/>
    <s v="OSONA IND. PLASTIC"/>
    <s v="Retira cliente Inyección"/>
    <s v="BCN"/>
    <m/>
    <m/>
    <m/>
    <m/>
    <n v="30"/>
    <x v="0"/>
    <x v="54"/>
    <x v="8"/>
    <m/>
    <n v="0"/>
    <x v="0"/>
    <x v="0"/>
    <s v="SI"/>
    <s v="SI"/>
    <s v="Retraso"/>
    <n v="1"/>
    <n v="0"/>
    <s v="CLIENTES"/>
    <x v="11"/>
    <x v="3"/>
    <n v="468"/>
    <n v="18"/>
    <n v="0.2"/>
  </r>
  <r>
    <d v="2019-03-15T00:00:00"/>
    <d v="1899-12-30T15:30:00"/>
    <d v="1899-12-30T15:30:00"/>
    <m/>
    <x v="1"/>
    <s v="JAR"/>
    <d v="2019-03-15T15:30:00"/>
    <n v="26377"/>
    <s v="RETIRA CLIENTE"/>
    <s v="Carga"/>
    <x v="1"/>
    <n v="13.5"/>
    <n v="22"/>
    <x v="0"/>
    <s v="NOVAERUM "/>
    <s v="Retira cliente Inyección"/>
    <s v="tanger"/>
    <m/>
    <m/>
    <m/>
    <m/>
    <n v="45"/>
    <x v="0"/>
    <x v="54"/>
    <x v="7"/>
    <m/>
    <n v="1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16:00:00"/>
    <d v="1899-12-30T16:00:00"/>
    <m/>
    <x v="1"/>
    <s v="MR"/>
    <d v="2019-03-15T16:00:00"/>
    <m/>
    <s v="SUS MEDIOS"/>
    <s v="Carga"/>
    <x v="0"/>
    <n v="5"/>
    <n v="10"/>
    <x v="0"/>
    <s v="AQUA AMBIENT"/>
    <s v="Retira cliente Roto"/>
    <s v="VARIOS"/>
    <m/>
    <m/>
    <m/>
    <m/>
    <n v="30"/>
    <x v="4"/>
    <x v="54"/>
    <x v="13"/>
    <m/>
    <n v="0"/>
    <x v="0"/>
    <x v="0"/>
    <s v="SI"/>
    <s v="SI"/>
    <s v="SI"/>
    <n v="0"/>
    <n v="1"/>
    <s v="CLIENTES"/>
    <x v="11"/>
    <x v="3"/>
    <n v="468"/>
    <n v="18"/>
    <n v="0.2"/>
  </r>
  <r>
    <d v="2019-03-15T00:00:00"/>
    <d v="1899-12-30T16:30:00"/>
    <d v="1899-12-30T16:30:00"/>
    <m/>
    <x v="1"/>
    <s v="MR"/>
    <d v="2019-03-15T16:30:00"/>
    <m/>
    <s v="SUS MEDIOS"/>
    <s v="Descarga"/>
    <x v="1"/>
    <n v="13.5"/>
    <n v="26"/>
    <x v="0"/>
    <s v="CHEP"/>
    <s v="Proveedor Inyección"/>
    <s v="PALAU"/>
    <n v="3680284672"/>
    <m/>
    <m/>
    <m/>
    <n v="45"/>
    <x v="4"/>
    <x v="54"/>
    <x v="8"/>
    <m/>
    <n v="1"/>
    <x v="0"/>
    <x v="0"/>
    <s v="SI"/>
    <s v="SI"/>
    <s v="SI"/>
    <n v="0"/>
    <n v="1"/>
    <s v="PROVEEDORES"/>
    <x v="11"/>
    <x v="3"/>
    <n v="468"/>
    <n v="18"/>
    <n v="0.2"/>
  </r>
  <r>
    <d v="2019-03-15T00:00:00"/>
    <d v="1899-12-30T17:00:00"/>
    <d v="1899-12-30T17:00:00"/>
    <m/>
    <x v="1"/>
    <s v="MR"/>
    <d v="2019-03-15T17:00:00"/>
    <m/>
    <s v="TRANSLINK"/>
    <s v="Carga"/>
    <x v="0"/>
    <n v="1"/>
    <n v="2"/>
    <x v="0"/>
    <s v="TRANSLINK"/>
    <s v="Recogida diaria"/>
    <s v="VARIOS"/>
    <m/>
    <m/>
    <m/>
    <m/>
    <n v="20"/>
    <x v="0"/>
    <x v="54"/>
    <x v="41"/>
    <m/>
    <n v="0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17:10:00"/>
    <d v="1899-12-30T17:10:00"/>
    <m/>
    <x v="1"/>
    <s v="JAR"/>
    <d v="2019-03-15T17:00:00"/>
    <n v="113006503"/>
    <s v="SUS MEDIOS"/>
    <s v="Descarga"/>
    <x v="0"/>
    <n v="1"/>
    <n v="1"/>
    <x v="0"/>
    <s v="VARIOS"/>
    <s v="Proveedor Inyección"/>
    <s v="ALEMANIA"/>
    <s v="MLPlastics GmbH"/>
    <m/>
    <m/>
    <m/>
    <m/>
    <x v="6"/>
    <x v="54"/>
    <x v="217"/>
    <m/>
    <n v="0"/>
    <x v="0"/>
    <x v="0"/>
    <s v="SI"/>
    <s v="SI"/>
    <s v="SI"/>
    <n v="0"/>
    <n v="1"/>
    <s v="PROVEEDORES"/>
    <x v="11"/>
    <x v="3"/>
    <n v="468"/>
    <n v="18"/>
    <n v="0.2"/>
  </r>
  <r>
    <d v="2019-03-15T00:00:00"/>
    <d v="1899-12-30T17:30:00"/>
    <d v="1899-12-30T17:30:00"/>
    <m/>
    <x v="1"/>
    <s v="JAR"/>
    <d v="2019-03-15T17:30:00"/>
    <n v="27181"/>
    <s v="GONZATRANS"/>
    <s v="Carga"/>
    <x v="1"/>
    <n v="13.5"/>
    <n v="26"/>
    <x v="2"/>
    <s v="LA COMA"/>
    <s v="DDP Cliente Inyección"/>
    <s v="Finca"/>
    <s v="ENVIO 7765"/>
    <m/>
    <m/>
    <m/>
    <n v="45"/>
    <x v="4"/>
    <x v="54"/>
    <x v="56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18:00:00"/>
    <d v="1899-12-30T18:00:00"/>
    <m/>
    <x v="1"/>
    <s v="JAR"/>
    <d v="2019-03-15T18:00:00"/>
    <n v="27181"/>
    <s v="GONZATRANS"/>
    <s v="Carga"/>
    <x v="1"/>
    <n v="13.5"/>
    <n v="26"/>
    <x v="2"/>
    <s v="LA COMA"/>
    <s v="DDP Cliente Inyección"/>
    <s v="Finca"/>
    <s v="ENVIO 7766"/>
    <m/>
    <m/>
    <m/>
    <n v="45"/>
    <x v="4"/>
    <x v="54"/>
    <x v="47"/>
    <m/>
    <n v="1"/>
    <x v="0"/>
    <x v="0"/>
    <s v="SI"/>
    <s v="SI"/>
    <s v="SI"/>
    <n v="0"/>
    <n v="1"/>
    <s v="TRANS. PROPIO"/>
    <x v="11"/>
    <x v="3"/>
    <n v="468"/>
    <n v="18"/>
    <n v="0.2"/>
  </r>
  <r>
    <d v="2019-03-15T00:00:00"/>
    <d v="1899-12-30T19:00:00"/>
    <d v="1899-12-30T19:00:00"/>
    <m/>
    <x v="1"/>
    <s v="JAR"/>
    <d v="2019-03-15T19:00:00"/>
    <m/>
    <s v="NOUTRANSPORT"/>
    <s v="Descarga"/>
    <x v="0"/>
    <n v="7"/>
    <n v="18"/>
    <x v="0"/>
    <s v="SCHOELLER POLONIA"/>
    <s v="Filial Import"/>
    <s v="palau"/>
    <m/>
    <m/>
    <m/>
    <m/>
    <m/>
    <x v="9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3-16T00:00:00"/>
    <d v="1899-12-30T08:30:00"/>
    <d v="1899-12-30T08:30:00"/>
    <m/>
    <x v="1"/>
    <s v="JAR"/>
    <d v="2019-03-16T08:30:00"/>
    <n v="27122"/>
    <s v="GONZATRANS"/>
    <s v="Carga"/>
    <x v="1"/>
    <n v="13.5"/>
    <n v="26"/>
    <x v="0"/>
    <s v="LA COMA"/>
    <s v="DDP Cliente Inyección"/>
    <s v="LLeida"/>
    <m/>
    <m/>
    <m/>
    <m/>
    <n v="45"/>
    <x v="4"/>
    <x v="55"/>
    <x v="20"/>
    <m/>
    <n v="1"/>
    <x v="0"/>
    <x v="0"/>
    <s v="SI"/>
    <s v="SI"/>
    <s v="SI"/>
    <n v="0"/>
    <n v="1"/>
    <s v="TRANS. PROPIO"/>
    <x v="11"/>
    <x v="3"/>
    <n v="468"/>
    <n v="18"/>
    <n v="0.2"/>
  </r>
  <r>
    <d v="2019-03-18T00:00:00"/>
    <d v="1899-12-30T06:30:00"/>
    <d v="1899-12-30T06:30:00"/>
    <m/>
    <x v="1"/>
    <s v="JAR"/>
    <d v="2019-03-18T06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56"/>
    <x v="167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07:00:00"/>
    <d v="1899-12-30T07:00:00"/>
    <m/>
    <x v="1"/>
    <s v="MR"/>
    <d v="2019-03-18T07:00:00"/>
    <m/>
    <s v="GONZATRANS"/>
    <s v="Carga"/>
    <x v="0"/>
    <n v="6"/>
    <n v="11"/>
    <x v="0"/>
    <s v="GONZATRANS"/>
    <s v="Recogida diaria"/>
    <s v="VARIOS"/>
    <m/>
    <m/>
    <m/>
    <m/>
    <n v="30"/>
    <x v="8"/>
    <x v="56"/>
    <x v="61"/>
    <m/>
    <n v="0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07:30:00"/>
    <d v="1899-12-30T07:30:00"/>
    <m/>
    <x v="1"/>
    <s v="JAR"/>
    <d v="2019-03-18T07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45"/>
    <x v="6"/>
    <x v="56"/>
    <x v="18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08:00:00"/>
    <d v="1899-12-30T08:00:00"/>
    <m/>
    <x v="1"/>
    <s v="MR"/>
    <d v="2019-03-18T08:00:00"/>
    <s v="DAVID"/>
    <s v="DAVID BERTRAN"/>
    <s v="Carga"/>
    <x v="0"/>
    <n v="3"/>
    <n v="6"/>
    <x v="0"/>
    <s v="DAVID BERTRAN"/>
    <s v="Recogida diaria"/>
    <s v="PALAU"/>
    <m/>
    <m/>
    <m/>
    <m/>
    <n v="30"/>
    <x v="6"/>
    <x v="56"/>
    <x v="9"/>
    <m/>
    <n v="0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08:30:00"/>
    <d v="1899-12-30T08:30:00"/>
    <m/>
    <x v="1"/>
    <s v="JAR"/>
    <d v="2019-03-18T08:30:00"/>
    <s v="Carga Lorqui"/>
    <s v="ALGAITRUCK"/>
    <s v="Carga"/>
    <x v="1"/>
    <n v="13.5"/>
    <n v="26"/>
    <x v="0"/>
    <s v="SCHOELLER LORQUI"/>
    <s v="Entre plantas"/>
    <s v="MURCIA"/>
    <s v="Envio Molde Patas y M.P."/>
    <m/>
    <m/>
    <m/>
    <n v="60"/>
    <x v="8"/>
    <x v="56"/>
    <x v="20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09:00:00"/>
    <d v="1899-12-30T09:00:00"/>
    <m/>
    <x v="1"/>
    <s v="JAR"/>
    <d v="2019-03-18T09:00:00"/>
    <m/>
    <s v="NOUTRANSPORT"/>
    <s v="Descarga"/>
    <x v="1"/>
    <n v="13.5"/>
    <n v="26"/>
    <x v="0"/>
    <s v="SCHOELLER GAILLON"/>
    <s v="Filial Import"/>
    <s v="GAILLON"/>
    <s v="CB-1156"/>
    <m/>
    <m/>
    <m/>
    <n v="30"/>
    <x v="8"/>
    <x v="56"/>
    <x v="22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09:10:00"/>
    <m/>
    <m/>
    <x v="0"/>
    <s v="MR"/>
    <d v="2019-03-18T09:00:00"/>
    <m/>
    <s v="ARAGONES"/>
    <s v="Descarga"/>
    <x v="0"/>
    <n v="0"/>
    <n v="0.5"/>
    <x v="1"/>
    <s v="SAFI FABRICA DE VALVULAS"/>
    <s v="Proveedor Roto"/>
    <s v="EL VENDRELL"/>
    <s v="ALB. 2.019/1.212  PDO. 213004410"/>
    <m/>
    <m/>
    <m/>
    <m/>
    <x v="1"/>
    <x v="56"/>
    <x v="28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8T00:00:00"/>
    <d v="1899-12-30T09:30:00"/>
    <d v="1899-12-30T09:30:00"/>
    <m/>
    <x v="1"/>
    <s v="JAR"/>
    <d v="2019-03-18T09:30:00"/>
    <m/>
    <s v="RAVAGO"/>
    <s v="Descarga"/>
    <x v="0"/>
    <n v="1"/>
    <n v="2"/>
    <x v="0"/>
    <s v="RABAGO"/>
    <s v="Proveedor Inyección"/>
    <s v="Palau"/>
    <s v=" A112801M20"/>
    <m/>
    <m/>
    <m/>
    <n v="10"/>
    <x v="6"/>
    <x v="56"/>
    <x v="0"/>
    <m/>
    <n v="0"/>
    <x v="0"/>
    <x v="0"/>
    <s v="SI"/>
    <s v="SI"/>
    <s v="SI"/>
    <n v="0"/>
    <n v="1"/>
    <s v="PROVEEDORES"/>
    <x v="12"/>
    <x v="3"/>
    <n v="468"/>
    <n v="18"/>
    <n v="0.2"/>
  </r>
  <r>
    <d v="2019-03-18T00:00:00"/>
    <d v="1899-12-30T09:35:00"/>
    <d v="1899-12-30T09:35:00"/>
    <m/>
    <x v="1"/>
    <s v="JAR"/>
    <d v="2019-03-18T09:30:00"/>
    <n v="27122"/>
    <s v="GONZATRANS"/>
    <s v="Carga"/>
    <x v="1"/>
    <n v="13.5"/>
    <n v="26"/>
    <x v="2"/>
    <s v="LA COMA"/>
    <s v="DDP Cliente Inyección"/>
    <s v="LLeida"/>
    <m/>
    <m/>
    <m/>
    <m/>
    <n v="45"/>
    <x v="6"/>
    <x v="56"/>
    <x v="74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0:10:00"/>
    <d v="1899-12-30T10:10:00"/>
    <m/>
    <x v="1"/>
    <s v="JAR"/>
    <d v="2019-03-18T10:00:00"/>
    <n v="27122"/>
    <s v="GONZATRANS"/>
    <s v="Carga"/>
    <x v="1"/>
    <n v="13.5"/>
    <n v="26"/>
    <x v="2"/>
    <s v="LA COMA"/>
    <s v="DDP Cliente Inyección"/>
    <s v="LLeida"/>
    <m/>
    <m/>
    <m/>
    <m/>
    <n v="45"/>
    <x v="8"/>
    <x v="56"/>
    <x v="95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0:40:00"/>
    <d v="1899-12-30T10:40:00"/>
    <m/>
    <x v="1"/>
    <s v="JAR"/>
    <d v="2019-03-18T10:30:00"/>
    <n v="27173"/>
    <s v="GONZATRANS"/>
    <s v="Carga"/>
    <x v="1"/>
    <n v="13.5"/>
    <n v="26"/>
    <x v="0"/>
    <s v="LA COMA"/>
    <s v="DDP Cliente Inyección"/>
    <s v="LLeida"/>
    <m/>
    <m/>
    <m/>
    <m/>
    <n v="45"/>
    <x v="6"/>
    <x v="56"/>
    <x v="31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1:00:00"/>
    <d v="1899-12-30T11:00:00"/>
    <m/>
    <x v="1"/>
    <s v="JAR"/>
    <d v="2019-03-18T11:00:00"/>
    <n v="25593"/>
    <s v="LORETRANSMUR"/>
    <s v="Carga"/>
    <x v="1"/>
    <n v="13.5"/>
    <n v="26"/>
    <x v="2"/>
    <s v="AGRUP. HORT. LUCAS"/>
    <s v="Retira cliente Inyección"/>
    <s v="Murcia"/>
    <s v="R6369 BCG 19 08 KCD"/>
    <m/>
    <m/>
    <m/>
    <n v="45"/>
    <x v="4"/>
    <x v="56"/>
    <x v="12"/>
    <m/>
    <n v="1"/>
    <x v="0"/>
    <x v="0"/>
    <s v="SI"/>
    <s v="SI"/>
    <s v="Retraso"/>
    <n v="1"/>
    <n v="0"/>
    <s v="CLIENTES"/>
    <x v="12"/>
    <x v="3"/>
    <n v="468"/>
    <n v="18"/>
    <n v="0.2"/>
  </r>
  <r>
    <d v="2019-03-18T00:00:00"/>
    <d v="1899-12-30T11:15:00"/>
    <m/>
    <m/>
    <x v="0"/>
    <s v="JAR"/>
    <d v="2019-03-18T11:30:00"/>
    <m/>
    <s v="SUS MEDIOS"/>
    <s v="Descarga"/>
    <x v="0"/>
    <n v="0.1"/>
    <n v="0.1"/>
    <x v="1"/>
    <s v="COMERCIAL ARQUÉ"/>
    <s v="Proveedor Inyección"/>
    <s v="palau"/>
    <n v="113006552"/>
    <m/>
    <m/>
    <m/>
    <n v="5"/>
    <x v="5"/>
    <x v="56"/>
    <x v="75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8T00:00:00"/>
    <d v="1899-12-30T11:30:00"/>
    <d v="1899-12-30T11:30:00"/>
    <m/>
    <x v="1"/>
    <s v="JAR"/>
    <d v="2019-03-18T11:30:00"/>
    <m/>
    <s v="SUS MEDIOS"/>
    <s v="Descarga"/>
    <x v="0"/>
    <n v="0"/>
    <n v="0"/>
    <x v="4"/>
    <s v="SERVICOM"/>
    <s v="Proveedor Inyección"/>
    <s v="Palau"/>
    <s v="OC0313002566 SERVICOM"/>
    <s v="Cisterna Silo 6"/>
    <m/>
    <m/>
    <m/>
    <x v="3"/>
    <x v="56"/>
    <x v="7"/>
    <m/>
    <n v="0"/>
    <x v="0"/>
    <x v="0"/>
    <s v="SI"/>
    <s v="SI"/>
    <s v="Retraso"/>
    <n v="1"/>
    <n v="0"/>
    <s v="PROVEEDORES"/>
    <x v="12"/>
    <x v="3"/>
    <n v="468"/>
    <n v="18"/>
    <n v="0.2"/>
  </r>
  <r>
    <d v="2019-03-18T00:00:00"/>
    <d v="1899-12-30T12:00:00"/>
    <d v="1899-12-30T12:00:00"/>
    <m/>
    <x v="1"/>
    <s v="JAR"/>
    <d v="2019-03-18T12:00:00"/>
    <n v="25593"/>
    <s v="LORETRANSMUR"/>
    <s v="Carga"/>
    <x v="1"/>
    <n v="13.5"/>
    <n v="26"/>
    <x v="2"/>
    <s v="AGRUP. HORT. LUCAS"/>
    <s v="Retira cliente Inyección"/>
    <s v="Murc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3-18T00:00:00"/>
    <d v="1899-12-30T12:10:00"/>
    <m/>
    <m/>
    <x v="0"/>
    <s v="SJ"/>
    <d v="2019-03-18T12:00:00"/>
    <m/>
    <s v="RIOLOGISTICS"/>
    <s v="Descarga"/>
    <x v="0"/>
    <n v="1"/>
    <n v="1"/>
    <x v="1"/>
    <s v="SIAT MAILLIS"/>
    <s v="Proveedor Inyección"/>
    <s v="palau"/>
    <n v="113006551"/>
    <m/>
    <m/>
    <m/>
    <n v="5"/>
    <x v="7"/>
    <x v="56"/>
    <x v="24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8T00:00:00"/>
    <d v="1899-12-30T12:30:00"/>
    <d v="1899-12-30T12:30:00"/>
    <m/>
    <x v="1"/>
    <s v="MR"/>
    <d v="2019-03-18T12:30:00"/>
    <n v="26112"/>
    <s v="SUS MEDIOS"/>
    <s v="Carga"/>
    <x v="0"/>
    <n v="3"/>
    <n v="4"/>
    <x v="0"/>
    <s v="HELIX TANK"/>
    <s v="Retira cliente Inyección"/>
    <s v="UK"/>
    <s v="LLEGARA TARDE SIN CONFIRMAR HORA."/>
    <m/>
    <m/>
    <m/>
    <n v="20"/>
    <x v="6"/>
    <x v="56"/>
    <x v="3"/>
    <m/>
    <n v="0"/>
    <x v="0"/>
    <x v="0"/>
    <s v="SI"/>
    <s v="SI"/>
    <s v="Adelanto"/>
    <n v="0"/>
    <n v="1"/>
    <s v="CLIENTES"/>
    <x v="12"/>
    <x v="3"/>
    <n v="468"/>
    <n v="18"/>
    <n v="0.2"/>
  </r>
  <r>
    <d v="2019-03-18T00:00:00"/>
    <d v="1899-12-30T12:35:00"/>
    <d v="1899-12-30T12:35:00"/>
    <m/>
    <x v="1"/>
    <s v="JAR"/>
    <d v="2019-03-18T12:30:00"/>
    <n v="27122"/>
    <s v="GONZATRANS"/>
    <s v="Carga"/>
    <x v="1"/>
    <n v="13.5"/>
    <n v="26"/>
    <x v="2"/>
    <s v="LA COMA"/>
    <s v="DDP Cliente Inyección"/>
    <s v="LLeida"/>
    <m/>
    <m/>
    <m/>
    <m/>
    <n v="45"/>
    <x v="6"/>
    <x v="56"/>
    <x v="104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3:00:00"/>
    <d v="1899-12-30T13:00:00"/>
    <m/>
    <x v="1"/>
    <s v="VG"/>
    <d v="2019-03-18T13:00:00"/>
    <n v="6006824"/>
    <s v="NOUTRANSPORT"/>
    <s v="Carga"/>
    <x v="1"/>
    <n v="13.5"/>
    <n v="26"/>
    <x v="0"/>
    <s v="SCHOELLER ALEMANIA"/>
    <s v="DDP Cliente Filial"/>
    <s v="ALEMANIA"/>
    <m/>
    <m/>
    <m/>
    <m/>
    <n v="60"/>
    <x v="0"/>
    <x v="56"/>
    <x v="41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18T00:00:00"/>
    <d v="1899-12-30T13:05:00"/>
    <m/>
    <m/>
    <x v="0"/>
    <s v="SJ"/>
    <d v="2019-03-18T13:00:00"/>
    <m/>
    <s v="ASM"/>
    <s v="Descarga"/>
    <x v="0"/>
    <n v="0.5"/>
    <n v="0.5"/>
    <x v="1"/>
    <s v="ESAAV"/>
    <s v="Proveedor Roto"/>
    <s v="PALAU"/>
    <n v="213004436"/>
    <m/>
    <m/>
    <m/>
    <n v="2"/>
    <x v="3"/>
    <x v="56"/>
    <x v="133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8T00:00:00"/>
    <d v="1899-12-30T13:10:00"/>
    <d v="1899-12-30T13:10:00"/>
    <m/>
    <x v="1"/>
    <s v="JAR"/>
    <d v="2019-03-18T13:00:00"/>
    <m/>
    <s v="NIKA"/>
    <s v="Descarga"/>
    <x v="0"/>
    <n v="2"/>
    <n v="4"/>
    <x v="0"/>
    <s v="POWDER"/>
    <s v="Proveedor Roto"/>
    <s v="palau"/>
    <m/>
    <m/>
    <m/>
    <m/>
    <n v="20"/>
    <x v="8"/>
    <x v="56"/>
    <x v="85"/>
    <m/>
    <n v="0"/>
    <x v="0"/>
    <x v="0"/>
    <s v="SI"/>
    <s v="SI"/>
    <s v="SI"/>
    <n v="0"/>
    <n v="1"/>
    <s v="PROVEEDORES"/>
    <x v="12"/>
    <x v="3"/>
    <n v="468"/>
    <n v="18"/>
    <n v="0.2"/>
  </r>
  <r>
    <d v="2019-03-18T00:00:00"/>
    <d v="1899-12-30T13:30:00"/>
    <d v="1899-12-30T13:30:00"/>
    <m/>
    <x v="1"/>
    <s v="JAR"/>
    <d v="2019-03-18T13:30:00"/>
    <n v="27122"/>
    <s v="GONZATRANS"/>
    <s v="Carga"/>
    <x v="1"/>
    <n v="13.5"/>
    <n v="26"/>
    <x v="2"/>
    <s v="LA COMA"/>
    <s v="DDP Cliente Inyección"/>
    <s v="LLeida"/>
    <m/>
    <m/>
    <m/>
    <m/>
    <n v="45"/>
    <x v="6"/>
    <x v="56"/>
    <x v="6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3:35:00"/>
    <d v="1899-12-30T13:35:00"/>
    <m/>
    <x v="1"/>
    <s v="JAR"/>
    <d v="2019-03-18T13:3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6"/>
    <x v="105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4:00:00"/>
    <d v="1899-12-30T14:00:00"/>
    <m/>
    <x v="1"/>
    <s v="JAR"/>
    <d v="2019-03-18T14:00:00"/>
    <m/>
    <s v="BREGER"/>
    <s v="Carga"/>
    <x v="0"/>
    <n v="7"/>
    <n v="16"/>
    <x v="0"/>
    <s v="SCHOELLER FRANCIA"/>
    <s v="Retira cliente Filial"/>
    <s v="GAILLON"/>
    <m/>
    <m/>
    <m/>
    <m/>
    <n v="50"/>
    <x v="0"/>
    <x v="56"/>
    <x v="42"/>
    <m/>
    <n v="0"/>
    <x v="0"/>
    <x v="0"/>
    <s v="SI"/>
    <s v="SI"/>
    <s v="SI"/>
    <n v="0"/>
    <n v="1"/>
    <s v="CLIENTES"/>
    <x v="12"/>
    <x v="3"/>
    <n v="468"/>
    <n v="18"/>
    <n v="0.2"/>
  </r>
  <r>
    <d v="2019-03-18T00:00:00"/>
    <d v="1899-12-30T15:00:00"/>
    <d v="1899-12-30T15:00:00"/>
    <m/>
    <x v="1"/>
    <s v="JAR"/>
    <d v="2019-03-18T15:00:00"/>
    <n v="6006962"/>
    <s v="SUS MEDIOS"/>
    <s v="Carga"/>
    <x v="1"/>
    <n v="13.5"/>
    <n v="26"/>
    <x v="2"/>
    <s v="SCHOELLER POLONIA"/>
    <s v="Retira cliente Filial"/>
    <s v="polonia"/>
    <m/>
    <m/>
    <m/>
    <m/>
    <n v="60"/>
    <x v="4"/>
    <x v="56"/>
    <x v="39"/>
    <m/>
    <n v="1"/>
    <x v="0"/>
    <x v="0"/>
    <s v="SI"/>
    <s v="SI"/>
    <s v="SI"/>
    <n v="0"/>
    <n v="1"/>
    <s v="CLIENTES"/>
    <x v="12"/>
    <x v="3"/>
    <n v="468"/>
    <n v="18"/>
    <n v="0.2"/>
  </r>
  <r>
    <d v="2019-03-18T00:00:00"/>
    <d v="1899-12-30T15:15:00"/>
    <d v="1899-12-30T15:15:00"/>
    <m/>
    <x v="1"/>
    <s v="MR"/>
    <d v="2019-03-18T15:30:00"/>
    <m/>
    <s v="SUS MEDIOS"/>
    <s v="Carga"/>
    <x v="0"/>
    <n v="5"/>
    <n v="10"/>
    <x v="0"/>
    <s v="AQUA AMBIENT"/>
    <s v="Retira cliente Roto"/>
    <s v="VARIOS"/>
    <m/>
    <m/>
    <m/>
    <m/>
    <n v="15"/>
    <x v="6"/>
    <x v="56"/>
    <x v="60"/>
    <m/>
    <n v="0"/>
    <x v="0"/>
    <x v="0"/>
    <s v="SI"/>
    <s v="SI"/>
    <s v="Adelanto"/>
    <n v="0"/>
    <n v="1"/>
    <s v="CLIENTES"/>
    <x v="12"/>
    <x v="3"/>
    <n v="468"/>
    <n v="18"/>
    <n v="0.2"/>
  </r>
  <r>
    <d v="2019-03-18T00:00:00"/>
    <d v="1899-12-30T15:20:00"/>
    <m/>
    <m/>
    <x v="0"/>
    <s v="SJ"/>
    <d v="2019-03-18T15:30:00"/>
    <m/>
    <s v="SUS MEDIOS"/>
    <s v="Descarga"/>
    <x v="0"/>
    <n v="0.1"/>
    <n v="0.1"/>
    <x v="1"/>
    <s v="RETOLS PALAU"/>
    <s v="Proveedor Roto"/>
    <s v="palau"/>
    <n v="713014731"/>
    <m/>
    <m/>
    <m/>
    <n v="1"/>
    <x v="3"/>
    <x v="56"/>
    <x v="112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8T00:00:00"/>
    <d v="1899-12-30T15:30:00"/>
    <d v="1899-12-30T15:30:00"/>
    <m/>
    <x v="1"/>
    <s v="JAR"/>
    <d v="2019-03-18T15:3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6"/>
    <x v="7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5:45:00"/>
    <m/>
    <m/>
    <x v="0"/>
    <s v="JAR"/>
    <d v="2019-03-18T16:00:00"/>
    <n v="27034"/>
    <s v="SUS MEDIOS"/>
    <s v="Carga"/>
    <x v="0"/>
    <n v="1"/>
    <n v="1"/>
    <x v="0"/>
    <s v="CROPU"/>
    <s v="Retira cliente Inyección"/>
    <s v="burgos"/>
    <m/>
    <m/>
    <m/>
    <m/>
    <n v="10"/>
    <x v="3"/>
    <x v="56"/>
    <x v="55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18T00:00:00"/>
    <d v="1899-12-30T15:46:00"/>
    <m/>
    <m/>
    <x v="0"/>
    <s v="SJ"/>
    <d v="2019-03-18T16:00:00"/>
    <m/>
    <s v="SUS MEDIOS"/>
    <s v="Descarga"/>
    <x v="0"/>
    <n v="0.2"/>
    <n v="0.2"/>
    <x v="1"/>
    <s v="VAEMPACK"/>
    <s v="Proveedor Inyección"/>
    <s v="Palau"/>
    <n v="113006560"/>
    <m/>
    <m/>
    <m/>
    <n v="5"/>
    <x v="3"/>
    <x v="56"/>
    <x v="218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8T00:00:00"/>
    <d v="1899-12-30T16:00:00"/>
    <d v="1899-12-30T16:00:00"/>
    <m/>
    <x v="1"/>
    <s v="MR"/>
    <d v="2019-03-18T16:00:00"/>
    <m/>
    <s v="SUS MEDIOS"/>
    <s v="Carga"/>
    <x v="0"/>
    <n v="5"/>
    <n v="10"/>
    <x v="0"/>
    <s v="AQUA AMBIENT"/>
    <s v="Retira cliente Roto"/>
    <s v="VARIOS"/>
    <m/>
    <m/>
    <m/>
    <m/>
    <n v="15"/>
    <x v="4"/>
    <x v="56"/>
    <x v="13"/>
    <m/>
    <n v="0"/>
    <x v="0"/>
    <x v="0"/>
    <s v="SI"/>
    <s v="SI"/>
    <s v="SI"/>
    <n v="0"/>
    <n v="1"/>
    <s v="CLIENTES"/>
    <x v="12"/>
    <x v="3"/>
    <n v="468"/>
    <n v="18"/>
    <n v="0.2"/>
  </r>
  <r>
    <d v="2019-03-18T00:00:00"/>
    <d v="1899-12-30T17:00:00"/>
    <d v="1899-12-30T17:00:00"/>
    <m/>
    <x v="1"/>
    <s v="MR"/>
    <d v="2019-03-18T17:00:00"/>
    <m/>
    <s v="TRANSLINK"/>
    <s v="Carga"/>
    <x v="0"/>
    <n v="1"/>
    <n v="1"/>
    <x v="0"/>
    <s v="TRANSLINK"/>
    <s v="Recogida diaria"/>
    <s v="VARIOS"/>
    <m/>
    <m/>
    <m/>
    <m/>
    <n v="10"/>
    <x v="5"/>
    <x v="56"/>
    <x v="41"/>
    <m/>
    <n v="0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7:30:00"/>
    <d v="1899-12-30T17:30:00"/>
    <m/>
    <x v="1"/>
    <s v="JAR"/>
    <d v="2019-03-18T17:3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6"/>
    <x v="56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8:00:00"/>
    <d v="1899-12-30T18:00:00"/>
    <m/>
    <x v="1"/>
    <s v="JAR"/>
    <d v="2019-03-18T18:00:00"/>
    <m/>
    <s v="SUS MEDIOS"/>
    <s v="Descarga"/>
    <x v="1"/>
    <n v="13.5"/>
    <n v="26"/>
    <x v="0"/>
    <s v="CHEP"/>
    <s v="Proveedor Inyección"/>
    <s v="palau"/>
    <m/>
    <m/>
    <m/>
    <m/>
    <n v="60"/>
    <x v="4"/>
    <x v="56"/>
    <x v="47"/>
    <m/>
    <n v="1"/>
    <x v="0"/>
    <x v="0"/>
    <s v="SI"/>
    <s v="SI"/>
    <s v="SI"/>
    <n v="0"/>
    <n v="1"/>
    <s v="PROVEEDORES"/>
    <x v="12"/>
    <x v="3"/>
    <n v="468"/>
    <n v="18"/>
    <n v="0.2"/>
  </r>
  <r>
    <d v="2019-03-18T00:00:00"/>
    <d v="1899-12-30T18:15:00"/>
    <d v="1899-12-30T18:15:00"/>
    <m/>
    <x v="1"/>
    <s v="JAR"/>
    <d v="2019-03-18T18:30:00"/>
    <s v="PRS"/>
    <s v="NIKA"/>
    <s v="Carga"/>
    <x v="0"/>
    <n v="4"/>
    <n v="6"/>
    <x v="0"/>
    <s v="VARIOS"/>
    <s v="Retira cliente Inyección"/>
    <s v="tarragona"/>
    <m/>
    <m/>
    <m/>
    <m/>
    <n v="20"/>
    <x v="4"/>
    <x v="56"/>
    <x v="219"/>
    <m/>
    <n v="0"/>
    <x v="0"/>
    <x v="0"/>
    <s v="SI"/>
    <s v="SI"/>
    <s v="SI"/>
    <n v="0"/>
    <n v="1"/>
    <s v="CLIENTES"/>
    <x v="12"/>
    <x v="3"/>
    <n v="468"/>
    <n v="18"/>
    <n v="0.2"/>
  </r>
  <r>
    <d v="2019-03-18T00:00:00"/>
    <d v="1899-12-30T18:30:00"/>
    <d v="1899-12-30T18:30:00"/>
    <m/>
    <x v="1"/>
    <s v="JAR"/>
    <d v="2019-03-18T18:30:00"/>
    <n v="27173"/>
    <s v="GONZATRANS"/>
    <s v="Carga"/>
    <x v="1"/>
    <n v="13.5"/>
    <n v="26"/>
    <x v="0"/>
    <s v="LA COMA"/>
    <s v="DDP Cliente Inyección"/>
    <s v="LLeida"/>
    <m/>
    <m/>
    <m/>
    <m/>
    <n v="45"/>
    <x v="8"/>
    <x v="56"/>
    <x v="48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19:10:00"/>
    <m/>
    <m/>
    <x v="0"/>
    <s v="JAR"/>
    <d v="2019-03-18T19:00:00"/>
    <m/>
    <s v="BREGER"/>
    <s v="Carga"/>
    <x v="0"/>
    <n v="7"/>
    <n v="22"/>
    <x v="0"/>
    <s v="SCHOELLER FRANCIA"/>
    <s v="Retira cliente Filial"/>
    <s v="francia"/>
    <s v="6006963 y 6006998"/>
    <m/>
    <m/>
    <m/>
    <n v="30"/>
    <x v="0"/>
    <x v="56"/>
    <x v="220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18T00:00:00"/>
    <d v="1899-12-30T19:30:00"/>
    <d v="1899-12-30T19:30:00"/>
    <m/>
    <x v="1"/>
    <s v="JAR"/>
    <d v="2019-03-18T19:30:00"/>
    <m/>
    <s v="SUS MEDIOS"/>
    <s v="Carga"/>
    <x v="1"/>
    <n v="13.5"/>
    <n v="26"/>
    <x v="0"/>
    <s v="CHEP"/>
    <s v="Retira cliente Inyección"/>
    <s v="varios"/>
    <n v="3680294684"/>
    <m/>
    <m/>
    <m/>
    <n v="60"/>
    <x v="0"/>
    <x v="56"/>
    <x v="47"/>
    <m/>
    <n v="1"/>
    <x v="0"/>
    <x v="0"/>
    <s v="SI"/>
    <s v="SI"/>
    <s v="Adelanto"/>
    <n v="0"/>
    <n v="1"/>
    <s v="CLIENTES"/>
    <x v="12"/>
    <x v="3"/>
    <n v="468"/>
    <n v="18"/>
    <n v="0.2"/>
  </r>
  <r>
    <d v="2019-03-18T00:00:00"/>
    <d v="1899-12-30T19:40:00"/>
    <d v="1899-12-30T19:40:00"/>
    <m/>
    <x v="1"/>
    <s v="JAR"/>
    <d v="2019-03-18T19:3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6"/>
    <x v="221"/>
    <m/>
    <n v="1"/>
    <x v="0"/>
    <x v="0"/>
    <s v="SI"/>
    <s v="SI"/>
    <s v="SI"/>
    <n v="0"/>
    <n v="1"/>
    <s v="TRANS. PROPIO"/>
    <x v="12"/>
    <x v="3"/>
    <n v="468"/>
    <n v="18"/>
    <n v="0.2"/>
  </r>
  <r>
    <d v="2019-03-18T00:00:00"/>
    <d v="1899-12-30T20:00:00"/>
    <d v="1899-12-30T20:00:00"/>
    <m/>
    <x v="1"/>
    <s v="JAR"/>
    <d v="2019-03-18T20:00:00"/>
    <m/>
    <s v="SUS MEDIOS"/>
    <s v="Carga"/>
    <x v="1"/>
    <n v="13.5"/>
    <n v="26"/>
    <x v="0"/>
    <s v="CHEP"/>
    <s v="Retira cliente Inyección"/>
    <s v="varios"/>
    <n v="3680289670"/>
    <m/>
    <m/>
    <m/>
    <n v="60"/>
    <x v="0"/>
    <x v="56"/>
    <x v="50"/>
    <m/>
    <n v="1"/>
    <x v="0"/>
    <x v="0"/>
    <s v="SI"/>
    <s v="SI"/>
    <s v="SI"/>
    <n v="0"/>
    <n v="1"/>
    <s v="CLIENTES"/>
    <x v="12"/>
    <x v="3"/>
    <n v="468"/>
    <n v="18"/>
    <n v="0.2"/>
  </r>
  <r>
    <d v="2019-03-18T00:00:00"/>
    <d v="1899-12-30T21:00:00"/>
    <d v="1899-12-30T21:00:00"/>
    <m/>
    <x v="1"/>
    <s v="JAR"/>
    <d v="2019-03-18T21:00:00"/>
    <m/>
    <s v="SUS MEDIOS"/>
    <s v="Carga"/>
    <x v="1"/>
    <n v="13.5"/>
    <n v="26"/>
    <x v="0"/>
    <s v="CHEP"/>
    <s v="Retira cliente Inyección"/>
    <s v="varios"/>
    <n v="3680289669"/>
    <m/>
    <m/>
    <m/>
    <n v="60"/>
    <x v="8"/>
    <x v="56"/>
    <x v="4"/>
    <m/>
    <n v="1"/>
    <x v="0"/>
    <x v="0"/>
    <s v="SI"/>
    <s v="SI"/>
    <s v="Adelanto"/>
    <n v="0"/>
    <n v="1"/>
    <s v="CLIENTES"/>
    <x v="12"/>
    <x v="3"/>
    <n v="468"/>
    <n v="18"/>
    <n v="0.2"/>
  </r>
  <r>
    <d v="2019-03-19T00:00:00"/>
    <d v="1899-12-30T06:00:00"/>
    <d v="1899-12-30T06:00:00"/>
    <m/>
    <x v="1"/>
    <s v="JAR"/>
    <d v="2019-03-19T06:00:00"/>
    <s v="Descarga Lorqui"/>
    <s v="ALGAITRUCK"/>
    <s v="Descarga"/>
    <x v="1"/>
    <n v="13.5"/>
    <n v="26"/>
    <x v="0"/>
    <s v="SCHOELLER LORQUI"/>
    <s v="Entre plantas"/>
    <s v="MURCIA"/>
    <m/>
    <m/>
    <m/>
    <m/>
    <n v="60"/>
    <x v="8"/>
    <x v="57"/>
    <x v="81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19T00:00:00"/>
    <d v="1899-12-30T07:30:00"/>
    <d v="1899-12-30T07:30:00"/>
    <m/>
    <x v="1"/>
    <s v="JAR"/>
    <d v="2019-03-19T07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57"/>
    <x v="28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19T00:00:00"/>
    <d v="1899-12-30T08:30:00"/>
    <d v="1899-12-30T08:30:00"/>
    <m/>
    <x v="1"/>
    <s v="JAR"/>
    <d v="2019-03-19T08:30:00"/>
    <m/>
    <s v="TRANSPARETS"/>
    <s v="Carga"/>
    <x v="1"/>
    <n v="13.5"/>
    <n v="26"/>
    <x v="0"/>
    <s v="AQUA AMBIENT"/>
    <s v="Retira cliente Roto"/>
    <s v="Montmelo"/>
    <m/>
    <m/>
    <m/>
    <m/>
    <n v="20"/>
    <x v="7"/>
    <x v="57"/>
    <x v="20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08:35:00"/>
    <m/>
    <m/>
    <x v="0"/>
    <s v="JAR"/>
    <d v="2019-03-19T08:30:00"/>
    <m/>
    <s v="SUS MEDIOS"/>
    <s v="Carga"/>
    <x v="0"/>
    <n v="5"/>
    <n v="10"/>
    <x v="0"/>
    <s v="CHEP"/>
    <s v="Retira cliente Inyección"/>
    <s v="varios"/>
    <n v="3680296181"/>
    <m/>
    <m/>
    <m/>
    <n v="20"/>
    <x v="6"/>
    <x v="57"/>
    <x v="146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19T00:00:00"/>
    <d v="1899-12-30T09:00:00"/>
    <d v="1899-12-30T09:00:00"/>
    <m/>
    <x v="1"/>
    <s v="JAR"/>
    <d v="2019-03-19T09:00:00"/>
    <n v="6007008"/>
    <s v="SUS MEDIOS"/>
    <s v="Carga"/>
    <x v="1"/>
    <n v="13.5"/>
    <n v="22"/>
    <x v="0"/>
    <s v="SCHOELLER FRANCIA"/>
    <s v="Retira cliente Filial"/>
    <s v="Islas Reunion"/>
    <m/>
    <m/>
    <m/>
    <m/>
    <n v="40"/>
    <x v="6"/>
    <x v="57"/>
    <x v="22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09:10:00"/>
    <d v="1899-12-30T09:10:00"/>
    <m/>
    <x v="1"/>
    <s v="JAR"/>
    <d v="2019-03-19T09:00:00"/>
    <m/>
    <s v="SUS MEDIOS"/>
    <s v="Descarga"/>
    <x v="0"/>
    <n v="11"/>
    <n v="7"/>
    <x v="0"/>
    <s v="COMERCIAL QUIMICA MASSÓ"/>
    <s v="Proveedor Inyección"/>
    <s v="palau"/>
    <n v="113006554"/>
    <m/>
    <m/>
    <m/>
    <n v="30"/>
    <x v="6"/>
    <x v="57"/>
    <x v="79"/>
    <m/>
    <n v="0"/>
    <x v="0"/>
    <x v="0"/>
    <s v="SI"/>
    <s v="SI"/>
    <s v="Retraso"/>
    <n v="1"/>
    <n v="0"/>
    <s v="PROVEEDORES"/>
    <x v="12"/>
    <x v="3"/>
    <n v="468"/>
    <n v="18"/>
    <n v="0.2"/>
  </r>
  <r>
    <d v="2019-03-19T00:00:00"/>
    <d v="1899-12-30T10:10:00"/>
    <m/>
    <m/>
    <x v="0"/>
    <s v="JAR"/>
    <d v="2019-03-19T10:00:00"/>
    <m/>
    <s v="SUS MEDIOS"/>
    <s v="Descarga"/>
    <x v="0"/>
    <n v="0.2"/>
    <n v="0.2"/>
    <x v="1"/>
    <s v="PINTURAS PARES"/>
    <s v="Proveedor Inyección"/>
    <s v="palau"/>
    <m/>
    <m/>
    <m/>
    <m/>
    <n v="5"/>
    <x v="5"/>
    <x v="57"/>
    <x v="95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9T00:00:00"/>
    <d v="1899-12-30T10:15:00"/>
    <m/>
    <m/>
    <x v="0"/>
    <s v="JAR"/>
    <d v="2019-03-19T10:30:00"/>
    <m/>
    <s v="UPS"/>
    <s v="Descarga"/>
    <x v="0"/>
    <n v="0.5"/>
    <n v="0.5"/>
    <x v="1"/>
    <s v="SCHOELLER UK"/>
    <s v="Proveedor Inyección"/>
    <s v="UK"/>
    <n v="413008841"/>
    <m/>
    <m/>
    <m/>
    <n v="5"/>
    <x v="5"/>
    <x v="57"/>
    <x v="43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9T00:00:00"/>
    <d v="1899-12-30T10:20:00"/>
    <m/>
    <m/>
    <x v="0"/>
    <s v="JAR"/>
    <d v="2019-03-19T10:30:00"/>
    <m/>
    <s v="MOLDTRANS"/>
    <s v="Descarga"/>
    <x v="0"/>
    <n v="1"/>
    <n v="1"/>
    <x v="0"/>
    <s v="CHAMPION MOULDINGS"/>
    <s v="Proveedor Inyección"/>
    <s v="palau"/>
    <n v="113006517"/>
    <m/>
    <m/>
    <m/>
    <n v="5"/>
    <x v="5"/>
    <x v="57"/>
    <x v="90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9T00:00:00"/>
    <d v="1899-12-30T10:30:00"/>
    <d v="1899-12-30T10:30:00"/>
    <m/>
    <x v="1"/>
    <s v="JAR"/>
    <d v="2019-03-19T10:30:00"/>
    <n v="26974"/>
    <s v="SUS MEDIOS"/>
    <s v="Carga"/>
    <x v="0"/>
    <n v="1"/>
    <n v="2"/>
    <x v="0"/>
    <s v="ESTABLECIMIENTOS ALVAREZ"/>
    <s v="Retira cliente Inyección"/>
    <s v="Madrid"/>
    <m/>
    <m/>
    <m/>
    <m/>
    <n v="10"/>
    <x v="8"/>
    <x v="57"/>
    <x v="222"/>
    <m/>
    <n v="0"/>
    <x v="0"/>
    <x v="0"/>
    <s v="SI"/>
    <s v="SI"/>
    <s v="Retraso"/>
    <n v="1"/>
    <n v="0"/>
    <s v="CLIENTES"/>
    <x v="12"/>
    <x v="3"/>
    <n v="468"/>
    <n v="18"/>
    <n v="0.2"/>
  </r>
  <r>
    <d v="2019-03-19T00:00:00"/>
    <d v="1899-12-30T10:50:00"/>
    <m/>
    <m/>
    <x v="0"/>
    <s v="JAR"/>
    <d v="2019-03-19T11:00:00"/>
    <m/>
    <s v="MRW"/>
    <s v="Descarga"/>
    <x v="0"/>
    <n v="0.2"/>
    <n v="0.2"/>
    <x v="1"/>
    <s v="UNIGASKET"/>
    <s v="Proveedor Roto"/>
    <s v="Terrassa"/>
    <s v="213004432-35"/>
    <m/>
    <m/>
    <m/>
    <n v="10"/>
    <x v="5"/>
    <x v="57"/>
    <x v="33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9T00:00:00"/>
    <d v="1899-12-30T11:00:00"/>
    <d v="1899-12-30T11:00:00"/>
    <m/>
    <x v="1"/>
    <s v="JAR"/>
    <d v="2019-03-19T11:00:00"/>
    <n v="25593"/>
    <s v="LORETRANSMUR"/>
    <s v="Carga"/>
    <x v="1"/>
    <n v="13.5"/>
    <n v="26"/>
    <x v="2"/>
    <s v="AGRUP. HORT. LUCAS"/>
    <s v="Retira cliente Inyección"/>
    <s v="Murcia"/>
    <m/>
    <s v="R 8085 BCH  8389 CLY "/>
    <m/>
    <m/>
    <n v="45"/>
    <x v="6"/>
    <x v="57"/>
    <x v="36"/>
    <m/>
    <n v="1"/>
    <x v="0"/>
    <x v="0"/>
    <s v="SI"/>
    <s v="SI"/>
    <s v="Retraso"/>
    <n v="1"/>
    <n v="0"/>
    <s v="CLIENTES"/>
    <x v="12"/>
    <x v="3"/>
    <n v="468"/>
    <n v="18"/>
    <n v="0.2"/>
  </r>
  <r>
    <d v="2019-03-19T00:00:00"/>
    <d v="1899-12-30T11:10:00"/>
    <d v="1899-12-30T11:10:00"/>
    <m/>
    <x v="1"/>
    <s v="JAR"/>
    <d v="2019-03-19T11:00:00"/>
    <m/>
    <s v="SUS MEDIOS"/>
    <s v="Carga"/>
    <x v="1"/>
    <n v="13.5"/>
    <n v="26"/>
    <x v="0"/>
    <s v="CHEP"/>
    <s v="Retira cliente Inyección"/>
    <s v="varios"/>
    <n v="3680296173"/>
    <m/>
    <m/>
    <m/>
    <n v="60"/>
    <x v="8"/>
    <x v="57"/>
    <x v="100"/>
    <m/>
    <n v="1"/>
    <x v="0"/>
    <x v="0"/>
    <s v="SI"/>
    <s v="SI"/>
    <s v="Retraso"/>
    <n v="1"/>
    <n v="0"/>
    <s v="CLIENTES"/>
    <x v="12"/>
    <x v="3"/>
    <n v="468"/>
    <n v="18"/>
    <n v="0.2"/>
  </r>
  <r>
    <d v="2019-03-19T00:00:00"/>
    <d v="1899-12-30T11:15:00"/>
    <d v="1899-12-30T11:15:00"/>
    <m/>
    <x v="1"/>
    <s v="JAR"/>
    <d v="2019-03-19T11:30:00"/>
    <s v="Bernis"/>
    <s v="SUS MEDIOS"/>
    <s v="Carga"/>
    <x v="1"/>
    <n v="13.5"/>
    <n v="26"/>
    <x v="0"/>
    <s v="AQUA AMBIENT"/>
    <s v="Retira cliente Roto"/>
    <s v="bernis"/>
    <m/>
    <m/>
    <m/>
    <m/>
    <n v="60"/>
    <x v="6"/>
    <x v="57"/>
    <x v="75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11:47:00"/>
    <m/>
    <m/>
    <x v="0"/>
    <s v="SJ"/>
    <d v="2019-03-19T12:00:00"/>
    <m/>
    <s v="TNT"/>
    <s v="Descarga"/>
    <x v="0"/>
    <n v="0"/>
    <n v="0.5"/>
    <x v="1"/>
    <s v="BIU TECHNICAL SERVICE"/>
    <s v="Proveedor Roto"/>
    <s v="gerona"/>
    <s v="albaran 1047. No tiene numero de pedido."/>
    <m/>
    <m/>
    <m/>
    <n v="5"/>
    <x v="3"/>
    <x v="57"/>
    <x v="223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19T00:00:00"/>
    <d v="1899-12-30T12:00:00"/>
    <d v="1899-12-30T12:00:00"/>
    <m/>
    <x v="1"/>
    <s v="MR"/>
    <d v="2019-03-19T12:00:00"/>
    <m/>
    <s v="GONZATRANS"/>
    <s v="Carga"/>
    <x v="0"/>
    <n v="3"/>
    <n v="6"/>
    <x v="0"/>
    <s v="GONZATRANS"/>
    <s v="DDP Cliente Inyección"/>
    <s v="ZARAGOZA"/>
    <s v="CARGA EL PEDIDO 42003"/>
    <m/>
    <m/>
    <m/>
    <n v="10"/>
    <x v="5"/>
    <x v="57"/>
    <x v="4"/>
    <m/>
    <n v="0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2:30:00"/>
    <d v="1899-12-30T12:30:00"/>
    <m/>
    <x v="1"/>
    <s v="JAR"/>
    <d v="2019-03-19T12:30:00"/>
    <m/>
    <s v="SUS MEDIOS"/>
    <s v="Carga"/>
    <x v="1"/>
    <n v="13.5"/>
    <n v="26"/>
    <x v="0"/>
    <s v="CHEP"/>
    <s v="Retira cliente Inyección"/>
    <s v="varios"/>
    <n v="3680294651"/>
    <m/>
    <m/>
    <m/>
    <n v="60"/>
    <x v="8"/>
    <x v="57"/>
    <x v="5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13:00:00"/>
    <d v="1899-12-30T13:00:00"/>
    <m/>
    <x v="1"/>
    <s v="JAR"/>
    <d v="2019-03-19T13:00:00"/>
    <n v="26773"/>
    <s v="SUS MEDIOS"/>
    <s v="Carga"/>
    <x v="0"/>
    <n v="3"/>
    <n v="6"/>
    <x v="0"/>
    <s v="STORE &amp; GO "/>
    <s v="Retira cliente Inyección"/>
    <s v="portugal"/>
    <m/>
    <m/>
    <m/>
    <m/>
    <n v="15"/>
    <x v="6"/>
    <x v="58"/>
    <x v="6"/>
    <m/>
    <n v="0"/>
    <x v="0"/>
    <x v="0"/>
    <s v="SI"/>
    <s v="Retraso"/>
    <s v="Retraso"/>
    <n v="1"/>
    <n v="0"/>
    <s v="CLIENTES"/>
    <x v="12"/>
    <x v="3"/>
    <n v="468"/>
    <n v="18"/>
    <n v="0.2"/>
  </r>
  <r>
    <d v="2019-03-19T00:00:00"/>
    <d v="1899-12-30T13:30:00"/>
    <d v="1899-12-30T13:30:00"/>
    <m/>
    <x v="1"/>
    <s v="JAR"/>
    <d v="2019-03-19T13:30:00"/>
    <n v="27122"/>
    <s v="GONZATRANS"/>
    <s v="Carga"/>
    <x v="1"/>
    <n v="13.5"/>
    <n v="26"/>
    <x v="2"/>
    <s v="LA COMA"/>
    <s v="DDP Cliente Inyección"/>
    <s v="LLeida"/>
    <s v="3030GZJ R4007BCH ANTONIO 650925816"/>
    <m/>
    <m/>
    <m/>
    <n v="45"/>
    <x v="6"/>
    <x v="57"/>
    <x v="6"/>
    <m/>
    <n v="1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3:40:00"/>
    <d v="1899-12-30T13:40:00"/>
    <m/>
    <x v="1"/>
    <s v="JAR"/>
    <d v="2019-03-19T13:30:00"/>
    <n v="26942"/>
    <s v="PALLET WAY"/>
    <s v="Carga"/>
    <x v="0"/>
    <n v="1"/>
    <n v="1"/>
    <x v="0"/>
    <s v="STORE &amp; GO "/>
    <s v="Retira cliente Inyección"/>
    <s v="portugal"/>
    <m/>
    <m/>
    <m/>
    <m/>
    <n v="20"/>
    <x v="8"/>
    <x v="57"/>
    <x v="106"/>
    <m/>
    <n v="0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14:00:00"/>
    <d v="1899-12-30T14:00:00"/>
    <m/>
    <x v="1"/>
    <s v="JAR"/>
    <d v="2019-03-19T14:00:00"/>
    <n v="26766"/>
    <s v="SUS MEDIOS"/>
    <s v="Carga"/>
    <x v="0"/>
    <n v="7"/>
    <n v="4"/>
    <x v="0"/>
    <s v="VARIOS"/>
    <s v="Retira cliente Inyección"/>
    <s v="madrid"/>
    <m/>
    <m/>
    <m/>
    <m/>
    <n v="30"/>
    <x v="6"/>
    <x v="57"/>
    <x v="37"/>
    <m/>
    <n v="0"/>
    <x v="0"/>
    <x v="0"/>
    <s v="SI"/>
    <s v="SI"/>
    <s v="Adelanto"/>
    <n v="0"/>
    <n v="1"/>
    <s v="CLIENTES"/>
    <x v="12"/>
    <x v="3"/>
    <n v="468"/>
    <n v="18"/>
    <n v="0.2"/>
  </r>
  <r>
    <d v="2019-03-19T00:00:00"/>
    <d v="1899-12-30T15:00:00"/>
    <d v="1899-12-30T15:00:00"/>
    <m/>
    <x v="1"/>
    <s v="JAR"/>
    <d v="2019-03-19T15:00:00"/>
    <n v="6006962"/>
    <s v="SUS MEDIOS"/>
    <s v="Carga"/>
    <x v="1"/>
    <n v="13.5"/>
    <n v="26"/>
    <x v="2"/>
    <s v="SCHOELLER POLONIA"/>
    <s v="Retira cliente Filial"/>
    <s v="polonia"/>
    <m/>
    <m/>
    <m/>
    <m/>
    <n v="60"/>
    <x v="4"/>
    <x v="57"/>
    <x v="39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15:30:00"/>
    <d v="1899-12-30T15:30:00"/>
    <m/>
    <x v="1"/>
    <s v="JAR"/>
    <d v="2019-03-19T15:30:00"/>
    <n v="27122"/>
    <s v="GONZATRANS"/>
    <s v="Carga"/>
    <x v="1"/>
    <n v="13.5"/>
    <n v="26"/>
    <x v="2"/>
    <s v="LA COMA"/>
    <s v="DDP Cliente Inyección"/>
    <s v="LLeida"/>
    <s v="4681HMY R6487BBD DANIEL 607062679"/>
    <m/>
    <m/>
    <m/>
    <n v="45"/>
    <x v="4"/>
    <x v="57"/>
    <x v="7"/>
    <m/>
    <n v="1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5:45:00"/>
    <d v="1899-12-30T15:45:00"/>
    <m/>
    <x v="1"/>
    <s v="JAR"/>
    <d v="2019-03-19T16:00:00"/>
    <n v="26987"/>
    <s v="SUS MEDIOS"/>
    <s v="Carga"/>
    <x v="0"/>
    <n v="1"/>
    <n v="1"/>
    <x v="0"/>
    <s v="VARIOS"/>
    <s v="Retira cliente Roto"/>
    <s v="irun"/>
    <m/>
    <m/>
    <m/>
    <m/>
    <n v="10"/>
    <x v="0"/>
    <x v="57"/>
    <x v="55"/>
    <m/>
    <n v="0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16:00:00"/>
    <d v="1899-12-30T16:00:00"/>
    <m/>
    <x v="1"/>
    <s v="MR"/>
    <d v="2019-03-19T16:00:00"/>
    <m/>
    <s v="SUS MEDIOS"/>
    <s v="Carga"/>
    <x v="0"/>
    <n v="5"/>
    <n v="10"/>
    <x v="0"/>
    <s v="AQUA AMBIENT"/>
    <s v="Retira cliente Roto"/>
    <s v="VARIOS"/>
    <m/>
    <m/>
    <m/>
    <m/>
    <n v="15"/>
    <x v="8"/>
    <x v="57"/>
    <x v="13"/>
    <m/>
    <n v="0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16:30:00"/>
    <d v="1899-12-30T16:30:00"/>
    <m/>
    <x v="1"/>
    <s v="JAR"/>
    <d v="2019-03-19T16:30:00"/>
    <n v="27173"/>
    <s v="GONZATRANS"/>
    <s v="Carga"/>
    <x v="1"/>
    <n v="13.5"/>
    <n v="26"/>
    <x v="0"/>
    <s v="LA COMA"/>
    <s v="DDP Cliente Inyección"/>
    <s v="LLeida"/>
    <s v="7928JXN R4516BBL ALFONSO 618989136"/>
    <m/>
    <m/>
    <m/>
    <n v="45"/>
    <x v="2"/>
    <x v="57"/>
    <x v="8"/>
    <m/>
    <n v="1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6:40:00"/>
    <m/>
    <m/>
    <x v="0"/>
    <s v="JAR"/>
    <d v="2019-03-19T16:30:00"/>
    <m/>
    <s v="BCN EXPRESS"/>
    <s v="Carga"/>
    <x v="0"/>
    <n v="1"/>
    <n v="2"/>
    <x v="0"/>
    <s v="SCHOELLER FRANCIA"/>
    <s v="DDP Cliente Filial"/>
    <s v="France"/>
    <s v="6007020-6007013"/>
    <m/>
    <m/>
    <m/>
    <n v="10"/>
    <x v="5"/>
    <x v="57"/>
    <x v="169"/>
    <m/>
    <n v="0"/>
    <x v="0"/>
    <x v="0"/>
    <s v="No"/>
    <s v="Sin cita"/>
    <s v="Sin cita"/>
    <n v="1"/>
    <n v="0"/>
    <s v="TRANS. PROPIO"/>
    <x v="12"/>
    <x v="3"/>
    <n v="468"/>
    <n v="18"/>
    <n v="0.2"/>
  </r>
  <r>
    <d v="2019-03-19T00:00:00"/>
    <d v="1899-12-30T17:00:00"/>
    <d v="1899-12-30T17:00:00"/>
    <m/>
    <x v="1"/>
    <s v="MR"/>
    <d v="2019-03-19T17:00:00"/>
    <m/>
    <s v="TRANSLINK"/>
    <s v="Carga"/>
    <x v="0"/>
    <n v="2"/>
    <n v="3"/>
    <x v="0"/>
    <s v="TRANSLINK"/>
    <s v="Recogida diaria"/>
    <s v="VARIOS"/>
    <m/>
    <m/>
    <m/>
    <m/>
    <n v="10"/>
    <x v="0"/>
    <x v="57"/>
    <x v="41"/>
    <m/>
    <n v="0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7:10:00"/>
    <d v="1899-12-30T17:10:00"/>
    <m/>
    <x v="1"/>
    <s v="JAR"/>
    <d v="2019-03-19T17:00:00"/>
    <m/>
    <s v="COBARPLAS"/>
    <s v="Descarga"/>
    <x v="0"/>
    <n v="6"/>
    <n v="10"/>
    <x v="0"/>
    <s v="PLASTICOS GUELL"/>
    <s v="Proveedor Roto"/>
    <s v="Palau"/>
    <m/>
    <m/>
    <m/>
    <m/>
    <n v="30"/>
    <x v="4"/>
    <x v="57"/>
    <x v="217"/>
    <m/>
    <n v="0"/>
    <x v="0"/>
    <x v="0"/>
    <s v="SI"/>
    <s v="SI"/>
    <s v="SI"/>
    <n v="0"/>
    <n v="1"/>
    <s v="PROVEEDORES"/>
    <x v="12"/>
    <x v="3"/>
    <n v="468"/>
    <n v="18"/>
    <n v="0.2"/>
  </r>
  <r>
    <d v="2019-03-19T00:00:00"/>
    <d v="1899-12-30T17:30:00"/>
    <d v="1899-12-30T17:30:00"/>
    <m/>
    <x v="1"/>
    <s v="JAR"/>
    <d v="2019-03-19T17:30:00"/>
    <n v="27122"/>
    <s v="GONZATRANS"/>
    <s v="Carga"/>
    <x v="1"/>
    <n v="13.5"/>
    <n v="26"/>
    <x v="2"/>
    <s v="LA COMA"/>
    <s v="DDP Cliente Inyección"/>
    <s v="LLeida"/>
    <s v="6899JWR R6398BCK ZACARIAS 607532790"/>
    <m/>
    <m/>
    <m/>
    <n v="45"/>
    <x v="0"/>
    <x v="57"/>
    <x v="56"/>
    <m/>
    <n v="1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8:30:00"/>
    <d v="1899-12-30T18:30:00"/>
    <m/>
    <x v="1"/>
    <s v="JAR"/>
    <d v="2019-03-19T18:30:00"/>
    <n v="27173"/>
    <s v="GONZATRANS"/>
    <s v="Carga"/>
    <x v="1"/>
    <n v="13.5"/>
    <n v="26"/>
    <x v="0"/>
    <s v="LA COMA"/>
    <s v="DDP Cliente Inyección"/>
    <s v="LLeida"/>
    <s v="9301DPC R1933BBJ RAFAEL 678714111"/>
    <m/>
    <m/>
    <m/>
    <n v="45"/>
    <x v="4"/>
    <x v="57"/>
    <x v="48"/>
    <m/>
    <n v="1"/>
    <x v="0"/>
    <x v="0"/>
    <s v="SI"/>
    <s v="SI"/>
    <s v="SI"/>
    <n v="0"/>
    <n v="1"/>
    <s v="TRANS. PROPIO"/>
    <x v="12"/>
    <x v="3"/>
    <n v="468"/>
    <n v="18"/>
    <n v="0.2"/>
  </r>
  <r>
    <d v="2019-03-19T00:00:00"/>
    <d v="1899-12-30T19:00:00"/>
    <d v="1899-12-30T19:00:00"/>
    <m/>
    <x v="1"/>
    <s v="JAR"/>
    <d v="2019-03-19T19:00:00"/>
    <m/>
    <s v="SUS MEDIOS"/>
    <s v="Carga"/>
    <x v="1"/>
    <n v="13.5"/>
    <n v="26"/>
    <x v="0"/>
    <s v="CHEP"/>
    <s v="Retira cliente Inyección"/>
    <s v="varios"/>
    <n v="3680294681"/>
    <m/>
    <m/>
    <m/>
    <n v="60"/>
    <x v="0"/>
    <x v="57"/>
    <x v="57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20:30:00"/>
    <d v="1899-12-30T20:30:00"/>
    <m/>
    <x v="1"/>
    <s v="JAR"/>
    <d v="2019-03-19T20:30:00"/>
    <m/>
    <s v="SUS MEDIOS"/>
    <s v="Carga"/>
    <x v="1"/>
    <n v="13.5"/>
    <n v="26"/>
    <x v="0"/>
    <s v="CHEP"/>
    <s v="Retira cliente Inyección"/>
    <s v="varios"/>
    <n v="3680294650"/>
    <m/>
    <m/>
    <m/>
    <n v="60"/>
    <x v="0"/>
    <x v="57"/>
    <x v="13"/>
    <m/>
    <n v="1"/>
    <x v="0"/>
    <x v="0"/>
    <s v="SI"/>
    <s v="SI"/>
    <s v="Adelanto"/>
    <n v="0"/>
    <n v="1"/>
    <s v="CLIENTES"/>
    <x v="12"/>
    <x v="3"/>
    <n v="468"/>
    <n v="18"/>
    <n v="0.2"/>
  </r>
  <r>
    <d v="2019-03-19T00:00:00"/>
    <d v="1899-12-30T21:00:00"/>
    <d v="1899-12-30T21:00:00"/>
    <m/>
    <x v="1"/>
    <s v="JAR"/>
    <d v="2019-03-19T21:00:00"/>
    <m/>
    <s v="SUS MEDIOS"/>
    <s v="Carga"/>
    <x v="1"/>
    <n v="13.5"/>
    <n v="26"/>
    <x v="0"/>
    <s v="CHEP"/>
    <s v="Retira cliente Inyección"/>
    <s v="varios"/>
    <n v="3680289671"/>
    <m/>
    <m/>
    <m/>
    <n v="60"/>
    <x v="0"/>
    <x v="57"/>
    <x v="224"/>
    <m/>
    <n v="1"/>
    <x v="0"/>
    <x v="0"/>
    <s v="SI"/>
    <s v="SI"/>
    <s v="Adelanto"/>
    <n v="0"/>
    <n v="1"/>
    <s v="CLIENTES"/>
    <x v="12"/>
    <x v="3"/>
    <n v="468"/>
    <n v="18"/>
    <n v="0.2"/>
  </r>
  <r>
    <d v="2019-03-19T00:00:00"/>
    <d v="1899-12-30T21:01:00"/>
    <d v="1899-12-30T21:01:00"/>
    <m/>
    <x v="1"/>
    <s v="JAR"/>
    <d v="2019-03-19T21:00:00"/>
    <n v="25593"/>
    <s v="LORETRANSMUR"/>
    <s v="Carga"/>
    <x v="1"/>
    <n v="13.5"/>
    <n v="26"/>
    <x v="2"/>
    <s v="AGRUP. HORT. LUCAS"/>
    <s v="Retira cliente Inyección"/>
    <s v="Murcia"/>
    <m/>
    <s v="R 1674 BCP 9248 DST"/>
    <m/>
    <m/>
    <n v="45"/>
    <x v="4"/>
    <x v="57"/>
    <x v="225"/>
    <m/>
    <n v="1"/>
    <x v="0"/>
    <x v="0"/>
    <s v="SI"/>
    <s v="SI"/>
    <s v="SI"/>
    <n v="0"/>
    <n v="1"/>
    <s v="CLIENTES"/>
    <x v="12"/>
    <x v="3"/>
    <n v="468"/>
    <n v="18"/>
    <n v="0.2"/>
  </r>
  <r>
    <d v="2019-03-19T00:00:00"/>
    <d v="1899-12-30T21:30:00"/>
    <d v="1899-12-30T21:30:00"/>
    <m/>
    <x v="1"/>
    <s v="JAR"/>
    <d v="2019-03-19T21:30:00"/>
    <m/>
    <s v="SUS MEDIOS"/>
    <s v="Carga"/>
    <x v="1"/>
    <n v="13.5"/>
    <n v="26"/>
    <x v="0"/>
    <s v="CHEP"/>
    <s v="Retira cliente Inyección"/>
    <s v="varios"/>
    <n v="3680285246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3-20T00:00:00"/>
    <d v="1899-12-30T08:30:00"/>
    <m/>
    <m/>
    <x v="0"/>
    <s v="MR"/>
    <d v="2019-03-20T08:30:00"/>
    <m/>
    <s v="SUS MEDIOS"/>
    <s v="Descarga"/>
    <x v="0"/>
    <n v="0"/>
    <n v="0.5"/>
    <x v="1"/>
    <s v="CIFEC"/>
    <s v="Proveedor Roto"/>
    <s v="PALAU"/>
    <s v="BOLUDA ALB. 201902813 Y 201902842"/>
    <m/>
    <m/>
    <m/>
    <m/>
    <x v="1"/>
    <x v="59"/>
    <x v="20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0T00:00:00"/>
    <d v="1899-12-30T10:00:00"/>
    <d v="1899-12-30T10:00:00"/>
    <m/>
    <x v="1"/>
    <s v="JAR"/>
    <d v="2019-03-20T10:00:00"/>
    <m/>
    <s v="SUS MEDIOS"/>
    <s v="Descarga"/>
    <x v="0"/>
    <n v="1"/>
    <n v="1"/>
    <x v="0"/>
    <s v="EUROGRATE"/>
    <s v="Proveedor Roto"/>
    <s v="palau"/>
    <m/>
    <m/>
    <m/>
    <m/>
    <n v="15"/>
    <x v="6"/>
    <x v="59"/>
    <x v="14"/>
    <m/>
    <n v="0"/>
    <x v="0"/>
    <x v="0"/>
    <s v="SI"/>
    <s v="SI"/>
    <s v="SI"/>
    <n v="0"/>
    <n v="1"/>
    <s v="PROVEEDORES"/>
    <x v="12"/>
    <x v="3"/>
    <n v="468"/>
    <n v="18"/>
    <n v="0.2"/>
  </r>
  <r>
    <d v="2019-03-20T00:00:00"/>
    <d v="1899-12-30T10:15:00"/>
    <m/>
    <m/>
    <x v="0"/>
    <s v="MR"/>
    <d v="2019-03-20T10:30:00"/>
    <n v="27119"/>
    <s v="MRW"/>
    <s v="Carga"/>
    <x v="0"/>
    <n v="0"/>
    <n v="0.5"/>
    <x v="0"/>
    <s v="ASM "/>
    <s v="Retira cliente Inyección"/>
    <s v="MADRID"/>
    <s v="GUILLERMO MALDONADO "/>
    <m/>
    <m/>
    <m/>
    <n v="5"/>
    <x v="5"/>
    <x v="59"/>
    <x v="43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0T00:00:00"/>
    <d v="1899-12-30T11:30:00"/>
    <d v="1899-12-30T11:30:00"/>
    <m/>
    <x v="1"/>
    <s v="JAR"/>
    <d v="2019-03-20T11:30:00"/>
    <n v="26630"/>
    <s v="CODINA"/>
    <s v="Carga"/>
    <x v="1"/>
    <n v="13.5"/>
    <n v="26"/>
    <x v="0"/>
    <s v="AQUA AMBIENT"/>
    <s v="Retira cliente Roto"/>
    <s v="bARCELONA"/>
    <m/>
    <m/>
    <m/>
    <m/>
    <n v="30"/>
    <x v="6"/>
    <x v="59"/>
    <x v="3"/>
    <m/>
    <n v="1"/>
    <x v="0"/>
    <x v="0"/>
    <s v="SI"/>
    <s v="SI"/>
    <s v="SI"/>
    <n v="0"/>
    <n v="1"/>
    <s v="CLIENTES"/>
    <x v="12"/>
    <x v="3"/>
    <n v="468"/>
    <n v="18"/>
    <n v="0.2"/>
  </r>
  <r>
    <d v="2019-03-20T00:00:00"/>
    <d v="1899-12-30T12:00:00"/>
    <d v="1899-12-30T12:00:00"/>
    <m/>
    <x v="1"/>
    <s v="MR"/>
    <d v="2019-03-20T12:00:00"/>
    <n v="26779"/>
    <s v="OLMED"/>
    <s v="Carga"/>
    <x v="0"/>
    <n v="2"/>
    <n v="4"/>
    <x v="0"/>
    <s v="HDAD FARM MEDITERRANEO-HEFAME"/>
    <s v="Retira cliente Inyección"/>
    <s v="MURCIA"/>
    <m/>
    <m/>
    <m/>
    <m/>
    <n v="20"/>
    <x v="5"/>
    <x v="59"/>
    <x v="4"/>
    <m/>
    <n v="0"/>
    <x v="0"/>
    <x v="0"/>
    <s v="SI"/>
    <s v="SI"/>
    <s v="SI"/>
    <n v="0"/>
    <n v="1"/>
    <s v="CLIENTES"/>
    <x v="12"/>
    <x v="3"/>
    <n v="468"/>
    <n v="18"/>
    <n v="0.2"/>
  </r>
  <r>
    <d v="2019-03-20T00:00:00"/>
    <d v="1899-12-30T12:01:00"/>
    <d v="1899-12-30T12:01:00"/>
    <m/>
    <x v="1"/>
    <s v="JAR"/>
    <d v="2019-03-20T12:00:00"/>
    <n v="27122"/>
    <s v="GONZATRANS"/>
    <s v="Carga"/>
    <x v="1"/>
    <n v="13.5"/>
    <n v="26"/>
    <x v="2"/>
    <s v="LA COMA"/>
    <s v="DDP Cliente Inyección"/>
    <s v="LLeida"/>
    <s v="7928JXN R4516BBL ALFONSO BONILLA TELF 618989136  "/>
    <m/>
    <m/>
    <m/>
    <n v="45"/>
    <x v="4"/>
    <x v="59"/>
    <x v="201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0T00:00:00"/>
    <d v="1899-12-30T12:30:00"/>
    <m/>
    <m/>
    <x v="0"/>
    <s v="JAR"/>
    <d v="2019-03-20T12:30:00"/>
    <n v="6006944"/>
    <s v="KUEHNE NAGEL"/>
    <s v="Carga"/>
    <x v="0"/>
    <n v="3"/>
    <n v="5"/>
    <x v="0"/>
    <s v="SCHOELLER ARAB EMIRATES"/>
    <s v="Retira cliente Filial"/>
    <s v="MALAYSIA"/>
    <m/>
    <m/>
    <m/>
    <m/>
    <n v="30"/>
    <x v="8"/>
    <x v="59"/>
    <x v="5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0T00:00:00"/>
    <d v="1899-12-30T13:00:00"/>
    <d v="1899-12-30T13:00:00"/>
    <m/>
    <x v="1"/>
    <s v="JAR"/>
    <d v="2019-03-20T13:00:00"/>
    <n v="25593"/>
    <s v="LORETRANSMUR"/>
    <s v="Carga"/>
    <x v="1"/>
    <n v="13.5"/>
    <n v="26"/>
    <x v="2"/>
    <s v="AGRUP. HORT. LUCAS"/>
    <s v="Retira cliente Inyección"/>
    <s v="Murcia"/>
    <m/>
    <m/>
    <m/>
    <m/>
    <n v="45"/>
    <x v="6"/>
    <x v="59"/>
    <x v="0"/>
    <m/>
    <n v="1"/>
    <x v="0"/>
    <x v="0"/>
    <s v="SI"/>
    <s v="SI"/>
    <s v="Adelanto"/>
    <n v="0"/>
    <n v="1"/>
    <s v="CLIENTES"/>
    <x v="12"/>
    <x v="3"/>
    <n v="468"/>
    <n v="18"/>
    <n v="0.2"/>
  </r>
  <r>
    <d v="2019-03-20T00:00:00"/>
    <d v="1899-12-30T13:01:00"/>
    <d v="1899-12-30T13:01:00"/>
    <m/>
    <x v="1"/>
    <s v="JAR"/>
    <d v="2019-03-20T13:00:00"/>
    <n v="27122"/>
    <s v="GONZATRANS"/>
    <s v="Carga"/>
    <x v="1"/>
    <n v="13.5"/>
    <n v="26"/>
    <x v="2"/>
    <s v="LA COMA"/>
    <s v="DDP Cliente Inyección"/>
    <s v="LLeida"/>
    <s v="9478HLR R1696BBB JOSEP RAMON TELF.607532788 "/>
    <m/>
    <m/>
    <m/>
    <n v="45"/>
    <x v="0"/>
    <x v="59"/>
    <x v="226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0T00:00:00"/>
    <d v="1899-12-30T13:15:00"/>
    <m/>
    <m/>
    <x v="0"/>
    <s v="MR"/>
    <d v="2019-03-20T13:30:00"/>
    <n v="27043"/>
    <s v="BCN EXPRESS"/>
    <s v="Carga"/>
    <x v="0"/>
    <n v="0.5"/>
    <n v="1"/>
    <x v="0"/>
    <s v="KAPFLEX"/>
    <s v="DDP Cliente Inyección"/>
    <s v="FRANCIA"/>
    <m/>
    <m/>
    <m/>
    <m/>
    <n v="5"/>
    <x v="5"/>
    <x v="59"/>
    <x v="60"/>
    <m/>
    <n v="0"/>
    <x v="0"/>
    <x v="0"/>
    <s v="No"/>
    <s v="Sin cita"/>
    <s v="Sin cita"/>
    <n v="1"/>
    <n v="0"/>
    <s v="TRANS. PROPIO"/>
    <x v="12"/>
    <x v="3"/>
    <n v="468"/>
    <n v="18"/>
    <n v="0.2"/>
  </r>
  <r>
    <d v="2019-03-20T00:00:00"/>
    <d v="1899-12-30T13:30:00"/>
    <d v="1899-12-30T13:30:00"/>
    <m/>
    <x v="1"/>
    <s v="JAR"/>
    <d v="2019-03-20T13:30:00"/>
    <m/>
    <s v="SZENDEX"/>
    <s v="Carga"/>
    <x v="0"/>
    <n v="0.1"/>
    <n v="0.1"/>
    <x v="1"/>
    <s v="SZENDEX"/>
    <s v="DDP Cliente Inyección"/>
    <s v="vario"/>
    <m/>
    <m/>
    <m/>
    <m/>
    <m/>
    <x v="1"/>
    <x v="59"/>
    <x v="6"/>
    <m/>
    <n v="0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14:00:00"/>
    <d v="1899-12-30T14:00:00"/>
    <m/>
    <x v="1"/>
    <s v="JAR"/>
    <d v="2019-03-20T14:00:00"/>
    <n v="27122"/>
    <s v="GONZATRANS"/>
    <s v="Carga"/>
    <x v="1"/>
    <n v="13.5"/>
    <n v="26"/>
    <x v="2"/>
    <s v="LA COMA"/>
    <s v="DDP Cliente Inyección"/>
    <s v="LLeida"/>
    <s v="6601KGH R1267BCY RAMON MOYANO TELF 647839548 "/>
    <m/>
    <m/>
    <m/>
    <n v="45"/>
    <x v="4"/>
    <x v="59"/>
    <x v="42"/>
    <m/>
    <n v="1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15:00:00"/>
    <d v="1899-12-30T15:00:00"/>
    <m/>
    <x v="1"/>
    <s v="JAR"/>
    <d v="2019-03-20T15:00:00"/>
    <s v="MORA D'EBRE"/>
    <s v="GONZATRANS"/>
    <s v="Carga"/>
    <x v="1"/>
    <n v="13.5"/>
    <n v="26"/>
    <x v="2"/>
    <s v="LA COMA"/>
    <s v="DDP Cliente Inyección"/>
    <s v="LLeida"/>
    <s v="8202CVT R4080BBY ESLAVA 673744465"/>
    <m/>
    <m/>
    <m/>
    <n v="45"/>
    <x v="4"/>
    <x v="59"/>
    <x v="39"/>
    <m/>
    <n v="1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16:30:00"/>
    <d v="1899-12-30T16:30:00"/>
    <m/>
    <x v="1"/>
    <s v="JAR"/>
    <d v="2019-03-20T16:30:00"/>
    <s v="MORA D'EBRE"/>
    <s v="GONZATRANS"/>
    <s v="Carga"/>
    <x v="1"/>
    <n v="13.5"/>
    <n v="26"/>
    <x v="2"/>
    <s v="LA COMA"/>
    <s v="DDP Cliente Inyección"/>
    <s v="LLeida"/>
    <s v="2876HTC R9462BCP"/>
    <m/>
    <m/>
    <m/>
    <n v="45"/>
    <x v="6"/>
    <x v="59"/>
    <x v="8"/>
    <m/>
    <n v="1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17:00:00"/>
    <d v="1899-12-30T17:00:00"/>
    <m/>
    <x v="1"/>
    <s v="MR"/>
    <d v="2019-03-20T17:00:00"/>
    <m/>
    <s v="TRANSLINK"/>
    <s v="Carga"/>
    <x v="0"/>
    <n v="1"/>
    <n v="2"/>
    <x v="0"/>
    <s v="TRANSLINK"/>
    <s v="Recogida diaria"/>
    <s v="VARIOS"/>
    <m/>
    <m/>
    <m/>
    <m/>
    <n v="10"/>
    <x v="0"/>
    <x v="59"/>
    <x v="41"/>
    <m/>
    <n v="0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17:30:00"/>
    <d v="1899-12-30T17:30:00"/>
    <m/>
    <x v="1"/>
    <s v="JAR"/>
    <d v="2019-03-20T17:30:00"/>
    <s v="MORA D'EBRE"/>
    <s v="GONZATRANS"/>
    <s v="Carga"/>
    <x v="1"/>
    <n v="13.5"/>
    <n v="26"/>
    <x v="2"/>
    <s v="LA COMA"/>
    <s v="DDP Cliente Inyección"/>
    <s v="LLeida"/>
    <s v="05PC02 GD1804 MARCO SILVA "/>
    <m/>
    <m/>
    <m/>
    <n v="45"/>
    <x v="0"/>
    <x v="59"/>
    <x v="56"/>
    <m/>
    <n v="1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19:00:00"/>
    <d v="1899-12-30T19:00:00"/>
    <m/>
    <x v="1"/>
    <s v="MR"/>
    <d v="2019-03-20T19:00:00"/>
    <n v="27105"/>
    <s v="SUS MEDIOS"/>
    <s v="Carga"/>
    <x v="0"/>
    <n v="0.5"/>
    <n v="1"/>
    <x v="0"/>
    <s v="GUISSONA"/>
    <s v="Retira cliente Inyección"/>
    <s v="GUISSONA"/>
    <m/>
    <m/>
    <m/>
    <m/>
    <n v="30"/>
    <x v="0"/>
    <x v="59"/>
    <x v="57"/>
    <m/>
    <n v="0"/>
    <x v="0"/>
    <x v="0"/>
    <s v="SI"/>
    <s v="SI"/>
    <s v="SI"/>
    <n v="0"/>
    <n v="1"/>
    <s v="CLIENTES"/>
    <x v="12"/>
    <x v="3"/>
    <n v="468"/>
    <n v="18"/>
    <n v="0.2"/>
  </r>
  <r>
    <d v="2019-03-20T00:00:00"/>
    <d v="1899-12-30T20:30:00"/>
    <d v="1899-12-30T20:30:00"/>
    <m/>
    <x v="1"/>
    <s v="JAR"/>
    <d v="2019-03-20T20:30:00"/>
    <n v="27122"/>
    <s v="GONZATRANS"/>
    <s v="Carga"/>
    <x v="1"/>
    <n v="13.5"/>
    <n v="26"/>
    <x v="2"/>
    <s v="LA COMA"/>
    <s v="DDP Cliente Inyección"/>
    <s v="LLeida"/>
    <s v="4596KKG R9226-BCB david 601346287 "/>
    <m/>
    <m/>
    <m/>
    <n v="45"/>
    <x v="4"/>
    <x v="59"/>
    <x v="201"/>
    <m/>
    <n v="1"/>
    <x v="0"/>
    <x v="0"/>
    <s v="SI"/>
    <s v="SI"/>
    <s v="SI"/>
    <n v="0"/>
    <n v="1"/>
    <s v="TRANS. PROPIO"/>
    <x v="12"/>
    <x v="3"/>
    <n v="468"/>
    <n v="18"/>
    <n v="0.2"/>
  </r>
  <r>
    <d v="2019-03-20T00:00:00"/>
    <d v="1899-12-30T21:00:00"/>
    <d v="1899-12-30T21:00:00"/>
    <m/>
    <x v="1"/>
    <s v="JAR"/>
    <d v="2019-03-20T21:00:00"/>
    <n v="27122"/>
    <s v="GONZATRANS"/>
    <s v="Carga"/>
    <x v="1"/>
    <n v="13.5"/>
    <n v="26"/>
    <x v="2"/>
    <s v="LA COMA"/>
    <s v="DDP Cliente Inyección"/>
    <s v="LLeida"/>
    <s v="6628JLS R9321BBZ SALVADOR PI TELF.659912108  "/>
    <m/>
    <m/>
    <m/>
    <n v="45"/>
    <x v="4"/>
    <x v="59"/>
    <x v="190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07:00:00"/>
    <d v="1899-12-30T07:00:00"/>
    <m/>
    <x v="1"/>
    <s v="MR"/>
    <d v="2019-03-21T07:00:00"/>
    <m/>
    <s v="GONZATRANS"/>
    <s v="Carga"/>
    <x v="0"/>
    <n v="6"/>
    <n v="11"/>
    <x v="0"/>
    <s v="GONZATRANS"/>
    <s v="Recogida diaria"/>
    <s v="VARIOS"/>
    <m/>
    <m/>
    <m/>
    <m/>
    <n v="40"/>
    <x v="6"/>
    <x v="58"/>
    <x v="61"/>
    <m/>
    <n v="0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07:30:00"/>
    <d v="1899-12-30T07:30:00"/>
    <m/>
    <x v="1"/>
    <s v="JAR"/>
    <d v="2019-03-21T07:30:00"/>
    <m/>
    <s v="SUS MEDIOS"/>
    <s v="Descarga"/>
    <x v="0"/>
    <n v="3"/>
    <n v="4"/>
    <x v="0"/>
    <s v="SERRADORA DOMENECH"/>
    <s v="Proveedor Inyección"/>
    <s v="palau"/>
    <m/>
    <m/>
    <m/>
    <m/>
    <n v="20"/>
    <x v="6"/>
    <x v="58"/>
    <x v="18"/>
    <m/>
    <n v="0"/>
    <x v="0"/>
    <x v="0"/>
    <s v="SI"/>
    <s v="SI"/>
    <s v="SI"/>
    <n v="0"/>
    <n v="1"/>
    <s v="PROVEEDORES"/>
    <x v="12"/>
    <x v="3"/>
    <n v="468"/>
    <n v="18"/>
    <n v="0.2"/>
  </r>
  <r>
    <d v="2019-03-21T00:00:00"/>
    <d v="1899-12-30T08:00:00"/>
    <d v="1899-12-30T08:00:00"/>
    <m/>
    <x v="1"/>
    <s v="JAR"/>
    <d v="2019-03-21T08:0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58"/>
    <x v="9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08:30:00"/>
    <d v="1899-12-30T08:30:00"/>
    <m/>
    <x v="1"/>
    <s v="JAR"/>
    <d v="2019-03-21T08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58"/>
    <x v="20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08:40:00"/>
    <m/>
    <m/>
    <x v="0"/>
    <s v="SJ"/>
    <d v="2019-03-21T08:30:00"/>
    <m/>
    <s v="SUS MEDIOS"/>
    <s v="Descarga"/>
    <x v="0"/>
    <n v="1"/>
    <n v="1"/>
    <x v="1"/>
    <s v="VAEMPACK"/>
    <s v="Proveedor Inyección"/>
    <s v="granollers"/>
    <n v="113006577"/>
    <m/>
    <m/>
    <m/>
    <n v="10"/>
    <x v="3"/>
    <x v="58"/>
    <x v="109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09:00:00"/>
    <d v="1899-12-30T09:00:00"/>
    <m/>
    <x v="1"/>
    <s v="JAR"/>
    <d v="2019-03-21T09:00:00"/>
    <m/>
    <s v="DAVID BERTRAN"/>
    <s v="Carga"/>
    <x v="0"/>
    <n v="4"/>
    <n v="6"/>
    <x v="0"/>
    <s v="RESIDUOS "/>
    <s v="Proveedor Inyección"/>
    <s v="la llagosta"/>
    <m/>
    <m/>
    <m/>
    <m/>
    <n v="20"/>
    <x v="6"/>
    <x v="58"/>
    <x v="22"/>
    <m/>
    <n v="0"/>
    <x v="0"/>
    <x v="0"/>
    <s v="SI"/>
    <s v="SI"/>
    <s v="SI"/>
    <n v="0"/>
    <n v="1"/>
    <s v="PROVEEDORES"/>
    <x v="12"/>
    <x v="3"/>
    <n v="468"/>
    <n v="18"/>
    <n v="0.2"/>
  </r>
  <r>
    <d v="2019-03-21T00:00:00"/>
    <d v="1899-12-30T09:25:00"/>
    <m/>
    <m/>
    <x v="0"/>
    <s v="JAR"/>
    <d v="2019-03-21T09:30:00"/>
    <m/>
    <s v="VICTRANSA"/>
    <s v="Descarga"/>
    <x v="0"/>
    <n v="0.5"/>
    <s v="0,5"/>
    <x v="1"/>
    <s v="UNIGASKET"/>
    <s v="Proveedor Roto"/>
    <s v="terrassa"/>
    <n v="213004456"/>
    <m/>
    <m/>
    <m/>
    <n v="5"/>
    <x v="3"/>
    <x v="58"/>
    <x v="102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09:30:00"/>
    <d v="1899-12-30T09:30:00"/>
    <m/>
    <x v="1"/>
    <s v="JAR"/>
    <d v="2019-03-21T09:30:00"/>
    <n v="27169"/>
    <s v="GONZATRANS"/>
    <s v="Carga"/>
    <x v="1"/>
    <n v="13.5"/>
    <n v="26"/>
    <x v="0"/>
    <s v="FLUIDRA"/>
    <s v="DDP Cliente Roto"/>
    <s v="Córdoba"/>
    <m/>
    <m/>
    <m/>
    <m/>
    <n v="30"/>
    <x v="6"/>
    <x v="58"/>
    <x v="0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0:00:00"/>
    <d v="1899-12-30T10:00:00"/>
    <m/>
    <x v="1"/>
    <s v="JAR"/>
    <d v="2019-03-21T10:00:00"/>
    <n v="27173"/>
    <s v="GONZATRANS"/>
    <s v="Carga"/>
    <x v="1"/>
    <n v="13.5"/>
    <n v="26"/>
    <x v="2"/>
    <s v="LA COMA"/>
    <s v="DDP Cliente Inyección"/>
    <s v="LLeida"/>
    <s v="ANTONIO MINGUELLA TELF.662115709 "/>
    <s v="1841JJK R2823BCK "/>
    <m/>
    <m/>
    <n v="45"/>
    <x v="8"/>
    <x v="58"/>
    <x v="14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0:15:00"/>
    <m/>
    <m/>
    <x v="0"/>
    <s v="JAR"/>
    <d v="2019-03-21T10:30:00"/>
    <n v="6006944"/>
    <s v="KUEHNE NAGEL"/>
    <s v="Carga"/>
    <x v="0"/>
    <n v="3"/>
    <n v="5"/>
    <x v="0"/>
    <s v="SCHOELLER ARAB EMIRATES"/>
    <s v="Retira cliente Filial"/>
    <s v="MALAYSIA"/>
    <m/>
    <m/>
    <m/>
    <m/>
    <n v="30"/>
    <x v="6"/>
    <x v="58"/>
    <x v="5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1T00:00:00"/>
    <d v="1899-12-30T10:30:00"/>
    <d v="1899-12-30T10:30:00"/>
    <m/>
    <x v="1"/>
    <s v="JAR"/>
    <d v="2019-03-21T10:30:00"/>
    <n v="26844"/>
    <s v="SUS MEDIOS"/>
    <s v="Carga"/>
    <x v="0"/>
    <n v="2"/>
    <n v="2"/>
    <x v="0"/>
    <s v="ADIQUIMICA S.A."/>
    <s v="Retira cliente Roto"/>
    <s v="Berga"/>
    <m/>
    <m/>
    <m/>
    <m/>
    <n v="15"/>
    <x v="3"/>
    <x v="58"/>
    <x v="1"/>
    <m/>
    <n v="0"/>
    <x v="0"/>
    <x v="0"/>
    <s v="SI"/>
    <s v="SI"/>
    <s v="SI"/>
    <n v="0"/>
    <n v="1"/>
    <s v="CLIENTES"/>
    <x v="12"/>
    <x v="3"/>
    <n v="468"/>
    <n v="18"/>
    <n v="0.2"/>
  </r>
  <r>
    <d v="2019-03-21T00:00:00"/>
    <d v="1899-12-30T10:35:00"/>
    <m/>
    <m/>
    <x v="0"/>
    <s v="JAR"/>
    <d v="2019-03-21T10:30:00"/>
    <m/>
    <s v="NACEX"/>
    <s v="Descarga"/>
    <x v="0"/>
    <n v="0.5"/>
    <n v="0.5"/>
    <x v="1"/>
    <s v="MAGNEGRAF"/>
    <s v="Proveedor Inyección"/>
    <s v="PALAU"/>
    <m/>
    <m/>
    <m/>
    <m/>
    <n v="2"/>
    <x v="5"/>
    <x v="58"/>
    <x v="77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10:35:00"/>
    <m/>
    <m/>
    <x v="0"/>
    <s v="JAR"/>
    <d v="2019-03-21T10:30:00"/>
    <m/>
    <s v="NACEX"/>
    <s v="Descarga"/>
    <x v="0"/>
    <n v="0.2"/>
    <n v="0.2"/>
    <x v="1"/>
    <s v="IQAP MASTERBATCH"/>
    <s v="Proveedor Inyección"/>
    <s v="PALAU"/>
    <s v="aTT. PATRICIA"/>
    <m/>
    <m/>
    <m/>
    <n v="2"/>
    <x v="5"/>
    <x v="58"/>
    <x v="77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10:40:00"/>
    <m/>
    <m/>
    <x v="0"/>
    <s v="JAR"/>
    <d v="2019-03-21T10:30:00"/>
    <m/>
    <s v="DHL"/>
    <s v="Descarga"/>
    <x v="0"/>
    <n v="0.5"/>
    <s v="0,5"/>
    <x v="1"/>
    <s v="PLASSON"/>
    <s v="Proveedor Roto"/>
    <s v="Vallirana"/>
    <n v="213004444"/>
    <m/>
    <m/>
    <m/>
    <n v="5"/>
    <x v="5"/>
    <x v="58"/>
    <x v="31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10:41:00"/>
    <m/>
    <m/>
    <x v="0"/>
    <s v="JAR"/>
    <d v="2019-03-21T10:30:00"/>
    <m/>
    <s v="SUS MEDIOS"/>
    <s v="Descarga"/>
    <x v="0"/>
    <n v="0.1"/>
    <n v="0.1"/>
    <x v="1"/>
    <s v="TORRAS"/>
    <s v="Proveedor Inyección"/>
    <s v="PALAU"/>
    <s v="ATT. LLUIS"/>
    <m/>
    <m/>
    <m/>
    <n v="2"/>
    <x v="5"/>
    <x v="58"/>
    <x v="227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11:00:00"/>
    <d v="1899-12-30T11:00:00"/>
    <m/>
    <x v="1"/>
    <s v="JAR"/>
    <d v="2019-03-21T11:00:00"/>
    <n v="27173"/>
    <s v="GONZATRANS"/>
    <s v="Carga"/>
    <x v="1"/>
    <n v="13.5"/>
    <n v="26"/>
    <x v="2"/>
    <s v="LA COMA"/>
    <s v="DDP Cliente Inyección"/>
    <s v="LLeida"/>
    <s v="NICOLAS RUSUTELF. 722454616  "/>
    <s v="1745JTT R0513BCG "/>
    <m/>
    <m/>
    <n v="45"/>
    <x v="4"/>
    <x v="58"/>
    <x v="39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1T00:00:00"/>
    <d v="1899-12-30T11:01:00"/>
    <d v="1899-12-30T11:01:00"/>
    <m/>
    <x v="1"/>
    <s v="JAR"/>
    <d v="2019-03-21T11:00:00"/>
    <m/>
    <s v="DAVID BERTRAN"/>
    <s v="Descarga"/>
    <x v="0"/>
    <n v="1"/>
    <n v="2"/>
    <x v="0"/>
    <s v="VIDAL METAL.LURGICS"/>
    <s v="Proveedor Roto"/>
    <s v="palau"/>
    <m/>
    <m/>
    <m/>
    <m/>
    <n v="10"/>
    <x v="6"/>
    <x v="58"/>
    <x v="103"/>
    <m/>
    <n v="0"/>
    <x v="0"/>
    <x v="0"/>
    <s v="SI"/>
    <s v="SI"/>
    <s v="SI"/>
    <n v="0"/>
    <n v="1"/>
    <s v="PROVEEDORES"/>
    <x v="12"/>
    <x v="3"/>
    <n v="468"/>
    <n v="18"/>
    <n v="0.2"/>
  </r>
  <r>
    <d v="2019-03-21T00:00:00"/>
    <d v="1899-12-30T11:30:00"/>
    <m/>
    <m/>
    <x v="0"/>
    <s v="JAR"/>
    <d v="2019-03-21T11:30:00"/>
    <m/>
    <s v="NOUTRANSPORT"/>
    <s v="Descarga"/>
    <x v="1"/>
    <n v="13.5"/>
    <n v="26"/>
    <x v="0"/>
    <s v="NOUTRANSPORT"/>
    <s v="Entre plantas"/>
    <s v="palau"/>
    <m/>
    <m/>
    <m/>
    <m/>
    <n v="45"/>
    <x v="8"/>
    <x v="58"/>
    <x v="3"/>
    <m/>
    <n v="1"/>
    <x v="0"/>
    <x v="0"/>
    <s v="No"/>
    <s v="Sin cita"/>
    <s v="Sin cita"/>
    <n v="1"/>
    <n v="0"/>
    <s v="TRANS. PROPIO"/>
    <x v="12"/>
    <x v="3"/>
    <n v="468"/>
    <n v="18"/>
    <n v="0.2"/>
  </r>
  <r>
    <d v="2019-03-21T00:00:00"/>
    <d v="1899-12-30T12:00:00"/>
    <d v="1899-12-30T12:00:00"/>
    <m/>
    <x v="1"/>
    <s v="JAR"/>
    <d v="2019-03-21T12:00:00"/>
    <m/>
    <s v="SUS MEDIOS"/>
    <s v="Carga"/>
    <x v="1"/>
    <n v="13.5"/>
    <n v="26"/>
    <x v="0"/>
    <s v="CHEP"/>
    <s v="Retira cliente Inyección"/>
    <s v="varios"/>
    <n v="3680296898"/>
    <m/>
    <m/>
    <m/>
    <n v="60"/>
    <x v="0"/>
    <x v="58"/>
    <x v="39"/>
    <m/>
    <n v="1"/>
    <x v="0"/>
    <x v="0"/>
    <s v="SI"/>
    <s v="SI"/>
    <s v="Retraso"/>
    <n v="1"/>
    <n v="0"/>
    <s v="CLIENTES"/>
    <x v="12"/>
    <x v="3"/>
    <n v="468"/>
    <n v="18"/>
    <n v="0.2"/>
  </r>
  <r>
    <d v="2019-03-21T00:00:00"/>
    <d v="1899-12-30T12:30:00"/>
    <d v="1899-12-30T12:30:00"/>
    <m/>
    <x v="1"/>
    <s v="JAR"/>
    <d v="2019-03-21T12:30:00"/>
    <n v="26979"/>
    <s v="SUS MEDIOS"/>
    <s v="Carga"/>
    <x v="0"/>
    <n v="2"/>
    <n v="3"/>
    <x v="0"/>
    <s v="3 OPAL CENTRAL DE ENVASES"/>
    <s v="Retira cliente Inyección"/>
    <s v="Madrid"/>
    <m/>
    <m/>
    <m/>
    <m/>
    <n v="10"/>
    <x v="5"/>
    <x v="58"/>
    <x v="5"/>
    <m/>
    <n v="0"/>
    <x v="0"/>
    <x v="0"/>
    <s v="SI"/>
    <s v="SI"/>
    <s v="SI"/>
    <n v="0"/>
    <n v="1"/>
    <s v="CLIENTES"/>
    <x v="12"/>
    <x v="3"/>
    <n v="468"/>
    <n v="18"/>
    <n v="0.2"/>
  </r>
  <r>
    <d v="2019-03-21T00:00:00"/>
    <d v="1899-12-30T13:00:00"/>
    <d v="1899-12-30T13:00:00"/>
    <m/>
    <x v="1"/>
    <s v="JAR"/>
    <d v="2019-03-21T13:00:00"/>
    <n v="27122"/>
    <s v="GONZATRANS"/>
    <s v="Carga"/>
    <x v="1"/>
    <n v="13.5"/>
    <n v="26"/>
    <x v="2"/>
    <s v="LA COMA"/>
    <s v="DDP Cliente Inyección"/>
    <s v="LLeida"/>
    <s v="ANGEL CUBERO TELF. 687804261 "/>
    <s v="9104JLS R0785BCB "/>
    <m/>
    <m/>
    <n v="45"/>
    <x v="0"/>
    <x v="58"/>
    <x v="37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3:01:00"/>
    <d v="1899-12-30T13:01:00"/>
    <m/>
    <x v="1"/>
    <s v="JAR"/>
    <d v="2019-03-21T13:00:00"/>
    <m/>
    <s v="SUS MEDIOS"/>
    <s v="Carga"/>
    <x v="1"/>
    <n v="13.5"/>
    <n v="26"/>
    <x v="0"/>
    <s v="CHEP"/>
    <s v="Retira cliente Inyección"/>
    <s v="varios"/>
    <n v="3680294647"/>
    <m/>
    <m/>
    <m/>
    <n v="45"/>
    <x v="8"/>
    <x v="58"/>
    <x v="135"/>
    <m/>
    <n v="1"/>
    <x v="0"/>
    <x v="0"/>
    <s v="SI"/>
    <s v="SI"/>
    <s v="SI"/>
    <n v="0"/>
    <n v="1"/>
    <s v="CLIENTES"/>
    <x v="12"/>
    <x v="3"/>
    <n v="468"/>
    <n v="18"/>
    <n v="0.2"/>
  </r>
  <r>
    <d v="2019-03-21T00:00:00"/>
    <d v="1899-12-30T13:30:00"/>
    <d v="1899-12-30T13:30:00"/>
    <m/>
    <x v="1"/>
    <s v="JAR"/>
    <d v="2019-03-21T13:30:00"/>
    <n v="25928"/>
    <s v="DASCHER"/>
    <s v="Carga"/>
    <x v="0"/>
    <n v="1"/>
    <n v="1"/>
    <x v="0"/>
    <s v="LEAR CORPORATION"/>
    <s v="Retira cliente Inyección"/>
    <s v="Pontevedra"/>
    <m/>
    <m/>
    <m/>
    <m/>
    <n v="5"/>
    <x v="5"/>
    <x v="58"/>
    <x v="5"/>
    <m/>
    <n v="0"/>
    <x v="0"/>
    <x v="0"/>
    <s v="SI"/>
    <s v="SI"/>
    <s v="Adelanto"/>
    <n v="0"/>
    <n v="1"/>
    <s v="CLIENTES"/>
    <x v="12"/>
    <x v="3"/>
    <n v="468"/>
    <n v="18"/>
    <n v="0.2"/>
  </r>
  <r>
    <d v="2019-03-21T00:00:00"/>
    <d v="1899-12-30T13:46:00"/>
    <d v="1899-12-30T13:46:00"/>
    <m/>
    <x v="1"/>
    <s v="JAR"/>
    <d v="2019-03-21T14:00:00"/>
    <n v="27122"/>
    <s v="GONZATRANS"/>
    <s v="Carga"/>
    <x v="1"/>
    <n v="13.5"/>
    <n v="26"/>
    <x v="2"/>
    <s v="LA COMA"/>
    <s v="DDP Cliente Inyección"/>
    <s v="LLeida"/>
    <s v="NIKOLAY TELF. 679355031  "/>
    <s v="8301JRN R3061BCP "/>
    <m/>
    <m/>
    <m/>
    <x v="4"/>
    <x v="58"/>
    <x v="228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4:00:00"/>
    <d v="1899-12-30T14:00:00"/>
    <m/>
    <x v="1"/>
    <s v="JAR"/>
    <d v="2019-03-21T14:0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8"/>
    <x v="57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1T00:00:00"/>
    <d v="1899-12-30T14:15:00"/>
    <m/>
    <m/>
    <x v="0"/>
    <s v="JAR"/>
    <d v="2019-03-21T14:30:00"/>
    <n v="6006944"/>
    <s v="KUEHNE NAGEL"/>
    <s v="Carga"/>
    <x v="0"/>
    <n v="3"/>
    <n v="5"/>
    <x v="0"/>
    <s v="SCHOELLER ARAB EMIRATES"/>
    <s v="Retira cliente Filial"/>
    <s v="MALAYSIA"/>
    <m/>
    <m/>
    <m/>
    <m/>
    <n v="15"/>
    <x v="2"/>
    <x v="58"/>
    <x v="216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1T00:00:00"/>
    <d v="1899-12-30T14:30:00"/>
    <d v="1899-12-30T14:30:00"/>
    <m/>
    <x v="1"/>
    <s v="JAR"/>
    <d v="2019-03-21T14:30:00"/>
    <s v="MORA D'EBRE"/>
    <s v="GONZATRANS"/>
    <s v="Carga"/>
    <x v="1"/>
    <n v="13.5"/>
    <n v="26"/>
    <x v="2"/>
    <s v="LA COMA"/>
    <s v="DDP Cliente Inyección"/>
    <s v="LLeida"/>
    <s v="5242HSN LO3409R JOSE RAMON 628297980"/>
    <m/>
    <m/>
    <m/>
    <n v="45"/>
    <x v="6"/>
    <x v="58"/>
    <x v="12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5:00:00"/>
    <d v="1899-12-30T15:00:00"/>
    <m/>
    <x v="1"/>
    <s v="JAR"/>
    <d v="2019-03-21T15:0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8"/>
    <x v="49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1T00:00:00"/>
    <d v="1899-12-30T15:15:00"/>
    <d v="1899-12-30T15:15:00"/>
    <m/>
    <x v="1"/>
    <s v="JAR"/>
    <d v="2019-03-21T15:30:00"/>
    <n v="26511"/>
    <s v="XPOLOGISTIC"/>
    <s v="Carga"/>
    <x v="0"/>
    <n v="1"/>
    <n v="1"/>
    <x v="1"/>
    <s v="VARIOS"/>
    <s v="Retira cliente Roto"/>
    <s v="ourense"/>
    <m/>
    <m/>
    <m/>
    <m/>
    <n v="5"/>
    <x v="5"/>
    <x v="58"/>
    <x v="120"/>
    <m/>
    <n v="0"/>
    <x v="0"/>
    <x v="0"/>
    <s v="SI"/>
    <s v="SI"/>
    <s v="SI"/>
    <n v="0"/>
    <n v="1"/>
    <s v="CLIENTES"/>
    <x v="12"/>
    <x v="3"/>
    <n v="468"/>
    <n v="18"/>
    <n v="0.2"/>
  </r>
  <r>
    <d v="2019-03-21T00:00:00"/>
    <d v="1899-12-30T15:30:00"/>
    <d v="1899-12-30T15:30:00"/>
    <m/>
    <x v="1"/>
    <s v="JAR"/>
    <d v="2019-03-21T15:30:00"/>
    <s v="MORA D'EBRE"/>
    <s v="GONZATRANS"/>
    <s v="Carga"/>
    <x v="1"/>
    <n v="13.5"/>
    <n v="26"/>
    <x v="2"/>
    <s v="LA COMA"/>
    <s v="DDP Cliente Inyección"/>
    <s v="LLeida"/>
    <s v="0288HZM AH22386 Yonchu 644606332"/>
    <m/>
    <m/>
    <m/>
    <n v="45"/>
    <x v="6"/>
    <x v="58"/>
    <x v="7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6:30:00"/>
    <d v="1899-12-30T16:30:00"/>
    <m/>
    <x v="1"/>
    <s v="JAR"/>
    <d v="2019-03-21T16:30:00"/>
    <n v="27173"/>
    <s v="GONZATRANS"/>
    <s v="Carga"/>
    <x v="1"/>
    <n v="13.5"/>
    <n v="26"/>
    <x v="2"/>
    <s v="LA COMA"/>
    <s v="DDP Cliente Inyección"/>
    <s v="LLeida"/>
    <s v=" OVIDIO 667178792 "/>
    <s v="R8335BCZ"/>
    <m/>
    <m/>
    <n v="45"/>
    <x v="4"/>
    <x v="58"/>
    <x v="8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7:00:00"/>
    <d v="1899-12-30T17:00:00"/>
    <m/>
    <x v="1"/>
    <s v="MR"/>
    <d v="2019-03-21T17:00:00"/>
    <m/>
    <s v="TRANSLINK"/>
    <s v="Carga"/>
    <x v="0"/>
    <n v="1"/>
    <n v="2"/>
    <x v="0"/>
    <s v="TRANSLINK"/>
    <s v="Recogida diaria"/>
    <s v="VARIOS"/>
    <m/>
    <m/>
    <m/>
    <m/>
    <n v="10"/>
    <x v="0"/>
    <x v="58"/>
    <x v="41"/>
    <m/>
    <n v="0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7:01:00"/>
    <m/>
    <m/>
    <x v="0"/>
    <s v="JAR"/>
    <d v="2019-03-21T17:00:00"/>
    <m/>
    <s v="SUS MEDIOS"/>
    <s v="Descarga"/>
    <x v="0"/>
    <n v="1"/>
    <n v="1"/>
    <x v="1"/>
    <s v="TENTE RUEDAS"/>
    <s v="Proveedor Roto"/>
    <s v="PALAU"/>
    <m/>
    <m/>
    <m/>
    <m/>
    <n v="5"/>
    <x v="5"/>
    <x v="58"/>
    <x v="175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1T00:00:00"/>
    <d v="1899-12-30T17:30:00"/>
    <d v="1899-12-30T17:30:00"/>
    <m/>
    <x v="1"/>
    <s v="JAR"/>
    <d v="2019-03-21T17:30:00"/>
    <n v="27173"/>
    <s v="GONZATRANS"/>
    <s v="Carga"/>
    <x v="1"/>
    <n v="13.5"/>
    <n v="26"/>
    <x v="2"/>
    <s v="LA COMA"/>
    <s v="DDP Cliente Inyección"/>
    <s v="LLeida"/>
    <m/>
    <m/>
    <m/>
    <m/>
    <n v="45"/>
    <x v="4"/>
    <x v="58"/>
    <x v="56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18:30:00"/>
    <d v="1899-12-30T18:30:00"/>
    <m/>
    <x v="1"/>
    <s v="JAR"/>
    <d v="2019-03-21T18:30:00"/>
    <n v="27122"/>
    <s v="GONZATRANS"/>
    <s v="Carga"/>
    <x v="1"/>
    <n v="13.5"/>
    <n v="26"/>
    <x v="2"/>
    <s v="LA COMA"/>
    <s v="DDP Cliente Inyección"/>
    <s v="LLeida"/>
    <m/>
    <m/>
    <m/>
    <m/>
    <n v="45"/>
    <x v="4"/>
    <x v="58"/>
    <x v="201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1T00:00:00"/>
    <d v="1899-12-30T19:00:00"/>
    <d v="1899-12-30T19:00:00"/>
    <m/>
    <x v="1"/>
    <s v="JAR"/>
    <d v="2019-03-21T19:00:00"/>
    <m/>
    <s v="GIMARCO"/>
    <s v="Descarga"/>
    <x v="1"/>
    <n v="13.5"/>
    <n v="26"/>
    <x v="0"/>
    <s v="SCHOELLER GAILLON"/>
    <s v="Filial Import"/>
    <s v="GAILLON"/>
    <s v="CB-1160"/>
    <m/>
    <m/>
    <m/>
    <n v="60"/>
    <x v="0"/>
    <x v="58"/>
    <x v="57"/>
    <m/>
    <n v="1"/>
    <x v="0"/>
    <x v="0"/>
    <s v="SI"/>
    <s v="SI"/>
    <s v="SI"/>
    <n v="0"/>
    <n v="1"/>
    <s v="TRANS. PROPIO"/>
    <x v="12"/>
    <x v="3"/>
    <n v="468"/>
    <n v="18"/>
    <n v="0.2"/>
  </r>
  <r>
    <d v="2019-03-21T00:00:00"/>
    <d v="1899-12-30T20:00:00"/>
    <d v="1899-12-30T20:00:00"/>
    <m/>
    <x v="1"/>
    <s v="JAR"/>
    <d v="2019-03-21T20:00:00"/>
    <m/>
    <s v="SUS MEDIOS"/>
    <s v="Carga"/>
    <x v="1"/>
    <n v="13.5"/>
    <n v="26"/>
    <x v="0"/>
    <s v="CHEP"/>
    <s v="Retira cliente Inyección"/>
    <s v="varios"/>
    <n v="3680296897"/>
    <m/>
    <m/>
    <m/>
    <n v="60"/>
    <x v="8"/>
    <x v="58"/>
    <x v="1"/>
    <m/>
    <n v="1"/>
    <x v="0"/>
    <x v="0"/>
    <s v="SI"/>
    <s v="SI"/>
    <s v="Adelanto"/>
    <n v="0"/>
    <n v="1"/>
    <s v="CLIENTES"/>
    <x v="12"/>
    <x v="3"/>
    <n v="468"/>
    <n v="18"/>
    <n v="0.2"/>
  </r>
  <r>
    <d v="2019-03-22T00:00:00"/>
    <d v="1899-12-30T06:00:00"/>
    <m/>
    <m/>
    <x v="0"/>
    <s v="JAR"/>
    <d v="2019-03-22T06:00:00"/>
    <m/>
    <s v="NOUTRANSPORT"/>
    <s v="Descarga"/>
    <x v="1"/>
    <n v="13.5"/>
    <n v="26"/>
    <x v="0"/>
    <s v="NOUTRANSPORT"/>
    <s v="Entre plantas"/>
    <s v="palau"/>
    <m/>
    <m/>
    <m/>
    <m/>
    <n v="40"/>
    <x v="8"/>
    <x v="60"/>
    <x v="2"/>
    <m/>
    <n v="1"/>
    <x v="0"/>
    <x v="0"/>
    <s v="No"/>
    <s v="Sin cita"/>
    <s v="Sin cita"/>
    <n v="1"/>
    <n v="0"/>
    <s v="TRANS. PROPIO"/>
    <x v="12"/>
    <x v="3"/>
    <n v="468"/>
    <n v="18"/>
    <n v="0.2"/>
  </r>
  <r>
    <d v="2019-03-22T00:00:00"/>
    <d v="1899-12-30T06:30:00"/>
    <d v="1899-12-30T06:30:00"/>
    <m/>
    <x v="1"/>
    <s v="JAR"/>
    <d v="2019-03-22T06:30:00"/>
    <n v="26989"/>
    <s v="DAVID BERTRAN"/>
    <s v="Carga"/>
    <x v="0"/>
    <n v="4"/>
    <n v="6"/>
    <x v="0"/>
    <s v="DOGA"/>
    <s v="DDP Cliente Inyección"/>
    <s v="abrera"/>
    <m/>
    <m/>
    <m/>
    <m/>
    <n v="20"/>
    <x v="6"/>
    <x v="60"/>
    <x v="167"/>
    <m/>
    <n v="0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07:00:00"/>
    <d v="1899-12-30T07:00:00"/>
    <m/>
    <x v="1"/>
    <s v="MR"/>
    <d v="2019-03-22T07:00:00"/>
    <m/>
    <s v="GONZATRANS"/>
    <s v="Carga"/>
    <x v="1"/>
    <n v="13.5"/>
    <n v="26"/>
    <x v="0"/>
    <s v="GONZATRANS"/>
    <s v="Recogida diaria"/>
    <s v="VARIOS"/>
    <m/>
    <m/>
    <m/>
    <m/>
    <n v="30"/>
    <x v="8"/>
    <x v="60"/>
    <x v="83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2T00:00:00"/>
    <d v="1899-12-30T07:30:00"/>
    <m/>
    <m/>
    <x v="0"/>
    <s v="JAR"/>
    <d v="2019-03-22T07:30:00"/>
    <n v="6006962"/>
    <s v="SUS MEDIOS"/>
    <s v="Carga"/>
    <x v="0"/>
    <n v="7"/>
    <n v="14"/>
    <x v="2"/>
    <s v="SCHOELLER POLONIA"/>
    <s v="Retira cliente Inyección"/>
    <s v="Polonia"/>
    <m/>
    <m/>
    <m/>
    <m/>
    <n v="30"/>
    <x v="8"/>
    <x v="60"/>
    <x v="18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2T00:00:00"/>
    <d v="1899-12-30T08:00:00"/>
    <d v="1899-12-30T08:00:00"/>
    <m/>
    <x v="1"/>
    <s v="MR"/>
    <d v="2019-03-22T08:00:00"/>
    <s v="DAVID"/>
    <s v="DAVID BERTRAN"/>
    <s v="Carga"/>
    <x v="0"/>
    <n v="3"/>
    <n v="6"/>
    <x v="0"/>
    <s v="DAVID BERTRAN"/>
    <s v="Recogida diaria"/>
    <s v="PALAU"/>
    <m/>
    <m/>
    <m/>
    <m/>
    <n v="20"/>
    <x v="6"/>
    <x v="60"/>
    <x v="9"/>
    <m/>
    <n v="0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08:10:00"/>
    <m/>
    <m/>
    <x v="0"/>
    <s v="JAR"/>
    <d v="2019-03-22T08:00:00"/>
    <m/>
    <s v="SUS MEDIOS"/>
    <s v="Descarga"/>
    <x v="0"/>
    <n v="0.2"/>
    <n v="0.2"/>
    <x v="1"/>
    <s v="CIFEC"/>
    <s v="Proveedor Inyección"/>
    <s v="PALAU"/>
    <m/>
    <m/>
    <m/>
    <m/>
    <n v="5"/>
    <x v="5"/>
    <x v="60"/>
    <x v="229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2T00:00:00"/>
    <d v="1899-12-30T09:30:00"/>
    <d v="1899-12-30T09:30:00"/>
    <m/>
    <x v="1"/>
    <s v="JAR"/>
    <d v="2019-03-22T09:30:00"/>
    <n v="27074"/>
    <s v="SUS MEDIOS"/>
    <s v="Carga"/>
    <x v="0"/>
    <n v="1"/>
    <n v="2"/>
    <x v="0"/>
    <s v="ECONOMIC DISTRIB "/>
    <s v="Retira cliente Inyección"/>
    <s v="varios"/>
    <m/>
    <m/>
    <m/>
    <m/>
    <n v="10"/>
    <x v="6"/>
    <x v="60"/>
    <x v="78"/>
    <m/>
    <n v="0"/>
    <x v="0"/>
    <x v="0"/>
    <s v="SI"/>
    <s v="SI"/>
    <s v="Retraso"/>
    <n v="1"/>
    <n v="0"/>
    <s v="CLIENTES"/>
    <x v="12"/>
    <x v="3"/>
    <n v="468"/>
    <n v="18"/>
    <n v="0.2"/>
  </r>
  <r>
    <d v="2019-03-22T00:00:00"/>
    <d v="1899-12-30T10:00:00"/>
    <m/>
    <m/>
    <x v="0"/>
    <s v="JAR"/>
    <d v="2019-03-22T10:00:00"/>
    <n v="6006944"/>
    <s v="KUEHNE NAGEL"/>
    <s v="Carga"/>
    <x v="0"/>
    <n v="3"/>
    <n v="5"/>
    <x v="0"/>
    <s v="SCHOELLER ARAB EMIRATES"/>
    <s v="Retira cliente Filial"/>
    <s v="MALAYSIA"/>
    <m/>
    <m/>
    <m/>
    <m/>
    <n v="60"/>
    <x v="6"/>
    <x v="60"/>
    <x v="4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2T00:00:00"/>
    <d v="1899-12-30T10:35:00"/>
    <m/>
    <m/>
    <x v="0"/>
    <s v="JAR"/>
    <d v="2019-03-22T10:30:00"/>
    <m/>
    <s v="SUS MEDIOS"/>
    <s v="Descarga"/>
    <x v="0"/>
    <n v="0.1"/>
    <n v="0.1"/>
    <x v="1"/>
    <s v="SISTERSOFT"/>
    <s v="Proveedor Inyección"/>
    <s v="LLEIDA"/>
    <n v="713014751"/>
    <m/>
    <m/>
    <m/>
    <n v="2"/>
    <x v="3"/>
    <x v="60"/>
    <x v="77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2T00:00:00"/>
    <d v="1899-12-30T10:40:00"/>
    <m/>
    <m/>
    <x v="0"/>
    <s v="JAR"/>
    <d v="2019-03-22T10:30:00"/>
    <m/>
    <s v="SUS MEDIOS"/>
    <s v="Descarga"/>
    <x v="0"/>
    <n v="0.1"/>
    <n v="0.1"/>
    <x v="1"/>
    <s v="DEXIS IBERICA"/>
    <s v="Proveedor Inyección"/>
    <s v="sTA.PERPETUA"/>
    <s v="ALB.52272"/>
    <m/>
    <m/>
    <m/>
    <n v="2"/>
    <x v="3"/>
    <x v="60"/>
    <x v="31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2T00:00:00"/>
    <d v="1899-12-30T10:45:00"/>
    <m/>
    <m/>
    <x v="0"/>
    <s v="JAR"/>
    <d v="2019-03-22T11:00:00"/>
    <m/>
    <s v="SUS MEDIOS"/>
    <s v="Descarga"/>
    <x v="0"/>
    <n v="0.1"/>
    <s v="0,1"/>
    <x v="1"/>
    <s v="TORRAS"/>
    <s v="Proveedor Inyección"/>
    <s v="PALAU"/>
    <s v="ATT. LUIS"/>
    <m/>
    <m/>
    <m/>
    <n v="2"/>
    <x v="3"/>
    <x v="60"/>
    <x v="32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2T00:00:00"/>
    <d v="1899-12-30T11:01:00"/>
    <d v="1899-12-30T11:01:00"/>
    <m/>
    <x v="1"/>
    <s v="MR"/>
    <d v="2019-03-22T11:00:00"/>
    <m/>
    <s v="J H L"/>
    <s v="Carga"/>
    <x v="0"/>
    <n v="1"/>
    <n v="2"/>
    <x v="0"/>
    <s v="J H L"/>
    <s v="DDP Cliente Inyección"/>
    <s v="PORTUGAL"/>
    <s v="PDO27228 Y 27229"/>
    <m/>
    <m/>
    <m/>
    <n v="10"/>
    <x v="5"/>
    <x v="60"/>
    <x v="103"/>
    <m/>
    <n v="0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1:01:00"/>
    <d v="1899-12-30T11:01:00"/>
    <m/>
    <x v="1"/>
    <s v="MR"/>
    <d v="2019-03-22T11:00:00"/>
    <m/>
    <s v="J H L"/>
    <s v="Carga"/>
    <x v="0"/>
    <n v="1"/>
    <n v="2"/>
    <x v="0"/>
    <s v="DHL"/>
    <s v="DDP Cliente Inyección"/>
    <s v="PORTUGAL"/>
    <s v="PDO27228 Y 27229"/>
    <m/>
    <m/>
    <m/>
    <n v="10"/>
    <x v="5"/>
    <x v="60"/>
    <x v="5"/>
    <m/>
    <n v="0"/>
    <x v="0"/>
    <x v="0"/>
    <s v="SI"/>
    <s v="SI"/>
    <s v="Retraso"/>
    <n v="1"/>
    <n v="0"/>
    <s v="TRANS. PROPIO"/>
    <x v="12"/>
    <x v="3"/>
    <n v="468"/>
    <n v="18"/>
    <n v="0.2"/>
  </r>
  <r>
    <d v="2019-03-22T00:00:00"/>
    <d v="1899-12-30T11:30:00"/>
    <d v="1899-12-30T11:30:00"/>
    <m/>
    <x v="1"/>
    <s v="JAR"/>
    <d v="2019-03-22T11:30:00"/>
    <m/>
    <s v="NOUTRANSPORT"/>
    <s v="Descarga"/>
    <x v="1"/>
    <n v="13.5"/>
    <n v="26"/>
    <x v="0"/>
    <s v="SCHOELLER SCHWERIN"/>
    <s v="Filial Import"/>
    <s v="palau"/>
    <s v="Carga Alemania - Lliçà - Palau - ref. facturación CB-1158 - BOOKING"/>
    <m/>
    <m/>
    <m/>
    <n v="60"/>
    <x v="8"/>
    <x v="60"/>
    <x v="5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2T00:00:00"/>
    <d v="1899-12-30T12:01:00"/>
    <m/>
    <m/>
    <x v="0"/>
    <s v="JAR"/>
    <d v="2019-03-22T12:00:00"/>
    <m/>
    <s v="ASM"/>
    <s v="Descarga"/>
    <x v="0"/>
    <n v="0.1"/>
    <s v="0,1"/>
    <x v="1"/>
    <s v="ESAAV"/>
    <s v="Proveedor Roto"/>
    <s v="palau"/>
    <n v="213004439"/>
    <m/>
    <m/>
    <m/>
    <n v="1"/>
    <x v="5"/>
    <x v="60"/>
    <x v="34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2T00:00:00"/>
    <d v="1899-12-30T12:50:00"/>
    <m/>
    <m/>
    <x v="0"/>
    <s v="JAR"/>
    <d v="2019-03-22T13:00:00"/>
    <m/>
    <s v="SUS MEDIOS"/>
    <s v="Descarga"/>
    <x v="0"/>
    <n v="0.1"/>
    <n v="0.1"/>
    <x v="1"/>
    <s v="PINTURAS PARES"/>
    <s v="Proveedor Inyección"/>
    <s v="palau"/>
    <m/>
    <m/>
    <m/>
    <m/>
    <n v="1"/>
    <x v="5"/>
    <x v="60"/>
    <x v="64"/>
    <m/>
    <n v="0"/>
    <x v="0"/>
    <x v="0"/>
    <s v="No"/>
    <s v="Sin cita"/>
    <s v="Sin cita"/>
    <n v="1"/>
    <n v="0"/>
    <s v="PROVEEDORES"/>
    <x v="12"/>
    <x v="3"/>
    <n v="468"/>
    <n v="18"/>
    <n v="0.2"/>
  </r>
  <r>
    <d v="2019-03-22T00:00:00"/>
    <d v="1899-12-30T13:00:00"/>
    <d v="1899-12-30T13:00:00"/>
    <m/>
    <x v="1"/>
    <s v="JAR"/>
    <d v="2019-03-22T13:00:00"/>
    <n v="27181"/>
    <s v="GONZATRANS"/>
    <s v="Carga"/>
    <x v="1"/>
    <n v="13.5"/>
    <n v="26"/>
    <x v="2"/>
    <s v="LA COMA"/>
    <s v="DDP Cliente Inyección"/>
    <s v="FINCA"/>
    <s v="R5294BCT SERGHEI 667758588 "/>
    <m/>
    <m/>
    <m/>
    <n v="45"/>
    <x v="6"/>
    <x v="60"/>
    <x v="37"/>
    <m/>
    <n v="1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4:00:00"/>
    <d v="1899-12-30T14:00:00"/>
    <m/>
    <x v="1"/>
    <s v="JAR"/>
    <d v="2019-03-22T14:00:00"/>
    <m/>
    <s v="KUEHNE NAGEL"/>
    <s v="Descarga"/>
    <x v="0"/>
    <n v="1"/>
    <n v="1"/>
    <x v="0"/>
    <s v="VARIOS"/>
    <s v="Proveedor Inyección"/>
    <s v="palau"/>
    <m/>
    <m/>
    <m/>
    <m/>
    <n v="10"/>
    <x v="6"/>
    <x v="60"/>
    <x v="5"/>
    <m/>
    <n v="0"/>
    <x v="0"/>
    <x v="0"/>
    <s v="SI"/>
    <s v="SI"/>
    <s v="Adelanto"/>
    <n v="0"/>
    <n v="1"/>
    <s v="PROVEEDORES"/>
    <x v="12"/>
    <x v="3"/>
    <n v="468"/>
    <n v="18"/>
    <n v="0.2"/>
  </r>
  <r>
    <d v="2019-03-22T00:00:00"/>
    <d v="1899-12-30T14:01:00"/>
    <d v="1899-12-30T14:01:00"/>
    <m/>
    <x v="1"/>
    <s v="JAR"/>
    <d v="2019-03-22T14:00:00"/>
    <m/>
    <s v="SUS MEDIOS"/>
    <s v="Carga"/>
    <x v="1"/>
    <n v="13.5"/>
    <n v="26"/>
    <x v="0"/>
    <s v="CHEP"/>
    <s v="Retira cliente Inyección"/>
    <s v="varios"/>
    <n v="3666138079"/>
    <m/>
    <m/>
    <m/>
    <n v="60"/>
    <x v="0"/>
    <x v="60"/>
    <x v="45"/>
    <m/>
    <n v="1"/>
    <x v="0"/>
    <x v="0"/>
    <s v="SI"/>
    <s v="SI"/>
    <s v="SI"/>
    <n v="0"/>
    <n v="1"/>
    <s v="CLIENTES"/>
    <x v="12"/>
    <x v="3"/>
    <n v="468"/>
    <n v="18"/>
    <n v="0.2"/>
  </r>
  <r>
    <d v="2019-03-22T00:00:00"/>
    <d v="1899-12-30T14:30:00"/>
    <d v="1899-12-30T14:30:00"/>
    <m/>
    <x v="1"/>
    <s v="JAR"/>
    <d v="2019-03-22T14:30:00"/>
    <n v="27181"/>
    <s v="GONZATRANS"/>
    <s v="Carga"/>
    <x v="1"/>
    <n v="13.5"/>
    <n v="26"/>
    <x v="2"/>
    <s v="LA COMA"/>
    <s v="DDP Cliente Inyección"/>
    <s v="FINCA"/>
    <s v="R1906BCW SECUNDINO 607682418 "/>
    <m/>
    <m/>
    <m/>
    <n v="45"/>
    <x v="6"/>
    <x v="60"/>
    <x v="12"/>
    <m/>
    <n v="1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4:45:00"/>
    <d v="1899-12-30T14:45:00"/>
    <m/>
    <x v="1"/>
    <s v="JAR"/>
    <d v="2019-03-22T15:00:00"/>
    <n v="27181"/>
    <s v="GONZATRANS"/>
    <s v="Carga"/>
    <x v="1"/>
    <n v="13.5"/>
    <n v="26"/>
    <x v="2"/>
    <s v="LA COMA"/>
    <s v="DDP Cliente Inyección"/>
    <s v="FINCA"/>
    <s v="0763JHC R0786BCB OVIDIO 667526881 "/>
    <m/>
    <m/>
    <m/>
    <n v="45"/>
    <x v="4"/>
    <x v="60"/>
    <x v="96"/>
    <m/>
    <n v="1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5:00:00"/>
    <d v="1899-12-30T15:00:00"/>
    <m/>
    <x v="1"/>
    <s v="JAR"/>
    <d v="2019-03-22T15:00:00"/>
    <n v="27181"/>
    <s v="GONZATRANS"/>
    <s v="Carga"/>
    <x v="1"/>
    <n v="13.5"/>
    <n v="26"/>
    <x v="2"/>
    <s v="LA COMA"/>
    <s v="DDP Cliente Inyección"/>
    <s v="FINCA"/>
    <s v="9104JLS R0785BCB ANGEL CUDERO 687804261 "/>
    <m/>
    <m/>
    <m/>
    <n v="45"/>
    <x v="4"/>
    <x v="60"/>
    <x v="39"/>
    <m/>
    <n v="1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6:00:00"/>
    <d v="1899-12-30T16:00:00"/>
    <m/>
    <x v="1"/>
    <s v="MR"/>
    <d v="2019-03-22T16:00:00"/>
    <m/>
    <s v="SUS MEDIOS"/>
    <s v="Carga"/>
    <x v="0"/>
    <n v="5"/>
    <n v="10"/>
    <x v="0"/>
    <s v="AQUA AMBIENT"/>
    <s v="Retira cliente Roto"/>
    <s v="VARIOS"/>
    <m/>
    <m/>
    <m/>
    <m/>
    <n v="10"/>
    <x v="4"/>
    <x v="60"/>
    <x v="13"/>
    <m/>
    <n v="0"/>
    <x v="0"/>
    <x v="0"/>
    <s v="SI"/>
    <s v="SI"/>
    <s v="SI"/>
    <n v="0"/>
    <n v="1"/>
    <s v="CLIENTES"/>
    <x v="12"/>
    <x v="3"/>
    <n v="468"/>
    <n v="18"/>
    <n v="0.2"/>
  </r>
  <r>
    <d v="2019-03-22T00:00:00"/>
    <d v="1899-12-30T16:15:00"/>
    <d v="1899-12-30T16:15:00"/>
    <m/>
    <x v="1"/>
    <s v="JAR"/>
    <d v="2019-03-22T16:30:00"/>
    <n v="27181"/>
    <s v="GONZATRANS"/>
    <s v="Carga"/>
    <x v="1"/>
    <n v="13.5"/>
    <n v="26"/>
    <x v="2"/>
    <s v="LA COMA"/>
    <s v="DDP Cliente Inyección"/>
    <s v="FINCA"/>
    <s v="1841JJK R2832BCK ANTONIO MINGUELLA 662115709 "/>
    <m/>
    <m/>
    <m/>
    <n v="45"/>
    <x v="4"/>
    <x v="60"/>
    <x v="47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2T00:00:00"/>
    <d v="1899-12-30T16:30:00"/>
    <d v="1899-12-30T16:30:00"/>
    <m/>
    <x v="1"/>
    <s v="JAR"/>
    <d v="2019-03-22T16:30:00"/>
    <m/>
    <s v="GIMARCO"/>
    <s v="Descarga"/>
    <x v="1"/>
    <n v="13.5"/>
    <n v="26"/>
    <x v="0"/>
    <s v="SCHOELLER NRX"/>
    <s v="Filial Import"/>
    <s v="NURIEUX"/>
    <m/>
    <s v="8992JVN   R9736BCW"/>
    <m/>
    <m/>
    <n v="60"/>
    <x v="0"/>
    <x v="60"/>
    <x v="8"/>
    <m/>
    <n v="1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7:00:00"/>
    <d v="1899-12-30T17:00:00"/>
    <m/>
    <x v="1"/>
    <s v="MR"/>
    <d v="2019-03-22T17:00:00"/>
    <m/>
    <s v="TRANSLINK"/>
    <s v="Carga"/>
    <x v="0"/>
    <n v="1"/>
    <n v="2"/>
    <x v="0"/>
    <s v="TRANSLINK"/>
    <s v="Recogida diaria"/>
    <s v="VARIOS"/>
    <m/>
    <m/>
    <m/>
    <m/>
    <n v="15"/>
    <x v="0"/>
    <x v="60"/>
    <x v="41"/>
    <m/>
    <n v="0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7:30:00"/>
    <d v="1899-12-30T17:30:00"/>
    <m/>
    <x v="1"/>
    <s v="MR"/>
    <d v="2019-03-22T17:30:00"/>
    <s v="SZENDEX"/>
    <s v="SZENDEX"/>
    <s v="Carga"/>
    <x v="0"/>
    <n v="0"/>
    <n v="1"/>
    <x v="1"/>
    <s v="SZENDEX"/>
    <s v="Recogida diaria"/>
    <s v="VARIOS"/>
    <m/>
    <m/>
    <m/>
    <m/>
    <n v="5"/>
    <x v="0"/>
    <x v="60"/>
    <x v="56"/>
    <m/>
    <n v="0"/>
    <x v="0"/>
    <x v="0"/>
    <s v="SI"/>
    <s v="SI"/>
    <s v="SI"/>
    <n v="0"/>
    <n v="1"/>
    <s v="TRANS. PROPIO"/>
    <x v="12"/>
    <x v="3"/>
    <n v="468"/>
    <n v="18"/>
    <n v="0.2"/>
  </r>
  <r>
    <d v="2019-03-22T00:00:00"/>
    <d v="1899-12-30T17:31:00"/>
    <d v="1899-12-30T17:31:00"/>
    <m/>
    <x v="1"/>
    <s v="JAR"/>
    <d v="2019-03-22T17:30:00"/>
    <n v="26637"/>
    <s v="SUS MEDIOS"/>
    <s v="Carga"/>
    <x v="0"/>
    <n v="1"/>
    <n v="2"/>
    <x v="0"/>
    <s v="CAVYCAR"/>
    <s v="Retira cliente Roto"/>
    <s v="guipuzcoa"/>
    <m/>
    <m/>
    <m/>
    <m/>
    <n v="10"/>
    <x v="0"/>
    <x v="60"/>
    <x v="219"/>
    <m/>
    <n v="0"/>
    <x v="0"/>
    <x v="0"/>
    <s v="SI"/>
    <s v="SI"/>
    <s v="Retraso"/>
    <n v="1"/>
    <n v="0"/>
    <s v="CLIENTES"/>
    <x v="12"/>
    <x v="3"/>
    <n v="468"/>
    <n v="18"/>
    <n v="0.2"/>
  </r>
  <r>
    <d v="2019-03-22T00:00:00"/>
    <d v="1899-12-30T18:00:00"/>
    <d v="1899-12-30T18:00:00"/>
    <m/>
    <x v="1"/>
    <s v="JAR"/>
    <d v="2019-03-22T18:00:00"/>
    <n v="27181"/>
    <s v="GONZATRANS"/>
    <s v="Carga"/>
    <x v="1"/>
    <n v="13.5"/>
    <n v="26"/>
    <x v="2"/>
    <s v="LA COMA"/>
    <s v="DDP Cliente Inyección"/>
    <s v="FINCA"/>
    <s v="9478HLR R1696BBB JOSEP RAMON 607532788 "/>
    <m/>
    <m/>
    <m/>
    <n v="45"/>
    <x v="4"/>
    <x v="60"/>
    <x v="50"/>
    <m/>
    <n v="1"/>
    <x v="0"/>
    <x v="0"/>
    <s v="SI"/>
    <s v="SI"/>
    <s v="Retraso"/>
    <n v="1"/>
    <n v="0"/>
    <s v="TRANS. PROPIO"/>
    <x v="12"/>
    <x v="3"/>
    <n v="468"/>
    <n v="18"/>
    <n v="0.2"/>
  </r>
  <r>
    <d v="2019-03-22T00:00:00"/>
    <d v="1899-12-30T18:10:00"/>
    <m/>
    <m/>
    <x v="0"/>
    <s v="JAR"/>
    <d v="2019-03-22T18:00:00"/>
    <n v="6006934"/>
    <s v="BREGER"/>
    <s v="Carga"/>
    <x v="0"/>
    <n v="1"/>
    <n v="1"/>
    <x v="0"/>
    <s v="SCHOELLER FRANCIA"/>
    <s v="Retira cliente Filial"/>
    <s v="Francia"/>
    <m/>
    <m/>
    <m/>
    <m/>
    <n v="10"/>
    <x v="0"/>
    <x v="60"/>
    <x v="230"/>
    <m/>
    <n v="0"/>
    <x v="0"/>
    <x v="0"/>
    <s v="No"/>
    <s v="Sin cita"/>
    <s v="Sin cita"/>
    <n v="1"/>
    <n v="0"/>
    <s v="CLIENTES"/>
    <x v="12"/>
    <x v="3"/>
    <n v="468"/>
    <n v="18"/>
    <n v="0.2"/>
  </r>
  <r>
    <d v="2019-03-22T00:00:00"/>
    <d v="1899-12-30T18:30:00"/>
    <d v="1899-12-30T18:30:00"/>
    <m/>
    <x v="1"/>
    <s v="JAR"/>
    <d v="2019-03-22T18:30:00"/>
    <n v="6006794"/>
    <s v="BREGER"/>
    <s v="Carga"/>
    <x v="1"/>
    <n v="13.5"/>
    <n v="26"/>
    <x v="0"/>
    <s v="SCHOELLER FRANCIA"/>
    <s v="Retira cliente Filial"/>
    <s v="FRANCIA"/>
    <m/>
    <m/>
    <m/>
    <m/>
    <n v="40"/>
    <x v="4"/>
    <x v="60"/>
    <x v="48"/>
    <m/>
    <n v="1"/>
    <x v="0"/>
    <x v="0"/>
    <s v="SI"/>
    <s v="SI"/>
    <s v="SI"/>
    <n v="0"/>
    <n v="1"/>
    <s v="CLIENTES"/>
    <x v="12"/>
    <x v="3"/>
    <n v="468"/>
    <n v="18"/>
    <n v="0.2"/>
  </r>
  <r>
    <d v="2019-03-22T00:00:00"/>
    <d v="1899-12-30T19:30:00"/>
    <d v="1899-12-30T19:30:00"/>
    <m/>
    <x v="1"/>
    <s v="JAR"/>
    <d v="2019-03-22T19:30:00"/>
    <m/>
    <s v="SUS MEDIOS"/>
    <s v="Carga"/>
    <x v="1"/>
    <n v="13.5"/>
    <n v="26"/>
    <x v="0"/>
    <s v="CHEP"/>
    <s v="Retira cliente Inyección"/>
    <s v="varios"/>
    <n v="3680296899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3-22T00:00:00"/>
    <d v="1899-12-30T20:30:00"/>
    <d v="1899-12-30T20:30:00"/>
    <m/>
    <x v="1"/>
    <s v="JAR"/>
    <d v="2019-03-22T20:30:00"/>
    <m/>
    <s v="SUS MEDIOS"/>
    <s v="Carga"/>
    <x v="1"/>
    <n v="13.5"/>
    <n v="26"/>
    <x v="0"/>
    <s v="CHEP"/>
    <s v="Retira cliente Inyección"/>
    <s v="varios"/>
    <n v="3680296900"/>
    <m/>
    <m/>
    <m/>
    <n v="60"/>
    <x v="8"/>
    <x v="60"/>
    <x v="9"/>
    <m/>
    <n v="1"/>
    <x v="0"/>
    <x v="0"/>
    <s v="SI"/>
    <s v="SI"/>
    <s v="Adelanto"/>
    <n v="0"/>
    <n v="1"/>
    <s v="CLIENTES"/>
    <x v="12"/>
    <x v="3"/>
    <n v="468"/>
    <n v="18"/>
    <n v="0.2"/>
  </r>
  <r>
    <d v="2019-03-22T00:00:00"/>
    <d v="1899-12-30T21:00:00"/>
    <d v="1899-12-30T21:00:00"/>
    <m/>
    <x v="1"/>
    <s v="JAR"/>
    <d v="2019-03-22T21:00:00"/>
    <m/>
    <s v="SUS MEDIOS"/>
    <s v="Descarga"/>
    <x v="1"/>
    <n v="13.5"/>
    <n v="26"/>
    <x v="0"/>
    <s v="CHEP"/>
    <s v="Proveedor Inyección"/>
    <s v="palau"/>
    <m/>
    <m/>
    <m/>
    <m/>
    <n v="60"/>
    <x v="6"/>
    <x v="60"/>
    <x v="62"/>
    <m/>
    <n v="1"/>
    <x v="0"/>
    <x v="0"/>
    <s v="SI"/>
    <s v="SI"/>
    <s v="Adelanto"/>
    <n v="0"/>
    <n v="1"/>
    <s v="PROVEEDORES"/>
    <x v="12"/>
    <x v="3"/>
    <n v="468"/>
    <n v="18"/>
    <n v="0.2"/>
  </r>
  <r>
    <d v="2019-03-22T00:00:00"/>
    <d v="1899-12-30T21:30:00"/>
    <d v="1899-12-30T21:30:00"/>
    <m/>
    <x v="1"/>
    <s v="JAR"/>
    <d v="2019-03-22T21:30:00"/>
    <m/>
    <s v="SUS MEDIOS"/>
    <s v="Carga"/>
    <x v="1"/>
    <n v="13.5"/>
    <n v="26"/>
    <x v="0"/>
    <s v="CHEP"/>
    <s v="Retira cliente Inyección"/>
    <s v="varios"/>
    <n v="3680296901"/>
    <m/>
    <m/>
    <m/>
    <n v="60"/>
    <x v="8"/>
    <x v="60"/>
    <x v="4"/>
    <m/>
    <n v="1"/>
    <x v="0"/>
    <x v="0"/>
    <s v="SI"/>
    <s v="SI"/>
    <s v="Adelanto"/>
    <n v="0"/>
    <n v="1"/>
    <s v="CLIENTES"/>
    <x v="12"/>
    <x v="3"/>
    <n v="468"/>
    <n v="18"/>
    <n v="0.2"/>
  </r>
  <r>
    <d v="2019-03-23T00:00:00"/>
    <d v="1899-12-30T08:00:00"/>
    <d v="1899-12-30T08:00:00"/>
    <m/>
    <x v="1"/>
    <s v="JAR"/>
    <d v="2019-03-23T08:0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6"/>
    <x v="61"/>
    <x v="9"/>
    <m/>
    <n v="1"/>
    <x v="0"/>
    <x v="0"/>
    <s v="SI"/>
    <s v="SI"/>
    <s v="SI"/>
    <n v="0"/>
    <n v="1"/>
    <s v="TRANS. PROPIO"/>
    <x v="12"/>
    <x v="3"/>
    <n v="468"/>
    <n v="18"/>
    <n v="0.2"/>
  </r>
  <r>
    <d v="2019-03-23T00:00:00"/>
    <d v="1899-12-30T09:00:00"/>
    <d v="1899-12-30T09:00:00"/>
    <m/>
    <x v="1"/>
    <s v="JAR"/>
    <d v="2019-03-23T09:00:00"/>
    <m/>
    <s v="ALGAITRUCK"/>
    <s v="Carga"/>
    <x v="0"/>
    <n v="6"/>
    <n v="12"/>
    <x v="0"/>
    <s v="SCHOELLER LORQUI"/>
    <s v="Entre plantas"/>
    <s v="Murcia"/>
    <m/>
    <m/>
    <m/>
    <m/>
    <n v="30"/>
    <x v="6"/>
    <x v="61"/>
    <x v="22"/>
    <m/>
    <n v="0"/>
    <x v="0"/>
    <x v="0"/>
    <s v="SI"/>
    <s v="SI"/>
    <s v="SI"/>
    <n v="0"/>
    <n v="1"/>
    <s v="TRANS. PROPIO"/>
    <x v="12"/>
    <x v="3"/>
    <n v="468"/>
    <n v="18"/>
    <n v="0.2"/>
  </r>
  <r>
    <d v="2019-03-25T00:00:00"/>
    <d v="1899-12-30T06:00:00"/>
    <d v="1899-12-30T06:00:00"/>
    <m/>
    <x v="1"/>
    <s v="JAR"/>
    <d v="2019-03-25T06:00:00"/>
    <n v="27283"/>
    <s v="GONZATRANS"/>
    <s v="Carga"/>
    <x v="1"/>
    <n v="13.5"/>
    <n v="26"/>
    <x v="2"/>
    <s v="LA COMA"/>
    <s v="DDP Cliente Inyección"/>
    <s v="LLeida"/>
    <s v="ALFONSO 618989136 (llegará sobre las 11)"/>
    <m/>
    <m/>
    <m/>
    <n v="45"/>
    <x v="11"/>
    <x v="62"/>
    <x v="76"/>
    <m/>
    <n v="1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06:30:00"/>
    <d v="1899-12-30T06:30:00"/>
    <m/>
    <x v="1"/>
    <s v="JAR"/>
    <d v="2019-03-25T06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6"/>
    <x v="62"/>
    <x v="43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5T00:00:00"/>
    <d v="1899-12-30T07:00:00"/>
    <d v="1899-12-30T07:00:00"/>
    <m/>
    <x v="1"/>
    <s v="MR"/>
    <d v="2019-03-25T07:00:00"/>
    <m/>
    <s v="GONZATRANS"/>
    <s v="Carga"/>
    <x v="0"/>
    <n v="6"/>
    <n v="11"/>
    <x v="0"/>
    <s v="GONZATRANS"/>
    <s v="Recogida diaria"/>
    <s v="VARIOS"/>
    <m/>
    <m/>
    <m/>
    <m/>
    <n v="30"/>
    <x v="8"/>
    <x v="62"/>
    <x v="61"/>
    <m/>
    <n v="0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07:01:00"/>
    <d v="1899-12-30T07:01:00"/>
    <m/>
    <x v="1"/>
    <s v="JAR"/>
    <d v="2019-03-25T07:00:00"/>
    <n v="27283"/>
    <s v="GONZATRANS"/>
    <s v="Carga"/>
    <x v="1"/>
    <n v="13.5"/>
    <n v="26"/>
    <x v="2"/>
    <s v="LA COMA"/>
    <s v="DDP Cliente Inyección"/>
    <s v="LLeida"/>
    <m/>
    <m/>
    <m/>
    <m/>
    <n v="45"/>
    <x v="6"/>
    <x v="62"/>
    <x v="135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5T00:00:00"/>
    <d v="1899-12-30T07:30:00"/>
    <d v="1899-12-30T07:30:00"/>
    <m/>
    <x v="1"/>
    <s v="JAR"/>
    <d v="2019-03-25T07:30:00"/>
    <m/>
    <s v="SUS MEDIOS"/>
    <s v="Descarga"/>
    <x v="0"/>
    <n v="1"/>
    <n v="4"/>
    <x v="0"/>
    <s v="SERRADORA DOMENECH"/>
    <s v="Proveedor Inyección"/>
    <s v="Girona"/>
    <m/>
    <m/>
    <m/>
    <m/>
    <n v="10"/>
    <x v="6"/>
    <x v="62"/>
    <x v="0"/>
    <m/>
    <n v="0"/>
    <x v="0"/>
    <x v="0"/>
    <s v="SI"/>
    <s v="SI"/>
    <s v="Retraso"/>
    <n v="1"/>
    <n v="0"/>
    <s v="PROVEEDORES"/>
    <x v="13"/>
    <x v="3"/>
    <n v="468"/>
    <n v="18"/>
    <n v="0.2"/>
  </r>
  <r>
    <d v="2019-03-25T00:00:00"/>
    <d v="1899-12-30T08:00:00"/>
    <d v="1899-12-30T08:00:00"/>
    <m/>
    <x v="1"/>
    <s v="JAR"/>
    <d v="2019-03-25T08:00:00"/>
    <n v="27283"/>
    <s v="GONZATRANS"/>
    <s v="Carga"/>
    <x v="1"/>
    <n v="13.5"/>
    <n v="26"/>
    <x v="2"/>
    <s v="LA COMA"/>
    <s v="DDP Cliente Inyección"/>
    <s v="LLeida"/>
    <m/>
    <m/>
    <m/>
    <m/>
    <n v="45"/>
    <x v="8"/>
    <x v="62"/>
    <x v="9"/>
    <m/>
    <n v="1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08:10:00"/>
    <d v="1899-12-30T08:10:00"/>
    <m/>
    <x v="1"/>
    <s v="JAR"/>
    <d v="2019-03-25T08:00:00"/>
    <m/>
    <s v="DAVID BERTRAN"/>
    <s v="Carga"/>
    <x v="0"/>
    <n v="4"/>
    <n v="6"/>
    <x v="0"/>
    <s v="RESIDUOS "/>
    <s v="DDP Cliente Inyección"/>
    <s v="LA LLAGOSTA"/>
    <m/>
    <m/>
    <m/>
    <m/>
    <n v="15"/>
    <x v="6"/>
    <x v="62"/>
    <x v="229"/>
    <m/>
    <n v="0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08:30:00"/>
    <m/>
    <m/>
    <x v="0"/>
    <s v="JAR"/>
    <d v="2019-03-25T08:30:00"/>
    <m/>
    <s v="ARAGONES"/>
    <s v="Descarga"/>
    <x v="0"/>
    <n v="1"/>
    <n v="1"/>
    <x v="0"/>
    <s v="SAFI FABRICA DE VALVULAS"/>
    <s v="Proveedor Roto"/>
    <s v="TARRAGONA"/>
    <m/>
    <m/>
    <m/>
    <m/>
    <n v="5"/>
    <x v="8"/>
    <x v="62"/>
    <x v="20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5T00:00:00"/>
    <d v="1899-12-30T09:00:00"/>
    <d v="1899-12-30T09:00:00"/>
    <m/>
    <x v="1"/>
    <s v="JAR"/>
    <d v="2019-03-25T09:00:00"/>
    <n v="27283"/>
    <s v="GONZATRANS"/>
    <s v="Carga"/>
    <x v="1"/>
    <n v="13.5"/>
    <n v="26"/>
    <x v="2"/>
    <s v="LA COMA"/>
    <s v="DDP Cliente Inyección"/>
    <s v="LLeida"/>
    <m/>
    <m/>
    <m/>
    <m/>
    <n v="45"/>
    <x v="4"/>
    <x v="62"/>
    <x v="39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5T00:00:00"/>
    <d v="1899-12-30T09:01:00"/>
    <m/>
    <m/>
    <x v="0"/>
    <s v="MR"/>
    <d v="2019-03-25T09:00:00"/>
    <m/>
    <s v="ASM"/>
    <s v="Descarga"/>
    <x v="0"/>
    <n v="0"/>
    <n v="0.5"/>
    <x v="1"/>
    <s v="ASM "/>
    <s v="Proveedor Inyección"/>
    <s v="MOLLET"/>
    <s v="SOBRE DE BBVA EL RETORNO Y UNA CAJA DE BOTIQUINES"/>
    <m/>
    <m/>
    <m/>
    <m/>
    <x v="1"/>
    <x v="62"/>
    <x v="52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5T00:00:00"/>
    <d v="1899-12-30T09:10:00"/>
    <m/>
    <m/>
    <x v="0"/>
    <s v="MR"/>
    <d v="2019-03-25T09:00:00"/>
    <m/>
    <s v="SUS MEDIOS"/>
    <s v="Carga"/>
    <x v="1"/>
    <n v="13.5"/>
    <n v="26"/>
    <x v="0"/>
    <s v="CHEP"/>
    <s v="Retira cliente Inyección"/>
    <s v="varios"/>
    <n v="368030873"/>
    <m/>
    <m/>
    <m/>
    <m/>
    <x v="8"/>
    <x v="62"/>
    <x v="28"/>
    <m/>
    <n v="1"/>
    <x v="0"/>
    <x v="0"/>
    <s v="No"/>
    <s v="Sin cita"/>
    <s v="Sin cita"/>
    <n v="1"/>
    <n v="0"/>
    <s v="CLIENTES"/>
    <x v="13"/>
    <x v="3"/>
    <n v="468"/>
    <n v="18"/>
    <n v="0.2"/>
  </r>
  <r>
    <d v="2019-03-25T00:00:00"/>
    <d v="1899-12-30T10:00:00"/>
    <d v="1899-12-30T10:00:00"/>
    <m/>
    <x v="1"/>
    <s v="JAR"/>
    <d v="2019-03-25T10:00:00"/>
    <n v="27173"/>
    <s v="GONZATRANS"/>
    <s v="Carga"/>
    <x v="1"/>
    <n v="13.5"/>
    <n v="26"/>
    <x v="2"/>
    <s v="LA COMA"/>
    <s v="DDP Cliente Inyección"/>
    <s v="LLeida"/>
    <m/>
    <m/>
    <m/>
    <m/>
    <n v="45"/>
    <x v="8"/>
    <x v="62"/>
    <x v="14"/>
    <m/>
    <n v="1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10:45:00"/>
    <m/>
    <m/>
    <x v="0"/>
    <s v="MR"/>
    <d v="2019-03-25T11:00:00"/>
    <m/>
    <s v="ARAGONES"/>
    <s v="Descarga"/>
    <x v="0"/>
    <n v="0"/>
    <s v="0,5"/>
    <x v="1"/>
    <s v="COMERCIAL ARQUÉ"/>
    <s v="Proveedor Roto"/>
    <s v="HOSPITALET"/>
    <s v="ALB. 323979 Y 881063"/>
    <m/>
    <m/>
    <m/>
    <m/>
    <x v="1"/>
    <x v="62"/>
    <x v="32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5T00:00:00"/>
    <d v="1899-12-30T11:00:00"/>
    <d v="1899-12-30T11:00:00"/>
    <m/>
    <x v="1"/>
    <s v="JAR"/>
    <d v="2019-03-25T11:00:00"/>
    <n v="27173"/>
    <s v="GONZATRANS"/>
    <s v="Carga"/>
    <x v="1"/>
    <n v="13.5"/>
    <n v="26"/>
    <x v="2"/>
    <s v="LA COMA"/>
    <s v="DDP Cliente Inyección"/>
    <s v="LLeida"/>
    <m/>
    <m/>
    <m/>
    <m/>
    <n v="45"/>
    <x v="4"/>
    <x v="62"/>
    <x v="8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5T00:00:00"/>
    <d v="1899-12-30T11:01:00"/>
    <d v="1899-12-30T11:01:00"/>
    <m/>
    <x v="1"/>
    <s v="JAR"/>
    <d v="2019-03-25T11:00:00"/>
    <n v="6007024"/>
    <s v="BCN EXPRESS"/>
    <s v="Carga"/>
    <x v="0"/>
    <n v="2"/>
    <n v="3"/>
    <x v="0"/>
    <s v="SCHOELLER ALEMANIA"/>
    <s v="DDP Cliente Filial"/>
    <s v="Alemania"/>
    <m/>
    <m/>
    <m/>
    <m/>
    <n v="20"/>
    <x v="6"/>
    <x v="62"/>
    <x v="86"/>
    <m/>
    <n v="0"/>
    <x v="0"/>
    <x v="0"/>
    <s v="SI"/>
    <s v="SI"/>
    <s v="Retraso"/>
    <n v="1"/>
    <n v="0"/>
    <s v="TRANS. PROPIO"/>
    <x v="13"/>
    <x v="3"/>
    <n v="468"/>
    <n v="18"/>
    <n v="0.2"/>
  </r>
  <r>
    <d v="2019-03-25T00:00:00"/>
    <d v="1899-12-30T11:30:00"/>
    <d v="1899-12-30T11:30:00"/>
    <m/>
    <x v="1"/>
    <s v="JAR"/>
    <d v="2019-03-25T11:30:00"/>
    <m/>
    <s v="TXT"/>
    <s v="Descarga"/>
    <x v="0"/>
    <n v="1"/>
    <n v="2"/>
    <x v="0"/>
    <s v="PUROMASTER"/>
    <s v="Proveedor Inyección"/>
    <s v="palau"/>
    <s v="113006559 y 113006532 y 113006570 - Alb. 19AV645, 19AV647 Y 19AV646"/>
    <m/>
    <m/>
    <m/>
    <m/>
    <x v="6"/>
    <x v="62"/>
    <x v="3"/>
    <m/>
    <n v="0"/>
    <x v="0"/>
    <x v="0"/>
    <s v="SI"/>
    <s v="SI"/>
    <s v="SI"/>
    <n v="0"/>
    <n v="1"/>
    <s v="PROVEEDORES"/>
    <x v="13"/>
    <x v="3"/>
    <n v="468"/>
    <n v="18"/>
    <n v="0.2"/>
  </r>
  <r>
    <d v="2019-03-25T00:00:00"/>
    <d v="1899-12-30T12:00:00"/>
    <d v="1899-12-30T12:00:00"/>
    <m/>
    <x v="1"/>
    <s v="JAR"/>
    <d v="2019-03-25T12:00:00"/>
    <n v="27129"/>
    <s v="SESE"/>
    <s v="Carga"/>
    <x v="1"/>
    <n v="13.5"/>
    <n v="26"/>
    <x v="0"/>
    <s v="VALEO"/>
    <s v="Retira cliente Inyección"/>
    <s v="jaen"/>
    <m/>
    <s v="1178JDX - R9458BCS"/>
    <m/>
    <m/>
    <n v="60"/>
    <x v="8"/>
    <x v="62"/>
    <x v="4"/>
    <m/>
    <n v="1"/>
    <x v="0"/>
    <x v="0"/>
    <s v="SI"/>
    <s v="SI"/>
    <s v="SI"/>
    <n v="0"/>
    <n v="1"/>
    <s v="CLIENTES"/>
    <x v="13"/>
    <x v="3"/>
    <n v="468"/>
    <n v="18"/>
    <n v="0.2"/>
  </r>
  <r>
    <d v="2019-03-25T00:00:00"/>
    <d v="1899-12-30T12:30:00"/>
    <d v="1899-12-30T12:30:00"/>
    <m/>
    <x v="1"/>
    <s v="JAR"/>
    <d v="2019-03-25T12:30:00"/>
    <n v="27173"/>
    <s v="ALMIRAMAR"/>
    <s v="Carga"/>
    <x v="1"/>
    <n v="13.5"/>
    <n v="26"/>
    <x v="2"/>
    <s v="LA COMA"/>
    <s v="Retira cliente Inyección"/>
    <s v="ALCARRAS"/>
    <m/>
    <m/>
    <m/>
    <m/>
    <n v="45"/>
    <x v="8"/>
    <x v="62"/>
    <x v="5"/>
    <m/>
    <n v="1"/>
    <x v="0"/>
    <x v="0"/>
    <s v="SI"/>
    <s v="SI"/>
    <s v="SI"/>
    <n v="0"/>
    <n v="1"/>
    <s v="CLIENTES"/>
    <x v="13"/>
    <x v="3"/>
    <n v="468"/>
    <n v="18"/>
    <n v="0.2"/>
  </r>
  <r>
    <d v="2019-03-25T00:00:00"/>
    <d v="1899-12-30T12:31:00"/>
    <d v="1899-12-30T12:31:00"/>
    <m/>
    <x v="1"/>
    <s v="JAR"/>
    <d v="2019-03-25T12:30:00"/>
    <m/>
    <s v="NIKA"/>
    <s v="Descarga"/>
    <x v="0"/>
    <n v="2"/>
    <n v="3"/>
    <x v="0"/>
    <s v="POWDER"/>
    <s v="Proveedor Roto"/>
    <s v="palau"/>
    <m/>
    <m/>
    <m/>
    <m/>
    <n v="30"/>
    <x v="6"/>
    <x v="62"/>
    <x v="16"/>
    <m/>
    <n v="0"/>
    <x v="0"/>
    <x v="0"/>
    <s v="SI"/>
    <s v="SI"/>
    <s v="SI"/>
    <n v="0"/>
    <n v="1"/>
    <s v="PROVEEDORES"/>
    <x v="13"/>
    <x v="3"/>
    <n v="468"/>
    <n v="18"/>
    <n v="0.2"/>
  </r>
  <r>
    <d v="2019-03-25T00:00:00"/>
    <d v="1899-12-30T12:40:00"/>
    <m/>
    <m/>
    <x v="0"/>
    <s v="JAR"/>
    <d v="2019-03-25T12:30:00"/>
    <n v="27226"/>
    <s v="SUS MEDIOS"/>
    <s v="Carga"/>
    <x v="0"/>
    <n v="1"/>
    <n v="3"/>
    <x v="0"/>
    <s v="VARIOS"/>
    <s v="Retira cliente Inyección"/>
    <s v="Menorca"/>
    <m/>
    <m/>
    <m/>
    <m/>
    <n v="15"/>
    <x v="5"/>
    <x v="62"/>
    <x v="132"/>
    <m/>
    <n v="0"/>
    <x v="0"/>
    <x v="0"/>
    <s v="No"/>
    <s v="Sin cita"/>
    <s v="Sin cita"/>
    <n v="1"/>
    <n v="0"/>
    <s v="CLIENTES"/>
    <x v="13"/>
    <x v="3"/>
    <n v="468"/>
    <n v="18"/>
    <n v="0.2"/>
  </r>
  <r>
    <d v="2019-03-25T00:00:00"/>
    <d v="1899-12-30T14:30:00"/>
    <d v="1899-12-30T14:30:00"/>
    <m/>
    <x v="1"/>
    <s v="JAR"/>
    <d v="2019-03-25T14:30:00"/>
    <n v="6007035"/>
    <s v="BREGER"/>
    <s v="Carga"/>
    <x v="0"/>
    <n v="3"/>
    <n v="6"/>
    <x v="0"/>
    <s v="SCHOELLER FRANCIA"/>
    <s v="Retira cliente Filial"/>
    <s v="NURIEUX"/>
    <m/>
    <m/>
    <m/>
    <m/>
    <n v="20"/>
    <x v="0"/>
    <x v="62"/>
    <x v="12"/>
    <m/>
    <n v="0"/>
    <x v="0"/>
    <x v="0"/>
    <s v="SI"/>
    <s v="SI"/>
    <s v="SI"/>
    <n v="0"/>
    <n v="1"/>
    <s v="CLIENTES"/>
    <x v="13"/>
    <x v="3"/>
    <n v="468"/>
    <n v="18"/>
    <n v="0.2"/>
  </r>
  <r>
    <d v="2019-03-25T00:00:00"/>
    <d v="1899-12-30T14:45:00"/>
    <m/>
    <m/>
    <x v="0"/>
    <s v="JAR"/>
    <d v="2019-03-25T15:00:00"/>
    <n v="113006578"/>
    <s v="SUS MEDIOS"/>
    <s v="Descarga"/>
    <x v="0"/>
    <n v="1"/>
    <n v="1"/>
    <x v="0"/>
    <s v="VARIOS"/>
    <s v="Proveedor Inyección"/>
    <s v="palau"/>
    <m/>
    <m/>
    <m/>
    <m/>
    <n v="10"/>
    <x v="0"/>
    <x v="62"/>
    <x v="96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5T00:00:00"/>
    <d v="1899-12-30T15:00:00"/>
    <d v="1899-12-30T15:00:00"/>
    <m/>
    <x v="1"/>
    <s v="JAR"/>
    <d v="2019-03-25T15:00:00"/>
    <m/>
    <s v="BREGER"/>
    <s v="Carga"/>
    <x v="1"/>
    <n v="13.5"/>
    <n v="26"/>
    <x v="0"/>
    <s v="SCHOELLER FRANCIA"/>
    <s v="Retira cliente Filial"/>
    <s v="GAILLON"/>
    <m/>
    <m/>
    <m/>
    <m/>
    <n v="60"/>
    <x v="0"/>
    <x v="62"/>
    <x v="39"/>
    <m/>
    <n v="1"/>
    <x v="0"/>
    <x v="0"/>
    <s v="SI"/>
    <s v="SI"/>
    <s v="SI"/>
    <n v="0"/>
    <n v="1"/>
    <s v="CLIENTES"/>
    <x v="13"/>
    <x v="3"/>
    <n v="468"/>
    <n v="18"/>
    <n v="0.2"/>
  </r>
  <r>
    <d v="2019-03-25T00:00:00"/>
    <d v="1899-12-30T16:30:00"/>
    <d v="1899-12-30T16:30:00"/>
    <m/>
    <x v="1"/>
    <s v="MR"/>
    <d v="2019-03-25T16:30:00"/>
    <m/>
    <s v="SUS MEDIOS"/>
    <s v="Carga"/>
    <x v="0"/>
    <n v="5"/>
    <n v="10"/>
    <x v="0"/>
    <s v="AQUA AMBIENT"/>
    <s v="Retira cliente Roto"/>
    <s v="VARIOS"/>
    <m/>
    <m/>
    <m/>
    <m/>
    <n v="20"/>
    <x v="0"/>
    <x v="62"/>
    <x v="8"/>
    <m/>
    <n v="0"/>
    <x v="0"/>
    <x v="0"/>
    <s v="SI"/>
    <s v="SI"/>
    <s v="SI"/>
    <n v="0"/>
    <n v="1"/>
    <s v="CLIENTES"/>
    <x v="13"/>
    <x v="3"/>
    <n v="468"/>
    <n v="18"/>
    <n v="0.2"/>
  </r>
  <r>
    <d v="2019-03-25T00:00:00"/>
    <d v="1899-12-30T17:00:00"/>
    <d v="1899-12-30T17:00:00"/>
    <m/>
    <x v="1"/>
    <s v="MR"/>
    <d v="2019-03-25T17:00:00"/>
    <m/>
    <s v="TRANSLINK"/>
    <s v="Carga"/>
    <x v="0"/>
    <n v="1"/>
    <n v="2"/>
    <x v="0"/>
    <s v="TRANSLINK"/>
    <s v="Recogida diaria"/>
    <s v="VARIOS"/>
    <m/>
    <m/>
    <m/>
    <m/>
    <n v="30"/>
    <x v="0"/>
    <x v="62"/>
    <x v="41"/>
    <m/>
    <n v="0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17:01:00"/>
    <d v="1899-12-30T17:01:00"/>
    <m/>
    <x v="1"/>
    <s v="JAR"/>
    <d v="2019-03-25T17:00:00"/>
    <n v="27283"/>
    <s v="ALMIRAMAR"/>
    <s v="Carga"/>
    <x v="1"/>
    <n v="13.5"/>
    <n v="26"/>
    <x v="2"/>
    <s v="LA COMA"/>
    <s v="Retira cliente Inyección"/>
    <s v="SOSES"/>
    <m/>
    <m/>
    <m/>
    <m/>
    <n v="45"/>
    <x v="4"/>
    <x v="62"/>
    <x v="12"/>
    <m/>
    <n v="1"/>
    <x v="0"/>
    <x v="0"/>
    <s v="SI"/>
    <s v="SI"/>
    <s v="Adelanto"/>
    <n v="0"/>
    <n v="1"/>
    <s v="CLIENTES"/>
    <x v="13"/>
    <x v="3"/>
    <n v="468"/>
    <n v="18"/>
    <n v="0.2"/>
  </r>
  <r>
    <d v="2019-03-25T00:00:00"/>
    <d v="1899-12-30T17:01:00"/>
    <d v="1899-12-30T17:01:00"/>
    <m/>
    <x v="1"/>
    <s v="JAR"/>
    <d v="2019-03-25T17:00:00"/>
    <n v="27283"/>
    <s v="ALMIRAMAR"/>
    <s v="Carga"/>
    <x v="1"/>
    <n v="13.5"/>
    <n v="26"/>
    <x v="2"/>
    <s v="LA COMA"/>
    <s v="Retira cliente Inyección"/>
    <s v="SOSES"/>
    <m/>
    <m/>
    <m/>
    <m/>
    <n v="45"/>
    <x v="4"/>
    <x v="62"/>
    <x v="175"/>
    <m/>
    <n v="1"/>
    <x v="0"/>
    <x v="0"/>
    <s v="SI"/>
    <s v="SI"/>
    <s v="SI"/>
    <n v="0"/>
    <n v="1"/>
    <s v="CLIENTES"/>
    <x v="13"/>
    <x v="3"/>
    <n v="468"/>
    <n v="18"/>
    <n v="0.2"/>
  </r>
  <r>
    <d v="2019-03-25T00:00:00"/>
    <d v="1899-12-30T17:30:00"/>
    <d v="1899-12-30T17:30:00"/>
    <m/>
    <x v="1"/>
    <s v="JAR"/>
    <d v="2019-03-25T17:30:00"/>
    <m/>
    <s v="COBARPLAS"/>
    <s v="Carga"/>
    <x v="0"/>
    <n v="2"/>
    <n v="2"/>
    <x v="0"/>
    <s v="PLASTICOS GUELL"/>
    <s v="Proveedor Roto"/>
    <s v="palau"/>
    <m/>
    <m/>
    <m/>
    <m/>
    <n v="30"/>
    <x v="4"/>
    <x v="62"/>
    <x v="56"/>
    <m/>
    <n v="0"/>
    <x v="0"/>
    <x v="0"/>
    <s v="SI"/>
    <s v="SI"/>
    <s v="SI"/>
    <n v="0"/>
    <n v="1"/>
    <s v="PROVEEDORES"/>
    <x v="13"/>
    <x v="3"/>
    <n v="468"/>
    <n v="18"/>
    <n v="0.2"/>
  </r>
  <r>
    <d v="2019-03-25T00:00:00"/>
    <d v="1899-12-30T18:30:00"/>
    <d v="1899-12-30T18:30:00"/>
    <m/>
    <x v="1"/>
    <s v="JAR"/>
    <d v="2019-03-25T18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2"/>
    <x v="48"/>
    <m/>
    <n v="1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19:00:00"/>
    <d v="1899-12-30T19:00:00"/>
    <m/>
    <x v="1"/>
    <s v="JAR"/>
    <d v="2019-03-25T19:00:00"/>
    <s v="Cisterna - silo2"/>
    <s v="CISTERNA"/>
    <s v="Descarga"/>
    <x v="0"/>
    <n v="1"/>
    <n v="1"/>
    <x v="1"/>
    <s v="HIDROAGUA"/>
    <s v="Proveedor Inyección"/>
    <s v="palau"/>
    <m/>
    <m/>
    <m/>
    <m/>
    <m/>
    <x v="1"/>
    <x v="63"/>
    <x v="22"/>
    <m/>
    <n v="0"/>
    <x v="0"/>
    <x v="0"/>
    <s v="SI"/>
    <s v="Retraso"/>
    <s v="Retraso"/>
    <n v="1"/>
    <n v="0"/>
    <s v="PROVEEDORES"/>
    <x v="13"/>
    <x v="3"/>
    <n v="468"/>
    <n v="18"/>
    <n v="0.2"/>
  </r>
  <r>
    <d v="2019-03-25T00:00:00"/>
    <d v="1899-12-30T19:30:00"/>
    <d v="1899-12-30T19:30:00"/>
    <m/>
    <x v="1"/>
    <s v="JAR"/>
    <d v="2019-03-25T19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2"/>
    <x v="49"/>
    <m/>
    <n v="1"/>
    <x v="0"/>
    <x v="0"/>
    <s v="SI"/>
    <s v="SI"/>
    <s v="SI"/>
    <n v="0"/>
    <n v="1"/>
    <s v="TRANS. PROPIO"/>
    <x v="13"/>
    <x v="3"/>
    <n v="468"/>
    <n v="18"/>
    <n v="0.2"/>
  </r>
  <r>
    <d v="2019-03-25T00:00:00"/>
    <d v="1899-12-30T20:00:00"/>
    <d v="1899-12-30T20:00:00"/>
    <m/>
    <x v="1"/>
    <s v="JAR"/>
    <d v="2019-03-25T20:00:00"/>
    <n v="27143"/>
    <s v="SESE"/>
    <s v="Carga"/>
    <x v="1"/>
    <n v="13.5"/>
    <n v="26"/>
    <x v="0"/>
    <s v="VALEO"/>
    <s v="Retira cliente Inyección"/>
    <s v="jaen"/>
    <m/>
    <m/>
    <m/>
    <m/>
    <n v="60"/>
    <x v="0"/>
    <x v="62"/>
    <x v="190"/>
    <m/>
    <n v="1"/>
    <x v="0"/>
    <x v="0"/>
    <s v="SI"/>
    <s v="SI"/>
    <s v="Retraso"/>
    <n v="1"/>
    <n v="0"/>
    <s v="CLIENTES"/>
    <x v="13"/>
    <x v="3"/>
    <n v="468"/>
    <n v="18"/>
    <n v="0.2"/>
  </r>
  <r>
    <d v="2019-03-25T00:00:00"/>
    <d v="1899-12-30T21:00:00"/>
    <d v="1899-12-30T21:00:00"/>
    <m/>
    <x v="1"/>
    <s v="JAR"/>
    <d v="2019-03-25T21:00:00"/>
    <m/>
    <s v="SUS MEDIOS"/>
    <s v="Descarga"/>
    <x v="1"/>
    <n v="13.5"/>
    <n v="26"/>
    <x v="0"/>
    <s v="CHEP"/>
    <s v="Proveedor Inyección"/>
    <s v="palau"/>
    <n v="3680284676"/>
    <m/>
    <m/>
    <m/>
    <n v="60"/>
    <x v="3"/>
    <x v="62"/>
    <x v="190"/>
    <m/>
    <n v="1"/>
    <x v="0"/>
    <x v="0"/>
    <s v="SI"/>
    <s v="SI"/>
    <s v="SI"/>
    <n v="0"/>
    <n v="1"/>
    <s v="PROVEEDORES"/>
    <x v="13"/>
    <x v="3"/>
    <n v="468"/>
    <n v="18"/>
    <n v="0.2"/>
  </r>
  <r>
    <d v="2019-03-26T00:00:00"/>
    <d v="1899-12-30T06:30:00"/>
    <d v="1899-12-30T06:30:00"/>
    <m/>
    <x v="1"/>
    <s v="JAR"/>
    <d v="2019-03-26T06:30:00"/>
    <s v="Devolución CHEP"/>
    <s v="SUS MEDIOS"/>
    <s v="Descarga"/>
    <x v="1"/>
    <n v="13.5"/>
    <n v="26"/>
    <x v="0"/>
    <s v="CHEP"/>
    <s v="Retira cliente Inyección"/>
    <s v="palau"/>
    <s v="descargar en el patio."/>
    <m/>
    <m/>
    <m/>
    <n v="60"/>
    <x v="8"/>
    <x v="63"/>
    <x v="2"/>
    <m/>
    <n v="1"/>
    <x v="0"/>
    <x v="0"/>
    <s v="SI"/>
    <s v="SI"/>
    <s v="Retraso"/>
    <n v="1"/>
    <n v="0"/>
    <s v="CLIENTES"/>
    <x v="13"/>
    <x v="3"/>
    <n v="468"/>
    <n v="18"/>
    <n v="0.2"/>
  </r>
  <r>
    <d v="2019-03-26T00:00:00"/>
    <d v="1899-12-30T07:00:00"/>
    <d v="1899-12-30T07:00:00"/>
    <m/>
    <x v="1"/>
    <s v="MR"/>
    <d v="2019-03-26T07:00:00"/>
    <m/>
    <s v="GONZATRANS"/>
    <s v="Carga"/>
    <x v="0"/>
    <n v="6"/>
    <n v="11"/>
    <x v="0"/>
    <s v="GONZATRANS"/>
    <s v="Recogida diaria"/>
    <s v="VARIOS"/>
    <m/>
    <m/>
    <m/>
    <m/>
    <n v="30"/>
    <x v="8"/>
    <x v="63"/>
    <x v="61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07:30:00"/>
    <d v="1899-12-30T07:30:00"/>
    <m/>
    <x v="1"/>
    <s v="MR"/>
    <d v="2019-03-26T07:30:00"/>
    <s v="DAVID"/>
    <s v="DAVID BERTRAN"/>
    <s v="Carga"/>
    <x v="0"/>
    <n v="3"/>
    <n v="6"/>
    <x v="0"/>
    <s v="DAVID BERTRAN"/>
    <s v="Recogida diaria"/>
    <s v="PALAU"/>
    <m/>
    <m/>
    <m/>
    <m/>
    <n v="20"/>
    <x v="6"/>
    <x v="63"/>
    <x v="18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08:00:00"/>
    <d v="1899-12-30T08:00:00"/>
    <m/>
    <x v="1"/>
    <s v="JAR"/>
    <d v="2019-03-26T08:00:00"/>
    <m/>
    <s v="SUS MEDIOS"/>
    <s v="Carga"/>
    <x v="1"/>
    <n v="13.5"/>
    <n v="26"/>
    <x v="0"/>
    <s v="CHEP"/>
    <s v="Retira cliente Inyección"/>
    <s v="varios"/>
    <n v="3680305327"/>
    <m/>
    <m/>
    <m/>
    <n v="60"/>
    <x v="8"/>
    <x v="63"/>
    <x v="9"/>
    <m/>
    <n v="1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08:30:00"/>
    <d v="1899-12-30T08:30:00"/>
    <m/>
    <x v="1"/>
    <s v="JAR"/>
    <d v="2019-03-26T08:30:00"/>
    <m/>
    <s v="SUS MEDIOS"/>
    <s v="Carga"/>
    <x v="1"/>
    <n v="13.5"/>
    <n v="26"/>
    <x v="0"/>
    <s v="CHEP"/>
    <s v="Retira cliente Inyección"/>
    <s v="varios"/>
    <n v="3680305142"/>
    <m/>
    <m/>
    <m/>
    <n v="60"/>
    <x v="0"/>
    <x v="63"/>
    <x v="8"/>
    <m/>
    <n v="1"/>
    <x v="0"/>
    <x v="0"/>
    <s v="SI"/>
    <s v="SI"/>
    <s v="Retraso"/>
    <n v="1"/>
    <n v="0"/>
    <s v="CLIENTES"/>
    <x v="13"/>
    <x v="3"/>
    <n v="468"/>
    <n v="18"/>
    <n v="0.2"/>
  </r>
  <r>
    <d v="2019-03-26T00:00:00"/>
    <d v="1899-12-30T09:00:00"/>
    <d v="1899-12-30T09:00:00"/>
    <m/>
    <x v="1"/>
    <s v="JAR"/>
    <d v="2019-03-26T09:00:00"/>
    <n v="6006956"/>
    <s v="SUS MEDIOS"/>
    <s v="Carga"/>
    <x v="0"/>
    <n v="2"/>
    <n v="3"/>
    <x v="0"/>
    <s v="SCHOELLER BELGICA"/>
    <s v="Retira cliente Filial"/>
    <s v="belgica"/>
    <m/>
    <m/>
    <m/>
    <m/>
    <n v="10"/>
    <x v="5"/>
    <x v="63"/>
    <x v="63"/>
    <m/>
    <n v="0"/>
    <x v="0"/>
    <x v="0"/>
    <s v="SI"/>
    <s v="SI"/>
    <s v="Retraso"/>
    <n v="1"/>
    <n v="0"/>
    <s v="CLIENTES"/>
    <x v="13"/>
    <x v="3"/>
    <n v="468"/>
    <n v="18"/>
    <n v="0.2"/>
  </r>
  <r>
    <d v="2019-03-26T00:00:00"/>
    <d v="1899-12-30T09:01:00"/>
    <d v="1899-12-30T09:01:00"/>
    <m/>
    <x v="1"/>
    <s v="JAR"/>
    <d v="2019-03-26T09:0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63"/>
    <x v="52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09:30:00"/>
    <d v="1899-12-30T09:30:00"/>
    <m/>
    <x v="1"/>
    <s v="JAR"/>
    <d v="2019-03-26T09:30:00"/>
    <n v="26643"/>
    <s v="BCN EXPRESS"/>
    <s v="Carga"/>
    <x v="0"/>
    <n v="1"/>
    <n v="1"/>
    <x v="0"/>
    <s v="VARIOS"/>
    <s v="Retira cliente Inyección"/>
    <s v="portugal"/>
    <m/>
    <m/>
    <m/>
    <m/>
    <n v="10"/>
    <x v="8"/>
    <x v="63"/>
    <x v="33"/>
    <m/>
    <n v="0"/>
    <x v="0"/>
    <x v="0"/>
    <s v="SI"/>
    <s v="SI"/>
    <s v="Retraso"/>
    <n v="1"/>
    <n v="0"/>
    <s v="CLIENTES"/>
    <x v="13"/>
    <x v="3"/>
    <n v="468"/>
    <n v="18"/>
    <n v="0.2"/>
  </r>
  <r>
    <d v="2019-03-26T00:00:00"/>
    <d v="1899-12-30T10:00:00"/>
    <d v="1899-12-30T10:00:00"/>
    <m/>
    <x v="1"/>
    <s v="JAR"/>
    <d v="2019-03-26T10:00:00"/>
    <m/>
    <s v="BCN EXPRESS"/>
    <s v="Carga"/>
    <x v="0"/>
    <n v="1"/>
    <n v="2"/>
    <x v="0"/>
    <s v="SCHOELLER HOLANDA"/>
    <s v="DDP Cliente Filial"/>
    <s v="Holanda"/>
    <m/>
    <m/>
    <m/>
    <m/>
    <n v="10"/>
    <x v="5"/>
    <x v="63"/>
    <x v="14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0:30:00"/>
    <d v="1899-12-30T10:30:00"/>
    <m/>
    <x v="1"/>
    <s v="JAR"/>
    <d v="2019-03-26T10:30:00"/>
    <n v="6007032"/>
    <s v="BREGER"/>
    <s v="Carga"/>
    <x v="0"/>
    <n v="4"/>
    <n v="3"/>
    <x v="0"/>
    <s v="SCHOELLER FRANCIA"/>
    <s v="Retira cliente Filial"/>
    <s v="france"/>
    <m/>
    <m/>
    <m/>
    <m/>
    <n v="30"/>
    <x v="6"/>
    <x v="63"/>
    <x v="20"/>
    <m/>
    <n v="0"/>
    <x v="0"/>
    <x v="0"/>
    <s v="SI"/>
    <s v="SI"/>
    <s v="Adelanto"/>
    <n v="0"/>
    <n v="1"/>
    <s v="CLIENTES"/>
    <x v="13"/>
    <x v="3"/>
    <n v="468"/>
    <n v="18"/>
    <n v="0.2"/>
  </r>
  <r>
    <d v="2019-03-26T00:00:00"/>
    <d v="1899-12-30T11:00:00"/>
    <d v="1899-12-30T11:00:00"/>
    <m/>
    <x v="1"/>
    <s v="JAR"/>
    <d v="2019-03-26T11:00:00"/>
    <n v="27269"/>
    <s v="SUS MEDIOS"/>
    <s v="Carga"/>
    <x v="0"/>
    <n v="1"/>
    <n v="1"/>
    <x v="0"/>
    <s v="3 OPAL CENTRAL DE ENVASES"/>
    <s v="Retira cliente Inyección"/>
    <s v="madrid"/>
    <m/>
    <m/>
    <m/>
    <m/>
    <n v="10"/>
    <x v="5"/>
    <x v="63"/>
    <x v="60"/>
    <m/>
    <n v="0"/>
    <x v="0"/>
    <x v="0"/>
    <s v="SI"/>
    <s v="SI"/>
    <s v="Retraso"/>
    <n v="1"/>
    <n v="0"/>
    <s v="CLIENTES"/>
    <x v="13"/>
    <x v="3"/>
    <n v="468"/>
    <n v="18"/>
    <n v="0.2"/>
  </r>
  <r>
    <d v="2019-03-26T00:00:00"/>
    <d v="1899-12-30T11:20:00"/>
    <d v="1899-12-30T11:20:00"/>
    <m/>
    <x v="1"/>
    <s v="JAR"/>
    <d v="2019-03-26T11:30:00"/>
    <n v="27156"/>
    <s v="SUS MEDIOS"/>
    <s v="Carga"/>
    <x v="0"/>
    <n v="1"/>
    <n v="1"/>
    <x v="0"/>
    <s v="VARIOS"/>
    <s v="Retira cliente Roto"/>
    <s v="llinars del valles"/>
    <m/>
    <m/>
    <m/>
    <m/>
    <n v="10"/>
    <x v="8"/>
    <x v="63"/>
    <x v="212"/>
    <m/>
    <n v="0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11:30:00"/>
    <d v="1899-12-30T11:30:00"/>
    <m/>
    <x v="1"/>
    <s v="JAR"/>
    <d v="2019-03-26T11:30:00"/>
    <n v="27283"/>
    <s v="ALMIRAMAR"/>
    <s v="Carga"/>
    <x v="1"/>
    <n v="13.5"/>
    <n v="26"/>
    <x v="2"/>
    <s v="LA COMA"/>
    <s v="Retira cliente Inyección"/>
    <s v="SOSES"/>
    <m/>
    <m/>
    <m/>
    <m/>
    <n v="45"/>
    <x v="6"/>
    <x v="63"/>
    <x v="132"/>
    <m/>
    <n v="1"/>
    <x v="0"/>
    <x v="0"/>
    <s v="SI"/>
    <s v="SI"/>
    <s v="Retraso"/>
    <n v="1"/>
    <n v="0"/>
    <s v="CLIENTES"/>
    <x v="13"/>
    <x v="3"/>
    <n v="468"/>
    <n v="18"/>
    <n v="0.2"/>
  </r>
  <r>
    <d v="2019-03-26T00:00:00"/>
    <d v="1899-12-30T12:00:00"/>
    <d v="1899-12-30T12:00:00"/>
    <m/>
    <x v="1"/>
    <s v="JAR"/>
    <d v="2019-03-26T12:00:00"/>
    <n v="6006936"/>
    <s v="SUS MEDIOS"/>
    <s v="Carga"/>
    <x v="1"/>
    <n v="13.5"/>
    <n v="26"/>
    <x v="0"/>
    <s v="SCHOELLER ITALIA"/>
    <s v="Retira cliente Filial"/>
    <s v="Italy"/>
    <n v="6007023"/>
    <m/>
    <m/>
    <m/>
    <n v="40"/>
    <x v="6"/>
    <x v="63"/>
    <x v="4"/>
    <m/>
    <n v="1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12:30:00"/>
    <d v="1899-12-30T12:30:00"/>
    <m/>
    <x v="1"/>
    <s v="JAR"/>
    <d v="2019-03-26T12:30:00"/>
    <n v="27283"/>
    <s v="ALMIRAMAR"/>
    <s v="Carga"/>
    <x v="1"/>
    <n v="13.5"/>
    <n v="26"/>
    <x v="2"/>
    <s v="LA COMA"/>
    <s v="Retira cliente Inyección"/>
    <s v="SOSES"/>
    <m/>
    <m/>
    <m/>
    <m/>
    <n v="45"/>
    <x v="6"/>
    <x v="63"/>
    <x v="5"/>
    <m/>
    <n v="1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12:35:00"/>
    <m/>
    <m/>
    <x v="0"/>
    <s v="JAR"/>
    <d v="2019-03-26T12:30:00"/>
    <n v="27095"/>
    <s v="SUS MEDIOS"/>
    <s v="Carga"/>
    <x v="0"/>
    <n v="1"/>
    <n v="1"/>
    <x v="1"/>
    <s v="VARIOS"/>
    <s v="Retira cliente Inyección"/>
    <s v="OURENSE"/>
    <m/>
    <m/>
    <m/>
    <m/>
    <n v="5"/>
    <x v="5"/>
    <x v="63"/>
    <x v="104"/>
    <m/>
    <n v="0"/>
    <x v="0"/>
    <x v="0"/>
    <s v="No"/>
    <s v="Sin cita"/>
    <s v="Sin cita"/>
    <n v="1"/>
    <n v="0"/>
    <s v="CLIENTES"/>
    <x v="13"/>
    <x v="3"/>
    <n v="468"/>
    <n v="18"/>
    <n v="0.2"/>
  </r>
  <r>
    <d v="2019-03-26T00:00:00"/>
    <d v="1899-12-30T12:45:00"/>
    <d v="1899-12-30T12:45:00"/>
    <m/>
    <x v="1"/>
    <s v="MR"/>
    <d v="2019-03-26T13:00:00"/>
    <s v="DAVID"/>
    <s v="DAVID BERTRAN"/>
    <s v="Carga"/>
    <x v="0"/>
    <n v="3"/>
    <n v="6"/>
    <x v="0"/>
    <s v="DAVID BERTRAN"/>
    <s v="Recogida diaria"/>
    <s v="PALAU"/>
    <m/>
    <m/>
    <m/>
    <m/>
    <n v="20"/>
    <x v="6"/>
    <x v="63"/>
    <x v="54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3:00:00"/>
    <d v="1899-12-30T13:00:00"/>
    <m/>
    <x v="1"/>
    <s v="JAR"/>
    <d v="2019-03-26T13:00:00"/>
    <n v="27088"/>
    <s v="EL MOSCA"/>
    <s v="Carga"/>
    <x v="1"/>
    <n v="13.5"/>
    <n v="26"/>
    <x v="2"/>
    <s v="AGRONATIVA"/>
    <s v="DDP Cliente Inyección"/>
    <s v="MURCIA"/>
    <m/>
    <m/>
    <m/>
    <m/>
    <n v="45"/>
    <x v="8"/>
    <x v="63"/>
    <x v="37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3:15:00"/>
    <d v="1899-12-30T13:15:00"/>
    <m/>
    <x v="1"/>
    <s v="JAR"/>
    <d v="2019-03-26T13:30:00"/>
    <s v="Descarga Lorqui"/>
    <s v="ALGAITRUCK"/>
    <s v="Descarga"/>
    <x v="1"/>
    <n v="13.5"/>
    <n v="26"/>
    <x v="0"/>
    <s v="SCHOELLER LORQUI"/>
    <s v="Entre plantas"/>
    <s v="MURCIA"/>
    <m/>
    <m/>
    <m/>
    <m/>
    <n v="30"/>
    <x v="0"/>
    <x v="63"/>
    <x v="60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3:30:00"/>
    <d v="1899-12-30T13:30:00"/>
    <m/>
    <x v="1"/>
    <s v="JAR"/>
    <d v="2019-03-26T13:30:00"/>
    <n v="27283"/>
    <s v="ALMIRAMAR"/>
    <s v="Carga"/>
    <x v="1"/>
    <n v="13.5"/>
    <n v="26"/>
    <x v="2"/>
    <s v="LA COMA"/>
    <s v="Retira cliente Inyección"/>
    <s v="SOSES"/>
    <m/>
    <m/>
    <m/>
    <m/>
    <n v="45"/>
    <x v="6"/>
    <x v="63"/>
    <x v="6"/>
    <m/>
    <n v="1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13:40:00"/>
    <d v="1899-12-30T13:40:00"/>
    <m/>
    <x v="1"/>
    <s v="MR"/>
    <d v="2019-03-26T13:30:00"/>
    <s v="DAVID"/>
    <s v="DAVID BERTRAN"/>
    <s v="Carga"/>
    <x v="0"/>
    <n v="3"/>
    <n v="6"/>
    <x v="0"/>
    <s v="DAVID BERTRAN"/>
    <s v="Recogida diaria"/>
    <s v="PALAU"/>
    <m/>
    <m/>
    <m/>
    <m/>
    <n v="20"/>
    <x v="6"/>
    <x v="63"/>
    <x v="106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4:00:00"/>
    <d v="1899-12-30T14:00:00"/>
    <m/>
    <x v="1"/>
    <s v="JAR"/>
    <d v="2019-03-26T14:00:00"/>
    <n v="27088"/>
    <s v="EL MOSCA"/>
    <s v="Carga"/>
    <x v="1"/>
    <n v="13.5"/>
    <n v="26"/>
    <x v="2"/>
    <s v="AGRONATIVA"/>
    <s v="DDP Cliente Inyección"/>
    <s v="MURCIA"/>
    <m/>
    <m/>
    <m/>
    <m/>
    <n v="45"/>
    <x v="8"/>
    <x v="63"/>
    <x v="42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5:00:00"/>
    <d v="1899-12-30T15:00:00"/>
    <m/>
    <x v="1"/>
    <s v="JAR"/>
    <d v="2019-03-26T15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3"/>
    <x v="39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5:30:00"/>
    <d v="1899-12-30T15:30:00"/>
    <m/>
    <x v="1"/>
    <s v="JAR"/>
    <d v="2019-03-26T15:30:00"/>
    <n v="26722"/>
    <s v="GARVI"/>
    <s v="Carga"/>
    <x v="0"/>
    <n v="3"/>
    <n v="3"/>
    <x v="0"/>
    <s v="VARIOS"/>
    <s v="DDP Cliente Roto"/>
    <s v="murcia"/>
    <m/>
    <m/>
    <m/>
    <m/>
    <n v="10"/>
    <x v="4"/>
    <x v="63"/>
    <x v="7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6:00:00"/>
    <d v="1899-12-30T16:00:00"/>
    <m/>
    <x v="1"/>
    <s v="JAR"/>
    <d v="2019-03-26T16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3"/>
    <x v="13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6:30:00"/>
    <d v="1899-12-30T16:30:00"/>
    <m/>
    <x v="1"/>
    <s v="JAR"/>
    <d v="2019-03-26T16:30:00"/>
    <m/>
    <s v="SUS MEDIOS"/>
    <s v="Carga"/>
    <x v="0"/>
    <n v="5"/>
    <n v="10"/>
    <x v="0"/>
    <s v="AQUA AMBIENT"/>
    <s v="Retira cliente Roto"/>
    <s v="VARIOS"/>
    <m/>
    <m/>
    <m/>
    <m/>
    <n v="20"/>
    <x v="4"/>
    <x v="63"/>
    <x v="8"/>
    <m/>
    <n v="0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17:00:00"/>
    <d v="1899-12-30T17:00:00"/>
    <m/>
    <x v="1"/>
    <s v="MR"/>
    <d v="2019-03-26T17:00:00"/>
    <m/>
    <s v="TRANSLINK"/>
    <s v="Carga"/>
    <x v="0"/>
    <n v="1"/>
    <n v="2"/>
    <x v="0"/>
    <s v="TRANSLINK"/>
    <s v="Recogida diaria"/>
    <s v="VARIOS"/>
    <m/>
    <m/>
    <m/>
    <m/>
    <m/>
    <x v="0"/>
    <x v="63"/>
    <x v="41"/>
    <m/>
    <n v="0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18:00:00"/>
    <d v="1899-12-30T18:00:00"/>
    <m/>
    <x v="1"/>
    <s v="JAR"/>
    <d v="2019-03-26T18:00:00"/>
    <n v="27224"/>
    <s v="SESE"/>
    <s v="Carga"/>
    <x v="1"/>
    <n v="13.5"/>
    <n v="26"/>
    <x v="0"/>
    <s v="VALEO"/>
    <s v="Retira cliente Inyección"/>
    <s v="jaen"/>
    <m/>
    <m/>
    <m/>
    <m/>
    <m/>
    <x v="4"/>
    <x v="63"/>
    <x v="47"/>
    <m/>
    <n v="1"/>
    <x v="0"/>
    <x v="0"/>
    <s v="SI"/>
    <s v="SI"/>
    <s v="SI"/>
    <n v="0"/>
    <n v="1"/>
    <s v="CLIENTES"/>
    <x v="13"/>
    <x v="3"/>
    <n v="468"/>
    <n v="18"/>
    <n v="0.2"/>
  </r>
  <r>
    <d v="2019-03-26T00:00:00"/>
    <d v="1899-12-30T19:00:00"/>
    <d v="1899-12-30T19:00:00"/>
    <m/>
    <x v="1"/>
    <s v="JAR"/>
    <d v="2019-03-26T19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3"/>
    <x v="57"/>
    <m/>
    <n v="1"/>
    <x v="0"/>
    <x v="0"/>
    <s v="SI"/>
    <s v="SI"/>
    <s v="SI"/>
    <n v="0"/>
    <n v="1"/>
    <s v="TRANS. PROPIO"/>
    <x v="13"/>
    <x v="3"/>
    <n v="468"/>
    <n v="18"/>
    <n v="0.2"/>
  </r>
  <r>
    <d v="2019-03-26T00:00:00"/>
    <d v="1899-12-30T20:00:00"/>
    <d v="1899-12-30T20:00:00"/>
    <m/>
    <x v="1"/>
    <s v="JAR"/>
    <d v="2019-03-26T20:00:00"/>
    <m/>
    <s v="SUS MEDIOS"/>
    <s v="Carga"/>
    <x v="1"/>
    <n v="13.5"/>
    <n v="26"/>
    <x v="0"/>
    <s v="CHEP"/>
    <s v="Retira cliente Inyección"/>
    <s v="varios"/>
    <n v="3680305143"/>
    <m/>
    <m/>
    <m/>
    <m/>
    <x v="9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3-27T00:00:00"/>
    <d v="1899-12-30T07:00:00"/>
    <d v="1899-12-30T07:00:00"/>
    <m/>
    <x v="1"/>
    <s v="MR"/>
    <d v="2019-03-27T07:00:00"/>
    <m/>
    <s v="GONZATRANS"/>
    <s v="Carga"/>
    <x v="0"/>
    <n v="6"/>
    <n v="11"/>
    <x v="0"/>
    <s v="GONZATRANS"/>
    <s v="Recogida diaria"/>
    <s v="VARIOS"/>
    <m/>
    <m/>
    <m/>
    <m/>
    <m/>
    <x v="8"/>
    <x v="64"/>
    <x v="61"/>
    <m/>
    <n v="0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07:30:00"/>
    <d v="1899-12-30T07:30:00"/>
    <m/>
    <x v="1"/>
    <s v="MR"/>
    <d v="2019-03-27T07:30:00"/>
    <s v="DAVID"/>
    <s v="DAVID BERTRAN"/>
    <s v="Carga"/>
    <x v="0"/>
    <n v="3"/>
    <n v="6"/>
    <x v="0"/>
    <s v="DAVID BERTRAN"/>
    <s v="Recogida diaria"/>
    <s v="PALAU"/>
    <m/>
    <m/>
    <m/>
    <m/>
    <m/>
    <x v="1"/>
    <x v="64"/>
    <x v="18"/>
    <m/>
    <n v="0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07:40:00"/>
    <d v="1899-12-30T07:40:00"/>
    <m/>
    <x v="1"/>
    <s v="JAR"/>
    <d v="2019-03-27T07:30:00"/>
    <m/>
    <s v="DAVID BERTRAN"/>
    <s v="Carga"/>
    <x v="0"/>
    <n v="6"/>
    <n v="4"/>
    <x v="0"/>
    <s v="ALTOPLAST"/>
    <s v="DDP Cliente Inyección"/>
    <s v="Hostalets de B."/>
    <m/>
    <m/>
    <m/>
    <m/>
    <n v="1"/>
    <x v="5"/>
    <x v="64"/>
    <x v="81"/>
    <m/>
    <n v="0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08:00:00"/>
    <d v="1899-12-30T08:00:00"/>
    <m/>
    <x v="1"/>
    <s v="JAR"/>
    <d v="2019-03-27T08:00:00"/>
    <n v="27088"/>
    <s v="EL MOSCA"/>
    <s v="Carga"/>
    <x v="1"/>
    <n v="13.5"/>
    <n v="26"/>
    <x v="2"/>
    <s v="AGRONATIVA"/>
    <s v="DDP Cliente Inyección"/>
    <s v="MURCIA"/>
    <s v="-"/>
    <s v="R3676BCS /// 1496KFM"/>
    <m/>
    <m/>
    <m/>
    <x v="6"/>
    <x v="64"/>
    <x v="231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7T00:00:00"/>
    <d v="1899-12-30T08:31:00"/>
    <d v="1899-12-30T08:31:00"/>
    <m/>
    <x v="1"/>
    <s v="MR"/>
    <d v="2019-03-27T08:30:00"/>
    <m/>
    <s v="LUIS TORTOSA"/>
    <s v="Carga"/>
    <x v="0"/>
    <n v="4"/>
    <n v="8"/>
    <x v="0"/>
    <s v="SCHOELLER FRANCIA"/>
    <s v="DDP Cliente Filial"/>
    <s v="GAILLON"/>
    <s v="60067006 Y 6007031"/>
    <m/>
    <m/>
    <m/>
    <m/>
    <x v="6"/>
    <x v="64"/>
    <x v="166"/>
    <m/>
    <n v="0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08:46:00"/>
    <m/>
    <m/>
    <x v="0"/>
    <s v="MR"/>
    <d v="2019-03-27T09:00:00"/>
    <m/>
    <s v="SUS MEDIOS"/>
    <s v="Carga"/>
    <x v="1"/>
    <n v="13.5"/>
    <n v="26"/>
    <x v="0"/>
    <s v="CHEP"/>
    <s v="Retira cliente Inyección"/>
    <s v="PALAU"/>
    <s v="368030874 (NO ESTABA REGISTRADO)"/>
    <m/>
    <m/>
    <m/>
    <m/>
    <x v="6"/>
    <x v="64"/>
    <x v="232"/>
    <m/>
    <n v="1"/>
    <x v="0"/>
    <x v="0"/>
    <s v="No"/>
    <s v="Sin cita"/>
    <s v="Sin cita"/>
    <n v="1"/>
    <n v="0"/>
    <s v="CLIENTES"/>
    <x v="13"/>
    <x v="3"/>
    <n v="468"/>
    <n v="18"/>
    <n v="0.2"/>
  </r>
  <r>
    <d v="2019-03-27T00:00:00"/>
    <d v="1899-12-30T09:00:00"/>
    <d v="1899-12-30T09:00:00"/>
    <m/>
    <x v="1"/>
    <s v="JAR"/>
    <d v="2019-03-27T09:00:00"/>
    <m/>
    <s v="GIMARCO"/>
    <s v="Descarga"/>
    <x v="1"/>
    <n v="13.5"/>
    <n v="26"/>
    <x v="0"/>
    <s v="SCHOELLER NRX"/>
    <s v="Filial Import"/>
    <s v="NURIEUX"/>
    <s v="RV: Carga Nurieux - Palau ref. facturación CB-1163 "/>
    <m/>
    <m/>
    <m/>
    <m/>
    <x v="8"/>
    <x v="64"/>
    <x v="14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7T00:00:00"/>
    <d v="1899-12-30T09:01:00"/>
    <m/>
    <m/>
    <x v="0"/>
    <s v="MR"/>
    <d v="2019-03-27T09:00:00"/>
    <m/>
    <s v="GIMARCO"/>
    <s v="Descarga"/>
    <x v="0"/>
    <n v="4"/>
    <n v="8"/>
    <x v="0"/>
    <s v="SCHOELLER NRX"/>
    <s v="Filial Import"/>
    <s v="NURIEUX"/>
    <s v="el pedido 26105"/>
    <m/>
    <m/>
    <m/>
    <m/>
    <x v="3"/>
    <x v="64"/>
    <x v="52"/>
    <m/>
    <n v="0"/>
    <x v="0"/>
    <x v="0"/>
    <s v="No"/>
    <s v="Sin cita"/>
    <s v="Sin cita"/>
    <n v="1"/>
    <n v="0"/>
    <s v="TRANS. PROPIO"/>
    <x v="13"/>
    <x v="3"/>
    <n v="468"/>
    <n v="18"/>
    <n v="0.2"/>
  </r>
  <r>
    <d v="2019-03-27T00:00:00"/>
    <d v="1899-12-30T09:30:00"/>
    <d v="1899-12-30T09:30:00"/>
    <m/>
    <x v="1"/>
    <s v="JAR"/>
    <d v="2019-03-27T09:30:00"/>
    <m/>
    <s v="SUS MEDIOS"/>
    <s v="Descarga"/>
    <x v="0"/>
    <n v="1"/>
    <n v="1"/>
    <x v="0"/>
    <s v="SUTEIN "/>
    <s v="Proveedor Roto"/>
    <s v="palau"/>
    <m/>
    <m/>
    <m/>
    <m/>
    <m/>
    <x v="3"/>
    <x v="64"/>
    <x v="0"/>
    <m/>
    <n v="0"/>
    <x v="0"/>
    <x v="0"/>
    <s v="SI"/>
    <s v="SI"/>
    <s v="SI"/>
    <n v="0"/>
    <n v="1"/>
    <s v="PROVEEDORES"/>
    <x v="13"/>
    <x v="3"/>
    <n v="468"/>
    <n v="18"/>
    <n v="0.2"/>
  </r>
  <r>
    <d v="2019-03-27T00:00:00"/>
    <d v="1899-12-30T09:40:00"/>
    <d v="1899-12-30T09:40:00"/>
    <m/>
    <x v="1"/>
    <s v="JAR"/>
    <d v="2019-03-27T09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4"/>
    <x v="59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7T00:00:00"/>
    <d v="1899-12-30T10:00:00"/>
    <d v="1899-12-30T10:00:00"/>
    <m/>
    <x v="1"/>
    <s v="JAR"/>
    <d v="2019-03-27T10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4"/>
    <x v="190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7T00:00:00"/>
    <d v="1899-12-30T10:30:00"/>
    <d v="1899-12-30T10:30:00"/>
    <m/>
    <x v="1"/>
    <s v="JAR"/>
    <d v="2019-03-27T10:30:00"/>
    <m/>
    <s v="SUS MEDIOS"/>
    <s v="Descarga"/>
    <x v="0"/>
    <n v="4"/>
    <n v="3"/>
    <x v="0"/>
    <s v="TRANSFOR-PACKAGING"/>
    <s v="Proveedor Inyección"/>
    <s v="palau"/>
    <s v="Alb. 1-190237 pdo. 113006599 y 113006595"/>
    <m/>
    <m/>
    <m/>
    <m/>
    <x v="8"/>
    <x v="64"/>
    <x v="1"/>
    <m/>
    <n v="0"/>
    <x v="0"/>
    <x v="0"/>
    <s v="SI"/>
    <s v="SI"/>
    <s v="SI"/>
    <n v="0"/>
    <n v="1"/>
    <s v="PROVEEDORES"/>
    <x v="13"/>
    <x v="3"/>
    <n v="468"/>
    <n v="18"/>
    <n v="0.2"/>
  </r>
  <r>
    <d v="2019-03-27T00:00:00"/>
    <d v="1899-12-30T10:52:00"/>
    <m/>
    <m/>
    <x v="0"/>
    <s v="MR"/>
    <d v="2019-03-27T11:00:00"/>
    <m/>
    <s v="SUS MEDIOS"/>
    <s v="Carga"/>
    <x v="1"/>
    <n v="13.5"/>
    <n v="26"/>
    <x v="0"/>
    <s v="SCHOELLER UK"/>
    <s v="Retira cliente Inyección"/>
    <s v="UK"/>
    <s v="6006913 - 6006914 - 6006942 - 6007001 - 6006943 - 6007019 - 6007029"/>
    <m/>
    <m/>
    <m/>
    <m/>
    <x v="8"/>
    <x v="64"/>
    <x v="157"/>
    <m/>
    <n v="1"/>
    <x v="0"/>
    <x v="0"/>
    <s v="No"/>
    <s v="Sin cita"/>
    <s v="Sin cita"/>
    <n v="1"/>
    <n v="0"/>
    <s v="CLIENTES"/>
    <x v="13"/>
    <x v="3"/>
    <n v="468"/>
    <n v="18"/>
    <n v="0.2"/>
  </r>
  <r>
    <d v="2019-03-27T00:00:00"/>
    <d v="1899-12-30T10:54:00"/>
    <m/>
    <m/>
    <x v="0"/>
    <s v="MR"/>
    <d v="2019-03-27T11:00:00"/>
    <m/>
    <s v="SUS MEDIOS"/>
    <s v="Descarga"/>
    <x v="0"/>
    <n v="0"/>
    <s v="0,5"/>
    <x v="1"/>
    <s v="SENIEL"/>
    <s v="Proveedor Roto"/>
    <s v="STA. PERPETUA"/>
    <s v="ALB. A/10835 PDO 813002320"/>
    <m/>
    <m/>
    <m/>
    <m/>
    <x v="1"/>
    <x v="64"/>
    <x v="233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7T00:00:00"/>
    <d v="1899-12-30T11:00:00"/>
    <d v="1899-12-30T11:00:00"/>
    <m/>
    <x v="1"/>
    <s v="JAR"/>
    <d v="2019-03-27T11:00:00"/>
    <n v="27144"/>
    <s v="JOSE REY"/>
    <s v="Carga"/>
    <x v="1"/>
    <n v="13.5"/>
    <n v="26"/>
    <x v="0"/>
    <s v="ENTREPINARES"/>
    <s v="DDP Cliente Inyección"/>
    <s v="valladolid"/>
    <m/>
    <m/>
    <m/>
    <m/>
    <m/>
    <x v="8"/>
    <x v="64"/>
    <x v="2"/>
    <m/>
    <n v="1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11:15:00"/>
    <d v="1899-12-30T11:15:00"/>
    <m/>
    <x v="1"/>
    <s v="JAR"/>
    <d v="2019-03-27T11:30:00"/>
    <m/>
    <s v="SUS MEDIOS"/>
    <s v="Carga"/>
    <x v="1"/>
    <n v="13.5"/>
    <n v="26"/>
    <x v="0"/>
    <s v="CHEP"/>
    <s v="Retira cliente Inyección"/>
    <s v="varios"/>
    <n v="3680305403"/>
    <m/>
    <m/>
    <m/>
    <m/>
    <x v="0"/>
    <x v="64"/>
    <x v="75"/>
    <m/>
    <n v="1"/>
    <x v="0"/>
    <x v="0"/>
    <s v="SI"/>
    <s v="SI"/>
    <s v="SI"/>
    <n v="0"/>
    <n v="1"/>
    <s v="CLIENTES"/>
    <x v="13"/>
    <x v="3"/>
    <n v="468"/>
    <n v="18"/>
    <n v="0.2"/>
  </r>
  <r>
    <d v="2019-03-27T00:00:00"/>
    <d v="1899-12-30T11:16:00"/>
    <m/>
    <m/>
    <x v="0"/>
    <s v="MR"/>
    <d v="2019-03-27T11:30:00"/>
    <m/>
    <s v="SUS MEDIOS"/>
    <s v="Descarga"/>
    <x v="0"/>
    <n v="0"/>
    <n v="1"/>
    <x v="0"/>
    <s v="SIMONA"/>
    <s v="Proveedor Roto"/>
    <s v="SANT BOI"/>
    <s v="ALB. 7201249106 PDO. 213004462"/>
    <m/>
    <m/>
    <m/>
    <m/>
    <x v="3"/>
    <x v="64"/>
    <x v="152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7T00:00:00"/>
    <d v="1899-12-30T12:00:00"/>
    <d v="1899-12-30T12:00:00"/>
    <m/>
    <x v="1"/>
    <s v="JAR"/>
    <d v="2019-03-27T12:00:00"/>
    <n v="27182"/>
    <s v="CBL"/>
    <s v="Carga"/>
    <x v="0"/>
    <n v="1"/>
    <n v="1"/>
    <x v="0"/>
    <s v="ICOMMERS"/>
    <s v="Retira cliente Inyección"/>
    <s v="Valencia"/>
    <m/>
    <m/>
    <m/>
    <m/>
    <m/>
    <x v="3"/>
    <x v="64"/>
    <x v="4"/>
    <m/>
    <n v="0"/>
    <x v="0"/>
    <x v="0"/>
    <s v="SI"/>
    <s v="SI"/>
    <s v="SI"/>
    <n v="0"/>
    <n v="1"/>
    <s v="CLIENTES"/>
    <x v="13"/>
    <x v="3"/>
    <n v="468"/>
    <n v="18"/>
    <n v="0.2"/>
  </r>
  <r>
    <d v="2019-03-27T00:00:00"/>
    <d v="1899-12-30T12:01:00"/>
    <m/>
    <m/>
    <x v="0"/>
    <s v="MR"/>
    <d v="2019-03-27T12:00:00"/>
    <m/>
    <s v="DHL"/>
    <s v="Descarga"/>
    <x v="0"/>
    <n v="0"/>
    <n v="0.5"/>
    <x v="1"/>
    <s v="SAFI FABRICA DE VALVULAS"/>
    <s v="Proveedor Inyección"/>
    <s v="PALAU"/>
    <s v="3 BULTOS GESTIONA SANDRA"/>
    <m/>
    <m/>
    <m/>
    <m/>
    <x v="3"/>
    <x v="64"/>
    <x v="34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7T00:00:00"/>
    <d v="1899-12-30T12:31:00"/>
    <m/>
    <m/>
    <x v="0"/>
    <s v="SJ"/>
    <d v="2019-03-27T12:30:00"/>
    <m/>
    <s v="SUS MEDIOS"/>
    <s v="Descarga"/>
    <x v="0"/>
    <n v="0.5"/>
    <n v="1"/>
    <x v="0"/>
    <s v="EUROMASTER"/>
    <s v="Proveedor Inyección"/>
    <s v="sentmenat"/>
    <s v="0A19001255  PEDIDO113006579"/>
    <m/>
    <m/>
    <m/>
    <n v="10"/>
    <x v="3"/>
    <x v="64"/>
    <x v="16"/>
    <m/>
    <n v="0"/>
    <x v="0"/>
    <x v="0"/>
    <s v="No"/>
    <s v="Sin cita"/>
    <s v="Sin cita"/>
    <n v="1"/>
    <n v="0"/>
    <s v="PROVEEDORES"/>
    <x v="13"/>
    <x v="3"/>
    <n v="468"/>
    <n v="18"/>
    <n v="0.2"/>
  </r>
  <r>
    <d v="2019-03-27T00:00:00"/>
    <d v="1899-12-30T13:00:00"/>
    <d v="1899-12-30T13:00:00"/>
    <m/>
    <x v="1"/>
    <s v="JAR"/>
    <d v="2019-03-27T13:00:00"/>
    <n v="26653"/>
    <s v="JOSE REY"/>
    <s v="Carga"/>
    <x v="1"/>
    <n v="13.5"/>
    <n v="26"/>
    <x v="0"/>
    <s v="ENTREPINARES"/>
    <s v="DDP Cliente Inyección"/>
    <s v="valladolid"/>
    <m/>
    <m/>
    <m/>
    <m/>
    <m/>
    <x v="6"/>
    <x v="64"/>
    <x v="37"/>
    <m/>
    <n v="1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14:00:00"/>
    <d v="1899-12-30T14:00:00"/>
    <m/>
    <x v="1"/>
    <s v="JAR"/>
    <d v="2019-03-27T14:00:00"/>
    <n v="26078"/>
    <s v="SUS MEDIOS"/>
    <s v="Carga"/>
    <x v="0"/>
    <n v="5"/>
    <n v="10"/>
    <x v="2"/>
    <s v="VARIOS"/>
    <s v="Retira cliente Inyección"/>
    <s v="PORTUGAL"/>
    <m/>
    <m/>
    <m/>
    <m/>
    <m/>
    <x v="8"/>
    <x v="64"/>
    <x v="42"/>
    <m/>
    <n v="0"/>
    <x v="0"/>
    <x v="0"/>
    <s v="SI"/>
    <s v="SI"/>
    <s v="SI"/>
    <n v="0"/>
    <n v="1"/>
    <s v="CLIENTES"/>
    <x v="13"/>
    <x v="3"/>
    <n v="468"/>
    <n v="18"/>
    <n v="0.2"/>
  </r>
  <r>
    <d v="2019-03-27T00:00:00"/>
    <d v="1899-12-30T15:00:00"/>
    <d v="1899-12-30T15:00:00"/>
    <m/>
    <x v="1"/>
    <s v="JAR"/>
    <d v="2019-03-27T15:00:00"/>
    <n v="26653"/>
    <s v="JOSE REY"/>
    <s v="Carga"/>
    <x v="1"/>
    <n v="13.5"/>
    <n v="26"/>
    <x v="0"/>
    <s v="ENTREPINARES"/>
    <s v="DDP Cliente Inyección"/>
    <s v="valladolid"/>
    <m/>
    <m/>
    <m/>
    <m/>
    <n v="60"/>
    <x v="0"/>
    <x v="64"/>
    <x v="39"/>
    <m/>
    <n v="1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15:30:00"/>
    <d v="1899-12-30T15:30:00"/>
    <m/>
    <x v="1"/>
    <s v="JAR"/>
    <d v="2019-03-27T15:30:00"/>
    <s v="6006996 - 6006898"/>
    <s v="BREGER"/>
    <s v="Carga"/>
    <x v="0"/>
    <n v="6"/>
    <n v="12"/>
    <x v="0"/>
    <s v="SCHOELLER FRANCIA"/>
    <s v="Retira cliente Filial"/>
    <s v="Francia"/>
    <m/>
    <m/>
    <m/>
    <m/>
    <n v="40"/>
    <x v="4"/>
    <x v="64"/>
    <x v="7"/>
    <m/>
    <n v="0"/>
    <x v="0"/>
    <x v="0"/>
    <s v="SI"/>
    <s v="SI"/>
    <s v="SI"/>
    <n v="0"/>
    <n v="1"/>
    <s v="CLIENTES"/>
    <x v="13"/>
    <x v="3"/>
    <n v="468"/>
    <n v="18"/>
    <n v="0.2"/>
  </r>
  <r>
    <d v="2019-03-27T00:00:00"/>
    <d v="1899-12-30T15:40:00"/>
    <m/>
    <m/>
    <x v="0"/>
    <s v="JAR"/>
    <d v="2019-03-27T15:30:00"/>
    <n v="27214"/>
    <s v="SUS MEDIOS"/>
    <s v="Carga"/>
    <x v="0"/>
    <n v="2"/>
    <n v="3"/>
    <x v="0"/>
    <s v="BORGWARNER EMISSIONS"/>
    <s v="Retira cliente Inyección"/>
    <s v="Portugal"/>
    <m/>
    <m/>
    <m/>
    <m/>
    <n v="10"/>
    <x v="5"/>
    <x v="64"/>
    <x v="73"/>
    <m/>
    <n v="0"/>
    <x v="0"/>
    <x v="0"/>
    <s v="No"/>
    <s v="Sin cita"/>
    <s v="Sin cita"/>
    <n v="1"/>
    <n v="0"/>
    <s v="CLIENTES"/>
    <x v="13"/>
    <x v="3"/>
    <n v="468"/>
    <n v="18"/>
    <n v="0.2"/>
  </r>
  <r>
    <d v="2019-03-27T00:00:00"/>
    <d v="1899-12-30T16:00:00"/>
    <d v="1899-12-30T16:00:00"/>
    <m/>
    <x v="1"/>
    <s v="JAR"/>
    <d v="2019-03-27T16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4"/>
    <x v="13"/>
    <m/>
    <n v="1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16:01:00"/>
    <m/>
    <m/>
    <x v="0"/>
    <s v="MR"/>
    <d v="2019-03-27T16:00:00"/>
    <n v="27259"/>
    <s v="SUS MEDIOS"/>
    <s v="Carga"/>
    <x v="0"/>
    <n v="0"/>
    <n v="0.5"/>
    <x v="1"/>
    <s v="STORE &amp; GO "/>
    <s v="Retira cliente Roto"/>
    <s v="PORTUGAL"/>
    <m/>
    <m/>
    <m/>
    <m/>
    <m/>
    <x v="1"/>
    <x v="64"/>
    <x v="114"/>
    <m/>
    <n v="0"/>
    <x v="0"/>
    <x v="0"/>
    <s v="No"/>
    <s v="Sin cita"/>
    <s v="Sin cita"/>
    <n v="1"/>
    <n v="0"/>
    <s v="CLIENTES"/>
    <x v="13"/>
    <x v="3"/>
    <n v="468"/>
    <n v="18"/>
    <n v="0.2"/>
  </r>
  <r>
    <d v="2019-03-27T00:00:00"/>
    <d v="1899-12-30T17:30:00"/>
    <d v="1899-12-30T17:30:00"/>
    <m/>
    <x v="1"/>
    <s v="JAR"/>
    <d v="2019-03-27T17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4"/>
    <x v="49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7T00:00:00"/>
    <d v="1899-12-30T18:30:00"/>
    <d v="1899-12-30T18:30:00"/>
    <m/>
    <x v="1"/>
    <s v="JAR"/>
    <d v="2019-03-27T18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4"/>
    <x v="48"/>
    <m/>
    <n v="1"/>
    <x v="0"/>
    <x v="0"/>
    <s v="SI"/>
    <s v="SI"/>
    <s v="SI"/>
    <n v="0"/>
    <n v="1"/>
    <s v="TRANS. PROPIO"/>
    <x v="13"/>
    <x v="3"/>
    <n v="468"/>
    <n v="18"/>
    <n v="0.2"/>
  </r>
  <r>
    <d v="2019-03-27T00:00:00"/>
    <d v="1899-12-30T19:00:00"/>
    <d v="1899-12-30T19:00:00"/>
    <m/>
    <x v="1"/>
    <s v="JAR"/>
    <d v="2019-03-27T19:00:00"/>
    <s v="Cisterna-silo 2"/>
    <s v="CISTERNA"/>
    <s v="Descarga"/>
    <x v="0"/>
    <n v="1"/>
    <n v="1"/>
    <x v="1"/>
    <s v="HIDROAGUA"/>
    <s v="Proveedor Inyección"/>
    <s v="palau"/>
    <s v="TF:618642642 /// si hay problema para descargar avisar al chófer "/>
    <s v="R2876BCT"/>
    <m/>
    <m/>
    <n v="1"/>
    <x v="0"/>
    <x v="64"/>
    <x v="57"/>
    <m/>
    <n v="0"/>
    <x v="0"/>
    <x v="0"/>
    <s v="SI"/>
    <s v="SI"/>
    <s v="SI"/>
    <n v="0"/>
    <n v="1"/>
    <s v="PROVEEDORES"/>
    <x v="13"/>
    <x v="3"/>
    <n v="468"/>
    <n v="18"/>
    <n v="0.2"/>
  </r>
  <r>
    <d v="2019-03-27T00:00:00"/>
    <d v="1899-12-30T20:00:00"/>
    <d v="1899-12-30T20:00:00"/>
    <m/>
    <x v="1"/>
    <s v="JAR"/>
    <d v="2019-03-27T20:00:00"/>
    <m/>
    <s v="SUS MEDIOS"/>
    <s v="Carga"/>
    <x v="1"/>
    <n v="13.5"/>
    <n v="26"/>
    <x v="0"/>
    <s v="CHEP"/>
    <s v="Retira cliente Inyección"/>
    <s v="varios"/>
    <n v="3680305144"/>
    <m/>
    <m/>
    <m/>
    <n v="60"/>
    <x v="0"/>
    <x v="64"/>
    <x v="41"/>
    <m/>
    <n v="1"/>
    <x v="0"/>
    <x v="0"/>
    <s v="SI"/>
    <s v="SI"/>
    <s v="Adelanto"/>
    <n v="0"/>
    <n v="1"/>
    <s v="CLIENTES"/>
    <x v="13"/>
    <x v="3"/>
    <n v="468"/>
    <n v="18"/>
    <n v="0.2"/>
  </r>
  <r>
    <d v="2019-03-27T00:00:00"/>
    <d v="1899-12-30T21:00:00"/>
    <d v="1899-12-30T21:00:00"/>
    <m/>
    <x v="1"/>
    <s v="JAR"/>
    <d v="2019-03-27T21:00:00"/>
    <m/>
    <s v="SUS MEDIOS"/>
    <s v="Carga"/>
    <x v="1"/>
    <n v="13.5"/>
    <n v="26"/>
    <x v="0"/>
    <s v="CHEP"/>
    <s v="Retira cliente Inyección"/>
    <s v="varios"/>
    <n v="3680305402"/>
    <m/>
    <m/>
    <m/>
    <m/>
    <x v="8"/>
    <x v="64"/>
    <x v="9"/>
    <m/>
    <n v="1"/>
    <x v="0"/>
    <x v="0"/>
    <s v="SI"/>
    <s v="SI"/>
    <s v="Adelanto"/>
    <n v="0"/>
    <n v="1"/>
    <s v="CLIENTES"/>
    <x v="13"/>
    <x v="3"/>
    <n v="468"/>
    <n v="18"/>
    <n v="0.2"/>
  </r>
  <r>
    <d v="2019-03-28T00:00:00"/>
    <d v="1899-12-30T07:00:00"/>
    <d v="1899-12-30T07:00:00"/>
    <m/>
    <x v="1"/>
    <s v="MR"/>
    <d v="2019-03-28T07:00:00"/>
    <m/>
    <s v="GONZATRANS"/>
    <s v="Carga"/>
    <x v="0"/>
    <n v="10"/>
    <n v="20"/>
    <x v="0"/>
    <s v="GONZATRANS"/>
    <s v="Recogida diaria"/>
    <s v="VARIOS"/>
    <m/>
    <m/>
    <m/>
    <m/>
    <n v="40"/>
    <x v="8"/>
    <x v="65"/>
    <x v="61"/>
    <m/>
    <n v="0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07:30:00"/>
    <d v="1899-12-30T07:30:00"/>
    <m/>
    <x v="1"/>
    <s v="JAR"/>
    <d v="2019-03-28T07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6"/>
    <x v="65"/>
    <x v="18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08:00:00"/>
    <d v="1899-12-30T08:00:00"/>
    <m/>
    <x v="1"/>
    <s v="JAR"/>
    <d v="2019-03-28T08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65"/>
    <x v="9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08:30:00"/>
    <d v="1899-12-30T08:30:00"/>
    <m/>
    <x v="1"/>
    <s v="JAR"/>
    <d v="2019-03-28T08:30:00"/>
    <m/>
    <s v="DAVID BERTRAN"/>
    <s v="Carga"/>
    <x v="0"/>
    <n v="4"/>
    <n v="6"/>
    <x v="0"/>
    <s v="FLUIDRA"/>
    <s v="DDP Cliente Roto"/>
    <s v="Maçanet"/>
    <m/>
    <m/>
    <m/>
    <m/>
    <n v="20"/>
    <x v="6"/>
    <x v="65"/>
    <x v="20"/>
    <m/>
    <n v="0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09:00:00"/>
    <d v="1899-12-30T09:00:00"/>
    <m/>
    <x v="1"/>
    <s v="JAR"/>
    <d v="2019-03-28T09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65"/>
    <x v="22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0:00:00"/>
    <d v="1899-12-30T10:00:00"/>
    <m/>
    <x v="1"/>
    <s v="MR"/>
    <d v="2019-03-28T10:00:00"/>
    <n v="27201"/>
    <s v="SUS MEDIOS"/>
    <s v="Carga"/>
    <x v="0"/>
    <n v="0.5"/>
    <n v="1"/>
    <x v="0"/>
    <s v="MANUFACTURAS DE PLASTICOS REFORZADOS"/>
    <s v="Retira cliente Inyección"/>
    <s v="SABADELL"/>
    <m/>
    <m/>
    <m/>
    <m/>
    <n v="5"/>
    <x v="8"/>
    <x v="65"/>
    <x v="14"/>
    <m/>
    <n v="0"/>
    <x v="0"/>
    <x v="0"/>
    <s v="SI"/>
    <s v="SI"/>
    <s v="SI"/>
    <n v="0"/>
    <n v="1"/>
    <s v="CLIENTES"/>
    <x v="13"/>
    <x v="3"/>
    <n v="468"/>
    <n v="18"/>
    <n v="0.2"/>
  </r>
  <r>
    <d v="2019-03-28T00:00:00"/>
    <d v="1899-12-30T10:30:00"/>
    <d v="1899-12-30T10:30:00"/>
    <m/>
    <x v="1"/>
    <s v="JAR"/>
    <d v="2019-03-28T10:30:00"/>
    <m/>
    <s v="SUS MEDIOS"/>
    <s v="Descarga"/>
    <x v="0"/>
    <n v="1"/>
    <n v="1"/>
    <x v="0"/>
    <s v="EUROGRATE"/>
    <s v="Proveedor Roto"/>
    <s v="palau"/>
    <m/>
    <m/>
    <m/>
    <m/>
    <n v="10"/>
    <x v="4"/>
    <x v="64"/>
    <x v="48"/>
    <m/>
    <n v="0"/>
    <x v="0"/>
    <x v="0"/>
    <s v="SI"/>
    <s v="Adelanto"/>
    <s v="Adelanto"/>
    <n v="0"/>
    <n v="1"/>
    <s v="PROVEEDORES"/>
    <x v="13"/>
    <x v="3"/>
    <n v="468"/>
    <n v="18"/>
    <n v="0.2"/>
  </r>
  <r>
    <d v="2019-03-28T00:00:00"/>
    <d v="1899-12-30T11:00:00"/>
    <d v="1899-12-30T11:00:00"/>
    <m/>
    <x v="1"/>
    <s v="JAR"/>
    <d v="2019-03-28T11:00:00"/>
    <n v="27305"/>
    <s v="SUS MEDIOS"/>
    <s v="Carga"/>
    <x v="0"/>
    <n v="2"/>
    <n v="3"/>
    <x v="0"/>
    <s v="LOGALMA Y PROCOMSA"/>
    <s v="Retira cliente Roto"/>
    <s v="Barcelona"/>
    <m/>
    <m/>
    <m/>
    <m/>
    <n v="20"/>
    <x v="6"/>
    <x v="65"/>
    <x v="2"/>
    <m/>
    <n v="0"/>
    <x v="0"/>
    <x v="0"/>
    <s v="SI"/>
    <s v="SI"/>
    <s v="SI"/>
    <n v="0"/>
    <n v="1"/>
    <s v="CLIENTES"/>
    <x v="13"/>
    <x v="3"/>
    <n v="468"/>
    <n v="18"/>
    <n v="0.2"/>
  </r>
  <r>
    <d v="2019-03-28T00:00:00"/>
    <d v="1899-12-30T11:15:00"/>
    <d v="1899-12-30T11:15:00"/>
    <m/>
    <x v="1"/>
    <s v="JAR"/>
    <d v="2019-03-28T11:30:00"/>
    <n v="6007052"/>
    <s v="SUS MEDIOS"/>
    <s v="Carga"/>
    <x v="0"/>
    <n v="1"/>
    <n v="1"/>
    <x v="0"/>
    <s v="SCHOELLER HOLANDA"/>
    <s v="Retira cliente Filial"/>
    <s v="Holanda"/>
    <m/>
    <m/>
    <m/>
    <m/>
    <n v="10"/>
    <x v="5"/>
    <x v="65"/>
    <x v="75"/>
    <m/>
    <n v="0"/>
    <x v="0"/>
    <x v="0"/>
    <s v="SI"/>
    <s v="SI"/>
    <s v="SI"/>
    <n v="0"/>
    <n v="1"/>
    <s v="CLIENTES"/>
    <x v="13"/>
    <x v="3"/>
    <n v="468"/>
    <n v="18"/>
    <n v="0.2"/>
  </r>
  <r>
    <d v="2019-03-28T00:00:00"/>
    <d v="1899-12-30T11:30:00"/>
    <d v="1899-12-30T11:30:00"/>
    <m/>
    <x v="1"/>
    <s v="JAR"/>
    <d v="2019-03-28T11:3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5"/>
    <x v="3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2:00:00"/>
    <d v="1899-12-30T12:00:00"/>
    <m/>
    <x v="1"/>
    <s v="MR"/>
    <d v="2019-03-28T12:00:00"/>
    <m/>
    <s v="VARIOS"/>
    <s v="Carga"/>
    <x v="0"/>
    <n v="2.5"/>
    <n v="5"/>
    <x v="0"/>
    <s v="MULTIPLASTIC"/>
    <s v="Retira cliente Inyección"/>
    <s v="GRANOLLERS"/>
    <s v="pdo.26224,27011,27363 y 27336"/>
    <m/>
    <m/>
    <m/>
    <n v="20"/>
    <x v="5"/>
    <x v="65"/>
    <x v="4"/>
    <m/>
    <n v="0"/>
    <x v="0"/>
    <x v="0"/>
    <s v="SI"/>
    <s v="SI"/>
    <s v="SI"/>
    <n v="0"/>
    <n v="1"/>
    <s v="CLIENTES"/>
    <x v="13"/>
    <x v="3"/>
    <n v="468"/>
    <n v="18"/>
    <n v="0.2"/>
  </r>
  <r>
    <d v="2019-03-28T00:00:00"/>
    <d v="1899-12-30T12:30:00"/>
    <d v="1899-12-30T12:30:00"/>
    <m/>
    <x v="1"/>
    <s v="JAR"/>
    <d v="2019-03-28T12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5"/>
    <x v="12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8T00:00:00"/>
    <d v="1899-12-30T13:30:00"/>
    <d v="1899-12-30T13:30:00"/>
    <m/>
    <x v="1"/>
    <s v="JAR"/>
    <d v="2019-03-28T13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5"/>
    <x v="6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4:00:00"/>
    <d v="1899-12-30T14:00:00"/>
    <m/>
    <x v="1"/>
    <s v="JAR"/>
    <d v="2019-03-28T14:00:00"/>
    <n v="27088"/>
    <s v="EL MOSCA"/>
    <s v="Carga"/>
    <x v="1"/>
    <n v="13.5"/>
    <n v="26"/>
    <x v="2"/>
    <s v="AGRONATIVA"/>
    <s v="DDP Cliente Inyección"/>
    <s v="MURCIA"/>
    <m/>
    <m/>
    <m/>
    <m/>
    <n v="45"/>
    <x v="8"/>
    <x v="65"/>
    <x v="42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5:00:00"/>
    <d v="1899-12-30T15:00:00"/>
    <m/>
    <x v="1"/>
    <s v="JAR"/>
    <d v="2019-03-28T15:00:00"/>
    <m/>
    <s v="SUS MEDIOS"/>
    <s v="Descarga"/>
    <x v="1"/>
    <n v="13.5"/>
    <n v="26"/>
    <x v="0"/>
    <s v="CHEP"/>
    <s v="Proveedor Inyección"/>
    <s v="palau"/>
    <s v="3680284652 solicitan cita de descarga"/>
    <m/>
    <m/>
    <m/>
    <n v="60"/>
    <x v="4"/>
    <x v="65"/>
    <x v="39"/>
    <m/>
    <n v="1"/>
    <x v="0"/>
    <x v="0"/>
    <s v="SI"/>
    <s v="SI"/>
    <s v="SI"/>
    <n v="0"/>
    <n v="1"/>
    <s v="PROVEEDORES"/>
    <x v="13"/>
    <x v="3"/>
    <n v="468"/>
    <n v="18"/>
    <n v="0.2"/>
  </r>
  <r>
    <d v="2019-03-28T00:00:00"/>
    <d v="1899-12-30T15:30:00"/>
    <d v="1899-12-30T15:30:00"/>
    <m/>
    <x v="1"/>
    <s v="JAR"/>
    <d v="2019-03-28T15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5"/>
    <x v="7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6:00:00"/>
    <d v="1899-12-30T16:00:00"/>
    <m/>
    <x v="1"/>
    <s v="MR"/>
    <d v="2019-03-28T16:00:00"/>
    <m/>
    <s v="GIMARCO"/>
    <s v="Descarga"/>
    <x v="1"/>
    <n v="13.5"/>
    <n v="26"/>
    <x v="0"/>
    <s v="SCHOELLER GAILLON"/>
    <s v="Filial Import"/>
    <s v="GAILLON"/>
    <s v="ref. facturación CB-1165 "/>
    <m/>
    <m/>
    <m/>
    <n v="60"/>
    <x v="0"/>
    <x v="65"/>
    <x v="13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6:30:00"/>
    <d v="1899-12-30T16:30:00"/>
    <m/>
    <x v="1"/>
    <s v="JAR"/>
    <d v="2019-03-28T16:30:00"/>
    <m/>
    <s v="SUS MEDIOS"/>
    <s v="Carga"/>
    <x v="0"/>
    <n v="5"/>
    <n v="10"/>
    <x v="0"/>
    <s v="AQUA AMBIENT"/>
    <s v="Retira cliente Roto"/>
    <s v="VARIOS"/>
    <m/>
    <m/>
    <m/>
    <m/>
    <n v="45"/>
    <x v="4"/>
    <x v="65"/>
    <x v="8"/>
    <m/>
    <n v="0"/>
    <x v="0"/>
    <x v="0"/>
    <s v="SI"/>
    <s v="SI"/>
    <s v="SI"/>
    <n v="0"/>
    <n v="1"/>
    <s v="CLIENTES"/>
    <x v="13"/>
    <x v="3"/>
    <n v="468"/>
    <n v="18"/>
    <n v="0.2"/>
  </r>
  <r>
    <d v="2019-03-28T00:00:00"/>
    <d v="1899-12-30T17:00:00"/>
    <d v="1899-12-30T17:00:00"/>
    <m/>
    <x v="1"/>
    <s v="MR"/>
    <d v="2019-03-28T17:00:00"/>
    <m/>
    <s v="TRANSLINK"/>
    <s v="Carga"/>
    <x v="0"/>
    <n v="2"/>
    <n v="3"/>
    <x v="0"/>
    <s v="TRANSLINK"/>
    <s v="Recogida diaria"/>
    <s v="VARIOS"/>
    <m/>
    <m/>
    <m/>
    <m/>
    <n v="20"/>
    <x v="0"/>
    <x v="65"/>
    <x v="41"/>
    <m/>
    <n v="0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7:40:00"/>
    <d v="1899-12-30T17:40:00"/>
    <m/>
    <x v="1"/>
    <s v="JAR"/>
    <d v="2019-03-28T17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5"/>
    <x v="59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8:00:00"/>
    <d v="1899-12-30T18:00:00"/>
    <m/>
    <x v="1"/>
    <s v="JAR"/>
    <d v="2019-03-28T18:00:00"/>
    <n v="26037"/>
    <s v="SUS MEDIOS"/>
    <s v="Carga"/>
    <x v="1"/>
    <n v="13.5"/>
    <n v="26"/>
    <x v="0"/>
    <s v="VALEO MARRUECOS"/>
    <s v="Retira cliente Inyección"/>
    <s v="Marruecos"/>
    <s v="ENVIO 8077"/>
    <s v="R6682BBK"/>
    <m/>
    <m/>
    <n v="60"/>
    <x v="4"/>
    <x v="64"/>
    <x v="12"/>
    <m/>
    <n v="1"/>
    <x v="0"/>
    <x v="0"/>
    <s v="SI"/>
    <s v="Adelanto"/>
    <s v="Adelanto"/>
    <n v="0"/>
    <n v="1"/>
    <s v="CLIENTES"/>
    <x v="13"/>
    <x v="3"/>
    <n v="468"/>
    <n v="18"/>
    <n v="0.2"/>
  </r>
  <r>
    <d v="2019-03-28T00:00:00"/>
    <d v="1899-12-30T18:30:00"/>
    <d v="1899-12-30T18:30:00"/>
    <m/>
    <x v="1"/>
    <s v="JAR"/>
    <d v="2019-03-28T18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5"/>
    <x v="48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18:40:00"/>
    <d v="1899-12-30T18:40:00"/>
    <m/>
    <x v="1"/>
    <s v="JAR"/>
    <d v="2019-03-28T18:3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5"/>
    <x v="50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8T00:00:00"/>
    <d v="1899-12-30T19:00:00"/>
    <d v="1899-12-30T19:00:00"/>
    <m/>
    <x v="1"/>
    <s v="JAR"/>
    <d v="2019-03-28T19:00:00"/>
    <s v="Cisterna-silo 2"/>
    <s v="CISTERNA"/>
    <s v="Descarga"/>
    <x v="0"/>
    <n v="1"/>
    <n v="1"/>
    <x v="1"/>
    <s v="HIDROAGUA"/>
    <s v="Proveedor Inyección"/>
    <s v="palau"/>
    <s v="En silo 6 - patio"/>
    <m/>
    <m/>
    <m/>
    <n v="1"/>
    <x v="5"/>
    <x v="65"/>
    <x v="9"/>
    <m/>
    <n v="0"/>
    <x v="0"/>
    <x v="0"/>
    <s v="SI"/>
    <s v="SI"/>
    <s v="Adelanto"/>
    <n v="0"/>
    <n v="1"/>
    <s v="PROVEEDORES"/>
    <x v="13"/>
    <x v="3"/>
    <n v="468"/>
    <n v="18"/>
    <n v="0.2"/>
  </r>
  <r>
    <d v="2019-03-28T00:00:00"/>
    <d v="1899-12-30T19:30:00"/>
    <d v="1899-12-30T19:30:00"/>
    <m/>
    <x v="1"/>
    <s v="JAR"/>
    <d v="2019-03-28T19:30:00"/>
    <m/>
    <s v="SUS MEDIOS"/>
    <s v="Carga"/>
    <x v="1"/>
    <n v="13.5"/>
    <n v="26"/>
    <x v="0"/>
    <s v="CHEP"/>
    <s v="Retira cliente Inyección"/>
    <s v="varios"/>
    <n v="3680305458"/>
    <m/>
    <m/>
    <m/>
    <n v="60"/>
    <x v="0"/>
    <x v="65"/>
    <x v="49"/>
    <m/>
    <n v="1"/>
    <x v="0"/>
    <x v="0"/>
    <s v="SI"/>
    <s v="SI"/>
    <s v="SI"/>
    <n v="0"/>
    <n v="1"/>
    <s v="CLIENTES"/>
    <x v="13"/>
    <x v="3"/>
    <n v="468"/>
    <n v="18"/>
    <n v="0.2"/>
  </r>
  <r>
    <d v="2019-03-28T00:00:00"/>
    <d v="1899-12-30T20:00:00"/>
    <d v="1899-12-30T20:00:00"/>
    <m/>
    <x v="1"/>
    <s v="JAR"/>
    <d v="2019-03-28T20:00:00"/>
    <m/>
    <s v="SUS MEDIOS"/>
    <s v="Carga"/>
    <x v="1"/>
    <n v="13.5"/>
    <n v="26"/>
    <x v="0"/>
    <s v="CHEP"/>
    <s v="Retira cliente Inyección"/>
    <s v="varios"/>
    <n v="3680305408"/>
    <m/>
    <m/>
    <m/>
    <n v="60"/>
    <x v="8"/>
    <x v="65"/>
    <x v="37"/>
    <m/>
    <n v="1"/>
    <x v="0"/>
    <x v="0"/>
    <s v="SI"/>
    <s v="SI"/>
    <s v="Adelanto"/>
    <n v="0"/>
    <n v="1"/>
    <s v="CLIENTES"/>
    <x v="13"/>
    <x v="3"/>
    <n v="468"/>
    <n v="18"/>
    <n v="0.2"/>
  </r>
  <r>
    <d v="2019-03-28T00:00:00"/>
    <d v="1899-12-30T20:30:00"/>
    <d v="1899-12-30T20:30:00"/>
    <m/>
    <x v="1"/>
    <s v="JAR"/>
    <d v="2019-03-28T20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5"/>
    <x v="201"/>
    <m/>
    <n v="1"/>
    <x v="0"/>
    <x v="0"/>
    <s v="SI"/>
    <s v="SI"/>
    <s v="SI"/>
    <n v="0"/>
    <n v="1"/>
    <s v="TRANS. PROPIO"/>
    <x v="13"/>
    <x v="3"/>
    <n v="468"/>
    <n v="18"/>
    <n v="0.2"/>
  </r>
  <r>
    <d v="2019-03-28T00:00:00"/>
    <d v="1899-12-30T21:30:00"/>
    <d v="1899-12-30T21:30:00"/>
    <m/>
    <x v="1"/>
    <s v="JAR"/>
    <d v="2019-03-28T21:30:00"/>
    <m/>
    <s v="SUS MEDIOS"/>
    <s v="Carga"/>
    <x v="1"/>
    <n v="13.5"/>
    <n v="26"/>
    <x v="0"/>
    <s v="CHEP"/>
    <s v="Retira cliente Inyección"/>
    <s v="varios"/>
    <n v="3680305455"/>
    <m/>
    <m/>
    <m/>
    <n v="90"/>
    <x v="0"/>
    <x v="65"/>
    <x v="3"/>
    <m/>
    <n v="1"/>
    <x v="0"/>
    <x v="0"/>
    <s v="SI"/>
    <s v="SI"/>
    <s v="Adelanto"/>
    <n v="0"/>
    <n v="1"/>
    <s v="CLIENTES"/>
    <x v="13"/>
    <x v="3"/>
    <n v="468"/>
    <n v="18"/>
    <n v="0.2"/>
  </r>
  <r>
    <d v="2019-03-29T00:00:00"/>
    <d v="1899-12-30T06:00:00"/>
    <d v="1899-12-30T06:00:00"/>
    <m/>
    <x v="1"/>
    <s v="JAR"/>
    <d v="2019-03-29T06:00:00"/>
    <s v="Cisterna-silo 6"/>
    <s v="CISTERNA"/>
    <s v="Descarga"/>
    <x v="0"/>
    <n v="1"/>
    <n v="1"/>
    <x v="1"/>
    <s v="HIDROAGUA"/>
    <s v="Proveedor Inyección"/>
    <s v="palau"/>
    <m/>
    <m/>
    <m/>
    <m/>
    <n v="1"/>
    <x v="8"/>
    <x v="66"/>
    <x v="76"/>
    <m/>
    <n v="0"/>
    <x v="0"/>
    <x v="0"/>
    <s v="SI"/>
    <s v="SI"/>
    <s v="SI"/>
    <n v="0"/>
    <n v="1"/>
    <s v="PROVEEDORES"/>
    <x v="13"/>
    <x v="3"/>
    <n v="468"/>
    <n v="18"/>
    <n v="0.2"/>
  </r>
  <r>
    <d v="2019-03-29T00:00:00"/>
    <d v="1899-12-30T06:30:00"/>
    <d v="1899-12-30T06:30:00"/>
    <m/>
    <x v="1"/>
    <s v="JAR"/>
    <d v="2019-03-29T06:3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6"/>
    <x v="167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07:00:00"/>
    <d v="1899-12-30T07:00:00"/>
    <m/>
    <x v="1"/>
    <s v="MR"/>
    <d v="2019-03-29T07:00:00"/>
    <m/>
    <s v="GONZATRANS"/>
    <s v="Carga"/>
    <x v="1"/>
    <n v="13.5"/>
    <n v="26"/>
    <x v="0"/>
    <s v="GONZATRANS"/>
    <s v="Recogida diaria"/>
    <s v="VARIOS"/>
    <m/>
    <m/>
    <m/>
    <m/>
    <n v="60"/>
    <x v="8"/>
    <x v="66"/>
    <x v="61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07:30:00"/>
    <d v="1899-12-30T07:30:00"/>
    <m/>
    <x v="1"/>
    <s v="JAR"/>
    <d v="2019-03-29T07:30:00"/>
    <n v="27270"/>
    <s v="JOSE REY"/>
    <s v="Carga"/>
    <x v="0"/>
    <n v="10"/>
    <n v="20"/>
    <x v="0"/>
    <s v="ARBISA"/>
    <s v="DDP Cliente Roto"/>
    <s v="navarra"/>
    <m/>
    <m/>
    <m/>
    <m/>
    <n v="30"/>
    <x v="6"/>
    <x v="66"/>
    <x v="18"/>
    <m/>
    <n v="0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08:00:00"/>
    <d v="1899-12-30T08:00:00"/>
    <m/>
    <x v="1"/>
    <s v="JAR"/>
    <d v="2019-03-29T08:00:00"/>
    <s v="DAVID "/>
    <s v="DAVID BERTRAN"/>
    <s v="Carga"/>
    <x v="0"/>
    <n v="4"/>
    <n v="6"/>
    <x v="0"/>
    <s v="DAVID BERTRAN"/>
    <s v="DDP Cliente Inyección"/>
    <s v="varios"/>
    <s v="Reparto diario"/>
    <m/>
    <m/>
    <m/>
    <n v="10"/>
    <x v="6"/>
    <x v="66"/>
    <x v="9"/>
    <m/>
    <n v="0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08:30:00"/>
    <d v="1899-12-30T08:30:00"/>
    <m/>
    <x v="1"/>
    <s v="JAR"/>
    <d v="2019-03-29T08:30:00"/>
    <n v="27283"/>
    <s v="GONZATRANS"/>
    <s v="Carga"/>
    <x v="1"/>
    <n v="13.5"/>
    <n v="26"/>
    <x v="2"/>
    <s v="LA COMA"/>
    <s v="DDP Cliente Inyección"/>
    <s v="SOSES"/>
    <m/>
    <m/>
    <m/>
    <m/>
    <n v="45"/>
    <x v="8"/>
    <x v="66"/>
    <x v="20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09:00:00"/>
    <d v="1899-12-30T09:00:00"/>
    <m/>
    <x v="1"/>
    <s v="JAR"/>
    <d v="2019-03-29T09:00:00"/>
    <m/>
    <s v="SUS MEDIOS"/>
    <s v="Carga"/>
    <x v="1"/>
    <n v="13.5"/>
    <n v="26"/>
    <x v="0"/>
    <s v="CHEP"/>
    <s v="Retira cliente Inyección"/>
    <s v="varios"/>
    <s v="3680305409  - Reservada"/>
    <s v="PB0042EP CB3938M"/>
    <m/>
    <m/>
    <n v="60"/>
    <x v="0"/>
    <x v="66"/>
    <x v="39"/>
    <m/>
    <n v="1"/>
    <x v="0"/>
    <x v="0"/>
    <s v="SI"/>
    <s v="SI"/>
    <s v="Retraso"/>
    <n v="1"/>
    <n v="0"/>
    <s v="CLIENTES"/>
    <x v="13"/>
    <x v="3"/>
    <n v="468"/>
    <n v="18"/>
    <n v="0.2"/>
  </r>
  <r>
    <d v="2019-03-29T00:00:00"/>
    <d v="1899-12-30T09:30:00"/>
    <d v="1899-12-30T09:30:00"/>
    <m/>
    <x v="1"/>
    <s v="JAR"/>
    <d v="2019-03-29T09:3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66"/>
    <x v="0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0:00:00"/>
    <d v="1899-12-30T10:00:00"/>
    <m/>
    <x v="1"/>
    <s v="JAR"/>
    <d v="2019-03-29T10:00:00"/>
    <m/>
    <s v="SUS MEDIOS"/>
    <s v="Carga"/>
    <x v="0"/>
    <n v="1"/>
    <n v="2"/>
    <x v="0"/>
    <s v="ICOMMERS"/>
    <s v="Retira cliente Inyección"/>
    <s v="VALENCIA"/>
    <s v="27241-27240"/>
    <m/>
    <m/>
    <m/>
    <n v="10"/>
    <x v="8"/>
    <x v="66"/>
    <x v="14"/>
    <m/>
    <n v="0"/>
    <x v="0"/>
    <x v="0"/>
    <s v="SI"/>
    <s v="SI"/>
    <s v="SI"/>
    <n v="0"/>
    <n v="1"/>
    <s v="CLIENTES"/>
    <x v="13"/>
    <x v="3"/>
    <n v="468"/>
    <n v="18"/>
    <n v="0.2"/>
  </r>
  <r>
    <d v="2019-03-29T00:00:00"/>
    <d v="1899-12-30T10:30:00"/>
    <d v="1899-12-30T10:30:00"/>
    <m/>
    <x v="1"/>
    <s v="JAR"/>
    <d v="2019-03-29T10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60"/>
    <x v="8"/>
    <x v="66"/>
    <x v="1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1:00:00"/>
    <d v="1899-12-30T11:00:00"/>
    <m/>
    <x v="1"/>
    <s v="MR"/>
    <d v="2019-03-29T11:00:00"/>
    <n v="27270"/>
    <s v="JOSE REY"/>
    <s v="Carga"/>
    <x v="0"/>
    <n v="10"/>
    <n v="20"/>
    <x v="0"/>
    <s v="ARBISA"/>
    <s v="DDP Cliente Roto"/>
    <s v="NAVARRA"/>
    <m/>
    <m/>
    <m/>
    <m/>
    <n v="45"/>
    <x v="6"/>
    <x v="66"/>
    <x v="2"/>
    <m/>
    <n v="0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2:00:00"/>
    <d v="1899-12-30T12:00:00"/>
    <m/>
    <x v="1"/>
    <s v="JAR"/>
    <d v="2019-03-29T12:00:00"/>
    <n v="27361"/>
    <s v="GONZATRANS"/>
    <s v="Carga"/>
    <x v="1"/>
    <n v="13.5"/>
    <n v="26"/>
    <x v="2"/>
    <s v="LA COMA"/>
    <s v="DDP Cliente Inyección"/>
    <s v="Huesca"/>
    <m/>
    <m/>
    <m/>
    <m/>
    <n v="45"/>
    <x v="8"/>
    <x v="66"/>
    <x v="4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2:30:00"/>
    <d v="1899-12-30T12:30:00"/>
    <m/>
    <x v="1"/>
    <s v="MR"/>
    <d v="2019-03-29T12:30:00"/>
    <m/>
    <s v="GONZATRANS"/>
    <s v="Carga"/>
    <x v="1"/>
    <n v="13.5"/>
    <n v="26"/>
    <x v="0"/>
    <s v="GONZATRANS"/>
    <s v="Recogida diaria"/>
    <s v="VARIOS"/>
    <m/>
    <m/>
    <m/>
    <m/>
    <n v="60"/>
    <x v="0"/>
    <x v="66"/>
    <x v="7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9T00:00:00"/>
    <d v="1899-12-30T13:00:00"/>
    <d v="1899-12-30T13:00:00"/>
    <m/>
    <x v="1"/>
    <s v="JAR"/>
    <d v="2019-03-29T13:00:00"/>
    <n v="27088"/>
    <s v="EL MOSCA"/>
    <s v="Carga"/>
    <x v="1"/>
    <n v="13.5"/>
    <n v="26"/>
    <x v="2"/>
    <s v="AGRONATIVA"/>
    <s v="DDP Cliente Inyección"/>
    <s v="MURCIA"/>
    <m/>
    <m/>
    <m/>
    <m/>
    <n v="45"/>
    <x v="11"/>
    <x v="66"/>
    <x v="37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4:00:00"/>
    <d v="1899-12-30T14:00:00"/>
    <m/>
    <x v="1"/>
    <s v="JAR"/>
    <d v="2019-03-29T14:00:00"/>
    <n v="27361"/>
    <s v="GONZATRANS"/>
    <s v="Carga"/>
    <x v="1"/>
    <n v="13.5"/>
    <n v="26"/>
    <x v="2"/>
    <s v="LA COMA"/>
    <s v="DDP Cliente Inyección"/>
    <s v="Huesca"/>
    <m/>
    <m/>
    <m/>
    <m/>
    <n v="45"/>
    <x v="4"/>
    <x v="66"/>
    <x v="42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4:30:00"/>
    <d v="1899-12-30T14:30:00"/>
    <m/>
    <x v="1"/>
    <s v="JAR"/>
    <d v="2019-03-29T14:30:00"/>
    <m/>
    <s v="ALGAITRUCK"/>
    <s v="Carga"/>
    <x v="1"/>
    <n v="13.5"/>
    <n v="26"/>
    <x v="0"/>
    <s v="SCHOELLER LORQUI"/>
    <s v="Entre plantas"/>
    <s v="lorqui"/>
    <m/>
    <m/>
    <m/>
    <m/>
    <n v="60"/>
    <x v="8"/>
    <x v="66"/>
    <x v="12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5:00:00"/>
    <d v="1899-12-30T15:00:00"/>
    <m/>
    <x v="1"/>
    <s v="JAR"/>
    <d v="2019-03-29T15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6"/>
    <x v="57"/>
    <m/>
    <n v="1"/>
    <x v="0"/>
    <x v="0"/>
    <s v="SI"/>
    <s v="SI"/>
    <s v="Retraso"/>
    <n v="1"/>
    <n v="0"/>
    <s v="TRANS. PROPIO"/>
    <x v="13"/>
    <x v="3"/>
    <n v="468"/>
    <n v="18"/>
    <n v="0.2"/>
  </r>
  <r>
    <d v="2019-03-29T00:00:00"/>
    <d v="1899-12-30T15:30:00"/>
    <d v="1899-12-30T15:30:00"/>
    <m/>
    <x v="1"/>
    <s v="JAR"/>
    <d v="2019-03-29T15:30:00"/>
    <m/>
    <s v="AZKAR"/>
    <s v="Carga"/>
    <x v="0"/>
    <n v="4"/>
    <n v="5"/>
    <x v="0"/>
    <s v="CAVYCAR"/>
    <s v="Retira cliente Roto"/>
    <s v="navarra"/>
    <s v="26707 y 26800"/>
    <m/>
    <m/>
    <m/>
    <n v="20"/>
    <x v="2"/>
    <x v="66"/>
    <x v="7"/>
    <m/>
    <n v="0"/>
    <x v="0"/>
    <x v="0"/>
    <s v="SI"/>
    <s v="SI"/>
    <s v="SI"/>
    <n v="0"/>
    <n v="1"/>
    <s v="CLIENTES"/>
    <x v="13"/>
    <x v="3"/>
    <n v="468"/>
    <n v="18"/>
    <n v="0.2"/>
  </r>
  <r>
    <d v="2019-03-29T00:00:00"/>
    <d v="1899-12-30T16:00:00"/>
    <d v="1899-12-30T16:00:00"/>
    <m/>
    <x v="1"/>
    <s v="JAR"/>
    <d v="2019-03-29T16:00:00"/>
    <n v="27361"/>
    <s v="GONZATRANS"/>
    <s v="Carga"/>
    <x v="1"/>
    <n v="13.5"/>
    <n v="26"/>
    <x v="2"/>
    <s v="LA COMA"/>
    <s v="DDP Cliente Inyección"/>
    <s v="Huesca"/>
    <m/>
    <m/>
    <m/>
    <m/>
    <n v="45"/>
    <x v="4"/>
    <x v="66"/>
    <x v="13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6:30:00"/>
    <d v="1899-12-30T16:30:00"/>
    <m/>
    <x v="1"/>
    <s v="JAR"/>
    <d v="2019-03-29T16:30:00"/>
    <m/>
    <s v="SUS MEDIOS"/>
    <s v="Carga"/>
    <x v="0"/>
    <n v="5"/>
    <n v="10"/>
    <x v="0"/>
    <s v="AQUA AMBIENT"/>
    <s v="Retira cliente Roto"/>
    <s v="VARIOS"/>
    <m/>
    <m/>
    <m/>
    <m/>
    <n v="10"/>
    <x v="4"/>
    <x v="66"/>
    <x v="8"/>
    <m/>
    <n v="0"/>
    <x v="0"/>
    <x v="0"/>
    <s v="SI"/>
    <s v="SI"/>
    <s v="SI"/>
    <n v="0"/>
    <n v="1"/>
    <s v="CLIENTES"/>
    <x v="13"/>
    <x v="3"/>
    <n v="468"/>
    <n v="18"/>
    <n v="0.2"/>
  </r>
  <r>
    <d v="2019-03-29T00:00:00"/>
    <d v="1899-12-30T17:00:00"/>
    <d v="1899-12-30T17:00:00"/>
    <m/>
    <x v="1"/>
    <s v="MR"/>
    <d v="2019-03-29T17:00:00"/>
    <m/>
    <s v="TRANSLINK"/>
    <s v="Carga"/>
    <x v="0"/>
    <n v="1"/>
    <n v="2"/>
    <x v="0"/>
    <s v="TRANSLINK"/>
    <s v="Recogida diaria"/>
    <s v="VARIOS"/>
    <m/>
    <m/>
    <m/>
    <m/>
    <n v="20"/>
    <x v="0"/>
    <x v="66"/>
    <x v="41"/>
    <m/>
    <n v="0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7:30:00"/>
    <d v="1899-12-30T17:30:00"/>
    <m/>
    <x v="1"/>
    <s v="JAR"/>
    <d v="2019-03-29T17:30:00"/>
    <n v="27361"/>
    <s v="GONZATRANS"/>
    <s v="Carga"/>
    <x v="1"/>
    <n v="13.5"/>
    <n v="26"/>
    <x v="2"/>
    <s v="LA COMA"/>
    <s v="DDP Cliente Inyección"/>
    <s v="Huesca"/>
    <m/>
    <m/>
    <m/>
    <m/>
    <n v="45"/>
    <x v="4"/>
    <x v="66"/>
    <x v="56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8:00:00"/>
    <d v="1899-12-30T18:00:00"/>
    <m/>
    <x v="1"/>
    <s v="JAR"/>
    <d v="2019-03-29T18:00:00"/>
    <n v="25840"/>
    <s v="SUS MEDIOS"/>
    <s v="Carga"/>
    <x v="1"/>
    <n v="13.5"/>
    <n v="26"/>
    <x v="0"/>
    <s v="VALEO MARRUECOS"/>
    <s v="Retira cliente Inyección"/>
    <s v="Marruecos"/>
    <m/>
    <m/>
    <m/>
    <m/>
    <n v="60"/>
    <x v="6"/>
    <x v="65"/>
    <x v="86"/>
    <m/>
    <n v="1"/>
    <x v="0"/>
    <x v="0"/>
    <s v="SI"/>
    <s v="Adelanto"/>
    <s v="Adelanto"/>
    <n v="0"/>
    <n v="1"/>
    <s v="CLIENTES"/>
    <x v="13"/>
    <x v="3"/>
    <n v="468"/>
    <n v="18"/>
    <n v="0.2"/>
  </r>
  <r>
    <d v="2019-03-29T00:00:00"/>
    <d v="1899-12-30T18:30:00"/>
    <d v="1899-12-30T18:30:00"/>
    <m/>
    <x v="1"/>
    <s v="JAR"/>
    <d v="2019-03-29T18:30:00"/>
    <n v="27224"/>
    <s v="SESE"/>
    <s v="Carga"/>
    <x v="1"/>
    <n v="13.5"/>
    <n v="26"/>
    <x v="0"/>
    <s v="VALEO"/>
    <s v="Retira cliente Inyección"/>
    <s v="jaen"/>
    <m/>
    <m/>
    <m/>
    <m/>
    <n v="60"/>
    <x v="0"/>
    <x v="66"/>
    <x v="190"/>
    <m/>
    <n v="1"/>
    <x v="0"/>
    <x v="0"/>
    <s v="SI"/>
    <s v="SI"/>
    <s v="Retraso"/>
    <n v="1"/>
    <n v="0"/>
    <s v="CLIENTES"/>
    <x v="13"/>
    <x v="3"/>
    <n v="468"/>
    <n v="18"/>
    <n v="0.2"/>
  </r>
  <r>
    <d v="2019-03-29T00:00:00"/>
    <d v="1899-12-30T19:00:00"/>
    <d v="1899-12-30T19:00:00"/>
    <m/>
    <x v="1"/>
    <s v="MR"/>
    <d v="2019-03-29T19:00:00"/>
    <m/>
    <s v="GONZATRANS"/>
    <s v="Carga"/>
    <x v="0"/>
    <n v="6"/>
    <n v="12"/>
    <x v="0"/>
    <s v="GONZATRANS"/>
    <s v="Recogida diaria"/>
    <s v="VARIOS"/>
    <m/>
    <m/>
    <m/>
    <m/>
    <n v="60"/>
    <x v="0"/>
    <x v="66"/>
    <x v="57"/>
    <m/>
    <n v="0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19:30:00"/>
    <d v="1899-12-30T19:30:00"/>
    <m/>
    <x v="1"/>
    <s v="JAR"/>
    <d v="2019-03-29T19:30:00"/>
    <n v="27361"/>
    <s v="GONZATRANS"/>
    <s v="Carga"/>
    <x v="1"/>
    <n v="13.5"/>
    <n v="26"/>
    <x v="2"/>
    <s v="LA COMA"/>
    <s v="DDP Cliente Inyección"/>
    <s v="Huesca"/>
    <m/>
    <m/>
    <m/>
    <m/>
    <n v="45"/>
    <x v="4"/>
    <x v="66"/>
    <x v="49"/>
    <m/>
    <n v="1"/>
    <x v="0"/>
    <x v="0"/>
    <s v="SI"/>
    <s v="SI"/>
    <s v="SI"/>
    <n v="0"/>
    <n v="1"/>
    <s v="TRANS. PROPIO"/>
    <x v="13"/>
    <x v="3"/>
    <n v="468"/>
    <n v="18"/>
    <n v="0.2"/>
  </r>
  <r>
    <d v="2019-03-29T00:00:00"/>
    <d v="1899-12-30T21:00:00"/>
    <d v="1899-12-30T21:00:00"/>
    <m/>
    <x v="1"/>
    <s v="JAR"/>
    <d v="2019-03-29T21:00:00"/>
    <m/>
    <s v="SUS MEDIOS"/>
    <s v="Carga"/>
    <x v="1"/>
    <n v="13.5"/>
    <n v="26"/>
    <x v="0"/>
    <s v="CHEP"/>
    <s v="Retira cliente Inyección"/>
    <s v="varios"/>
    <n v="3680305457"/>
    <m/>
    <m/>
    <m/>
    <n v="60"/>
    <x v="0"/>
    <x v="66"/>
    <x v="41"/>
    <m/>
    <n v="1"/>
    <x v="0"/>
    <x v="0"/>
    <s v="SI"/>
    <s v="SI"/>
    <s v="Adelanto"/>
    <n v="0"/>
    <n v="1"/>
    <s v="CLIENTES"/>
    <x v="13"/>
    <x v="3"/>
    <n v="468"/>
    <n v="18"/>
    <n v="0.2"/>
  </r>
  <r>
    <d v="2019-04-01T00:00:00"/>
    <d v="1899-12-30T06:00:00"/>
    <d v="1899-12-30T06:00:00"/>
    <m/>
    <x v="1"/>
    <s v="JAR"/>
    <d v="2019-04-01T06:0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7"/>
    <x v="76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07:30:00"/>
    <d v="1899-12-30T07:30:00"/>
    <m/>
    <x v="1"/>
    <s v="JAR"/>
    <d v="2019-04-01T07:3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7"/>
    <x v="0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1T00:00:00"/>
    <d v="1899-12-30T08:00:00"/>
    <d v="1899-12-30T08:00:00"/>
    <m/>
    <x v="1"/>
    <s v="JAR"/>
    <d v="2019-04-01T08:00:00"/>
    <s v="DAVID "/>
    <s v="DAVID BERTRAN"/>
    <s v="Carga"/>
    <x v="0"/>
    <n v="4"/>
    <n v="6"/>
    <x v="0"/>
    <s v="DAVID BERTRAN"/>
    <s v="DDP Cliente Inyección"/>
    <s v="varios"/>
    <s v="GRIFOLS"/>
    <m/>
    <m/>
    <m/>
    <n v="10"/>
    <x v="8"/>
    <x v="67"/>
    <x v="9"/>
    <m/>
    <n v="0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08:30:00"/>
    <d v="1899-12-30T08:30:00"/>
    <m/>
    <x v="1"/>
    <s v="JAR"/>
    <d v="2019-04-01T08:3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7"/>
    <x v="20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09:00:00"/>
    <d v="1899-12-30T09:00:00"/>
    <m/>
    <x v="1"/>
    <s v="JAR"/>
    <d v="2019-04-01T09:0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7"/>
    <x v="32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1T00:00:00"/>
    <d v="1899-12-30T09:30:00"/>
    <d v="1899-12-30T09:30:00"/>
    <m/>
    <x v="1"/>
    <s v="JAR"/>
    <d v="2019-04-01T09:30:00"/>
    <m/>
    <s v="COBARPLAS"/>
    <s v="Descarga"/>
    <x v="1"/>
    <n v="13.5"/>
    <n v="26"/>
    <x v="0"/>
    <s v="PLASTICOS GUELL"/>
    <s v="Proveedor Roto"/>
    <s v="palau"/>
    <m/>
    <m/>
    <m/>
    <m/>
    <n v="40"/>
    <x v="6"/>
    <x v="67"/>
    <x v="0"/>
    <m/>
    <n v="1"/>
    <x v="0"/>
    <x v="0"/>
    <s v="SI"/>
    <s v="SI"/>
    <s v="SI"/>
    <n v="0"/>
    <n v="1"/>
    <s v="PROVEEDORES"/>
    <x v="14"/>
    <x v="4"/>
    <n v="468"/>
    <n v="18"/>
    <n v="0.2"/>
  </r>
  <r>
    <d v="2019-04-01T00:00:00"/>
    <d v="1899-12-30T09:40:00"/>
    <d v="1899-12-30T09:40:00"/>
    <m/>
    <x v="1"/>
    <s v="JAR"/>
    <d v="2019-04-01T09:30:00"/>
    <s v="DAVID "/>
    <s v="DAVID BERTRAN"/>
    <s v="Carga"/>
    <x v="0"/>
    <n v="4"/>
    <n v="6"/>
    <x v="0"/>
    <s v="DAVID BERTRAN"/>
    <s v="DDP Cliente Inyección"/>
    <s v="varios"/>
    <s v="Residuos"/>
    <m/>
    <m/>
    <m/>
    <n v="20"/>
    <x v="6"/>
    <x v="67"/>
    <x v="83"/>
    <m/>
    <n v="0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0:00:00"/>
    <d v="1899-12-30T10:00:00"/>
    <m/>
    <x v="1"/>
    <s v="JAR"/>
    <d v="2019-04-01T10:00:00"/>
    <n v="27283"/>
    <s v="GONZATRANS"/>
    <s v="Carga"/>
    <x v="1"/>
    <n v="13.5"/>
    <n v="26"/>
    <x v="2"/>
    <s v="LA COMA"/>
    <s v="DDP Cliente Inyección"/>
    <s v="SOSES"/>
    <m/>
    <m/>
    <m/>
    <m/>
    <n v="45"/>
    <x v="8"/>
    <x v="67"/>
    <x v="14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0:15:00"/>
    <d v="1899-12-30T10:15:00"/>
    <m/>
    <x v="1"/>
    <s v="JAR"/>
    <d v="2019-04-01T10:30:00"/>
    <s v="DAVID "/>
    <s v="DAVID BERTRAN"/>
    <s v="Carga"/>
    <x v="0"/>
    <n v="4"/>
    <n v="6"/>
    <x v="0"/>
    <s v="DAVID BERTRAN"/>
    <s v="DDP Cliente Inyección"/>
    <s v="varios"/>
    <s v="Residuos"/>
    <m/>
    <m/>
    <m/>
    <n v="15"/>
    <x v="6"/>
    <x v="67"/>
    <x v="43"/>
    <m/>
    <n v="0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1:00:00"/>
    <d v="1899-12-30T11:00:00"/>
    <m/>
    <x v="1"/>
    <s v="JAR"/>
    <d v="2019-04-01T11:0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7"/>
    <x v="2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1:20:00"/>
    <m/>
    <m/>
    <x v="0"/>
    <s v="JAR"/>
    <d v="2019-04-01T11:30:00"/>
    <s v="Frigel"/>
    <s v="MOLDTRANS"/>
    <s v="Descarga"/>
    <x v="0"/>
    <n v="1"/>
    <n v="1"/>
    <x v="1"/>
    <s v="VARIOS"/>
    <s v="Proveedor Inyección"/>
    <s v="palau"/>
    <s v="Att. Alberto Costa"/>
    <m/>
    <m/>
    <m/>
    <n v="10"/>
    <x v="5"/>
    <x v="67"/>
    <x v="212"/>
    <m/>
    <n v="0"/>
    <x v="0"/>
    <x v="0"/>
    <s v="No"/>
    <s v="Sin cita"/>
    <s v="Sin cita"/>
    <n v="1"/>
    <n v="0"/>
    <s v="PROVEEDORES"/>
    <x v="14"/>
    <x v="4"/>
    <n v="468"/>
    <n v="18"/>
    <n v="0.2"/>
  </r>
  <r>
    <d v="2019-04-01T00:00:00"/>
    <d v="1899-12-30T12:00:00"/>
    <d v="1899-12-30T12:00:00"/>
    <m/>
    <x v="1"/>
    <s v="JAR"/>
    <d v="2019-04-01T12:00:00"/>
    <n v="6006755"/>
    <s v="BREGER"/>
    <s v="Carga"/>
    <x v="1"/>
    <n v="13.5"/>
    <n v="26"/>
    <x v="0"/>
    <s v="SCHOELLER FRANCIA"/>
    <s v="Retira cliente Filial"/>
    <s v="francia"/>
    <m/>
    <m/>
    <m/>
    <m/>
    <n v="40"/>
    <x v="6"/>
    <x v="67"/>
    <x v="4"/>
    <m/>
    <n v="1"/>
    <x v="0"/>
    <x v="0"/>
    <s v="SI"/>
    <s v="SI"/>
    <s v="SI"/>
    <n v="0"/>
    <n v="1"/>
    <s v="CLIENTES"/>
    <x v="14"/>
    <x v="4"/>
    <n v="468"/>
    <n v="18"/>
    <n v="0.2"/>
  </r>
  <r>
    <d v="2019-04-01T00:00:00"/>
    <d v="1899-12-30T15:00:00"/>
    <d v="1899-12-30T15:00:00"/>
    <m/>
    <x v="1"/>
    <s v="JAR"/>
    <d v="2019-04-01T15:00:00"/>
    <n v="27283"/>
    <s v="GONZATRANS"/>
    <s v="Carga"/>
    <x v="1"/>
    <n v="13.5"/>
    <n v="26"/>
    <x v="2"/>
    <s v="LA COMA"/>
    <s v="DDP Cliente Inyección"/>
    <s v="SOSES"/>
    <m/>
    <m/>
    <m/>
    <m/>
    <n v="45"/>
    <x v="6"/>
    <x v="67"/>
    <x v="39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5:30:00"/>
    <d v="1899-12-30T15:30:00"/>
    <m/>
    <x v="1"/>
    <s v="JAR"/>
    <d v="2019-04-01T15:30:00"/>
    <n v="6006962"/>
    <s v="BCN EXPRESS"/>
    <s v="Carga"/>
    <x v="0"/>
    <n v="2"/>
    <n v="3"/>
    <x v="0"/>
    <s v="SCHOELLER POLONIA"/>
    <s v="DDP Cliente Filial"/>
    <s v="Polonia"/>
    <m/>
    <m/>
    <m/>
    <m/>
    <n v="10"/>
    <x v="4"/>
    <x v="67"/>
    <x v="7"/>
    <m/>
    <n v="0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5:35:00"/>
    <m/>
    <m/>
    <x v="0"/>
    <s v="MR"/>
    <d v="2019-04-01T15:30:00"/>
    <m/>
    <s v="SUS MEDIOS"/>
    <s v="Descarga"/>
    <x v="0"/>
    <n v="0.5"/>
    <n v="1"/>
    <x v="0"/>
    <s v="VAEMPACK"/>
    <s v="Proveedor Inyección"/>
    <s v="GRANOLLERS"/>
    <s v="113006577 ALBARAN 2191668"/>
    <m/>
    <m/>
    <m/>
    <m/>
    <x v="4"/>
    <x v="67"/>
    <x v="107"/>
    <m/>
    <n v="0"/>
    <x v="0"/>
    <x v="0"/>
    <s v="No"/>
    <s v="Sin cita"/>
    <s v="Sin cita"/>
    <n v="1"/>
    <n v="0"/>
    <s v="PROVEEDORES"/>
    <x v="14"/>
    <x v="4"/>
    <n v="468"/>
    <n v="18"/>
    <n v="0.2"/>
  </r>
  <r>
    <d v="2019-04-01T00:00:00"/>
    <d v="1899-12-30T16:00:00"/>
    <d v="1899-12-30T16:00:00"/>
    <m/>
    <x v="1"/>
    <s v="JAR"/>
    <d v="2019-04-01T16:0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7"/>
    <x v="13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6:30:00"/>
    <d v="1899-12-30T16:30:00"/>
    <m/>
    <x v="1"/>
    <s v="JAR"/>
    <d v="2019-04-01T16:30:00"/>
    <m/>
    <s v="SUS MEDIOS"/>
    <s v="Carga"/>
    <x v="0"/>
    <n v="5"/>
    <n v="10"/>
    <x v="0"/>
    <s v="AQUA AMBIENT"/>
    <s v="Retira cliente Roto"/>
    <s v="VARIOS"/>
    <m/>
    <m/>
    <m/>
    <m/>
    <m/>
    <x v="4"/>
    <x v="67"/>
    <x v="8"/>
    <m/>
    <n v="0"/>
    <x v="0"/>
    <x v="0"/>
    <s v="SI"/>
    <s v="SI"/>
    <s v="SI"/>
    <n v="0"/>
    <n v="1"/>
    <s v="CLIENTES"/>
    <x v="14"/>
    <x v="4"/>
    <n v="468"/>
    <n v="18"/>
    <n v="0.2"/>
  </r>
  <r>
    <d v="2019-04-01T00:00:00"/>
    <d v="1899-12-30T17:00:00"/>
    <d v="1899-12-30T17:00:00"/>
    <m/>
    <x v="1"/>
    <s v="MR"/>
    <d v="2019-04-01T17:00:00"/>
    <m/>
    <s v="TRANSLINK"/>
    <s v="Carga"/>
    <x v="0"/>
    <n v="0.5"/>
    <n v="1"/>
    <x v="0"/>
    <s v="TRANSLINK"/>
    <s v="Recogida diaria"/>
    <s v="VARIOS"/>
    <m/>
    <m/>
    <m/>
    <m/>
    <n v="10"/>
    <x v="0"/>
    <x v="67"/>
    <x v="41"/>
    <m/>
    <n v="0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7:15:00"/>
    <m/>
    <m/>
    <x v="0"/>
    <s v="JAR"/>
    <d v="2019-04-01T17:30:00"/>
    <n v="27028"/>
    <s v="SUS MEDIOS"/>
    <s v="Carga"/>
    <x v="0"/>
    <n v="1"/>
    <n v="1"/>
    <x v="0"/>
    <s v="CROPU"/>
    <s v="Retira cliente Inyección"/>
    <s v="Burgos"/>
    <m/>
    <m/>
    <m/>
    <m/>
    <n v="10"/>
    <x v="4"/>
    <x v="67"/>
    <x v="93"/>
    <m/>
    <n v="0"/>
    <x v="0"/>
    <x v="0"/>
    <s v="No"/>
    <s v="Sin cita"/>
    <s v="Sin cita"/>
    <n v="1"/>
    <n v="0"/>
    <s v="CLIENTES"/>
    <x v="14"/>
    <x v="4"/>
    <n v="468"/>
    <n v="18"/>
    <n v="0.2"/>
  </r>
  <r>
    <d v="2019-04-01T00:00:00"/>
    <d v="1899-12-30T17:30:00"/>
    <d v="1899-12-30T17:30:00"/>
    <m/>
    <x v="1"/>
    <s v="JAR"/>
    <d v="2019-04-01T17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7"/>
    <x v="56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8:00:00"/>
    <d v="1899-12-30T18:00:00"/>
    <m/>
    <x v="1"/>
    <s v="JAR"/>
    <d v="2019-04-01T18:00:00"/>
    <n v="27129"/>
    <s v="SESE"/>
    <s v="Carga"/>
    <x v="1"/>
    <n v="13.5"/>
    <n v="26"/>
    <x v="0"/>
    <s v="VALEO"/>
    <s v="Retira cliente Inyección"/>
    <s v="Jaén"/>
    <m/>
    <m/>
    <m/>
    <m/>
    <n v="60"/>
    <x v="0"/>
    <x v="67"/>
    <x v="47"/>
    <m/>
    <n v="1"/>
    <x v="0"/>
    <x v="0"/>
    <s v="SI"/>
    <s v="SI"/>
    <s v="SI"/>
    <n v="0"/>
    <n v="1"/>
    <s v="CLIENTES"/>
    <x v="14"/>
    <x v="4"/>
    <n v="468"/>
    <n v="18"/>
    <n v="0.2"/>
  </r>
  <r>
    <d v="2019-04-01T00:00:00"/>
    <d v="1899-12-30T18:30:00"/>
    <d v="1899-12-30T18:30:00"/>
    <m/>
    <x v="1"/>
    <s v="JAR"/>
    <d v="2019-04-01T18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7"/>
    <x v="48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19:00:00"/>
    <d v="1899-12-30T19:00:00"/>
    <m/>
    <x v="1"/>
    <s v="JAR"/>
    <d v="2019-04-01T19:00:00"/>
    <s v="Cisterna-silo 2"/>
    <s v="CISTERNA"/>
    <s v="Descarga"/>
    <x v="0"/>
    <n v="1"/>
    <n v="1"/>
    <x v="1"/>
    <s v="HIDROAGUA"/>
    <s v="Proveedor Inyección"/>
    <s v="palau"/>
    <m/>
    <m/>
    <m/>
    <m/>
    <n v="1"/>
    <x v="3"/>
    <x v="67"/>
    <x v="57"/>
    <m/>
    <n v="0"/>
    <x v="0"/>
    <x v="0"/>
    <s v="SI"/>
    <s v="SI"/>
    <s v="SI"/>
    <n v="0"/>
    <n v="1"/>
    <s v="PROVEEDORES"/>
    <x v="14"/>
    <x v="4"/>
    <n v="468"/>
    <n v="18"/>
    <n v="0.2"/>
  </r>
  <r>
    <d v="2019-04-01T00:00:00"/>
    <d v="1899-12-30T19:30:00"/>
    <d v="1899-12-30T19:30:00"/>
    <m/>
    <x v="1"/>
    <s v="JAR"/>
    <d v="2019-04-01T19:30:00"/>
    <n v="27283"/>
    <s v="GONZATRANS"/>
    <s v="Carga"/>
    <x v="1"/>
    <n v="13.5"/>
    <n v="26"/>
    <x v="2"/>
    <s v="LA COMA"/>
    <s v="DDP Cliente Inyección"/>
    <s v="SOSES"/>
    <m/>
    <m/>
    <m/>
    <m/>
    <n v="45"/>
    <x v="4"/>
    <x v="67"/>
    <x v="49"/>
    <m/>
    <n v="1"/>
    <x v="0"/>
    <x v="0"/>
    <s v="SI"/>
    <s v="SI"/>
    <s v="SI"/>
    <n v="0"/>
    <n v="1"/>
    <s v="TRANS. PROPIO"/>
    <x v="14"/>
    <x v="4"/>
    <n v="468"/>
    <n v="18"/>
    <n v="0.2"/>
  </r>
  <r>
    <d v="2019-04-01T00:00:00"/>
    <d v="1899-12-30T20:00:00"/>
    <d v="1899-12-30T20:00:00"/>
    <m/>
    <x v="1"/>
    <s v="JAR"/>
    <d v="2019-04-01T20:00:00"/>
    <m/>
    <s v="SUS MEDIOS"/>
    <s v="Carga"/>
    <x v="1"/>
    <n v="13.5"/>
    <n v="26"/>
    <x v="0"/>
    <s v="CHEP"/>
    <s v="Retira cliente Inyección"/>
    <s v="VARIOS"/>
    <n v="3680313314"/>
    <m/>
    <m/>
    <m/>
    <n v="60"/>
    <x v="0"/>
    <x v="67"/>
    <x v="42"/>
    <m/>
    <n v="1"/>
    <x v="0"/>
    <x v="0"/>
    <s v="SI"/>
    <s v="SI"/>
    <s v="Adelanto"/>
    <n v="0"/>
    <n v="1"/>
    <s v="CLIENTES"/>
    <x v="14"/>
    <x v="4"/>
    <n v="468"/>
    <n v="18"/>
    <n v="0.2"/>
  </r>
  <r>
    <d v="2019-04-01T00:00:00"/>
    <d v="1899-12-30T20:30:00"/>
    <d v="1899-12-30T20:30:00"/>
    <m/>
    <x v="1"/>
    <s v="JAR"/>
    <d v="2019-04-01T20:30:00"/>
    <m/>
    <s v="SUS MEDIOS"/>
    <s v="Carga"/>
    <x v="1"/>
    <n v="13.5"/>
    <n v="26"/>
    <x v="0"/>
    <s v="CHEP"/>
    <s v="Retira cliente Inyección"/>
    <s v="VARIOS"/>
    <n v="3680313294"/>
    <m/>
    <m/>
    <m/>
    <n v="60"/>
    <x v="3"/>
    <x v="68"/>
    <x v="3"/>
    <m/>
    <n v="1"/>
    <x v="0"/>
    <x v="0"/>
    <s v="SI"/>
    <s v="Retraso"/>
    <s v="Retraso"/>
    <n v="1"/>
    <n v="0"/>
    <s v="CLIENTES"/>
    <x v="14"/>
    <x v="4"/>
    <n v="468"/>
    <n v="18"/>
    <n v="0.2"/>
  </r>
  <r>
    <d v="2019-04-01T00:00:00"/>
    <d v="1899-12-30T21:00:00"/>
    <d v="1899-12-30T21:00:00"/>
    <m/>
    <x v="1"/>
    <s v="JAR"/>
    <d v="2019-04-01T21:00:00"/>
    <m/>
    <s v="SUS MEDIOS"/>
    <s v="Descarga"/>
    <x v="1"/>
    <n v="13.5"/>
    <n v="26"/>
    <x v="0"/>
    <s v="CHEP"/>
    <s v="Proveedor Inyección"/>
    <s v="palau"/>
    <m/>
    <m/>
    <m/>
    <m/>
    <n v="60"/>
    <x v="8"/>
    <x v="67"/>
    <x v="190"/>
    <m/>
    <n v="1"/>
    <x v="0"/>
    <x v="0"/>
    <s v="SI"/>
    <s v="SI"/>
    <s v="SI"/>
    <n v="0"/>
    <n v="1"/>
    <s v="PROVEEDORES"/>
    <x v="14"/>
    <x v="4"/>
    <n v="468"/>
    <n v="18"/>
    <n v="0.2"/>
  </r>
  <r>
    <d v="2019-04-02T00:00:00"/>
    <d v="1899-12-30T07:30:00"/>
    <d v="1899-12-30T07:30:00"/>
    <m/>
    <x v="1"/>
    <s v="JAR"/>
    <d v="2019-04-02T07:30:00"/>
    <s v="Descarga Lorqui"/>
    <s v="ALGAITRUCK"/>
    <s v="Descarga"/>
    <x v="1"/>
    <n v="13.5"/>
    <n v="26"/>
    <x v="0"/>
    <s v="SCHOELLER LORQUI"/>
    <s v="Entre plantas"/>
    <s v="MURCIA"/>
    <s v="Traversas"/>
    <m/>
    <m/>
    <m/>
    <n v="40"/>
    <x v="8"/>
    <x v="69"/>
    <x v="18"/>
    <m/>
    <n v="1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08:00:00"/>
    <d v="1899-12-30T08:00:00"/>
    <m/>
    <x v="1"/>
    <s v="JAR"/>
    <d v="2019-04-02T08:00:00"/>
    <s v="DAVID "/>
    <s v="DAVID BERTRAN"/>
    <s v="Carga"/>
    <x v="0"/>
    <n v="4"/>
    <n v="6"/>
    <x v="0"/>
    <s v="DAVID BERTRAN"/>
    <s v="DDP Cliente Inyección"/>
    <s v="varios"/>
    <s v="Entrega Montmelo"/>
    <m/>
    <m/>
    <m/>
    <n v="10"/>
    <x v="6"/>
    <x v="69"/>
    <x v="9"/>
    <m/>
    <n v="0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09:00:00"/>
    <m/>
    <m/>
    <x v="0"/>
    <s v="MR"/>
    <d v="2019-04-02T09:00:00"/>
    <m/>
    <s v="SUS MEDIOS"/>
    <s v="Descarga"/>
    <x v="0"/>
    <n v="0.5"/>
    <n v="1"/>
    <x v="0"/>
    <s v="TKT"/>
    <s v="Proveedor Inyección"/>
    <s v="ALEMANIA"/>
    <s v="ALB. 182810  PDO. 113006589"/>
    <m/>
    <m/>
    <m/>
    <n v="10"/>
    <x v="3"/>
    <x v="69"/>
    <x v="22"/>
    <m/>
    <n v="0"/>
    <x v="0"/>
    <x v="0"/>
    <s v="No"/>
    <s v="Sin cita"/>
    <s v="Sin cita"/>
    <n v="1"/>
    <n v="0"/>
    <s v="PROVEEDORES"/>
    <x v="14"/>
    <x v="4"/>
    <n v="468"/>
    <n v="18"/>
    <n v="0.2"/>
  </r>
  <r>
    <d v="2019-04-02T00:00:00"/>
    <d v="1899-12-30T09:30:00"/>
    <d v="1899-12-30T09:30:00"/>
    <m/>
    <x v="1"/>
    <s v="JAR"/>
    <d v="2019-04-02T09:30:00"/>
    <m/>
    <s v="SUS MEDIOS"/>
    <s v="Descarga"/>
    <x v="0"/>
    <n v="2"/>
    <n v="4"/>
    <x v="0"/>
    <s v="BARMATEC"/>
    <s v="Proveedor Roto"/>
    <s v="palau"/>
    <m/>
    <m/>
    <m/>
    <m/>
    <n v="10"/>
    <x v="6"/>
    <x v="69"/>
    <x v="0"/>
    <m/>
    <n v="0"/>
    <x v="0"/>
    <x v="0"/>
    <s v="SI"/>
    <s v="SI"/>
    <s v="SI"/>
    <n v="0"/>
    <n v="1"/>
    <s v="PROVEEDORES"/>
    <x v="14"/>
    <x v="4"/>
    <n v="468"/>
    <n v="18"/>
    <n v="0.2"/>
  </r>
  <r>
    <d v="2019-04-02T00:00:00"/>
    <d v="1899-12-30T10:00:00"/>
    <d v="1899-12-30T10:00:00"/>
    <m/>
    <x v="1"/>
    <s v="MR"/>
    <d v="2019-04-02T10:00:00"/>
    <m/>
    <s v="GONZATRANS"/>
    <s v="Carga"/>
    <x v="0"/>
    <n v="4"/>
    <n v="7"/>
    <x v="0"/>
    <s v="GONZATRANS"/>
    <s v="Recogida diaria"/>
    <s v="VARIOS"/>
    <m/>
    <m/>
    <m/>
    <m/>
    <n v="30"/>
    <x v="8"/>
    <x v="69"/>
    <x v="14"/>
    <m/>
    <n v="0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10:30:00"/>
    <d v="1899-12-30T10:30:00"/>
    <m/>
    <x v="1"/>
    <s v="JAR"/>
    <d v="2019-04-02T10:30:00"/>
    <s v="DAVID "/>
    <s v="DAVID BERTRAN"/>
    <s v="Carga"/>
    <x v="0"/>
    <n v="4"/>
    <n v="6"/>
    <x v="0"/>
    <s v="DAVID BERTRAN"/>
    <s v="DDP Cliente Inyección"/>
    <s v="varios"/>
    <s v="Entrega ITC"/>
    <m/>
    <m/>
    <m/>
    <n v="20"/>
    <x v="6"/>
    <x v="69"/>
    <x v="1"/>
    <m/>
    <n v="0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11:00:00"/>
    <d v="1899-12-30T11:00:00"/>
    <m/>
    <x v="1"/>
    <s v="JAR"/>
    <d v="2019-04-02T11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9"/>
    <x v="39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2T00:00:00"/>
    <d v="1899-12-30T11:15:00"/>
    <d v="1899-12-30T11:15:00"/>
    <m/>
    <x v="1"/>
    <s v="JAR"/>
    <d v="2019-04-02T11:30:00"/>
    <m/>
    <s v="SUS MEDIOS"/>
    <s v="Descarga"/>
    <x v="1"/>
    <n v="13.5"/>
    <n v="20"/>
    <x v="0"/>
    <s v="ML PLASTICS"/>
    <s v="Proveedor Inyección"/>
    <s v="palau"/>
    <m/>
    <m/>
    <m/>
    <m/>
    <n v="45"/>
    <x v="8"/>
    <x v="69"/>
    <x v="75"/>
    <m/>
    <n v="1"/>
    <x v="0"/>
    <x v="0"/>
    <s v="SI"/>
    <s v="SI"/>
    <s v="SI"/>
    <n v="0"/>
    <n v="1"/>
    <s v="PROVEEDORES"/>
    <x v="14"/>
    <x v="4"/>
    <n v="468"/>
    <n v="18"/>
    <n v="0.2"/>
  </r>
  <r>
    <d v="2019-04-02T00:00:00"/>
    <d v="1899-12-30T11:30:00"/>
    <d v="1899-12-30T11:30:00"/>
    <m/>
    <x v="1"/>
    <s v="JAR"/>
    <d v="2019-04-02T11:30:00"/>
    <n v="27271"/>
    <s v="SUS MEDIOS"/>
    <s v="Carga"/>
    <x v="0"/>
    <n v="2"/>
    <n v="3"/>
    <x v="0"/>
    <s v="METAL COLOR"/>
    <s v="Retira cliente Inyección"/>
    <s v="Terrassa"/>
    <m/>
    <m/>
    <m/>
    <m/>
    <n v="20"/>
    <x v="6"/>
    <x v="69"/>
    <x v="3"/>
    <m/>
    <n v="0"/>
    <x v="0"/>
    <x v="0"/>
    <s v="SI"/>
    <s v="SI"/>
    <s v="SI"/>
    <n v="0"/>
    <n v="1"/>
    <s v="CLIENTES"/>
    <x v="14"/>
    <x v="4"/>
    <n v="468"/>
    <n v="18"/>
    <n v="0.2"/>
  </r>
  <r>
    <d v="2019-04-02T00:00:00"/>
    <d v="1899-12-30T12:00:00"/>
    <d v="1899-12-30T12:00:00"/>
    <m/>
    <x v="1"/>
    <s v="JAR"/>
    <d v="2019-04-02T12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9"/>
    <x v="8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2T00:00:00"/>
    <d v="1899-12-30T12:15:00"/>
    <d v="1899-12-30T12:15:00"/>
    <m/>
    <x v="1"/>
    <s v="JAR"/>
    <d v="2019-04-02T12:30:00"/>
    <s v="DAVID "/>
    <s v="DAVID BERTRAN"/>
    <s v="Carga"/>
    <x v="0"/>
    <n v="4"/>
    <n v="6"/>
    <x v="0"/>
    <s v="DAVID BERTRAN"/>
    <s v="DDP Cliente Inyección"/>
    <s v="varios"/>
    <s v="Moldes Rotomoldeo"/>
    <m/>
    <m/>
    <m/>
    <n v="20"/>
    <x v="5"/>
    <x v="69"/>
    <x v="36"/>
    <m/>
    <n v="0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12:30:00"/>
    <d v="1899-12-30T12:30:00"/>
    <m/>
    <x v="1"/>
    <s v="JAR"/>
    <d v="2019-04-02T12:30:00"/>
    <m/>
    <s v="SUS MEDIOS"/>
    <s v="Carga"/>
    <x v="1"/>
    <n v="13.5"/>
    <n v="26"/>
    <x v="0"/>
    <s v="CHEP"/>
    <s v="Retira cliente Inyección"/>
    <s v="varios"/>
    <s v="3680305459 - Reservada"/>
    <m/>
    <m/>
    <m/>
    <n v="60"/>
    <x v="8"/>
    <x v="69"/>
    <x v="5"/>
    <m/>
    <n v="1"/>
    <x v="0"/>
    <x v="0"/>
    <s v="SI"/>
    <s v="SI"/>
    <s v="SI"/>
    <n v="0"/>
    <n v="1"/>
    <s v="CLIENTES"/>
    <x v="14"/>
    <x v="4"/>
    <n v="468"/>
    <n v="18"/>
    <n v="0.2"/>
  </r>
  <r>
    <d v="2019-04-02T00:00:00"/>
    <d v="1899-12-30T13:00:00"/>
    <d v="1899-12-30T13:00:00"/>
    <m/>
    <x v="1"/>
    <s v="JAR"/>
    <d v="2019-04-02T13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9"/>
    <x v="37"/>
    <m/>
    <n v="1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14:00:00"/>
    <d v="1899-12-30T14:00:00"/>
    <m/>
    <x v="1"/>
    <s v="JAR"/>
    <d v="2019-04-02T14:00:00"/>
    <m/>
    <s v="GIMARCO"/>
    <s v="Descarga"/>
    <x v="1"/>
    <n v="13.5"/>
    <n v="26"/>
    <x v="0"/>
    <s v="SCHOELLER NRX"/>
    <s v="Filial Import"/>
    <s v="NURIEUX"/>
    <s v="Tapas de Chep"/>
    <m/>
    <m/>
    <m/>
    <n v="60"/>
    <x v="4"/>
    <x v="69"/>
    <x v="42"/>
    <m/>
    <n v="1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15:00:00"/>
    <d v="1899-12-30T15:00:00"/>
    <m/>
    <x v="1"/>
    <s v="JAR"/>
    <d v="2019-04-02T15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9"/>
    <x v="47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2T00:00:00"/>
    <d v="1899-12-30T15:30:00"/>
    <d v="1899-12-30T15:30:00"/>
    <m/>
    <x v="1"/>
    <s v="JAR"/>
    <d v="2019-04-02T15:30:00"/>
    <m/>
    <s v="SUS MEDIOS"/>
    <s v="Carga"/>
    <x v="0"/>
    <n v="5"/>
    <n v="8"/>
    <x v="0"/>
    <s v="SCHOELLER ITALIA"/>
    <s v="Retira cliente Filial"/>
    <s v="Italy"/>
    <s v="6007055-42-51-28-41-34-muestra"/>
    <m/>
    <m/>
    <m/>
    <n v="30"/>
    <x v="8"/>
    <x v="70"/>
    <x v="1"/>
    <m/>
    <n v="0"/>
    <x v="0"/>
    <x v="0"/>
    <s v="SI"/>
    <s v="Retraso"/>
    <s v="Retraso"/>
    <n v="1"/>
    <n v="0"/>
    <s v="CLIENTES"/>
    <x v="14"/>
    <x v="4"/>
    <n v="468"/>
    <n v="18"/>
    <n v="0.2"/>
  </r>
  <r>
    <d v="2019-04-02T00:00:00"/>
    <d v="1899-12-30T15:40:00"/>
    <d v="1899-12-30T15:40:00"/>
    <m/>
    <x v="1"/>
    <s v="JAR"/>
    <d v="2019-04-02T15:30:00"/>
    <m/>
    <s v="SUS MEDIOS"/>
    <s v="Carga"/>
    <x v="1"/>
    <n v="13.5"/>
    <n v="26"/>
    <x v="0"/>
    <s v="CHEP"/>
    <s v="Retira cliente Inyección"/>
    <s v="VARIOS"/>
    <n v="3680313293"/>
    <m/>
    <m/>
    <m/>
    <n v="60"/>
    <x v="0"/>
    <x v="69"/>
    <x v="73"/>
    <m/>
    <n v="1"/>
    <x v="0"/>
    <x v="0"/>
    <s v="SI"/>
    <s v="SI"/>
    <s v="SI"/>
    <n v="0"/>
    <n v="1"/>
    <s v="CLIENTES"/>
    <x v="14"/>
    <x v="4"/>
    <n v="468"/>
    <n v="18"/>
    <n v="0.2"/>
  </r>
  <r>
    <d v="2019-04-02T00:00:00"/>
    <d v="1899-12-30T16:00:00"/>
    <d v="1899-12-30T16:00:00"/>
    <m/>
    <x v="1"/>
    <s v="JAR"/>
    <d v="2019-04-02T16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9"/>
    <x v="50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2T00:00:00"/>
    <d v="1899-12-30T16:30:00"/>
    <m/>
    <m/>
    <x v="0"/>
    <s v="JAR"/>
    <d v="2019-04-02T16:30:00"/>
    <m/>
    <s v="SUS MEDIOS"/>
    <s v="Carga"/>
    <x v="1"/>
    <n v="13.5"/>
    <n v="26"/>
    <x v="0"/>
    <s v="CHEP"/>
    <s v="Retira cliente Inyección"/>
    <s v="varios"/>
    <m/>
    <m/>
    <m/>
    <m/>
    <n v="60"/>
    <x v="0"/>
    <x v="69"/>
    <x v="8"/>
    <m/>
    <n v="1"/>
    <x v="0"/>
    <x v="0"/>
    <s v="No"/>
    <s v="Sin cita"/>
    <s v="Sin cita"/>
    <n v="1"/>
    <n v="0"/>
    <s v="CLIENTES"/>
    <x v="14"/>
    <x v="4"/>
    <n v="468"/>
    <n v="18"/>
    <n v="0.2"/>
  </r>
  <r>
    <d v="2019-04-02T00:00:00"/>
    <d v="1899-12-30T17:15:00"/>
    <d v="1899-12-30T17:15:00"/>
    <m/>
    <x v="1"/>
    <s v="JAR"/>
    <d v="2019-04-02T17:30:00"/>
    <m/>
    <s v="DAVID BERTRAN"/>
    <s v="Descarga"/>
    <x v="0"/>
    <n v="1"/>
    <n v="1"/>
    <x v="1"/>
    <s v="INORPACK"/>
    <s v="DDP Cliente Inyección"/>
    <s v="Palau"/>
    <m/>
    <m/>
    <m/>
    <m/>
    <n v="10"/>
    <x v="5"/>
    <x v="69"/>
    <x v="93"/>
    <m/>
    <n v="0"/>
    <x v="0"/>
    <x v="0"/>
    <s v="SI"/>
    <s v="SI"/>
    <s v="SI"/>
    <n v="0"/>
    <n v="1"/>
    <s v="TRANS. PROPIO"/>
    <x v="14"/>
    <x v="4"/>
    <n v="468"/>
    <n v="18"/>
    <n v="0.2"/>
  </r>
  <r>
    <d v="2019-04-02T00:00:00"/>
    <d v="1899-12-30T19:00:00"/>
    <d v="1899-12-30T19:00:00"/>
    <m/>
    <x v="1"/>
    <s v="JAR"/>
    <d v="2019-04-02T19:00:00"/>
    <s v="Cisterna-silo 6"/>
    <s v="CISTERNA"/>
    <s v="Descarga"/>
    <x v="0"/>
    <n v="1"/>
    <n v="1"/>
    <x v="1"/>
    <s v="HIDROAGUA"/>
    <s v="Proveedor Inyección"/>
    <s v="palau"/>
    <m/>
    <m/>
    <m/>
    <m/>
    <m/>
    <x v="3"/>
    <x v="69"/>
    <x v="57"/>
    <m/>
    <n v="0"/>
    <x v="0"/>
    <x v="0"/>
    <s v="SI"/>
    <s v="SI"/>
    <s v="SI"/>
    <n v="0"/>
    <n v="1"/>
    <s v="PROVEEDORES"/>
    <x v="14"/>
    <x v="4"/>
    <n v="468"/>
    <n v="18"/>
    <n v="0.2"/>
  </r>
  <r>
    <d v="2019-04-02T00:00:00"/>
    <d v="1899-12-30T20:00:00"/>
    <d v="1899-12-30T20:00:00"/>
    <m/>
    <x v="1"/>
    <s v="JAR"/>
    <d v="2019-04-02T20:00:00"/>
    <m/>
    <s v="SUS MEDIOS"/>
    <s v="Carga"/>
    <x v="1"/>
    <n v="13.5"/>
    <n v="26"/>
    <x v="0"/>
    <s v="CHEP"/>
    <s v="Retira cliente Inyección"/>
    <s v="VARIOS"/>
    <n v="3680314612"/>
    <m/>
    <m/>
    <m/>
    <n v="60"/>
    <x v="0"/>
    <x v="69"/>
    <x v="47"/>
    <m/>
    <n v="1"/>
    <x v="0"/>
    <x v="0"/>
    <s v="SI"/>
    <s v="SI"/>
    <s v="Adelanto"/>
    <n v="0"/>
    <n v="1"/>
    <s v="CLIENTES"/>
    <x v="14"/>
    <x v="4"/>
    <n v="468"/>
    <n v="18"/>
    <n v="0.2"/>
  </r>
  <r>
    <d v="2019-04-02T00:00:00"/>
    <d v="1899-12-30T20:30:00"/>
    <d v="1899-12-30T20:30:00"/>
    <m/>
    <x v="1"/>
    <s v="JAR"/>
    <d v="2019-04-02T20:30:00"/>
    <m/>
    <s v="SUS MEDIOS"/>
    <s v="Carga"/>
    <x v="1"/>
    <n v="13.5"/>
    <n v="26"/>
    <x v="0"/>
    <s v="CHEP"/>
    <s v="Retira cliente Inyección"/>
    <s v="VARIOS"/>
    <n v="3680313315"/>
    <m/>
    <m/>
    <m/>
    <n v="60"/>
    <x v="8"/>
    <x v="71"/>
    <x v="95"/>
    <m/>
    <n v="1"/>
    <x v="0"/>
    <x v="0"/>
    <s v="SI"/>
    <s v="Retraso"/>
    <s v="Retraso"/>
    <n v="1"/>
    <n v="0"/>
    <s v="CLIENTES"/>
    <x v="14"/>
    <x v="4"/>
    <n v="468"/>
    <n v="18"/>
    <n v="0.2"/>
  </r>
  <r>
    <d v="2019-04-02T00:00:00"/>
    <d v="1899-12-30T21:00:00"/>
    <d v="1899-12-30T21:00:00"/>
    <m/>
    <x v="1"/>
    <s v="JAR"/>
    <d v="2019-04-02T21:00:00"/>
    <m/>
    <s v="SUS MEDIOS"/>
    <s v="Carga"/>
    <x v="1"/>
    <n v="13.5"/>
    <n v="26"/>
    <x v="0"/>
    <s v="CHEP"/>
    <s v="Retira cliente Inyección"/>
    <s v="VARIOS"/>
    <n v="3680313296"/>
    <m/>
    <m/>
    <m/>
    <n v="60"/>
    <x v="0"/>
    <x v="69"/>
    <x v="57"/>
    <m/>
    <n v="1"/>
    <x v="0"/>
    <x v="0"/>
    <s v="SI"/>
    <s v="SI"/>
    <s v="Adelanto"/>
    <n v="0"/>
    <n v="1"/>
    <s v="CLIENTES"/>
    <x v="14"/>
    <x v="4"/>
    <n v="468"/>
    <n v="18"/>
    <n v="0.2"/>
  </r>
  <r>
    <d v="2019-04-03T00:00:00"/>
    <d v="1899-12-30T06:00:00"/>
    <d v="1899-12-30T06:00:00"/>
    <m/>
    <x v="1"/>
    <s v="JAR"/>
    <d v="2019-04-03T06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70"/>
    <x v="76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07:00:00"/>
    <d v="1899-12-30T07:00:00"/>
    <m/>
    <x v="1"/>
    <s v="JAR"/>
    <d v="2019-04-03T07:00:00"/>
    <m/>
    <s v="BREGER"/>
    <s v="Carga"/>
    <x v="0"/>
    <n v="3"/>
    <n v="2"/>
    <x v="0"/>
    <s v="SCHOELLER FRANCIA"/>
    <s v="Retira cliente Filial"/>
    <s v="Gaillon"/>
    <m/>
    <m/>
    <m/>
    <m/>
    <n v="20"/>
    <x v="6"/>
    <x v="70"/>
    <x v="61"/>
    <m/>
    <n v="0"/>
    <x v="0"/>
    <x v="0"/>
    <s v="SI"/>
    <s v="SI"/>
    <s v="SI"/>
    <n v="0"/>
    <n v="1"/>
    <s v="CLIENTES"/>
    <x v="14"/>
    <x v="4"/>
    <n v="468"/>
    <n v="18"/>
    <n v="0.2"/>
  </r>
  <r>
    <d v="2019-04-03T00:00:00"/>
    <d v="1899-12-30T07:30:00"/>
    <d v="1899-12-30T07:30:00"/>
    <m/>
    <x v="1"/>
    <s v="JAR"/>
    <d v="2019-04-03T07:30:00"/>
    <m/>
    <s v="SUS MEDIOS"/>
    <s v="Descarga"/>
    <x v="0"/>
    <n v="6"/>
    <n v="12"/>
    <x v="0"/>
    <s v="REGESPAL"/>
    <s v="Proveedor Inyección"/>
    <s v="Palau"/>
    <n v="113006613"/>
    <m/>
    <m/>
    <m/>
    <n v="30"/>
    <x v="6"/>
    <x v="70"/>
    <x v="18"/>
    <m/>
    <n v="0"/>
    <x v="0"/>
    <x v="0"/>
    <s v="SI"/>
    <s v="SI"/>
    <s v="SI"/>
    <n v="0"/>
    <n v="1"/>
    <s v="PROVEEDORES"/>
    <x v="14"/>
    <x v="4"/>
    <n v="468"/>
    <n v="18"/>
    <n v="0.2"/>
  </r>
  <r>
    <d v="2019-04-03T00:00:00"/>
    <d v="1899-12-30T08:00:00"/>
    <d v="1899-12-30T08:00:00"/>
    <m/>
    <x v="1"/>
    <s v="JAR"/>
    <d v="2019-04-03T08:00:00"/>
    <s v="DAVID "/>
    <s v="DAVID BERTRAN"/>
    <s v="Carga"/>
    <x v="0"/>
    <n v="4"/>
    <n v="6"/>
    <x v="0"/>
    <s v="DAVID BERTRAN"/>
    <s v="DDP Cliente Inyección"/>
    <s v="varios"/>
    <s v="Olesa de Montserrat y Parets"/>
    <m/>
    <m/>
    <m/>
    <n v="30"/>
    <x v="6"/>
    <x v="70"/>
    <x v="9"/>
    <m/>
    <n v="0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09:00:00"/>
    <d v="1899-12-30T09:00:00"/>
    <m/>
    <x v="1"/>
    <s v="JAR"/>
    <d v="2019-04-03T09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70"/>
    <x v="22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0:00:00"/>
    <d v="1899-12-30T10:00:00"/>
    <m/>
    <x v="1"/>
    <s v="JAR"/>
    <d v="2019-04-03T10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70"/>
    <x v="14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0:15:00"/>
    <d v="1899-12-30T10:15:00"/>
    <m/>
    <x v="1"/>
    <s v="JAR"/>
    <d v="2019-04-03T10:30:00"/>
    <m/>
    <s v="SUS MEDIOS"/>
    <s v="Descarga"/>
    <x v="0"/>
    <n v="1"/>
    <n v="1"/>
    <x v="0"/>
    <s v="EUROGRATE"/>
    <s v="Proveedor Roto"/>
    <s v="palau"/>
    <m/>
    <m/>
    <m/>
    <m/>
    <n v="15"/>
    <x v="6"/>
    <x v="70"/>
    <x v="37"/>
    <m/>
    <n v="0"/>
    <x v="0"/>
    <x v="0"/>
    <s v="SI"/>
    <s v="SI"/>
    <s v="Retraso"/>
    <n v="1"/>
    <n v="0"/>
    <s v="PROVEEDORES"/>
    <x v="14"/>
    <x v="4"/>
    <n v="468"/>
    <n v="18"/>
    <n v="0.2"/>
  </r>
  <r>
    <d v="2019-04-03T00:00:00"/>
    <d v="1899-12-30T10:30:00"/>
    <d v="1899-12-30T10:30:00"/>
    <m/>
    <x v="1"/>
    <s v="JAR"/>
    <d v="2019-04-03T10:30:00"/>
    <m/>
    <s v="INTER SPAN"/>
    <s v="Descarga"/>
    <x v="0"/>
    <n v="1"/>
    <n v="2"/>
    <x v="0"/>
    <s v="SCHOELLER UK"/>
    <s v="Proveedor Filial"/>
    <s v="UK"/>
    <m/>
    <m/>
    <m/>
    <m/>
    <n v="10"/>
    <x v="8"/>
    <x v="70"/>
    <x v="1"/>
    <m/>
    <n v="0"/>
    <x v="0"/>
    <x v="0"/>
    <s v="SI"/>
    <s v="SI"/>
    <s v="SI"/>
    <n v="0"/>
    <n v="1"/>
    <s v="PROVEEDORES"/>
    <x v="14"/>
    <x v="4"/>
    <n v="468"/>
    <n v="18"/>
    <n v="0.2"/>
  </r>
  <r>
    <d v="2019-04-03T00:00:00"/>
    <d v="1899-12-30T11:00:00"/>
    <d v="1899-12-30T11:00:00"/>
    <m/>
    <x v="1"/>
    <s v="JAR"/>
    <d v="2019-04-03T11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70"/>
    <x v="2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1:10:00"/>
    <m/>
    <m/>
    <x v="0"/>
    <s v="MR"/>
    <d v="2019-04-03T11:00:00"/>
    <m/>
    <s v="VICTRANSA"/>
    <s v="Descarga"/>
    <x v="0"/>
    <n v="1"/>
    <n v="2"/>
    <x v="0"/>
    <s v="IQAP MASTERBATCH"/>
    <s v="Proveedor Inyección"/>
    <s v="BARCELONA"/>
    <m/>
    <m/>
    <m/>
    <m/>
    <m/>
    <x v="3"/>
    <x v="70"/>
    <x v="79"/>
    <m/>
    <n v="0"/>
    <x v="0"/>
    <x v="0"/>
    <s v="No"/>
    <s v="Sin cita"/>
    <s v="Sin cita"/>
    <n v="1"/>
    <n v="0"/>
    <s v="PROVEEDORES"/>
    <x v="14"/>
    <x v="4"/>
    <n v="468"/>
    <n v="18"/>
    <n v="0.2"/>
  </r>
  <r>
    <d v="2019-04-03T00:00:00"/>
    <d v="1899-12-30T11:15:00"/>
    <d v="1899-12-30T11:15:00"/>
    <m/>
    <x v="1"/>
    <s v="JAR"/>
    <d v="2019-04-03T11:30:00"/>
    <n v="27331"/>
    <s v="J H L"/>
    <s v="Carga"/>
    <x v="0"/>
    <n v="2"/>
    <n v="2"/>
    <x v="0"/>
    <s v="VARIOS"/>
    <s v="DDP Cliente Roto"/>
    <s v="Portugal"/>
    <m/>
    <m/>
    <m/>
    <m/>
    <n v="10"/>
    <x v="5"/>
    <x v="70"/>
    <x v="75"/>
    <m/>
    <n v="0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1:20:00"/>
    <m/>
    <m/>
    <x v="0"/>
    <s v="SJ"/>
    <d v="2019-04-03T11:30:00"/>
    <m/>
    <s v="TSB"/>
    <s v="Descarga"/>
    <x v="0"/>
    <n v="0.5"/>
    <n v="1"/>
    <x v="0"/>
    <s v="BIESTERFELD IBERICA"/>
    <s v="Proveedor Inyección"/>
    <s v="BARCELONA"/>
    <s v="113006618 AL. 203022197"/>
    <m/>
    <m/>
    <m/>
    <m/>
    <x v="3"/>
    <x v="70"/>
    <x v="212"/>
    <m/>
    <n v="0"/>
    <x v="0"/>
    <x v="0"/>
    <s v="No"/>
    <s v="Sin cita"/>
    <s v="Sin cita"/>
    <n v="1"/>
    <n v="0"/>
    <s v="PROVEEDORES"/>
    <x v="14"/>
    <x v="4"/>
    <n v="468"/>
    <n v="18"/>
    <n v="0.2"/>
  </r>
  <r>
    <d v="2019-04-03T00:00:00"/>
    <d v="1899-12-30T12:00:00"/>
    <d v="1899-12-30T12:00:00"/>
    <m/>
    <x v="1"/>
    <s v="JAR"/>
    <d v="2019-04-03T12:00:00"/>
    <n v="27145"/>
    <s v="SESE"/>
    <s v="Carga"/>
    <x v="1"/>
    <n v="13.5"/>
    <n v="26"/>
    <x v="0"/>
    <s v="VALEO"/>
    <s v="Retira cliente Inyección"/>
    <s v="Jaén"/>
    <m/>
    <m/>
    <m/>
    <m/>
    <n v="45"/>
    <x v="4"/>
    <x v="70"/>
    <x v="8"/>
    <m/>
    <n v="1"/>
    <x v="0"/>
    <x v="0"/>
    <s v="SI"/>
    <s v="SI"/>
    <s v="Retraso"/>
    <n v="1"/>
    <n v="0"/>
    <s v="CLIENTES"/>
    <x v="14"/>
    <x v="4"/>
    <n v="468"/>
    <n v="18"/>
    <n v="0.2"/>
  </r>
  <r>
    <d v="2019-04-03T00:00:00"/>
    <d v="1899-12-30T12:15:00"/>
    <d v="1899-12-30T12:15:00"/>
    <m/>
    <x v="1"/>
    <s v="JAR"/>
    <d v="2019-04-03T12:30:00"/>
    <n v="27133"/>
    <s v="SUS MEDIOS"/>
    <s v="Carga"/>
    <x v="0"/>
    <n v="1"/>
    <n v="1"/>
    <x v="0"/>
    <s v="ESTABLECIMIENTOS ALVAREZ"/>
    <s v="Retira cliente Inyección"/>
    <s v="Madrid"/>
    <m/>
    <m/>
    <m/>
    <m/>
    <n v="20"/>
    <x v="0"/>
    <x v="70"/>
    <x v="216"/>
    <m/>
    <n v="0"/>
    <x v="0"/>
    <x v="0"/>
    <s v="SI"/>
    <s v="SI"/>
    <s v="Retraso"/>
    <n v="1"/>
    <n v="0"/>
    <s v="CLIENTES"/>
    <x v="14"/>
    <x v="4"/>
    <n v="468"/>
    <n v="18"/>
    <n v="0.2"/>
  </r>
  <r>
    <d v="2019-04-03T00:00:00"/>
    <d v="1899-12-30T12:30:00"/>
    <d v="1899-12-30T12:30:00"/>
    <m/>
    <x v="1"/>
    <s v="JAR"/>
    <d v="2019-04-03T12:30:00"/>
    <m/>
    <s v="GIMARCO"/>
    <s v="Descarga"/>
    <x v="1"/>
    <n v="13.5"/>
    <n v="26"/>
    <x v="0"/>
    <s v="SCHOELLER GAILLON"/>
    <s v="Filial Import"/>
    <s v="GAILLON"/>
    <s v=" CB-1176"/>
    <m/>
    <m/>
    <m/>
    <n v="60"/>
    <x v="0"/>
    <x v="70"/>
    <x v="7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3T00:00:00"/>
    <d v="1899-12-30T13:00:00"/>
    <d v="1899-12-30T13:00:00"/>
    <m/>
    <x v="1"/>
    <s v="JAR"/>
    <d v="2019-04-03T13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70"/>
    <x v="57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3T00:00:00"/>
    <d v="1899-12-30T13:30:00"/>
    <d v="1899-12-30T13:30:00"/>
    <m/>
    <x v="1"/>
    <s v="JAR"/>
    <d v="2019-04-03T13:30:00"/>
    <m/>
    <s v="SUS MEDIOS"/>
    <s v="Carga"/>
    <x v="0"/>
    <n v="2"/>
    <n v="3"/>
    <x v="0"/>
    <s v="STORE &amp; GO "/>
    <s v="Retira cliente Inyección"/>
    <s v="Portugal"/>
    <s v="26774-27432-27048"/>
    <m/>
    <m/>
    <m/>
    <n v="10"/>
    <x v="5"/>
    <x v="70"/>
    <x v="6"/>
    <m/>
    <n v="0"/>
    <x v="0"/>
    <x v="0"/>
    <s v="SI"/>
    <s v="SI"/>
    <s v="SI"/>
    <n v="0"/>
    <n v="1"/>
    <s v="CLIENTES"/>
    <x v="14"/>
    <x v="4"/>
    <n v="468"/>
    <n v="18"/>
    <n v="0.2"/>
  </r>
  <r>
    <d v="2019-04-03T00:00:00"/>
    <d v="1899-12-30T14:00:00"/>
    <d v="1899-12-30T14:00:00"/>
    <m/>
    <x v="1"/>
    <s v="JAR"/>
    <d v="2019-04-03T14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70"/>
    <x v="42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5:00:00"/>
    <d v="1899-12-30T15:00:00"/>
    <m/>
    <x v="1"/>
    <s v="JAR"/>
    <d v="2019-04-03T15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70"/>
    <x v="39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5:15:00"/>
    <m/>
    <m/>
    <x v="0"/>
    <s v="JAR"/>
    <d v="2019-04-03T15:30:00"/>
    <n v="27448"/>
    <s v="SCHENKER"/>
    <s v="Carga"/>
    <x v="0"/>
    <n v="1"/>
    <n v="1"/>
    <x v="0"/>
    <s v="PROQUIMIA"/>
    <s v="Retira cliente Roto"/>
    <s v="Vic"/>
    <m/>
    <m/>
    <m/>
    <m/>
    <n v="5"/>
    <x v="0"/>
    <x v="70"/>
    <x v="120"/>
    <m/>
    <n v="0"/>
    <x v="0"/>
    <x v="0"/>
    <s v="No"/>
    <s v="Sin cita"/>
    <s v="Sin cita"/>
    <n v="1"/>
    <n v="0"/>
    <s v="CLIENTES"/>
    <x v="14"/>
    <x v="4"/>
    <n v="468"/>
    <n v="18"/>
    <n v="0.2"/>
  </r>
  <r>
    <d v="2019-04-03T00:00:00"/>
    <d v="1899-12-30T15:30:00"/>
    <d v="1899-12-30T15:30:00"/>
    <m/>
    <x v="1"/>
    <s v="JAR"/>
    <d v="2019-04-03T15:30:00"/>
    <m/>
    <s v="GIMARCO"/>
    <s v="Descarga"/>
    <x v="0"/>
    <n v="5"/>
    <n v="10"/>
    <x v="0"/>
    <s v="SCHOELLER NRX"/>
    <s v="Filial Import"/>
    <s v="NURIEUX"/>
    <m/>
    <m/>
    <m/>
    <m/>
    <n v="40"/>
    <x v="6"/>
    <x v="70"/>
    <x v="7"/>
    <m/>
    <n v="0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6:00:00"/>
    <d v="1899-12-30T16:00:00"/>
    <m/>
    <x v="1"/>
    <s v="JAR"/>
    <d v="2019-04-03T16:00:00"/>
    <n v="27193"/>
    <s v="SESE"/>
    <s v="Carga"/>
    <x v="1"/>
    <n v="13.5"/>
    <n v="26"/>
    <x v="0"/>
    <s v="VALEO"/>
    <s v="Retira cliente Inyección"/>
    <s v="Jaén"/>
    <m/>
    <m/>
    <m/>
    <m/>
    <n v="60"/>
    <x v="8"/>
    <x v="68"/>
    <x v="9"/>
    <m/>
    <n v="1"/>
    <x v="0"/>
    <x v="0"/>
    <s v="SI"/>
    <s v="Retraso"/>
    <s v="Retraso"/>
    <n v="1"/>
    <n v="0"/>
    <s v="CLIENTES"/>
    <x v="14"/>
    <x v="4"/>
    <n v="468"/>
    <n v="18"/>
    <n v="0.2"/>
  </r>
  <r>
    <d v="2019-04-03T00:00:00"/>
    <d v="1899-12-30T16:30:00"/>
    <d v="1899-12-30T16:30:00"/>
    <m/>
    <x v="1"/>
    <s v="JAR"/>
    <d v="2019-04-03T16:30:00"/>
    <m/>
    <s v="SUS MEDIOS"/>
    <s v="Carga"/>
    <x v="0"/>
    <n v="5"/>
    <n v="10"/>
    <x v="0"/>
    <s v="AQUA AMBIENT"/>
    <s v="Retira cliente Roto"/>
    <s v="VARIOS"/>
    <m/>
    <m/>
    <m/>
    <m/>
    <n v="10"/>
    <x v="4"/>
    <x v="70"/>
    <x v="8"/>
    <m/>
    <n v="0"/>
    <x v="0"/>
    <x v="0"/>
    <s v="SI"/>
    <s v="SI"/>
    <s v="SI"/>
    <n v="0"/>
    <n v="1"/>
    <s v="CLIENTES"/>
    <x v="14"/>
    <x v="4"/>
    <n v="468"/>
    <n v="18"/>
    <n v="0.2"/>
  </r>
  <r>
    <d v="2019-04-03T00:00:00"/>
    <d v="1899-12-30T17:00:00"/>
    <d v="1899-12-30T17:00:00"/>
    <m/>
    <x v="1"/>
    <s v="MR"/>
    <d v="2019-04-03T17:00:00"/>
    <m/>
    <s v="TRANSLINK"/>
    <s v="Carga"/>
    <x v="0"/>
    <n v="1"/>
    <n v="2"/>
    <x v="0"/>
    <s v="TRANSLINK"/>
    <s v="Recogida diaria"/>
    <s v="VARIOS"/>
    <m/>
    <m/>
    <m/>
    <m/>
    <n v="20"/>
    <x v="0"/>
    <x v="70"/>
    <x v="41"/>
    <m/>
    <n v="0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7:30:00"/>
    <d v="1899-12-30T17:30:00"/>
    <m/>
    <x v="1"/>
    <s v="JAR"/>
    <d v="2019-04-03T17:30:00"/>
    <n v="26732"/>
    <s v="JOSE REY"/>
    <s v="Carga"/>
    <x v="1"/>
    <n v="13.5"/>
    <n v="26"/>
    <x v="0"/>
    <s v="VALLE DE SAN JUAN"/>
    <s v="DDP Cliente Inyección"/>
    <s v="Palencia"/>
    <m/>
    <m/>
    <m/>
    <m/>
    <n v="40"/>
    <x v="4"/>
    <x v="70"/>
    <x v="56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18:30:00"/>
    <d v="1899-12-30T18:30:00"/>
    <m/>
    <x v="1"/>
    <s v="JAR"/>
    <d v="2019-04-03T18:30:00"/>
    <m/>
    <s v="SUS MEDIOS"/>
    <s v="Carga"/>
    <x v="1"/>
    <n v="13.5"/>
    <n v="26"/>
    <x v="0"/>
    <s v="CHEP"/>
    <s v="Retira cliente Inyección"/>
    <s v="VARIOS"/>
    <n v="3680313295"/>
    <m/>
    <m/>
    <m/>
    <n v="60"/>
    <x v="0"/>
    <x v="70"/>
    <x v="48"/>
    <m/>
    <n v="1"/>
    <x v="0"/>
    <x v="0"/>
    <s v="SI"/>
    <s v="SI"/>
    <s v="SI"/>
    <n v="0"/>
    <n v="1"/>
    <s v="CLIENTES"/>
    <x v="14"/>
    <x v="4"/>
    <n v="468"/>
    <n v="18"/>
    <n v="0.2"/>
  </r>
  <r>
    <d v="2019-04-03T00:00:00"/>
    <d v="1899-12-30T19:00:00"/>
    <d v="1899-12-30T19:00:00"/>
    <m/>
    <x v="1"/>
    <s v="JAR"/>
    <d v="2019-04-03T19:00:00"/>
    <n v="27088"/>
    <s v="EL MOSCA"/>
    <s v="Carga"/>
    <x v="1"/>
    <n v="13.5"/>
    <n v="26"/>
    <x v="2"/>
    <s v="AGRONATIVA"/>
    <s v="DDP Cliente Inyección"/>
    <s v="MURCIA"/>
    <m/>
    <m/>
    <m/>
    <m/>
    <n v="45"/>
    <x v="0"/>
    <x v="70"/>
    <x v="57"/>
    <m/>
    <n v="1"/>
    <x v="0"/>
    <x v="0"/>
    <s v="SI"/>
    <s v="SI"/>
    <s v="SI"/>
    <n v="0"/>
    <n v="1"/>
    <s v="TRANS. PROPIO"/>
    <x v="14"/>
    <x v="4"/>
    <n v="468"/>
    <n v="18"/>
    <n v="0.2"/>
  </r>
  <r>
    <d v="2019-04-03T00:00:00"/>
    <d v="1899-12-30T20:30:00"/>
    <d v="1899-12-30T20:30:00"/>
    <m/>
    <x v="1"/>
    <s v="JAR"/>
    <d v="2019-04-03T20:30:00"/>
    <m/>
    <s v="SUS MEDIOS"/>
    <s v="Carga"/>
    <x v="1"/>
    <n v="13.5"/>
    <n v="26"/>
    <x v="0"/>
    <s v="CHEP"/>
    <s v="Retira cliente Inyección"/>
    <s v="VARIOS"/>
    <n v="3680314550"/>
    <m/>
    <m/>
    <m/>
    <n v="60"/>
    <x v="8"/>
    <x v="70"/>
    <x v="37"/>
    <m/>
    <n v="1"/>
    <x v="0"/>
    <x v="0"/>
    <s v="SI"/>
    <s v="SI"/>
    <s v="Adelanto"/>
    <n v="0"/>
    <n v="1"/>
    <s v="CLIENTES"/>
    <x v="14"/>
    <x v="4"/>
    <n v="468"/>
    <n v="18"/>
    <n v="0.2"/>
  </r>
  <r>
    <d v="2019-04-03T00:00:00"/>
    <d v="1899-12-30T21:00:00"/>
    <d v="1899-12-30T21:00:00"/>
    <m/>
    <x v="1"/>
    <s v="JAR"/>
    <d v="2019-04-03T21:00:00"/>
    <m/>
    <s v="SUS MEDIOS"/>
    <s v="Carga"/>
    <x v="1"/>
    <n v="13.5"/>
    <n v="26"/>
    <x v="0"/>
    <s v="CHEP"/>
    <s v="Retira cliente Inyección"/>
    <s v="VARIOS"/>
    <n v="3680313298"/>
    <m/>
    <m/>
    <m/>
    <n v="60"/>
    <x v="0"/>
    <x v="70"/>
    <x v="190"/>
    <m/>
    <n v="1"/>
    <x v="0"/>
    <x v="0"/>
    <s v="SI"/>
    <s v="SI"/>
    <s v="SI"/>
    <n v="0"/>
    <n v="1"/>
    <s v="CLIENTES"/>
    <x v="14"/>
    <x v="4"/>
    <n v="468"/>
    <n v="18"/>
    <n v="0.2"/>
  </r>
  <r>
    <d v="2019-04-03T00:00:00"/>
    <d v="1899-12-30T21:30:00"/>
    <d v="1899-12-30T21:30:00"/>
    <m/>
    <x v="1"/>
    <s v="JAR"/>
    <d v="2019-04-03T21:30:00"/>
    <m/>
    <s v="SUS MEDIOS"/>
    <s v="Carga"/>
    <x v="1"/>
    <n v="13.5"/>
    <n v="26"/>
    <x v="0"/>
    <s v="CHEP"/>
    <s v="Retira cliente Inyección"/>
    <s v="VARIOS"/>
    <n v="3680313297"/>
    <m/>
    <m/>
    <m/>
    <n v="60"/>
    <x v="8"/>
    <x v="70"/>
    <x v="18"/>
    <m/>
    <n v="1"/>
    <x v="0"/>
    <x v="0"/>
    <s v="SI"/>
    <s v="SI"/>
    <s v="Adelanto"/>
    <n v="0"/>
    <n v="1"/>
    <s v="CLIENTES"/>
    <x v="14"/>
    <x v="4"/>
    <n v="468"/>
    <n v="18"/>
    <n v="0.2"/>
  </r>
  <r>
    <d v="2019-04-04T00:00:00"/>
    <d v="1899-12-30T06:00:00"/>
    <d v="1899-12-30T06:00:00"/>
    <m/>
    <x v="1"/>
    <s v="JAR"/>
    <d v="2019-04-04T06:00:00"/>
    <n v="27172"/>
    <s v="EL MOSCA"/>
    <s v="Carga"/>
    <x v="1"/>
    <n v="13.5"/>
    <n v="26"/>
    <x v="2"/>
    <s v="THADER"/>
    <s v="DDP Cliente Inyección"/>
    <s v="Murcia"/>
    <m/>
    <m/>
    <m/>
    <m/>
    <n v="45"/>
    <x v="6"/>
    <x v="68"/>
    <x v="76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08:00:00"/>
    <d v="1899-12-30T08:00:00"/>
    <m/>
    <x v="1"/>
    <s v="JAR"/>
    <d v="2019-04-04T08:00:00"/>
    <s v="DAVID "/>
    <s v="DAVID BERTRAN"/>
    <s v="Carga"/>
    <x v="0"/>
    <n v="4"/>
    <n v="6"/>
    <x v="0"/>
    <s v="DAVID BERTRAN"/>
    <s v="DDP Cliente Inyección"/>
    <s v="varios"/>
    <s v="Recogida en varios proveedores"/>
    <m/>
    <m/>
    <m/>
    <n v="1"/>
    <x v="5"/>
    <x v="68"/>
    <x v="9"/>
    <m/>
    <n v="0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08:30:00"/>
    <d v="1899-12-30T08:30:00"/>
    <m/>
    <x v="1"/>
    <s v="JAR"/>
    <d v="2019-04-04T08:30:00"/>
    <n v="27172"/>
    <s v="EL MOSCA"/>
    <s v="Carga"/>
    <x v="1"/>
    <n v="13.5"/>
    <n v="26"/>
    <x v="2"/>
    <s v="THADER"/>
    <s v="DDP Cliente Inyección"/>
    <s v="Murcia"/>
    <m/>
    <m/>
    <m/>
    <m/>
    <n v="45"/>
    <x v="6"/>
    <x v="68"/>
    <x v="20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09:00:00"/>
    <d v="1899-12-30T09:00:00"/>
    <m/>
    <x v="1"/>
    <s v="JAR"/>
    <d v="2019-04-04T09:00:00"/>
    <n v="25840"/>
    <s v="SESE"/>
    <s v="Carga"/>
    <x v="1"/>
    <n v="13.5"/>
    <n v="26"/>
    <x v="0"/>
    <s v="VALEO MARRUECOS"/>
    <s v="Retira cliente Inyección"/>
    <s v="Marruecos"/>
    <m/>
    <m/>
    <m/>
    <m/>
    <n v="60"/>
    <x v="6"/>
    <x v="68"/>
    <x v="22"/>
    <m/>
    <n v="1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0:00:00"/>
    <d v="1899-12-30T10:00:00"/>
    <m/>
    <x v="1"/>
    <s v="JAR"/>
    <d v="2019-04-04T10:00:00"/>
    <m/>
    <s v="SUS MEDIOS"/>
    <s v="Carga"/>
    <x v="0"/>
    <n v="2"/>
    <n v="3"/>
    <x v="0"/>
    <s v="PALETPLASTIC"/>
    <s v="Retira cliente Inyección"/>
    <s v="Murcia"/>
    <s v="27246-27194-27077"/>
    <m/>
    <m/>
    <m/>
    <n v="30"/>
    <x v="0"/>
    <x v="68"/>
    <x v="47"/>
    <m/>
    <n v="0"/>
    <x v="0"/>
    <x v="0"/>
    <s v="SI"/>
    <s v="SI"/>
    <s v="Retraso"/>
    <n v="1"/>
    <n v="0"/>
    <s v="CLIENTES"/>
    <x v="14"/>
    <x v="4"/>
    <n v="468"/>
    <n v="18"/>
    <n v="0.2"/>
  </r>
  <r>
    <d v="2019-04-04T00:00:00"/>
    <d v="1899-12-30T10:30:00"/>
    <d v="1899-12-30T10:30:00"/>
    <m/>
    <x v="1"/>
    <s v="JAR"/>
    <d v="2019-04-04T10:30:00"/>
    <m/>
    <s v="DAVID BERTRAN"/>
    <s v="Carga"/>
    <x v="0"/>
    <n v="4"/>
    <n v="6"/>
    <x v="0"/>
    <s v="DAVID BERTRAN"/>
    <s v="DDP Cliente Inyección"/>
    <s v="Hospitalet"/>
    <s v="27412-27378"/>
    <m/>
    <m/>
    <m/>
    <n v="10"/>
    <x v="5"/>
    <x v="68"/>
    <x v="1"/>
    <m/>
    <n v="0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1:00:00"/>
    <d v="1899-12-30T11:00:00"/>
    <m/>
    <x v="1"/>
    <s v="JAR"/>
    <d v="2019-04-04T11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8"/>
    <x v="42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4T00:00:00"/>
    <d v="1899-12-30T11:15:00"/>
    <d v="1899-12-30T11:15:00"/>
    <m/>
    <x v="1"/>
    <s v="JAR"/>
    <d v="2019-04-04T11:30:00"/>
    <m/>
    <s v="SUS MEDIOS"/>
    <s v="Carga"/>
    <x v="1"/>
    <n v="13.5"/>
    <n v="26"/>
    <x v="0"/>
    <s v="IMA ACUICULTURA"/>
    <s v="Retira cliente Roto"/>
    <s v="varios"/>
    <m/>
    <m/>
    <m/>
    <m/>
    <n v="40"/>
    <x v="8"/>
    <x v="68"/>
    <x v="75"/>
    <m/>
    <n v="1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1:30:00"/>
    <d v="1899-12-30T11:30:00"/>
    <m/>
    <x v="1"/>
    <s v="JAR"/>
    <d v="2019-04-04T11:30:00"/>
    <n v="27172"/>
    <s v="EL MOSCA"/>
    <s v="Carga"/>
    <x v="1"/>
    <n v="13.5"/>
    <n v="26"/>
    <x v="2"/>
    <s v="THADER"/>
    <s v="DDP Cliente Inyección"/>
    <s v="Murcia"/>
    <m/>
    <m/>
    <m/>
    <m/>
    <n v="45"/>
    <x v="6"/>
    <x v="68"/>
    <x v="3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2:00:00"/>
    <d v="1899-12-30T12:00:00"/>
    <m/>
    <x v="1"/>
    <s v="JAR"/>
    <d v="2019-04-04T12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8"/>
    <x v="39"/>
    <m/>
    <n v="1"/>
    <x v="0"/>
    <x v="0"/>
    <s v="SI"/>
    <s v="SI"/>
    <s v="Retraso"/>
    <n v="1"/>
    <n v="0"/>
    <s v="TRANS. PROPIO"/>
    <x v="14"/>
    <x v="4"/>
    <n v="468"/>
    <n v="18"/>
    <n v="0.2"/>
  </r>
  <r>
    <d v="2019-04-04T00:00:00"/>
    <d v="1899-12-30T12:15:00"/>
    <d v="1899-12-30T12:15:00"/>
    <m/>
    <x v="1"/>
    <s v="JAR"/>
    <d v="2019-04-04T12:30:00"/>
    <n v="27242"/>
    <s v="SUS MEDIOS"/>
    <s v="Carga"/>
    <x v="0"/>
    <n v="1"/>
    <n v="2"/>
    <x v="0"/>
    <s v="STORE &amp; GO "/>
    <s v="Retira cliente Inyección"/>
    <s v="portugal"/>
    <m/>
    <m/>
    <m/>
    <m/>
    <n v="10"/>
    <x v="5"/>
    <x v="68"/>
    <x v="36"/>
    <m/>
    <n v="0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2:30:00"/>
    <d v="1899-12-30T12:30:00"/>
    <m/>
    <x v="1"/>
    <s v="JAR"/>
    <d v="2019-04-04T12:30:00"/>
    <n v="27172"/>
    <s v="EL MOSCA"/>
    <s v="Carga"/>
    <x v="1"/>
    <n v="13.5"/>
    <n v="26"/>
    <x v="2"/>
    <s v="THADER"/>
    <s v="DDP Cliente Inyección"/>
    <s v="Murcia"/>
    <m/>
    <m/>
    <m/>
    <m/>
    <n v="45"/>
    <x v="8"/>
    <x v="68"/>
    <x v="5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2:31:00"/>
    <d v="1899-12-30T12:31:00"/>
    <m/>
    <x v="1"/>
    <s v="MR"/>
    <d v="2019-04-04T12:30:00"/>
    <n v="27381"/>
    <s v="GONZATRANS"/>
    <s v="Carga"/>
    <x v="0"/>
    <n v="2"/>
    <n v="4"/>
    <x v="0"/>
    <s v="GONZATRANS"/>
    <s v="DDP Cliente Inyección"/>
    <s v="VALENCIA"/>
    <m/>
    <m/>
    <m/>
    <m/>
    <n v="10"/>
    <x v="5"/>
    <x v="68"/>
    <x v="16"/>
    <m/>
    <n v="0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3:00:00"/>
    <d v="1899-12-30T13:00:00"/>
    <m/>
    <x v="1"/>
    <s v="JAR"/>
    <d v="2019-04-04T13:00:00"/>
    <n v="27088"/>
    <s v="EL MOSCA"/>
    <s v="Carga"/>
    <x v="1"/>
    <n v="13.5"/>
    <n v="26"/>
    <x v="2"/>
    <s v="AGRONATIVA"/>
    <s v="DDP Cliente Inyección"/>
    <s v="MURCIA"/>
    <m/>
    <m/>
    <m/>
    <m/>
    <n v="45"/>
    <x v="6"/>
    <x v="68"/>
    <x v="37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3:30:00"/>
    <d v="1899-12-30T13:30:00"/>
    <m/>
    <x v="1"/>
    <s v="JAR"/>
    <d v="2019-04-04T13:30:00"/>
    <n v="27172"/>
    <s v="EL MOSCA"/>
    <s v="Carga"/>
    <x v="1"/>
    <n v="13.5"/>
    <n v="26"/>
    <x v="2"/>
    <s v="THADER"/>
    <s v="DDP Cliente Inyección"/>
    <s v="Murcia"/>
    <m/>
    <m/>
    <m/>
    <m/>
    <n v="45"/>
    <x v="8"/>
    <x v="68"/>
    <x v="6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4:00:00"/>
    <d v="1899-12-30T14:00:00"/>
    <m/>
    <x v="1"/>
    <s v="JAR"/>
    <d v="2019-04-04T14:00:00"/>
    <m/>
    <s v="GIMARCO"/>
    <s v="Descarga"/>
    <x v="1"/>
    <n v="13.5"/>
    <n v="26"/>
    <x v="0"/>
    <s v="SCHOELLER GAILLON"/>
    <s v="Filial Import"/>
    <s v="GAILLON"/>
    <s v="CB1178 – Gaillon” "/>
    <m/>
    <m/>
    <m/>
    <n v="60"/>
    <x v="8"/>
    <x v="68"/>
    <x v="42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4:30:00"/>
    <d v="1899-12-30T14:30:00"/>
    <m/>
    <x v="1"/>
    <s v="JAR"/>
    <d v="2019-04-04T14:30:00"/>
    <n v="26903"/>
    <s v="SUS MEDIOS"/>
    <s v="Carga"/>
    <x v="0"/>
    <n v="1"/>
    <n v="1"/>
    <x v="0"/>
    <s v="VARIOS"/>
    <s v="Retira cliente Inyección"/>
    <s v="Alicante"/>
    <m/>
    <m/>
    <m/>
    <m/>
    <n v="10"/>
    <x v="0"/>
    <x v="68"/>
    <x v="12"/>
    <m/>
    <n v="0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5:00:00"/>
    <d v="1899-12-30T15:00:00"/>
    <m/>
    <x v="1"/>
    <s v="JAR"/>
    <d v="2019-04-04T15:00:00"/>
    <n v="27088"/>
    <s v="EL MOSCA"/>
    <s v="Carga"/>
    <x v="1"/>
    <n v="13.5"/>
    <n v="26"/>
    <x v="2"/>
    <s v="AGRONATIVA"/>
    <s v="DDP Cliente Inyección"/>
    <s v="MURCIA"/>
    <m/>
    <m/>
    <m/>
    <m/>
    <n v="45"/>
    <x v="3"/>
    <x v="68"/>
    <x v="39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5:30:00"/>
    <d v="1899-12-30T15:30:00"/>
    <m/>
    <x v="1"/>
    <s v="MR"/>
    <d v="2019-04-04T15:30:00"/>
    <n v="26852"/>
    <s v="GONZATRANS"/>
    <s v="Carga"/>
    <x v="0"/>
    <n v="2.5"/>
    <n v="5"/>
    <x v="0"/>
    <s v="GONZATRANS"/>
    <s v="DDP Cliente Inyección"/>
    <s v="MADRID"/>
    <s v="llegará a las 15:00h cargar lo antes posible"/>
    <m/>
    <m/>
    <m/>
    <n v="10"/>
    <x v="5"/>
    <x v="68"/>
    <x v="7"/>
    <m/>
    <n v="0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6:00:00"/>
    <d v="1899-12-30T16:00:00"/>
    <m/>
    <x v="1"/>
    <s v="JAR"/>
    <d v="2019-04-04T16:00:00"/>
    <n v="27088"/>
    <s v="EL MOSCA"/>
    <s v="Carga"/>
    <x v="1"/>
    <n v="13.5"/>
    <n v="26"/>
    <x v="2"/>
    <s v="AGRONATIVA"/>
    <s v="DDP Cliente Inyección"/>
    <s v="MURCIA"/>
    <m/>
    <m/>
    <m/>
    <m/>
    <n v="45"/>
    <x v="4"/>
    <x v="68"/>
    <x v="13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6:01:00"/>
    <d v="1899-12-30T16:01:00"/>
    <m/>
    <x v="1"/>
    <s v="MR"/>
    <d v="2019-04-04T16:00:00"/>
    <m/>
    <s v="SUS MEDIOS"/>
    <s v="Descarga"/>
    <x v="0"/>
    <n v="1.5"/>
    <n v="3"/>
    <x v="0"/>
    <s v="TRANSFOR-PACKAGING"/>
    <s v="Proveedor Inyección"/>
    <s v="PALAU"/>
    <m/>
    <m/>
    <m/>
    <m/>
    <n v="20"/>
    <x v="0"/>
    <x v="68"/>
    <x v="114"/>
    <m/>
    <n v="0"/>
    <x v="0"/>
    <x v="0"/>
    <s v="SI"/>
    <s v="SI"/>
    <s v="SI"/>
    <n v="0"/>
    <n v="1"/>
    <s v="PROVEEDORES"/>
    <x v="14"/>
    <x v="4"/>
    <n v="468"/>
    <n v="18"/>
    <n v="0.2"/>
  </r>
  <r>
    <d v="2019-04-04T00:00:00"/>
    <d v="1899-12-30T16:30:00"/>
    <d v="1899-12-30T16:30:00"/>
    <m/>
    <x v="1"/>
    <s v="JAR"/>
    <d v="2019-04-04T16:30:00"/>
    <m/>
    <s v="SUS MEDIOS"/>
    <s v="Carga"/>
    <x v="0"/>
    <n v="5"/>
    <n v="10"/>
    <x v="0"/>
    <s v="AQUA AMBIENT"/>
    <s v="Retira cliente Roto"/>
    <s v="VARIOS"/>
    <m/>
    <m/>
    <m/>
    <m/>
    <n v="30"/>
    <x v="4"/>
    <x v="68"/>
    <x v="8"/>
    <m/>
    <n v="0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7:00:00"/>
    <d v="1899-12-30T17:00:00"/>
    <m/>
    <x v="1"/>
    <s v="MR"/>
    <d v="2019-04-04T17:00:00"/>
    <m/>
    <s v="TRANSLINK"/>
    <s v="Carga"/>
    <x v="0"/>
    <n v="1.5"/>
    <n v="3"/>
    <x v="0"/>
    <s v="TRANSLINK"/>
    <s v="Recogida diaria"/>
    <s v="VARIOS"/>
    <m/>
    <m/>
    <m/>
    <m/>
    <n v="15"/>
    <x v="0"/>
    <x v="68"/>
    <x v="41"/>
    <m/>
    <n v="0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7:30:00"/>
    <d v="1899-12-30T17:30:00"/>
    <m/>
    <x v="1"/>
    <s v="JAR"/>
    <d v="2019-04-04T17:30:00"/>
    <n v="26732"/>
    <s v="JOSE REY"/>
    <s v="Carga"/>
    <x v="1"/>
    <n v="13.5"/>
    <n v="26"/>
    <x v="0"/>
    <s v="VALLE DE SAN JUAN"/>
    <s v="DDP Cliente Inyección"/>
    <s v="Palencia"/>
    <m/>
    <m/>
    <m/>
    <m/>
    <n v="60"/>
    <x v="0"/>
    <x v="68"/>
    <x v="56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8:00:00"/>
    <d v="1899-12-30T18:00:00"/>
    <m/>
    <x v="1"/>
    <s v="JAR"/>
    <d v="2019-04-04T18:00:00"/>
    <n v="27145"/>
    <s v="SESE"/>
    <s v="Carga"/>
    <x v="1"/>
    <n v="13.5"/>
    <n v="26"/>
    <x v="0"/>
    <s v="VALEO"/>
    <s v="Retira cliente Inyección"/>
    <s v="Jaén"/>
    <m/>
    <m/>
    <m/>
    <m/>
    <n v="60"/>
    <x v="0"/>
    <x v="68"/>
    <x v="47"/>
    <m/>
    <n v="1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8:30:00"/>
    <d v="1899-12-30T18:30:00"/>
    <m/>
    <x v="1"/>
    <s v="JAR"/>
    <d v="2019-04-04T18:30:00"/>
    <n v="27343"/>
    <s v="GONZATRANS"/>
    <s v="Carga"/>
    <x v="1"/>
    <n v="13.5"/>
    <n v="26"/>
    <x v="0"/>
    <s v="FLUIDRA"/>
    <s v="DDP Cliente Roto"/>
    <s v="Almeria"/>
    <m/>
    <m/>
    <m/>
    <m/>
    <n v="30"/>
    <x v="4"/>
    <x v="68"/>
    <x v="48"/>
    <m/>
    <n v="1"/>
    <x v="0"/>
    <x v="0"/>
    <s v="SI"/>
    <s v="SI"/>
    <s v="SI"/>
    <n v="0"/>
    <n v="1"/>
    <s v="TRANS. PROPIO"/>
    <x v="14"/>
    <x v="4"/>
    <n v="468"/>
    <n v="18"/>
    <n v="0.2"/>
  </r>
  <r>
    <d v="2019-04-04T00:00:00"/>
    <d v="1899-12-30T19:00:00"/>
    <d v="1899-12-30T19:00:00"/>
    <m/>
    <x v="1"/>
    <s v="MR"/>
    <d v="2019-04-04T19:00:00"/>
    <m/>
    <s v="J G H"/>
    <s v="Carga"/>
    <x v="1"/>
    <n v="13.5"/>
    <n v="26"/>
    <x v="2"/>
    <s v="RENTA BOX"/>
    <s v="Retira cliente Inyección"/>
    <s v="LORQUI"/>
    <n v="6007071"/>
    <m/>
    <m/>
    <m/>
    <n v="45"/>
    <x v="4"/>
    <x v="68"/>
    <x v="57"/>
    <m/>
    <n v="1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19:30:00"/>
    <d v="1899-12-30T19:30:00"/>
    <m/>
    <x v="1"/>
    <s v="JAR"/>
    <d v="2019-04-04T19:30:00"/>
    <m/>
    <s v="SUS MEDIOS"/>
    <s v="Descarga"/>
    <x v="0"/>
    <n v="7"/>
    <n v="13"/>
    <x v="0"/>
    <s v="PLASTICOS GUELL"/>
    <s v="Proveedor Roto"/>
    <s v="Palau"/>
    <m/>
    <m/>
    <m/>
    <m/>
    <n v="40"/>
    <x v="4"/>
    <x v="68"/>
    <x v="49"/>
    <m/>
    <n v="0"/>
    <x v="0"/>
    <x v="0"/>
    <s v="SI"/>
    <s v="SI"/>
    <s v="SI"/>
    <n v="0"/>
    <n v="1"/>
    <s v="PROVEEDORES"/>
    <x v="14"/>
    <x v="4"/>
    <n v="468"/>
    <n v="18"/>
    <n v="0.2"/>
  </r>
  <r>
    <d v="2019-04-04T00:00:00"/>
    <d v="1899-12-30T20:00:00"/>
    <d v="1899-12-30T20:00:00"/>
    <m/>
    <x v="1"/>
    <s v="MR"/>
    <d v="2019-04-04T20:00:00"/>
    <m/>
    <s v="J G H"/>
    <s v="Carga"/>
    <x v="1"/>
    <n v="13.5"/>
    <n v="26"/>
    <x v="2"/>
    <s v="RENTA BOX"/>
    <s v="Retira cliente Inyección"/>
    <s v="LORQUI"/>
    <n v="6007071"/>
    <m/>
    <m/>
    <m/>
    <n v="45"/>
    <x v="4"/>
    <x v="68"/>
    <x v="50"/>
    <m/>
    <n v="1"/>
    <x v="0"/>
    <x v="0"/>
    <s v="SI"/>
    <s v="SI"/>
    <s v="SI"/>
    <n v="0"/>
    <n v="1"/>
    <s v="CLIENTES"/>
    <x v="14"/>
    <x v="4"/>
    <n v="468"/>
    <n v="18"/>
    <n v="0.2"/>
  </r>
  <r>
    <d v="2019-04-04T00:00:00"/>
    <d v="1899-12-30T20:30:00"/>
    <d v="1899-12-30T20:30:00"/>
    <m/>
    <x v="1"/>
    <s v="JAR"/>
    <d v="2019-04-04T20:30:00"/>
    <m/>
    <s v="SUS MEDIOS"/>
    <s v="Carga"/>
    <x v="1"/>
    <n v="13.5"/>
    <n v="26"/>
    <x v="0"/>
    <s v="CHEP"/>
    <s v="Retira cliente Inyección"/>
    <s v="VARIOS"/>
    <n v="3680314551"/>
    <m/>
    <m/>
    <m/>
    <n v="60"/>
    <x v="0"/>
    <x v="68"/>
    <x v="42"/>
    <m/>
    <n v="1"/>
    <x v="0"/>
    <x v="0"/>
    <s v="SI"/>
    <s v="SI"/>
    <s v="Adelanto"/>
    <n v="0"/>
    <n v="1"/>
    <s v="CLIENTES"/>
    <x v="14"/>
    <x v="4"/>
    <n v="468"/>
    <n v="18"/>
    <n v="0.2"/>
  </r>
  <r>
    <d v="2019-04-05T00:00:00"/>
    <d v="1899-12-30T07:00:00"/>
    <d v="1899-12-30T07:00:00"/>
    <m/>
    <x v="1"/>
    <s v="JAR"/>
    <d v="2019-04-05T07:00:00"/>
    <m/>
    <s v="SUS MEDIOS"/>
    <s v="Carga"/>
    <x v="1"/>
    <n v="13.5"/>
    <n v="26"/>
    <x v="0"/>
    <s v="CHEP"/>
    <s v="Retira cliente Inyección"/>
    <s v="VARIOS"/>
    <n v="3680313300"/>
    <m/>
    <m/>
    <m/>
    <n v="60"/>
    <x v="6"/>
    <x v="71"/>
    <x v="61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07:30:00"/>
    <d v="1899-12-30T07:30:00"/>
    <m/>
    <x v="1"/>
    <s v="JAR"/>
    <d v="2019-04-05T07:30:00"/>
    <m/>
    <s v="ALGAITRUCK"/>
    <s v="Descarga"/>
    <x v="1"/>
    <n v="13.5"/>
    <n v="26"/>
    <x v="0"/>
    <s v="SCHOELLER LORQUI"/>
    <s v="Entre plantas"/>
    <s v="Palau"/>
    <m/>
    <m/>
    <m/>
    <m/>
    <n v="45"/>
    <x v="8"/>
    <x v="71"/>
    <x v="18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08:00:00"/>
    <d v="1899-12-30T08:00:00"/>
    <m/>
    <x v="1"/>
    <s v="JAR"/>
    <d v="2019-04-05T08:00:00"/>
    <s v="DAVID "/>
    <s v="DAVID BERTRAN"/>
    <s v="Carga"/>
    <x v="0"/>
    <n v="4"/>
    <n v="6"/>
    <x v="0"/>
    <s v="DAVID BERTRAN"/>
    <s v="DDP Cliente Inyección"/>
    <s v="varios"/>
    <s v="Simar- Igualada"/>
    <m/>
    <m/>
    <m/>
    <n v="30"/>
    <x v="6"/>
    <x v="71"/>
    <x v="9"/>
    <m/>
    <n v="0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08:30:00"/>
    <d v="1899-12-30T08:30:00"/>
    <m/>
    <x v="1"/>
    <s v="JAR"/>
    <d v="2019-04-05T08:30:00"/>
    <m/>
    <s v="SUS MEDIOS"/>
    <s v="Carga"/>
    <x v="1"/>
    <n v="13.5"/>
    <n v="26"/>
    <x v="0"/>
    <s v="AQUA AMBIENT"/>
    <s v="Retira cliente Roto"/>
    <s v="Bernis"/>
    <m/>
    <m/>
    <m/>
    <m/>
    <n v="30"/>
    <x v="6"/>
    <x v="71"/>
    <x v="20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09:00:00"/>
    <d v="1899-12-30T09:00:00"/>
    <m/>
    <x v="1"/>
    <s v="JAR"/>
    <d v="2019-04-05T09:00:00"/>
    <n v="25840"/>
    <s v="SESE"/>
    <s v="Carga"/>
    <x v="1"/>
    <n v="13.5"/>
    <n v="26"/>
    <x v="0"/>
    <s v="VALEO MARRUECOS"/>
    <s v="Retira cliente Inyección"/>
    <s v="Marruecos"/>
    <s v="5536-07  38445-A-34"/>
    <m/>
    <m/>
    <m/>
    <n v="60"/>
    <x v="6"/>
    <x v="71"/>
    <x v="1"/>
    <m/>
    <n v="1"/>
    <x v="0"/>
    <x v="0"/>
    <s v="SI"/>
    <s v="SI"/>
    <s v="Retraso"/>
    <n v="1"/>
    <n v="0"/>
    <s v="CLIENTES"/>
    <x v="14"/>
    <x v="4"/>
    <n v="468"/>
    <n v="18"/>
    <n v="0.2"/>
  </r>
  <r>
    <d v="2019-04-05T00:00:00"/>
    <d v="1899-12-30T09:15:00"/>
    <d v="1899-12-30T09:15:00"/>
    <m/>
    <x v="1"/>
    <s v="JAR"/>
    <d v="2019-04-05T09:30:00"/>
    <m/>
    <s v="ALGAITRUCK"/>
    <s v="Descarga"/>
    <x v="1"/>
    <n v="13.5"/>
    <n v="26"/>
    <x v="0"/>
    <s v="SCHOELLER LORQUI"/>
    <s v="Entre plantas"/>
    <s v="Palau"/>
    <m/>
    <m/>
    <m/>
    <m/>
    <n v="45"/>
    <x v="8"/>
    <x v="71"/>
    <x v="69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09:30:00"/>
    <d v="1899-12-30T09:30:00"/>
    <m/>
    <x v="1"/>
    <s v="JAR"/>
    <d v="2019-04-05T09:30:00"/>
    <m/>
    <s v="SUS MEDIOS"/>
    <s v="Carga"/>
    <x v="0"/>
    <n v="1"/>
    <n v="2"/>
    <x v="0"/>
    <s v="MULTIPLASTIC"/>
    <s v="Retira cliente Inyección"/>
    <s v="Granollers"/>
    <s v="27450-27336"/>
    <m/>
    <m/>
    <m/>
    <n v="10"/>
    <x v="8"/>
    <x v="71"/>
    <x v="0"/>
    <m/>
    <n v="0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0:00:00"/>
    <d v="1899-12-30T10:00:00"/>
    <m/>
    <x v="1"/>
    <s v="JAR"/>
    <d v="2019-04-05T10:00:00"/>
    <m/>
    <s v="NIKA"/>
    <s v="Descarga"/>
    <x v="0"/>
    <n v="3"/>
    <n v="5"/>
    <x v="0"/>
    <s v="POWDER"/>
    <s v="Proveedor Roto"/>
    <s v="Palau"/>
    <m/>
    <m/>
    <m/>
    <m/>
    <n v="30"/>
    <x v="6"/>
    <x v="71"/>
    <x v="14"/>
    <m/>
    <n v="0"/>
    <x v="0"/>
    <x v="0"/>
    <s v="SI"/>
    <s v="SI"/>
    <s v="SI"/>
    <n v="0"/>
    <n v="1"/>
    <s v="PROVEEDORES"/>
    <x v="14"/>
    <x v="4"/>
    <n v="468"/>
    <n v="18"/>
    <n v="0.2"/>
  </r>
  <r>
    <d v="2019-04-05T00:00:00"/>
    <d v="1899-12-30T10:15:00"/>
    <d v="1899-12-30T10:15:00"/>
    <m/>
    <x v="1"/>
    <s v="JAR"/>
    <d v="2019-04-05T10:30:00"/>
    <n v="27257"/>
    <s v="XPOLOGISTIC"/>
    <s v="Carga"/>
    <x v="0"/>
    <n v="1"/>
    <n v="1"/>
    <x v="0"/>
    <s v="PLASTICOS GALPLAST"/>
    <s v="Retira cliente Inyección"/>
    <s v="Coruña"/>
    <m/>
    <m/>
    <m/>
    <m/>
    <n v="10"/>
    <x v="5"/>
    <x v="71"/>
    <x v="22"/>
    <m/>
    <n v="0"/>
    <x v="0"/>
    <x v="0"/>
    <s v="SI"/>
    <s v="SI"/>
    <s v="Adelanto"/>
    <n v="0"/>
    <n v="1"/>
    <s v="CLIENTES"/>
    <x v="14"/>
    <x v="4"/>
    <n v="468"/>
    <n v="18"/>
    <n v="0.2"/>
  </r>
  <r>
    <d v="2019-04-05T00:00:00"/>
    <d v="1899-12-30T10:30:00"/>
    <d v="1899-12-30T10:30:00"/>
    <m/>
    <x v="1"/>
    <s v="JAR"/>
    <d v="2019-04-05T10:30:00"/>
    <m/>
    <s v="ALGAITRUCK"/>
    <s v="Descarga"/>
    <x v="1"/>
    <n v="13.5"/>
    <n v="26"/>
    <x v="0"/>
    <s v="SCHOELLER LORQUI"/>
    <s v="Entre plantas"/>
    <s v="Palau"/>
    <m/>
    <m/>
    <m/>
    <m/>
    <n v="60"/>
    <x v="8"/>
    <x v="71"/>
    <x v="1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1:00:00"/>
    <d v="1899-12-30T11:00:00"/>
    <m/>
    <x v="1"/>
    <s v="JAR"/>
    <d v="2019-04-05T11:00:00"/>
    <m/>
    <s v="NOUTRANSPORT"/>
    <s v="Descarga"/>
    <x v="1"/>
    <n v="13.5"/>
    <n v="26"/>
    <x v="0"/>
    <s v="SCHOELLER SCHWERIN"/>
    <s v="Filial Import"/>
    <s v="Palau"/>
    <m/>
    <m/>
    <m/>
    <m/>
    <n v="60"/>
    <x v="8"/>
    <x v="71"/>
    <x v="2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1:15:00"/>
    <d v="1899-12-30T11:15:00"/>
    <m/>
    <x v="1"/>
    <s v="JAR"/>
    <d v="2019-04-05T11:30:00"/>
    <n v="27308"/>
    <s v="SUS MEDIOS"/>
    <s v="Carga"/>
    <x v="0"/>
    <n v="1"/>
    <n v="2"/>
    <x v="0"/>
    <s v="REDELPLAST"/>
    <s v="Retira cliente Inyección"/>
    <s v="Sevilla"/>
    <m/>
    <m/>
    <m/>
    <m/>
    <n v="10"/>
    <x v="8"/>
    <x v="72"/>
    <x v="120"/>
    <m/>
    <n v="0"/>
    <x v="0"/>
    <x v="0"/>
    <s v="SI"/>
    <s v="Retraso"/>
    <s v="Retraso"/>
    <n v="1"/>
    <n v="0"/>
    <s v="CLIENTES"/>
    <x v="15"/>
    <x v="4"/>
    <n v="468"/>
    <n v="18"/>
    <n v="0.2"/>
  </r>
  <r>
    <d v="2019-04-05T00:00:00"/>
    <d v="1899-12-30T11:30:00"/>
    <d v="1899-12-30T11:30:00"/>
    <m/>
    <x v="1"/>
    <s v="JAR"/>
    <d v="2019-04-05T11:30:00"/>
    <m/>
    <s v="J H L"/>
    <s v="Carga"/>
    <x v="0"/>
    <n v="2"/>
    <n v="3"/>
    <x v="0"/>
    <s v="DS SMITH CARTON PLASTICOS"/>
    <s v="DDP Cliente Inyección"/>
    <s v="Portugal"/>
    <m/>
    <m/>
    <m/>
    <m/>
    <m/>
    <x v="5"/>
    <x v="71"/>
    <x v="3"/>
    <m/>
    <n v="0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2:00:00"/>
    <d v="1899-12-30T12:00:00"/>
    <m/>
    <x v="1"/>
    <s v="MR"/>
    <d v="2019-04-05T12:00:00"/>
    <m/>
    <s v="Ruta Dura"/>
    <s v="Carga"/>
    <x v="1"/>
    <n v="13.5"/>
    <n v="26"/>
    <x v="2"/>
    <s v="RENTA BOX"/>
    <s v="Retira cliente Inyección"/>
    <s v="LORQUI"/>
    <s v="Agencia; Ruta Dura"/>
    <s v="7857-JLW y R-8791-BBL"/>
    <m/>
    <m/>
    <m/>
    <x v="8"/>
    <x v="71"/>
    <x v="4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2:15:00"/>
    <d v="1899-12-30T12:15:00"/>
    <m/>
    <x v="1"/>
    <s v="JAR"/>
    <d v="2019-04-05T12:30:00"/>
    <n v="26732"/>
    <s v="JOSE REY"/>
    <s v="Carga"/>
    <x v="1"/>
    <n v="13.5"/>
    <n v="26"/>
    <x v="0"/>
    <s v="VALLE DE SAN JUAN"/>
    <s v="DDP Cliente Inyección"/>
    <s v="Palencia"/>
    <m/>
    <m/>
    <m/>
    <m/>
    <n v="60"/>
    <x v="6"/>
    <x v="71"/>
    <x v="36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2:30:00"/>
    <d v="1899-12-30T12:30:00"/>
    <m/>
    <x v="1"/>
    <s v="JAR"/>
    <d v="2019-04-05T12:30:00"/>
    <n v="6006795"/>
    <s v="BREGER"/>
    <s v="Carga"/>
    <x v="1"/>
    <n v="13.5"/>
    <n v="26"/>
    <x v="0"/>
    <s v="SCHOELLER FRANCIA"/>
    <s v="Retira cliente Filial"/>
    <s v="Francia"/>
    <m/>
    <m/>
    <m/>
    <m/>
    <m/>
    <x v="4"/>
    <x v="71"/>
    <x v="219"/>
    <m/>
    <n v="1"/>
    <x v="0"/>
    <x v="0"/>
    <s v="SI"/>
    <s v="SI"/>
    <s v="Retraso"/>
    <n v="1"/>
    <n v="0"/>
    <s v="CLIENTES"/>
    <x v="14"/>
    <x v="4"/>
    <n v="468"/>
    <n v="18"/>
    <n v="0.2"/>
  </r>
  <r>
    <d v="2019-04-05T00:00:00"/>
    <d v="1899-12-30T13:30:00"/>
    <d v="1899-12-30T13:30:00"/>
    <m/>
    <x v="1"/>
    <s v="JAR"/>
    <d v="2019-04-05T13:30:00"/>
    <m/>
    <s v="SUS MEDIOS"/>
    <s v="Carga"/>
    <x v="1"/>
    <n v="13.5"/>
    <n v="26"/>
    <x v="0"/>
    <s v="CHEP"/>
    <s v="Retira cliente Inyección"/>
    <s v="VARIOS"/>
    <s v="3680314552 - Reservada"/>
    <m/>
    <m/>
    <m/>
    <m/>
    <x v="0"/>
    <x v="71"/>
    <x v="234"/>
    <m/>
    <n v="1"/>
    <x v="0"/>
    <x v="0"/>
    <s v="SI"/>
    <s v="SI"/>
    <s v="Retraso"/>
    <n v="1"/>
    <n v="0"/>
    <s v="CLIENTES"/>
    <x v="14"/>
    <x v="4"/>
    <n v="468"/>
    <n v="18"/>
    <n v="0.2"/>
  </r>
  <r>
    <d v="2019-04-05T00:00:00"/>
    <d v="1899-12-30T14:00:00"/>
    <d v="1899-12-30T14:00:00"/>
    <m/>
    <x v="1"/>
    <s v="MR"/>
    <d v="2019-04-05T14:00:00"/>
    <m/>
    <s v="J G H"/>
    <s v="Carga"/>
    <x v="1"/>
    <n v="13.5"/>
    <n v="26"/>
    <x v="2"/>
    <s v="RENTA BOX"/>
    <s v="Retira cliente Inyección"/>
    <s v="LORQUI"/>
    <n v="6007071"/>
    <m/>
    <m/>
    <m/>
    <n v="45"/>
    <x v="8"/>
    <x v="71"/>
    <x v="42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4:30:00"/>
    <d v="1899-12-30T14:30:00"/>
    <m/>
    <x v="1"/>
    <s v="JAR"/>
    <d v="2019-04-05T14:30:00"/>
    <m/>
    <s v="ALGAITRUCK"/>
    <s v="Descarga"/>
    <x v="1"/>
    <n v="13.5"/>
    <n v="26"/>
    <x v="0"/>
    <s v="SCHOELLER LORQUI"/>
    <s v="Entre plantas"/>
    <s v="Palau"/>
    <m/>
    <s v="2611-JXG   R-2677-BCY     "/>
    <m/>
    <m/>
    <n v="30"/>
    <x v="6"/>
    <x v="71"/>
    <x v="12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5:00:00"/>
    <d v="1899-12-30T15:00:00"/>
    <m/>
    <x v="1"/>
    <s v="MR"/>
    <d v="2019-04-05T15:00:00"/>
    <m/>
    <s v="J G H"/>
    <s v="Carga"/>
    <x v="1"/>
    <n v="13.5"/>
    <n v="26"/>
    <x v="2"/>
    <s v="RENTA BOX"/>
    <s v="Retira cliente Inyección"/>
    <s v="LORQUI"/>
    <n v="6007071"/>
    <m/>
    <m/>
    <m/>
    <m/>
    <x v="4"/>
    <x v="71"/>
    <x v="39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5:30:00"/>
    <d v="1899-12-30T15:30:00"/>
    <m/>
    <x v="1"/>
    <s v="JAR"/>
    <d v="2019-04-05T15:30:00"/>
    <m/>
    <s v="ALGAITRUCK"/>
    <s v="Carga"/>
    <x v="1"/>
    <n v="13.5"/>
    <n v="26"/>
    <x v="0"/>
    <s v="SCHOELLER LORQUI"/>
    <s v="Entre plantas"/>
    <s v="Palau"/>
    <s v="Agrilog rotos y pedidos"/>
    <s v="2611-JXG   R-2677-BCY     "/>
    <m/>
    <m/>
    <m/>
    <x v="0"/>
    <x v="71"/>
    <x v="7"/>
    <m/>
    <n v="1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6:00:00"/>
    <d v="1899-12-30T16:00:00"/>
    <m/>
    <x v="1"/>
    <s v="MR"/>
    <d v="2019-04-05T16:00:00"/>
    <m/>
    <s v="J G H"/>
    <s v="Carga"/>
    <x v="1"/>
    <n v="13.5"/>
    <n v="26"/>
    <x v="2"/>
    <s v="RENTA BOX"/>
    <s v="Retira cliente Inyección"/>
    <s v="LORQUI"/>
    <n v="6007071"/>
    <m/>
    <m/>
    <m/>
    <m/>
    <x v="4"/>
    <x v="71"/>
    <x v="13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6:20:00"/>
    <d v="1899-12-30T16:20:00"/>
    <m/>
    <x v="1"/>
    <s v="JAR"/>
    <d v="2019-04-05T16:30:00"/>
    <m/>
    <s v="SUS MEDIOS"/>
    <s v="Carga"/>
    <x v="1"/>
    <n v="13.5"/>
    <n v="26"/>
    <x v="0"/>
    <s v="VALEO"/>
    <s v="Retira cliente Inyección"/>
    <s v="MARTOS"/>
    <s v="27193  27145"/>
    <m/>
    <m/>
    <m/>
    <m/>
    <x v="0"/>
    <x v="71"/>
    <x v="192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6:30:00"/>
    <d v="1899-12-30T16:30:00"/>
    <m/>
    <x v="1"/>
    <s v="JAR"/>
    <d v="2019-04-05T16:30:00"/>
    <m/>
    <s v="SUS MEDIOS"/>
    <s v="Carga"/>
    <x v="0"/>
    <n v="5"/>
    <n v="10"/>
    <x v="0"/>
    <s v="AQUA AMBIENT"/>
    <s v="Retira cliente Roto"/>
    <s v="VARIOS"/>
    <m/>
    <m/>
    <m/>
    <m/>
    <n v="20"/>
    <x v="3"/>
    <x v="71"/>
    <x v="8"/>
    <m/>
    <n v="0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7:00:00"/>
    <d v="1899-12-30T17:00:00"/>
    <m/>
    <x v="1"/>
    <s v="MR"/>
    <d v="2019-04-05T17:00:00"/>
    <m/>
    <s v="TRANSLINK"/>
    <s v="Carga"/>
    <x v="0"/>
    <n v="1"/>
    <n v="2"/>
    <x v="0"/>
    <s v="TRANSLINK"/>
    <s v="Recogida diaria"/>
    <s v="VARIOS"/>
    <m/>
    <m/>
    <m/>
    <m/>
    <m/>
    <x v="0"/>
    <x v="71"/>
    <x v="41"/>
    <m/>
    <n v="0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7:15:00"/>
    <d v="1899-12-30T17:15:00"/>
    <m/>
    <x v="1"/>
    <s v="JAR"/>
    <d v="2019-04-05T17:30:00"/>
    <n v="27535"/>
    <s v="SZENDEX"/>
    <s v="Carga"/>
    <x v="0"/>
    <n v="1"/>
    <n v="1"/>
    <x v="0"/>
    <s v="VARIOS"/>
    <s v="DDP Cliente Inyección"/>
    <s v="madrid"/>
    <m/>
    <m/>
    <m/>
    <m/>
    <m/>
    <x v="0"/>
    <x v="71"/>
    <x v="93"/>
    <m/>
    <n v="0"/>
    <x v="0"/>
    <x v="0"/>
    <s v="SI"/>
    <s v="SI"/>
    <s v="SI"/>
    <n v="0"/>
    <n v="1"/>
    <s v="TRANS. PROPIO"/>
    <x v="14"/>
    <x v="4"/>
    <n v="468"/>
    <n v="18"/>
    <n v="0.2"/>
  </r>
  <r>
    <d v="2019-04-05T00:00:00"/>
    <d v="1899-12-30T17:30:00"/>
    <d v="1899-12-30T17:30:00"/>
    <m/>
    <x v="1"/>
    <s v="JAR"/>
    <d v="2019-04-05T17:30:00"/>
    <n v="26495"/>
    <s v="SUS MEDIOS"/>
    <s v="Carga"/>
    <x v="0"/>
    <n v="9"/>
    <n v="18"/>
    <x v="0"/>
    <s v="VARIOS"/>
    <s v="Retira cliente Inyección"/>
    <s v="Pontevedra"/>
    <m/>
    <m/>
    <m/>
    <m/>
    <m/>
    <x v="0"/>
    <x v="71"/>
    <x v="56"/>
    <m/>
    <n v="0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8:00:00"/>
    <d v="1899-12-30T18:00:00"/>
    <m/>
    <x v="1"/>
    <s v="MR"/>
    <d v="2019-04-05T18:00:00"/>
    <m/>
    <s v="J G H"/>
    <s v="Carga"/>
    <x v="1"/>
    <n v="13.5"/>
    <n v="26"/>
    <x v="2"/>
    <s v="RENTA BOX"/>
    <s v="Retira cliente Inyección"/>
    <s v="LORQUI"/>
    <n v="6007071"/>
    <m/>
    <m/>
    <m/>
    <m/>
    <x v="0"/>
    <x v="71"/>
    <x v="47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9:00:00"/>
    <d v="1899-12-30T19:00:00"/>
    <m/>
    <x v="1"/>
    <s v="MR"/>
    <d v="2019-04-05T19:00:00"/>
    <m/>
    <s v="J G H"/>
    <s v="Carga"/>
    <x v="1"/>
    <n v="13.5"/>
    <n v="26"/>
    <x v="2"/>
    <s v="RENTA BOX"/>
    <s v="Retira cliente Inyección"/>
    <s v="LORQUI"/>
    <n v="6007071"/>
    <m/>
    <m/>
    <m/>
    <m/>
    <x v="4"/>
    <x v="71"/>
    <x v="57"/>
    <m/>
    <n v="1"/>
    <x v="0"/>
    <x v="0"/>
    <s v="SI"/>
    <s v="SI"/>
    <s v="SI"/>
    <n v="0"/>
    <n v="1"/>
    <s v="CLIENTES"/>
    <x v="14"/>
    <x v="4"/>
    <n v="468"/>
    <n v="18"/>
    <n v="0.2"/>
  </r>
  <r>
    <d v="2019-04-05T00:00:00"/>
    <d v="1899-12-30T19:30:00"/>
    <d v="1899-12-30T19:30:00"/>
    <m/>
    <x v="1"/>
    <s v="JAR"/>
    <d v="2019-04-05T19:30:00"/>
    <n v="6006795"/>
    <s v="BREGER"/>
    <s v="Carga"/>
    <x v="0"/>
    <n v="2"/>
    <n v="4"/>
    <x v="0"/>
    <s v="SCHOELLER FRANCIA"/>
    <s v="Retira cliente Filial"/>
    <s v="GAILLON"/>
    <s v="pd. 6006795"/>
    <m/>
    <m/>
    <m/>
    <m/>
    <x v="4"/>
    <x v="71"/>
    <x v="49"/>
    <m/>
    <n v="0"/>
    <x v="0"/>
    <x v="0"/>
    <s v="SI"/>
    <s v="SI"/>
    <s v="SI"/>
    <n v="0"/>
    <n v="1"/>
    <s v="CLIENTES"/>
    <x v="14"/>
    <x v="4"/>
    <n v="468"/>
    <n v="18"/>
    <n v="0.2"/>
  </r>
  <r>
    <d v="2019-04-06T00:00:00"/>
    <d v="1899-12-30T07:00:00"/>
    <d v="1899-12-30T07:00:00"/>
    <m/>
    <x v="1"/>
    <s v="JAR"/>
    <d v="2019-04-06T07:00:00"/>
    <m/>
    <s v="SUS MEDIOS"/>
    <s v="Descarga"/>
    <x v="1"/>
    <n v="13.5"/>
    <n v="26"/>
    <x v="0"/>
    <s v="MORSSINKHOF"/>
    <s v="Proveedor Inyección"/>
    <s v="Palau"/>
    <m/>
    <m/>
    <m/>
    <m/>
    <m/>
    <x v="3"/>
    <x v="73"/>
    <x v="61"/>
    <m/>
    <n v="1"/>
    <x v="0"/>
    <x v="0"/>
    <s v="SI"/>
    <s v="SI"/>
    <s v="SI"/>
    <n v="0"/>
    <n v="1"/>
    <s v="PROVEEDORES"/>
    <x v="14"/>
    <x v="4"/>
    <n v="468"/>
    <n v="18"/>
    <n v="0.2"/>
  </r>
  <r>
    <d v="2019-04-06T00:00:00"/>
    <d v="1899-12-30T12:00:00"/>
    <d v="1899-12-30T12:00:00"/>
    <m/>
    <x v="1"/>
    <s v="MR"/>
    <d v="2019-04-06T12:00:00"/>
    <m/>
    <s v="J G H"/>
    <s v="Carga"/>
    <x v="1"/>
    <n v="13.5"/>
    <n v="26"/>
    <x v="2"/>
    <s v="RENTA BOX"/>
    <s v="Retira cliente Inyección"/>
    <s v="LORQUI"/>
    <m/>
    <s v="2450KRP r-0611BCX"/>
    <m/>
    <m/>
    <m/>
    <x v="4"/>
    <x v="73"/>
    <x v="4"/>
    <m/>
    <n v="1"/>
    <x v="0"/>
    <x v="0"/>
    <s v="SI"/>
    <s v="SI"/>
    <s v="SI"/>
    <n v="0"/>
    <n v="1"/>
    <s v="CLIENTES"/>
    <x v="14"/>
    <x v="4"/>
    <n v="468"/>
    <n v="18"/>
    <n v="0.2"/>
  </r>
  <r>
    <d v="2019-04-08T00:00:00"/>
    <d v="1899-12-30T06:00:00"/>
    <d v="1899-12-30T06:00:00"/>
    <m/>
    <x v="1"/>
    <s v="JAR"/>
    <d v="2019-04-08T06:0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74"/>
    <x v="2"/>
    <m/>
    <n v="1"/>
    <x v="0"/>
    <x v="0"/>
    <s v="SI"/>
    <s v="SI"/>
    <s v="Retraso"/>
    <n v="1"/>
    <n v="0"/>
    <s v="PROVEEDORES"/>
    <x v="15"/>
    <x v="4"/>
    <n v="468"/>
    <n v="18"/>
    <m/>
  </r>
  <r>
    <d v="2019-04-08T00:00:00"/>
    <d v="1899-12-30T07:00:00"/>
    <d v="1899-12-30T07:00:00"/>
    <m/>
    <x v="1"/>
    <s v="JAR"/>
    <d v="2019-04-08T07:00:00"/>
    <m/>
    <s v="ALGAITRUCK"/>
    <s v="Descarga"/>
    <x v="1"/>
    <n v="13.5"/>
    <n v="26"/>
    <x v="0"/>
    <s v="SCHOELLER LORQUI"/>
    <s v="Entre plantas"/>
    <s v="Palau"/>
    <m/>
    <m/>
    <m/>
    <m/>
    <m/>
    <x v="4"/>
    <x v="74"/>
    <x v="61"/>
    <m/>
    <n v="1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07:30:00"/>
    <d v="1899-12-30T07:30:00"/>
    <m/>
    <x v="1"/>
    <s v="MR"/>
    <d v="2019-04-08T07:30:00"/>
    <m/>
    <s v="GONZATRANS"/>
    <s v="Carga"/>
    <x v="1"/>
    <n v="13.5"/>
    <n v="26"/>
    <x v="0"/>
    <s v="GONZATRANS"/>
    <s v="Recogida diaria"/>
    <s v="VARIOS"/>
    <m/>
    <m/>
    <m/>
    <m/>
    <m/>
    <x v="0"/>
    <x v="74"/>
    <x v="18"/>
    <m/>
    <n v="1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08:00:00"/>
    <d v="1899-12-30T08:00:00"/>
    <m/>
    <x v="1"/>
    <s v="JAR"/>
    <d v="2019-04-08T08:00:00"/>
    <m/>
    <s v="DAVID BERTRAN"/>
    <s v="Carga"/>
    <x v="0"/>
    <n v="4"/>
    <n v="6"/>
    <x v="0"/>
    <s v="RESIDUOS "/>
    <s v="Recogida diaria"/>
    <s v="La llagosta"/>
    <m/>
    <m/>
    <m/>
    <m/>
    <n v="20"/>
    <x v="4"/>
    <x v="74"/>
    <x v="9"/>
    <m/>
    <n v="0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09:00:00"/>
    <d v="1899-12-30T09:00:00"/>
    <m/>
    <x v="1"/>
    <s v="JAR"/>
    <d v="2019-04-08T09:00:00"/>
    <m/>
    <s v="GIMARCO"/>
    <s v="Descarga"/>
    <x v="1"/>
    <n v="13.5"/>
    <n v="26"/>
    <x v="0"/>
    <s v="SCHOELLER NRX"/>
    <s v="Filial Import"/>
    <s v="NURIEUX"/>
    <s v="Palau ref. facturación CB-1185"/>
    <m/>
    <m/>
    <m/>
    <m/>
    <x v="0"/>
    <x v="74"/>
    <x v="22"/>
    <m/>
    <n v="1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09:30:00"/>
    <d v="1899-12-30T09:30:00"/>
    <m/>
    <x v="1"/>
    <s v="MR"/>
    <d v="2019-04-08T09:30:00"/>
    <m/>
    <s v="SUS MEDIOS"/>
    <s v="Descarga"/>
    <x v="1"/>
    <n v="13.5"/>
    <n v="26"/>
    <x v="0"/>
    <s v="CHEP"/>
    <s v="Proveedor Inyección"/>
    <s v="PALAU"/>
    <s v="Reservada - 3680311493"/>
    <m/>
    <m/>
    <m/>
    <m/>
    <x v="4"/>
    <x v="74"/>
    <x v="0"/>
    <m/>
    <n v="1"/>
    <x v="0"/>
    <x v="0"/>
    <s v="SI"/>
    <s v="SI"/>
    <s v="SI"/>
    <n v="0"/>
    <n v="1"/>
    <s v="PROVEEDORES"/>
    <x v="15"/>
    <x v="4"/>
    <n v="468"/>
    <n v="18"/>
    <n v="0.2"/>
  </r>
  <r>
    <d v="2019-04-08T00:00:00"/>
    <d v="1899-12-30T09:45:00"/>
    <d v="1899-12-30T09:45:00"/>
    <m/>
    <x v="1"/>
    <s v="JAR"/>
    <d v="2019-04-08T10:00:00"/>
    <n v="27334"/>
    <s v="DAVID BERTRAN"/>
    <s v="Carga"/>
    <x v="0"/>
    <n v="3"/>
    <n v="3"/>
    <x v="0"/>
    <s v="VARIOS"/>
    <s v="DDP Cliente Inyección"/>
    <s v="Badalona"/>
    <m/>
    <m/>
    <m/>
    <m/>
    <n v="10"/>
    <x v="5"/>
    <x v="74"/>
    <x v="53"/>
    <m/>
    <n v="0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10:00:00"/>
    <d v="1899-12-30T10:00:00"/>
    <m/>
    <x v="1"/>
    <s v="MR"/>
    <d v="2019-04-08T10:00:00"/>
    <m/>
    <s v="J G H"/>
    <s v="Carga"/>
    <x v="1"/>
    <n v="13.5"/>
    <n v="26"/>
    <x v="2"/>
    <s v="RENTA BOX"/>
    <s v="Retira cliente Inyección"/>
    <s v="LORQUI"/>
    <n v="6007071"/>
    <m/>
    <m/>
    <m/>
    <n v="45"/>
    <x v="4"/>
    <x v="74"/>
    <x v="14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1:00:00"/>
    <d v="1899-12-30T11:00:00"/>
    <m/>
    <x v="1"/>
    <s v="MR"/>
    <d v="2019-04-08T11:00:00"/>
    <m/>
    <s v="J G H"/>
    <s v="Carga"/>
    <x v="1"/>
    <n v="13.5"/>
    <n v="26"/>
    <x v="2"/>
    <s v="RENTA BOX"/>
    <s v="Retira cliente Inyección"/>
    <s v="LORQUI"/>
    <n v="6007071"/>
    <m/>
    <m/>
    <m/>
    <n v="45"/>
    <x v="0"/>
    <x v="74"/>
    <x v="2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1:15:00"/>
    <d v="1899-12-30T11:15:00"/>
    <m/>
    <x v="1"/>
    <s v="JAR"/>
    <d v="2019-04-08T11:30:00"/>
    <n v="27364"/>
    <s v="PALLET WAY"/>
    <s v="Carga"/>
    <x v="0"/>
    <n v="1"/>
    <n v="2"/>
    <x v="0"/>
    <s v="STORE &amp; GO "/>
    <s v="Retira cliente Inyección"/>
    <s v="Portugal"/>
    <m/>
    <m/>
    <m/>
    <m/>
    <n v="10"/>
    <x v="5"/>
    <x v="74"/>
    <x v="75"/>
    <m/>
    <n v="0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1:30:00"/>
    <d v="1899-12-30T11:30:00"/>
    <m/>
    <x v="1"/>
    <s v="JAR"/>
    <d v="2019-04-08T11:30:00"/>
    <m/>
    <s v="COBARPLAS"/>
    <s v="Descarga"/>
    <x v="1"/>
    <n v="13.5"/>
    <n v="26"/>
    <x v="0"/>
    <s v="PLASTICOS GUELL"/>
    <s v="Proveedor Roto"/>
    <s v="palau"/>
    <m/>
    <m/>
    <m/>
    <m/>
    <n v="45"/>
    <x v="4"/>
    <x v="74"/>
    <x v="3"/>
    <m/>
    <n v="1"/>
    <x v="0"/>
    <x v="0"/>
    <s v="SI"/>
    <s v="SI"/>
    <s v="SI"/>
    <n v="0"/>
    <n v="1"/>
    <s v="PROVEEDORES"/>
    <x v="15"/>
    <x v="4"/>
    <n v="468"/>
    <n v="18"/>
    <n v="0.2"/>
  </r>
  <r>
    <d v="2019-04-08T00:00:00"/>
    <d v="1899-12-30T12:00:00"/>
    <d v="1899-12-30T12:00:00"/>
    <m/>
    <x v="1"/>
    <s v="MR"/>
    <d v="2019-04-08T12:00:00"/>
    <m/>
    <s v="J G H"/>
    <s v="Carga"/>
    <x v="1"/>
    <n v="13.5"/>
    <n v="26"/>
    <x v="2"/>
    <s v="RENTA BOX"/>
    <s v="Retira cliente Inyección"/>
    <s v="LORQUI"/>
    <n v="6007071"/>
    <m/>
    <m/>
    <m/>
    <n v="45"/>
    <x v="0"/>
    <x v="74"/>
    <x v="4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2:30:00"/>
    <d v="1899-12-30T12:30:00"/>
    <m/>
    <x v="1"/>
    <s v="JAR"/>
    <d v="2019-04-08T12:30:00"/>
    <n v="26732"/>
    <s v="JOSE REY"/>
    <s v="Carga"/>
    <x v="1"/>
    <n v="13.5"/>
    <n v="26"/>
    <x v="0"/>
    <s v="VALLE DE SAN JUAN"/>
    <s v="DDP Cliente Inyección"/>
    <s v="Palencia"/>
    <m/>
    <m/>
    <m/>
    <m/>
    <n v="45"/>
    <x v="0"/>
    <x v="74"/>
    <x v="5"/>
    <m/>
    <n v="1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13:00:00"/>
    <d v="1899-12-30T13:00:00"/>
    <m/>
    <x v="1"/>
    <s v="MR"/>
    <d v="2019-04-08T13:00:00"/>
    <m/>
    <s v="J G H"/>
    <s v="Carga"/>
    <x v="1"/>
    <n v="13.5"/>
    <n v="26"/>
    <x v="2"/>
    <s v="RENTA BOX"/>
    <s v="Retira cliente Inyección"/>
    <s v="LORQUI"/>
    <n v="6007071"/>
    <m/>
    <m/>
    <m/>
    <n v="45"/>
    <x v="6"/>
    <x v="74"/>
    <x v="37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4:00:00"/>
    <d v="1899-12-30T14:00:00"/>
    <m/>
    <x v="1"/>
    <s v="MR"/>
    <d v="2019-04-08T14:00:00"/>
    <m/>
    <s v="J G H"/>
    <s v="Carga"/>
    <x v="1"/>
    <n v="13.5"/>
    <n v="26"/>
    <x v="2"/>
    <s v="RENTA BOX"/>
    <s v="Retira cliente Inyección"/>
    <s v="LORQUI"/>
    <n v="6007071"/>
    <m/>
    <m/>
    <m/>
    <n v="45"/>
    <x v="6"/>
    <x v="74"/>
    <x v="42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5:00:00"/>
    <d v="1899-12-30T15:00:00"/>
    <m/>
    <x v="1"/>
    <s v="MR"/>
    <d v="2019-04-08T15:00:00"/>
    <m/>
    <s v="J G H"/>
    <s v="Carga"/>
    <x v="1"/>
    <n v="13.5"/>
    <n v="26"/>
    <x v="2"/>
    <s v="RENTA BOX"/>
    <s v="Retira cliente Inyección"/>
    <s v="LORQUI"/>
    <n v="6007071"/>
    <m/>
    <m/>
    <m/>
    <n v="45"/>
    <x v="6"/>
    <x v="74"/>
    <x v="39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5:30:00"/>
    <d v="1899-12-30T15:30:00"/>
    <m/>
    <x v="1"/>
    <s v="JAR"/>
    <d v="2019-04-08T15:30:00"/>
    <n v="27047"/>
    <s v="SUS MEDIOS"/>
    <s v="Carga"/>
    <x v="0"/>
    <n v="1"/>
    <n v="1"/>
    <x v="0"/>
    <s v="FIJAPLAST"/>
    <s v="Retira cliente Inyección"/>
    <s v="Granada"/>
    <m/>
    <m/>
    <m/>
    <m/>
    <n v="10"/>
    <x v="8"/>
    <x v="74"/>
    <x v="7"/>
    <m/>
    <n v="0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6:00:00"/>
    <d v="1899-12-30T16:00:00"/>
    <m/>
    <x v="1"/>
    <s v="MR"/>
    <d v="2019-04-08T16:00:00"/>
    <m/>
    <s v="J G H"/>
    <s v="Carga"/>
    <x v="1"/>
    <n v="13.5"/>
    <n v="26"/>
    <x v="2"/>
    <s v="RENTA BOX"/>
    <s v="Retira cliente Inyección"/>
    <s v="LORQUI"/>
    <n v="6007071"/>
    <m/>
    <m/>
    <m/>
    <n v="45"/>
    <x v="6"/>
    <x v="74"/>
    <x v="13"/>
    <m/>
    <n v="1"/>
    <x v="0"/>
    <x v="0"/>
    <s v="SI"/>
    <s v="SI"/>
    <s v="SI"/>
    <n v="0"/>
    <n v="1"/>
    <s v="CLIENTES"/>
    <x v="15"/>
    <x v="4"/>
    <n v="468"/>
    <n v="18"/>
    <n v="0.2"/>
  </r>
  <r>
    <d v="2019-04-08T00:00:00"/>
    <d v="1899-12-30T17:15:00"/>
    <d v="1899-12-30T17:15:00"/>
    <m/>
    <x v="1"/>
    <s v="MR"/>
    <d v="2019-04-08T17:30:00"/>
    <m/>
    <s v="TRANSLINK"/>
    <s v="Carga"/>
    <x v="0"/>
    <n v="1"/>
    <n v="2"/>
    <x v="0"/>
    <s v="TRANSLINK"/>
    <s v="Recogida diaria"/>
    <s v="VARIOS"/>
    <m/>
    <m/>
    <m/>
    <m/>
    <n v="10"/>
    <x v="8"/>
    <x v="74"/>
    <x v="93"/>
    <m/>
    <n v="0"/>
    <x v="0"/>
    <x v="0"/>
    <s v="SI"/>
    <s v="SI"/>
    <s v="SI"/>
    <n v="0"/>
    <n v="1"/>
    <s v="TRANS. PROPIO"/>
    <x v="15"/>
    <x v="4"/>
    <n v="468"/>
    <n v="18"/>
    <n v="0.2"/>
  </r>
  <r>
    <d v="2019-04-08T00:00:00"/>
    <d v="1899-12-30T20:00:00"/>
    <d v="1899-12-30T20:00:00"/>
    <m/>
    <x v="1"/>
    <s v="JAR"/>
    <d v="2019-04-08T20:00:00"/>
    <m/>
    <s v="SUS MEDIOS"/>
    <s v="Descarga"/>
    <x v="1"/>
    <n v="13.5"/>
    <n v="26"/>
    <x v="0"/>
    <s v="MORSSINKHOF"/>
    <s v="Proveedor Inyección"/>
    <s v="Palau"/>
    <m/>
    <m/>
    <m/>
    <m/>
    <n v="60"/>
    <x v="6"/>
    <x v="74"/>
    <x v="50"/>
    <m/>
    <n v="1"/>
    <x v="0"/>
    <x v="0"/>
    <s v="SI"/>
    <s v="SI"/>
    <s v="SI"/>
    <n v="0"/>
    <n v="1"/>
    <s v="PROVEEDORES"/>
    <x v="15"/>
    <x v="4"/>
    <n v="468"/>
    <n v="18"/>
    <n v="0.2"/>
  </r>
  <r>
    <d v="2019-04-08T00:00:00"/>
    <d v="1899-12-30T21:30:00"/>
    <d v="1899-12-30T21:30:00"/>
    <m/>
    <x v="1"/>
    <s v="JAR"/>
    <d v="2019-04-08T21:30:00"/>
    <m/>
    <s v="SUS MEDIOS"/>
    <s v="Carga"/>
    <x v="1"/>
    <n v="13.5"/>
    <n v="26"/>
    <x v="0"/>
    <s v="CHEP"/>
    <s v="Retira cliente Inyección"/>
    <s v="varios"/>
    <n v="3680322648"/>
    <m/>
    <m/>
    <m/>
    <n v="60"/>
    <x v="8"/>
    <x v="74"/>
    <x v="39"/>
    <m/>
    <n v="1"/>
    <x v="0"/>
    <x v="0"/>
    <s v="SI"/>
    <s v="SI"/>
    <s v="Adelanto"/>
    <n v="0"/>
    <n v="1"/>
    <s v="CLIENTES"/>
    <x v="15"/>
    <x v="4"/>
    <n v="468"/>
    <n v="18"/>
    <n v="0.2"/>
  </r>
  <r>
    <d v="2019-04-09T00:00:00"/>
    <d v="1899-12-30T07:30:00"/>
    <d v="1899-12-30T07:30:00"/>
    <m/>
    <x v="1"/>
    <s v="MR"/>
    <d v="2019-04-09T07:30:00"/>
    <m/>
    <s v="GONZATRANS"/>
    <s v="Carga"/>
    <x v="0"/>
    <n v="6"/>
    <n v="11"/>
    <x v="0"/>
    <s v="GONZATRANS"/>
    <s v="Recogida diaria"/>
    <s v="VARIOS"/>
    <m/>
    <m/>
    <m/>
    <m/>
    <n v="40"/>
    <x v="0"/>
    <x v="72"/>
    <x v="18"/>
    <m/>
    <n v="0"/>
    <x v="0"/>
    <x v="0"/>
    <s v="SI"/>
    <s v="SI"/>
    <s v="SI"/>
    <n v="0"/>
    <n v="1"/>
    <s v="TRANS. PROPIO"/>
    <x v="15"/>
    <x v="4"/>
    <n v="468"/>
    <n v="18"/>
    <n v="0.2"/>
  </r>
  <r>
    <d v="2019-04-09T00:00:00"/>
    <d v="1899-12-30T08:00:00"/>
    <d v="1899-12-30T08:00:00"/>
    <m/>
    <x v="1"/>
    <s v="MR"/>
    <d v="2019-04-09T08:00:00"/>
    <m/>
    <s v="TRANSPARETS"/>
    <s v="Carga"/>
    <x v="1"/>
    <n v="13.5"/>
    <n v="26"/>
    <x v="0"/>
    <s v="AQUA AMBIENT"/>
    <s v="Retira cliente Roto"/>
    <s v="CASTELLBISBAL"/>
    <s v="9AL/19000373"/>
    <m/>
    <m/>
    <m/>
    <n v="30"/>
    <x v="4"/>
    <x v="72"/>
    <x v="63"/>
    <m/>
    <n v="1"/>
    <x v="0"/>
    <x v="0"/>
    <s v="SI"/>
    <s v="SI"/>
    <s v="Retraso"/>
    <n v="1"/>
    <n v="0"/>
    <s v="CLIENTES"/>
    <x v="15"/>
    <x v="4"/>
    <n v="468"/>
    <n v="18"/>
    <n v="0.2"/>
  </r>
  <r>
    <d v="2019-04-09T00:00:00"/>
    <d v="1899-12-30T08:15:00"/>
    <d v="1899-12-30T08:15:00"/>
    <m/>
    <x v="1"/>
    <s v="JAR"/>
    <d v="2019-04-09T08:30:00"/>
    <s v="DAVID "/>
    <s v="DAVID BERTRAN"/>
    <s v="Carga"/>
    <x v="0"/>
    <n v="4"/>
    <n v="6"/>
    <x v="0"/>
    <s v="DAVID BERTRAN"/>
    <s v="DDP Cliente Inyección"/>
    <s v="varios"/>
    <m/>
    <m/>
    <m/>
    <m/>
    <n v="20"/>
    <x v="4"/>
    <x v="72"/>
    <x v="94"/>
    <m/>
    <n v="0"/>
    <x v="0"/>
    <x v="0"/>
    <s v="SI"/>
    <s v="SI"/>
    <s v="SI"/>
    <n v="0"/>
    <n v="1"/>
    <s v="TRANS. PROPIO"/>
    <x v="15"/>
    <x v="4"/>
    <n v="468"/>
    <n v="18"/>
    <n v="0.2"/>
  </r>
  <r>
    <d v="2019-04-09T00:00:00"/>
    <d v="1899-12-30T08:30:00"/>
    <d v="1899-12-30T08:30:00"/>
    <m/>
    <x v="1"/>
    <s v="JAR"/>
    <d v="2019-04-09T08:30:00"/>
    <n v="27047"/>
    <s v="SUS MEDIOS"/>
    <s v="Carga"/>
    <x v="0"/>
    <n v="1"/>
    <n v="1"/>
    <x v="0"/>
    <s v="FIJAPLAST"/>
    <s v="Retira cliente Inyección"/>
    <s v="Granada"/>
    <m/>
    <m/>
    <m/>
    <m/>
    <n v="20"/>
    <x v="8"/>
    <x v="72"/>
    <x v="7"/>
    <m/>
    <n v="0"/>
    <x v="0"/>
    <x v="0"/>
    <s v="SI"/>
    <s v="SI"/>
    <s v="Retraso"/>
    <n v="1"/>
    <n v="0"/>
    <s v="CLIENTES"/>
    <x v="15"/>
    <x v="4"/>
    <n v="468"/>
    <n v="18"/>
    <n v="0.2"/>
  </r>
  <r>
    <d v="2019-04-09T00:00:00"/>
    <d v="1899-12-30T09:00:00"/>
    <d v="1899-12-30T09:00:00"/>
    <m/>
    <x v="1"/>
    <s v="JAR"/>
    <d v="2019-04-09T09:00:00"/>
    <m/>
    <s v="SUS MEDIOS"/>
    <s v="Descarga"/>
    <x v="0"/>
    <n v="7"/>
    <n v="14"/>
    <x v="0"/>
    <s v="OSONA IND. PLASTIC"/>
    <s v="Proveedor Inyección"/>
    <s v="Palau"/>
    <s v="pedidos 0113006546-1 y 0133006550-1 "/>
    <m/>
    <m/>
    <m/>
    <n v="30"/>
    <x v="4"/>
    <x v="72"/>
    <x v="22"/>
    <m/>
    <n v="0"/>
    <x v="0"/>
    <x v="0"/>
    <s v="SI"/>
    <s v="SI"/>
    <s v="SI"/>
    <n v="0"/>
    <n v="1"/>
    <s v="PROVEEDORES"/>
    <x v="15"/>
    <x v="4"/>
    <n v="468"/>
    <n v="18"/>
    <n v="0.2"/>
  </r>
  <r>
    <d v="2019-04-09T00:00:00"/>
    <d v="1899-12-30T09:30:00"/>
    <d v="1899-12-30T09:30:00"/>
    <m/>
    <x v="1"/>
    <s v="JAR"/>
    <d v="2019-04-09T09:30:00"/>
    <m/>
    <s v="GIMARCO"/>
    <s v="Descarga"/>
    <x v="1"/>
    <n v="13.5"/>
    <n v="26"/>
    <x v="0"/>
    <s v="SCHOELLER GAILLON"/>
    <s v="Filial Import"/>
    <s v="GAILLON"/>
    <m/>
    <m/>
    <m/>
    <m/>
    <n v="60"/>
    <x v="0"/>
    <x v="72"/>
    <x v="0"/>
    <m/>
    <n v="1"/>
    <x v="0"/>
    <x v="0"/>
    <s v="SI"/>
    <s v="SI"/>
    <s v="SI"/>
    <n v="0"/>
    <n v="1"/>
    <s v="TRANS. PROPIO"/>
    <x v="15"/>
    <x v="4"/>
    <n v="468"/>
    <n v="18"/>
    <n v="0.2"/>
  </r>
  <r>
    <d v="2019-04-09T00:00:00"/>
    <d v="1899-12-30T09:45:00"/>
    <d v="1899-12-30T09:45:00"/>
    <m/>
    <x v="1"/>
    <s v="JAR"/>
    <d v="2019-04-09T10:00:00"/>
    <s v="DAVID "/>
    <s v="DAVID BERTRAN"/>
    <s v="Carga"/>
    <x v="0"/>
    <n v="4"/>
    <n v="6"/>
    <x v="0"/>
    <s v="DAVID BERTRAN"/>
    <s v="DDP Cliente Inyección"/>
    <s v="varios"/>
    <s v="Sant Saduni de noia"/>
    <m/>
    <m/>
    <m/>
    <n v="15"/>
    <x v="5"/>
    <x v="72"/>
    <x v="53"/>
    <m/>
    <n v="0"/>
    <x v="0"/>
    <x v="0"/>
    <s v="SI"/>
    <s v="SI"/>
    <s v="SI"/>
    <n v="0"/>
    <n v="1"/>
    <s v="TRANS. PROPIO"/>
    <x v="15"/>
    <x v="4"/>
    <n v="468"/>
    <n v="18"/>
    <n v="0.2"/>
  </r>
  <r>
    <d v="2019-04-09T00:00:00"/>
    <d v="1899-12-30T10:00:00"/>
    <d v="1899-12-30T10:00:00"/>
    <m/>
    <x v="1"/>
    <s v="JAR"/>
    <d v="2019-04-09T10:00:00"/>
    <n v="27288"/>
    <s v="DASCHER"/>
    <s v="Carga"/>
    <x v="0"/>
    <n v="4"/>
    <n v="7"/>
    <x v="0"/>
    <s v="LEAR CORPORATION"/>
    <s v="Retira cliente Inyección"/>
    <s v="Pontevedra"/>
    <m/>
    <m/>
    <m/>
    <m/>
    <n v="20"/>
    <x v="0"/>
    <x v="72"/>
    <x v="14"/>
    <m/>
    <n v="0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0:30:00"/>
    <m/>
    <m/>
    <x v="0"/>
    <s v="JAR"/>
    <d v="2019-04-09T10:30:00"/>
    <m/>
    <s v="MOLDTRANS"/>
    <s v="Descarga"/>
    <x v="0"/>
    <n v="3"/>
    <n v="2"/>
    <x v="0"/>
    <s v="BEKUPLAST"/>
    <s v="Proveedor Inyección"/>
    <s v="palau"/>
    <m/>
    <m/>
    <m/>
    <m/>
    <n v="10"/>
    <x v="5"/>
    <x v="72"/>
    <x v="1"/>
    <m/>
    <n v="0"/>
    <x v="0"/>
    <x v="0"/>
    <s v="No"/>
    <s v="Sin cita"/>
    <s v="Sin cita"/>
    <n v="1"/>
    <n v="0"/>
    <s v="PROVEEDORES"/>
    <x v="15"/>
    <x v="4"/>
    <n v="468"/>
    <n v="18"/>
    <n v="0.2"/>
  </r>
  <r>
    <d v="2019-04-09T00:00:00"/>
    <d v="1899-12-30T11:00:00"/>
    <d v="1899-12-30T11:00:00"/>
    <m/>
    <x v="1"/>
    <s v="JAR"/>
    <d v="2019-04-09T11:00:00"/>
    <n v="26435"/>
    <s v="SUS MEDIOS"/>
    <s v="Carga"/>
    <x v="1"/>
    <n v="13.5"/>
    <n v="26"/>
    <x v="2"/>
    <s v="BENIHORT"/>
    <s v="Retira cliente Inyección"/>
    <s v="Castellon"/>
    <m/>
    <m/>
    <m/>
    <m/>
    <n v="45"/>
    <x v="6"/>
    <x v="72"/>
    <x v="13"/>
    <m/>
    <n v="1"/>
    <x v="0"/>
    <x v="0"/>
    <s v="SI"/>
    <s v="SI"/>
    <s v="Retraso"/>
    <n v="1"/>
    <n v="0"/>
    <s v="CLIENTES"/>
    <x v="15"/>
    <x v="4"/>
    <n v="468"/>
    <n v="18"/>
    <n v="0.2"/>
  </r>
  <r>
    <d v="2019-04-09T00:00:00"/>
    <d v="1899-12-30T11:30:00"/>
    <d v="1899-12-30T11:30:00"/>
    <m/>
    <x v="1"/>
    <s v="JAR"/>
    <d v="2019-04-09T11:30:00"/>
    <n v="27475"/>
    <s v="SUS MEDIOS"/>
    <s v="Carga"/>
    <x v="0"/>
    <n v="2"/>
    <n v="3"/>
    <x v="0"/>
    <s v="PDR CANARIAS"/>
    <s v="Retira cliente Inyección"/>
    <s v="Las Palmas"/>
    <m/>
    <m/>
    <m/>
    <m/>
    <n v="10"/>
    <x v="4"/>
    <x v="75"/>
    <x v="60"/>
    <m/>
    <n v="0"/>
    <x v="0"/>
    <x v="0"/>
    <s v="SI"/>
    <s v="Retraso"/>
    <s v="Retraso"/>
    <n v="1"/>
    <n v="0"/>
    <s v="CLIENTES"/>
    <x v="15"/>
    <x v="4"/>
    <n v="468"/>
    <n v="18"/>
    <n v="0.2"/>
  </r>
  <r>
    <d v="2019-04-09T00:00:00"/>
    <d v="1899-12-30T12:00:00"/>
    <d v="1899-12-30T12:00:00"/>
    <m/>
    <x v="1"/>
    <s v="MR"/>
    <d v="2019-04-09T12:00:00"/>
    <m/>
    <s v="J G H"/>
    <s v="Carga"/>
    <x v="1"/>
    <n v="13.5"/>
    <n v="26"/>
    <x v="2"/>
    <s v="RENTA BOX"/>
    <s v="Retira cliente Inyección"/>
    <s v="LORQUI"/>
    <n v="6007071"/>
    <s v="5055KRB R5765BCW"/>
    <m/>
    <m/>
    <n v="45"/>
    <x v="0"/>
    <x v="72"/>
    <x v="4"/>
    <m/>
    <n v="1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2:20:00"/>
    <d v="1899-12-30T12:20:00"/>
    <m/>
    <x v="1"/>
    <s v="JAR"/>
    <d v="2019-04-09T12:30:00"/>
    <n v="6007009"/>
    <s v="BREGER"/>
    <s v="Carga"/>
    <x v="0"/>
    <n v="1"/>
    <n v="1"/>
    <x v="1"/>
    <s v="SCHOELLER FRANCIA"/>
    <s v="Retira cliente Filial"/>
    <s v="France"/>
    <m/>
    <m/>
    <m/>
    <m/>
    <n v="10"/>
    <x v="5"/>
    <x v="72"/>
    <x v="86"/>
    <m/>
    <n v="0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2:30:00"/>
    <d v="1899-12-30T12:30:00"/>
    <m/>
    <x v="1"/>
    <s v="JAR"/>
    <d v="2019-04-09T12:30:00"/>
    <n v="26732"/>
    <s v="JOSE REY"/>
    <s v="Carga"/>
    <x v="1"/>
    <n v="13.5"/>
    <n v="26"/>
    <x v="0"/>
    <s v="VALLE DE SAN JUAN"/>
    <s v="DDP Cliente Inyección"/>
    <s v="Palencia"/>
    <m/>
    <m/>
    <m/>
    <m/>
    <n v="60"/>
    <x v="4"/>
    <x v="72"/>
    <x v="5"/>
    <m/>
    <n v="1"/>
    <x v="0"/>
    <x v="0"/>
    <s v="SI"/>
    <s v="SI"/>
    <s v="SI"/>
    <n v="0"/>
    <n v="1"/>
    <s v="TRANS. PROPIO"/>
    <x v="15"/>
    <x v="4"/>
    <n v="468"/>
    <n v="18"/>
    <n v="0.2"/>
  </r>
  <r>
    <d v="2019-04-09T00:00:00"/>
    <d v="1899-12-30T13:00:00"/>
    <d v="1899-12-30T13:00:00"/>
    <m/>
    <x v="1"/>
    <s v="MR"/>
    <d v="2019-04-09T13:00:00"/>
    <m/>
    <s v="J G H"/>
    <s v="Carga"/>
    <x v="1"/>
    <n v="13.5"/>
    <n v="26"/>
    <x v="2"/>
    <s v="RENTA BOX"/>
    <s v="Retira cliente Inyección"/>
    <s v="LORQUI"/>
    <n v="6007071"/>
    <s v="6048HKS R0770BCH"/>
    <m/>
    <m/>
    <n v="45"/>
    <x v="6"/>
    <x v="72"/>
    <x v="37"/>
    <m/>
    <n v="1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3:30:00"/>
    <m/>
    <m/>
    <x v="0"/>
    <s v="MR"/>
    <d v="2019-04-09T13:30:00"/>
    <m/>
    <s v="CBL"/>
    <s v="Carga"/>
    <x v="0"/>
    <n v="1.5"/>
    <n v="3"/>
    <x v="0"/>
    <s v="VARIOS"/>
    <s v="Retira cliente Inyección"/>
    <s v="PALAU"/>
    <s v="CARGA 27433 Y 27308  Y DESCARGA PDO 713014972 ALB. 908563152"/>
    <m/>
    <m/>
    <m/>
    <n v="20"/>
    <x v="8"/>
    <x v="72"/>
    <x v="6"/>
    <m/>
    <n v="0"/>
    <x v="0"/>
    <x v="0"/>
    <s v="No"/>
    <s v="Sin cita"/>
    <s v="Sin cita"/>
    <n v="1"/>
    <n v="0"/>
    <s v="CLIENTES"/>
    <x v="15"/>
    <x v="4"/>
    <n v="468"/>
    <n v="18"/>
    <n v="0.2"/>
  </r>
  <r>
    <d v="2019-04-09T00:00:00"/>
    <d v="1899-12-30T14:00:00"/>
    <d v="1899-12-30T14:00:00"/>
    <m/>
    <x v="1"/>
    <s v="MR"/>
    <d v="2019-04-09T14:00:00"/>
    <m/>
    <s v="J G H"/>
    <s v="Carga"/>
    <x v="1"/>
    <n v="13.5"/>
    <n v="26"/>
    <x v="2"/>
    <s v="RENTA BOX"/>
    <s v="Retira cliente Inyección"/>
    <s v="LORQUI"/>
    <n v="6007071"/>
    <m/>
    <m/>
    <m/>
    <n v="45"/>
    <x v="6"/>
    <x v="72"/>
    <x v="42"/>
    <m/>
    <n v="1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4:30:00"/>
    <d v="1899-12-30T14:30:00"/>
    <m/>
    <x v="1"/>
    <s v="JAR"/>
    <d v="2019-04-09T14:30:00"/>
    <n v="27389"/>
    <s v="SUS MEDIOS"/>
    <s v="Carga"/>
    <x v="1"/>
    <n v="13.5"/>
    <n v="26"/>
    <x v="0"/>
    <s v="AQUA AMBIENT"/>
    <s v="Retira cliente Roto"/>
    <s v="BERNIS"/>
    <m/>
    <m/>
    <m/>
    <m/>
    <n v="30"/>
    <x v="6"/>
    <x v="72"/>
    <x v="12"/>
    <m/>
    <n v="1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5:00:00"/>
    <d v="1899-12-30T15:00:00"/>
    <m/>
    <x v="1"/>
    <s v="MR"/>
    <d v="2019-04-09T15:00:00"/>
    <m/>
    <s v="J G H"/>
    <s v="Carga"/>
    <x v="1"/>
    <n v="13.5"/>
    <n v="26"/>
    <x v="2"/>
    <s v="RENTA BOX"/>
    <s v="Retira cliente Inyección"/>
    <s v="LORQUI"/>
    <n v="6007071"/>
    <s v="2680KRW R8914BCN"/>
    <m/>
    <m/>
    <n v="45"/>
    <x v="6"/>
    <x v="72"/>
    <x v="57"/>
    <m/>
    <n v="1"/>
    <x v="0"/>
    <x v="0"/>
    <s v="SI"/>
    <s v="SI"/>
    <s v="Retraso"/>
    <n v="1"/>
    <n v="0"/>
    <s v="CLIENTES"/>
    <x v="15"/>
    <x v="4"/>
    <n v="468"/>
    <n v="18"/>
    <n v="0.2"/>
  </r>
  <r>
    <d v="2019-04-09T00:00:00"/>
    <d v="1899-12-30T15:15:00"/>
    <d v="1899-12-30T15:15:00"/>
    <m/>
    <x v="1"/>
    <s v="JAR"/>
    <d v="2019-04-09T15:30:00"/>
    <n v="27391"/>
    <s v="SUS MEDIOS"/>
    <s v="Carga"/>
    <x v="0"/>
    <n v="1"/>
    <n v="1"/>
    <x v="0"/>
    <s v="APLICOR WATER SOLUTIONS"/>
    <s v="Retira cliente Roto"/>
    <s v="barcelona"/>
    <m/>
    <m/>
    <m/>
    <m/>
    <n v="15"/>
    <x v="8"/>
    <x v="72"/>
    <x v="120"/>
    <m/>
    <n v="0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5:30:00"/>
    <m/>
    <m/>
    <x v="0"/>
    <s v="JAR"/>
    <d v="2019-04-09T15:30:00"/>
    <n v="27416"/>
    <s v="VARIOS"/>
    <s v="Carga"/>
    <x v="0"/>
    <n v="1"/>
    <n v="2"/>
    <x v="0"/>
    <s v="COMEXI GROUP"/>
    <s v="Retira cliente Inyección"/>
    <s v="GIRONA"/>
    <m/>
    <m/>
    <m/>
    <m/>
    <n v="10"/>
    <x v="8"/>
    <x v="72"/>
    <x v="7"/>
    <m/>
    <n v="0"/>
    <x v="0"/>
    <x v="0"/>
    <s v="No"/>
    <s v="Sin cita"/>
    <s v="Sin cita"/>
    <n v="1"/>
    <n v="0"/>
    <s v="CLIENTES"/>
    <x v="15"/>
    <x v="4"/>
    <n v="468"/>
    <n v="18"/>
    <n v="0.2"/>
  </r>
  <r>
    <d v="2019-04-09T00:00:00"/>
    <d v="1899-12-30T16:00:00"/>
    <d v="1899-12-30T16:00:00"/>
    <m/>
    <x v="1"/>
    <s v="JAR"/>
    <d v="2019-04-09T16:00:00"/>
    <m/>
    <s v="SUS MEDIOS"/>
    <s v="Carga"/>
    <x v="1"/>
    <n v="13.5"/>
    <n v="26"/>
    <x v="0"/>
    <s v="CHEP"/>
    <s v="Retira cliente Inyección"/>
    <s v="VARIOS"/>
    <s v="3680322649 - Reservada"/>
    <m/>
    <m/>
    <m/>
    <n v="60"/>
    <x v="8"/>
    <x v="72"/>
    <x v="13"/>
    <m/>
    <n v="1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6:30:00"/>
    <d v="1899-12-30T16:30:00"/>
    <m/>
    <x v="1"/>
    <s v="JAR"/>
    <d v="2019-04-09T16:30:00"/>
    <m/>
    <s v="SUS MEDIOS"/>
    <s v="Carga"/>
    <x v="0"/>
    <n v="5"/>
    <n v="10"/>
    <x v="0"/>
    <s v="AQUA AMBIENT"/>
    <s v="Retira cliente Roto"/>
    <s v="VARIOS"/>
    <m/>
    <m/>
    <m/>
    <m/>
    <n v="10"/>
    <x v="6"/>
    <x v="72"/>
    <x v="8"/>
    <m/>
    <n v="0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7:00:00"/>
    <d v="1899-12-30T17:00:00"/>
    <m/>
    <x v="1"/>
    <s v="MR"/>
    <d v="2019-04-09T17:00:00"/>
    <n v="27525"/>
    <s v="SUS MEDIOS"/>
    <s v="Carga"/>
    <x v="0"/>
    <n v="0.5"/>
    <n v="1"/>
    <x v="0"/>
    <s v="AITECSA"/>
    <s v="Retira cliente Inyección"/>
    <s v="MATARO"/>
    <m/>
    <m/>
    <m/>
    <m/>
    <n v="10"/>
    <x v="8"/>
    <x v="72"/>
    <x v="41"/>
    <m/>
    <n v="0"/>
    <x v="0"/>
    <x v="0"/>
    <s v="SI"/>
    <s v="SI"/>
    <s v="SI"/>
    <n v="0"/>
    <n v="1"/>
    <s v="CLIENTES"/>
    <x v="15"/>
    <x v="4"/>
    <n v="468"/>
    <n v="18"/>
    <n v="0.2"/>
  </r>
  <r>
    <d v="2019-04-09T00:00:00"/>
    <d v="1899-12-30T18:00:00"/>
    <d v="1899-12-30T18:00:00"/>
    <m/>
    <x v="1"/>
    <s v="MR"/>
    <d v="2019-04-09T18:00:00"/>
    <m/>
    <s v="J G H"/>
    <s v="Carga"/>
    <x v="1"/>
    <n v="13.5"/>
    <n v="26"/>
    <x v="2"/>
    <s v="RENTA BOX"/>
    <s v="Retira cliente Inyección"/>
    <s v="LORQUI"/>
    <n v="6007071"/>
    <s v="6547JVL R1604BCW"/>
    <m/>
    <m/>
    <n v="45"/>
    <x v="6"/>
    <x v="72"/>
    <x v="50"/>
    <m/>
    <n v="1"/>
    <x v="0"/>
    <x v="0"/>
    <s v="SI"/>
    <s v="SI"/>
    <s v="Retraso"/>
    <n v="1"/>
    <n v="0"/>
    <s v="CLIENTES"/>
    <x v="15"/>
    <x v="4"/>
    <n v="468"/>
    <n v="18"/>
    <n v="0.2"/>
  </r>
  <r>
    <d v="2019-04-10T00:00:00"/>
    <d v="1899-12-30T06:00:00"/>
    <d v="1899-12-30T06:00:00"/>
    <m/>
    <x v="1"/>
    <s v="JAR"/>
    <d v="2019-04-10T06:00:00"/>
    <m/>
    <s v="JOSE REY"/>
    <s v="Carga"/>
    <x v="1"/>
    <n v="13.5"/>
    <n v="26"/>
    <x v="0"/>
    <s v="FLUIDRA"/>
    <s v="DDP Cliente Roto"/>
    <s v="Maçanet de la Selva"/>
    <m/>
    <m/>
    <m/>
    <m/>
    <n v="60"/>
    <x v="4"/>
    <x v="75"/>
    <x v="76"/>
    <m/>
    <n v="1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07:30:00"/>
    <d v="1899-12-30T07:30:00"/>
    <m/>
    <x v="1"/>
    <s v="JAR"/>
    <d v="2019-04-10T07:30:00"/>
    <n v="27462"/>
    <s v="DAVID BERTRAN"/>
    <s v="Carga"/>
    <x v="0"/>
    <n v="4"/>
    <n v="5"/>
    <x v="0"/>
    <s v="VARIOS"/>
    <s v="DDP Cliente Inyección"/>
    <s v="polinya"/>
    <m/>
    <m/>
    <m/>
    <m/>
    <n v="20"/>
    <x v="0"/>
    <x v="75"/>
    <x v="18"/>
    <m/>
    <n v="0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08:15:00"/>
    <d v="1899-12-30T08:15:00"/>
    <m/>
    <x v="1"/>
    <s v="JAR"/>
    <d v="2019-04-10T08:30:00"/>
    <m/>
    <s v="DAVID BERTRAN"/>
    <s v="Carga"/>
    <x v="0"/>
    <n v="4"/>
    <n v="6"/>
    <x v="0"/>
    <s v="DAVID BERTRAN"/>
    <s v="DDP Cliente Inyección"/>
    <s v="varios"/>
    <s v="lliça de Valls"/>
    <m/>
    <m/>
    <m/>
    <n v="10"/>
    <x v="0"/>
    <x v="75"/>
    <x v="94"/>
    <m/>
    <n v="0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09:15:00"/>
    <d v="1899-12-30T09:15:00"/>
    <m/>
    <x v="1"/>
    <s v="JAR"/>
    <d v="2019-04-10T09:30:00"/>
    <n v="27443"/>
    <s v="SUS MEDIOS"/>
    <s v="Carga"/>
    <x v="0"/>
    <n v="1"/>
    <n v="1"/>
    <x v="0"/>
    <s v="VARIOS"/>
    <s v="Retira cliente Roto"/>
    <s v="Barcelona"/>
    <m/>
    <m/>
    <m/>
    <m/>
    <n v="10"/>
    <x v="5"/>
    <x v="75"/>
    <x v="69"/>
    <m/>
    <n v="0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09:30:00"/>
    <d v="1899-12-30T09:30:00"/>
    <m/>
    <x v="1"/>
    <s v="JAR"/>
    <d v="2019-04-10T09:30:00"/>
    <s v="DAVID "/>
    <s v="DAVID BERTRAN"/>
    <s v="Carga"/>
    <x v="0"/>
    <n v="4"/>
    <n v="6"/>
    <x v="0"/>
    <s v="DAVID BERTRAN"/>
    <s v="DDP Cliente Inyección"/>
    <s v="varios"/>
    <s v="Residuos"/>
    <m/>
    <m/>
    <m/>
    <n v="10"/>
    <x v="0"/>
    <x v="75"/>
    <x v="0"/>
    <m/>
    <n v="0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10:00:00"/>
    <d v="1899-12-30T10:00:00"/>
    <m/>
    <x v="1"/>
    <s v="JAR"/>
    <d v="2019-04-10T10:00:00"/>
    <n v="27400"/>
    <s v="EL MOSCA"/>
    <s v="Carga"/>
    <x v="1"/>
    <n v="13.5"/>
    <n v="26"/>
    <x v="0"/>
    <s v="FLUIDRA"/>
    <s v="DDP Cliente Roto"/>
    <s v="Murcia"/>
    <m/>
    <m/>
    <m/>
    <m/>
    <n v="60"/>
    <x v="4"/>
    <x v="75"/>
    <x v="14"/>
    <m/>
    <n v="1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10:15:00"/>
    <d v="1899-12-30T10:15:00"/>
    <m/>
    <x v="1"/>
    <s v="JAR"/>
    <d v="2019-04-10T10:30:00"/>
    <s v="DAVID "/>
    <s v="DAVID BERTRAN"/>
    <s v="Carga"/>
    <x v="0"/>
    <n v="4"/>
    <n v="6"/>
    <x v="0"/>
    <s v="DAVID BERTRAN"/>
    <s v="DDP Cliente Inyección"/>
    <s v="varios"/>
    <s v="Parets del Valles"/>
    <m/>
    <m/>
    <m/>
    <n v="10"/>
    <x v="0"/>
    <x v="75"/>
    <x v="43"/>
    <m/>
    <n v="0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10:30:00"/>
    <d v="1899-12-30T10:30:00"/>
    <m/>
    <x v="1"/>
    <s v="MR"/>
    <d v="2019-04-10T10:30:00"/>
    <m/>
    <s v="SUS MEDIOS"/>
    <s v="Carga"/>
    <x v="1"/>
    <n v="13.5"/>
    <n v="26"/>
    <x v="0"/>
    <s v="CHEP"/>
    <s v="Retira cliente Inyección"/>
    <s v="VARIOS"/>
    <n v="3680324859"/>
    <m/>
    <m/>
    <m/>
    <n v="60"/>
    <x v="0"/>
    <x v="75"/>
    <x v="1"/>
    <m/>
    <n v="1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11:15:00"/>
    <d v="1899-12-30T11:15:00"/>
    <m/>
    <x v="1"/>
    <s v="JAR"/>
    <d v="2019-04-10T11:30:00"/>
    <n v="6007059"/>
    <s v="DHL"/>
    <s v="Carga"/>
    <x v="0"/>
    <n v="1"/>
    <n v="1"/>
    <x v="0"/>
    <s v="SCHOELLER ALEMANIA"/>
    <s v="Retira cliente Filial"/>
    <s v="Alemania"/>
    <m/>
    <m/>
    <m/>
    <m/>
    <n v="10"/>
    <x v="4"/>
    <x v="75"/>
    <x v="60"/>
    <m/>
    <n v="0"/>
    <x v="0"/>
    <x v="0"/>
    <s v="SI"/>
    <s v="SI"/>
    <s v="Retraso"/>
    <n v="1"/>
    <n v="0"/>
    <s v="CLIENTES"/>
    <x v="15"/>
    <x v="4"/>
    <n v="468"/>
    <n v="18"/>
    <n v="0.2"/>
  </r>
  <r>
    <d v="2019-04-10T00:00:00"/>
    <d v="1899-12-30T11:30:00"/>
    <d v="1899-12-30T11:30:00"/>
    <m/>
    <x v="1"/>
    <s v="MR"/>
    <d v="2019-04-10T11:30:00"/>
    <m/>
    <s v="CODINA"/>
    <s v="Carga"/>
    <x v="1"/>
    <n v="13.5"/>
    <n v="26"/>
    <x v="0"/>
    <s v="MAYDISA"/>
    <s v="Retira cliente Roto"/>
    <s v="PALAU"/>
    <m/>
    <m/>
    <m/>
    <m/>
    <n v="60"/>
    <x v="4"/>
    <x v="75"/>
    <x v="3"/>
    <m/>
    <n v="1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12:30:00"/>
    <d v="1899-12-30T12:30:00"/>
    <m/>
    <x v="1"/>
    <s v="JAR"/>
    <d v="2019-04-10T12:30:00"/>
    <n v="26732"/>
    <s v="JOSE REY"/>
    <s v="Carga"/>
    <x v="1"/>
    <n v="13.5"/>
    <n v="26"/>
    <x v="0"/>
    <s v="VALLE DE SAN JUAN"/>
    <s v="DDP Cliente Inyección"/>
    <s v="Palencia"/>
    <m/>
    <m/>
    <m/>
    <m/>
    <n v="60"/>
    <x v="4"/>
    <x v="75"/>
    <x v="5"/>
    <m/>
    <n v="1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13:30:00"/>
    <d v="1899-12-30T13:30:00"/>
    <m/>
    <x v="1"/>
    <s v="JAR"/>
    <d v="2019-04-10T13:30:00"/>
    <n v="26435"/>
    <s v="SUS MEDIOS"/>
    <s v="Carga"/>
    <x v="1"/>
    <n v="13.5"/>
    <n v="26"/>
    <x v="2"/>
    <s v="BENIHORT"/>
    <s v="Retira cliente Inyección"/>
    <s v="Castellon"/>
    <m/>
    <m/>
    <m/>
    <m/>
    <n v="45"/>
    <x v="0"/>
    <x v="75"/>
    <x v="6"/>
    <m/>
    <n v="1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13:45:00"/>
    <m/>
    <m/>
    <x v="0"/>
    <s v="JAR"/>
    <d v="2019-04-10T14:00:00"/>
    <n v="27431"/>
    <s v="J H L"/>
    <s v="Carga"/>
    <x v="0"/>
    <n v="1"/>
    <n v="1"/>
    <x v="0"/>
    <s v="VARIOS"/>
    <s v="DDP Cliente Roto"/>
    <s v="Potugal"/>
    <m/>
    <m/>
    <m/>
    <m/>
    <n v="10"/>
    <x v="4"/>
    <x v="75"/>
    <x v="65"/>
    <m/>
    <n v="0"/>
    <x v="0"/>
    <x v="0"/>
    <s v="No"/>
    <s v="Sin cita"/>
    <s v="Sin cita"/>
    <n v="1"/>
    <n v="0"/>
    <s v="TRANS. PROPIO"/>
    <x v="15"/>
    <x v="4"/>
    <n v="468"/>
    <n v="18"/>
    <n v="0.2"/>
  </r>
  <r>
    <d v="2019-04-10T00:00:00"/>
    <d v="1899-12-30T16:00:00"/>
    <d v="1899-12-30T16:00:00"/>
    <m/>
    <x v="1"/>
    <s v="JAR"/>
    <d v="2019-04-10T16:00:00"/>
    <n v="27523"/>
    <s v="TROTA"/>
    <s v="Carga"/>
    <x v="1"/>
    <n v="13.5"/>
    <n v="26"/>
    <x v="0"/>
    <s v="FLUIDRA"/>
    <s v="DDP Cliente Roto"/>
    <s v="Sevilla"/>
    <m/>
    <m/>
    <m/>
    <m/>
    <n v="30"/>
    <x v="6"/>
    <x v="75"/>
    <x v="13"/>
    <m/>
    <n v="1"/>
    <x v="0"/>
    <x v="0"/>
    <s v="SI"/>
    <s v="SI"/>
    <s v="SI"/>
    <n v="0"/>
    <n v="1"/>
    <s v="TRANS. PROPIO"/>
    <x v="15"/>
    <x v="4"/>
    <n v="468"/>
    <n v="18"/>
    <n v="0.2"/>
  </r>
  <r>
    <d v="2019-04-10T00:00:00"/>
    <d v="1899-12-30T16:30:00"/>
    <d v="1899-12-30T16:30:00"/>
    <m/>
    <x v="1"/>
    <s v="JAR"/>
    <d v="2019-04-10T16:30:00"/>
    <m/>
    <s v="SUS MEDIOS"/>
    <s v="Carga"/>
    <x v="0"/>
    <n v="5"/>
    <n v="10"/>
    <x v="0"/>
    <s v="AQUA AMBIENT"/>
    <s v="Retira cliente Roto"/>
    <s v="VARIOS"/>
    <m/>
    <m/>
    <m/>
    <m/>
    <n v="30"/>
    <x v="6"/>
    <x v="75"/>
    <x v="8"/>
    <m/>
    <n v="0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17:00:00"/>
    <d v="1899-12-30T17:00:00"/>
    <m/>
    <x v="1"/>
    <s v="JAR"/>
    <d v="2019-04-10T17:00:00"/>
    <m/>
    <s v="BREGER"/>
    <s v="Carga"/>
    <x v="0"/>
    <n v="8"/>
    <n v="16"/>
    <x v="0"/>
    <s v="SCHOELLER FRANCIA"/>
    <s v="Retira cliente Filial"/>
    <s v="GAILLON"/>
    <m/>
    <m/>
    <m/>
    <m/>
    <n v="40"/>
    <x v="8"/>
    <x v="75"/>
    <x v="41"/>
    <m/>
    <n v="0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17:30:00"/>
    <d v="1899-12-30T17:30:00"/>
    <m/>
    <x v="1"/>
    <s v="JAR"/>
    <d v="2019-04-10T17:30:00"/>
    <n v="27457"/>
    <s v="SUS MEDIOS"/>
    <s v="Carga"/>
    <x v="0"/>
    <n v="5"/>
    <n v="10"/>
    <x v="0"/>
    <s v="STORE &amp; GO "/>
    <s v="Retira cliente Inyección"/>
    <s v="Portugal"/>
    <m/>
    <m/>
    <m/>
    <m/>
    <n v="30"/>
    <x v="8"/>
    <x v="75"/>
    <x v="56"/>
    <m/>
    <n v="0"/>
    <x v="0"/>
    <x v="0"/>
    <s v="SI"/>
    <s v="SI"/>
    <s v="SI"/>
    <n v="0"/>
    <n v="1"/>
    <s v="CLIENTES"/>
    <x v="15"/>
    <x v="4"/>
    <n v="468"/>
    <n v="18"/>
    <n v="0.2"/>
  </r>
  <r>
    <d v="2019-04-10T00:00:00"/>
    <d v="1899-12-30T19:00:00"/>
    <d v="1899-12-30T19:00:00"/>
    <m/>
    <x v="1"/>
    <s v="JAR"/>
    <d v="2019-04-10T19:00:00"/>
    <m/>
    <s v="SUS MEDIOS"/>
    <s v="Carga"/>
    <x v="0"/>
    <n v="6"/>
    <n v="8"/>
    <x v="0"/>
    <s v="SCHOELLER UK"/>
    <s v="Retira cliente Filial"/>
    <s v="uk"/>
    <s v=" pedidos, 6006943,6007060,6007067"/>
    <s v="TM17 NDH  "/>
    <m/>
    <m/>
    <n v="60"/>
    <x v="8"/>
    <x v="75"/>
    <x v="57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08:00:00"/>
    <d v="1899-12-30T08:00:00"/>
    <m/>
    <x v="1"/>
    <s v="JAR"/>
    <d v="2019-04-11T08:00:00"/>
    <m/>
    <s v="SUS MEDIOS"/>
    <s v="Carga"/>
    <x v="1"/>
    <n v="13.5"/>
    <n v="26"/>
    <x v="0"/>
    <s v="AQUA AMBIENT"/>
    <s v="Retira cliente Roto"/>
    <s v="Bernis"/>
    <m/>
    <m/>
    <m/>
    <m/>
    <n v="30"/>
    <x v="4"/>
    <x v="76"/>
    <x v="9"/>
    <m/>
    <n v="1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08:15:00"/>
    <d v="1899-12-30T08:15:00"/>
    <m/>
    <x v="1"/>
    <s v="JAR"/>
    <d v="2019-04-11T08:30:00"/>
    <m/>
    <s v="DAVID BERTRAN"/>
    <s v="Carga"/>
    <x v="0"/>
    <n v="4"/>
    <n v="6"/>
    <x v="0"/>
    <s v="RESIDUOS "/>
    <s v="Recogida diaria"/>
    <s v="La llagosta"/>
    <m/>
    <m/>
    <m/>
    <m/>
    <n v="10"/>
    <x v="4"/>
    <x v="76"/>
    <x v="94"/>
    <m/>
    <n v="0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08:30:00"/>
    <d v="1899-12-30T08:30:00"/>
    <m/>
    <x v="1"/>
    <s v="JAR"/>
    <d v="2019-04-11T08:30:00"/>
    <m/>
    <s v="ALGAITRUCK"/>
    <s v="Descarga"/>
    <x v="1"/>
    <n v="13.5"/>
    <n v="26"/>
    <x v="0"/>
    <s v="SCHOELLER LORQUI"/>
    <s v="Entre plantas"/>
    <s v="Palau"/>
    <m/>
    <m/>
    <m/>
    <m/>
    <n v="60"/>
    <x v="0"/>
    <x v="76"/>
    <x v="20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09:00:00"/>
    <d v="1899-12-30T09:00:00"/>
    <m/>
    <x v="1"/>
    <s v="JAR"/>
    <d v="2019-04-11T09:00:00"/>
    <m/>
    <s v="GIMARCO"/>
    <s v="Descarga"/>
    <x v="1"/>
    <n v="13.5"/>
    <n v="26"/>
    <x v="0"/>
    <s v="SCHOELLER GAILLON"/>
    <s v="Filial Import"/>
    <s v="GAILLON"/>
    <s v="TM-1188"/>
    <m/>
    <m/>
    <m/>
    <n v="60"/>
    <x v="0"/>
    <x v="76"/>
    <x v="22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0:00:00"/>
    <d v="1899-12-30T10:00:00"/>
    <m/>
    <x v="1"/>
    <s v="MR"/>
    <d v="2019-04-11T10:00:00"/>
    <m/>
    <s v="VARIOS"/>
    <s v="Carga"/>
    <x v="0"/>
    <n v="2.5"/>
    <n v="5"/>
    <x v="0"/>
    <s v="MULTIPLASTIC"/>
    <s v="Retira cliente Inyección"/>
    <s v="GRANOLLERS"/>
    <m/>
    <m/>
    <m/>
    <m/>
    <n v="20"/>
    <x v="4"/>
    <x v="76"/>
    <x v="14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0:10:00"/>
    <d v="1899-12-30T10:10:00"/>
    <m/>
    <x v="1"/>
    <s v="JAR"/>
    <d v="2019-04-11T10:00:00"/>
    <m/>
    <s v="DAVID BERTRAN"/>
    <s v="Carga"/>
    <x v="0"/>
    <n v="4"/>
    <n v="6"/>
    <x v="0"/>
    <s v="RESIDUOS "/>
    <s v="Recogida diaria"/>
    <s v="La llagosta"/>
    <m/>
    <m/>
    <m/>
    <m/>
    <n v="20"/>
    <x v="4"/>
    <x v="76"/>
    <x v="95"/>
    <m/>
    <n v="0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0:30:00"/>
    <d v="1899-12-30T10:30:00"/>
    <m/>
    <x v="1"/>
    <s v="JAR"/>
    <d v="2019-04-11T10:30:00"/>
    <n v="27454"/>
    <s v="SUS MEDIOS"/>
    <s v="Carga"/>
    <x v="0"/>
    <n v="1"/>
    <n v="1"/>
    <x v="0"/>
    <s v="VARIOS"/>
    <s v="Retira cliente Inyección"/>
    <s v="Barcelona"/>
    <m/>
    <m/>
    <m/>
    <m/>
    <n v="10"/>
    <x v="5"/>
    <x v="76"/>
    <x v="1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1:00:00"/>
    <d v="1899-12-30T11:00:00"/>
    <m/>
    <x v="1"/>
    <s v="JAR"/>
    <d v="2019-04-11T11:00:00"/>
    <n v="26976"/>
    <s v="SUS MEDIOS"/>
    <s v="Carga"/>
    <x v="0"/>
    <n v="4"/>
    <n v="7"/>
    <x v="0"/>
    <s v="VARIOS"/>
    <s v="Retira cliente Inyección"/>
    <s v="Madrid"/>
    <s v="y 26975"/>
    <m/>
    <m/>
    <m/>
    <n v="20"/>
    <x v="5"/>
    <x v="76"/>
    <x v="2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1:15:00"/>
    <d v="1899-12-30T11:15:00"/>
    <m/>
    <x v="1"/>
    <s v="JAR"/>
    <d v="2019-04-11T11:30:00"/>
    <m/>
    <s v="SUS MEDIOS"/>
    <s v="Descarga"/>
    <x v="0"/>
    <n v="1"/>
    <n v="1"/>
    <x v="1"/>
    <s v="PUROMASTER"/>
    <s v="Proveedor Inyección"/>
    <s v="palau"/>
    <m/>
    <m/>
    <m/>
    <m/>
    <n v="20"/>
    <x v="3"/>
    <x v="76"/>
    <x v="75"/>
    <m/>
    <n v="0"/>
    <x v="0"/>
    <x v="0"/>
    <s v="SI"/>
    <s v="SI"/>
    <s v="SI"/>
    <n v="0"/>
    <n v="1"/>
    <s v="PROVEEDORES"/>
    <x v="15"/>
    <x v="4"/>
    <n v="468"/>
    <n v="18"/>
    <n v="0.2"/>
  </r>
  <r>
    <d v="2019-04-11T00:00:00"/>
    <d v="1899-12-30T11:30:00"/>
    <d v="1899-12-30T11:30:00"/>
    <m/>
    <x v="1"/>
    <s v="JAR"/>
    <d v="2019-04-11T11:30:00"/>
    <m/>
    <s v="ALGAITRUCK"/>
    <s v="Carga"/>
    <x v="1"/>
    <n v="13.5"/>
    <n v="26"/>
    <x v="0"/>
    <s v="SCHOELLER LORQUI"/>
    <s v="Entre plantas"/>
    <s v="Palau"/>
    <m/>
    <m/>
    <m/>
    <m/>
    <n v="60"/>
    <x v="0"/>
    <x v="76"/>
    <x v="3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2:00:00"/>
    <d v="1899-12-30T12:00:00"/>
    <m/>
    <x v="1"/>
    <s v="JAR"/>
    <d v="2019-04-11T12:00:00"/>
    <n v="26699"/>
    <s v="PRIMAFRIO"/>
    <s v="Carga"/>
    <x v="1"/>
    <n v="13.5"/>
    <n v="26"/>
    <x v="2"/>
    <s v="SERMUCO"/>
    <s v="DDP Cliente Inyección"/>
    <s v="Murcia"/>
    <m/>
    <m/>
    <m/>
    <m/>
    <n v="45"/>
    <x v="4"/>
    <x v="76"/>
    <x v="4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2:15:00"/>
    <d v="1899-12-30T12:15:00"/>
    <m/>
    <x v="1"/>
    <s v="JAR"/>
    <d v="2019-04-11T12:30:00"/>
    <m/>
    <s v="DAVID BERTRAN"/>
    <s v="Carga"/>
    <x v="0"/>
    <n v="4"/>
    <n v="6"/>
    <x v="0"/>
    <s v="RESIDUOS "/>
    <s v="Recogida diaria"/>
    <s v="La llagosta"/>
    <m/>
    <m/>
    <m/>
    <m/>
    <n v="20"/>
    <x v="4"/>
    <x v="76"/>
    <x v="36"/>
    <m/>
    <n v="0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2:30:00"/>
    <d v="1899-12-30T12:30:00"/>
    <m/>
    <x v="1"/>
    <s v="JAR"/>
    <d v="2019-04-11T12:30:00"/>
    <n v="26732"/>
    <s v="JOSE REY"/>
    <s v="Carga"/>
    <x v="1"/>
    <n v="13.5"/>
    <n v="26"/>
    <x v="0"/>
    <s v="VALLE DE SAN JUAN"/>
    <s v="DDP Cliente Inyección"/>
    <s v="Palencia"/>
    <m/>
    <m/>
    <m/>
    <m/>
    <n v="60"/>
    <x v="4"/>
    <x v="76"/>
    <x v="5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3:00:00"/>
    <d v="1899-12-30T13:00:00"/>
    <m/>
    <x v="1"/>
    <s v="JAR"/>
    <d v="2019-04-11T13:00:00"/>
    <n v="26699"/>
    <s v="PRIMAFRIO"/>
    <s v="Carga"/>
    <x v="1"/>
    <n v="13.5"/>
    <n v="26"/>
    <x v="2"/>
    <s v="SERMUCO"/>
    <s v="DDP Cliente Inyección"/>
    <s v="Murcia"/>
    <m/>
    <m/>
    <m/>
    <m/>
    <n v="45"/>
    <x v="4"/>
    <x v="76"/>
    <x v="37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3:15:00"/>
    <d v="1899-12-30T13:15:00"/>
    <m/>
    <x v="1"/>
    <s v="JAR"/>
    <d v="2019-04-11T13:30:00"/>
    <n v="26435"/>
    <s v="SUS MEDIOS"/>
    <s v="Carga"/>
    <x v="1"/>
    <n v="13.5"/>
    <n v="26"/>
    <x v="2"/>
    <s v="BENIHORT"/>
    <s v="Retira cliente Inyección"/>
    <s v="Castellon"/>
    <m/>
    <m/>
    <m/>
    <m/>
    <n v="45"/>
    <x v="4"/>
    <x v="76"/>
    <x v="60"/>
    <m/>
    <n v="1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3:30:00"/>
    <d v="1899-12-30T13:30:00"/>
    <m/>
    <x v="1"/>
    <s v="JAR"/>
    <d v="2019-04-11T13:30:00"/>
    <n v="6007003"/>
    <s v="SUS MEDIOS"/>
    <s v="Carga"/>
    <x v="0"/>
    <n v="9"/>
    <n v="16"/>
    <x v="0"/>
    <s v="SCHOELLER UK"/>
    <s v="Retira cliente Filial"/>
    <s v="uk"/>
    <m/>
    <m/>
    <m/>
    <m/>
    <n v="40"/>
    <x v="6"/>
    <x v="76"/>
    <x v="6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4:00:00"/>
    <d v="1899-12-30T14:00:00"/>
    <m/>
    <x v="1"/>
    <s v="JAR"/>
    <d v="2019-04-11T14:00:00"/>
    <n v="26699"/>
    <s v="PRIMAFRIO"/>
    <s v="Carga"/>
    <x v="1"/>
    <n v="13.5"/>
    <n v="26"/>
    <x v="2"/>
    <s v="SERMUCO"/>
    <s v="DDP Cliente Inyección"/>
    <s v="Murcia"/>
    <m/>
    <m/>
    <m/>
    <m/>
    <n v="45"/>
    <x v="6"/>
    <x v="76"/>
    <x v="47"/>
    <m/>
    <n v="1"/>
    <x v="0"/>
    <x v="0"/>
    <s v="SI"/>
    <s v="SI"/>
    <s v="Retraso"/>
    <n v="1"/>
    <n v="0"/>
    <s v="TRANS. PROPIO"/>
    <x v="15"/>
    <x v="4"/>
    <n v="468"/>
    <n v="18"/>
    <n v="0.2"/>
  </r>
  <r>
    <d v="2019-04-11T00:00:00"/>
    <d v="1899-12-30T14:30:00"/>
    <d v="1899-12-30T14:30:00"/>
    <m/>
    <x v="1"/>
    <s v="JAR"/>
    <d v="2019-04-11T14:30:00"/>
    <n v="27390"/>
    <s v="SUS MEDIOS"/>
    <s v="Carga"/>
    <x v="0"/>
    <n v="1"/>
    <n v="1"/>
    <x v="0"/>
    <s v="VARIOS"/>
    <s v="Retira cliente Roto"/>
    <s v="Barcelona"/>
    <m/>
    <m/>
    <m/>
    <m/>
    <n v="10"/>
    <x v="5"/>
    <x v="76"/>
    <x v="12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5:00:00"/>
    <d v="1899-12-30T15:00:00"/>
    <m/>
    <x v="1"/>
    <s v="JAR"/>
    <d v="2019-04-11T15:00:00"/>
    <n v="26699"/>
    <s v="PRIMAFRIO"/>
    <s v="Carga"/>
    <x v="1"/>
    <n v="13.5"/>
    <n v="26"/>
    <x v="2"/>
    <s v="SERMUCO"/>
    <s v="DDP Cliente Inyección"/>
    <s v="Murcia"/>
    <m/>
    <m/>
    <m/>
    <m/>
    <n v="45"/>
    <x v="8"/>
    <x v="76"/>
    <x v="50"/>
    <m/>
    <n v="1"/>
    <x v="0"/>
    <x v="0"/>
    <s v="SI"/>
    <s v="SI"/>
    <s v="Retraso"/>
    <n v="1"/>
    <n v="0"/>
    <s v="TRANS. PROPIO"/>
    <x v="15"/>
    <x v="4"/>
    <n v="468"/>
    <n v="18"/>
    <n v="0.2"/>
  </r>
  <r>
    <d v="2019-04-11T00:00:00"/>
    <d v="1899-12-30T15:10:00"/>
    <m/>
    <m/>
    <x v="0"/>
    <s v="JAR"/>
    <d v="2019-04-11T15:00:00"/>
    <n v="145093"/>
    <s v="DHL"/>
    <s v="Carga"/>
    <x v="0"/>
    <n v="1"/>
    <n v="1"/>
    <x v="1"/>
    <s v="CHEP"/>
    <s v="Retira cliente Inyección"/>
    <s v="Holanda"/>
    <m/>
    <m/>
    <m/>
    <m/>
    <n v="10"/>
    <x v="5"/>
    <x v="76"/>
    <x v="174"/>
    <m/>
    <n v="0"/>
    <x v="0"/>
    <x v="0"/>
    <s v="No"/>
    <s v="Sin cita"/>
    <s v="Sin cita"/>
    <n v="1"/>
    <n v="0"/>
    <s v="CLIENTES"/>
    <x v="15"/>
    <x v="4"/>
    <n v="468"/>
    <n v="18"/>
    <n v="0.2"/>
  </r>
  <r>
    <d v="2019-04-11T00:00:00"/>
    <d v="1899-12-30T16:00:00"/>
    <d v="1899-12-30T16:00:00"/>
    <m/>
    <x v="1"/>
    <s v="JAR"/>
    <d v="2019-04-11T16:00:00"/>
    <m/>
    <s v="COBARPLAS"/>
    <s v="Descarga"/>
    <x v="0"/>
    <n v="6"/>
    <n v="10"/>
    <x v="0"/>
    <s v="PLASTICOS GUELL"/>
    <s v="Proveedor Roto"/>
    <s v="Palau"/>
    <m/>
    <m/>
    <m/>
    <m/>
    <n v="60"/>
    <x v="6"/>
    <x v="76"/>
    <x v="13"/>
    <m/>
    <n v="0"/>
    <x v="0"/>
    <x v="0"/>
    <s v="SI"/>
    <s v="SI"/>
    <s v="SI"/>
    <n v="0"/>
    <n v="1"/>
    <s v="PROVEEDORES"/>
    <x v="15"/>
    <x v="4"/>
    <n v="468"/>
    <n v="18"/>
    <n v="0.2"/>
  </r>
  <r>
    <d v="2019-04-11T00:00:00"/>
    <d v="1899-12-30T16:30:00"/>
    <d v="1899-12-30T16:30:00"/>
    <m/>
    <x v="1"/>
    <s v="JAR"/>
    <d v="2019-04-11T16:30:00"/>
    <m/>
    <s v="SUS MEDIOS"/>
    <s v="Carga"/>
    <x v="0"/>
    <n v="5"/>
    <n v="10"/>
    <x v="0"/>
    <s v="AQUA AMBIENT"/>
    <s v="Retira cliente Roto"/>
    <s v="VARIOS"/>
    <m/>
    <m/>
    <m/>
    <m/>
    <n v="20"/>
    <x v="6"/>
    <x v="76"/>
    <x v="8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7:00:00"/>
    <d v="1899-12-30T17:00:00"/>
    <m/>
    <x v="1"/>
    <s v="JAR"/>
    <d v="2019-04-11T17:00:00"/>
    <m/>
    <s v="SESE"/>
    <s v="Carga"/>
    <x v="1"/>
    <n v="13.5"/>
    <n v="26"/>
    <x v="0"/>
    <s v="VALEO"/>
    <s v="Retira cliente Inyección"/>
    <s v="Jaén"/>
    <n v="27107"/>
    <m/>
    <m/>
    <m/>
    <n v="60"/>
    <x v="6"/>
    <x v="76"/>
    <x v="57"/>
    <m/>
    <n v="1"/>
    <x v="0"/>
    <x v="0"/>
    <s v="SI"/>
    <s v="SI"/>
    <s v="Retraso"/>
    <n v="1"/>
    <n v="0"/>
    <s v="CLIENTES"/>
    <x v="15"/>
    <x v="4"/>
    <n v="468"/>
    <n v="18"/>
    <n v="0.2"/>
  </r>
  <r>
    <d v="2019-04-11T00:00:00"/>
    <d v="1899-12-30T17:15:00"/>
    <d v="1899-12-30T17:15:00"/>
    <m/>
    <x v="1"/>
    <s v="MR"/>
    <d v="2019-04-11T17:30:00"/>
    <m/>
    <s v="TRANSLINK"/>
    <s v="Carga"/>
    <x v="0"/>
    <n v="1"/>
    <n v="2"/>
    <x v="0"/>
    <s v="TRANSLINK"/>
    <s v="Recogida diaria"/>
    <s v="VARIOS"/>
    <m/>
    <m/>
    <m/>
    <m/>
    <n v="10"/>
    <x v="8"/>
    <x v="76"/>
    <x v="93"/>
    <m/>
    <n v="0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17:30:00"/>
    <d v="1899-12-30T17:30:00"/>
    <m/>
    <x v="1"/>
    <s v="JAR"/>
    <d v="2019-04-11T17:30:00"/>
    <n v="27194"/>
    <s v="SUS MEDIOS"/>
    <s v="Carga"/>
    <x v="0"/>
    <n v="1"/>
    <n v="2"/>
    <x v="0"/>
    <s v="PALETPLASTIC"/>
    <s v="Retira cliente Inyección"/>
    <s v="murcia"/>
    <m/>
    <m/>
    <m/>
    <m/>
    <n v="10"/>
    <x v="5"/>
    <x v="76"/>
    <x v="56"/>
    <m/>
    <n v="0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18:00:00"/>
    <d v="1899-12-30T18:00:00"/>
    <m/>
    <x v="1"/>
    <s v="MR"/>
    <d v="2019-04-11T18:00:00"/>
    <m/>
    <s v="SUS MEDIOS"/>
    <s v="Carga"/>
    <x v="1"/>
    <n v="13.5"/>
    <n v="26"/>
    <x v="0"/>
    <s v="CHEP"/>
    <s v="Retira cliente Inyección"/>
    <s v="VARIOS"/>
    <n v="3680324857"/>
    <m/>
    <m/>
    <m/>
    <n v="60"/>
    <x v="8"/>
    <x v="76"/>
    <x v="47"/>
    <m/>
    <n v="1"/>
    <x v="0"/>
    <x v="0"/>
    <s v="SI"/>
    <s v="SI"/>
    <s v="SI"/>
    <n v="0"/>
    <n v="1"/>
    <s v="CLIENTES"/>
    <x v="15"/>
    <x v="4"/>
    <n v="468"/>
    <n v="18"/>
    <n v="0.2"/>
  </r>
  <r>
    <d v="2019-04-11T00:00:00"/>
    <d v="1899-12-30T20:00:00"/>
    <d v="1899-12-30T20:00:00"/>
    <m/>
    <x v="1"/>
    <s v="JAR"/>
    <d v="2019-04-11T20:00:00"/>
    <n v="26699"/>
    <s v="PRIMAFRIO"/>
    <s v="Carga"/>
    <x v="1"/>
    <n v="13.5"/>
    <n v="26"/>
    <x v="2"/>
    <s v="SERMUCO"/>
    <s v="DDP Cliente Inyección"/>
    <s v="Murcia"/>
    <m/>
    <m/>
    <m/>
    <m/>
    <n v="45"/>
    <x v="6"/>
    <x v="76"/>
    <x v="50"/>
    <m/>
    <n v="1"/>
    <x v="0"/>
    <x v="0"/>
    <s v="SI"/>
    <s v="SI"/>
    <s v="SI"/>
    <n v="0"/>
    <n v="1"/>
    <s v="TRANS. PROPIO"/>
    <x v="15"/>
    <x v="4"/>
    <n v="468"/>
    <n v="18"/>
    <n v="0.2"/>
  </r>
  <r>
    <d v="2019-04-11T00:00:00"/>
    <d v="1899-12-30T21:00:00"/>
    <d v="1899-12-30T21:00:00"/>
    <m/>
    <x v="1"/>
    <s v="MR"/>
    <d v="2019-04-11T21:00:00"/>
    <m/>
    <s v="SUS MEDIOS"/>
    <s v="Carga"/>
    <x v="1"/>
    <n v="13.5"/>
    <n v="26"/>
    <x v="0"/>
    <s v="CHEP"/>
    <s v="Retira cliente Inyección"/>
    <s v="VARIOS"/>
    <n v="3680324861"/>
    <m/>
    <m/>
    <m/>
    <n v="60"/>
    <x v="8"/>
    <x v="76"/>
    <x v="42"/>
    <m/>
    <n v="1"/>
    <x v="0"/>
    <x v="0"/>
    <s v="SI"/>
    <s v="SI"/>
    <s v="Adelanto"/>
    <n v="0"/>
    <n v="1"/>
    <s v="CLIENTES"/>
    <x v="15"/>
    <x v="4"/>
    <n v="468"/>
    <n v="18"/>
    <n v="0.2"/>
  </r>
  <r>
    <d v="2019-04-12T00:00:00"/>
    <d v="1899-12-30T06:00:00"/>
    <d v="1899-12-30T06:00:00"/>
    <m/>
    <x v="1"/>
    <s v="JAR"/>
    <d v="2019-04-12T06:0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77"/>
    <x v="76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06:30:00"/>
    <d v="1899-12-30T06:30:00"/>
    <m/>
    <x v="1"/>
    <s v="JAR"/>
    <d v="2019-04-12T06:30:00"/>
    <n v="6007099"/>
    <s v="SUS MEDIOS"/>
    <s v="Carga"/>
    <x v="0"/>
    <n v="10"/>
    <n v="20"/>
    <x v="0"/>
    <s v="SCHOELLER HOLANDA"/>
    <s v="Retira cliente Filial"/>
    <s v="Holanda"/>
    <m/>
    <m/>
    <m/>
    <m/>
    <n v="45"/>
    <x v="0"/>
    <x v="77"/>
    <x v="167"/>
    <m/>
    <n v="0"/>
    <x v="0"/>
    <x v="0"/>
    <s v="SI"/>
    <s v="SI"/>
    <s v="SI"/>
    <n v="0"/>
    <n v="1"/>
    <s v="CLIENTES"/>
    <x v="15"/>
    <x v="4"/>
    <n v="468"/>
    <n v="18"/>
    <n v="0.2"/>
  </r>
  <r>
    <d v="2019-04-12T00:00:00"/>
    <d v="1899-12-30T07:30:00"/>
    <d v="1899-12-30T07:30:00"/>
    <m/>
    <x v="1"/>
    <s v="MR"/>
    <d v="2019-04-12T07:30:00"/>
    <m/>
    <s v="GONZATRANS"/>
    <s v="Carga"/>
    <x v="1"/>
    <n v="13.5"/>
    <n v="26"/>
    <x v="0"/>
    <s v="GONZATRANS"/>
    <s v="Recogida diaria"/>
    <s v="VARIOS"/>
    <m/>
    <m/>
    <m/>
    <m/>
    <n v="45"/>
    <x v="0"/>
    <x v="77"/>
    <x v="18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08:15:00"/>
    <d v="1899-12-30T08:15:00"/>
    <m/>
    <x v="1"/>
    <s v="JAR"/>
    <d v="2019-04-12T08:30:00"/>
    <s v="DAVID "/>
    <s v="DAVID BERTRAN"/>
    <s v="Carga"/>
    <x v="0"/>
    <n v="4"/>
    <n v="6"/>
    <x v="0"/>
    <s v="DAVID BERTRAN"/>
    <s v="DDP Cliente Inyección"/>
    <s v="varios"/>
    <s v="Vilassar-Sabadell-Sta.Perp."/>
    <m/>
    <m/>
    <m/>
    <n v="20"/>
    <x v="4"/>
    <x v="77"/>
    <x v="94"/>
    <m/>
    <n v="0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08:30:00"/>
    <d v="1899-12-30T08:30:00"/>
    <m/>
    <x v="1"/>
    <s v="JAR"/>
    <d v="2019-04-12T08:30:00"/>
    <n v="26891"/>
    <s v="SUS MEDIOS"/>
    <s v="Carga"/>
    <x v="0"/>
    <n v="1"/>
    <n v="1"/>
    <x v="0"/>
    <s v="VARIOS"/>
    <s v="Retira cliente Inyección"/>
    <s v="Barcelona"/>
    <m/>
    <m/>
    <m/>
    <m/>
    <m/>
    <x v="0"/>
    <x v="77"/>
    <x v="1"/>
    <m/>
    <n v="0"/>
    <x v="0"/>
    <x v="0"/>
    <s v="SI"/>
    <s v="SI"/>
    <s v="Retraso"/>
    <n v="1"/>
    <n v="0"/>
    <s v="CLIENTES"/>
    <x v="15"/>
    <x v="4"/>
    <n v="468"/>
    <n v="18"/>
    <n v="0.2"/>
  </r>
  <r>
    <d v="2019-04-12T00:00:00"/>
    <d v="1899-12-30T09:00:00"/>
    <m/>
    <m/>
    <x v="0"/>
    <s v="MR"/>
    <d v="2019-04-12T09:00:00"/>
    <n v="27476"/>
    <s v="SUS MEDIOS"/>
    <s v="Carga"/>
    <x v="0"/>
    <n v="0.5"/>
    <n v="1"/>
    <x v="0"/>
    <s v="CTRA SA - Andorra"/>
    <s v="Retira cliente Inyección"/>
    <s v="ANDORRA"/>
    <m/>
    <m/>
    <m/>
    <m/>
    <m/>
    <x v="0"/>
    <x v="77"/>
    <x v="22"/>
    <m/>
    <n v="0"/>
    <x v="0"/>
    <x v="0"/>
    <s v="No"/>
    <s v="Sin cita"/>
    <s v="Sin cita"/>
    <n v="1"/>
    <n v="0"/>
    <s v="CLIENTES"/>
    <x v="15"/>
    <x v="4"/>
    <n v="468"/>
    <n v="18"/>
    <n v="0.2"/>
  </r>
  <r>
    <d v="2019-04-12T00:00:00"/>
    <d v="1899-12-30T10:00:00"/>
    <d v="1899-12-30T10:00:00"/>
    <m/>
    <x v="1"/>
    <s v="JAR"/>
    <d v="2019-04-12T10:00:00"/>
    <n v="27051"/>
    <s v="TROTA"/>
    <s v="Carga"/>
    <x v="0"/>
    <n v="12.5"/>
    <n v="26"/>
    <x v="2"/>
    <s v="SAT SINTESIS"/>
    <s v="DDP Cliente Inyección"/>
    <s v="Sevilla"/>
    <m/>
    <m/>
    <m/>
    <m/>
    <m/>
    <x v="4"/>
    <x v="77"/>
    <x v="14"/>
    <m/>
    <n v="0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1:00:00"/>
    <d v="1899-12-30T11:00:00"/>
    <m/>
    <x v="1"/>
    <s v="JAR"/>
    <d v="2019-04-12T11:00:00"/>
    <n v="27051"/>
    <s v="TROTA"/>
    <s v="Carga"/>
    <x v="0"/>
    <n v="12.5"/>
    <n v="26"/>
    <x v="2"/>
    <s v="SAT SINTESIS"/>
    <s v="DDP Cliente Inyección"/>
    <s v="Sevilla"/>
    <m/>
    <m/>
    <m/>
    <m/>
    <n v="45"/>
    <x v="4"/>
    <x v="77"/>
    <x v="2"/>
    <m/>
    <n v="0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1:25:00"/>
    <m/>
    <m/>
    <x v="0"/>
    <s v="MR"/>
    <d v="2019-04-12T11:30:00"/>
    <n v="26878"/>
    <s v="TGV"/>
    <s v="Carga"/>
    <x v="0"/>
    <n v="6"/>
    <n v="13"/>
    <x v="0"/>
    <s v="LUIS MARQUES PINHEIRO"/>
    <s v="Retira cliente Inyección"/>
    <s v="PORTUGAL"/>
    <m/>
    <m/>
    <m/>
    <m/>
    <m/>
    <x v="0"/>
    <x v="77"/>
    <x v="91"/>
    <m/>
    <n v="0"/>
    <x v="0"/>
    <x v="0"/>
    <s v="No"/>
    <s v="Sin cita"/>
    <s v="Sin cita"/>
    <n v="1"/>
    <n v="0"/>
    <s v="CLIENTES"/>
    <x v="15"/>
    <x v="4"/>
    <n v="468"/>
    <n v="18"/>
    <n v="0.2"/>
  </r>
  <r>
    <d v="2019-04-12T00:00:00"/>
    <d v="1899-12-30T11:30:00"/>
    <d v="1899-12-30T11:30:00"/>
    <m/>
    <x v="1"/>
    <s v="JAR"/>
    <d v="2019-04-12T11:30:00"/>
    <n v="27132"/>
    <s v="NADAL-FORWARDING"/>
    <s v="Carga"/>
    <x v="1"/>
    <n v="13.5"/>
    <n v="26"/>
    <x v="0"/>
    <s v="CAVAS CATALANAS"/>
    <s v="Retira cliente Inyección"/>
    <s v="Canarias"/>
    <m/>
    <m/>
    <m/>
    <m/>
    <n v="60"/>
    <x v="0"/>
    <x v="77"/>
    <x v="3"/>
    <m/>
    <n v="1"/>
    <x v="0"/>
    <x v="0"/>
    <s v="SI"/>
    <s v="SI"/>
    <s v="SI"/>
    <n v="0"/>
    <n v="1"/>
    <s v="CLIENTES"/>
    <x v="15"/>
    <x v="4"/>
    <n v="468"/>
    <n v="18"/>
    <n v="0.2"/>
  </r>
  <r>
    <d v="2019-04-12T00:00:00"/>
    <d v="1899-12-30T11:45:00"/>
    <d v="1899-12-30T11:45:00"/>
    <m/>
    <x v="1"/>
    <s v="JAR"/>
    <d v="2019-04-12T12:00:00"/>
    <n v="6007106"/>
    <s v="SUS MEDIOS"/>
    <s v="Carga"/>
    <x v="0"/>
    <n v="1"/>
    <n v="1"/>
    <x v="0"/>
    <s v="SCHOELLER ITALIA"/>
    <s v="Retira cliente Filial"/>
    <s v="Italia"/>
    <m/>
    <m/>
    <m/>
    <m/>
    <n v="10"/>
    <x v="0"/>
    <x v="77"/>
    <x v="63"/>
    <m/>
    <n v="0"/>
    <x v="0"/>
    <x v="0"/>
    <s v="SI"/>
    <s v="SI"/>
    <s v="SI"/>
    <n v="0"/>
    <n v="1"/>
    <s v="CLIENTES"/>
    <x v="15"/>
    <x v="4"/>
    <n v="468"/>
    <n v="18"/>
    <n v="0.2"/>
  </r>
  <r>
    <d v="2019-04-12T00:00:00"/>
    <d v="1899-12-30T12:00:00"/>
    <d v="1899-12-30T12:00:00"/>
    <m/>
    <x v="1"/>
    <s v="JAR"/>
    <d v="2019-04-12T12:00:00"/>
    <n v="26699"/>
    <s v="PRIMAFRIO"/>
    <s v="Carga"/>
    <x v="1"/>
    <n v="13.5"/>
    <n v="26"/>
    <x v="2"/>
    <s v="SERMUCO"/>
    <s v="DDP Cliente Inyección"/>
    <s v="Murcia"/>
    <m/>
    <m/>
    <m/>
    <m/>
    <n v="45"/>
    <x v="4"/>
    <x v="77"/>
    <x v="4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2:15:00"/>
    <m/>
    <m/>
    <x v="0"/>
    <s v="MR"/>
    <d v="2019-04-12T12:30:00"/>
    <n v="6007113"/>
    <s v="BCN EXPRESS"/>
    <s v="Carga"/>
    <x v="0"/>
    <n v="0.5"/>
    <n v="1"/>
    <x v="0"/>
    <s v="SCHOELLER HOLANDA"/>
    <s v="DDP Cliente Filial"/>
    <s v="HOLANDA"/>
    <m/>
    <m/>
    <m/>
    <m/>
    <m/>
    <x v="0"/>
    <x v="77"/>
    <x v="36"/>
    <m/>
    <n v="0"/>
    <x v="0"/>
    <x v="0"/>
    <s v="No"/>
    <s v="Sin cita"/>
    <s v="Sin cita"/>
    <n v="1"/>
    <n v="0"/>
    <s v="TRANS. PROPIO"/>
    <x v="15"/>
    <x v="4"/>
    <n v="468"/>
    <n v="18"/>
    <n v="0.2"/>
  </r>
  <r>
    <d v="2019-04-12T00:00:00"/>
    <d v="1899-12-30T12:30:00"/>
    <d v="1899-12-30T12:30:00"/>
    <m/>
    <x v="1"/>
    <s v="JAR"/>
    <d v="2019-04-12T12:30:00"/>
    <m/>
    <s v="NIKA"/>
    <s v="Descarga"/>
    <x v="0"/>
    <n v="4"/>
    <n v="6"/>
    <x v="0"/>
    <s v="VARIOS"/>
    <s v="Retira cliente Roto"/>
    <s v="tarragona"/>
    <s v="PRS"/>
    <m/>
    <m/>
    <m/>
    <n v="20"/>
    <x v="0"/>
    <x v="77"/>
    <x v="5"/>
    <m/>
    <n v="0"/>
    <x v="0"/>
    <x v="0"/>
    <s v="SI"/>
    <s v="SI"/>
    <s v="SI"/>
    <n v="0"/>
    <n v="1"/>
    <s v="CLIENTES"/>
    <x v="15"/>
    <x v="4"/>
    <n v="468"/>
    <n v="18"/>
    <n v="0.2"/>
  </r>
  <r>
    <d v="2019-04-12T00:00:00"/>
    <d v="1899-12-30T13:30:00"/>
    <d v="1899-12-30T13:30:00"/>
    <m/>
    <x v="1"/>
    <s v="JAR"/>
    <d v="2019-04-12T13:30:00"/>
    <n v="27505"/>
    <s v="J H L"/>
    <s v="Carga"/>
    <x v="1"/>
    <n v="13.5"/>
    <n v="26"/>
    <x v="0"/>
    <s v="FLUIDRA"/>
    <s v="DDP Cliente Roto"/>
    <s v="Portugal"/>
    <m/>
    <m/>
    <m/>
    <m/>
    <m/>
    <x v="6"/>
    <x v="77"/>
    <x v="235"/>
    <m/>
    <n v="1"/>
    <x v="0"/>
    <x v="0"/>
    <s v="SI"/>
    <s v="SI"/>
    <s v="Retraso"/>
    <n v="1"/>
    <n v="0"/>
    <s v="TRANS. PROPIO"/>
    <x v="15"/>
    <x v="4"/>
    <n v="468"/>
    <n v="18"/>
    <n v="0.2"/>
  </r>
  <r>
    <d v="2019-04-12T00:00:00"/>
    <d v="1899-12-30T14:00:00"/>
    <d v="1899-12-30T14:00:00"/>
    <m/>
    <x v="1"/>
    <s v="JAR"/>
    <d v="2019-04-12T14:00:00"/>
    <n v="26699"/>
    <s v="PRIMAFRIO"/>
    <s v="Carga"/>
    <x v="1"/>
    <n v="13.5"/>
    <n v="26"/>
    <x v="2"/>
    <s v="SERMUCO"/>
    <s v="DDP Cliente Inyección"/>
    <s v="Murcia"/>
    <m/>
    <m/>
    <m/>
    <m/>
    <m/>
    <x v="8"/>
    <x v="77"/>
    <x v="42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5:00:00"/>
    <d v="1899-12-30T15:00:00"/>
    <m/>
    <x v="1"/>
    <s v="JAR"/>
    <d v="2019-04-12T15:00:00"/>
    <n v="26699"/>
    <s v="PRIMAFRIO"/>
    <s v="Carga"/>
    <x v="1"/>
    <n v="13.5"/>
    <n v="26"/>
    <x v="2"/>
    <s v="SERMUCO"/>
    <s v="DDP Cliente Inyección"/>
    <s v="Murcia"/>
    <m/>
    <m/>
    <m/>
    <m/>
    <m/>
    <x v="6"/>
    <x v="77"/>
    <x v="39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5:30:00"/>
    <d v="1899-12-30T15:30:00"/>
    <m/>
    <x v="1"/>
    <s v="JAR"/>
    <d v="2019-04-12T15:30:00"/>
    <n v="26435"/>
    <s v="SUS MEDIOS"/>
    <s v="Carga"/>
    <x v="1"/>
    <n v="13.5"/>
    <n v="26"/>
    <x v="2"/>
    <s v="BENIHORT"/>
    <s v="Retira cliente Inyección"/>
    <s v="Castellon"/>
    <m/>
    <m/>
    <m/>
    <m/>
    <m/>
    <x v="8"/>
    <x v="77"/>
    <x v="7"/>
    <m/>
    <n v="1"/>
    <x v="0"/>
    <x v="0"/>
    <s v="SI"/>
    <s v="SI"/>
    <s v="SI"/>
    <n v="0"/>
    <n v="1"/>
    <s v="CLIENTES"/>
    <x v="15"/>
    <x v="4"/>
    <n v="468"/>
    <n v="18"/>
    <n v="0.2"/>
  </r>
  <r>
    <d v="2019-04-12T00:00:00"/>
    <d v="1899-12-30T16:30:00"/>
    <d v="1899-12-30T16:30:00"/>
    <m/>
    <x v="1"/>
    <s v="JAR"/>
    <d v="2019-04-12T16:30:00"/>
    <m/>
    <s v="SUS MEDIOS"/>
    <s v="Carga"/>
    <x v="0"/>
    <n v="5"/>
    <n v="10"/>
    <x v="0"/>
    <s v="AQUA AMBIENT"/>
    <s v="Retira cliente Roto"/>
    <s v="VARIOS"/>
    <m/>
    <m/>
    <m/>
    <m/>
    <m/>
    <x v="6"/>
    <x v="77"/>
    <x v="8"/>
    <m/>
    <n v="0"/>
    <x v="0"/>
    <x v="0"/>
    <s v="SI"/>
    <s v="SI"/>
    <s v="SI"/>
    <n v="0"/>
    <n v="1"/>
    <s v="CLIENTES"/>
    <x v="15"/>
    <x v="4"/>
    <n v="468"/>
    <n v="18"/>
    <n v="0.2"/>
  </r>
  <r>
    <d v="2019-04-12T00:00:00"/>
    <d v="1899-12-30T17:00:00"/>
    <d v="1899-12-30T17:00:00"/>
    <m/>
    <x v="1"/>
    <s v="JAR"/>
    <d v="2019-04-12T17:00:00"/>
    <n v="26699"/>
    <s v="PRIMAFRIO"/>
    <s v="Carga"/>
    <x v="1"/>
    <n v="13.5"/>
    <n v="26"/>
    <x v="2"/>
    <s v="SERMUCO"/>
    <s v="DDP Cliente Inyección"/>
    <s v="Murcia"/>
    <m/>
    <m/>
    <m/>
    <m/>
    <m/>
    <x v="6"/>
    <x v="77"/>
    <x v="41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7:30:00"/>
    <d v="1899-12-30T17:30:00"/>
    <m/>
    <x v="1"/>
    <s v="JAR"/>
    <d v="2019-04-12T17:30:00"/>
    <n v="27051"/>
    <s v="TROTA"/>
    <s v="Carga"/>
    <x v="0"/>
    <n v="12.5"/>
    <n v="26"/>
    <x v="2"/>
    <s v="SAT SINTESIS"/>
    <s v="DDP Cliente Inyección"/>
    <s v="Sevilla"/>
    <m/>
    <m/>
    <m/>
    <m/>
    <m/>
    <x v="6"/>
    <x v="77"/>
    <x v="56"/>
    <m/>
    <n v="0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8:00:00"/>
    <d v="1899-12-30T18:00:00"/>
    <m/>
    <x v="1"/>
    <s v="JAR"/>
    <d v="2019-04-12T18:00:00"/>
    <n v="26699"/>
    <s v="PRIMAFRIO"/>
    <s v="Carga"/>
    <x v="1"/>
    <n v="13.5"/>
    <n v="26"/>
    <x v="2"/>
    <s v="SERMUCO"/>
    <s v="DDP Cliente Inyección"/>
    <s v="Murcia"/>
    <m/>
    <m/>
    <m/>
    <m/>
    <m/>
    <x v="8"/>
    <x v="77"/>
    <x v="47"/>
    <m/>
    <n v="1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19:00:00"/>
    <d v="1899-12-30T19:00:00"/>
    <m/>
    <x v="1"/>
    <s v="MR"/>
    <d v="2019-04-12T19:00:00"/>
    <m/>
    <s v="GONZATRANS"/>
    <s v="Carga"/>
    <x v="0"/>
    <n v="8"/>
    <n v="16"/>
    <x v="0"/>
    <s v="GONZATRANS"/>
    <s v="Recogida diaria"/>
    <s v="VARIOS"/>
    <m/>
    <m/>
    <m/>
    <m/>
    <m/>
    <x v="8"/>
    <x v="77"/>
    <x v="57"/>
    <m/>
    <n v="0"/>
    <x v="0"/>
    <x v="0"/>
    <s v="SI"/>
    <s v="SI"/>
    <s v="SI"/>
    <n v="0"/>
    <n v="1"/>
    <s v="TRANS. PROPIO"/>
    <x v="15"/>
    <x v="4"/>
    <n v="468"/>
    <n v="18"/>
    <n v="0.2"/>
  </r>
  <r>
    <d v="2019-04-12T00:00:00"/>
    <d v="1899-12-30T20:00:00"/>
    <d v="1899-12-30T20:00:00"/>
    <m/>
    <x v="1"/>
    <s v="JAR"/>
    <d v="2019-04-12T20:00:00"/>
    <m/>
    <s v="ALGAITRUCK"/>
    <s v="Descarga"/>
    <x v="1"/>
    <n v="13.5"/>
    <n v="26"/>
    <x v="0"/>
    <s v="SCHOELLER LORQUI"/>
    <s v="Entre plantas"/>
    <s v="Palau"/>
    <m/>
    <m/>
    <m/>
    <m/>
    <m/>
    <x v="8"/>
    <x v="77"/>
    <x v="50"/>
    <m/>
    <n v="1"/>
    <x v="0"/>
    <x v="0"/>
    <s v="SI"/>
    <s v="SI"/>
    <s v="SI"/>
    <n v="0"/>
    <n v="1"/>
    <s v="TRANS. PROPIO"/>
    <x v="15"/>
    <x v="4"/>
    <n v="468"/>
    <n v="18"/>
    <n v="0.2"/>
  </r>
  <r>
    <d v="2019-04-15T00:00:00"/>
    <d v="1899-12-30T06:00:00"/>
    <d v="1899-12-30T06:00:00"/>
    <m/>
    <x v="1"/>
    <s v="JAR"/>
    <d v="2019-04-15T06:00:00"/>
    <m/>
    <s v="ALGAITRUCK"/>
    <s v="Descarga"/>
    <x v="1"/>
    <n v="13.5"/>
    <n v="26"/>
    <x v="0"/>
    <s v="SCHOELLER LORQUI"/>
    <s v="Entre plantas"/>
    <s v="Palau"/>
    <m/>
    <m/>
    <m/>
    <m/>
    <m/>
    <x v="4"/>
    <x v="78"/>
    <x v="76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6:30:00"/>
    <d v="1899-12-30T06:30:00"/>
    <m/>
    <x v="1"/>
    <s v="JAR"/>
    <d v="2019-04-15T06:30:00"/>
    <n v="27427"/>
    <s v="EL MOSCA"/>
    <s v="Carga"/>
    <x v="1"/>
    <n v="13.5"/>
    <n v="26"/>
    <x v="2"/>
    <s v="GREGAL"/>
    <s v="DDP Cliente Inyección"/>
    <s v="Murcia"/>
    <m/>
    <m/>
    <m/>
    <m/>
    <m/>
    <x v="4"/>
    <x v="78"/>
    <x v="167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7:00:00"/>
    <d v="1899-12-30T07:00:00"/>
    <m/>
    <x v="1"/>
    <s v="JAR"/>
    <d v="2019-04-15T07:00:00"/>
    <n v="27427"/>
    <s v="EL MOSCA"/>
    <s v="Carga"/>
    <x v="1"/>
    <n v="13.5"/>
    <n v="26"/>
    <x v="2"/>
    <s v="GREGAL"/>
    <s v="DDP Cliente Inyección"/>
    <s v="Murcia"/>
    <m/>
    <m/>
    <m/>
    <m/>
    <m/>
    <x v="0"/>
    <x v="78"/>
    <x v="61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7:30:00"/>
    <d v="1899-12-30T07:30:00"/>
    <m/>
    <x v="1"/>
    <s v="MR"/>
    <d v="2019-04-15T07:30:00"/>
    <m/>
    <s v="GONZATRANS"/>
    <s v="Carga"/>
    <x v="1"/>
    <n v="13.5"/>
    <n v="26"/>
    <x v="0"/>
    <s v="GONZATRANS"/>
    <s v="Recogida diaria"/>
    <s v="VARIOS"/>
    <s v="Envio 8532 - ped.27082"/>
    <m/>
    <m/>
    <m/>
    <m/>
    <x v="4"/>
    <x v="78"/>
    <x v="18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8:00:00"/>
    <d v="1899-12-30T08:00:00"/>
    <m/>
    <x v="1"/>
    <s v="JAR"/>
    <d v="2019-04-15T08:00:00"/>
    <n v="27427"/>
    <s v="EL MOSCA"/>
    <s v="Carga"/>
    <x v="1"/>
    <n v="13.5"/>
    <n v="26"/>
    <x v="2"/>
    <s v="GREGAL"/>
    <s v="DDP Cliente Inyección"/>
    <s v="Murcia"/>
    <m/>
    <m/>
    <m/>
    <m/>
    <m/>
    <x v="0"/>
    <x v="78"/>
    <x v="9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8:30:00"/>
    <d v="1899-12-30T08:30:00"/>
    <m/>
    <x v="1"/>
    <s v="JAR"/>
    <d v="2019-04-15T08:30:00"/>
    <m/>
    <s v="ALGAITRUCK"/>
    <s v="Descarga"/>
    <x v="1"/>
    <n v="13.5"/>
    <n v="26"/>
    <x v="0"/>
    <s v="SCHOELLER LORQUI"/>
    <s v="Entre plantas"/>
    <s v="Palau"/>
    <m/>
    <m/>
    <m/>
    <m/>
    <m/>
    <x v="0"/>
    <x v="78"/>
    <x v="20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9:00:00"/>
    <d v="1899-12-30T09:00:00"/>
    <m/>
    <x v="1"/>
    <s v="JAR"/>
    <d v="2019-04-15T09:00:00"/>
    <n v="26699"/>
    <s v="PRIMAFRIO"/>
    <s v="Carga"/>
    <x v="1"/>
    <n v="13.5"/>
    <n v="26"/>
    <x v="2"/>
    <s v="SERMUCO"/>
    <s v="DDP Cliente Inyección"/>
    <s v="Murcia"/>
    <m/>
    <m/>
    <m/>
    <m/>
    <m/>
    <x v="4"/>
    <x v="78"/>
    <x v="22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09:15:00"/>
    <d v="1899-12-30T09:15:00"/>
    <m/>
    <x v="1"/>
    <s v="JAR"/>
    <d v="2019-04-15T09:30:00"/>
    <m/>
    <s v="SUS MEDIOS"/>
    <s v="Descarga"/>
    <x v="0"/>
    <n v="4"/>
    <n v="4"/>
    <x v="0"/>
    <s v="SUTEIN "/>
    <s v="Proveedor Roto"/>
    <s v="Palau"/>
    <s v="0213004492-1 "/>
    <m/>
    <m/>
    <m/>
    <m/>
    <x v="4"/>
    <x v="78"/>
    <x v="69"/>
    <m/>
    <n v="0"/>
    <x v="0"/>
    <x v="0"/>
    <s v="SI"/>
    <s v="SI"/>
    <s v="SI"/>
    <n v="0"/>
    <n v="1"/>
    <s v="PROVEEDORES"/>
    <x v="16"/>
    <x v="4"/>
    <n v="468"/>
    <n v="18"/>
    <n v="0.2"/>
  </r>
  <r>
    <d v="2019-04-15T00:00:00"/>
    <d v="1899-12-30T09:30:00"/>
    <d v="1899-12-30T09:30:00"/>
    <m/>
    <x v="1"/>
    <s v="JAR"/>
    <d v="2019-04-15T09:30:00"/>
    <m/>
    <s v="GIMARCO"/>
    <s v="Descarga"/>
    <x v="1"/>
    <n v="13.5"/>
    <n v="26"/>
    <x v="0"/>
    <s v="SCHOELLER GAILLON"/>
    <s v="Filial Import"/>
    <s v="GAILLON"/>
    <s v="CB-1194"/>
    <m/>
    <m/>
    <m/>
    <m/>
    <x v="0"/>
    <x v="78"/>
    <x v="4"/>
    <m/>
    <n v="1"/>
    <x v="0"/>
    <x v="0"/>
    <s v="SI"/>
    <s v="SI"/>
    <s v="Retraso"/>
    <n v="1"/>
    <n v="0"/>
    <s v="TRANS. PROPIO"/>
    <x v="16"/>
    <x v="4"/>
    <n v="468"/>
    <n v="18"/>
    <n v="0.2"/>
  </r>
  <r>
    <d v="2019-04-15T00:00:00"/>
    <d v="1899-12-30T09:35:00"/>
    <m/>
    <m/>
    <x v="0"/>
    <s v="MR"/>
    <d v="2019-04-15T09:30:00"/>
    <m/>
    <s v="VARIOS"/>
    <s v="Descarga"/>
    <x v="0"/>
    <n v="0.5"/>
    <n v="1"/>
    <x v="0"/>
    <s v="EUROMASTER"/>
    <s v="Retira cliente Inyección"/>
    <s v="PALAU"/>
    <s v="ALB 0A19001517 PDO 113006621"/>
    <m/>
    <m/>
    <m/>
    <m/>
    <x v="3"/>
    <x v="78"/>
    <x v="74"/>
    <m/>
    <n v="0"/>
    <x v="0"/>
    <x v="0"/>
    <s v="No"/>
    <s v="Sin cita"/>
    <s v="Sin cita"/>
    <n v="1"/>
    <n v="0"/>
    <s v="CLIENTES"/>
    <x v="16"/>
    <x v="4"/>
    <n v="468"/>
    <n v="18"/>
    <n v="0.2"/>
  </r>
  <r>
    <d v="2019-04-15T00:00:00"/>
    <d v="1899-12-30T10:00:00"/>
    <d v="1899-12-30T10:00:00"/>
    <m/>
    <x v="1"/>
    <s v="JAR"/>
    <d v="2019-04-15T10:00:00"/>
    <n v="27051"/>
    <s v="TROTA"/>
    <s v="Carga"/>
    <x v="0"/>
    <n v="12.5"/>
    <n v="26"/>
    <x v="2"/>
    <s v="SAT SINTESIS"/>
    <s v="DDP Cliente Inyección"/>
    <s v="Sevilla"/>
    <m/>
    <m/>
    <m/>
    <m/>
    <m/>
    <x v="6"/>
    <x v="78"/>
    <x v="106"/>
    <m/>
    <n v="0"/>
    <x v="0"/>
    <x v="0"/>
    <s v="SI"/>
    <s v="SI"/>
    <s v="Retraso"/>
    <n v="1"/>
    <n v="0"/>
    <s v="TRANS. PROPIO"/>
    <x v="16"/>
    <x v="4"/>
    <n v="468"/>
    <n v="18"/>
    <n v="0.2"/>
  </r>
  <r>
    <d v="2019-04-15T00:00:00"/>
    <d v="1899-12-30T10:12:00"/>
    <m/>
    <m/>
    <x v="0"/>
    <s v="MR"/>
    <d v="2019-04-15T10:00:00"/>
    <m/>
    <s v="PALLET WAY"/>
    <s v="Descarga"/>
    <x v="0"/>
    <n v="0.5"/>
    <n v="1"/>
    <x v="0"/>
    <s v="VARIOS"/>
    <s v="Proveedor Inyección"/>
    <s v="LERIDA"/>
    <s v="NUFRI DEVOLUCION 27316"/>
    <m/>
    <m/>
    <m/>
    <m/>
    <x v="4"/>
    <x v="78"/>
    <x v="145"/>
    <m/>
    <n v="0"/>
    <x v="0"/>
    <x v="0"/>
    <s v="No"/>
    <s v="Sin cita"/>
    <s v="Sin cita"/>
    <n v="1"/>
    <n v="0"/>
    <s v="PROVEEDORES"/>
    <x v="16"/>
    <x v="4"/>
    <n v="468"/>
    <n v="18"/>
    <n v="0.2"/>
  </r>
  <r>
    <d v="2019-04-15T00:00:00"/>
    <d v="1899-12-30T10:15:00"/>
    <d v="1899-12-30T10:15:00"/>
    <m/>
    <x v="1"/>
    <s v="JAR"/>
    <d v="2019-04-15T10:30:00"/>
    <m/>
    <s v="SUS MEDIOS"/>
    <s v="Descarga"/>
    <x v="0"/>
    <n v="1"/>
    <n v="2"/>
    <x v="0"/>
    <s v="COMERCIAL QUIMICA MASSÓ"/>
    <s v="Proveedor Inyección"/>
    <s v="Palau"/>
    <s v="2 palets, 2000 kg."/>
    <m/>
    <m/>
    <m/>
    <m/>
    <x v="4"/>
    <x v="78"/>
    <x v="43"/>
    <m/>
    <n v="0"/>
    <x v="0"/>
    <x v="0"/>
    <s v="SI"/>
    <s v="SI"/>
    <s v="SI"/>
    <n v="0"/>
    <n v="1"/>
    <s v="PROVEEDORES"/>
    <x v="16"/>
    <x v="4"/>
    <n v="468"/>
    <n v="18"/>
    <n v="0.2"/>
  </r>
  <r>
    <d v="2019-04-15T00:00:00"/>
    <d v="1899-12-30T10:30:00"/>
    <d v="1899-12-30T10:30:00"/>
    <m/>
    <x v="1"/>
    <s v="MR"/>
    <d v="2019-04-15T10:30:00"/>
    <n v="6007109"/>
    <s v="ALGAITRUCK"/>
    <s v="Carga"/>
    <x v="1"/>
    <n v="13.5"/>
    <n v="26"/>
    <x v="2"/>
    <s v="RENTA BOX"/>
    <s v="Retira cliente Inyección"/>
    <s v="LORQUI"/>
    <s v="PDO. 6007109 SE CARGAR CON COLORES MIXTOS"/>
    <m/>
    <m/>
    <m/>
    <m/>
    <x v="0"/>
    <x v="78"/>
    <x v="1"/>
    <m/>
    <n v="1"/>
    <x v="0"/>
    <x v="0"/>
    <s v="SI"/>
    <s v="SI"/>
    <s v="SI"/>
    <n v="0"/>
    <n v="1"/>
    <s v="CLIENTES"/>
    <x v="16"/>
    <x v="4"/>
    <n v="468"/>
    <n v="18"/>
    <n v="0.2"/>
  </r>
  <r>
    <d v="2019-04-15T00:00:00"/>
    <d v="1899-12-30T10:40:00"/>
    <m/>
    <m/>
    <x v="0"/>
    <s v="MR"/>
    <d v="2019-04-15T10:30:00"/>
    <n v="27449"/>
    <s v="TXT"/>
    <s v="Carga"/>
    <x v="0"/>
    <n v="0.5"/>
    <n v="1"/>
    <x v="0"/>
    <s v="SERMASA"/>
    <s v="Retira cliente Inyección"/>
    <s v="TOLEDO"/>
    <s v="SIN CITA"/>
    <m/>
    <m/>
    <m/>
    <m/>
    <x v="3"/>
    <x v="78"/>
    <x v="31"/>
    <m/>
    <n v="0"/>
    <x v="0"/>
    <x v="0"/>
    <s v="No"/>
    <s v="Sin cita"/>
    <s v="Sin cita"/>
    <n v="1"/>
    <n v="0"/>
    <s v="CLIENTES"/>
    <x v="16"/>
    <x v="4"/>
    <n v="468"/>
    <n v="18"/>
    <n v="0.2"/>
  </r>
  <r>
    <d v="2019-04-15T00:00:00"/>
    <d v="1899-12-30T11:00:00"/>
    <d v="1899-12-30T11:00:00"/>
    <m/>
    <x v="1"/>
    <s v="JAR"/>
    <d v="2019-04-15T11:00:00"/>
    <n v="27051"/>
    <s v="TROTA"/>
    <s v="Carga"/>
    <x v="0"/>
    <n v="12.5"/>
    <n v="26"/>
    <x v="2"/>
    <s v="SAT SINTESIS"/>
    <s v="DDP Cliente Inyección"/>
    <s v="Sevilla"/>
    <m/>
    <m/>
    <m/>
    <m/>
    <n v="45"/>
    <x v="8"/>
    <x v="78"/>
    <x v="50"/>
    <m/>
    <n v="0"/>
    <x v="0"/>
    <x v="0"/>
    <s v="SI"/>
    <s v="SI"/>
    <s v="Retraso"/>
    <n v="1"/>
    <n v="0"/>
    <s v="TRANS. PROPIO"/>
    <x v="16"/>
    <x v="4"/>
    <n v="468"/>
    <n v="18"/>
    <n v="0.2"/>
  </r>
  <r>
    <d v="2019-04-15T00:00:00"/>
    <d v="1899-12-30T11:15:00"/>
    <m/>
    <m/>
    <x v="0"/>
    <s v="MR"/>
    <d v="2019-04-15T11:30:00"/>
    <m/>
    <s v="SUS MEDIOS"/>
    <s v="Descarga"/>
    <x v="0"/>
    <n v="0.5"/>
    <n v="1"/>
    <x v="0"/>
    <s v="CARTERBOX"/>
    <s v="Proveedor Inyección"/>
    <s v="CALDES"/>
    <s v="ALB. 191043 PDO 113006622"/>
    <m/>
    <m/>
    <m/>
    <m/>
    <x v="3"/>
    <x v="78"/>
    <x v="75"/>
    <m/>
    <n v="0"/>
    <x v="0"/>
    <x v="0"/>
    <s v="No"/>
    <s v="Sin cita"/>
    <s v="Sin cita"/>
    <n v="1"/>
    <n v="0"/>
    <s v="PROVEEDORES"/>
    <x v="16"/>
    <x v="4"/>
    <n v="468"/>
    <n v="18"/>
    <n v="0.2"/>
  </r>
  <r>
    <d v="2019-04-15T00:00:00"/>
    <d v="1899-12-30T12:00:00"/>
    <d v="1899-12-30T12:00:00"/>
    <m/>
    <x v="1"/>
    <s v="JAR"/>
    <d v="2019-04-15T12:00:00"/>
    <n v="26699"/>
    <s v="PRIMAFRIO"/>
    <s v="Carga"/>
    <x v="1"/>
    <n v="13.5"/>
    <n v="26"/>
    <x v="2"/>
    <s v="SERMUCO"/>
    <s v="DDP Cliente Inyección"/>
    <s v="Murcia"/>
    <m/>
    <m/>
    <m/>
    <m/>
    <m/>
    <x v="4"/>
    <x v="78"/>
    <x v="4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12:15:00"/>
    <d v="1899-12-30T12:15:00"/>
    <m/>
    <x v="1"/>
    <s v="JAR"/>
    <d v="2019-04-15T12:30:00"/>
    <m/>
    <s v="SUS MEDIOS"/>
    <s v="Descarga"/>
    <x v="0"/>
    <n v="1"/>
    <n v="1"/>
    <x v="0"/>
    <s v="PUROMASTER"/>
    <s v="Proveedor Inyección"/>
    <s v="palau"/>
    <m/>
    <m/>
    <m/>
    <m/>
    <m/>
    <x v="3"/>
    <x v="78"/>
    <x v="236"/>
    <m/>
    <n v="0"/>
    <x v="0"/>
    <x v="0"/>
    <s v="SI"/>
    <s v="SI"/>
    <s v="Adelanto"/>
    <n v="0"/>
    <n v="1"/>
    <s v="PROVEEDORES"/>
    <x v="16"/>
    <x v="4"/>
    <n v="468"/>
    <n v="18"/>
    <n v="0.2"/>
  </r>
  <r>
    <d v="2019-04-15T00:00:00"/>
    <d v="1899-12-30T12:30:00"/>
    <d v="1899-12-30T12:30:00"/>
    <m/>
    <x v="1"/>
    <s v="MR"/>
    <d v="2019-04-15T12:30:00"/>
    <m/>
    <s v="BREGER"/>
    <s v="Carga"/>
    <x v="1"/>
    <n v="13.5"/>
    <n v="26"/>
    <x v="0"/>
    <s v="SCHOELLER FRANCIA"/>
    <s v="Retira cliente Filial"/>
    <s v="GAILLON"/>
    <s v="MOLDE + DOS PEDIDOS 6007120Y 6006979"/>
    <m/>
    <m/>
    <m/>
    <m/>
    <x v="0"/>
    <x v="78"/>
    <x v="5"/>
    <m/>
    <n v="1"/>
    <x v="0"/>
    <x v="0"/>
    <s v="SI"/>
    <s v="SI"/>
    <s v="SI"/>
    <n v="0"/>
    <n v="1"/>
    <s v="CLIENTES"/>
    <x v="16"/>
    <x v="4"/>
    <n v="468"/>
    <n v="18"/>
    <n v="0.2"/>
  </r>
  <r>
    <d v="2019-04-15T00:00:00"/>
    <d v="1899-12-30T13:00:00"/>
    <d v="1899-12-30T13:00:00"/>
    <m/>
    <x v="1"/>
    <s v="JAR"/>
    <d v="2019-04-15T13:00:00"/>
    <n v="26699"/>
    <s v="PRIMAFRIO"/>
    <s v="Carga"/>
    <x v="1"/>
    <n v="13.5"/>
    <n v="26"/>
    <x v="2"/>
    <s v="SERMUCO"/>
    <s v="DDP Cliente Inyección"/>
    <s v="Murcia"/>
    <m/>
    <m/>
    <m/>
    <m/>
    <m/>
    <x v="8"/>
    <x v="78"/>
    <x v="37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13:30:00"/>
    <d v="1899-12-30T13:30:00"/>
    <m/>
    <x v="1"/>
    <s v="JAR"/>
    <d v="2019-04-15T13:30:00"/>
    <n v="26435"/>
    <s v="SUS MEDIOS"/>
    <s v="Carga"/>
    <x v="1"/>
    <n v="13.5"/>
    <n v="26"/>
    <x v="2"/>
    <s v="BENIHORT"/>
    <s v="Retira cliente Inyección"/>
    <s v="Castellon"/>
    <m/>
    <m/>
    <m/>
    <m/>
    <m/>
    <x v="6"/>
    <x v="78"/>
    <x v="6"/>
    <m/>
    <n v="1"/>
    <x v="0"/>
    <x v="0"/>
    <s v="SI"/>
    <s v="SI"/>
    <s v="SI"/>
    <n v="0"/>
    <n v="1"/>
    <s v="CLIENTES"/>
    <x v="16"/>
    <x v="4"/>
    <n v="468"/>
    <n v="18"/>
    <n v="0.2"/>
  </r>
  <r>
    <d v="2019-04-15T00:00:00"/>
    <d v="1899-12-30T14:30:00"/>
    <d v="1899-12-30T14:30:00"/>
    <m/>
    <x v="1"/>
    <s v="JAR"/>
    <d v="2019-04-15T14:30:00"/>
    <n v="26435"/>
    <s v="SUS MEDIOS"/>
    <s v="Carga"/>
    <x v="1"/>
    <n v="13.5"/>
    <n v="26"/>
    <x v="2"/>
    <s v="BENIHORT"/>
    <s v="Retira cliente Inyección"/>
    <s v="Castellon"/>
    <m/>
    <m/>
    <m/>
    <m/>
    <m/>
    <x v="6"/>
    <x v="78"/>
    <x v="12"/>
    <m/>
    <n v="1"/>
    <x v="0"/>
    <x v="0"/>
    <s v="SI"/>
    <s v="SI"/>
    <s v="SI"/>
    <n v="0"/>
    <n v="1"/>
    <s v="CLIENTES"/>
    <x v="16"/>
    <x v="4"/>
    <n v="468"/>
    <n v="18"/>
    <n v="0.2"/>
  </r>
  <r>
    <d v="2019-04-15T00:00:00"/>
    <d v="1899-12-30T15:00:00"/>
    <d v="1899-12-30T15:00:00"/>
    <m/>
    <x v="1"/>
    <s v="JAR"/>
    <d v="2019-04-15T15:00:00"/>
    <n v="27427"/>
    <s v="EL MOSCA"/>
    <s v="Carga"/>
    <x v="1"/>
    <n v="13.5"/>
    <n v="26"/>
    <x v="2"/>
    <s v="GREGAL"/>
    <s v="DDP Cliente Inyección"/>
    <s v="Murcia"/>
    <m/>
    <m/>
    <m/>
    <m/>
    <m/>
    <x v="4"/>
    <x v="78"/>
    <x v="39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15:01:00"/>
    <d v="1899-12-30T15:01:00"/>
    <m/>
    <x v="1"/>
    <s v="MR"/>
    <d v="2019-04-15T15:00:00"/>
    <n v="6007002"/>
    <s v="NOUTRANSPORT"/>
    <s v="Carga"/>
    <x v="1"/>
    <n v="13.5"/>
    <n v="26"/>
    <x v="0"/>
    <s v="SCHOELLER ALEMANIA"/>
    <s v="DDP Cliente Filial"/>
    <s v="ALEMANIA"/>
    <m/>
    <m/>
    <m/>
    <m/>
    <m/>
    <x v="8"/>
    <x v="78"/>
    <x v="97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15:02:00"/>
    <m/>
    <m/>
    <x v="0"/>
    <s v="MR"/>
    <d v="2019-04-15T15:00:00"/>
    <n v="6007015"/>
    <s v="BREGER"/>
    <s v="Carga"/>
    <x v="1"/>
    <n v="13.5"/>
    <n v="26"/>
    <x v="0"/>
    <s v="SCHOELLER FRANCIA"/>
    <s v="Retira cliente Filial"/>
    <s v="FRANCIA"/>
    <m/>
    <m/>
    <m/>
    <m/>
    <m/>
    <x v="6"/>
    <x v="78"/>
    <x v="237"/>
    <m/>
    <n v="1"/>
    <x v="0"/>
    <x v="0"/>
    <s v="No"/>
    <s v="Sin cita"/>
    <s v="Sin cita"/>
    <n v="1"/>
    <n v="0"/>
    <s v="CLIENTES"/>
    <x v="16"/>
    <x v="4"/>
    <n v="468"/>
    <n v="18"/>
    <n v="0.2"/>
  </r>
  <r>
    <d v="2019-04-15T00:00:00"/>
    <d v="1899-12-30T16:00:00"/>
    <d v="1899-12-30T16:00:00"/>
    <m/>
    <x v="1"/>
    <s v="JAR"/>
    <d v="2019-04-15T16:00:00"/>
    <n v="27427"/>
    <s v="EL MOSCA"/>
    <s v="Carga"/>
    <x v="1"/>
    <n v="13.5"/>
    <n v="26"/>
    <x v="2"/>
    <s v="GREGAL"/>
    <s v="DDP Cliente Inyección"/>
    <s v="Murcia"/>
    <s v="pdte. confirme el MOSCA QUE CARGA"/>
    <m/>
    <m/>
    <m/>
    <m/>
    <x v="9"/>
    <x v="78"/>
    <x v="13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16:30:00"/>
    <d v="1899-12-30T16:30:00"/>
    <m/>
    <x v="1"/>
    <s v="JAR"/>
    <d v="2019-04-15T16:30:00"/>
    <m/>
    <s v="SUS MEDIOS"/>
    <s v="Carga"/>
    <x v="1"/>
    <n v="13.5"/>
    <n v="26"/>
    <x v="0"/>
    <s v="AQUA AMBIENT"/>
    <s v="Retira cliente Roto"/>
    <s v="VARIOS"/>
    <m/>
    <m/>
    <m/>
    <m/>
    <m/>
    <x v="6"/>
    <x v="78"/>
    <x v="8"/>
    <m/>
    <n v="1"/>
    <x v="0"/>
    <x v="0"/>
    <s v="SI"/>
    <s v="SI"/>
    <s v="SI"/>
    <n v="0"/>
    <n v="1"/>
    <s v="CLIENTES"/>
    <x v="16"/>
    <x v="4"/>
    <n v="468"/>
    <n v="18"/>
    <n v="0.2"/>
  </r>
  <r>
    <d v="2019-04-15T00:00:00"/>
    <d v="1899-12-30T17:00:00"/>
    <d v="1899-12-30T17:00:00"/>
    <m/>
    <x v="1"/>
    <s v="JAR"/>
    <d v="2019-04-15T17:00:00"/>
    <m/>
    <s v="SESE"/>
    <s v="Carga"/>
    <x v="1"/>
    <n v="13.5"/>
    <n v="26"/>
    <x v="0"/>
    <s v="VALEO"/>
    <s v="Retira cliente Inyección"/>
    <s v="Jaén"/>
    <n v="27106"/>
    <s v="9934JJH - R4247BDB"/>
    <m/>
    <m/>
    <s v="60_x0009_"/>
    <x v="6"/>
    <x v="78"/>
    <x v="50"/>
    <m/>
    <n v="1"/>
    <x v="0"/>
    <x v="0"/>
    <s v="SI"/>
    <s v="SI"/>
    <s v="Retraso"/>
    <n v="1"/>
    <n v="0"/>
    <s v="CLIENTES"/>
    <x v="16"/>
    <x v="4"/>
    <n v="468"/>
    <n v="18"/>
    <n v="0.2"/>
  </r>
  <r>
    <d v="2019-04-15T00:00:00"/>
    <d v="1899-12-30T18:00:00"/>
    <d v="1899-12-30T18:00:00"/>
    <m/>
    <x v="1"/>
    <s v="JAR"/>
    <d v="2019-04-15T18:00:00"/>
    <n v="27427"/>
    <s v="EL MOSCA"/>
    <s v="Carga"/>
    <x v="1"/>
    <n v="13.5"/>
    <n v="26"/>
    <x v="2"/>
    <s v="GREGAL"/>
    <s v="DDP Cliente Inyección"/>
    <s v="Murcia"/>
    <s v="pdte. confirme el MOSCA QUE CARGA"/>
    <m/>
    <m/>
    <m/>
    <n v="45"/>
    <x v="6"/>
    <x v="78"/>
    <x v="47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18:30:00"/>
    <d v="1899-12-30T18:30:00"/>
    <m/>
    <x v="1"/>
    <s v="JAR"/>
    <d v="2019-04-15T18:30:00"/>
    <n v="27427"/>
    <s v="EL MOSCA"/>
    <s v="Carga"/>
    <x v="1"/>
    <n v="13.5"/>
    <n v="26"/>
    <x v="2"/>
    <s v="GREGAL"/>
    <s v="DDP Cliente Inyección"/>
    <s v="Murcia"/>
    <m/>
    <m/>
    <m/>
    <m/>
    <m/>
    <x v="8"/>
    <x v="78"/>
    <x v="48"/>
    <m/>
    <n v="1"/>
    <x v="0"/>
    <x v="0"/>
    <s v="SI"/>
    <s v="SI"/>
    <s v="SI"/>
    <n v="0"/>
    <n v="1"/>
    <s v="TRANS. PROPIO"/>
    <x v="16"/>
    <x v="4"/>
    <n v="468"/>
    <n v="18"/>
    <n v="0.2"/>
  </r>
  <r>
    <d v="2019-04-15T00:00:00"/>
    <d v="1899-12-30T20:00:00"/>
    <d v="1899-12-30T20:00:00"/>
    <m/>
    <x v="1"/>
    <s v="MR"/>
    <d v="2019-04-15T20:00:00"/>
    <m/>
    <s v="SUS MEDIOS"/>
    <s v="Carga"/>
    <x v="1"/>
    <n v="13.5"/>
    <n v="26"/>
    <x v="0"/>
    <s v="CHEP"/>
    <s v="Retira cliente Inyección"/>
    <s v="VARIOS"/>
    <n v="3680331612"/>
    <m/>
    <m/>
    <m/>
    <n v="60"/>
    <x v="8"/>
    <x v="78"/>
    <x v="50"/>
    <m/>
    <n v="1"/>
    <x v="0"/>
    <x v="0"/>
    <s v="SI"/>
    <s v="SI"/>
    <s v="SI"/>
    <n v="0"/>
    <n v="1"/>
    <s v="CLIENTES"/>
    <x v="16"/>
    <x v="4"/>
    <n v="468"/>
    <n v="18"/>
    <n v="0.2"/>
  </r>
  <r>
    <d v="2019-04-15T00:00:00"/>
    <d v="1899-12-30T21:00:00"/>
    <d v="1899-12-30T21:00:00"/>
    <m/>
    <x v="1"/>
    <s v="MR"/>
    <d v="2019-04-15T21:00:00"/>
    <m/>
    <s v="SUS MEDIOS"/>
    <s v="Carga"/>
    <x v="1"/>
    <n v="13.5"/>
    <n v="26"/>
    <x v="0"/>
    <s v="CHEP"/>
    <s v="Retira cliente Inyección"/>
    <s v="VARIOS"/>
    <n v="3680322650"/>
    <m/>
    <m/>
    <m/>
    <m/>
    <x v="8"/>
    <x v="78"/>
    <x v="238"/>
    <m/>
    <n v="1"/>
    <x v="0"/>
    <x v="0"/>
    <s v="SI"/>
    <s v="SI"/>
    <s v="Adelanto"/>
    <n v="0"/>
    <n v="1"/>
    <s v="CLIENTES"/>
    <x v="16"/>
    <x v="4"/>
    <n v="468"/>
    <n v="18"/>
    <n v="0.2"/>
  </r>
  <r>
    <d v="2019-04-16T00:00:00"/>
    <d v="1899-12-30T07:30:00"/>
    <d v="1899-12-30T07:30:00"/>
    <m/>
    <x v="1"/>
    <s v="MR"/>
    <d v="2019-04-16T07:30:00"/>
    <m/>
    <s v="GONZATRANS"/>
    <s v="Carga"/>
    <x v="0"/>
    <n v="8"/>
    <n v="16"/>
    <x v="0"/>
    <s v="GONZATRANS"/>
    <s v="Recogida diaria"/>
    <s v="VARIOS"/>
    <m/>
    <m/>
    <m/>
    <m/>
    <n v="40"/>
    <x v="0"/>
    <x v="79"/>
    <x v="18"/>
    <m/>
    <n v="0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08:00:00"/>
    <d v="1899-12-30T08:00:00"/>
    <m/>
    <x v="1"/>
    <s v="JAR"/>
    <d v="2019-04-16T08:00:00"/>
    <s v="david Bertran"/>
    <s v="DAVID BERTRAN"/>
    <s v="Carga"/>
    <x v="0"/>
    <n v="4"/>
    <n v="6"/>
    <x v="0"/>
    <s v="RESIDUOS "/>
    <s v="Recogida diaria"/>
    <s v="La llagosta"/>
    <m/>
    <m/>
    <m/>
    <m/>
    <n v="30"/>
    <x v="4"/>
    <x v="79"/>
    <x v="9"/>
    <m/>
    <n v="0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09:00:00"/>
    <d v="1899-12-30T09:00:00"/>
    <m/>
    <x v="1"/>
    <s v="JAR"/>
    <d v="2019-04-16T09:00:00"/>
    <n v="27427"/>
    <s v="EL MOSCA"/>
    <s v="Carga"/>
    <x v="1"/>
    <n v="13.5"/>
    <n v="26"/>
    <x v="2"/>
    <s v="GREGAL"/>
    <s v="DDP Cliente Inyección"/>
    <s v="Murcia"/>
    <m/>
    <m/>
    <m/>
    <m/>
    <n v="45"/>
    <x v="0"/>
    <x v="79"/>
    <x v="22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09:15:00"/>
    <d v="1899-12-30T09:15:00"/>
    <m/>
    <x v="1"/>
    <s v="JAR"/>
    <d v="2019-04-16T09:30:00"/>
    <s v="david Bertran"/>
    <s v="DAVID BERTRAN"/>
    <s v="Carga"/>
    <x v="0"/>
    <n v="4"/>
    <n v="6"/>
    <x v="0"/>
    <s v="RESIDUOS "/>
    <s v="Recogida diaria"/>
    <s v="La llagosta"/>
    <m/>
    <m/>
    <m/>
    <m/>
    <n v="15"/>
    <x v="4"/>
    <x v="79"/>
    <x v="69"/>
    <m/>
    <n v="0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09:30:00"/>
    <d v="1899-12-30T09:30:00"/>
    <m/>
    <x v="1"/>
    <s v="JAR"/>
    <d v="2019-04-16T09:30:00"/>
    <n v="26699"/>
    <s v="PRIMAFRIO"/>
    <s v="Carga"/>
    <x v="1"/>
    <n v="13.5"/>
    <n v="26"/>
    <x v="2"/>
    <s v="SERMUCO"/>
    <s v="DDP Cliente Inyección"/>
    <s v="Murcia"/>
    <m/>
    <m/>
    <m/>
    <m/>
    <n v="45"/>
    <x v="4"/>
    <x v="79"/>
    <x v="0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0:00:00"/>
    <d v="1899-12-30T10:00:00"/>
    <m/>
    <x v="1"/>
    <s v="JAR"/>
    <d v="2019-04-16T10:00:00"/>
    <n v="27427"/>
    <s v="EL MOSCA"/>
    <s v="Carga"/>
    <x v="1"/>
    <n v="13.5"/>
    <n v="26"/>
    <x v="2"/>
    <s v="GREGAL"/>
    <s v="DDP Cliente Inyección"/>
    <s v="Murcia"/>
    <m/>
    <m/>
    <m/>
    <m/>
    <n v="45"/>
    <x v="4"/>
    <x v="79"/>
    <x v="4"/>
    <m/>
    <n v="1"/>
    <x v="0"/>
    <x v="0"/>
    <s v="SI"/>
    <s v="SI"/>
    <s v="Retraso"/>
    <n v="1"/>
    <n v="0"/>
    <s v="TRANS. PROPIO"/>
    <x v="16"/>
    <x v="4"/>
    <n v="468"/>
    <n v="18"/>
    <n v="0.2"/>
  </r>
  <r>
    <d v="2019-04-16T00:00:00"/>
    <d v="1899-12-30T10:30:00"/>
    <d v="1899-12-30T10:30:00"/>
    <m/>
    <x v="1"/>
    <s v="JAR"/>
    <d v="2019-04-16T10:30:00"/>
    <n v="26699"/>
    <s v="PRIMAFRIO"/>
    <s v="Carga"/>
    <x v="1"/>
    <n v="13.5"/>
    <n v="26"/>
    <x v="2"/>
    <s v="SERMUCO"/>
    <s v="DDP Cliente Inyección"/>
    <s v="Murcia"/>
    <m/>
    <m/>
    <m/>
    <m/>
    <n v="45"/>
    <x v="8"/>
    <x v="79"/>
    <x v="42"/>
    <m/>
    <n v="1"/>
    <x v="0"/>
    <x v="0"/>
    <s v="SI"/>
    <s v="SI"/>
    <s v="Retraso"/>
    <n v="1"/>
    <n v="0"/>
    <s v="TRANS. PROPIO"/>
    <x v="16"/>
    <x v="4"/>
    <n v="468"/>
    <n v="18"/>
    <n v="0.2"/>
  </r>
  <r>
    <d v="2019-04-16T00:00:00"/>
    <d v="1899-12-30T10:40:00"/>
    <m/>
    <m/>
    <x v="0"/>
    <s v="JAR"/>
    <d v="2019-04-16T10:30:00"/>
    <m/>
    <s v="TSB"/>
    <s v="Descarga"/>
    <x v="0"/>
    <n v="5"/>
    <n v="9"/>
    <x v="0"/>
    <s v="ZFOAM ESPAÑA"/>
    <s v="Proveedor Inyección"/>
    <s v="Alfajarin"/>
    <m/>
    <m/>
    <m/>
    <m/>
    <n v="20"/>
    <x v="0"/>
    <x v="79"/>
    <x v="31"/>
    <m/>
    <n v="0"/>
    <x v="0"/>
    <x v="0"/>
    <s v="No"/>
    <s v="Sin cita"/>
    <s v="Sin cita"/>
    <n v="1"/>
    <n v="0"/>
    <s v="PROVEEDORES"/>
    <x v="16"/>
    <x v="4"/>
    <n v="468"/>
    <n v="18"/>
    <n v="0.2"/>
  </r>
  <r>
    <d v="2019-04-16T00:00:00"/>
    <d v="1899-12-30T11:00:00"/>
    <d v="1899-12-30T11:00:00"/>
    <m/>
    <x v="1"/>
    <s v="JAR"/>
    <d v="2019-04-16T11:00:00"/>
    <n v="27427"/>
    <s v="EL MOSCA"/>
    <s v="Carga"/>
    <x v="1"/>
    <n v="13.5"/>
    <n v="26"/>
    <x v="2"/>
    <s v="GREGAL"/>
    <s v="DDP Cliente Inyección"/>
    <s v="Murcia"/>
    <m/>
    <m/>
    <m/>
    <m/>
    <n v="45"/>
    <x v="0"/>
    <x v="79"/>
    <x v="2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1:15:00"/>
    <d v="1899-12-30T11:15:00"/>
    <m/>
    <x v="1"/>
    <s v="JAR"/>
    <d v="2019-04-16T11:30:00"/>
    <s v="david Bertran"/>
    <s v="DAVID BERTRAN"/>
    <s v="Carga"/>
    <x v="0"/>
    <n v="4"/>
    <n v="6"/>
    <x v="0"/>
    <s v="RESIDUOS "/>
    <s v="Recogida diaria"/>
    <s v="MATARO"/>
    <s v="MATARO E IGUALADA"/>
    <m/>
    <m/>
    <m/>
    <n v="10"/>
    <x v="0"/>
    <x v="79"/>
    <x v="75"/>
    <m/>
    <n v="0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1:30:00"/>
    <d v="1899-12-30T11:30:00"/>
    <m/>
    <x v="1"/>
    <s v="VG"/>
    <d v="2019-04-16T11:30:00"/>
    <m/>
    <s v="BCN EXPRESS"/>
    <s v="Carga"/>
    <x v="0"/>
    <n v="1"/>
    <n v="2"/>
    <x v="0"/>
    <s v="SCHOELLER ALEMANIA"/>
    <s v="DDP Cliente Filial"/>
    <s v="ALEMANIA"/>
    <s v="6007115 Y 6007123"/>
    <m/>
    <m/>
    <m/>
    <n v="15"/>
    <x v="5"/>
    <x v="80"/>
    <x v="3"/>
    <m/>
    <n v="0"/>
    <x v="0"/>
    <x v="0"/>
    <s v="SI"/>
    <s v="Retraso"/>
    <s v="Retraso"/>
    <n v="1"/>
    <n v="0"/>
    <s v="TRANS. PROPIO"/>
    <x v="16"/>
    <x v="4"/>
    <n v="468"/>
    <n v="18"/>
    <n v="0.2"/>
  </r>
  <r>
    <d v="2019-04-16T00:00:00"/>
    <d v="1899-12-30T12:00:00"/>
    <d v="1899-12-30T12:00:00"/>
    <m/>
    <x v="1"/>
    <s v="JAR"/>
    <d v="2019-04-16T12:00:00"/>
    <m/>
    <s v="J G H"/>
    <s v="Carga"/>
    <x v="1"/>
    <n v="13.5"/>
    <n v="26"/>
    <x v="2"/>
    <s v="RENTA BOX"/>
    <s v="Retira cliente Inyección"/>
    <s v="Murcia"/>
    <m/>
    <m/>
    <m/>
    <m/>
    <n v="45"/>
    <x v="4"/>
    <x v="79"/>
    <x v="4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3:00:00"/>
    <d v="1899-12-30T13:00:00"/>
    <m/>
    <x v="1"/>
    <s v="JAR"/>
    <d v="2019-04-16T13:00:00"/>
    <m/>
    <s v="J G H"/>
    <s v="Carga"/>
    <x v="1"/>
    <n v="13.5"/>
    <n v="26"/>
    <x v="2"/>
    <s v="RENTA BOX"/>
    <s v="Retira cliente Inyección"/>
    <s v="Murcia"/>
    <m/>
    <m/>
    <m/>
    <m/>
    <n v="45"/>
    <x v="4"/>
    <x v="79"/>
    <x v="37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3:30:00"/>
    <m/>
    <m/>
    <x v="0"/>
    <s v="JAR"/>
    <d v="2019-04-16T13:30:00"/>
    <m/>
    <s v="SUS MEDIOS"/>
    <s v="Carga"/>
    <x v="0"/>
    <n v="2"/>
    <n v="4"/>
    <x v="0"/>
    <s v="SCHOELLER ITALIA"/>
    <s v="Retira cliente Filial"/>
    <s v="Italy"/>
    <s v="6007097-6007111-6007131"/>
    <m/>
    <m/>
    <m/>
    <n v="15"/>
    <x v="0"/>
    <x v="79"/>
    <x v="6"/>
    <m/>
    <n v="0"/>
    <x v="0"/>
    <x v="0"/>
    <s v="No"/>
    <s v="Sin cita"/>
    <s v="Sin cita"/>
    <n v="1"/>
    <n v="0"/>
    <s v="CLIENTES"/>
    <x v="16"/>
    <x v="4"/>
    <n v="468"/>
    <n v="18"/>
    <n v="0.2"/>
  </r>
  <r>
    <d v="2019-04-16T00:00:00"/>
    <d v="1899-12-30T14:00:00"/>
    <d v="1899-12-30T14:00:00"/>
    <m/>
    <x v="1"/>
    <s v="JAR"/>
    <d v="2019-04-16T14:00:00"/>
    <m/>
    <s v="J G H"/>
    <s v="Carga"/>
    <x v="1"/>
    <n v="13.5"/>
    <n v="26"/>
    <x v="2"/>
    <s v="RENTA BOX"/>
    <s v="Retira cliente Inyección"/>
    <s v="Murcia"/>
    <m/>
    <m/>
    <m/>
    <m/>
    <n v="45"/>
    <x v="0"/>
    <x v="79"/>
    <x v="42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4:30:00"/>
    <d v="1899-12-30T14:30:00"/>
    <m/>
    <x v="1"/>
    <s v="JAR"/>
    <d v="2019-04-16T14:30:00"/>
    <n v="26435"/>
    <s v="SUS MEDIOS"/>
    <s v="Carga"/>
    <x v="1"/>
    <n v="13.5"/>
    <n v="26"/>
    <x v="2"/>
    <s v="BENIHORT"/>
    <s v="Retira cliente Inyección"/>
    <s v="Castellon"/>
    <m/>
    <m/>
    <m/>
    <m/>
    <n v="45"/>
    <x v="0"/>
    <x v="79"/>
    <x v="12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5:00:00"/>
    <d v="1899-12-30T15:00:00"/>
    <m/>
    <x v="1"/>
    <s v="JAR"/>
    <d v="2019-04-16T15:00:00"/>
    <n v="27427"/>
    <s v="EL MOSCA"/>
    <s v="Carga"/>
    <x v="1"/>
    <n v="13.5"/>
    <n v="26"/>
    <x v="2"/>
    <s v="GREGAL"/>
    <s v="DDP Cliente Inyección"/>
    <s v="Murcia"/>
    <m/>
    <m/>
    <m/>
    <m/>
    <n v="45"/>
    <x v="4"/>
    <x v="79"/>
    <x v="39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5:01:00"/>
    <d v="1899-12-30T15:01:00"/>
    <m/>
    <x v="1"/>
    <s v="VG"/>
    <d v="2019-04-16T15:00:00"/>
    <m/>
    <s v="GIMARCO"/>
    <s v="Descarga"/>
    <x v="1"/>
    <n v="13.5"/>
    <n v="26"/>
    <x v="0"/>
    <s v="SCHOELLER NRX"/>
    <s v="Filial Import"/>
    <s v="NURIEUX"/>
    <s v="CB-1197 - BOOKING 16/04 A LAS 15H"/>
    <m/>
    <m/>
    <m/>
    <n v="60"/>
    <x v="8"/>
    <x v="79"/>
    <x v="97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5:30:00"/>
    <d v="1899-12-30T15:30:00"/>
    <m/>
    <x v="1"/>
    <s v="JAR"/>
    <d v="2019-04-16T15:30:00"/>
    <m/>
    <s v="J G H"/>
    <s v="Carga"/>
    <x v="1"/>
    <n v="13.5"/>
    <n v="26"/>
    <x v="2"/>
    <s v="RENTA BOX"/>
    <s v="Retira cliente Inyección"/>
    <s v="Murcia"/>
    <m/>
    <m/>
    <m/>
    <m/>
    <n v="45"/>
    <x v="6"/>
    <x v="79"/>
    <x v="7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6:00:00"/>
    <d v="1899-12-30T16:00:00"/>
    <m/>
    <x v="1"/>
    <s v="JAR"/>
    <d v="2019-04-16T16:00:00"/>
    <n v="26435"/>
    <s v="SUS MEDIOS"/>
    <s v="Carga"/>
    <x v="1"/>
    <n v="13.5"/>
    <n v="26"/>
    <x v="2"/>
    <s v="BENIHORT"/>
    <s v="Retira cliente Inyección"/>
    <s v="Castellon"/>
    <m/>
    <m/>
    <m/>
    <m/>
    <n v="45"/>
    <x v="6"/>
    <x v="79"/>
    <x v="13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6:10:00"/>
    <m/>
    <m/>
    <x v="0"/>
    <s v="JAR"/>
    <d v="2019-04-16T16:00:00"/>
    <n v="6007069"/>
    <s v="SCHENKER"/>
    <s v="Carga"/>
    <x v="0"/>
    <n v="1"/>
    <n v="1"/>
    <x v="1"/>
    <s v="SCHOELLER SUECIA"/>
    <s v="Retira cliente Filial"/>
    <s v="Sweden"/>
    <m/>
    <m/>
    <m/>
    <m/>
    <n v="10"/>
    <x v="5"/>
    <x v="79"/>
    <x v="46"/>
    <m/>
    <n v="0"/>
    <x v="0"/>
    <x v="0"/>
    <s v="No"/>
    <s v="Sin cita"/>
    <s v="Sin cita"/>
    <n v="1"/>
    <n v="0"/>
    <s v="CLIENTES"/>
    <x v="16"/>
    <x v="4"/>
    <n v="468"/>
    <n v="18"/>
    <n v="0.2"/>
  </r>
  <r>
    <d v="2019-04-16T00:00:00"/>
    <d v="1899-12-30T16:20:00"/>
    <m/>
    <m/>
    <x v="0"/>
    <s v="JAR"/>
    <d v="2019-04-16T16:30:00"/>
    <n v="27514"/>
    <s v="SUS MEDIOS"/>
    <s v="Carga"/>
    <x v="0"/>
    <n v="1"/>
    <n v="1"/>
    <x v="1"/>
    <s v="ARTIPLAS"/>
    <s v="Retira cliente Inyección"/>
    <s v="Vizcaya"/>
    <m/>
    <m/>
    <m/>
    <m/>
    <n v="10"/>
    <x v="5"/>
    <x v="79"/>
    <x v="192"/>
    <m/>
    <n v="0"/>
    <x v="0"/>
    <x v="0"/>
    <s v="No"/>
    <s v="Sin cita"/>
    <s v="Sin cita"/>
    <n v="1"/>
    <n v="0"/>
    <s v="CLIENTES"/>
    <x v="16"/>
    <x v="4"/>
    <n v="468"/>
    <n v="18"/>
    <n v="0.2"/>
  </r>
  <r>
    <d v="2019-04-16T00:00:00"/>
    <d v="1899-12-30T16:30:00"/>
    <d v="1899-12-30T16:30:00"/>
    <m/>
    <x v="1"/>
    <s v="JAR"/>
    <d v="2019-04-16T16:30:00"/>
    <m/>
    <s v="J G H"/>
    <s v="Carga"/>
    <x v="1"/>
    <n v="13.5"/>
    <n v="26"/>
    <x v="2"/>
    <s v="RENTA BOX"/>
    <s v="Retira cliente Inyección"/>
    <s v="Murcia"/>
    <m/>
    <m/>
    <m/>
    <m/>
    <n v="45"/>
    <x v="8"/>
    <x v="79"/>
    <x v="8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16:31:00"/>
    <d v="1899-12-30T16:31:00"/>
    <m/>
    <x v="1"/>
    <s v="JAR"/>
    <d v="2019-04-16T16:30:00"/>
    <m/>
    <s v="SUS MEDIOS"/>
    <s v="Carga"/>
    <x v="1"/>
    <n v="13.5"/>
    <n v="26"/>
    <x v="0"/>
    <s v="TRANSLINK"/>
    <s v="DDP Cliente Inyección"/>
    <s v="VARIOS"/>
    <m/>
    <m/>
    <m/>
    <m/>
    <n v="15"/>
    <x v="8"/>
    <x v="79"/>
    <x v="40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7:00:00"/>
    <d v="1899-12-30T17:00:00"/>
    <m/>
    <x v="1"/>
    <s v="JAR"/>
    <d v="2019-04-16T17:00:00"/>
    <n v="27427"/>
    <s v="EL MOSCA"/>
    <s v="Carga"/>
    <x v="1"/>
    <n v="13.5"/>
    <n v="26"/>
    <x v="2"/>
    <s v="GREGAL"/>
    <s v="DDP Cliente Inyección"/>
    <s v="Murcia"/>
    <m/>
    <m/>
    <m/>
    <m/>
    <n v="45"/>
    <x v="6"/>
    <x v="79"/>
    <x v="41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7:30:00"/>
    <d v="1899-12-30T17:30:00"/>
    <m/>
    <x v="1"/>
    <s v="MR"/>
    <d v="2019-04-16T17:30:00"/>
    <m/>
    <s v="COBARPLAS"/>
    <s v="Descarga"/>
    <x v="0"/>
    <n v="5"/>
    <n v="10"/>
    <x v="0"/>
    <s v="PLASTICOS GUELL"/>
    <s v="Proveedor Inyección"/>
    <s v="PALAU"/>
    <m/>
    <m/>
    <m/>
    <m/>
    <n v="30"/>
    <x v="6"/>
    <x v="79"/>
    <x v="56"/>
    <m/>
    <n v="0"/>
    <x v="0"/>
    <x v="0"/>
    <s v="SI"/>
    <s v="SI"/>
    <s v="SI"/>
    <n v="0"/>
    <n v="1"/>
    <s v="PROVEEDORES"/>
    <x v="16"/>
    <x v="4"/>
    <n v="468"/>
    <n v="18"/>
    <n v="0.2"/>
  </r>
  <r>
    <d v="2019-04-16T00:00:00"/>
    <d v="1899-12-30T18:00:00"/>
    <d v="1899-12-30T18:00:00"/>
    <m/>
    <x v="1"/>
    <s v="JAR"/>
    <d v="2019-04-16T18:00:00"/>
    <m/>
    <s v="GARVI"/>
    <s v="Descarga"/>
    <x v="0"/>
    <n v="1"/>
    <n v="2"/>
    <x v="0"/>
    <s v="POLIURETANOS RIVAS"/>
    <s v="Proveedor Roto"/>
    <s v="Zaragoza"/>
    <m/>
    <m/>
    <m/>
    <m/>
    <n v="10"/>
    <x v="8"/>
    <x v="79"/>
    <x v="47"/>
    <m/>
    <n v="0"/>
    <x v="0"/>
    <x v="0"/>
    <s v="SI"/>
    <s v="SI"/>
    <s v="SI"/>
    <n v="0"/>
    <n v="1"/>
    <s v="PROVEEDORES"/>
    <x v="16"/>
    <x v="4"/>
    <n v="468"/>
    <n v="18"/>
    <n v="0.2"/>
  </r>
  <r>
    <d v="2019-04-16T00:00:00"/>
    <d v="1899-12-30T18:30:00"/>
    <d v="1899-12-30T18:30:00"/>
    <m/>
    <x v="1"/>
    <s v="JAR"/>
    <d v="2019-04-16T18:30:00"/>
    <n v="27620"/>
    <s v="GONZATRANS"/>
    <s v="Carga"/>
    <x v="1"/>
    <n v="13.5"/>
    <n v="26"/>
    <x v="0"/>
    <s v="TORRECID"/>
    <s v="DDP Cliente Roto"/>
    <s v="castellon"/>
    <m/>
    <m/>
    <m/>
    <m/>
    <n v="60"/>
    <x v="6"/>
    <x v="79"/>
    <x v="48"/>
    <m/>
    <n v="1"/>
    <x v="0"/>
    <x v="0"/>
    <s v="SI"/>
    <s v="SI"/>
    <s v="SI"/>
    <n v="0"/>
    <n v="1"/>
    <s v="TRANS. PROPIO"/>
    <x v="16"/>
    <x v="4"/>
    <n v="468"/>
    <n v="18"/>
    <n v="0.2"/>
  </r>
  <r>
    <d v="2019-04-16T00:00:00"/>
    <d v="1899-12-30T19:00:00"/>
    <d v="1899-12-30T19:00:00"/>
    <m/>
    <x v="1"/>
    <s v="JAR"/>
    <d v="2019-04-16T19:00:00"/>
    <m/>
    <s v="J G H"/>
    <s v="Carga"/>
    <x v="1"/>
    <n v="13.5"/>
    <n v="26"/>
    <x v="2"/>
    <s v="RENTA BOX"/>
    <s v="Retira cliente Inyección"/>
    <s v="Murcia"/>
    <m/>
    <m/>
    <m/>
    <m/>
    <n v="45"/>
    <x v="6"/>
    <x v="79"/>
    <x v="57"/>
    <m/>
    <n v="1"/>
    <x v="0"/>
    <x v="0"/>
    <s v="SI"/>
    <s v="SI"/>
    <s v="SI"/>
    <n v="0"/>
    <n v="1"/>
    <s v="CLIENTES"/>
    <x v="16"/>
    <x v="4"/>
    <n v="468"/>
    <n v="18"/>
    <n v="0.2"/>
  </r>
  <r>
    <d v="2019-04-16T00:00:00"/>
    <d v="1899-12-30T20:00:00"/>
    <d v="1899-12-30T20:00:00"/>
    <m/>
    <x v="1"/>
    <s v="JAR"/>
    <d v="2019-04-16T20:00:00"/>
    <m/>
    <s v="J G H"/>
    <s v="Carga"/>
    <x v="1"/>
    <n v="13.5"/>
    <n v="26"/>
    <x v="2"/>
    <s v="RENTA BOX"/>
    <s v="Retira cliente Inyección"/>
    <s v="Murcia"/>
    <m/>
    <m/>
    <m/>
    <m/>
    <n v="45"/>
    <x v="8"/>
    <x v="79"/>
    <x v="50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07:00:00"/>
    <d v="1899-12-30T07:00:00"/>
    <m/>
    <x v="1"/>
    <s v="JAR"/>
    <d v="2019-04-17T07:00:00"/>
    <m/>
    <s v="SUS MEDIOS"/>
    <s v="Descarga"/>
    <x v="0"/>
    <n v="6"/>
    <n v="12"/>
    <x v="0"/>
    <s v="SERRADORA DOMENECH"/>
    <s v="Proveedor Inyección"/>
    <s v="palau"/>
    <m/>
    <m/>
    <m/>
    <m/>
    <n v="15"/>
    <x v="4"/>
    <x v="80"/>
    <x v="61"/>
    <m/>
    <n v="0"/>
    <x v="0"/>
    <x v="0"/>
    <s v="SI"/>
    <s v="SI"/>
    <s v="SI"/>
    <n v="0"/>
    <n v="1"/>
    <s v="PROVEEDORES"/>
    <x v="16"/>
    <x v="4"/>
    <n v="468"/>
    <n v="18"/>
    <n v="0.2"/>
  </r>
  <r>
    <d v="2019-04-17T00:00:00"/>
    <d v="1899-12-30T07:30:00"/>
    <d v="1899-12-30T07:30:00"/>
    <m/>
    <x v="1"/>
    <s v="MR"/>
    <d v="2019-04-17T07:30:00"/>
    <m/>
    <s v="GONZATRANS"/>
    <s v="Carga"/>
    <x v="0"/>
    <n v="4"/>
    <n v="7"/>
    <x v="0"/>
    <s v="GONZATRANS"/>
    <s v="Recogida diaria"/>
    <s v="VARIOS"/>
    <m/>
    <m/>
    <m/>
    <m/>
    <n v="30"/>
    <x v="0"/>
    <x v="80"/>
    <x v="18"/>
    <m/>
    <n v="0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08:00:00"/>
    <d v="1899-12-30T08:00:00"/>
    <m/>
    <x v="1"/>
    <s v="JAR"/>
    <d v="2019-04-17T08:0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80"/>
    <x v="9"/>
    <m/>
    <n v="1"/>
    <x v="0"/>
    <x v="0"/>
    <s v="SI"/>
    <s v="SI"/>
    <s v="SI"/>
    <n v="0"/>
    <n v="1"/>
    <s v="PROVEEDORES"/>
    <x v="16"/>
    <x v="4"/>
    <n v="468"/>
    <n v="18"/>
    <n v="0.2"/>
  </r>
  <r>
    <d v="2019-04-17T00:00:00"/>
    <d v="1899-12-30T08:30:00"/>
    <d v="1899-12-30T08:30:00"/>
    <m/>
    <x v="1"/>
    <s v="JAR"/>
    <d v="2019-04-17T08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80"/>
    <x v="20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09:00:00"/>
    <d v="1899-12-30T09:00:00"/>
    <m/>
    <x v="1"/>
    <s v="JAR"/>
    <d v="2019-04-17T09:00:00"/>
    <n v="27427"/>
    <s v="EL MOSCA"/>
    <s v="Carga"/>
    <x v="1"/>
    <n v="13.5"/>
    <n v="26"/>
    <x v="2"/>
    <s v="GREGAL"/>
    <s v="DDP Cliente Inyección"/>
    <s v="Murcia"/>
    <m/>
    <m/>
    <m/>
    <m/>
    <n v="45"/>
    <x v="6"/>
    <x v="79"/>
    <x v="50"/>
    <m/>
    <n v="1"/>
    <x v="0"/>
    <x v="0"/>
    <s v="SI"/>
    <s v="Adelanto"/>
    <s v="Adelanto"/>
    <n v="0"/>
    <n v="1"/>
    <s v="TRANS. PROPIO"/>
    <x v="16"/>
    <x v="4"/>
    <n v="468"/>
    <n v="18"/>
    <n v="0.2"/>
  </r>
  <r>
    <d v="2019-04-17T00:00:00"/>
    <d v="1899-12-30T10:00:00"/>
    <d v="1899-12-30T10:00:00"/>
    <m/>
    <x v="1"/>
    <s v="JAR"/>
    <d v="2019-04-17T10:00:00"/>
    <n v="27427"/>
    <s v="EL MOSCA"/>
    <s v="Carga"/>
    <x v="1"/>
    <n v="13.5"/>
    <n v="26"/>
    <x v="2"/>
    <s v="GREGAL"/>
    <s v="DDP Cliente Inyección"/>
    <s v="Murcia"/>
    <m/>
    <m/>
    <m/>
    <m/>
    <n v="45"/>
    <x v="0"/>
    <x v="80"/>
    <x v="14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0:30:00"/>
    <d v="1899-12-30T10:30:00"/>
    <m/>
    <x v="1"/>
    <s v="JAR"/>
    <d v="2019-04-17T10:30:00"/>
    <m/>
    <s v="VARIOS"/>
    <s v="Carga"/>
    <x v="1"/>
    <n v="13.5"/>
    <n v="26"/>
    <x v="2"/>
    <s v="RENTA BOX"/>
    <s v="Retira cliente Inyección"/>
    <s v="Murcia"/>
    <s v="6007071 - 4404-GRN // R-1131-BBZ"/>
    <m/>
    <m/>
    <m/>
    <n v="45"/>
    <x v="0"/>
    <x v="80"/>
    <x v="1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0:31:00"/>
    <d v="1899-12-30T10:31:00"/>
    <m/>
    <x v="1"/>
    <s v="MR"/>
    <d v="2019-04-17T10:30:00"/>
    <m/>
    <s v="SUS MEDIOS"/>
    <s v="Descarga"/>
    <x v="0"/>
    <n v="0.5"/>
    <n v="1"/>
    <x v="0"/>
    <s v="EUROGRATE"/>
    <s v="Proveedor Roto"/>
    <s v="PALAU"/>
    <m/>
    <m/>
    <m/>
    <m/>
    <n v="10"/>
    <x v="2"/>
    <x v="80"/>
    <x v="137"/>
    <m/>
    <n v="0"/>
    <x v="0"/>
    <x v="0"/>
    <s v="SI"/>
    <s v="SI"/>
    <s v="Retraso"/>
    <n v="1"/>
    <n v="0"/>
    <s v="PROVEEDORES"/>
    <x v="16"/>
    <x v="4"/>
    <n v="468"/>
    <n v="18"/>
    <n v="0.2"/>
  </r>
  <r>
    <d v="2019-04-17T00:00:00"/>
    <d v="1899-12-30T11:00:00"/>
    <d v="1899-12-30T11:00:00"/>
    <m/>
    <x v="1"/>
    <s v="JAR"/>
    <d v="2019-04-17T11:00:00"/>
    <n v="27427"/>
    <s v="EL MOSCA"/>
    <s v="Carga"/>
    <x v="1"/>
    <n v="13.5"/>
    <n v="26"/>
    <x v="2"/>
    <s v="GREGAL"/>
    <s v="DDP Cliente Inyección"/>
    <s v="Murcia"/>
    <m/>
    <m/>
    <m/>
    <m/>
    <m/>
    <x v="4"/>
    <x v="80"/>
    <x v="2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2:00:00"/>
    <d v="1899-12-30T12:00:00"/>
    <m/>
    <x v="1"/>
    <s v="JAR"/>
    <d v="2019-04-17T12:00:00"/>
    <m/>
    <s v="ALGAITRUCK"/>
    <s v="Carga"/>
    <x v="1"/>
    <n v="13.5"/>
    <n v="26"/>
    <x v="2"/>
    <s v="RENTA BOX"/>
    <s v="Retira cliente Inyección"/>
    <s v="Murcia"/>
    <s v="Retorno"/>
    <m/>
    <m/>
    <m/>
    <n v="45"/>
    <x v="4"/>
    <x v="80"/>
    <x v="4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2:15:00"/>
    <d v="1899-12-30T12:15:00"/>
    <m/>
    <x v="1"/>
    <s v="JAR"/>
    <d v="2019-04-17T12:30:00"/>
    <m/>
    <s v="CBL"/>
    <s v="Carga"/>
    <x v="0"/>
    <n v="1"/>
    <n v="2"/>
    <x v="0"/>
    <s v="ESTABLECIMIENTOS ALVAREZ"/>
    <s v="Retira cliente Inyección"/>
    <s v="Madrid"/>
    <s v="27326-27527"/>
    <m/>
    <m/>
    <m/>
    <n v="20"/>
    <x v="4"/>
    <x v="80"/>
    <x v="60"/>
    <m/>
    <n v="0"/>
    <x v="0"/>
    <x v="0"/>
    <s v="SI"/>
    <s v="SI"/>
    <s v="Retraso"/>
    <n v="1"/>
    <n v="0"/>
    <s v="CLIENTES"/>
    <x v="16"/>
    <x v="4"/>
    <n v="468"/>
    <n v="18"/>
    <n v="0.2"/>
  </r>
  <r>
    <d v="2019-04-17T00:00:00"/>
    <d v="1899-12-30T13:00:00"/>
    <d v="1899-12-30T13:00:00"/>
    <m/>
    <x v="1"/>
    <s v="JAR"/>
    <d v="2019-04-17T13:00:00"/>
    <m/>
    <s v="J G H"/>
    <s v="Carga"/>
    <x v="1"/>
    <n v="13.5"/>
    <n v="26"/>
    <x v="2"/>
    <s v="RENTA BOX"/>
    <s v="Retira cliente Inyección"/>
    <s v="Murcia"/>
    <m/>
    <m/>
    <m/>
    <m/>
    <n v="45"/>
    <x v="0"/>
    <x v="80"/>
    <x v="37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3:30:00"/>
    <d v="1899-12-30T13:30:00"/>
    <m/>
    <x v="1"/>
    <s v="JAR"/>
    <d v="2019-04-17T13:30:00"/>
    <n v="27647"/>
    <s v="JOSE REY"/>
    <s v="Carga"/>
    <x v="1"/>
    <n v="13.5"/>
    <n v="26"/>
    <x v="0"/>
    <s v="BRENNTAG QUÍMICA"/>
    <s v="DDP Cliente Roto"/>
    <s v="Asturias"/>
    <m/>
    <m/>
    <m/>
    <m/>
    <n v="60"/>
    <x v="0"/>
    <x v="80"/>
    <x v="6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4:00:00"/>
    <d v="1899-12-30T14:00:00"/>
    <m/>
    <x v="1"/>
    <s v="JAR"/>
    <d v="2019-04-17T14:00:00"/>
    <m/>
    <s v="J G H"/>
    <s v="Carga"/>
    <x v="1"/>
    <n v="13.5"/>
    <n v="26"/>
    <x v="2"/>
    <s v="RENTA BOX"/>
    <s v="Retira cliente Inyección"/>
    <s v="Murcia"/>
    <m/>
    <m/>
    <m/>
    <m/>
    <n v="45"/>
    <x v="6"/>
    <x v="80"/>
    <x v="42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4:30:00"/>
    <d v="1899-12-30T14:30:00"/>
    <m/>
    <x v="1"/>
    <s v="JAR"/>
    <d v="2019-04-17T14:30:00"/>
    <n v="6007040"/>
    <s v="MORARTE"/>
    <s v="Carga"/>
    <x v="1"/>
    <n v="13.5"/>
    <n v="26"/>
    <x v="0"/>
    <s v="SCHOELLER FRANCIA"/>
    <s v="DDP Cliente Filial"/>
    <s v="FRANCIA"/>
    <m/>
    <s v="GL29MDT / OP13XS"/>
    <m/>
    <m/>
    <n v="60"/>
    <x v="4"/>
    <x v="80"/>
    <x v="12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5:00:00"/>
    <d v="1899-12-30T15:00:00"/>
    <m/>
    <x v="1"/>
    <s v="JAR"/>
    <d v="2019-04-17T15:00:00"/>
    <n v="27427"/>
    <s v="EL MOSCA"/>
    <s v="Carga"/>
    <x v="1"/>
    <n v="13.5"/>
    <n v="26"/>
    <x v="2"/>
    <s v="GREGAL"/>
    <s v="DDP Cliente Inyección"/>
    <s v="Murcia"/>
    <m/>
    <m/>
    <m/>
    <m/>
    <n v="45"/>
    <x v="0"/>
    <x v="80"/>
    <x v="39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5:30:00"/>
    <d v="1899-12-30T15:30:00"/>
    <m/>
    <x v="1"/>
    <s v="JAR"/>
    <d v="2019-04-17T15:30:00"/>
    <m/>
    <s v="J G H"/>
    <s v="Carga"/>
    <x v="1"/>
    <n v="13.5"/>
    <n v="26"/>
    <x v="2"/>
    <s v="RENTA BOX"/>
    <s v="Retira cliente Inyección"/>
    <s v="Murcia"/>
    <m/>
    <m/>
    <m/>
    <m/>
    <n v="45"/>
    <x v="6"/>
    <x v="80"/>
    <x v="7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6:30:00"/>
    <d v="1899-12-30T16:30:00"/>
    <m/>
    <x v="1"/>
    <s v="JAR"/>
    <d v="2019-04-17T16:30:00"/>
    <m/>
    <s v="J G H"/>
    <s v="Carga"/>
    <x v="1"/>
    <n v="13.5"/>
    <n v="26"/>
    <x v="2"/>
    <s v="RENTA BOX"/>
    <s v="Retira cliente Inyección"/>
    <s v="Murcia"/>
    <m/>
    <m/>
    <m/>
    <m/>
    <n v="45"/>
    <x v="6"/>
    <x v="80"/>
    <x v="8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7:00:00"/>
    <d v="1899-12-30T17:00:00"/>
    <m/>
    <x v="1"/>
    <s v="JAR"/>
    <d v="2019-04-17T17:00:00"/>
    <n v="27427"/>
    <s v="EL MOSCA"/>
    <s v="Carga"/>
    <x v="1"/>
    <n v="13.5"/>
    <n v="26"/>
    <x v="2"/>
    <s v="GREGAL"/>
    <s v="DDP Cliente Inyección"/>
    <s v="Murcia"/>
    <m/>
    <m/>
    <m/>
    <m/>
    <n v="45"/>
    <x v="10"/>
    <x v="80"/>
    <x v="41"/>
    <m/>
    <n v="1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7:15:00"/>
    <d v="1899-12-30T17:15:00"/>
    <m/>
    <x v="1"/>
    <s v="MR"/>
    <d v="2019-04-17T17:30:00"/>
    <m/>
    <s v="TRANSLINK"/>
    <s v="Carga"/>
    <x v="0"/>
    <n v="1"/>
    <n v="2"/>
    <x v="0"/>
    <s v="TRANSLINK"/>
    <s v="Recogida diaria"/>
    <s v="VARIOS"/>
    <m/>
    <m/>
    <m/>
    <m/>
    <n v="10"/>
    <x v="8"/>
    <x v="80"/>
    <x v="93"/>
    <m/>
    <n v="0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8:00:00"/>
    <d v="1899-12-30T18:00:00"/>
    <m/>
    <x v="1"/>
    <s v="JAR"/>
    <d v="2019-04-17T18:00:00"/>
    <m/>
    <s v="SESE"/>
    <s v="Carga"/>
    <x v="1"/>
    <n v="13.5"/>
    <n v="26"/>
    <x v="0"/>
    <s v="VALEO"/>
    <s v="Retira cliente Inyección"/>
    <s v="Jaén"/>
    <m/>
    <m/>
    <m/>
    <m/>
    <n v="60"/>
    <x v="8"/>
    <x v="80"/>
    <x v="50"/>
    <m/>
    <n v="1"/>
    <x v="0"/>
    <x v="0"/>
    <s v="SI"/>
    <s v="SI"/>
    <s v="Retraso"/>
    <n v="1"/>
    <n v="0"/>
    <s v="CLIENTES"/>
    <x v="16"/>
    <x v="4"/>
    <n v="468"/>
    <n v="18"/>
    <n v="0.2"/>
  </r>
  <r>
    <d v="2019-04-17T00:00:00"/>
    <d v="1899-12-30T18:30:00"/>
    <d v="1899-12-30T18:30:00"/>
    <m/>
    <x v="1"/>
    <s v="JAR"/>
    <d v="2019-04-17T18:30:00"/>
    <m/>
    <s v="GONZATRANS"/>
    <s v="Carga"/>
    <x v="0"/>
    <n v="8"/>
    <n v="15"/>
    <x v="0"/>
    <s v="VARIOS"/>
    <s v="DDP Cliente Inyección"/>
    <s v="varios"/>
    <m/>
    <m/>
    <m/>
    <m/>
    <n v="20"/>
    <x v="8"/>
    <x v="80"/>
    <x v="48"/>
    <m/>
    <n v="0"/>
    <x v="0"/>
    <x v="0"/>
    <s v="SI"/>
    <s v="SI"/>
    <s v="SI"/>
    <n v="0"/>
    <n v="1"/>
    <s v="TRANS. PROPIO"/>
    <x v="16"/>
    <x v="4"/>
    <n v="468"/>
    <n v="18"/>
    <n v="0.2"/>
  </r>
  <r>
    <d v="2019-04-17T00:00:00"/>
    <d v="1899-12-30T19:00:00"/>
    <d v="1899-12-30T19:00:00"/>
    <m/>
    <x v="1"/>
    <s v="JAR"/>
    <d v="2019-04-17T19:00:00"/>
    <m/>
    <s v="J G H"/>
    <s v="Carga"/>
    <x v="1"/>
    <n v="13.5"/>
    <n v="26"/>
    <x v="2"/>
    <s v="RENTA BOX"/>
    <s v="Retira cliente Inyección"/>
    <s v="Murcia"/>
    <m/>
    <m/>
    <m/>
    <m/>
    <n v="45"/>
    <x v="6"/>
    <x v="80"/>
    <x v="57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19:30:00"/>
    <d v="1899-12-30T19:30:00"/>
    <m/>
    <x v="1"/>
    <s v="JAR"/>
    <d v="2019-04-17T19:30:00"/>
    <n v="6006868"/>
    <s v="SUS MEDIOS"/>
    <s v="Carga"/>
    <x v="1"/>
    <n v="13.5"/>
    <n v="26"/>
    <x v="0"/>
    <s v="SCHOELLER UK"/>
    <s v="Retira cliente Filial"/>
    <s v="uk"/>
    <m/>
    <m/>
    <m/>
    <m/>
    <n v="60"/>
    <x v="6"/>
    <x v="80"/>
    <x v="49"/>
    <m/>
    <n v="1"/>
    <x v="0"/>
    <x v="0"/>
    <s v="SI"/>
    <s v="SI"/>
    <s v="SI"/>
    <n v="0"/>
    <n v="1"/>
    <s v="CLIENTES"/>
    <x v="16"/>
    <x v="4"/>
    <n v="468"/>
    <n v="18"/>
    <n v="0.2"/>
  </r>
  <r>
    <d v="2019-04-17T00:00:00"/>
    <d v="1899-12-30T20:00:00"/>
    <d v="1899-12-30T20:00:00"/>
    <m/>
    <x v="1"/>
    <s v="JAR"/>
    <d v="2019-04-17T20:00:00"/>
    <m/>
    <s v="J G H"/>
    <s v="Carga"/>
    <x v="1"/>
    <n v="13.5"/>
    <n v="26"/>
    <x v="2"/>
    <s v="RENTA BOX"/>
    <s v="Retira cliente Inyección"/>
    <s v="Murcia"/>
    <m/>
    <m/>
    <m/>
    <m/>
    <n v="45"/>
    <x v="8"/>
    <x v="80"/>
    <x v="50"/>
    <m/>
    <n v="1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07:30:00"/>
    <d v="1899-12-30T07:30:00"/>
    <m/>
    <x v="1"/>
    <s v="MR"/>
    <d v="2019-04-18T07:30:00"/>
    <m/>
    <s v="GONZATRANS"/>
    <s v="Carga"/>
    <x v="0"/>
    <n v="8"/>
    <n v="16"/>
    <x v="0"/>
    <s v="GONZATRANS"/>
    <s v="Recogida diaria"/>
    <s v="VARIOS"/>
    <m/>
    <m/>
    <m/>
    <m/>
    <n v="30"/>
    <x v="0"/>
    <x v="81"/>
    <x v="18"/>
    <m/>
    <n v="0"/>
    <x v="0"/>
    <x v="0"/>
    <s v="SI"/>
    <s v="SI"/>
    <s v="SI"/>
    <n v="0"/>
    <n v="1"/>
    <s v="TRANS. PROPIO"/>
    <x v="16"/>
    <x v="4"/>
    <n v="468"/>
    <n v="18"/>
    <n v="0.2"/>
  </r>
  <r>
    <d v="2019-04-18T00:00:00"/>
    <d v="1899-12-30T08:30:00"/>
    <d v="1899-12-30T08:30:00"/>
    <m/>
    <x v="1"/>
    <s v="JAR"/>
    <d v="2019-04-18T08:3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81"/>
    <x v="8"/>
    <m/>
    <n v="1"/>
    <x v="0"/>
    <x v="0"/>
    <s v="SI"/>
    <s v="SI"/>
    <s v="Retraso"/>
    <n v="1"/>
    <n v="0"/>
    <s v="TRANS. PROPIO"/>
    <x v="16"/>
    <x v="4"/>
    <n v="468"/>
    <n v="18"/>
    <n v="0.2"/>
  </r>
  <r>
    <d v="2019-04-18T00:00:00"/>
    <d v="1899-12-30T09:00:00"/>
    <d v="1899-12-30T09:00:00"/>
    <m/>
    <x v="1"/>
    <s v="JAR"/>
    <d v="2019-04-18T09:00:00"/>
    <m/>
    <s v="SESE"/>
    <s v="Carga"/>
    <x v="1"/>
    <n v="13.5"/>
    <n v="26"/>
    <x v="0"/>
    <s v="VALEO"/>
    <s v="DDP Cliente Inyección"/>
    <s v="Jaén"/>
    <m/>
    <m/>
    <m/>
    <m/>
    <n v="60"/>
    <x v="6"/>
    <x v="81"/>
    <x v="22"/>
    <m/>
    <n v="1"/>
    <x v="0"/>
    <x v="0"/>
    <s v="SI"/>
    <s v="SI"/>
    <s v="SI"/>
    <n v="0"/>
    <n v="1"/>
    <s v="TRANS. PROPIO"/>
    <x v="16"/>
    <x v="4"/>
    <n v="468"/>
    <n v="18"/>
    <n v="0.2"/>
  </r>
  <r>
    <d v="2019-04-18T00:00:00"/>
    <d v="1899-12-30T09:30:00"/>
    <d v="1899-12-30T09:30:00"/>
    <m/>
    <x v="1"/>
    <s v="JAR"/>
    <d v="2019-04-18T09:30:00"/>
    <m/>
    <s v="SUS MEDIOS"/>
    <s v="Carga"/>
    <x v="0"/>
    <n v="2"/>
    <n v="4"/>
    <x v="0"/>
    <s v="MULTIPLASTIC"/>
    <s v="Retira cliente Inyección"/>
    <s v="Granollers"/>
    <s v="27681-27396"/>
    <m/>
    <m/>
    <m/>
    <n v="30"/>
    <x v="0"/>
    <x v="81"/>
    <x v="0"/>
    <m/>
    <n v="0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0:00:00"/>
    <d v="1899-12-30T10:00:00"/>
    <m/>
    <x v="1"/>
    <s v="JAR"/>
    <d v="2019-04-18T10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0"/>
    <x v="81"/>
    <x v="14"/>
    <m/>
    <n v="1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1:00:00"/>
    <d v="1899-12-30T11:00:00"/>
    <m/>
    <x v="1"/>
    <s v="JAR"/>
    <d v="2019-04-18T11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0"/>
    <x v="81"/>
    <x v="2"/>
    <m/>
    <n v="1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2:00:00"/>
    <d v="1899-12-30T12:00:00"/>
    <m/>
    <x v="1"/>
    <s v="JAR"/>
    <d v="2019-04-18T12:00:00"/>
    <m/>
    <s v="ALGAITRUCK"/>
    <s v="Carga"/>
    <x v="1"/>
    <n v="13.5"/>
    <n v="26"/>
    <x v="2"/>
    <s v="RENTA BOX"/>
    <s v="Retira cliente Inyección"/>
    <s v="Murcia"/>
    <s v="Alb. Schoeller"/>
    <m/>
    <m/>
    <m/>
    <n v="45"/>
    <x v="6"/>
    <x v="81"/>
    <x v="56"/>
    <m/>
    <n v="1"/>
    <x v="0"/>
    <x v="0"/>
    <s v="SI"/>
    <s v="SI"/>
    <s v="Retraso"/>
    <n v="1"/>
    <n v="0"/>
    <s v="CLIENTES"/>
    <x v="16"/>
    <x v="4"/>
    <n v="468"/>
    <n v="18"/>
    <n v="0.2"/>
  </r>
  <r>
    <d v="2019-04-18T00:00:00"/>
    <d v="1899-12-30T12:30:00"/>
    <d v="1899-12-30T12:30:00"/>
    <m/>
    <x v="1"/>
    <s v="JAR"/>
    <d v="2019-04-18T12:30:00"/>
    <n v="27649"/>
    <s v="SUS MEDIOS"/>
    <s v="Carga"/>
    <x v="0"/>
    <n v="1"/>
    <n v="1"/>
    <x v="0"/>
    <s v="BWT IBERICA"/>
    <s v="Retira cliente Roto"/>
    <s v="Cornella"/>
    <m/>
    <m/>
    <m/>
    <m/>
    <n v="10"/>
    <x v="8"/>
    <x v="81"/>
    <x v="5"/>
    <m/>
    <n v="0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4:00:00"/>
    <d v="1899-12-30T14:00:00"/>
    <m/>
    <x v="1"/>
    <s v="JAR"/>
    <d v="2019-04-18T14:00:00"/>
    <m/>
    <s v="SUS MEDIOS"/>
    <s v="Descarga"/>
    <x v="0"/>
    <n v="3"/>
    <n v="5"/>
    <x v="0"/>
    <s v="SCHOELLER UK"/>
    <s v="Proveedor Filial"/>
    <s v="Palau"/>
    <m/>
    <m/>
    <m/>
    <m/>
    <n v="60"/>
    <x v="8"/>
    <x v="81"/>
    <x v="42"/>
    <m/>
    <n v="0"/>
    <x v="0"/>
    <x v="0"/>
    <s v="SI"/>
    <s v="SI"/>
    <s v="SI"/>
    <n v="0"/>
    <n v="1"/>
    <s v="PROVEEDORES"/>
    <x v="16"/>
    <x v="4"/>
    <n v="468"/>
    <n v="18"/>
    <n v="0.2"/>
  </r>
  <r>
    <d v="2019-04-18T00:00:00"/>
    <d v="1899-12-30T15:00:00"/>
    <d v="1899-12-30T15:00:00"/>
    <m/>
    <x v="1"/>
    <s v="JAR"/>
    <d v="2019-04-18T15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6"/>
    <x v="81"/>
    <x v="39"/>
    <m/>
    <n v="1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6:00:00"/>
    <d v="1899-12-30T16:00:00"/>
    <m/>
    <x v="1"/>
    <s v="JAR"/>
    <d v="2019-04-18T16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0"/>
    <x v="81"/>
    <x v="13"/>
    <m/>
    <n v="1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7:00:00"/>
    <d v="1899-12-30T17:00:00"/>
    <m/>
    <x v="1"/>
    <s v="JAR"/>
    <d v="2019-04-18T17:00:00"/>
    <m/>
    <s v="J G H"/>
    <s v="Carga"/>
    <x v="1"/>
    <n v="13.5"/>
    <n v="26"/>
    <x v="2"/>
    <s v="RENTA BOX"/>
    <s v="Retira cliente Inyección"/>
    <s v="Murcia"/>
    <s v="Alb. Schoeller"/>
    <m/>
    <m/>
    <m/>
    <n v="45"/>
    <x v="0"/>
    <x v="81"/>
    <x v="41"/>
    <m/>
    <n v="1"/>
    <x v="0"/>
    <x v="0"/>
    <s v="SI"/>
    <s v="SI"/>
    <s v="SI"/>
    <n v="0"/>
    <n v="1"/>
    <s v="CLIENTES"/>
    <x v="16"/>
    <x v="4"/>
    <n v="468"/>
    <n v="18"/>
    <n v="0.2"/>
  </r>
  <r>
    <d v="2019-04-18T00:00:00"/>
    <d v="1899-12-30T18:00:00"/>
    <d v="1899-12-30T18:00:00"/>
    <m/>
    <x v="1"/>
    <s v="JAR"/>
    <d v="2019-04-18T18:00:00"/>
    <m/>
    <s v="J G H"/>
    <s v="Carga"/>
    <x v="1"/>
    <n v="13.5"/>
    <n v="26"/>
    <x v="2"/>
    <s v="RENTA BOX"/>
    <s v="Retira cliente Inyección"/>
    <s v="Murcia"/>
    <s v="Alb. Schoeller"/>
    <m/>
    <m/>
    <m/>
    <n v="45"/>
    <x v="0"/>
    <x v="81"/>
    <x v="22"/>
    <m/>
    <n v="1"/>
    <x v="0"/>
    <x v="0"/>
    <s v="SI"/>
    <s v="SI"/>
    <s v="Adelanto"/>
    <n v="0"/>
    <n v="1"/>
    <s v="CLIENTES"/>
    <x v="16"/>
    <x v="4"/>
    <n v="468"/>
    <n v="18"/>
    <n v="0.2"/>
  </r>
  <r>
    <d v="2019-04-19T00:00:00"/>
    <d v="1899-12-30T08:30:00"/>
    <d v="1899-12-30T08:30:00"/>
    <m/>
    <x v="1"/>
    <s v="JAR"/>
    <d v="2019-04-19T08:30:00"/>
    <m/>
    <s v="ALGAITRUCK"/>
    <s v="Descarga"/>
    <x v="1"/>
    <n v="13.5"/>
    <n v="26"/>
    <x v="0"/>
    <s v="SCHOELLER LORQUI"/>
    <s v="Entre plantas"/>
    <s v="Palau"/>
    <m/>
    <m/>
    <m/>
    <m/>
    <n v="45"/>
    <x v="6"/>
    <x v="82"/>
    <x v="20"/>
    <m/>
    <n v="1"/>
    <x v="0"/>
    <x v="0"/>
    <s v="SI"/>
    <s v="SI"/>
    <s v="SI"/>
    <n v="0"/>
    <n v="1"/>
    <s v="TRANS. PROPIO"/>
    <x v="16"/>
    <x v="4"/>
    <n v="468"/>
    <n v="18"/>
    <n v="0.2"/>
  </r>
  <r>
    <d v="2019-04-19T00:00:00"/>
    <d v="1899-12-30T10:00:00"/>
    <d v="1899-12-30T10:00:00"/>
    <m/>
    <x v="1"/>
    <s v="JAR"/>
    <d v="2019-04-19T10:00:00"/>
    <m/>
    <s v="ALGAITRUCK"/>
    <s v="Carga"/>
    <x v="1"/>
    <n v="13.5"/>
    <n v="26"/>
    <x v="2"/>
    <s v="RENTA BOX"/>
    <s v="Retira cliente Inyección"/>
    <s v="Murcia"/>
    <s v="Retorno- Alb. Schoeller"/>
    <m/>
    <m/>
    <m/>
    <n v="45"/>
    <x v="6"/>
    <x v="82"/>
    <x v="14"/>
    <m/>
    <n v="1"/>
    <x v="0"/>
    <x v="0"/>
    <s v="SI"/>
    <s v="SI"/>
    <s v="SI"/>
    <n v="0"/>
    <n v="1"/>
    <s v="CLIENTES"/>
    <x v="16"/>
    <x v="4"/>
    <n v="468"/>
    <n v="18"/>
    <n v="0.2"/>
  </r>
  <r>
    <d v="2019-04-19T00:00:00"/>
    <d v="1899-12-30T11:00:00"/>
    <d v="1899-12-30T11:00:00"/>
    <m/>
    <x v="1"/>
    <s v="JAR"/>
    <d v="2019-04-19T11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2"/>
    <x v="82"/>
    <x v="2"/>
    <m/>
    <n v="1"/>
    <x v="0"/>
    <x v="0"/>
    <s v="SI"/>
    <s v="SI"/>
    <s v="SI"/>
    <n v="0"/>
    <n v="1"/>
    <s v="CLIENTES"/>
    <x v="16"/>
    <x v="4"/>
    <n v="468"/>
    <n v="18"/>
    <n v="0.2"/>
  </r>
  <r>
    <d v="2019-04-19T00:00:00"/>
    <d v="1899-12-30T12:00:00"/>
    <d v="1899-12-30T12:00:00"/>
    <m/>
    <x v="1"/>
    <s v="JAR"/>
    <d v="2019-04-19T12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3"/>
    <x v="82"/>
    <x v="4"/>
    <m/>
    <n v="1"/>
    <x v="0"/>
    <x v="0"/>
    <s v="SI"/>
    <s v="SI"/>
    <s v="SI"/>
    <n v="0"/>
    <n v="1"/>
    <s v="CLIENTES"/>
    <x v="16"/>
    <x v="4"/>
    <n v="468"/>
    <n v="18"/>
    <n v="0.2"/>
  </r>
  <r>
    <d v="2019-04-19T00:00:00"/>
    <d v="1899-12-30T15:00:00"/>
    <d v="1899-12-30T15:00:00"/>
    <m/>
    <x v="1"/>
    <s v="JAR"/>
    <d v="2019-04-19T15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2"/>
    <x v="82"/>
    <x v="14"/>
    <m/>
    <n v="1"/>
    <x v="0"/>
    <x v="0"/>
    <s v="SI"/>
    <s v="SI"/>
    <s v="Adelanto"/>
    <n v="0"/>
    <n v="1"/>
    <s v="CLIENTES"/>
    <x v="16"/>
    <x v="4"/>
    <n v="468"/>
    <n v="18"/>
    <n v="0.2"/>
  </r>
  <r>
    <d v="2019-04-19T00:00:00"/>
    <d v="1899-12-30T16:00:00"/>
    <d v="1899-12-30T16:00:00"/>
    <m/>
    <x v="1"/>
    <s v="JAR"/>
    <d v="2019-04-19T16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3"/>
    <x v="82"/>
    <x v="9"/>
    <m/>
    <n v="1"/>
    <x v="0"/>
    <x v="0"/>
    <s v="SI"/>
    <s v="SI"/>
    <s v="Adelanto"/>
    <n v="0"/>
    <n v="1"/>
    <s v="CLIENTES"/>
    <x v="16"/>
    <x v="4"/>
    <n v="468"/>
    <n v="18"/>
    <n v="0.2"/>
  </r>
  <r>
    <d v="2019-04-19T00:00:00"/>
    <d v="1899-12-30T17:00:00"/>
    <d v="1899-12-30T17:00:00"/>
    <m/>
    <x v="1"/>
    <s v="JAR"/>
    <d v="2019-04-19T17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2"/>
    <x v="82"/>
    <x v="61"/>
    <m/>
    <n v="1"/>
    <x v="0"/>
    <x v="0"/>
    <s v="SI"/>
    <s v="SI"/>
    <s v="Adelanto"/>
    <n v="0"/>
    <n v="1"/>
    <s v="CLIENTES"/>
    <x v="16"/>
    <x v="4"/>
    <n v="468"/>
    <n v="18"/>
    <n v="0.2"/>
  </r>
  <r>
    <d v="2019-04-19T00:00:00"/>
    <d v="1899-12-30T18:00:00"/>
    <d v="1899-12-30T18:00:00"/>
    <m/>
    <x v="1"/>
    <s v="JAR"/>
    <d v="2019-04-19T18:00:00"/>
    <m/>
    <s v="J G H"/>
    <s v="Carga"/>
    <x v="1"/>
    <n v="13.5"/>
    <n v="26"/>
    <x v="2"/>
    <s v="RENTA BOX"/>
    <s v="Retira cliente Inyección"/>
    <s v="Murcia"/>
    <s v="alb.Rentabox"/>
    <m/>
    <m/>
    <m/>
    <n v="45"/>
    <x v="3"/>
    <x v="81"/>
    <x v="5"/>
    <m/>
    <n v="1"/>
    <x v="0"/>
    <x v="0"/>
    <s v="SI"/>
    <s v="Adelanto"/>
    <s v="Adelanto"/>
    <n v="0"/>
    <n v="1"/>
    <s v="CLIENTES"/>
    <x v="16"/>
    <x v="4"/>
    <n v="468"/>
    <n v="18"/>
    <n v="0.2"/>
  </r>
  <r>
    <d v="2019-04-20T00:00:00"/>
    <d v="1899-12-30T08:00:00"/>
    <d v="1899-12-30T08:00:00"/>
    <m/>
    <x v="1"/>
    <s v="JAR"/>
    <d v="2019-04-20T08:00:00"/>
    <m/>
    <s v="EL MOSCA"/>
    <s v="Carga"/>
    <x v="1"/>
    <n v="13.5"/>
    <n v="26"/>
    <x v="2"/>
    <s v="RENTA BOX"/>
    <s v="Retira cliente Inyección"/>
    <s v="Almeria"/>
    <s v="Alb.Rentabox - 6007110"/>
    <m/>
    <m/>
    <m/>
    <n v="45"/>
    <x v="2"/>
    <x v="83"/>
    <x v="9"/>
    <m/>
    <n v="1"/>
    <x v="0"/>
    <x v="0"/>
    <s v="SI"/>
    <s v="SI"/>
    <s v="SI"/>
    <n v="0"/>
    <n v="1"/>
    <s v="CLIENTES"/>
    <x v="16"/>
    <x v="4"/>
    <n v="468"/>
    <n v="18"/>
    <n v="0.2"/>
  </r>
  <r>
    <d v="2019-04-20T00:00:00"/>
    <d v="1899-12-30T09:00:00"/>
    <d v="1899-12-30T09:00:00"/>
    <m/>
    <x v="1"/>
    <s v="JAR"/>
    <d v="2019-04-20T09:00:00"/>
    <m/>
    <s v="EL MOSCA"/>
    <s v="Carga"/>
    <x v="1"/>
    <n v="13.5"/>
    <n v="26"/>
    <x v="2"/>
    <s v="RENTA BOX"/>
    <s v="Retira cliente Inyección"/>
    <s v="Almeria"/>
    <s v="Alb.Rentabox - 6007110"/>
    <m/>
    <m/>
    <m/>
    <n v="45"/>
    <x v="2"/>
    <x v="83"/>
    <x v="22"/>
    <m/>
    <n v="1"/>
    <x v="0"/>
    <x v="0"/>
    <s v="SI"/>
    <s v="SI"/>
    <s v="SI"/>
    <n v="0"/>
    <n v="1"/>
    <s v="CLIENTES"/>
    <x v="16"/>
    <x v="4"/>
    <n v="468"/>
    <n v="18"/>
    <n v="0.2"/>
  </r>
  <r>
    <d v="2019-04-20T00:00:00"/>
    <d v="1899-12-30T10:00:00"/>
    <d v="1899-12-30T10:00:00"/>
    <m/>
    <x v="1"/>
    <s v="JAR"/>
    <d v="2019-04-20T10:00:00"/>
    <m/>
    <s v="EL MOSCA"/>
    <s v="Carga"/>
    <x v="1"/>
    <n v="13.5"/>
    <n v="26"/>
    <x v="2"/>
    <s v="RENTA BOX"/>
    <s v="Retira cliente Inyección"/>
    <s v="Almeria"/>
    <s v="Alb.Rentabox - 6007110"/>
    <m/>
    <m/>
    <m/>
    <n v="45"/>
    <x v="2"/>
    <x v="83"/>
    <x v="14"/>
    <m/>
    <n v="1"/>
    <x v="0"/>
    <x v="0"/>
    <s v="SI"/>
    <s v="SI"/>
    <s v="SI"/>
    <n v="0"/>
    <n v="1"/>
    <s v="CLIENTES"/>
    <x v="16"/>
    <x v="4"/>
    <n v="468"/>
    <n v="18"/>
    <n v="0.2"/>
  </r>
  <r>
    <d v="2019-04-20T00:00:00"/>
    <d v="1899-12-30T11:00:00"/>
    <d v="1899-12-30T11:00:00"/>
    <m/>
    <x v="1"/>
    <s v="JAR"/>
    <d v="2019-04-20T11:00:00"/>
    <m/>
    <s v="EL MOSCA"/>
    <s v="Carga"/>
    <x v="1"/>
    <n v="13.5"/>
    <n v="26"/>
    <x v="2"/>
    <s v="RENTA BOX"/>
    <s v="Retira cliente Inyección"/>
    <s v="Almeria"/>
    <s v="Alb.Rentabox - 6007110"/>
    <m/>
    <m/>
    <m/>
    <n v="45"/>
    <x v="2"/>
    <x v="83"/>
    <x v="2"/>
    <m/>
    <n v="1"/>
    <x v="0"/>
    <x v="0"/>
    <s v="SI"/>
    <s v="SI"/>
    <s v="SI"/>
    <n v="0"/>
    <n v="1"/>
    <s v="CLIENTES"/>
    <x v="16"/>
    <x v="4"/>
    <n v="468"/>
    <n v="18"/>
    <n v="0.2"/>
  </r>
  <r>
    <d v="2019-04-22T00:00:00"/>
    <d v="1899-12-30T06:00:00"/>
    <d v="1899-12-30T06:00:00"/>
    <m/>
    <x v="1"/>
    <s v="JAR"/>
    <d v="2019-04-22T06:00:00"/>
    <m/>
    <s v="J G H"/>
    <s v="Carga"/>
    <x v="1"/>
    <n v="13.5"/>
    <n v="26"/>
    <x v="2"/>
    <s v="RENTA BOX"/>
    <s v="Retira cliente Inyección"/>
    <s v="Murcia"/>
    <s v="Rentabox - Los Marines"/>
    <m/>
    <m/>
    <m/>
    <n v="45"/>
    <x v="2"/>
    <x v="84"/>
    <x v="76"/>
    <m/>
    <n v="1"/>
    <x v="0"/>
    <x v="0"/>
    <s v="SI"/>
    <s v="SI"/>
    <s v="SI"/>
    <n v="0"/>
    <n v="1"/>
    <s v="CLIENTES"/>
    <x v="17"/>
    <x v="4"/>
    <n v="468"/>
    <n v="18"/>
    <n v="0.2"/>
  </r>
  <r>
    <d v="2019-04-22T00:00:00"/>
    <d v="1899-12-30T07:30:00"/>
    <d v="1899-12-30T07:30:00"/>
    <m/>
    <x v="1"/>
    <s v="JAR"/>
    <d v="2019-04-22T07:30:00"/>
    <m/>
    <s v="J G H"/>
    <s v="Carga"/>
    <x v="1"/>
    <n v="13.5"/>
    <n v="26"/>
    <x v="2"/>
    <s v="RENTA BOX"/>
    <s v="Retira cliente Inyección"/>
    <s v="Murcia"/>
    <s v="Rentabox - Los Marines"/>
    <m/>
    <m/>
    <m/>
    <n v="45"/>
    <x v="3"/>
    <x v="84"/>
    <x v="18"/>
    <m/>
    <n v="1"/>
    <x v="0"/>
    <x v="0"/>
    <s v="SI"/>
    <s v="SI"/>
    <s v="SI"/>
    <n v="0"/>
    <n v="1"/>
    <s v="CLIENTES"/>
    <x v="17"/>
    <x v="4"/>
    <n v="468"/>
    <n v="18"/>
    <n v="0.2"/>
  </r>
  <r>
    <d v="2019-04-22T00:00:00"/>
    <d v="1899-12-30T08:30:00"/>
    <d v="1899-12-30T08:30:00"/>
    <m/>
    <x v="1"/>
    <s v="JAR"/>
    <d v="2019-04-22T08:30:00"/>
    <m/>
    <s v="EL MOSCA"/>
    <s v="Carga"/>
    <x v="1"/>
    <n v="13.5"/>
    <n v="26"/>
    <x v="2"/>
    <s v="RENTA BOX"/>
    <s v="Retira cliente Inyección"/>
    <s v="Murcia"/>
    <s v="Alb. 03897 Renta box"/>
    <m/>
    <m/>
    <m/>
    <n v="45"/>
    <x v="2"/>
    <x v="84"/>
    <x v="20"/>
    <m/>
    <n v="1"/>
    <x v="0"/>
    <x v="0"/>
    <s v="SI"/>
    <s v="SI"/>
    <s v="SI"/>
    <n v="0"/>
    <n v="1"/>
    <s v="CLIENTES"/>
    <x v="17"/>
    <x v="4"/>
    <n v="468"/>
    <n v="18"/>
    <n v="0.2"/>
  </r>
  <r>
    <d v="2019-04-22T00:00:00"/>
    <d v="1899-12-30T10:30:00"/>
    <d v="1899-12-30T10:30:00"/>
    <m/>
    <x v="1"/>
    <s v="JAR"/>
    <d v="2019-04-22T10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2"/>
    <x v="84"/>
    <x v="1"/>
    <m/>
    <n v="1"/>
    <x v="0"/>
    <x v="0"/>
    <s v="SI"/>
    <s v="SI"/>
    <s v="SI"/>
    <n v="0"/>
    <n v="1"/>
    <s v="TRANS. PROPIO"/>
    <x v="17"/>
    <x v="4"/>
    <n v="468"/>
    <n v="18"/>
    <n v="0.2"/>
  </r>
  <r>
    <d v="2019-04-22T00:00:00"/>
    <d v="1899-12-30T11:00:00"/>
    <d v="1899-12-30T11:00:00"/>
    <m/>
    <x v="1"/>
    <s v="JAR"/>
    <d v="2019-04-22T11:00:00"/>
    <m/>
    <s v="J G H"/>
    <s v="Carga"/>
    <x v="1"/>
    <n v="13.5"/>
    <n v="26"/>
    <x v="2"/>
    <s v="RENTA BOX"/>
    <s v="Retira cliente Inyección"/>
    <s v="Murcia"/>
    <s v="Rentabox - Los Marines"/>
    <m/>
    <m/>
    <m/>
    <n v="45"/>
    <x v="3"/>
    <x v="84"/>
    <x v="2"/>
    <m/>
    <n v="1"/>
    <x v="0"/>
    <x v="0"/>
    <s v="SI"/>
    <s v="SI"/>
    <s v="SI"/>
    <n v="0"/>
    <n v="1"/>
    <s v="CLIENTES"/>
    <x v="17"/>
    <x v="4"/>
    <n v="468"/>
    <n v="18"/>
    <n v="0.2"/>
  </r>
  <r>
    <d v="2019-04-22T00:00:00"/>
    <d v="1899-12-30T13:00:00"/>
    <d v="1899-12-30T13:00:00"/>
    <m/>
    <x v="1"/>
    <s v="JAR"/>
    <d v="2019-04-22T13:00:00"/>
    <m/>
    <s v="J G H"/>
    <s v="Carga"/>
    <x v="1"/>
    <n v="13.5"/>
    <n v="26"/>
    <x v="2"/>
    <s v="RENTA BOX"/>
    <s v="Retira cliente Inyección"/>
    <s v="Murcia"/>
    <s v="Rentabox - Los Marines"/>
    <m/>
    <m/>
    <m/>
    <n v="45"/>
    <x v="2"/>
    <x v="84"/>
    <x v="37"/>
    <m/>
    <n v="1"/>
    <x v="0"/>
    <x v="0"/>
    <s v="SI"/>
    <s v="SI"/>
    <s v="SI"/>
    <n v="0"/>
    <n v="1"/>
    <s v="CLIENTES"/>
    <x v="17"/>
    <x v="4"/>
    <n v="468"/>
    <n v="18"/>
    <n v="0.2"/>
  </r>
  <r>
    <d v="2019-04-22T00:00:00"/>
    <d v="1899-12-30T14:00:00"/>
    <d v="1899-12-30T14:00:00"/>
    <m/>
    <x v="1"/>
    <s v="JAR"/>
    <d v="2019-04-22T14:00:00"/>
    <m/>
    <s v="J G H"/>
    <s v="Carga"/>
    <x v="1"/>
    <n v="13.5"/>
    <n v="26"/>
    <x v="2"/>
    <s v="RENTA BOX"/>
    <s v="Retira cliente Inyección"/>
    <s v="Murcia"/>
    <s v="Rentabox - Los Marines"/>
    <m/>
    <m/>
    <m/>
    <n v="45"/>
    <x v="2"/>
    <x v="84"/>
    <x v="42"/>
    <m/>
    <n v="1"/>
    <x v="0"/>
    <x v="0"/>
    <s v="SI"/>
    <s v="SI"/>
    <s v="SI"/>
    <n v="0"/>
    <n v="1"/>
    <s v="CLIENTES"/>
    <x v="17"/>
    <x v="4"/>
    <n v="468"/>
    <n v="18"/>
    <n v="0.2"/>
  </r>
  <r>
    <d v="2019-04-22T00:00:00"/>
    <d v="1899-12-30T15:00:00"/>
    <d v="1899-12-30T15:00:00"/>
    <m/>
    <x v="1"/>
    <s v="JAR"/>
    <d v="2019-04-22T15:00:00"/>
    <m/>
    <s v="J G H"/>
    <s v="Carga"/>
    <x v="1"/>
    <n v="13.5"/>
    <n v="26"/>
    <x v="2"/>
    <s v="RENTA BOX"/>
    <s v="Retira cliente Inyección"/>
    <s v="Murcia"/>
    <s v="Rentabox - Los Marines"/>
    <m/>
    <m/>
    <m/>
    <n v="45"/>
    <x v="4"/>
    <x v="85"/>
    <x v="9"/>
    <m/>
    <n v="1"/>
    <x v="0"/>
    <x v="0"/>
    <s v="SI"/>
    <s v="Retraso"/>
    <s v="Retraso"/>
    <n v="1"/>
    <n v="0"/>
    <s v="CLIENTES"/>
    <x v="17"/>
    <x v="4"/>
    <n v="468"/>
    <n v="18"/>
    <n v="0.2"/>
  </r>
  <r>
    <d v="2019-04-22T00:00:00"/>
    <d v="1899-12-30T16:30:00"/>
    <d v="1899-12-30T16:30:00"/>
    <m/>
    <x v="1"/>
    <s v="JAR"/>
    <d v="2019-04-22T16:30:00"/>
    <m/>
    <s v="J G H"/>
    <s v="Carga"/>
    <x v="1"/>
    <n v="13.5"/>
    <n v="26"/>
    <x v="2"/>
    <s v="RENTA BOX"/>
    <s v="Retira cliente Inyección"/>
    <s v="Murcia"/>
    <s v="Alb. De Schoeller para Lorqui"/>
    <m/>
    <m/>
    <m/>
    <n v="45"/>
    <x v="6"/>
    <x v="85"/>
    <x v="8"/>
    <m/>
    <n v="1"/>
    <x v="0"/>
    <x v="0"/>
    <s v="SI"/>
    <s v="Retraso"/>
    <s v="Retraso"/>
    <n v="1"/>
    <n v="0"/>
    <s v="CLIENTES"/>
    <x v="17"/>
    <x v="4"/>
    <n v="468"/>
    <n v="18"/>
    <n v="0.2"/>
  </r>
  <r>
    <d v="2019-04-22T00:00:00"/>
    <d v="1899-12-30T17:30:00"/>
    <d v="1899-12-30T17:30:00"/>
    <m/>
    <x v="1"/>
    <s v="JAR"/>
    <d v="2019-04-22T17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4"/>
    <x v="56"/>
    <m/>
    <n v="1"/>
    <x v="0"/>
    <x v="0"/>
    <s v="SI"/>
    <s v="SI"/>
    <s v="SI"/>
    <n v="0"/>
    <n v="1"/>
    <s v="TRANS. PROPIO"/>
    <x v="17"/>
    <x v="4"/>
    <n v="468"/>
    <n v="18"/>
    <n v="0.2"/>
  </r>
  <r>
    <d v="2019-04-22T00:00:00"/>
    <d v="1899-12-30T21:30:00"/>
    <d v="1899-12-30T21:30:00"/>
    <m/>
    <x v="1"/>
    <s v="JAR"/>
    <d v="2019-04-22T21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4"/>
    <x v="214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06:00:00"/>
    <d v="1899-12-30T06:00:00"/>
    <m/>
    <x v="1"/>
    <s v="JAR"/>
    <d v="2019-04-23T06:00:00"/>
    <m/>
    <s v="SUS MEDIOS"/>
    <s v="Descarga"/>
    <x v="1"/>
    <n v="13.5"/>
    <n v="26"/>
    <x v="0"/>
    <s v="MORSSINKHOF"/>
    <s v="Proveedor Inyección"/>
    <s v="Palau"/>
    <m/>
    <m/>
    <m/>
    <m/>
    <n v="60"/>
    <x v="2"/>
    <x v="85"/>
    <x v="2"/>
    <m/>
    <n v="1"/>
    <x v="0"/>
    <x v="0"/>
    <s v="SI"/>
    <s v="SI"/>
    <s v="Retraso"/>
    <n v="1"/>
    <n v="0"/>
    <s v="PROVEEDORES"/>
    <x v="17"/>
    <x v="4"/>
    <n v="468"/>
    <n v="18"/>
    <n v="0.2"/>
  </r>
  <r>
    <d v="2019-04-23T00:00:00"/>
    <d v="1899-12-30T07:00:00"/>
    <d v="1899-12-30T07:00:00"/>
    <m/>
    <x v="1"/>
    <s v="JAR"/>
    <d v="2019-04-23T07:00:00"/>
    <m/>
    <s v="SESE"/>
    <s v="Carga"/>
    <x v="1"/>
    <n v="13.5"/>
    <n v="26"/>
    <x v="0"/>
    <s v="VALEO"/>
    <s v="Retira cliente Inyección"/>
    <s v="Jaén"/>
    <m/>
    <m/>
    <m/>
    <m/>
    <n v="60"/>
    <x v="8"/>
    <x v="85"/>
    <x v="42"/>
    <m/>
    <n v="1"/>
    <x v="0"/>
    <x v="0"/>
    <s v="SI"/>
    <s v="SI"/>
    <s v="Retraso"/>
    <n v="1"/>
    <n v="0"/>
    <s v="CLIENTES"/>
    <x v="17"/>
    <x v="4"/>
    <n v="468"/>
    <n v="18"/>
    <n v="0.2"/>
  </r>
  <r>
    <d v="2019-04-23T00:00:00"/>
    <d v="1899-12-30T07:30:00"/>
    <d v="1899-12-30T07:30:00"/>
    <m/>
    <x v="1"/>
    <s v="MR"/>
    <d v="2019-04-23T07:30:00"/>
    <m/>
    <s v="GONZATRANS"/>
    <s v="Carga"/>
    <x v="0"/>
    <n v="8"/>
    <n v="16"/>
    <x v="0"/>
    <s v="GONZATRANS"/>
    <s v="Recogida diaria"/>
    <s v="VARIOS"/>
    <m/>
    <m/>
    <m/>
    <m/>
    <n v="30"/>
    <x v="5"/>
    <x v="85"/>
    <x v="18"/>
    <m/>
    <n v="0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08:15:00"/>
    <d v="1899-12-30T08:15:00"/>
    <m/>
    <x v="1"/>
    <s v="JAR"/>
    <d v="2019-04-23T08:30:00"/>
    <s v="DAVID "/>
    <s v="DAVID BERTRAN"/>
    <s v="Carga"/>
    <x v="0"/>
    <n v="4"/>
    <n v="6"/>
    <x v="0"/>
    <s v="RESIDUOS "/>
    <s v="Recogida diaria"/>
    <s v="VARIOS"/>
    <m/>
    <m/>
    <m/>
    <m/>
    <n v="10"/>
    <x v="4"/>
    <x v="85"/>
    <x v="94"/>
    <m/>
    <n v="0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08:30:00"/>
    <d v="1899-12-30T08:30:00"/>
    <m/>
    <x v="1"/>
    <s v="JAR"/>
    <d v="2019-04-23T08:30:00"/>
    <m/>
    <s v="ALGAITRUCK"/>
    <s v="Descarga"/>
    <x v="1"/>
    <n v="13.5"/>
    <n v="26"/>
    <x v="0"/>
    <s v="SCHOELLER LORQUI"/>
    <s v="Entre plantas"/>
    <s v="Palau"/>
    <m/>
    <m/>
    <m/>
    <m/>
    <n v="60"/>
    <x v="0"/>
    <x v="85"/>
    <x v="20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09:00:00"/>
    <d v="1899-12-30T09:00:00"/>
    <m/>
    <x v="1"/>
    <s v="JAR"/>
    <d v="2019-04-23T09:00:00"/>
    <m/>
    <s v="J G H"/>
    <s v="Carga"/>
    <x v="1"/>
    <n v="13.5"/>
    <n v="26"/>
    <x v="2"/>
    <s v="RENTA BOX"/>
    <s v="Retira cliente Inyección"/>
    <s v="Murcia"/>
    <s v="Alb. De Rentabox 03904 - Los Marines"/>
    <m/>
    <m/>
    <m/>
    <n v="45"/>
    <x v="4"/>
    <x v="85"/>
    <x v="22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09:40:00"/>
    <d v="1899-12-30T09:40:00"/>
    <m/>
    <x v="1"/>
    <s v="JAR"/>
    <d v="2019-04-23T09:30:00"/>
    <m/>
    <s v="TRANSPARETS"/>
    <s v="Carga"/>
    <x v="0"/>
    <n v="11"/>
    <n v="7"/>
    <x v="0"/>
    <s v="AQUA AMBIENT"/>
    <s v="Retira cliente Roto"/>
    <s v="montmelo"/>
    <m/>
    <m/>
    <m/>
    <m/>
    <n v="30"/>
    <x v="4"/>
    <x v="85"/>
    <x v="83"/>
    <m/>
    <n v="0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09:45:00"/>
    <d v="1899-12-30T09:45:00"/>
    <m/>
    <x v="1"/>
    <s v="JAR"/>
    <d v="2019-04-23T10:00:00"/>
    <n v="27141"/>
    <s v="DAVID BERTRAN"/>
    <s v="Carga"/>
    <x v="0"/>
    <n v="2"/>
    <n v="2"/>
    <x v="0"/>
    <s v="VARIOS"/>
    <s v="DDP Cliente Roto"/>
    <s v="viladecans"/>
    <m/>
    <m/>
    <m/>
    <m/>
    <n v="10"/>
    <x v="5"/>
    <x v="85"/>
    <x v="53"/>
    <m/>
    <n v="0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0:00:00"/>
    <d v="1899-12-30T10:00:00"/>
    <m/>
    <x v="1"/>
    <s v="JAR"/>
    <d v="2019-04-23T10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4"/>
    <x v="85"/>
    <x v="14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0:30:00"/>
    <d v="1899-12-30T10:30:00"/>
    <m/>
    <x v="1"/>
    <s v="JAR"/>
    <d v="2019-04-23T10:30:00"/>
    <m/>
    <s v="SCHENKER"/>
    <s v="Descarga"/>
    <x v="0"/>
    <n v="2"/>
    <n v="3"/>
    <x v="0"/>
    <s v="VARIOS"/>
    <s v="Proveedor Inyección"/>
    <s v="palau"/>
    <s v="DOW LDPE 780E NATURAL"/>
    <m/>
    <m/>
    <m/>
    <n v="10"/>
    <x v="3"/>
    <x v="85"/>
    <x v="1"/>
    <m/>
    <n v="0"/>
    <x v="0"/>
    <x v="0"/>
    <s v="SI"/>
    <s v="SI"/>
    <s v="SI"/>
    <n v="0"/>
    <n v="1"/>
    <s v="PROVEEDORES"/>
    <x v="17"/>
    <x v="4"/>
    <n v="468"/>
    <n v="18"/>
    <n v="0.2"/>
  </r>
  <r>
    <d v="2019-04-23T00:00:00"/>
    <d v="1899-12-30T11:00:00"/>
    <d v="1899-12-30T11:00:00"/>
    <m/>
    <x v="1"/>
    <s v="JAR"/>
    <d v="2019-04-23T11:00:00"/>
    <m/>
    <s v="J G H"/>
    <s v="Carga"/>
    <x v="1"/>
    <n v="13.5"/>
    <n v="26"/>
    <x v="2"/>
    <s v="RENTA BOX"/>
    <s v="Retira cliente Inyección"/>
    <s v="Murcia"/>
    <s v="Alb. De Schoeller para Lorqui"/>
    <m/>
    <m/>
    <m/>
    <n v="45"/>
    <x v="4"/>
    <x v="85"/>
    <x v="2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1:30:00"/>
    <m/>
    <m/>
    <x v="0"/>
    <s v="JAR"/>
    <d v="2019-04-23T11:30:00"/>
    <m/>
    <s v="NOUTRANSPORT"/>
    <s v="Carga"/>
    <x v="0"/>
    <n v="3"/>
    <n v="6"/>
    <x v="0"/>
    <s v="SCHOELLER HOLANDA"/>
    <s v="DDP Cliente Filial"/>
    <s v="holanda"/>
    <m/>
    <m/>
    <m/>
    <m/>
    <n v="10"/>
    <x v="5"/>
    <x v="85"/>
    <x v="3"/>
    <m/>
    <n v="0"/>
    <x v="0"/>
    <x v="0"/>
    <s v="No"/>
    <s v="Sin cita"/>
    <s v="Sin cita"/>
    <n v="1"/>
    <n v="0"/>
    <s v="TRANS. PROPIO"/>
    <x v="17"/>
    <x v="4"/>
    <n v="468"/>
    <n v="18"/>
    <n v="0.2"/>
  </r>
  <r>
    <d v="2019-04-23T00:00:00"/>
    <d v="1899-12-30T12:00:00"/>
    <d v="1899-12-30T12:00:00"/>
    <m/>
    <x v="1"/>
    <s v="JAR"/>
    <d v="2019-04-23T12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4"/>
    <x v="85"/>
    <x v="4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2:30:00"/>
    <m/>
    <m/>
    <x v="0"/>
    <s v="JAR"/>
    <d v="2019-04-23T12:30:00"/>
    <n v="27510"/>
    <s v="SUS MEDIOS"/>
    <s v="Carga"/>
    <x v="0"/>
    <n v="1"/>
    <n v="1"/>
    <x v="1"/>
    <s v="VARIOS"/>
    <s v="Retira cliente Roto"/>
    <s v="Mallorca"/>
    <m/>
    <m/>
    <m/>
    <m/>
    <n v="10"/>
    <x v="3"/>
    <x v="85"/>
    <x v="5"/>
    <m/>
    <n v="0"/>
    <x v="0"/>
    <x v="0"/>
    <s v="No"/>
    <s v="Sin cita"/>
    <s v="Sin cita"/>
    <n v="1"/>
    <n v="0"/>
    <s v="CLIENTES"/>
    <x v="17"/>
    <x v="4"/>
    <n v="468"/>
    <n v="18"/>
    <n v="0.2"/>
  </r>
  <r>
    <d v="2019-04-23T00:00:00"/>
    <d v="1899-12-30T13:00:00"/>
    <d v="1899-12-30T13:00:00"/>
    <m/>
    <x v="1"/>
    <s v="JAR"/>
    <d v="2019-04-23T13:00:00"/>
    <m/>
    <s v="J G H"/>
    <s v="Carga"/>
    <x v="1"/>
    <n v="13.5"/>
    <n v="26"/>
    <x v="2"/>
    <s v="RENTA BOX"/>
    <s v="Retira cliente Inyección"/>
    <s v="Murcia"/>
    <s v="Alb. De Schoeller para Lorqui"/>
    <m/>
    <m/>
    <m/>
    <n v="45"/>
    <x v="6"/>
    <x v="85"/>
    <x v="37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3:30:00"/>
    <d v="1899-12-30T13:30:00"/>
    <m/>
    <x v="1"/>
    <s v="JAR"/>
    <d v="2019-04-23T13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5"/>
    <x v="6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4:15:00"/>
    <d v="1899-12-30T14:15:00"/>
    <m/>
    <x v="1"/>
    <s v="JAR"/>
    <d v="2019-04-23T14:30:00"/>
    <m/>
    <s v="NOUTRANSPORT"/>
    <s v="Descarga"/>
    <x v="1"/>
    <n v="13.5"/>
    <n v="26"/>
    <x v="0"/>
    <s v="NOUTRANSPORT"/>
    <s v="Entre plantas"/>
    <s v="PALAU"/>
    <s v="Kaiman azul stock."/>
    <m/>
    <m/>
    <m/>
    <n v="60"/>
    <x v="8"/>
    <x v="85"/>
    <x v="216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4:30:00"/>
    <d v="1899-12-30T14:30:00"/>
    <m/>
    <x v="1"/>
    <s v="JAR"/>
    <d v="2019-04-23T14:30:00"/>
    <m/>
    <s v="J G H"/>
    <s v="Carga"/>
    <x v="1"/>
    <n v="13.5"/>
    <n v="26"/>
    <x v="2"/>
    <s v="RENTA BOX"/>
    <s v="Retira cliente Inyección"/>
    <s v="Murcia"/>
    <s v="Alb. De Schoeller para Lorqui"/>
    <m/>
    <m/>
    <m/>
    <n v="45"/>
    <x v="6"/>
    <x v="85"/>
    <x v="12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5:00:00"/>
    <d v="1899-12-30T15:00:00"/>
    <m/>
    <x v="1"/>
    <s v="JAR"/>
    <d v="2019-04-23T15:00:00"/>
    <m/>
    <s v="J G H"/>
    <s v="Carga"/>
    <x v="1"/>
    <n v="13.5"/>
    <n v="26"/>
    <x v="2"/>
    <s v="RENTA BOX"/>
    <s v="Retira cliente Inyección"/>
    <s v="Murcia"/>
    <s v="Alb. De Schoeller para Lorqui"/>
    <m/>
    <m/>
    <m/>
    <n v="45"/>
    <x v="6"/>
    <x v="85"/>
    <x v="39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5:30:00"/>
    <d v="1899-12-30T15:30:00"/>
    <m/>
    <x v="1"/>
    <s v="JAR"/>
    <d v="2019-04-23T15:30:00"/>
    <m/>
    <s v="SUS MEDIOS"/>
    <s v="Carga"/>
    <x v="1"/>
    <n v="13.5"/>
    <n v="26"/>
    <x v="0"/>
    <s v="CHEP"/>
    <s v="Retira cliente Inyección"/>
    <s v="varios"/>
    <n v="3680334240"/>
    <m/>
    <m/>
    <m/>
    <n v="60"/>
    <x v="0"/>
    <x v="85"/>
    <x v="0"/>
    <m/>
    <n v="1"/>
    <x v="0"/>
    <x v="0"/>
    <s v="SI"/>
    <s v="SI"/>
    <s v="Adelanto"/>
    <n v="0"/>
    <n v="1"/>
    <s v="CLIENTES"/>
    <x v="17"/>
    <x v="4"/>
    <n v="468"/>
    <n v="18"/>
    <n v="0.2"/>
  </r>
  <r>
    <d v="2019-04-23T00:00:00"/>
    <d v="1899-12-30T16:00:00"/>
    <d v="1899-12-30T16:00:00"/>
    <m/>
    <x v="1"/>
    <s v="JAR"/>
    <d v="2019-04-23T16:00:00"/>
    <m/>
    <s v="SESE"/>
    <s v="Carga"/>
    <x v="1"/>
    <n v="13.5"/>
    <n v="26"/>
    <x v="0"/>
    <s v="VALEO"/>
    <s v="Retira cliente Inyección"/>
    <s v="Jaén"/>
    <m/>
    <m/>
    <m/>
    <m/>
    <n v="60"/>
    <x v="8"/>
    <x v="85"/>
    <x v="13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6:30:00"/>
    <m/>
    <m/>
    <x v="0"/>
    <s v="JAR"/>
    <d v="2019-04-23T16:30:00"/>
    <m/>
    <s v="SUS MEDIOS"/>
    <s v="Carga"/>
    <x v="1"/>
    <n v="13.5"/>
    <n v="26"/>
    <x v="0"/>
    <s v="SCHOELLER POLONIA"/>
    <s v="Retira cliente Filial"/>
    <s v="Polonia"/>
    <m/>
    <m/>
    <m/>
    <m/>
    <n v="60"/>
    <x v="1"/>
    <x v="85"/>
    <x v="8"/>
    <m/>
    <n v="1"/>
    <x v="0"/>
    <x v="0"/>
    <s v="No"/>
    <s v="Sin cita"/>
    <s v="Sin cita"/>
    <n v="1"/>
    <n v="0"/>
    <s v="CLIENTES"/>
    <x v="17"/>
    <x v="4"/>
    <n v="468"/>
    <n v="18"/>
    <n v="0.2"/>
  </r>
  <r>
    <d v="2019-04-23T00:00:00"/>
    <d v="1899-12-30T16:40:00"/>
    <d v="1899-12-30T16:40:00"/>
    <m/>
    <x v="1"/>
    <s v="JAR"/>
    <d v="2019-04-23T16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5"/>
    <x v="169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6:45:00"/>
    <d v="1899-12-30T16:45:00"/>
    <m/>
    <x v="1"/>
    <s v="JAR"/>
    <d v="2019-04-23T17:00:00"/>
    <m/>
    <s v="SUS MEDIOS"/>
    <s v="Carga"/>
    <x v="1"/>
    <n v="13.5"/>
    <n v="26"/>
    <x v="0"/>
    <s v="AQUA AMBIENT"/>
    <s v="Retira cliente Roto"/>
    <s v="VARIOS"/>
    <m/>
    <m/>
    <m/>
    <m/>
    <n v="10"/>
    <x v="6"/>
    <x v="85"/>
    <x v="87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8:00:00"/>
    <d v="1899-12-30T18:00:00"/>
    <m/>
    <x v="1"/>
    <s v="JAR"/>
    <d v="2019-04-23T18:00:00"/>
    <m/>
    <s v="SESE"/>
    <s v="Carga"/>
    <x v="1"/>
    <n v="13.5"/>
    <n v="26"/>
    <x v="0"/>
    <s v="VALEO"/>
    <s v="Retira cliente Inyección"/>
    <s v="Jaén"/>
    <m/>
    <m/>
    <m/>
    <m/>
    <n v="60"/>
    <x v="8"/>
    <x v="85"/>
    <x v="47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8:30:00"/>
    <d v="1899-12-30T18:30:00"/>
    <m/>
    <x v="1"/>
    <s v="JAR"/>
    <d v="2019-04-23T18:30:00"/>
    <n v="6007126"/>
    <s v="BREGER"/>
    <s v="Carga"/>
    <x v="0"/>
    <n v="1"/>
    <n v="2"/>
    <x v="0"/>
    <s v="SCHOELLER FRANCIA"/>
    <s v="Retira cliente Filial"/>
    <s v="NURIEUX"/>
    <m/>
    <m/>
    <m/>
    <m/>
    <n v="10"/>
    <x v="6"/>
    <x v="85"/>
    <x v="48"/>
    <m/>
    <n v="0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18:40:00"/>
    <d v="1899-12-30T18:40:00"/>
    <m/>
    <x v="1"/>
    <s v="JAR"/>
    <d v="2019-04-23T18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5"/>
    <x v="239"/>
    <m/>
    <n v="1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9:00:00"/>
    <d v="1899-12-30T19:00:00"/>
    <m/>
    <x v="1"/>
    <s v="JAR"/>
    <d v="2019-04-23T19:00:00"/>
    <m/>
    <s v="NOUTRANSPORT"/>
    <s v="Descarga"/>
    <x v="0"/>
    <n v="5"/>
    <n v="10"/>
    <x v="0"/>
    <s v="SCHOELLER SCHWERIN"/>
    <s v="Filial Import"/>
    <s v="Palau"/>
    <s v="CB 1196 // 19 SCHWERIN"/>
    <m/>
    <m/>
    <m/>
    <n v="60"/>
    <x v="8"/>
    <x v="85"/>
    <x v="57"/>
    <m/>
    <n v="0"/>
    <x v="0"/>
    <x v="0"/>
    <s v="SI"/>
    <s v="SI"/>
    <s v="SI"/>
    <n v="0"/>
    <n v="1"/>
    <s v="TRANS. PROPIO"/>
    <x v="17"/>
    <x v="4"/>
    <n v="468"/>
    <n v="18"/>
    <n v="0.2"/>
  </r>
  <r>
    <d v="2019-04-23T00:00:00"/>
    <d v="1899-12-30T19:30:00"/>
    <d v="1899-12-30T19:30:00"/>
    <m/>
    <x v="1"/>
    <s v="JAR"/>
    <d v="2019-04-23T19:30:00"/>
    <m/>
    <s v="SUS MEDIOS"/>
    <s v="Carga"/>
    <x v="1"/>
    <n v="13.5"/>
    <n v="26"/>
    <x v="0"/>
    <s v="CHEP"/>
    <s v="Retira cliente Inyección"/>
    <s v="varios"/>
    <n v="3680322651"/>
    <m/>
    <m/>
    <m/>
    <n v="60"/>
    <x v="8"/>
    <x v="85"/>
    <x v="7"/>
    <m/>
    <n v="1"/>
    <x v="0"/>
    <x v="0"/>
    <s v="SI"/>
    <s v="SI"/>
    <s v="Adelanto"/>
    <n v="0"/>
    <n v="1"/>
    <s v="CLIENTES"/>
    <x v="17"/>
    <x v="4"/>
    <n v="468"/>
    <n v="18"/>
    <n v="0.2"/>
  </r>
  <r>
    <d v="2019-04-23T00:00:00"/>
    <d v="1899-12-30T20:00:00"/>
    <d v="1899-12-30T20:00:00"/>
    <m/>
    <x v="1"/>
    <s v="JAR"/>
    <d v="2019-04-23T20:00:00"/>
    <n v="6006929"/>
    <s v="BREGER"/>
    <s v="Carga"/>
    <x v="1"/>
    <n v="13.5"/>
    <n v="26"/>
    <x v="0"/>
    <s v="SCHOELLER FRANCIA"/>
    <s v="Retira cliente Filial"/>
    <s v="france"/>
    <m/>
    <m/>
    <m/>
    <m/>
    <n v="45"/>
    <x v="6"/>
    <x v="85"/>
    <x v="50"/>
    <m/>
    <n v="1"/>
    <x v="0"/>
    <x v="0"/>
    <s v="SI"/>
    <s v="SI"/>
    <s v="SI"/>
    <n v="0"/>
    <n v="1"/>
    <s v="CLIENTES"/>
    <x v="17"/>
    <x v="4"/>
    <n v="468"/>
    <n v="18"/>
    <n v="0.2"/>
  </r>
  <r>
    <d v="2019-04-23T00:00:00"/>
    <d v="1899-12-30T20:30:00"/>
    <d v="1899-12-30T20:30:00"/>
    <m/>
    <x v="1"/>
    <s v="JAR"/>
    <d v="2019-04-23T20:30:00"/>
    <m/>
    <s v="SUS MEDIOS"/>
    <s v="Carga"/>
    <x v="1"/>
    <n v="13.5"/>
    <n v="26"/>
    <x v="0"/>
    <s v="CHEP"/>
    <s v="Retira cliente Inyección"/>
    <s v="varios"/>
    <n v="3680334230"/>
    <m/>
    <m/>
    <m/>
    <n v="60"/>
    <x v="0"/>
    <x v="85"/>
    <x v="5"/>
    <m/>
    <n v="1"/>
    <x v="0"/>
    <x v="0"/>
    <s v="SI"/>
    <s v="SI"/>
    <s v="Adelanto"/>
    <n v="0"/>
    <n v="1"/>
    <s v="CLIENTES"/>
    <x v="17"/>
    <x v="4"/>
    <n v="468"/>
    <n v="18"/>
    <n v="0.2"/>
  </r>
  <r>
    <d v="2019-04-23T00:00:00"/>
    <d v="1899-12-30T21:30:00"/>
    <d v="1899-12-30T21:30:00"/>
    <m/>
    <x v="1"/>
    <s v="JAR"/>
    <d v="2019-04-23T21:30:00"/>
    <m/>
    <s v="SUS MEDIOS"/>
    <s v="Carga"/>
    <x v="1"/>
    <n v="13.5"/>
    <n v="26"/>
    <x v="0"/>
    <s v="CHEP"/>
    <s v="Retira cliente Inyección"/>
    <s v="varios"/>
    <n v="3680334237"/>
    <m/>
    <m/>
    <m/>
    <n v="60"/>
    <x v="8"/>
    <x v="85"/>
    <x v="56"/>
    <m/>
    <n v="1"/>
    <x v="0"/>
    <x v="0"/>
    <s v="SI"/>
    <s v="SI"/>
    <s v="Adelanto"/>
    <n v="0"/>
    <n v="1"/>
    <s v="CLIENTES"/>
    <x v="17"/>
    <x v="4"/>
    <n v="468"/>
    <n v="18"/>
    <n v="0.2"/>
  </r>
  <r>
    <d v="2019-04-24T00:00:00"/>
    <d v="1899-12-30T07:30:00"/>
    <d v="1899-12-30T07:30:00"/>
    <m/>
    <x v="1"/>
    <s v="MR"/>
    <d v="2019-04-24T07:30:00"/>
    <m/>
    <s v="GONZATRANS"/>
    <s v="Carga"/>
    <x v="0"/>
    <n v="8"/>
    <n v="16"/>
    <x v="0"/>
    <s v="GONZATRANS"/>
    <s v="Recogida diaria"/>
    <s v="VARIOS"/>
    <m/>
    <m/>
    <m/>
    <m/>
    <n v="30"/>
    <x v="0"/>
    <x v="86"/>
    <x v="18"/>
    <m/>
    <n v="0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08:00:00"/>
    <d v="1899-12-30T08:00:00"/>
    <m/>
    <x v="1"/>
    <s v="JAR"/>
    <d v="2019-04-24T08:00:00"/>
    <n v="27211"/>
    <s v="EL MOSCA"/>
    <s v="Carga"/>
    <x v="1"/>
    <n v="13.5"/>
    <n v="26"/>
    <x v="0"/>
    <s v="SAT 8275 QUESOS FLOR VALSEQUILLO"/>
    <s v="DDP Cliente Inyección"/>
    <s v="Las Palmas"/>
    <m/>
    <m/>
    <m/>
    <m/>
    <m/>
    <x v="10"/>
    <x v="23"/>
    <x v="119"/>
    <m/>
    <n v="1"/>
    <x v="1"/>
    <x v="1"/>
    <s v="N/A"/>
    <s v="N/A"/>
    <s v="N/A"/>
    <n v="1"/>
    <n v="0"/>
    <s v="TRANS. PROPIO"/>
    <x v="5"/>
    <x v="2"/>
    <n v="468"/>
    <n v="18"/>
    <n v="0.2"/>
  </r>
  <r>
    <d v="2019-04-24T00:00:00"/>
    <d v="1899-12-30T08:15:00"/>
    <d v="1899-12-30T08:15:00"/>
    <m/>
    <x v="1"/>
    <s v="JAR"/>
    <d v="2019-04-24T08:30:00"/>
    <n v="27487"/>
    <s v="DAVID BERTRAN"/>
    <s v="Carga"/>
    <x v="0"/>
    <n v="4"/>
    <n v="6"/>
    <x v="0"/>
    <s v="VARIOS"/>
    <s v="DDP Cliente Inyección"/>
    <s v="Hospitalet"/>
    <m/>
    <m/>
    <m/>
    <m/>
    <n v="20"/>
    <x v="4"/>
    <x v="86"/>
    <x v="94"/>
    <m/>
    <n v="0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08:30:00"/>
    <d v="1899-12-30T08:30:00"/>
    <m/>
    <x v="1"/>
    <s v="JAR"/>
    <d v="2019-04-24T08:30:00"/>
    <m/>
    <s v="SUS MEDIOS"/>
    <s v="Descarga"/>
    <x v="1"/>
    <n v="13.5"/>
    <n v="26"/>
    <x v="0"/>
    <s v="CHEP"/>
    <s v="Proveedor Inyección"/>
    <s v="PALAU"/>
    <m/>
    <m/>
    <m/>
    <m/>
    <n v="60"/>
    <x v="0"/>
    <x v="86"/>
    <x v="20"/>
    <m/>
    <n v="1"/>
    <x v="0"/>
    <x v="0"/>
    <s v="SI"/>
    <s v="SI"/>
    <s v="SI"/>
    <n v="0"/>
    <n v="1"/>
    <s v="PROVEEDORES"/>
    <x v="17"/>
    <x v="4"/>
    <n v="468"/>
    <n v="18"/>
    <n v="0.2"/>
  </r>
  <r>
    <d v="2019-04-24T00:00:00"/>
    <d v="1899-12-30T09:00:00"/>
    <d v="1899-12-30T09:00:00"/>
    <m/>
    <x v="1"/>
    <s v="JAR"/>
    <d v="2019-04-24T09:00:00"/>
    <n v="6007015"/>
    <s v="BREGER"/>
    <s v="Carga"/>
    <x v="1"/>
    <n v="13.5"/>
    <n v="26"/>
    <x v="0"/>
    <s v="SCHOELLER FRANCIA"/>
    <s v="Retira cliente Filial"/>
    <s v="France"/>
    <m/>
    <m/>
    <m/>
    <m/>
    <n v="45"/>
    <x v="4"/>
    <x v="86"/>
    <x v="22"/>
    <m/>
    <n v="1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09:30:00"/>
    <d v="1899-12-30T09:30:00"/>
    <m/>
    <x v="1"/>
    <s v="JAR"/>
    <d v="2019-04-24T09:30:00"/>
    <n v="27628"/>
    <s v="SUS MEDIOS"/>
    <s v="Carga"/>
    <x v="0"/>
    <n v="1"/>
    <n v="2"/>
    <x v="1"/>
    <s v="PROQUIMIA"/>
    <s v="Retira cliente Roto"/>
    <s v="Vic"/>
    <n v="27595"/>
    <m/>
    <m/>
    <m/>
    <n v="10"/>
    <x v="5"/>
    <x v="86"/>
    <x v="0"/>
    <m/>
    <n v="0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0:00:00"/>
    <d v="1899-12-30T10:00:00"/>
    <m/>
    <x v="1"/>
    <s v="JAR"/>
    <d v="2019-04-24T10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0"/>
    <x v="86"/>
    <x v="14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1:00:00"/>
    <m/>
    <m/>
    <x v="0"/>
    <s v="JAR"/>
    <d v="2019-04-24T11:00:00"/>
    <n v="27408"/>
    <s v="SUS MEDIOS"/>
    <s v="Carga"/>
    <x v="0"/>
    <n v="6"/>
    <n v="11"/>
    <x v="0"/>
    <s v="HEROGRA FERT."/>
    <s v="Retira cliente Roto"/>
    <s v="Granada"/>
    <m/>
    <m/>
    <m/>
    <m/>
    <n v="30"/>
    <x v="4"/>
    <x v="86"/>
    <x v="2"/>
    <m/>
    <n v="0"/>
    <x v="0"/>
    <x v="0"/>
    <s v="No"/>
    <s v="Sin cita"/>
    <s v="Sin cita"/>
    <n v="1"/>
    <n v="0"/>
    <s v="CLIENTES"/>
    <x v="17"/>
    <x v="4"/>
    <n v="468"/>
    <n v="18"/>
    <n v="0.2"/>
  </r>
  <r>
    <d v="2019-04-24T00:00:00"/>
    <d v="1899-12-30T11:15:00"/>
    <d v="1899-12-30T11:15:00"/>
    <m/>
    <x v="1"/>
    <s v="JAR"/>
    <d v="2019-04-24T11:30:00"/>
    <n v="27487"/>
    <s v="DAVID BERTRAN"/>
    <s v="Carga"/>
    <x v="0"/>
    <n v="4"/>
    <n v="6"/>
    <x v="0"/>
    <s v="VARIOS"/>
    <s v="DDP Cliente Inyección"/>
    <s v="Hospitalet"/>
    <m/>
    <m/>
    <m/>
    <m/>
    <n v="20"/>
    <x v="5"/>
    <x v="86"/>
    <x v="75"/>
    <m/>
    <n v="0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1:30:00"/>
    <d v="1899-12-30T11:30:00"/>
    <m/>
    <x v="1"/>
    <s v="JAR"/>
    <d v="2019-04-24T11:30:00"/>
    <m/>
    <s v="ALGAITRUCK"/>
    <s v="Descarga"/>
    <x v="1"/>
    <n v="13.5"/>
    <n v="26"/>
    <x v="0"/>
    <s v="SCHOELLER LORQUI"/>
    <s v="Entre plantas"/>
    <s v="Palau"/>
    <m/>
    <m/>
    <m/>
    <m/>
    <n v="60"/>
    <x v="0"/>
    <x v="86"/>
    <x v="3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2:00:00"/>
    <d v="1899-12-30T12:00:00"/>
    <m/>
    <x v="1"/>
    <s v="JAR"/>
    <d v="2019-04-24T12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4"/>
    <x v="86"/>
    <x v="4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2:15:00"/>
    <d v="1899-12-30T12:15:00"/>
    <m/>
    <x v="1"/>
    <s v="JAR"/>
    <d v="2019-04-24T12:30:00"/>
    <m/>
    <s v="NIKA"/>
    <s v="Descarga"/>
    <x v="0"/>
    <n v="1"/>
    <n v="2"/>
    <x v="0"/>
    <s v="POWDER"/>
    <s v="Proveedor Roto"/>
    <s v="PALAU"/>
    <m/>
    <m/>
    <m/>
    <m/>
    <m/>
    <x v="4"/>
    <x v="86"/>
    <x v="36"/>
    <m/>
    <n v="0"/>
    <x v="0"/>
    <x v="0"/>
    <s v="SI"/>
    <s v="SI"/>
    <s v="SI"/>
    <n v="0"/>
    <n v="1"/>
    <s v="PROVEEDORES"/>
    <x v="17"/>
    <x v="4"/>
    <n v="468"/>
    <n v="18"/>
    <n v="0.2"/>
  </r>
  <r>
    <d v="2019-04-24T00:00:00"/>
    <d v="1899-12-30T12:30:00"/>
    <d v="1899-12-30T12:30:00"/>
    <m/>
    <x v="1"/>
    <s v="JAR"/>
    <d v="2019-04-24T12:30:00"/>
    <m/>
    <s v="ALGAITRUCK"/>
    <s v="Carga"/>
    <x v="1"/>
    <n v="13.5"/>
    <n v="26"/>
    <x v="0"/>
    <s v="SCHOELLER LORQUI"/>
    <s v="Entre plantas"/>
    <s v="Palau"/>
    <m/>
    <m/>
    <m/>
    <m/>
    <n v="60"/>
    <x v="4"/>
    <x v="86"/>
    <x v="5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3:15:00"/>
    <d v="1899-12-30T13:15:00"/>
    <m/>
    <x v="1"/>
    <s v="JAR"/>
    <d v="2019-04-24T13:30:00"/>
    <m/>
    <s v="SUS MEDIOS"/>
    <s v="Carga"/>
    <x v="1"/>
    <n v="13.5"/>
    <n v="26"/>
    <x v="0"/>
    <s v="AQUA AMBIENT"/>
    <s v="Retira cliente Roto"/>
    <s v="VARIOS"/>
    <m/>
    <m/>
    <m/>
    <m/>
    <n v="10"/>
    <x v="4"/>
    <x v="86"/>
    <x v="60"/>
    <m/>
    <n v="1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3:30:00"/>
    <d v="1899-12-30T13:30:00"/>
    <m/>
    <x v="1"/>
    <s v="JAR"/>
    <d v="2019-04-24T13:30:00"/>
    <n v="27646"/>
    <s v="PALLET WAY"/>
    <s v="Carga"/>
    <x v="0"/>
    <n v="1"/>
    <n v="1"/>
    <x v="1"/>
    <s v="STORE &amp; GO "/>
    <s v="Retira cliente Inyección"/>
    <s v="Portugal"/>
    <m/>
    <m/>
    <m/>
    <m/>
    <n v="10"/>
    <x v="5"/>
    <x v="86"/>
    <x v="6"/>
    <m/>
    <n v="0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4:00:00"/>
    <d v="1899-12-30T14:00:00"/>
    <m/>
    <x v="1"/>
    <s v="JAR"/>
    <d v="2019-04-24T14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0"/>
    <x v="86"/>
    <x v="42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4:01:00"/>
    <m/>
    <m/>
    <x v="0"/>
    <s v="MR"/>
    <d v="2019-04-24T14:00:00"/>
    <s v="6007061 Y 6006956"/>
    <s v="SUS MEDIOS"/>
    <s v="Carga"/>
    <x v="0"/>
    <n v="2"/>
    <n v="1"/>
    <x v="0"/>
    <s v="SCHOELLER BELGICA"/>
    <s v="Retira cliente Inyección"/>
    <s v="BELGICA"/>
    <s v="NO LE CABE SE MARCHA SIN CARGAR"/>
    <m/>
    <m/>
    <m/>
    <n v="15"/>
    <x v="6"/>
    <x v="86"/>
    <x v="46"/>
    <m/>
    <n v="0"/>
    <x v="0"/>
    <x v="0"/>
    <s v="No"/>
    <s v="Sin cita"/>
    <s v="Sin cita"/>
    <n v="1"/>
    <n v="0"/>
    <s v="CLIENTES"/>
    <x v="17"/>
    <x v="4"/>
    <n v="468"/>
    <n v="18"/>
    <n v="0.2"/>
  </r>
  <r>
    <d v="2019-04-24T00:00:00"/>
    <d v="1899-12-30T14:30:00"/>
    <d v="1899-12-30T14:30:00"/>
    <m/>
    <x v="1"/>
    <s v="MR"/>
    <d v="2019-04-24T14:30:00"/>
    <n v="27596"/>
    <s v="XPOLOGISTIC"/>
    <s v="Carga"/>
    <x v="0"/>
    <n v="7"/>
    <n v="13"/>
    <x v="0"/>
    <s v="FIJAPLAST"/>
    <s v="Retira cliente Inyección"/>
    <s v="GRANADA"/>
    <m/>
    <m/>
    <m/>
    <m/>
    <n v="30"/>
    <x v="6"/>
    <x v="86"/>
    <x v="12"/>
    <m/>
    <n v="0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5:00:00"/>
    <d v="1899-12-30T15:00:00"/>
    <m/>
    <x v="1"/>
    <s v="JAR"/>
    <d v="2019-04-24T15:00:00"/>
    <m/>
    <s v="DAVID BERTRAN"/>
    <s v="Carga"/>
    <x v="0"/>
    <n v="4"/>
    <n v="6"/>
    <x v="0"/>
    <s v="RESIDUOS "/>
    <s v="Recogida diaria"/>
    <s v="La Llagosta"/>
    <m/>
    <m/>
    <m/>
    <m/>
    <n v="20"/>
    <x v="6"/>
    <x v="86"/>
    <x v="39"/>
    <m/>
    <n v="0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6:00:00"/>
    <d v="1899-12-30T16:00:00"/>
    <m/>
    <x v="1"/>
    <s v="JAR"/>
    <d v="2019-04-24T16:00:00"/>
    <m/>
    <s v="SESE"/>
    <s v="Carga"/>
    <x v="1"/>
    <n v="13.5"/>
    <n v="26"/>
    <x v="0"/>
    <s v="VALEO"/>
    <s v="Retira cliente Inyección"/>
    <s v="Jaén"/>
    <m/>
    <s v="0486KCL  -  R9458BCS"/>
    <m/>
    <m/>
    <n v="60"/>
    <x v="6"/>
    <x v="86"/>
    <x v="13"/>
    <m/>
    <n v="1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6:30:00"/>
    <d v="1899-12-30T16:30:00"/>
    <m/>
    <x v="1"/>
    <s v="JAR"/>
    <d v="2019-04-24T16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6"/>
    <x v="8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6:45:00"/>
    <d v="1899-12-30T16:45:00"/>
    <m/>
    <x v="1"/>
    <s v="JAR"/>
    <d v="2019-04-24T17:00:00"/>
    <m/>
    <s v="SUS MEDIOS"/>
    <s v="Carga"/>
    <x v="1"/>
    <n v="13.5"/>
    <n v="26"/>
    <x v="0"/>
    <s v="AQUA AMBIENT"/>
    <s v="Retira cliente Roto"/>
    <s v="VARIOS"/>
    <m/>
    <m/>
    <m/>
    <m/>
    <n v="10"/>
    <x v="6"/>
    <x v="86"/>
    <x v="87"/>
    <m/>
    <n v="1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7:00:00"/>
    <d v="1899-12-30T17:00:00"/>
    <m/>
    <x v="1"/>
    <s v="JAR"/>
    <d v="2019-04-24T17:00:00"/>
    <n v="6006945"/>
    <s v="BREGER"/>
    <s v="Carga"/>
    <x v="0"/>
    <n v="4"/>
    <n v="3"/>
    <x v="0"/>
    <s v="SCHOELLER FRANCIA"/>
    <s v="Retira cliente Filial"/>
    <s v="france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4-24T00:00:00"/>
    <d v="1899-12-30T17:15:00"/>
    <d v="1899-12-30T17:15:00"/>
    <m/>
    <x v="1"/>
    <s v="MR"/>
    <d v="2019-04-24T17:30:00"/>
    <m/>
    <s v="TRANSLINK"/>
    <s v="Carga"/>
    <x v="0"/>
    <n v="1"/>
    <n v="2"/>
    <x v="0"/>
    <s v="TRANSLINK"/>
    <s v="Recogida diaria"/>
    <s v="VARIOS"/>
    <m/>
    <m/>
    <m/>
    <m/>
    <n v="10"/>
    <x v="6"/>
    <x v="86"/>
    <x v="93"/>
    <m/>
    <n v="0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17:30:00"/>
    <d v="1899-12-30T17:30:00"/>
    <m/>
    <x v="1"/>
    <s v="MR"/>
    <d v="2019-04-24T17:30:00"/>
    <s v="27606 Y 27488"/>
    <s v="SUS MEDIOS"/>
    <s v="Carga"/>
    <x v="0"/>
    <n v="2"/>
    <n v="1"/>
    <x v="0"/>
    <s v="LUIS MARQUES PINHEIRO"/>
    <s v="Retira cliente Roto"/>
    <s v="PORTUGAL"/>
    <m/>
    <m/>
    <m/>
    <m/>
    <n v="10"/>
    <x v="5"/>
    <x v="86"/>
    <x v="56"/>
    <m/>
    <n v="0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8:00:00"/>
    <d v="1899-12-30T18:00:00"/>
    <m/>
    <x v="1"/>
    <s v="JAR"/>
    <d v="2019-04-24T18:00:00"/>
    <m/>
    <s v="SESE"/>
    <s v="Carga"/>
    <x v="1"/>
    <n v="13.5"/>
    <n v="26"/>
    <x v="0"/>
    <s v="VALEO"/>
    <s v="Retira cliente Inyección"/>
    <s v="Jaén"/>
    <m/>
    <s v="7384HTY - R5348BBZ"/>
    <m/>
    <m/>
    <n v="60"/>
    <x v="6"/>
    <x v="86"/>
    <x v="47"/>
    <m/>
    <n v="1"/>
    <x v="0"/>
    <x v="0"/>
    <s v="SI"/>
    <s v="SI"/>
    <s v="SI"/>
    <n v="0"/>
    <n v="1"/>
    <s v="CLIENTES"/>
    <x v="17"/>
    <x v="4"/>
    <n v="468"/>
    <n v="18"/>
    <n v="0.2"/>
  </r>
  <r>
    <d v="2019-04-24T00:00:00"/>
    <d v="1899-12-30T18:30:00"/>
    <d v="1899-12-30T18:30:00"/>
    <m/>
    <x v="1"/>
    <s v="JAR"/>
    <d v="2019-04-24T18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6"/>
    <x v="48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20:00:00"/>
    <d v="1899-12-30T20:00:00"/>
    <m/>
    <x v="1"/>
    <s v="JAR"/>
    <d v="2019-04-24T20:00:00"/>
    <m/>
    <s v="MORARTE"/>
    <s v="Descarga"/>
    <x v="1"/>
    <n v="13.5"/>
    <n v="26"/>
    <x v="0"/>
    <s v="SCHOELLER POLONIA"/>
    <s v="Filial Import"/>
    <s v="PALAU"/>
    <s v="CB-1198"/>
    <m/>
    <m/>
    <m/>
    <n v="60"/>
    <x v="6"/>
    <x v="86"/>
    <x v="50"/>
    <m/>
    <n v="1"/>
    <x v="0"/>
    <x v="0"/>
    <s v="SI"/>
    <s v="SI"/>
    <s v="SI"/>
    <n v="0"/>
    <n v="1"/>
    <s v="TRANS. PROPIO"/>
    <x v="17"/>
    <x v="4"/>
    <n v="468"/>
    <n v="18"/>
    <n v="0.2"/>
  </r>
  <r>
    <d v="2019-04-24T00:00:00"/>
    <d v="1899-12-30T21:30:00"/>
    <d v="1899-12-30T21:30:00"/>
    <m/>
    <x v="1"/>
    <s v="JAR"/>
    <d v="2019-04-24T21:30:00"/>
    <m/>
    <s v="SUS MEDIOS"/>
    <s v="Carga"/>
    <x v="1"/>
    <n v="13.5"/>
    <n v="26"/>
    <x v="0"/>
    <s v="CHEP"/>
    <s v="Retira cliente Inyección"/>
    <s v="varios"/>
    <n v="3680334245"/>
    <m/>
    <m/>
    <m/>
    <n v="60"/>
    <x v="0"/>
    <x v="86"/>
    <x v="5"/>
    <m/>
    <n v="1"/>
    <x v="0"/>
    <x v="0"/>
    <s v="SI"/>
    <s v="SI"/>
    <s v="Adelanto"/>
    <n v="0"/>
    <n v="1"/>
    <s v="CLIENTES"/>
    <x v="17"/>
    <x v="4"/>
    <n v="468"/>
    <n v="18"/>
    <n v="0.2"/>
  </r>
  <r>
    <d v="2019-04-25T00:00:00"/>
    <d v="1899-12-30T07:00:00"/>
    <d v="1899-12-30T07:00:00"/>
    <m/>
    <x v="1"/>
    <s v="JAR"/>
    <d v="2019-04-25T07:00:00"/>
    <m/>
    <s v="JOSE REY"/>
    <s v="Carga"/>
    <x v="1"/>
    <n v="13.5"/>
    <n v="26"/>
    <x v="0"/>
    <s v="FLUIDRA"/>
    <s v="DDP Cliente Roto"/>
    <s v="Maçanet de la selva"/>
    <m/>
    <m/>
    <m/>
    <m/>
    <n v="60"/>
    <x v="4"/>
    <x v="87"/>
    <x v="61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07:30:00"/>
    <d v="1899-12-30T07:30:00"/>
    <m/>
    <x v="1"/>
    <s v="MR"/>
    <d v="2019-04-25T07:30:00"/>
    <m/>
    <s v="GONZATRANS"/>
    <s v="Carga"/>
    <x v="0"/>
    <n v="8"/>
    <n v="16"/>
    <x v="0"/>
    <s v="GONZATRANS"/>
    <s v="Recogida diaria"/>
    <s v="VARIOS"/>
    <m/>
    <m/>
    <m/>
    <m/>
    <n v="90"/>
    <x v="0"/>
    <x v="87"/>
    <x v="18"/>
    <m/>
    <n v="0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08:00:00"/>
    <d v="1899-12-30T08:00:00"/>
    <m/>
    <x v="1"/>
    <s v="JAR"/>
    <d v="2019-04-25T08:00:00"/>
    <n v="27626"/>
    <s v="DAVID BERTRAN"/>
    <s v="Carga"/>
    <x v="0"/>
    <n v="2"/>
    <n v="3"/>
    <x v="1"/>
    <s v="BARCELONESA DE DROGAS"/>
    <s v="DDP Cliente Inyección"/>
    <s v="Polinya"/>
    <m/>
    <m/>
    <m/>
    <m/>
    <n v="10"/>
    <x v="5"/>
    <x v="87"/>
    <x v="9"/>
    <m/>
    <n v="0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08:15:00"/>
    <d v="1899-12-30T08:15:00"/>
    <m/>
    <x v="1"/>
    <s v="JAR"/>
    <d v="2019-04-25T08:30:00"/>
    <n v="27642"/>
    <s v="SUS MEDIOS"/>
    <s v="Carga"/>
    <x v="0"/>
    <n v="1"/>
    <n v="1"/>
    <x v="0"/>
    <s v="ASPRODES"/>
    <s v="Retira cliente Inyección"/>
    <s v="Murcia"/>
    <m/>
    <m/>
    <m/>
    <m/>
    <n v="10"/>
    <x v="6"/>
    <x v="86"/>
    <x v="240"/>
    <m/>
    <n v="0"/>
    <x v="0"/>
    <x v="0"/>
    <s v="SI"/>
    <s v="Adelanto"/>
    <s v="Adelanto"/>
    <n v="0"/>
    <n v="1"/>
    <s v="CLIENTES"/>
    <x v="17"/>
    <x v="4"/>
    <n v="468"/>
    <n v="18"/>
    <n v="0.2"/>
  </r>
  <r>
    <d v="2019-04-25T00:00:00"/>
    <d v="1899-12-30T08:30:00"/>
    <d v="1899-12-30T08:30:00"/>
    <m/>
    <x v="1"/>
    <s v="JAR"/>
    <d v="2019-04-25T08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87"/>
    <x v="20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09:00:00"/>
    <d v="1899-12-30T09:00:00"/>
    <m/>
    <x v="1"/>
    <s v="JAR"/>
    <d v="2019-04-25T09:00:00"/>
    <n v="27168"/>
    <s v="SUS MEDIOS"/>
    <s v="Carga"/>
    <x v="1"/>
    <n v="13.5"/>
    <n v="26"/>
    <x v="0"/>
    <s v="IMA ACUICULTURA"/>
    <s v="Retira cliente Roto"/>
    <s v="coruña"/>
    <m/>
    <s v="9756FHY"/>
    <m/>
    <m/>
    <n v="60"/>
    <x v="4"/>
    <x v="87"/>
    <x v="22"/>
    <m/>
    <n v="1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09:30:00"/>
    <d v="1899-12-30T09:30:00"/>
    <m/>
    <x v="1"/>
    <s v="JAR"/>
    <d v="2019-04-25T09:30:00"/>
    <m/>
    <s v="COBARPLAS"/>
    <s v="Descarga"/>
    <x v="0"/>
    <n v="3"/>
    <n v="4"/>
    <x v="0"/>
    <s v="COBARPLAST"/>
    <s v="Proveedor Roto"/>
    <s v="PALAU"/>
    <m/>
    <m/>
    <m/>
    <m/>
    <n v="20"/>
    <x v="4"/>
    <x v="87"/>
    <x v="0"/>
    <m/>
    <n v="0"/>
    <x v="0"/>
    <x v="0"/>
    <s v="SI"/>
    <s v="SI"/>
    <s v="SI"/>
    <n v="0"/>
    <n v="1"/>
    <s v="PROVEEDORES"/>
    <x v="17"/>
    <x v="4"/>
    <n v="468"/>
    <n v="18"/>
    <n v="0.2"/>
  </r>
  <r>
    <d v="2019-04-25T00:00:00"/>
    <d v="1899-12-30T09:45:00"/>
    <d v="1899-12-30T09:45:00"/>
    <m/>
    <x v="1"/>
    <s v="MR"/>
    <d v="2019-04-25T10:00:00"/>
    <m/>
    <s v="GONZATRANS"/>
    <s v="Carga"/>
    <x v="1"/>
    <n v="13.5"/>
    <n v="26"/>
    <x v="0"/>
    <s v="GONZATRANS"/>
    <s v="Recogida diaria"/>
    <s v="VARIOS"/>
    <m/>
    <m/>
    <m/>
    <m/>
    <n v="60"/>
    <x v="0"/>
    <x v="87"/>
    <x v="53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0:00:00"/>
    <d v="1899-12-30T10:00:00"/>
    <m/>
    <x v="1"/>
    <s v="JAR"/>
    <d v="2019-04-25T10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3"/>
    <x v="87"/>
    <x v="37"/>
    <m/>
    <n v="1"/>
    <x v="0"/>
    <x v="0"/>
    <s v="SI"/>
    <s v="SI"/>
    <s v="Retraso"/>
    <n v="1"/>
    <n v="0"/>
    <s v="TRANS. PROPIO"/>
    <x v="17"/>
    <x v="4"/>
    <n v="468"/>
    <n v="18"/>
    <n v="0.2"/>
  </r>
  <r>
    <d v="2019-04-25T00:00:00"/>
    <d v="1899-12-30T10:30:00"/>
    <d v="1899-12-30T10:30:00"/>
    <m/>
    <x v="1"/>
    <s v="JAR"/>
    <d v="2019-04-25T10:30:00"/>
    <m/>
    <s v="ALGAITRUCK"/>
    <s v="Carga"/>
    <x v="1"/>
    <n v="13.5"/>
    <n v="26"/>
    <x v="0"/>
    <s v="SCHOELLER LORQUI"/>
    <s v="Entre plantas"/>
    <s v="Palau"/>
    <m/>
    <m/>
    <m/>
    <m/>
    <n v="60"/>
    <x v="0"/>
    <x v="87"/>
    <x v="1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1:00:00"/>
    <d v="1899-12-30T11:00:00"/>
    <m/>
    <x v="1"/>
    <s v="JAR"/>
    <d v="2019-04-25T11:00:00"/>
    <n v="6007061"/>
    <s v="SUS MEDIOS"/>
    <s v="Carga"/>
    <x v="0"/>
    <n v="1"/>
    <n v="2"/>
    <x v="1"/>
    <s v="SCHOELLER BELGICA"/>
    <s v="Retira cliente Filial"/>
    <s v="belgica"/>
    <n v="6006956"/>
    <m/>
    <m/>
    <m/>
    <n v="10"/>
    <x v="5"/>
    <x v="87"/>
    <x v="2"/>
    <m/>
    <n v="0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11:15:00"/>
    <d v="1899-12-30T11:15:00"/>
    <m/>
    <x v="1"/>
    <s v="JAR"/>
    <d v="2019-04-25T11:30:00"/>
    <m/>
    <s v="SUS MEDIOS"/>
    <s v="Descarga"/>
    <x v="0"/>
    <n v="1"/>
    <n v="1"/>
    <x v="0"/>
    <s v="EUROGRATE"/>
    <s v="Proveedor Roto"/>
    <s v="PALAU"/>
    <m/>
    <m/>
    <m/>
    <m/>
    <n v="10"/>
    <x v="4"/>
    <x v="87"/>
    <x v="75"/>
    <m/>
    <n v="0"/>
    <x v="0"/>
    <x v="0"/>
    <s v="SI"/>
    <s v="SI"/>
    <s v="SI"/>
    <n v="0"/>
    <n v="1"/>
    <s v="PROVEEDORES"/>
    <x v="17"/>
    <x v="4"/>
    <n v="468"/>
    <n v="18"/>
    <n v="0.2"/>
  </r>
  <r>
    <d v="2019-04-25T00:00:00"/>
    <d v="1899-12-30T11:20:00"/>
    <d v="1899-12-30T11:20:00"/>
    <m/>
    <x v="1"/>
    <s v="JAR"/>
    <d v="2019-04-25T11:30:00"/>
    <n v="27095"/>
    <s v="XPOLOGISTIC"/>
    <s v="Carga"/>
    <x v="0"/>
    <n v="1"/>
    <n v="1"/>
    <x v="1"/>
    <s v="VARIOS"/>
    <s v="Retira cliente Inyección"/>
    <s v="Ourense"/>
    <m/>
    <m/>
    <m/>
    <m/>
    <n v="5"/>
    <x v="5"/>
    <x v="87"/>
    <x v="212"/>
    <m/>
    <n v="0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11:45:00"/>
    <d v="1899-12-30T11:45:00"/>
    <m/>
    <x v="1"/>
    <s v="JAR"/>
    <d v="2019-04-25T12:00:00"/>
    <n v="27341"/>
    <s v="DAVID BERTRAN"/>
    <s v="Carga"/>
    <x v="0"/>
    <n v="4"/>
    <n v="6"/>
    <x v="0"/>
    <s v="SYSTHESIS COATING"/>
    <s v="DDP Cliente Inyección"/>
    <s v="Sta. Perpetua"/>
    <m/>
    <m/>
    <m/>
    <m/>
    <n v="20"/>
    <x v="0"/>
    <x v="87"/>
    <x v="63"/>
    <m/>
    <n v="0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2:00:00"/>
    <d v="1899-12-30T12:00:00"/>
    <m/>
    <x v="1"/>
    <s v="JAR"/>
    <d v="2019-04-25T12:0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4"/>
    <x v="87"/>
    <x v="4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2:15:00"/>
    <d v="1899-12-30T12:15:00"/>
    <m/>
    <x v="1"/>
    <s v="JAR"/>
    <d v="2019-04-25T12:30:00"/>
    <n v="27482"/>
    <s v="DAVID BERTRAN"/>
    <s v="Carga"/>
    <x v="0"/>
    <n v="2"/>
    <n v="2"/>
    <x v="1"/>
    <s v="ESPUMAS DEL VALLES"/>
    <s v="DDP Cliente Inyección"/>
    <s v="Polinya"/>
    <m/>
    <m/>
    <m/>
    <m/>
    <n v="10"/>
    <x v="5"/>
    <x v="87"/>
    <x v="36"/>
    <m/>
    <n v="0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3:00:00"/>
    <d v="1899-12-30T13:00:00"/>
    <m/>
    <x v="1"/>
    <s v="JAR"/>
    <d v="2019-04-25T13:00:00"/>
    <n v="6006947"/>
    <s v="BREGER"/>
    <s v="Carga"/>
    <x v="0"/>
    <n v="5"/>
    <n v="6"/>
    <x v="0"/>
    <s v="SCHOELLER FRANCIA"/>
    <s v="Retira cliente Filial"/>
    <s v="francia"/>
    <m/>
    <m/>
    <m/>
    <m/>
    <n v="30"/>
    <x v="0"/>
    <x v="87"/>
    <x v="37"/>
    <m/>
    <n v="0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14:00:00"/>
    <d v="1899-12-30T14:00:00"/>
    <m/>
    <x v="1"/>
    <s v="JAR"/>
    <d v="2019-04-25T14:00:00"/>
    <n v="26271"/>
    <s v="EL MOSCA"/>
    <s v="Carga"/>
    <x v="1"/>
    <n v="13.5"/>
    <n v="26"/>
    <x v="2"/>
    <s v="CAMPOS DE JUMILLA"/>
    <s v="DDP Cliente Inyección"/>
    <s v="Murcia"/>
    <m/>
    <m/>
    <m/>
    <m/>
    <m/>
    <x v="6"/>
    <x v="87"/>
    <x v="42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5:00:00"/>
    <d v="1899-12-30T15:00:00"/>
    <m/>
    <x v="1"/>
    <s v="JAR"/>
    <d v="2019-04-25T15:00:00"/>
    <n v="27447"/>
    <s v="SUS MEDIOS"/>
    <s v="Carga"/>
    <x v="0"/>
    <n v="6"/>
    <n v="12"/>
    <x v="0"/>
    <s v="CABLEADOS Y MONTAJES"/>
    <s v="Retira cliente Roto"/>
    <s v="Banyoles"/>
    <m/>
    <m/>
    <m/>
    <m/>
    <n v="30"/>
    <x v="2"/>
    <x v="87"/>
    <x v="39"/>
    <m/>
    <n v="0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15:01:00"/>
    <d v="1899-12-30T15:01:00"/>
    <m/>
    <x v="1"/>
    <s v="JAR"/>
    <d v="2019-04-25T15:00:00"/>
    <n v="27211"/>
    <s v="EL MOSCA"/>
    <s v="Carga"/>
    <x v="1"/>
    <n v="13.5"/>
    <n v="26"/>
    <x v="0"/>
    <s v="SAT 8275 QUESOS FLOR VALSEQUILLO"/>
    <s v="DDP Cliente Inyección"/>
    <s v="Las Palmas"/>
    <m/>
    <m/>
    <m/>
    <m/>
    <n v="60"/>
    <x v="6"/>
    <x v="87"/>
    <x v="97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6:00:00"/>
    <d v="1899-12-30T16:00:00"/>
    <m/>
    <x v="1"/>
    <s v="JAR"/>
    <d v="2019-04-25T16:00:00"/>
    <m/>
    <s v="SESE"/>
    <s v="Carga"/>
    <x v="1"/>
    <n v="13.5"/>
    <n v="26"/>
    <x v="0"/>
    <s v="VALEO"/>
    <s v="Retira cliente Inyección"/>
    <s v="Jaén"/>
    <m/>
    <s v="2995HVK / R8082BCL"/>
    <m/>
    <m/>
    <n v="60"/>
    <x v="8"/>
    <x v="87"/>
    <x v="13"/>
    <m/>
    <n v="1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16:30:00"/>
    <d v="1899-12-30T16:30:00"/>
    <m/>
    <x v="1"/>
    <s v="JAR"/>
    <d v="2019-04-25T16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7"/>
    <x v="8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6:45:00"/>
    <d v="1899-12-30T16:45:00"/>
    <m/>
    <x v="1"/>
    <s v="JAR"/>
    <d v="2019-04-25T17:00:00"/>
    <m/>
    <s v="SUS MEDIOS"/>
    <s v="Carga"/>
    <x v="1"/>
    <n v="13.5"/>
    <n v="26"/>
    <x v="0"/>
    <s v="AQUA AMBIENT"/>
    <s v="Retira cliente Roto"/>
    <s v="VARIOS"/>
    <m/>
    <m/>
    <m/>
    <m/>
    <n v="15"/>
    <x v="6"/>
    <x v="87"/>
    <x v="87"/>
    <m/>
    <n v="1"/>
    <x v="0"/>
    <x v="0"/>
    <s v="SI"/>
    <s v="SI"/>
    <s v="SI"/>
    <n v="0"/>
    <n v="1"/>
    <s v="CLIENTES"/>
    <x v="17"/>
    <x v="4"/>
    <n v="468"/>
    <n v="18"/>
    <n v="0.2"/>
  </r>
  <r>
    <d v="2019-04-25T00:00:00"/>
    <d v="1899-12-30T17:15:00"/>
    <d v="1899-12-30T17:15:00"/>
    <m/>
    <x v="1"/>
    <s v="MR"/>
    <d v="2019-04-25T17:30:00"/>
    <m/>
    <s v="TRANSLINK"/>
    <s v="Carga"/>
    <x v="0"/>
    <n v="1"/>
    <n v="2"/>
    <x v="0"/>
    <s v="TRANSLINK"/>
    <s v="Recogida diaria"/>
    <s v="VARIOS"/>
    <m/>
    <m/>
    <m/>
    <m/>
    <n v="10"/>
    <x v="6"/>
    <x v="87"/>
    <x v="93"/>
    <m/>
    <n v="0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8:30:00"/>
    <d v="1899-12-30T18:30:00"/>
    <m/>
    <x v="1"/>
    <s v="JAR"/>
    <d v="2019-04-25T18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7"/>
    <x v="48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19:30:00"/>
    <d v="1899-12-30T19:30:00"/>
    <m/>
    <x v="1"/>
    <s v="JAR"/>
    <d v="2019-04-25T19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7"/>
    <x v="49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20:30:00"/>
    <d v="1899-12-30T20:30:00"/>
    <m/>
    <x v="1"/>
    <s v="JAR"/>
    <d v="2019-04-25T20:30:00"/>
    <n v="26271"/>
    <s v="EL MOSCA"/>
    <s v="Carga"/>
    <x v="1"/>
    <n v="13.5"/>
    <n v="26"/>
    <x v="2"/>
    <s v="CAMPOS DE JUMILLA"/>
    <s v="DDP Cliente Inyección"/>
    <s v="Murcia"/>
    <m/>
    <m/>
    <m/>
    <m/>
    <n v="45"/>
    <x v="6"/>
    <x v="87"/>
    <x v="201"/>
    <m/>
    <n v="1"/>
    <x v="0"/>
    <x v="0"/>
    <s v="SI"/>
    <s v="SI"/>
    <s v="SI"/>
    <n v="0"/>
    <n v="1"/>
    <s v="TRANS. PROPIO"/>
    <x v="17"/>
    <x v="4"/>
    <n v="468"/>
    <n v="18"/>
    <n v="0.2"/>
  </r>
  <r>
    <d v="2019-04-25T00:00:00"/>
    <d v="1899-12-30T21:30:00"/>
    <d v="1899-12-30T21:30:00"/>
    <m/>
    <x v="1"/>
    <s v="JAR"/>
    <d v="2019-04-25T21:30:00"/>
    <m/>
    <s v="SUS MEDIOS"/>
    <s v="Carga"/>
    <x v="1"/>
    <n v="13.5"/>
    <n v="26"/>
    <x v="0"/>
    <s v="CHEP"/>
    <s v="Retira cliente Inyección"/>
    <s v="varios"/>
    <n v="3680334247"/>
    <m/>
    <m/>
    <m/>
    <n v="90"/>
    <x v="8"/>
    <x v="87"/>
    <x v="7"/>
    <m/>
    <n v="1"/>
    <x v="0"/>
    <x v="0"/>
    <s v="SI"/>
    <s v="SI"/>
    <s v="Adelanto"/>
    <n v="0"/>
    <n v="1"/>
    <s v="CLIENTES"/>
    <x v="17"/>
    <x v="4"/>
    <n v="468"/>
    <n v="18"/>
    <n v="0.2"/>
  </r>
  <r>
    <d v="2019-04-26T00:00:00"/>
    <d v="1899-12-30T06:00:00"/>
    <d v="1899-12-30T06:00:00"/>
    <m/>
    <x v="1"/>
    <s v="JAR"/>
    <d v="2019-04-26T06:00:00"/>
    <m/>
    <s v="SUS MEDIOS"/>
    <s v="Carga"/>
    <x v="1"/>
    <n v="13.5"/>
    <n v="26"/>
    <x v="0"/>
    <s v="CHEP"/>
    <s v="Retira cliente Inyección"/>
    <s v="varios"/>
    <n v="3680342594"/>
    <m/>
    <m/>
    <m/>
    <n v="90"/>
    <x v="0"/>
    <x v="88"/>
    <x v="76"/>
    <m/>
    <n v="1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07:00:00"/>
    <d v="1899-12-30T07:00:00"/>
    <m/>
    <x v="1"/>
    <s v="JAR"/>
    <d v="2019-04-26T07:00:00"/>
    <m/>
    <s v="GIMARCO"/>
    <s v="Descarga"/>
    <x v="1"/>
    <n v="13.5"/>
    <n v="26"/>
    <x v="0"/>
    <s v="SCHOELLER GAILLON"/>
    <s v="Filial Import"/>
    <s v="GAILLON"/>
    <s v="CB-1208"/>
    <m/>
    <m/>
    <m/>
    <n v="60"/>
    <x v="0"/>
    <x v="88"/>
    <x v="61"/>
    <m/>
    <n v="1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07:15:00"/>
    <d v="1899-12-30T07:15:00"/>
    <m/>
    <x v="1"/>
    <s v="MR"/>
    <d v="2019-04-26T07:30:00"/>
    <m/>
    <s v="GONZATRANS"/>
    <s v="Carga"/>
    <x v="0"/>
    <n v="8"/>
    <n v="16"/>
    <x v="0"/>
    <s v="GONZATRANS"/>
    <s v="Recogida diaria"/>
    <s v="VARIOS"/>
    <m/>
    <m/>
    <m/>
    <m/>
    <n v="30"/>
    <x v="0"/>
    <x v="88"/>
    <x v="208"/>
    <m/>
    <n v="0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07:30:00"/>
    <d v="1899-12-30T07:30:00"/>
    <m/>
    <x v="1"/>
    <s v="JAR"/>
    <d v="2019-04-26T07:30:00"/>
    <m/>
    <s v="SUS MEDIOS"/>
    <s v="Descarga"/>
    <x v="0"/>
    <n v="6"/>
    <n v="12"/>
    <x v="0"/>
    <s v="SERRADORA DOMENECH"/>
    <s v="Proveedor Inyección"/>
    <s v="PALAU"/>
    <m/>
    <m/>
    <m/>
    <m/>
    <n v="20"/>
    <x v="4"/>
    <x v="88"/>
    <x v="18"/>
    <m/>
    <n v="0"/>
    <x v="0"/>
    <x v="0"/>
    <s v="SI"/>
    <s v="SI"/>
    <s v="SI"/>
    <n v="0"/>
    <n v="1"/>
    <s v="PROVEEDORES"/>
    <x v="17"/>
    <x v="4"/>
    <n v="468"/>
    <n v="18"/>
    <n v="0.2"/>
  </r>
  <r>
    <d v="2019-04-26T00:00:00"/>
    <d v="1899-12-30T08:00:00"/>
    <d v="1899-12-30T08:00:00"/>
    <m/>
    <x v="1"/>
    <s v="JAR"/>
    <d v="2019-04-26T08:0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4"/>
    <x v="88"/>
    <x v="9"/>
    <m/>
    <n v="1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08:15:00"/>
    <d v="1899-12-30T08:15:00"/>
    <m/>
    <x v="1"/>
    <s v="JAR"/>
    <d v="2019-04-26T08:30:00"/>
    <m/>
    <s v="DAVID BERTRAN"/>
    <s v="Carga"/>
    <x v="0"/>
    <n v="4"/>
    <n v="6"/>
    <x v="0"/>
    <s v="VARIOS"/>
    <s v="Recogida diaria"/>
    <s v="varios"/>
    <s v="Abrera- Llica- Sta. Perpetua"/>
    <m/>
    <m/>
    <m/>
    <n v="30"/>
    <x v="4"/>
    <x v="88"/>
    <x v="94"/>
    <m/>
    <n v="0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08:30:00"/>
    <d v="1899-12-30T08:30:00"/>
    <m/>
    <x v="1"/>
    <s v="JAR"/>
    <d v="2019-04-26T08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88"/>
    <x v="20"/>
    <m/>
    <n v="1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09:00:00"/>
    <d v="1899-12-30T09:00:00"/>
    <m/>
    <x v="1"/>
    <s v="JAR"/>
    <d v="2019-04-26T09:00:00"/>
    <n v="27404"/>
    <s v="SUS MEDIOS"/>
    <s v="Carga"/>
    <x v="0"/>
    <n v="5"/>
    <n v="10"/>
    <x v="0"/>
    <s v="SUMAL"/>
    <s v="Retira cliente Roto"/>
    <s v="Rubi"/>
    <m/>
    <m/>
    <m/>
    <m/>
    <n v="20"/>
    <x v="5"/>
    <x v="88"/>
    <x v="22"/>
    <m/>
    <n v="0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09:30:00"/>
    <m/>
    <m/>
    <x v="0"/>
    <s v="JAR"/>
    <d v="2019-04-26T09:30:00"/>
    <n v="26435"/>
    <s v="SUS MEDIOS"/>
    <s v="Carga"/>
    <x v="0"/>
    <n v="4"/>
    <n v="7"/>
    <x v="2"/>
    <s v="BENIHORT"/>
    <s v="Retira cliente Inyección"/>
    <s v="castellon"/>
    <m/>
    <m/>
    <m/>
    <m/>
    <n v="20"/>
    <x v="4"/>
    <x v="88"/>
    <x v="0"/>
    <m/>
    <n v="0"/>
    <x v="0"/>
    <x v="0"/>
    <s v="No"/>
    <s v="Sin cita"/>
    <s v="Sin cita"/>
    <n v="1"/>
    <n v="0"/>
    <s v="CLIENTES"/>
    <x v="17"/>
    <x v="4"/>
    <n v="468"/>
    <n v="18"/>
    <n v="0.2"/>
  </r>
  <r>
    <d v="2019-04-26T00:00:00"/>
    <d v="1899-12-30T10:30:00"/>
    <d v="1899-12-30T10:30:00"/>
    <m/>
    <x v="1"/>
    <s v="JAR"/>
    <d v="2019-04-26T10:30:00"/>
    <m/>
    <s v="ALGAITRUCK"/>
    <s v="Carga"/>
    <x v="1"/>
    <n v="13.5"/>
    <n v="26"/>
    <x v="0"/>
    <s v="SCHOELLER LORQUI"/>
    <s v="Entre plantas"/>
    <s v="Palau"/>
    <m/>
    <m/>
    <m/>
    <m/>
    <n v="60"/>
    <x v="4"/>
    <x v="88"/>
    <x v="1"/>
    <m/>
    <n v="1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11:30:00"/>
    <d v="1899-12-30T11:30:00"/>
    <m/>
    <x v="1"/>
    <s v="JAR"/>
    <d v="2019-04-26T11:30:00"/>
    <n v="27485"/>
    <s v="SUS MEDIOS"/>
    <s v="Carga"/>
    <x v="0"/>
    <n v="2"/>
    <n v="3"/>
    <x v="0"/>
    <s v="CHASSIS BRAKES"/>
    <s v="Retira cliente Inyección"/>
    <s v="POTUGAL"/>
    <m/>
    <m/>
    <m/>
    <m/>
    <n v="10"/>
    <x v="0"/>
    <x v="88"/>
    <x v="3"/>
    <m/>
    <n v="0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12:00:00"/>
    <d v="1899-12-30T12:00:00"/>
    <m/>
    <x v="1"/>
    <s v="JAR"/>
    <d v="2019-04-26T12:00:00"/>
    <m/>
    <s v="BREGER"/>
    <s v="Carga"/>
    <x v="1"/>
    <n v="13.5"/>
    <n v="26"/>
    <x v="0"/>
    <s v="SCHOELLER FRANCIA"/>
    <s v="Retira cliente Filial"/>
    <s v="GAILLON"/>
    <s v="6007101 + 6007133 + 6007135 + 6007147 + 6007026 "/>
    <m/>
    <m/>
    <m/>
    <n v="60"/>
    <x v="0"/>
    <x v="88"/>
    <x v="4"/>
    <m/>
    <n v="1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12:30:00"/>
    <d v="1899-12-30T12:30:00"/>
    <m/>
    <x v="1"/>
    <s v="JAR"/>
    <d v="2019-04-26T12:30:00"/>
    <n v="9000382"/>
    <s v="DAVID BERTRAN"/>
    <s v="Carga"/>
    <x v="0"/>
    <n v="1"/>
    <n v="2"/>
    <x v="0"/>
    <s v="MAINPLAS"/>
    <s v="DDP Cliente Inyección"/>
    <s v="BARBERA DEL VALLES"/>
    <m/>
    <m/>
    <m/>
    <m/>
    <n v="10"/>
    <x v="5"/>
    <x v="88"/>
    <x v="5"/>
    <m/>
    <n v="0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15:00:00"/>
    <d v="1899-12-30T15:00:00"/>
    <m/>
    <x v="1"/>
    <s v="JAR"/>
    <d v="2019-04-26T15:00:00"/>
    <n v="27700"/>
    <s v="EL MOSCA"/>
    <s v="Carga"/>
    <x v="1"/>
    <n v="13.5"/>
    <n v="26"/>
    <x v="0"/>
    <s v="FLUIDRA"/>
    <s v="DDP Cliente Roto"/>
    <s v="Murcia"/>
    <m/>
    <m/>
    <m/>
    <m/>
    <n v="60"/>
    <x v="6"/>
    <x v="88"/>
    <x v="39"/>
    <m/>
    <n v="1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15:30:00"/>
    <d v="1899-12-30T15:30:00"/>
    <m/>
    <x v="1"/>
    <s v="JAR"/>
    <d v="2019-04-26T15:30:00"/>
    <n v="27685"/>
    <s v="PALLET WAY"/>
    <s v="Carga"/>
    <x v="0"/>
    <s v="13,5"/>
    <n v="1"/>
    <x v="0"/>
    <s v="STORE &amp; GO "/>
    <s v="Retira cliente Roto"/>
    <s v="portugal"/>
    <m/>
    <m/>
    <m/>
    <m/>
    <n v="10"/>
    <x v="8"/>
    <x v="88"/>
    <x v="7"/>
    <m/>
    <n v="0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16:00:00"/>
    <d v="1899-12-30T16:00:00"/>
    <m/>
    <x v="1"/>
    <s v="JAR"/>
    <d v="2019-04-26T16:00:00"/>
    <n v="26208"/>
    <s v="DHL"/>
    <s v="Carga"/>
    <x v="0"/>
    <s v="13,5"/>
    <n v="1"/>
    <x v="0"/>
    <s v="LOGROPAL"/>
    <s v="Retira cliente Inyección"/>
    <s v="logroño"/>
    <m/>
    <m/>
    <m/>
    <m/>
    <n v="10"/>
    <x v="8"/>
    <x v="88"/>
    <x v="13"/>
    <m/>
    <n v="0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16:30:00"/>
    <d v="1899-12-30T16:30:00"/>
    <m/>
    <x v="1"/>
    <s v="JAR"/>
    <d v="2019-04-26T16:30:00"/>
    <n v="6006868"/>
    <s v="SUS MEDIOS"/>
    <s v="Descarga"/>
    <x v="0"/>
    <s v="13.5"/>
    <n v="22"/>
    <x v="0"/>
    <s v="SCHOELLER UK"/>
    <s v="Proveedor Filial"/>
    <s v="PALAU"/>
    <m/>
    <m/>
    <m/>
    <m/>
    <n v="60"/>
    <x v="6"/>
    <x v="88"/>
    <x v="8"/>
    <m/>
    <n v="0"/>
    <x v="0"/>
    <x v="0"/>
    <s v="SI"/>
    <s v="SI"/>
    <s v="SI"/>
    <n v="0"/>
    <n v="1"/>
    <s v="PROVEEDORES"/>
    <x v="17"/>
    <x v="4"/>
    <n v="468"/>
    <n v="18"/>
    <n v="0.2"/>
  </r>
  <r>
    <d v="2019-04-26T00:00:00"/>
    <d v="1899-12-30T16:45:00"/>
    <d v="1899-12-30T16:45:00"/>
    <m/>
    <x v="1"/>
    <s v="JAR"/>
    <d v="2019-04-26T17:00:00"/>
    <m/>
    <s v="SUS MEDIOS"/>
    <s v="Carga"/>
    <x v="0"/>
    <s v="13,5"/>
    <n v="26"/>
    <x v="0"/>
    <s v="AQUA AMBIENT"/>
    <s v="Retira cliente Roto"/>
    <s v="VARIOS"/>
    <m/>
    <m/>
    <m/>
    <m/>
    <n v="15"/>
    <x v="4"/>
    <x v="88"/>
    <x v="87"/>
    <m/>
    <n v="0"/>
    <x v="0"/>
    <x v="0"/>
    <s v="SI"/>
    <s v="SI"/>
    <s v="SI"/>
    <n v="0"/>
    <n v="1"/>
    <s v="CLIENTES"/>
    <x v="17"/>
    <x v="4"/>
    <n v="468"/>
    <n v="18"/>
    <n v="0.2"/>
  </r>
  <r>
    <d v="2019-04-26T00:00:00"/>
    <d v="1899-12-30T17:00:00"/>
    <d v="1899-12-30T17:00:00"/>
    <m/>
    <x v="1"/>
    <s v="MR"/>
    <d v="2019-04-26T17:00:00"/>
    <m/>
    <s v="GONZATRANS"/>
    <s v="Carga"/>
    <x v="0"/>
    <s v="13,5"/>
    <n v="16"/>
    <x v="0"/>
    <s v="GONZATRANS"/>
    <s v="Recogida diaria"/>
    <s v="VARIOS"/>
    <m/>
    <m/>
    <m/>
    <m/>
    <n v="30"/>
    <x v="8"/>
    <x v="88"/>
    <x v="41"/>
    <m/>
    <n v="0"/>
    <x v="0"/>
    <x v="0"/>
    <s v="SI"/>
    <s v="SI"/>
    <s v="SI"/>
    <n v="0"/>
    <n v="1"/>
    <s v="TRANS. PROPIO"/>
    <x v="17"/>
    <x v="4"/>
    <n v="468"/>
    <n v="18"/>
    <n v="0.2"/>
  </r>
  <r>
    <d v="2019-04-26T00:00:00"/>
    <d v="1899-12-30T18:00:00"/>
    <d v="1899-12-30T18:00:00"/>
    <m/>
    <x v="1"/>
    <s v="JAR"/>
    <d v="2019-04-26T18:00:00"/>
    <m/>
    <s v="SESE"/>
    <s v="Carga"/>
    <x v="0"/>
    <s v="13,5"/>
    <n v="26"/>
    <x v="0"/>
    <s v="VALEO"/>
    <s v="Retira cliente Inyección"/>
    <s v="Jaén"/>
    <m/>
    <m/>
    <m/>
    <m/>
    <n v="60"/>
    <x v="8"/>
    <x v="88"/>
    <x v="47"/>
    <m/>
    <n v="0"/>
    <x v="0"/>
    <x v="0"/>
    <s v="SI"/>
    <s v="SI"/>
    <s v="SI"/>
    <n v="0"/>
    <n v="1"/>
    <s v="CLIENTES"/>
    <x v="17"/>
    <x v="4"/>
    <n v="468"/>
    <n v="18"/>
    <n v="0.2"/>
  </r>
  <r>
    <d v="2019-04-29T00:00:00"/>
    <d v="1899-12-30T08:00:00"/>
    <d v="1899-12-30T08:00:00"/>
    <m/>
    <x v="1"/>
    <s v="JAR"/>
    <d v="2019-04-29T08:0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89"/>
    <x v="9"/>
    <m/>
    <n v="1"/>
    <x v="0"/>
    <x v="0"/>
    <s v="SI"/>
    <s v="SI"/>
    <s v="SI"/>
    <n v="0"/>
    <n v="1"/>
    <s v="PROVEEDORES"/>
    <x v="18"/>
    <x v="4"/>
    <n v="468"/>
    <n v="18"/>
    <n v="0.2"/>
  </r>
  <r>
    <d v="2019-04-29T00:00:00"/>
    <d v="1899-12-30T08:30:00"/>
    <d v="1899-12-30T08:30:00"/>
    <m/>
    <x v="1"/>
    <s v="MR"/>
    <d v="2019-04-29T08:30:00"/>
    <m/>
    <s v="SUS MEDIOS"/>
    <s v="Descarga"/>
    <x v="1"/>
    <n v="13.5"/>
    <n v="26"/>
    <x v="0"/>
    <s v="CHEP"/>
    <s v="Proveedor Inyección"/>
    <s v="PALAU"/>
    <m/>
    <m/>
    <m/>
    <m/>
    <n v="60"/>
    <x v="6"/>
    <x v="90"/>
    <x v="13"/>
    <m/>
    <n v="1"/>
    <x v="0"/>
    <x v="0"/>
    <s v="SI"/>
    <s v="Retraso"/>
    <s v="Retraso"/>
    <n v="1"/>
    <n v="0"/>
    <s v="PROVEEDORES"/>
    <x v="18"/>
    <x v="4"/>
    <n v="468"/>
    <n v="18"/>
    <n v="0.2"/>
  </r>
  <r>
    <d v="2019-04-29T00:00:00"/>
    <d v="1899-12-30T09:00:00"/>
    <d v="1899-12-30T09:00:00"/>
    <m/>
    <x v="1"/>
    <s v="JAR"/>
    <d v="2019-04-29T09:00:00"/>
    <m/>
    <s v="DAVID BERTRAN"/>
    <s v="Carga"/>
    <x v="0"/>
    <n v="4"/>
    <n v="6"/>
    <x v="0"/>
    <s v="RESIDUOS "/>
    <s v="Recogida diaria"/>
    <s v="La llagosta"/>
    <m/>
    <m/>
    <m/>
    <m/>
    <n v="20"/>
    <x v="4"/>
    <x v="89"/>
    <x v="22"/>
    <m/>
    <n v="0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09:30:00"/>
    <m/>
    <m/>
    <x v="0"/>
    <s v="JAR"/>
    <d v="2019-04-29T09:30:00"/>
    <n v="27513"/>
    <s v="SUS MEDIOS"/>
    <s v="Descarga"/>
    <x v="0"/>
    <n v="1"/>
    <n v="1"/>
    <x v="0"/>
    <s v="SUTEIN "/>
    <s v="Retira cliente Roto"/>
    <s v="PALAU"/>
    <m/>
    <m/>
    <m/>
    <m/>
    <n v="10"/>
    <x v="4"/>
    <x v="89"/>
    <x v="0"/>
    <m/>
    <n v="0"/>
    <x v="0"/>
    <x v="0"/>
    <s v="No"/>
    <s v="Sin cita"/>
    <s v="Sin cita"/>
    <n v="1"/>
    <n v="0"/>
    <s v="CLIENTES"/>
    <x v="18"/>
    <x v="4"/>
    <n v="468"/>
    <n v="18"/>
    <n v="0.2"/>
  </r>
  <r>
    <d v="2019-04-29T00:00:00"/>
    <d v="1899-12-30T10:15:00"/>
    <d v="1899-12-30T10:15:00"/>
    <m/>
    <x v="1"/>
    <s v="JAR"/>
    <d v="2019-04-29T10:30:00"/>
    <m/>
    <s v="DAVID BERTRAN"/>
    <s v="Carga"/>
    <x v="0"/>
    <n v="4"/>
    <n v="6"/>
    <x v="0"/>
    <s v="RESIDUOS "/>
    <s v="Recogida diaria"/>
    <s v="La llagosta"/>
    <m/>
    <m/>
    <m/>
    <m/>
    <n v="15"/>
    <x v="4"/>
    <x v="89"/>
    <x v="43"/>
    <m/>
    <n v="0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0:30:00"/>
    <d v="1899-12-30T10:30:00"/>
    <m/>
    <x v="1"/>
    <s v="JAR"/>
    <d v="2019-04-29T10:3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0"/>
    <x v="89"/>
    <x v="1"/>
    <m/>
    <n v="1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2:15:00"/>
    <d v="1899-12-30T12:15:00"/>
    <m/>
    <x v="1"/>
    <s v="JAR"/>
    <d v="2019-04-29T12:30:00"/>
    <m/>
    <s v="DAVID BERTRAN"/>
    <s v="Carga"/>
    <x v="0"/>
    <n v="4"/>
    <n v="6"/>
    <x v="0"/>
    <s v="RESIDUOS "/>
    <s v="Recogida diaria"/>
    <s v="La llagosta"/>
    <m/>
    <m/>
    <m/>
    <m/>
    <n v="15"/>
    <x v="4"/>
    <x v="89"/>
    <x v="36"/>
    <m/>
    <n v="0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2:30:00"/>
    <d v="1899-12-30T12:30:00"/>
    <m/>
    <x v="1"/>
    <s v="JAR"/>
    <d v="2019-04-29T12:3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0"/>
    <x v="89"/>
    <x v="5"/>
    <m/>
    <n v="1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3:30:00"/>
    <d v="1899-12-30T13:30:00"/>
    <m/>
    <x v="1"/>
    <s v="JAR"/>
    <d v="2019-04-29T13:30:00"/>
    <n v="27425"/>
    <s v="SUS MEDIOS"/>
    <s v="Carga"/>
    <x v="1"/>
    <n v="13.5"/>
    <n v="26"/>
    <x v="2"/>
    <s v="FRUTICOLA CASTILLO"/>
    <s v="Retira cliente Inyección"/>
    <s v="Badajoz"/>
    <m/>
    <s v="2381-BMP // R-2636-BBM"/>
    <m/>
    <m/>
    <n v="45"/>
    <x v="6"/>
    <x v="89"/>
    <x v="6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4:00:00"/>
    <d v="1899-12-30T14:00:00"/>
    <m/>
    <x v="1"/>
    <s v="JAR"/>
    <d v="2019-04-29T14:00:00"/>
    <n v="27425"/>
    <s v="SUS MEDIOS"/>
    <s v="Carga"/>
    <x v="1"/>
    <n v="13.5"/>
    <n v="26"/>
    <x v="2"/>
    <s v="FRUTICOLA CASTILLO"/>
    <s v="Retira cliente Inyección"/>
    <s v="Badajoz"/>
    <m/>
    <s v="0709-KPK // R-3808-BCY"/>
    <m/>
    <m/>
    <n v="45"/>
    <x v="6"/>
    <x v="89"/>
    <x v="42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4:01:00"/>
    <m/>
    <m/>
    <x v="0"/>
    <s v="MR"/>
    <d v="2019-04-29T14:00:00"/>
    <n v="113006655"/>
    <s v="VICTRANSA"/>
    <s v="Descarga"/>
    <x v="0"/>
    <n v="1"/>
    <n v="0.5"/>
    <x v="0"/>
    <s v="IQAP MASTERBATCH"/>
    <s v="Proveedor Roto"/>
    <s v="PALAU"/>
    <m/>
    <m/>
    <m/>
    <m/>
    <n v="10"/>
    <x v="8"/>
    <x v="89"/>
    <x v="45"/>
    <m/>
    <n v="0"/>
    <x v="0"/>
    <x v="0"/>
    <s v="No"/>
    <s v="Sin cita"/>
    <s v="Sin cita"/>
    <n v="1"/>
    <n v="0"/>
    <s v="PROVEEDORES"/>
    <x v="18"/>
    <x v="4"/>
    <n v="468"/>
    <n v="18"/>
    <n v="0.2"/>
  </r>
  <r>
    <d v="2019-04-29T00:00:00"/>
    <d v="1899-12-30T14:30:00"/>
    <d v="1899-12-30T14:30:00"/>
    <m/>
    <x v="1"/>
    <s v="JAR"/>
    <d v="2019-04-29T14:3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0"/>
    <x v="89"/>
    <x v="12"/>
    <m/>
    <n v="1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5:00:00"/>
    <d v="1899-12-30T15:00:00"/>
    <m/>
    <x v="1"/>
    <s v="JAR"/>
    <d v="2019-04-29T15:00:00"/>
    <n v="27425"/>
    <s v="SUS MEDIOS"/>
    <s v="Carga"/>
    <x v="1"/>
    <n v="13.5"/>
    <n v="26"/>
    <x v="2"/>
    <s v="FRUTICOLA CASTILLO"/>
    <s v="Retira cliente Inyección"/>
    <s v="Badajoz"/>
    <m/>
    <s v="9452-KVM // R-7660-BCR"/>
    <m/>
    <m/>
    <n v="45"/>
    <x v="8"/>
    <x v="89"/>
    <x v="39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5:15:00"/>
    <d v="1899-12-30T15:15:00"/>
    <m/>
    <x v="1"/>
    <s v="JAR"/>
    <d v="2019-04-29T15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6"/>
    <x v="89"/>
    <x v="120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5:30:00"/>
    <d v="1899-12-30T15:30:00"/>
    <m/>
    <x v="1"/>
    <s v="JAR"/>
    <d v="2019-04-29T15:30:00"/>
    <n v="27725"/>
    <s v="PALLET WAY"/>
    <s v="Carga"/>
    <x v="0"/>
    <n v="1"/>
    <n v="1"/>
    <x v="0"/>
    <s v="ICOMMERS"/>
    <s v="Retira cliente Inyección"/>
    <s v="castellon"/>
    <m/>
    <m/>
    <m/>
    <m/>
    <n v="10"/>
    <x v="8"/>
    <x v="90"/>
    <x v="7"/>
    <m/>
    <n v="0"/>
    <x v="0"/>
    <x v="0"/>
    <s v="SI"/>
    <s v="Retraso"/>
    <s v="Retraso"/>
    <n v="1"/>
    <n v="0"/>
    <s v="CLIENTES"/>
    <x v="18"/>
    <x v="4"/>
    <n v="468"/>
    <n v="18"/>
    <n v="0.2"/>
  </r>
  <r>
    <d v="2019-04-29T00:00:00"/>
    <d v="1899-12-30T16:00:00"/>
    <d v="1899-12-30T16:00:00"/>
    <m/>
    <x v="1"/>
    <s v="JAR"/>
    <d v="2019-04-29T16:00:00"/>
    <n v="27127"/>
    <s v="SUS MEDIOS"/>
    <s v="Carga"/>
    <x v="1"/>
    <n v="13.5"/>
    <n v="26"/>
    <x v="2"/>
    <s v="NABERAN SAREAK"/>
    <s v="Retira cliente Inyección"/>
    <s v="Guipuzcoa"/>
    <m/>
    <s v="WGM58500/WGM30877 "/>
    <m/>
    <m/>
    <n v="45"/>
    <x v="8"/>
    <x v="89"/>
    <x v="13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6:15:00"/>
    <d v="1899-12-30T16:15:00"/>
    <m/>
    <x v="1"/>
    <s v="JAR"/>
    <d v="2019-04-29T16:30:00"/>
    <m/>
    <s v="BCN EXPRESS"/>
    <s v="Carga"/>
    <x v="0"/>
    <n v="1"/>
    <n v="1"/>
    <x v="0"/>
    <s v="SCHOELLER HOLANDA"/>
    <s v="DDP Cliente Filial"/>
    <s v="HOLANDA"/>
    <m/>
    <m/>
    <m/>
    <m/>
    <n v="30"/>
    <x v="6"/>
    <x v="89"/>
    <x v="177"/>
    <m/>
    <n v="0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6:30:00"/>
    <d v="1899-12-30T16:30:00"/>
    <m/>
    <x v="1"/>
    <s v="JAR"/>
    <d v="2019-04-29T16:3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8"/>
    <x v="89"/>
    <x v="8"/>
    <m/>
    <n v="1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6:45:00"/>
    <d v="1899-12-30T16:45:00"/>
    <m/>
    <x v="1"/>
    <s v="JAR"/>
    <d v="2019-04-29T17:00:00"/>
    <m/>
    <s v="SUS MEDIOS"/>
    <s v="Carga"/>
    <x v="1"/>
    <n v="13.5"/>
    <n v="26"/>
    <x v="0"/>
    <s v="AQUA AMBIENT"/>
    <s v="Retira cliente Roto"/>
    <s v="VARIOS"/>
    <m/>
    <m/>
    <m/>
    <m/>
    <n v="20"/>
    <x v="6"/>
    <x v="89"/>
    <x v="87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7:00:00"/>
    <d v="1899-12-30T17:00:00"/>
    <m/>
    <x v="1"/>
    <s v="JAR"/>
    <d v="2019-04-29T17:00:00"/>
    <m/>
    <s v="ALGAITRUCK"/>
    <s v="Descarga"/>
    <x v="1"/>
    <n v="13.5"/>
    <n v="26"/>
    <x v="0"/>
    <s v="SCHOELLER LORQUI"/>
    <s v="Entre plantas"/>
    <s v="Palau"/>
    <m/>
    <m/>
    <m/>
    <m/>
    <n v="60"/>
    <x v="8"/>
    <x v="89"/>
    <x v="41"/>
    <m/>
    <n v="1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7:15:00"/>
    <d v="1899-12-30T17:15:00"/>
    <m/>
    <x v="1"/>
    <s v="JAR"/>
    <d v="2019-04-29T17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8"/>
    <x v="89"/>
    <x v="49"/>
    <m/>
    <n v="1"/>
    <x v="0"/>
    <x v="0"/>
    <s v="SI"/>
    <s v="SI"/>
    <s v="Retraso"/>
    <n v="1"/>
    <n v="0"/>
    <s v="CLIENTES"/>
    <x v="18"/>
    <x v="4"/>
    <n v="468"/>
    <n v="18"/>
    <n v="0.2"/>
  </r>
  <r>
    <d v="2019-04-29T00:00:00"/>
    <d v="1899-12-30T17:30:00"/>
    <d v="1899-12-30T17:30:00"/>
    <m/>
    <x v="1"/>
    <s v="JAR"/>
    <d v="2019-04-29T17:30:00"/>
    <m/>
    <s v="SUS MEDIOS"/>
    <s v="Carga"/>
    <x v="0"/>
    <n v="4"/>
    <n v="6"/>
    <x v="0"/>
    <s v="AQUA AMBIENT"/>
    <s v="Retira cliente Roto"/>
    <s v="LAS PALMAS"/>
    <m/>
    <m/>
    <m/>
    <m/>
    <n v="20"/>
    <x v="6"/>
    <x v="89"/>
    <x v="56"/>
    <m/>
    <n v="0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8:00:00"/>
    <d v="1899-12-30T18:00:00"/>
    <m/>
    <x v="1"/>
    <s v="JAR"/>
    <d v="2019-04-29T18:00:00"/>
    <m/>
    <s v="NIKA"/>
    <s v="Carga"/>
    <x v="0"/>
    <n v="1"/>
    <n v="1"/>
    <x v="0"/>
    <s v="POWDER"/>
    <s v="DDP Cliente Roto"/>
    <s v="VALLS"/>
    <m/>
    <m/>
    <m/>
    <m/>
    <n v="10"/>
    <x v="5"/>
    <x v="89"/>
    <x v="47"/>
    <m/>
    <n v="0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8:15:00"/>
    <d v="1899-12-30T18:15:00"/>
    <m/>
    <x v="1"/>
    <s v="JAR"/>
    <d v="2019-04-29T18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6"/>
    <x v="89"/>
    <x v="219"/>
    <m/>
    <n v="1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8:30:00"/>
    <d v="1899-12-30T18:30:00"/>
    <m/>
    <x v="1"/>
    <s v="JAR"/>
    <d v="2019-04-29T18:3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6"/>
    <x v="89"/>
    <x v="48"/>
    <m/>
    <n v="1"/>
    <x v="0"/>
    <x v="0"/>
    <s v="SI"/>
    <s v="SI"/>
    <s v="SI"/>
    <n v="0"/>
    <n v="1"/>
    <s v="TRANS. PROPIO"/>
    <x v="18"/>
    <x v="4"/>
    <n v="468"/>
    <n v="18"/>
    <n v="0.2"/>
  </r>
  <r>
    <d v="2019-04-29T00:00:00"/>
    <d v="1899-12-30T19:00:00"/>
    <d v="1899-12-30T19:00:00"/>
    <m/>
    <x v="1"/>
    <s v="JAR"/>
    <d v="2019-04-29T19:00:00"/>
    <m/>
    <s v="BREGER"/>
    <s v="Carga"/>
    <x v="0"/>
    <n v="7"/>
    <n v="14"/>
    <x v="0"/>
    <s v="SCHOELLER FRANCIA"/>
    <s v="Retira cliente Filial"/>
    <s v="GAILLON"/>
    <s v="6006950 + 6006949 + 6006948 + 6007107 + 6007117 + 6006946"/>
    <m/>
    <m/>
    <m/>
    <n v="60"/>
    <x v="8"/>
    <x v="89"/>
    <x v="57"/>
    <m/>
    <n v="0"/>
    <x v="0"/>
    <x v="0"/>
    <s v="SI"/>
    <s v="SI"/>
    <s v="SI"/>
    <n v="0"/>
    <n v="1"/>
    <s v="CLIENTES"/>
    <x v="18"/>
    <x v="4"/>
    <n v="468"/>
    <n v="18"/>
    <n v="0.2"/>
  </r>
  <r>
    <d v="2019-04-29T00:00:00"/>
    <d v="1899-12-30T19:30:00"/>
    <d v="1899-12-30T19:30:00"/>
    <m/>
    <x v="1"/>
    <s v="JAR"/>
    <d v="2019-04-29T19:30:00"/>
    <n v="26510"/>
    <s v="EL MOSCA"/>
    <s v="Carga"/>
    <x v="1"/>
    <n v="13.5"/>
    <n v="26"/>
    <x v="2"/>
    <s v="JUANICA DE LA HUERTA"/>
    <s v="DDP Cliente Inyección"/>
    <s v="Murcia"/>
    <m/>
    <m/>
    <m/>
    <m/>
    <n v="45"/>
    <x v="6"/>
    <x v="89"/>
    <x v="49"/>
    <m/>
    <n v="1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07:30:00"/>
    <d v="1899-12-30T07:30:00"/>
    <m/>
    <x v="1"/>
    <s v="MR"/>
    <d v="2019-04-30T07:30:00"/>
    <m/>
    <s v="GONZATRANS"/>
    <s v="Carga"/>
    <x v="0"/>
    <n v="7"/>
    <n v="14"/>
    <x v="0"/>
    <s v="GONZATRANS"/>
    <s v="Recogida diaria"/>
    <s v="VARIOS"/>
    <m/>
    <m/>
    <m/>
    <m/>
    <m/>
    <x v="0"/>
    <x v="90"/>
    <x v="18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08:30:00"/>
    <d v="1899-12-30T08:30:00"/>
    <m/>
    <x v="1"/>
    <s v="JAR"/>
    <d v="2019-04-30T08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0"/>
    <x v="90"/>
    <x v="20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09:00:00"/>
    <d v="1899-12-30T09:00:00"/>
    <m/>
    <x v="1"/>
    <s v="JAR"/>
    <d v="2019-04-30T09:00:00"/>
    <m/>
    <s v="ALGAITRUCK"/>
    <s v="Descarga"/>
    <x v="1"/>
    <n v="13.5"/>
    <n v="26"/>
    <x v="0"/>
    <s v="SCHOELLER LORQUI"/>
    <s v="Entre plantas"/>
    <s v="Palau"/>
    <m/>
    <m/>
    <m/>
    <m/>
    <m/>
    <x v="4"/>
    <x v="90"/>
    <x v="22"/>
    <m/>
    <n v="1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09:30:00"/>
    <d v="1899-12-30T09:30:00"/>
    <m/>
    <x v="1"/>
    <s v="JAR"/>
    <d v="2019-04-30T09:30:00"/>
    <n v="27585"/>
    <s v="DAVID BERTRAN"/>
    <s v="Carga"/>
    <x v="0"/>
    <n v="4"/>
    <n v="6"/>
    <x v="0"/>
    <s v="VARIOS"/>
    <s v="DDP Cliente Roto"/>
    <s v="L`Ametlla"/>
    <m/>
    <m/>
    <m/>
    <m/>
    <n v="20"/>
    <x v="4"/>
    <x v="90"/>
    <x v="0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0:00:00"/>
    <d v="1899-12-30T10:00:00"/>
    <m/>
    <x v="1"/>
    <s v="JAR"/>
    <d v="2019-04-30T10:00:00"/>
    <m/>
    <s v="ALGAITRUCK"/>
    <s v="Carga"/>
    <x v="1"/>
    <n v="13.5"/>
    <n v="26"/>
    <x v="0"/>
    <s v="SCHOELLER LORQUI"/>
    <s v="Entre plantas"/>
    <s v="Palau"/>
    <m/>
    <m/>
    <m/>
    <m/>
    <m/>
    <x v="9"/>
    <x v="90"/>
    <x v="14"/>
    <m/>
    <n v="1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0:30:00"/>
    <d v="1899-12-30T10:30:00"/>
    <m/>
    <x v="1"/>
    <s v="JAR"/>
    <d v="2019-04-30T10:30:00"/>
    <n v="27424"/>
    <s v="SUS MEDIOS"/>
    <s v="Carga"/>
    <x v="1"/>
    <n v="13.5"/>
    <n v="26"/>
    <x v="2"/>
    <s v="EXPLOTACIONES AGR.PRECIADO"/>
    <s v="Retira cliente Inyección"/>
    <s v="Badajoz"/>
    <m/>
    <s v="3126-JBG // R-4599-BCD"/>
    <m/>
    <m/>
    <n v="45"/>
    <x v="4"/>
    <x v="90"/>
    <x v="1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1:00:00"/>
    <d v="1899-12-30T11:00:00"/>
    <m/>
    <x v="1"/>
    <s v="JAR"/>
    <d v="2019-04-30T11:00:00"/>
    <n v="6007146"/>
    <s v="SUS MEDIOS"/>
    <s v="Carga"/>
    <x v="0"/>
    <n v="7"/>
    <n v="13"/>
    <x v="0"/>
    <s v="SCHOELLER BELGICA"/>
    <s v="Retira cliente Filial"/>
    <s v="Holanda"/>
    <m/>
    <m/>
    <m/>
    <m/>
    <n v="30"/>
    <x v="4"/>
    <x v="90"/>
    <x v="2"/>
    <m/>
    <n v="0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1:10:00"/>
    <d v="1899-12-30T11:10:00"/>
    <m/>
    <x v="1"/>
    <s v="JAR"/>
    <d v="2019-04-30T11:00:00"/>
    <n v="6007139"/>
    <s v="BCN EXPRESS"/>
    <s v="Carga"/>
    <x v="0"/>
    <n v="1"/>
    <n v="1"/>
    <x v="1"/>
    <s v="SCHOELLER HOLANDA"/>
    <s v="DDP Cliente Filial"/>
    <s v="Netherlans"/>
    <m/>
    <m/>
    <m/>
    <m/>
    <n v="10"/>
    <x v="5"/>
    <x v="90"/>
    <x v="79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1:30:00"/>
    <d v="1899-12-30T11:30:00"/>
    <m/>
    <x v="1"/>
    <s v="JAR"/>
    <d v="2019-04-30T11:30:00"/>
    <n v="27373"/>
    <s v="NADAL-FORWARDING"/>
    <s v="Carga"/>
    <x v="0"/>
    <n v="1"/>
    <n v="1"/>
    <x v="0"/>
    <s v="PDR CANARIAS"/>
    <s v="DDP Cliente Inyección"/>
    <s v="las Palmas"/>
    <m/>
    <m/>
    <m/>
    <m/>
    <n v="10"/>
    <x v="8"/>
    <x v="90"/>
    <x v="3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2:30:00"/>
    <d v="1899-12-30T12:30:00"/>
    <m/>
    <x v="1"/>
    <s v="JAR"/>
    <d v="2019-04-30T12:30:00"/>
    <n v="27424"/>
    <s v="SUS MEDIOS"/>
    <s v="Carga"/>
    <x v="1"/>
    <n v="13.5"/>
    <n v="26"/>
    <x v="2"/>
    <s v="EXPLOTACIONES AGR.PRECIADO"/>
    <s v="Retira cliente Inyección"/>
    <s v="Badajoz"/>
    <m/>
    <s v="R-6250-BDB"/>
    <m/>
    <m/>
    <n v="45"/>
    <x v="0"/>
    <x v="90"/>
    <x v="5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3:00:00"/>
    <d v="1899-12-30T13:00:00"/>
    <m/>
    <x v="1"/>
    <s v="JAR"/>
    <d v="2019-04-30T13:00:00"/>
    <n v="27771"/>
    <s v="DAVID BERTRAN"/>
    <s v="Carga"/>
    <x v="0"/>
    <n v="1"/>
    <n v="1"/>
    <x v="0"/>
    <s v="REGABER"/>
    <s v="DDP Cliente Roto"/>
    <s v="PARETS"/>
    <m/>
    <m/>
    <m/>
    <m/>
    <n v="10"/>
    <x v="5"/>
    <x v="90"/>
    <x v="37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3:30:00"/>
    <d v="1899-12-30T13:30:00"/>
    <m/>
    <x v="1"/>
    <s v="JAR"/>
    <d v="2019-04-30T13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0"/>
    <x v="90"/>
    <x v="6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4:00:00"/>
    <d v="1899-12-30T14:00:00"/>
    <m/>
    <x v="1"/>
    <s v="JAR"/>
    <d v="2019-04-30T14:0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4"/>
    <x v="90"/>
    <x v="42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4:30:00"/>
    <d v="1899-12-30T14:30:00"/>
    <m/>
    <x v="1"/>
    <s v="JAR"/>
    <d v="2019-04-30T14:30:00"/>
    <n v="27809"/>
    <s v="SUS MEDIOS"/>
    <s v="Carga"/>
    <x v="0"/>
    <n v="1"/>
    <n v="1"/>
    <x v="0"/>
    <s v="AQUA FILTRACIÓN"/>
    <s v="Retira cliente Roto"/>
    <s v="CASTELLBISBAL"/>
    <m/>
    <m/>
    <m/>
    <m/>
    <n v="10"/>
    <x v="0"/>
    <x v="90"/>
    <x v="12"/>
    <m/>
    <n v="0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5:00:00"/>
    <d v="1899-12-30T15:00:00"/>
    <m/>
    <x v="1"/>
    <s v="MR"/>
    <d v="2019-04-30T15:00:00"/>
    <n v="27592"/>
    <s v="NADAL-FORWARDING"/>
    <s v="Carga"/>
    <x v="0"/>
    <n v="5"/>
    <n v="2.5"/>
    <x v="0"/>
    <s v="CAVAS CATALANAS"/>
    <s v="DDP Cliente Inyección"/>
    <s v="SANTA CRUZ"/>
    <m/>
    <m/>
    <m/>
    <m/>
    <n v="30"/>
    <x v="8"/>
    <x v="90"/>
    <x v="39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5:30:00"/>
    <d v="1899-12-30T15:30:00"/>
    <m/>
    <x v="1"/>
    <s v="JAR"/>
    <d v="2019-04-30T15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0"/>
    <x v="90"/>
    <x v="7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6:00:00"/>
    <d v="1899-12-30T16:00:00"/>
    <m/>
    <x v="1"/>
    <s v="JAR"/>
    <d v="2019-04-30T16:00:00"/>
    <m/>
    <s v="DAVID BERTRAN"/>
    <s v="Descarga"/>
    <x v="0"/>
    <n v="1"/>
    <n v="1"/>
    <x v="0"/>
    <s v="VARIOS"/>
    <s v="Recogida diaria"/>
    <s v="PALAU"/>
    <s v="Jaulas del pintor"/>
    <m/>
    <m/>
    <m/>
    <n v="10"/>
    <x v="6"/>
    <x v="90"/>
    <x v="13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6:30:00"/>
    <d v="1899-12-30T16:30:00"/>
    <m/>
    <x v="1"/>
    <s v="JAR"/>
    <d v="2019-04-30T16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4"/>
    <x v="90"/>
    <x v="8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6:45:00"/>
    <d v="1899-12-30T16:45:00"/>
    <m/>
    <x v="1"/>
    <s v="JAR"/>
    <d v="2019-04-30T17:00:00"/>
    <m/>
    <s v="SUS MEDIOS"/>
    <s v="Carga"/>
    <x v="1"/>
    <n v="13.5"/>
    <n v="26"/>
    <x v="0"/>
    <s v="AQUA AMBIENT"/>
    <s v="Retira cliente Roto"/>
    <s v="VARIOS"/>
    <m/>
    <m/>
    <m/>
    <m/>
    <n v="10"/>
    <x v="6"/>
    <x v="90"/>
    <x v="87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18:00:00"/>
    <d v="1899-12-30T18:00:00"/>
    <m/>
    <x v="1"/>
    <s v="MR"/>
    <d v="2019-04-30T18:00:00"/>
    <m/>
    <s v="GONZATRANS"/>
    <s v="Carga"/>
    <x v="0"/>
    <n v="8"/>
    <n v="16"/>
    <x v="0"/>
    <s v="GONZATRANS"/>
    <s v="Recogida diaria"/>
    <s v="VARIOS"/>
    <m/>
    <m/>
    <m/>
    <m/>
    <n v="40"/>
    <x v="8"/>
    <x v="90"/>
    <x v="47"/>
    <m/>
    <n v="0"/>
    <x v="0"/>
    <x v="0"/>
    <s v="SI"/>
    <s v="SI"/>
    <s v="SI"/>
    <n v="0"/>
    <n v="1"/>
    <s v="TRANS. PROPIO"/>
    <x v="18"/>
    <x v="4"/>
    <n v="468"/>
    <n v="18"/>
    <n v="0.2"/>
  </r>
  <r>
    <d v="2019-04-30T00:00:00"/>
    <d v="1899-12-30T18:30:00"/>
    <d v="1899-12-30T18:30:00"/>
    <m/>
    <x v="1"/>
    <s v="JAR"/>
    <d v="2019-04-30T18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6"/>
    <x v="90"/>
    <x v="48"/>
    <m/>
    <n v="1"/>
    <x v="0"/>
    <x v="0"/>
    <s v="SI"/>
    <s v="SI"/>
    <s v="SI"/>
    <n v="0"/>
    <n v="1"/>
    <s v="CLIENTES"/>
    <x v="18"/>
    <x v="4"/>
    <n v="468"/>
    <n v="18"/>
    <n v="0.2"/>
  </r>
  <r>
    <d v="2019-04-30T00:00:00"/>
    <d v="1899-12-30T20:00:00"/>
    <d v="1899-12-30T20:00:00"/>
    <m/>
    <x v="1"/>
    <s v="MR"/>
    <d v="2019-04-30T20:00:00"/>
    <n v="27560"/>
    <s v="SESE"/>
    <s v="Carga"/>
    <x v="1"/>
    <n v="13.5"/>
    <n v="26"/>
    <x v="0"/>
    <s v="VALEO"/>
    <s v="Retira cliente Inyección"/>
    <s v="MARTOS"/>
    <m/>
    <s v="8686JBT -  R1277BCY"/>
    <m/>
    <m/>
    <n v="60"/>
    <x v="8"/>
    <x v="90"/>
    <x v="50"/>
    <m/>
    <n v="1"/>
    <x v="0"/>
    <x v="0"/>
    <s v="SI"/>
    <s v="SI"/>
    <s v="SI"/>
    <n v="0"/>
    <n v="1"/>
    <s v="CLIENTES"/>
    <x v="18"/>
    <x v="4"/>
    <n v="468"/>
    <n v="18"/>
    <n v="0.2"/>
  </r>
  <r>
    <d v="2019-05-02T00:00:00"/>
    <d v="1899-12-30T07:00:00"/>
    <d v="1899-12-30T07:00:00"/>
    <m/>
    <x v="1"/>
    <s v="JAR"/>
    <d v="2019-05-02T07:0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91"/>
    <x v="61"/>
    <m/>
    <n v="1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08:00:00"/>
    <d v="1899-12-30T08:00:00"/>
    <m/>
    <x v="1"/>
    <s v="JAR"/>
    <d v="2019-05-02T08:00:00"/>
    <n v="27059"/>
    <s v="DAVID BERTRAN"/>
    <s v="Carga"/>
    <x v="0"/>
    <n v="4"/>
    <n v="10"/>
    <x v="0"/>
    <s v="SIMAR"/>
    <s v="DDP Cliente Roto"/>
    <s v="Igualada"/>
    <s v="Recogidas en Professió y Inox."/>
    <m/>
    <m/>
    <m/>
    <n v="20"/>
    <x v="4"/>
    <x v="91"/>
    <x v="9"/>
    <m/>
    <n v="0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09:00:00"/>
    <d v="1899-12-30T09:00:00"/>
    <m/>
    <x v="1"/>
    <s v="JAR"/>
    <d v="2019-05-02T09:00:00"/>
    <m/>
    <s v="SUS MEDIOS"/>
    <s v="Carga"/>
    <x v="1"/>
    <n v="13.5"/>
    <n v="26"/>
    <x v="0"/>
    <s v="VALEO MARRUECOS"/>
    <s v="Retira cliente Inyección"/>
    <s v="Marruec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02T00:00:00"/>
    <d v="1899-12-30T09:30:00"/>
    <d v="1899-12-30T09:30:00"/>
    <m/>
    <x v="1"/>
    <s v="JAR"/>
    <d v="2019-05-02T09:30:00"/>
    <s v="26800-26707"/>
    <s v="DASCHER"/>
    <s v="Carga"/>
    <x v="0"/>
    <n v="3"/>
    <n v="4"/>
    <x v="0"/>
    <s v="CAVYCAR"/>
    <s v="Retira cliente Roto"/>
    <s v="Guipuzcoa"/>
    <m/>
    <m/>
    <m/>
    <m/>
    <n v="10"/>
    <x v="5"/>
    <x v="91"/>
    <x v="2"/>
    <m/>
    <n v="0"/>
    <x v="0"/>
    <x v="0"/>
    <s v="SI"/>
    <s v="SI"/>
    <s v="Retraso"/>
    <n v="1"/>
    <n v="0"/>
    <s v="CLIENTES"/>
    <x v="18"/>
    <x v="5"/>
    <n v="468"/>
    <n v="18"/>
    <n v="0.2"/>
  </r>
  <r>
    <d v="2019-05-02T00:00:00"/>
    <d v="1899-12-30T10:00:00"/>
    <d v="1899-12-30T10:00:00"/>
    <m/>
    <x v="1"/>
    <s v="JAR"/>
    <d v="2019-05-02T10:00:00"/>
    <n v="27349"/>
    <s v="TROTA"/>
    <s v="Carga"/>
    <x v="1"/>
    <n v="13.5"/>
    <n v="26"/>
    <x v="2"/>
    <s v="ALQUIBOX"/>
    <s v="DDP Cliente Inyección"/>
    <s v="SEVILLA"/>
    <m/>
    <s v="6062JTP.- R5385BCR"/>
    <m/>
    <m/>
    <n v="45"/>
    <x v="8"/>
    <x v="91"/>
    <x v="13"/>
    <m/>
    <n v="1"/>
    <x v="0"/>
    <x v="0"/>
    <s v="SI"/>
    <s v="SI"/>
    <s v="Retraso"/>
    <n v="1"/>
    <n v="0"/>
    <s v="TRANS. PROPIO"/>
    <x v="18"/>
    <x v="5"/>
    <n v="468"/>
    <n v="18"/>
    <n v="0.2"/>
  </r>
  <r>
    <d v="2019-05-02T00:00:00"/>
    <d v="1899-12-30T10:30:00"/>
    <d v="1899-12-30T10:30:00"/>
    <m/>
    <x v="1"/>
    <s v="JAR"/>
    <d v="2019-05-02T10:30:00"/>
    <n v="27444"/>
    <s v="GEFCO"/>
    <s v="Carga"/>
    <x v="0"/>
    <n v="5"/>
    <n v="9"/>
    <x v="0"/>
    <s v="TARKETT FLOORS"/>
    <s v="DDP Cliente Inyección"/>
    <s v="Toledo"/>
    <m/>
    <m/>
    <m/>
    <m/>
    <n v="30"/>
    <x v="0"/>
    <x v="91"/>
    <x v="1"/>
    <m/>
    <n v="0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11:00:00"/>
    <d v="1899-12-30T11:00:00"/>
    <m/>
    <x v="1"/>
    <s v="JAR"/>
    <d v="2019-05-02T11:00:00"/>
    <m/>
    <s v="GIMARCO"/>
    <s v="Descarga"/>
    <x v="1"/>
    <n v="13.5"/>
    <n v="26"/>
    <x v="0"/>
    <s v="SCHOELLER GAILLON"/>
    <s v="Filial Import"/>
    <s v="GAILLON"/>
    <s v="CB-1214"/>
    <m/>
    <m/>
    <m/>
    <n v="45"/>
    <x v="0"/>
    <x v="91"/>
    <x v="2"/>
    <m/>
    <n v="1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11:15:00"/>
    <d v="1899-12-30T11:15:00"/>
    <m/>
    <x v="1"/>
    <s v="JAR"/>
    <d v="2019-05-02T11:30:00"/>
    <m/>
    <s v="COBARPLAS"/>
    <s v="Descarga"/>
    <x v="0"/>
    <n v="6"/>
    <n v="10"/>
    <x v="0"/>
    <s v="COBARPLAST"/>
    <s v="Proveedor Roto"/>
    <s v="PALAU"/>
    <m/>
    <m/>
    <m/>
    <m/>
    <n v="30"/>
    <x v="4"/>
    <x v="91"/>
    <x v="75"/>
    <m/>
    <n v="0"/>
    <x v="0"/>
    <x v="0"/>
    <s v="SI"/>
    <s v="SI"/>
    <s v="SI"/>
    <n v="0"/>
    <n v="1"/>
    <s v="PROVEEDORES"/>
    <x v="18"/>
    <x v="5"/>
    <n v="468"/>
    <n v="18"/>
    <n v="0.2"/>
  </r>
  <r>
    <d v="2019-05-02T00:00:00"/>
    <d v="1899-12-30T12:00:00"/>
    <d v="1899-12-30T12:00:00"/>
    <m/>
    <x v="1"/>
    <s v="JAR"/>
    <d v="2019-05-02T12:00:00"/>
    <n v="27349"/>
    <s v="TROTA"/>
    <s v="Carga"/>
    <x v="1"/>
    <n v="13.5"/>
    <n v="26"/>
    <x v="2"/>
    <s v="ALQUIBOX"/>
    <s v="DDP Cliente Inyección"/>
    <s v="SEVILLA"/>
    <m/>
    <m/>
    <m/>
    <m/>
    <n v="45"/>
    <x v="8"/>
    <x v="91"/>
    <x v="13"/>
    <m/>
    <n v="1"/>
    <x v="0"/>
    <x v="0"/>
    <s v="SI"/>
    <s v="SI"/>
    <s v="Retraso"/>
    <n v="1"/>
    <n v="0"/>
    <s v="TRANS. PROPIO"/>
    <x v="18"/>
    <x v="5"/>
    <n v="468"/>
    <n v="18"/>
    <n v="0.2"/>
  </r>
  <r>
    <d v="2019-05-02T00:00:00"/>
    <d v="1899-12-30T12:30:00"/>
    <d v="1899-12-30T12:30:00"/>
    <m/>
    <x v="1"/>
    <s v="JAR"/>
    <d v="2019-05-02T12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91"/>
    <x v="5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3:00:00"/>
    <d v="1899-12-30T13:00:00"/>
    <m/>
    <x v="1"/>
    <s v="JAR"/>
    <d v="2019-05-02T13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91"/>
    <x v="37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3:30:00"/>
    <d v="1899-12-30T13:30:00"/>
    <m/>
    <x v="1"/>
    <s v="JAR"/>
    <d v="2019-05-02T13:30:00"/>
    <s v="27611-27660"/>
    <s v="PALLET WAY"/>
    <s v="Carga"/>
    <x v="0"/>
    <n v="1"/>
    <n v="2"/>
    <x v="0"/>
    <s v="STORE &amp; GO "/>
    <s v="Retira cliente Inyección"/>
    <s v="Portugal"/>
    <m/>
    <m/>
    <m/>
    <m/>
    <n v="10"/>
    <x v="0"/>
    <x v="91"/>
    <x v="6"/>
    <m/>
    <n v="0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4:00:00"/>
    <d v="1899-12-30T14:00:00"/>
    <m/>
    <x v="1"/>
    <s v="JAR"/>
    <d v="2019-05-02T14:00:00"/>
    <n v="27349"/>
    <s v="TROTA"/>
    <s v="Carga"/>
    <x v="1"/>
    <n v="13.5"/>
    <n v="26"/>
    <x v="2"/>
    <s v="ALQUIBOX"/>
    <s v="DDP Cliente Inyección"/>
    <s v="SEVILLA"/>
    <m/>
    <s v="9632JHX- R6679BCW"/>
    <m/>
    <m/>
    <n v="45"/>
    <x v="8"/>
    <x v="91"/>
    <x v="41"/>
    <m/>
    <n v="1"/>
    <x v="0"/>
    <x v="0"/>
    <s v="SI"/>
    <s v="SI"/>
    <s v="Retraso"/>
    <n v="1"/>
    <n v="0"/>
    <s v="TRANS. PROPIO"/>
    <x v="18"/>
    <x v="5"/>
    <n v="468"/>
    <n v="18"/>
    <n v="0.2"/>
  </r>
  <r>
    <d v="2019-05-02T00:00:00"/>
    <d v="1899-12-30T14:30:00"/>
    <d v="1899-12-30T14:30:00"/>
    <m/>
    <x v="1"/>
    <s v="JAR"/>
    <d v="2019-05-02T14:30:00"/>
    <n v="6007093"/>
    <s v="SUS MEDIOS"/>
    <s v="Carga"/>
    <x v="1"/>
    <n v="13.5"/>
    <n v="26"/>
    <x v="0"/>
    <s v="SCHOELLER ITALIA"/>
    <s v="Retira cliente Filial"/>
    <s v="italia"/>
    <m/>
    <m/>
    <m/>
    <m/>
    <n v="60"/>
    <x v="0"/>
    <x v="91"/>
    <x v="12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5:00:00"/>
    <d v="1899-12-30T15:00:00"/>
    <m/>
    <x v="1"/>
    <s v="JAR"/>
    <d v="2019-05-02T15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91"/>
    <x v="39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5:10:00"/>
    <d v="1899-12-30T15:10:00"/>
    <m/>
    <x v="1"/>
    <s v="JAR"/>
    <d v="2019-05-02T15:00:00"/>
    <n v="27424"/>
    <s v="SUS MEDIOS"/>
    <s v="Carga"/>
    <x v="1"/>
    <n v="13.5"/>
    <n v="26"/>
    <x v="2"/>
    <s v="EXPLOTACIONES AGR.PRECIADO"/>
    <s v="Retira cliente Inyección"/>
    <s v="Badajoz"/>
    <m/>
    <s v="5391-JTL // R-4179-BBY"/>
    <m/>
    <m/>
    <n v="45"/>
    <x v="6"/>
    <x v="91"/>
    <x v="174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5:15:00"/>
    <d v="1899-12-30T15:15:00"/>
    <m/>
    <x v="1"/>
    <s v="JAR"/>
    <d v="2019-05-02T15:30:00"/>
    <n v="6007121"/>
    <s v="BCN EXPRESS"/>
    <s v="Carga"/>
    <x v="0"/>
    <n v="1"/>
    <n v="1"/>
    <x v="0"/>
    <s v="SCHOELLER ALEMANIA"/>
    <s v="DDP Cliente Filial"/>
    <s v="ALEMANIA"/>
    <m/>
    <m/>
    <m/>
    <m/>
    <n v="10"/>
    <x v="5"/>
    <x v="91"/>
    <x v="120"/>
    <m/>
    <n v="0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15:30:00"/>
    <d v="1899-12-30T15:30:00"/>
    <m/>
    <x v="1"/>
    <s v="JAR"/>
    <d v="2019-05-02T15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6"/>
    <x v="91"/>
    <x v="7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6:00:00"/>
    <d v="1899-12-30T16:00:00"/>
    <m/>
    <x v="1"/>
    <s v="JAR"/>
    <d v="2019-05-02T16:00:00"/>
    <n v="27349"/>
    <s v="TROTA"/>
    <s v="Carga"/>
    <x v="1"/>
    <n v="13.5"/>
    <n v="26"/>
    <x v="2"/>
    <s v="ALQUIBOX"/>
    <s v="DDP Cliente Inyección"/>
    <s v="SEVILLA"/>
    <m/>
    <s v="9884JTJ- R3549BCK"/>
    <m/>
    <m/>
    <n v="45"/>
    <x v="8"/>
    <x v="91"/>
    <x v="13"/>
    <m/>
    <n v="1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16:30:00"/>
    <d v="1899-12-30T16:30:00"/>
    <m/>
    <x v="1"/>
    <s v="JAR"/>
    <d v="2019-05-02T16:3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6"/>
    <x v="91"/>
    <x v="8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6:45:00"/>
    <d v="1899-12-30T16:45:00"/>
    <m/>
    <x v="1"/>
    <s v="JAR"/>
    <d v="2019-05-02T17:00:00"/>
    <m/>
    <s v="SUS MEDIOS"/>
    <s v="Carga"/>
    <x v="1"/>
    <n v="13.5"/>
    <n v="26"/>
    <x v="0"/>
    <s v="AQUA AMBIENT"/>
    <s v="Retira cliente Roto"/>
    <s v="VARIOS"/>
    <m/>
    <m/>
    <m/>
    <m/>
    <n v="30"/>
    <x v="6"/>
    <x v="91"/>
    <x v="87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7:00:00"/>
    <d v="1899-12-30T17:00:00"/>
    <m/>
    <x v="1"/>
    <s v="JAR"/>
    <d v="2019-05-02T17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91"/>
    <x v="41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7:15:00"/>
    <d v="1899-12-30T17:15:00"/>
    <m/>
    <x v="1"/>
    <s v="MR"/>
    <d v="2019-05-02T17:30:00"/>
    <m/>
    <s v="TRANSABADELL"/>
    <s v="Carga"/>
    <x v="0"/>
    <n v="1"/>
    <n v="2"/>
    <x v="0"/>
    <s v="TRANSABADELL"/>
    <s v="Recogida diaria"/>
    <s v="VARIOS"/>
    <m/>
    <m/>
    <m/>
    <m/>
    <n v="10"/>
    <x v="3"/>
    <x v="91"/>
    <x v="93"/>
    <m/>
    <n v="0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17:30:00"/>
    <d v="1899-12-30T17:30:00"/>
    <m/>
    <x v="1"/>
    <s v="JAR"/>
    <d v="2019-05-02T17:30:00"/>
    <n v="27424"/>
    <s v="SUS MEDIOS"/>
    <s v="Carga"/>
    <x v="1"/>
    <n v="13.5"/>
    <n v="26"/>
    <x v="2"/>
    <s v="EXPLOTACIONES AGR.PRECIADO"/>
    <s v="Retira cliente Inyección"/>
    <s v="Badajoz"/>
    <s v="66-76-VA // CB-283"/>
    <m/>
    <m/>
    <m/>
    <n v="45"/>
    <x v="6"/>
    <x v="91"/>
    <x v="56"/>
    <m/>
    <n v="1"/>
    <x v="0"/>
    <x v="0"/>
    <s v="SI"/>
    <s v="SI"/>
    <s v="SI"/>
    <n v="0"/>
    <n v="1"/>
    <s v="CLIENTES"/>
    <x v="18"/>
    <x v="5"/>
    <n v="468"/>
    <n v="18"/>
    <n v="0.2"/>
  </r>
  <r>
    <d v="2019-05-02T00:00:00"/>
    <d v="1899-12-30T18:00:00"/>
    <d v="1899-12-30T18:00:00"/>
    <m/>
    <x v="1"/>
    <s v="JAR"/>
    <d v="2019-05-02T18:00:00"/>
    <n v="27349"/>
    <s v="TROTA"/>
    <s v="Carga"/>
    <x v="1"/>
    <n v="13.5"/>
    <n v="26"/>
    <x v="2"/>
    <s v="ALQUIBOX"/>
    <s v="DDP Cliente Inyección"/>
    <s v="SEVILLA"/>
    <m/>
    <s v="7898HKY- R4232BCS"/>
    <m/>
    <m/>
    <n v="45"/>
    <x v="6"/>
    <x v="91"/>
    <x v="47"/>
    <m/>
    <n v="1"/>
    <x v="0"/>
    <x v="0"/>
    <s v="SI"/>
    <s v="SI"/>
    <s v="SI"/>
    <n v="0"/>
    <n v="1"/>
    <s v="TRANS. PROPIO"/>
    <x v="18"/>
    <x v="5"/>
    <n v="468"/>
    <n v="18"/>
    <n v="0.2"/>
  </r>
  <r>
    <d v="2019-05-02T00:00:00"/>
    <d v="1899-12-30T20:00:00"/>
    <d v="1899-12-30T20:00:00"/>
    <m/>
    <x v="1"/>
    <s v="JAR"/>
    <d v="2019-05-02T20:00:00"/>
    <n v="27349"/>
    <s v="TROTA"/>
    <s v="Carga"/>
    <x v="1"/>
    <n v="13.5"/>
    <n v="26"/>
    <x v="2"/>
    <s v="ALQUIBOX"/>
    <s v="DDP Cliente Inyección"/>
    <s v="SEVILLA"/>
    <m/>
    <s v="9397KMG- R7769BCM"/>
    <m/>
    <m/>
    <n v="45"/>
    <x v="8"/>
    <x v="91"/>
    <x v="50"/>
    <m/>
    <n v="1"/>
    <x v="0"/>
    <x v="0"/>
    <s v="SI"/>
    <s v="SI"/>
    <s v="SI"/>
    <n v="0"/>
    <n v="1"/>
    <s v="TRANS. PROPIO"/>
    <x v="18"/>
    <x v="5"/>
    <n v="468"/>
    <n v="18"/>
    <n v="0.2"/>
  </r>
  <r>
    <d v="2019-05-03T00:00:00"/>
    <d v="1899-12-30T06:00:00"/>
    <d v="1899-12-30T06:00:00"/>
    <m/>
    <x v="1"/>
    <s v="JAR"/>
    <d v="2019-05-03T06:00:00"/>
    <n v="6007095"/>
    <s v="SUS MEDIOS"/>
    <s v="Carga"/>
    <x v="1"/>
    <n v="13.5"/>
    <n v="26"/>
    <x v="0"/>
    <s v="SCHOELLER UK"/>
    <s v="Retira cliente Filial"/>
    <s v="Liverpool"/>
    <m/>
    <m/>
    <m/>
    <m/>
    <n v="60"/>
    <x v="0"/>
    <x v="92"/>
    <x v="76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06:30:00"/>
    <d v="1899-12-30T06:30:00"/>
    <m/>
    <x v="1"/>
    <s v="JAR"/>
    <d v="2019-05-03T06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92"/>
    <x v="167"/>
    <m/>
    <n v="1"/>
    <x v="0"/>
    <x v="0"/>
    <s v="SI"/>
    <s v="SI"/>
    <s v="SI"/>
    <n v="0"/>
    <n v="1"/>
    <s v="TRANS. PROPIO"/>
    <x v="18"/>
    <x v="5"/>
    <n v="468"/>
    <n v="18"/>
    <n v="0.2"/>
  </r>
  <r>
    <d v="2019-05-03T00:00:00"/>
    <d v="1899-12-30T07:30:00"/>
    <d v="1899-12-30T07:30:00"/>
    <m/>
    <x v="1"/>
    <s v="JAR"/>
    <d v="2019-05-03T07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92"/>
    <x v="18"/>
    <m/>
    <n v="1"/>
    <x v="0"/>
    <x v="0"/>
    <s v="SI"/>
    <s v="SI"/>
    <s v="SI"/>
    <n v="0"/>
    <n v="1"/>
    <s v="TRANS. PROPIO"/>
    <x v="18"/>
    <x v="5"/>
    <n v="468"/>
    <n v="18"/>
    <n v="0.2"/>
  </r>
  <r>
    <d v="2019-05-03T00:00:00"/>
    <d v="1899-12-30T08:00:00"/>
    <d v="1899-12-30T08:00:00"/>
    <m/>
    <x v="1"/>
    <s v="JAR"/>
    <d v="2019-05-03T08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92"/>
    <x v="9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08:30:00"/>
    <d v="1899-12-30T08:30:00"/>
    <m/>
    <x v="1"/>
    <s v="JAR"/>
    <d v="2019-05-03T08:30:00"/>
    <m/>
    <s v="ALGAITRUCK"/>
    <s v="Carga"/>
    <x v="1"/>
    <n v="13.5"/>
    <n v="26"/>
    <x v="0"/>
    <s v="SCHOELLER LORQUI"/>
    <s v="Entre plantas"/>
    <s v="Palau"/>
    <m/>
    <m/>
    <m/>
    <m/>
    <n v="60"/>
    <x v="4"/>
    <x v="92"/>
    <x v="20"/>
    <m/>
    <n v="1"/>
    <x v="0"/>
    <x v="0"/>
    <s v="SI"/>
    <s v="SI"/>
    <s v="SI"/>
    <n v="0"/>
    <n v="1"/>
    <s v="TRANS. PROPIO"/>
    <x v="18"/>
    <x v="5"/>
    <n v="468"/>
    <n v="18"/>
    <n v="0.2"/>
  </r>
  <r>
    <d v="2019-05-03T00:00:00"/>
    <d v="1899-12-30T09:00:00"/>
    <d v="1899-12-30T09:00:00"/>
    <m/>
    <x v="1"/>
    <s v="JAR"/>
    <d v="2019-05-03T09:00:00"/>
    <m/>
    <s v="SUS MEDIOS"/>
    <s v="Carga"/>
    <x v="1"/>
    <n v="13.5"/>
    <n v="26"/>
    <x v="0"/>
    <s v="VALEO MARRUECOS"/>
    <s v="Retira cliente Inyección"/>
    <s v="Marruec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03T00:00:00"/>
    <d v="1899-12-30T09:30:00"/>
    <d v="1899-12-30T09:30:00"/>
    <m/>
    <x v="1"/>
    <s v="JAR"/>
    <d v="2019-05-03T09:30:00"/>
    <m/>
    <s v="SUS MEDIOS"/>
    <s v="Descarga"/>
    <x v="1"/>
    <n v="13.5"/>
    <n v="26"/>
    <x v="0"/>
    <s v="MORSSINKHOF"/>
    <s v="Proveedor Inyección"/>
    <s v="PALAU"/>
    <m/>
    <m/>
    <m/>
    <m/>
    <n v="40"/>
    <x v="4"/>
    <x v="92"/>
    <x v="0"/>
    <m/>
    <n v="1"/>
    <x v="0"/>
    <x v="0"/>
    <s v="SI"/>
    <s v="SI"/>
    <s v="SI"/>
    <n v="0"/>
    <n v="1"/>
    <s v="PROVEEDORES"/>
    <x v="18"/>
    <x v="5"/>
    <n v="468"/>
    <n v="18"/>
    <n v="0.2"/>
  </r>
  <r>
    <d v="2019-05-03T00:00:00"/>
    <d v="1899-12-30T10:00:00"/>
    <d v="1899-12-30T10:00:00"/>
    <m/>
    <x v="1"/>
    <s v="JAR"/>
    <d v="2019-05-03T10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92"/>
    <x v="14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0:10:00"/>
    <d v="1899-12-30T10:10:00"/>
    <m/>
    <x v="1"/>
    <s v="JAR"/>
    <d v="2019-05-03T10:00:00"/>
    <m/>
    <s v="DAVID BERTRAN"/>
    <s v="Descarga"/>
    <x v="0"/>
    <n v="2"/>
    <n v="2"/>
    <x v="0"/>
    <s v="INORPACK"/>
    <s v="Proveedor Inyección"/>
    <s v="PALAU"/>
    <m/>
    <m/>
    <m/>
    <m/>
    <n v="10"/>
    <x v="4"/>
    <x v="92"/>
    <x v="95"/>
    <m/>
    <n v="0"/>
    <x v="0"/>
    <x v="0"/>
    <s v="SI"/>
    <s v="SI"/>
    <s v="SI"/>
    <n v="0"/>
    <n v="1"/>
    <s v="PROVEEDORES"/>
    <x v="18"/>
    <x v="5"/>
    <n v="468"/>
    <n v="18"/>
    <n v="0.2"/>
  </r>
  <r>
    <d v="2019-05-03T00:00:00"/>
    <d v="1899-12-30T10:15:00"/>
    <d v="1899-12-30T10:15:00"/>
    <m/>
    <x v="1"/>
    <s v="JAR"/>
    <d v="2019-05-03T10:30:00"/>
    <m/>
    <s v="COBARPLAS"/>
    <s v="Descarga"/>
    <x v="0"/>
    <n v="1"/>
    <n v="2"/>
    <x v="0"/>
    <s v="COBARPLAST"/>
    <s v="Proveedor Roto"/>
    <s v="PALAU"/>
    <m/>
    <m/>
    <m/>
    <m/>
    <n v="15"/>
    <x v="4"/>
    <x v="92"/>
    <x v="43"/>
    <m/>
    <n v="0"/>
    <x v="0"/>
    <x v="0"/>
    <s v="SI"/>
    <s v="SI"/>
    <s v="SI"/>
    <n v="0"/>
    <n v="1"/>
    <s v="PROVEEDORES"/>
    <x v="18"/>
    <x v="5"/>
    <n v="468"/>
    <n v="18"/>
    <n v="0.2"/>
  </r>
  <r>
    <d v="2019-05-03T00:00:00"/>
    <d v="1899-12-30T11:00:00"/>
    <d v="1899-12-30T11:00:00"/>
    <m/>
    <x v="1"/>
    <s v="JAR"/>
    <d v="2019-05-03T11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0"/>
    <x v="92"/>
    <x v="2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1:15:00"/>
    <d v="1899-12-30T11:15:00"/>
    <m/>
    <x v="1"/>
    <s v="JAR"/>
    <d v="2019-05-03T11:30:00"/>
    <m/>
    <s v="NOUTRANSPORT"/>
    <s v="Descarga"/>
    <x v="1"/>
    <n v="13.5"/>
    <n v="26"/>
    <x v="0"/>
    <s v="SCHOELLER NRX"/>
    <s v="Filial Import"/>
    <s v="NURIEUX"/>
    <s v="CB-1217"/>
    <m/>
    <m/>
    <m/>
    <n v="60"/>
    <x v="0"/>
    <x v="92"/>
    <x v="75"/>
    <m/>
    <n v="1"/>
    <x v="0"/>
    <x v="0"/>
    <s v="SI"/>
    <s v="SI"/>
    <s v="SI"/>
    <n v="0"/>
    <n v="1"/>
    <s v="TRANS. PROPIO"/>
    <x v="18"/>
    <x v="5"/>
    <n v="468"/>
    <n v="18"/>
    <n v="0.2"/>
  </r>
  <r>
    <d v="2019-05-03T00:00:00"/>
    <d v="1899-12-30T11:30:00"/>
    <d v="1899-12-30T11:30:00"/>
    <m/>
    <x v="1"/>
    <s v="JAR"/>
    <d v="2019-05-03T11:30:00"/>
    <n v="27692"/>
    <s v="SUS MEDIOS"/>
    <s v="Carga"/>
    <x v="0"/>
    <n v="2"/>
    <n v="3"/>
    <x v="0"/>
    <s v="AVICOLA DE LLEIDA"/>
    <s v="Retira cliente Inyección"/>
    <s v="lleida"/>
    <m/>
    <m/>
    <m/>
    <m/>
    <n v="10"/>
    <x v="0"/>
    <x v="92"/>
    <x v="3"/>
    <m/>
    <n v="0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2:00:00"/>
    <d v="1899-12-30T12:00:00"/>
    <m/>
    <x v="1"/>
    <s v="JAR"/>
    <d v="2019-05-03T12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92"/>
    <x v="4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2:30:00"/>
    <d v="1899-12-30T12:30:00"/>
    <m/>
    <x v="1"/>
    <s v="JAR"/>
    <d v="2019-05-03T12:30:00"/>
    <m/>
    <s v="BREGER"/>
    <s v="Carga"/>
    <x v="0"/>
    <n v="5"/>
    <n v="10"/>
    <x v="0"/>
    <s v="SCHOELLER FRANCIA"/>
    <s v="Retira cliente Filial"/>
    <s v="GAILLON"/>
    <s v="6007147 + 6007157 + 6007066 + 6007026 "/>
    <m/>
    <m/>
    <m/>
    <n v="30"/>
    <x v="8"/>
    <x v="92"/>
    <x v="5"/>
    <m/>
    <n v="0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3:00:00"/>
    <d v="1899-12-30T13:00:00"/>
    <m/>
    <x v="1"/>
    <s v="JAR"/>
    <d v="2019-05-03T13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92"/>
    <x v="37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4:00:00"/>
    <d v="1899-12-30T14:00:00"/>
    <m/>
    <x v="1"/>
    <s v="JAR"/>
    <d v="2019-05-03T14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92"/>
    <x v="42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6:00:00"/>
    <d v="1899-12-30T16:00:00"/>
    <m/>
    <x v="1"/>
    <s v="JAR"/>
    <d v="2019-05-03T16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8"/>
    <x v="92"/>
    <x v="13"/>
    <m/>
    <n v="1"/>
    <x v="0"/>
    <x v="0"/>
    <s v="SI"/>
    <s v="SI"/>
    <s v="SI"/>
    <n v="0"/>
    <n v="1"/>
    <s v="CLIENTES"/>
    <x v="18"/>
    <x v="5"/>
    <n v="468"/>
    <n v="18"/>
    <n v="0.2"/>
  </r>
  <r>
    <d v="2019-05-03T00:00:00"/>
    <d v="1899-12-30T17:00:00"/>
    <d v="1899-12-30T17:00:00"/>
    <m/>
    <x v="1"/>
    <s v="JAR"/>
    <d v="2019-05-03T17:00:00"/>
    <n v="27424"/>
    <s v="SUS MEDIOS"/>
    <s v="Carga"/>
    <x v="1"/>
    <n v="13.5"/>
    <n v="26"/>
    <x v="2"/>
    <s v="EXPLOTACIONES AGR.PRECIADO"/>
    <s v="Retira cliente Inyección"/>
    <s v="Badajoz"/>
    <s v="5118-HHM // R-2007-BBG"/>
    <s v="5118-HHM // R-2007-BBG"/>
    <m/>
    <m/>
    <n v="45"/>
    <x v="6"/>
    <x v="92"/>
    <x v="41"/>
    <m/>
    <n v="1"/>
    <x v="0"/>
    <x v="0"/>
    <s v="SI"/>
    <s v="SI"/>
    <s v="SI"/>
    <n v="0"/>
    <n v="1"/>
    <s v="CLIENTES"/>
    <x v="18"/>
    <x v="5"/>
    <n v="468"/>
    <n v="18"/>
    <n v="0.2"/>
  </r>
  <r>
    <d v="2019-05-04T00:00:00"/>
    <d v="1899-12-30T06:00:00"/>
    <d v="1899-12-30T06:00:00"/>
    <m/>
    <x v="1"/>
    <s v="JAR"/>
    <d v="2019-05-04T06:0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93"/>
    <x v="76"/>
    <m/>
    <n v="1"/>
    <x v="0"/>
    <x v="0"/>
    <s v="SI"/>
    <s v="SI"/>
    <s v="SI"/>
    <n v="0"/>
    <n v="1"/>
    <s v="PROVEEDORES"/>
    <x v="18"/>
    <x v="5"/>
    <n v="468"/>
    <n v="18"/>
    <n v="0.2"/>
  </r>
  <r>
    <d v="2019-05-04T00:00:00"/>
    <d v="1899-12-30T07:00:00"/>
    <d v="1899-12-30T07:00:00"/>
    <m/>
    <x v="1"/>
    <s v="JAR"/>
    <d v="2019-05-04T07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4"/>
    <x v="93"/>
    <x v="61"/>
    <m/>
    <n v="1"/>
    <x v="0"/>
    <x v="0"/>
    <s v="SI"/>
    <s v="SI"/>
    <s v="SI"/>
    <n v="0"/>
    <n v="1"/>
    <s v="TRANS. PROPIO"/>
    <x v="18"/>
    <x v="5"/>
    <n v="468"/>
    <n v="18"/>
    <n v="0.2"/>
  </r>
  <r>
    <d v="2019-05-04T00:00:00"/>
    <d v="1899-12-30T08:00:00"/>
    <d v="1899-12-30T08:00:00"/>
    <m/>
    <x v="1"/>
    <s v="JAR"/>
    <d v="2019-05-04T08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4"/>
    <x v="93"/>
    <x v="9"/>
    <m/>
    <n v="1"/>
    <x v="0"/>
    <x v="0"/>
    <s v="SI"/>
    <s v="SI"/>
    <s v="SI"/>
    <n v="0"/>
    <n v="1"/>
    <s v="TRANS. PROPIO"/>
    <x v="18"/>
    <x v="5"/>
    <n v="468"/>
    <n v="18"/>
    <n v="0.2"/>
  </r>
  <r>
    <d v="2019-05-04T00:00:00"/>
    <d v="1899-12-30T09:00:00"/>
    <d v="1899-12-30T09:00:00"/>
    <m/>
    <x v="1"/>
    <s v="JAR"/>
    <d v="2019-05-04T09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4"/>
    <x v="93"/>
    <x v="22"/>
    <m/>
    <n v="1"/>
    <x v="0"/>
    <x v="0"/>
    <s v="SI"/>
    <s v="SI"/>
    <s v="SI"/>
    <n v="0"/>
    <n v="1"/>
    <s v="TRANS. PROPIO"/>
    <x v="18"/>
    <x v="5"/>
    <n v="468"/>
    <n v="18"/>
    <n v="0.2"/>
  </r>
  <r>
    <d v="2019-05-04T00:00:00"/>
    <d v="1899-12-30T10:00:00"/>
    <d v="1899-12-30T10:00:00"/>
    <m/>
    <x v="1"/>
    <s v="JAR"/>
    <d v="2019-05-04T10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4"/>
    <x v="93"/>
    <x v="14"/>
    <m/>
    <n v="1"/>
    <x v="0"/>
    <x v="0"/>
    <s v="SI"/>
    <s v="SI"/>
    <s v="SI"/>
    <n v="0"/>
    <n v="1"/>
    <s v="TRANS. PROPIO"/>
    <x v="18"/>
    <x v="5"/>
    <n v="468"/>
    <n v="18"/>
    <n v="0.2"/>
  </r>
  <r>
    <d v="2019-05-04T00:00:00"/>
    <d v="1899-12-30T11:00:00"/>
    <d v="1899-12-30T11:00:00"/>
    <m/>
    <x v="1"/>
    <s v="JAR"/>
    <d v="2019-05-04T11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4"/>
    <x v="93"/>
    <x v="2"/>
    <m/>
    <n v="1"/>
    <x v="0"/>
    <x v="0"/>
    <s v="SI"/>
    <s v="SI"/>
    <s v="SI"/>
    <n v="0"/>
    <n v="1"/>
    <s v="TRANS. PROPIO"/>
    <x v="18"/>
    <x v="5"/>
    <n v="468"/>
    <n v="18"/>
    <n v="0.2"/>
  </r>
  <r>
    <d v="2019-05-04T00:00:00"/>
    <d v="1899-12-30T12:00:00"/>
    <d v="1899-12-30T12:00:00"/>
    <m/>
    <x v="1"/>
    <s v="JAR"/>
    <d v="2019-05-04T12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4"/>
    <x v="93"/>
    <x v="4"/>
    <m/>
    <n v="1"/>
    <x v="0"/>
    <x v="0"/>
    <s v="SI"/>
    <s v="SI"/>
    <s v="SI"/>
    <n v="0"/>
    <n v="1"/>
    <s v="TRANS. PROPIO"/>
    <x v="18"/>
    <x v="5"/>
    <n v="468"/>
    <n v="18"/>
    <n v="0.2"/>
  </r>
  <r>
    <d v="2019-05-06T00:00:00"/>
    <d v="1899-12-30T06:00:00"/>
    <d v="1899-12-30T06:00:00"/>
    <m/>
    <x v="1"/>
    <s v="MR"/>
    <d v="2019-05-06T06:00:00"/>
    <n v="27577"/>
    <s v="EL MOSCA"/>
    <s v="Carga"/>
    <x v="1"/>
    <n v="13.5"/>
    <n v="26"/>
    <x v="2"/>
    <s v="ZUKAN"/>
    <s v="DDP Cliente Inyección"/>
    <s v="MOLINA DE SEGURA"/>
    <m/>
    <m/>
    <m/>
    <m/>
    <n v="30"/>
    <x v="4"/>
    <x v="94"/>
    <x v="13"/>
    <m/>
    <n v="1"/>
    <x v="0"/>
    <x v="0"/>
    <s v="SI"/>
    <s v="SI"/>
    <s v="Retraso"/>
    <n v="1"/>
    <n v="0"/>
    <s v="TRANS. PROPIO"/>
    <x v="19"/>
    <x v="5"/>
    <n v="468"/>
    <n v="18"/>
    <n v="0.2"/>
  </r>
  <r>
    <d v="2019-05-06T00:00:00"/>
    <d v="1899-12-30T07:00:00"/>
    <d v="1899-12-30T07:00:00"/>
    <m/>
    <x v="1"/>
    <s v="JAR"/>
    <d v="2019-05-06T07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8"/>
    <x v="94"/>
    <x v="14"/>
    <m/>
    <n v="1"/>
    <x v="0"/>
    <x v="0"/>
    <s v="SI"/>
    <s v="SI"/>
    <s v="Retraso"/>
    <n v="1"/>
    <n v="0"/>
    <s v="CLIENTES"/>
    <x v="19"/>
    <x v="5"/>
    <n v="468"/>
    <n v="18"/>
    <n v="0.2"/>
  </r>
  <r>
    <d v="2019-05-06T00:00:00"/>
    <d v="1899-12-30T07:30:00"/>
    <d v="1899-12-30T07:30:00"/>
    <m/>
    <x v="1"/>
    <s v="MR"/>
    <d v="2019-05-06T07:30:00"/>
    <m/>
    <s v="GONZATRANS"/>
    <s v="Carga"/>
    <x v="0"/>
    <n v="8"/>
    <n v="16"/>
    <x v="0"/>
    <s v="GONZATRANS"/>
    <s v="Recogida diaria"/>
    <s v="VARIOS"/>
    <m/>
    <m/>
    <m/>
    <m/>
    <n v="40"/>
    <x v="8"/>
    <x v="94"/>
    <x v="18"/>
    <m/>
    <n v="0"/>
    <x v="0"/>
    <x v="0"/>
    <s v="SI"/>
    <s v="SI"/>
    <s v="SI"/>
    <n v="0"/>
    <n v="1"/>
    <s v="TRANS. PROPIO"/>
    <x v="19"/>
    <x v="5"/>
    <n v="468"/>
    <n v="18"/>
    <n v="0.2"/>
  </r>
  <r>
    <d v="2019-05-06T00:00:00"/>
    <d v="1899-12-30T08:00:00"/>
    <d v="1899-12-30T08:00:00"/>
    <m/>
    <x v="1"/>
    <s v="JAR"/>
    <d v="2019-05-06T08:00:00"/>
    <n v="27812"/>
    <s v="TROTA"/>
    <s v="Carga"/>
    <x v="1"/>
    <n v="13.5"/>
    <n v="26"/>
    <x v="0"/>
    <s v="FLUIDRA"/>
    <s v="DDP Cliente Roto"/>
    <s v="Cordoba"/>
    <m/>
    <m/>
    <m/>
    <m/>
    <n v="40"/>
    <x v="6"/>
    <x v="94"/>
    <x v="9"/>
    <m/>
    <n v="1"/>
    <x v="0"/>
    <x v="0"/>
    <s v="SI"/>
    <s v="SI"/>
    <s v="SI"/>
    <n v="0"/>
    <n v="1"/>
    <s v="TRANS. PROPIO"/>
    <x v="19"/>
    <x v="5"/>
    <n v="468"/>
    <n v="18"/>
    <n v="0.2"/>
  </r>
  <r>
    <d v="2019-05-06T00:00:00"/>
    <d v="1899-12-30T08:30:00"/>
    <d v="1899-12-30T08:30:00"/>
    <m/>
    <x v="1"/>
    <s v="JAR"/>
    <d v="2019-05-06T08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94"/>
    <x v="20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09:00:00"/>
    <d v="1899-12-30T09:00:00"/>
    <m/>
    <x v="1"/>
    <s v="JAR"/>
    <d v="2019-05-06T09:00:00"/>
    <m/>
    <s v="SUS MEDIOS"/>
    <s v="Carga"/>
    <x v="1"/>
    <n v="13.5"/>
    <n v="26"/>
    <x v="0"/>
    <s v="VALEO MARRUECOS"/>
    <s v="Retira cliente Inyección"/>
    <s v="Marruec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06T00:00:00"/>
    <d v="1899-12-30T09:15:00"/>
    <d v="1899-12-30T09:15:00"/>
    <m/>
    <x v="1"/>
    <s v="JAR"/>
    <d v="2019-05-06T09:30:00"/>
    <n v="6006796"/>
    <s v="BREGER"/>
    <s v="Carga"/>
    <x v="1"/>
    <n v="13.5"/>
    <n v="26"/>
    <x v="0"/>
    <s v="SCHOELLER FRANCIA"/>
    <s v="Retira cliente Filial"/>
    <s v="France"/>
    <m/>
    <m/>
    <m/>
    <m/>
    <n v="60"/>
    <x v="6"/>
    <x v="94"/>
    <x v="69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09:30:00"/>
    <d v="1899-12-30T09:30:00"/>
    <m/>
    <x v="1"/>
    <s v="JAR"/>
    <d v="2019-05-06T09:30:00"/>
    <m/>
    <s v="DAVID BERTRAN"/>
    <s v="Carga"/>
    <x v="0"/>
    <n v="4"/>
    <n v="6"/>
    <x v="0"/>
    <s v="FLUIDRA"/>
    <s v="DDP Cliente Roto"/>
    <s v="Maçanet de la Selva"/>
    <m/>
    <m/>
    <m/>
    <m/>
    <n v="20"/>
    <x v="6"/>
    <x v="94"/>
    <x v="0"/>
    <m/>
    <n v="0"/>
    <x v="0"/>
    <x v="0"/>
    <s v="SI"/>
    <s v="SI"/>
    <s v="SI"/>
    <n v="0"/>
    <n v="1"/>
    <s v="TRANS. PROPIO"/>
    <x v="19"/>
    <x v="5"/>
    <n v="468"/>
    <n v="18"/>
    <n v="0.2"/>
  </r>
  <r>
    <d v="2019-05-06T00:00:00"/>
    <d v="1899-12-30T10:00:00"/>
    <d v="1899-12-30T10:00:00"/>
    <m/>
    <x v="1"/>
    <s v="JAR"/>
    <d v="2019-05-06T10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94"/>
    <x v="14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0:15:00"/>
    <d v="1899-12-30T10:15:00"/>
    <m/>
    <x v="1"/>
    <s v="JAR"/>
    <d v="2019-05-06T10:30:00"/>
    <n v="27801"/>
    <s v="SUS MEDIOS"/>
    <s v="Carga"/>
    <x v="0"/>
    <n v="1"/>
    <n v="1"/>
    <x v="0"/>
    <s v="VARIOS"/>
    <s v="Retira cliente Inyección"/>
    <s v="Esparraguera"/>
    <m/>
    <m/>
    <m/>
    <m/>
    <n v="10"/>
    <x v="3"/>
    <x v="94"/>
    <x v="63"/>
    <m/>
    <n v="0"/>
    <x v="0"/>
    <x v="0"/>
    <s v="SI"/>
    <s v="SI"/>
    <s v="Retraso"/>
    <n v="1"/>
    <n v="0"/>
    <s v="CLIENTES"/>
    <x v="19"/>
    <x v="5"/>
    <n v="468"/>
    <n v="18"/>
    <n v="0.2"/>
  </r>
  <r>
    <d v="2019-05-06T00:00:00"/>
    <d v="1899-12-30T11:00:00"/>
    <d v="1899-12-30T11:00:00"/>
    <m/>
    <x v="1"/>
    <s v="JAR"/>
    <d v="2019-05-06T11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8"/>
    <x v="94"/>
    <x v="2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1:15:00"/>
    <d v="1899-12-30T11:15:00"/>
    <m/>
    <x v="1"/>
    <s v="JAR"/>
    <d v="2019-05-06T11:30:00"/>
    <n v="27793"/>
    <s v="SUS MEDIOS"/>
    <s v="Carga"/>
    <x v="0"/>
    <n v="1"/>
    <n v="2"/>
    <x v="0"/>
    <s v="CHASSIS BRAKES"/>
    <s v="Retira cliente Inyección"/>
    <s v="Cantabria"/>
    <m/>
    <m/>
    <m/>
    <m/>
    <n v="10"/>
    <x v="5"/>
    <x v="94"/>
    <x v="75"/>
    <m/>
    <n v="0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1:30:00"/>
    <d v="1899-12-30T11:30:00"/>
    <m/>
    <x v="1"/>
    <s v="JAR"/>
    <d v="2019-05-06T11:30:00"/>
    <m/>
    <s v="SUS MEDIOS"/>
    <s v="Carga"/>
    <x v="1"/>
    <n v="13.5"/>
    <n v="26"/>
    <x v="0"/>
    <s v="CHEP"/>
    <s v="Retira cliente Inyección"/>
    <s v="varios"/>
    <n v="3680357003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06T00:00:00"/>
    <d v="1899-12-30T12:00:00"/>
    <d v="1899-12-30T12:00:00"/>
    <m/>
    <x v="1"/>
    <s v="JAR"/>
    <d v="2019-05-06T12:00:00"/>
    <m/>
    <s v="SUS MEDIOS"/>
    <s v="Descarga"/>
    <x v="1"/>
    <n v="13.5"/>
    <n v="26"/>
    <x v="0"/>
    <s v="MORSSINKHOF"/>
    <s v="Proveedor Inyección"/>
    <s v="PALAU"/>
    <m/>
    <m/>
    <m/>
    <m/>
    <n v="60"/>
    <x v="6"/>
    <x v="94"/>
    <x v="4"/>
    <m/>
    <n v="1"/>
    <x v="0"/>
    <x v="0"/>
    <s v="SI"/>
    <s v="SI"/>
    <s v="SI"/>
    <n v="0"/>
    <n v="1"/>
    <s v="PROVEEDORES"/>
    <x v="19"/>
    <x v="5"/>
    <n v="468"/>
    <n v="18"/>
    <n v="0.2"/>
  </r>
  <r>
    <d v="2019-05-06T00:00:00"/>
    <d v="1899-12-30T12:30:00"/>
    <d v="1899-12-30T12:30:00"/>
    <m/>
    <x v="1"/>
    <s v="JAR"/>
    <d v="2019-05-06T12:30:00"/>
    <n v="27561"/>
    <s v="SUS MEDIOS"/>
    <s v="Carga"/>
    <x v="0"/>
    <n v="1"/>
    <n v="1"/>
    <x v="0"/>
    <s v="VARIOS"/>
    <s v="Retira cliente Inyección"/>
    <s v="Murcia"/>
    <m/>
    <m/>
    <m/>
    <m/>
    <n v="15"/>
    <x v="8"/>
    <x v="94"/>
    <x v="5"/>
    <m/>
    <n v="0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4:00:00"/>
    <d v="1899-12-30T14:00:00"/>
    <m/>
    <x v="1"/>
    <s v="JAR"/>
    <d v="2019-05-06T14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8"/>
    <x v="94"/>
    <x v="42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4:30:00"/>
    <d v="1899-12-30T14:30:00"/>
    <m/>
    <x v="1"/>
    <s v="JAR"/>
    <d v="2019-05-06T14:30:00"/>
    <m/>
    <s v="NOUTRANSPORT"/>
    <s v="Descarga"/>
    <x v="0"/>
    <n v="8"/>
    <n v="16"/>
    <x v="0"/>
    <s v="SCHOELLER SCHWERIN"/>
    <s v="Filial Import"/>
    <s v="PALAU"/>
    <s v=" CB-1213"/>
    <m/>
    <m/>
    <m/>
    <n v="60"/>
    <x v="0"/>
    <x v="94"/>
    <x v="12"/>
    <m/>
    <n v="0"/>
    <x v="0"/>
    <x v="0"/>
    <s v="SI"/>
    <s v="SI"/>
    <s v="SI"/>
    <n v="0"/>
    <n v="1"/>
    <s v="TRANS. PROPIO"/>
    <x v="19"/>
    <x v="5"/>
    <n v="468"/>
    <n v="18"/>
    <n v="0.2"/>
  </r>
  <r>
    <d v="2019-05-06T00:00:00"/>
    <d v="1899-12-30T14:40:00"/>
    <d v="1899-12-30T14:40:00"/>
    <m/>
    <x v="1"/>
    <s v="JAR"/>
    <d v="2019-05-06T14:30:00"/>
    <m/>
    <s v="DAVID BERTRAN"/>
    <s v="Descarga"/>
    <x v="0"/>
    <n v="4"/>
    <n v="6"/>
    <x v="0"/>
    <s v="SERRADORA DOMENECH"/>
    <s v="Proveedor Inyección"/>
    <s v="PALAU"/>
    <m/>
    <m/>
    <m/>
    <m/>
    <n v="20"/>
    <x v="2"/>
    <x v="94"/>
    <x v="241"/>
    <m/>
    <n v="0"/>
    <x v="0"/>
    <x v="0"/>
    <s v="SI"/>
    <s v="SI"/>
    <s v="SI"/>
    <n v="0"/>
    <n v="1"/>
    <s v="PROVEEDORES"/>
    <x v="19"/>
    <x v="5"/>
    <n v="468"/>
    <n v="18"/>
    <n v="0.2"/>
  </r>
  <r>
    <d v="2019-05-06T00:00:00"/>
    <d v="1899-12-30T15:00:00"/>
    <d v="1899-12-30T15:00:00"/>
    <m/>
    <x v="1"/>
    <s v="JAR"/>
    <d v="2019-05-06T15:00:00"/>
    <n v="6007002"/>
    <s v="NOUTRANSPORT"/>
    <s v="Carga"/>
    <x v="1"/>
    <n v="13.5"/>
    <n v="26"/>
    <x v="0"/>
    <s v="SCHOELLER ALEMANIA"/>
    <s v="DDP Cliente Filial"/>
    <s v="Alemania"/>
    <m/>
    <m/>
    <m/>
    <m/>
    <n v="60"/>
    <x v="4"/>
    <x v="94"/>
    <x v="39"/>
    <m/>
    <n v="1"/>
    <x v="0"/>
    <x v="0"/>
    <s v="SI"/>
    <s v="SI"/>
    <s v="SI"/>
    <n v="0"/>
    <n v="1"/>
    <s v="TRANS. PROPIO"/>
    <x v="19"/>
    <x v="5"/>
    <n v="468"/>
    <n v="18"/>
    <n v="0.2"/>
  </r>
  <r>
    <d v="2019-05-06T00:00:00"/>
    <d v="1899-12-30T15:30:00"/>
    <d v="1899-12-30T15:30:00"/>
    <m/>
    <x v="1"/>
    <s v="JAR"/>
    <d v="2019-05-06T15:30:00"/>
    <n v="27860"/>
    <s v="PALLET WAY"/>
    <s v="Carga"/>
    <x v="0"/>
    <n v="1"/>
    <n v="1"/>
    <x v="1"/>
    <s v="STORE &amp; GO "/>
    <s v="Retira cliente Inyección"/>
    <s v="portugal"/>
    <m/>
    <m/>
    <m/>
    <m/>
    <n v="10"/>
    <x v="5"/>
    <x v="94"/>
    <x v="7"/>
    <m/>
    <n v="0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6:00:00"/>
    <d v="1899-12-30T16:00:00"/>
    <m/>
    <x v="1"/>
    <s v="JAR"/>
    <d v="2019-05-06T16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94"/>
    <x v="13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6:45:00"/>
    <d v="1899-12-30T16:45:00"/>
    <m/>
    <x v="1"/>
    <s v="JAR"/>
    <d v="2019-05-06T17:00:00"/>
    <m/>
    <s v="SUS MEDIOS"/>
    <s v="Carga"/>
    <x v="1"/>
    <n v="13.5"/>
    <n v="26"/>
    <x v="0"/>
    <s v="AQUA AMBIENT"/>
    <s v="Retira cliente Roto"/>
    <s v="VARIOS"/>
    <m/>
    <m/>
    <m/>
    <m/>
    <n v="20"/>
    <x v="4"/>
    <x v="94"/>
    <x v="87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7:00:00"/>
    <d v="1899-12-30T17:00:00"/>
    <m/>
    <x v="1"/>
    <s v="JAR"/>
    <d v="2019-05-06T17:00:00"/>
    <m/>
    <s v="SUS MEDIOS"/>
    <s v="Carga"/>
    <x v="1"/>
    <n v="13.5"/>
    <n v="26"/>
    <x v="0"/>
    <s v="CHEP"/>
    <s v="Retira cliente Inyección"/>
    <s v="varios"/>
    <n v="3680348935"/>
    <m/>
    <m/>
    <m/>
    <n v="60"/>
    <x v="0"/>
    <x v="94"/>
    <x v="41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7:30:00"/>
    <d v="1899-12-30T17:30:00"/>
    <m/>
    <x v="1"/>
    <s v="JAR"/>
    <d v="2019-05-06T17:30:00"/>
    <m/>
    <s v="SUS MEDIOS"/>
    <s v="Carga"/>
    <x v="0"/>
    <n v="3"/>
    <n v="5"/>
    <x v="0"/>
    <s v="PALETPLASTIC"/>
    <s v="Retira cliente Inyección"/>
    <s v="Murcia"/>
    <s v="27465-27627-27786"/>
    <m/>
    <m/>
    <m/>
    <n v="30"/>
    <x v="0"/>
    <x v="94"/>
    <x v="56"/>
    <m/>
    <n v="0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8:00:00"/>
    <d v="1899-12-30T18:00:00"/>
    <m/>
    <x v="1"/>
    <s v="JAR"/>
    <d v="2019-05-06T18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0"/>
    <x v="94"/>
    <x v="47"/>
    <m/>
    <n v="1"/>
    <x v="0"/>
    <x v="0"/>
    <s v="SI"/>
    <s v="SI"/>
    <s v="SI"/>
    <n v="0"/>
    <n v="1"/>
    <s v="CLIENTES"/>
    <x v="19"/>
    <x v="5"/>
    <n v="468"/>
    <n v="18"/>
    <n v="0.2"/>
  </r>
  <r>
    <d v="2019-05-06T00:00:00"/>
    <d v="1899-12-30T18:30:00"/>
    <d v="1899-12-30T18:30:00"/>
    <m/>
    <x v="1"/>
    <s v="JAR"/>
    <d v="2019-05-06T18:30:00"/>
    <m/>
    <s v="DAVID BERTRAN"/>
    <s v="Descarga"/>
    <x v="0"/>
    <n v="1"/>
    <n v="2"/>
    <x v="0"/>
    <s v="INORPACK"/>
    <s v="Proveedor Inyección"/>
    <s v="PALAU"/>
    <m/>
    <m/>
    <m/>
    <m/>
    <n v="10"/>
    <x v="0"/>
    <x v="94"/>
    <x v="48"/>
    <m/>
    <n v="0"/>
    <x v="0"/>
    <x v="0"/>
    <s v="SI"/>
    <s v="SI"/>
    <s v="SI"/>
    <n v="0"/>
    <n v="1"/>
    <s v="PROVEEDORES"/>
    <x v="19"/>
    <x v="5"/>
    <n v="468"/>
    <n v="18"/>
    <n v="0.2"/>
  </r>
  <r>
    <d v="2019-05-06T00:00:00"/>
    <d v="1899-12-30T19:00:00"/>
    <m/>
    <m/>
    <x v="0"/>
    <s v="JAR"/>
    <d v="2019-05-06T19:00:00"/>
    <n v="6007152"/>
    <s v="BREGER"/>
    <s v="Carga"/>
    <x v="0"/>
    <n v="1"/>
    <n v="1"/>
    <x v="0"/>
    <s v="SCHOELLER FRANCIA"/>
    <s v="Retira cliente Filial"/>
    <s v="France"/>
    <m/>
    <m/>
    <m/>
    <m/>
    <n v="10"/>
    <x v="0"/>
    <x v="94"/>
    <x v="57"/>
    <m/>
    <n v="0"/>
    <x v="0"/>
    <x v="0"/>
    <s v="No"/>
    <s v="Sin cita"/>
    <s v="Sin cita"/>
    <n v="1"/>
    <n v="0"/>
    <s v="CLIENTES"/>
    <x v="19"/>
    <x v="5"/>
    <n v="468"/>
    <n v="18"/>
    <n v="0.2"/>
  </r>
  <r>
    <d v="2019-05-06T00:00:00"/>
    <d v="1899-12-30T19:30:00"/>
    <d v="1899-12-30T19:30:00"/>
    <m/>
    <x v="1"/>
    <s v="JAR"/>
    <d v="2019-05-06T19:30:00"/>
    <n v="27379"/>
    <s v="DASCHER"/>
    <s v="Carga"/>
    <x v="0"/>
    <n v="8"/>
    <n v="16"/>
    <x v="0"/>
    <s v="LEAR CORPORATION"/>
    <s v="Retira cliente Inyección"/>
    <s v="Portugal"/>
    <m/>
    <m/>
    <m/>
    <m/>
    <n v="45"/>
    <x v="0"/>
    <x v="94"/>
    <x v="49"/>
    <m/>
    <n v="0"/>
    <x v="0"/>
    <x v="0"/>
    <s v="SI"/>
    <s v="SI"/>
    <s v="SI"/>
    <n v="0"/>
    <n v="1"/>
    <s v="CLIENTES"/>
    <x v="19"/>
    <x v="5"/>
    <n v="468"/>
    <n v="18"/>
    <n v="0.2"/>
  </r>
  <r>
    <d v="2019-05-07T00:00:00"/>
    <d v="1899-12-30T07:00:00"/>
    <d v="1899-12-30T07:00:00"/>
    <m/>
    <x v="1"/>
    <s v="JAR"/>
    <d v="2019-05-07T07:00:00"/>
    <m/>
    <s v="SUS MEDIOS"/>
    <s v="Descarga"/>
    <x v="0"/>
    <n v="6"/>
    <n v="10"/>
    <x v="0"/>
    <s v="SERRADORA DOMENECH"/>
    <s v="Proveedor Inyección"/>
    <s v="PALAU"/>
    <m/>
    <m/>
    <m/>
    <m/>
    <n v="30"/>
    <x v="8"/>
    <x v="95"/>
    <x v="61"/>
    <m/>
    <n v="0"/>
    <x v="0"/>
    <x v="0"/>
    <s v="SI"/>
    <s v="SI"/>
    <s v="SI"/>
    <n v="0"/>
    <n v="1"/>
    <s v="PROVEEDORES"/>
    <x v="19"/>
    <x v="5"/>
    <n v="468"/>
    <n v="18"/>
    <n v="0.2"/>
  </r>
  <r>
    <d v="2019-05-07T00:00:00"/>
    <d v="1899-12-30T08:00:00"/>
    <d v="1899-12-30T08:00:00"/>
    <m/>
    <x v="1"/>
    <s v="JAR"/>
    <d v="2019-05-07T08:00:00"/>
    <n v="27789"/>
    <s v="EL MOSCA"/>
    <s v="Carga"/>
    <x v="1"/>
    <n v="13.5"/>
    <n v="26"/>
    <x v="2"/>
    <s v="SUMINISTROS BOX"/>
    <s v="DDP Cliente Inyección"/>
    <s v="Murcia"/>
    <m/>
    <m/>
    <m/>
    <m/>
    <n v="45"/>
    <x v="8"/>
    <x v="95"/>
    <x v="9"/>
    <m/>
    <n v="1"/>
    <x v="0"/>
    <x v="0"/>
    <s v="SI"/>
    <s v="SI"/>
    <s v="SI"/>
    <n v="0"/>
    <n v="1"/>
    <s v="TRANS. PROPIO"/>
    <x v="19"/>
    <x v="5"/>
    <n v="468"/>
    <n v="18"/>
    <n v="0.2"/>
  </r>
  <r>
    <d v="2019-05-07T00:00:00"/>
    <d v="1899-12-30T08:30:00"/>
    <d v="1899-12-30T08:30:00"/>
    <m/>
    <x v="1"/>
    <s v="JAR"/>
    <d v="2019-05-07T08:30:00"/>
    <m/>
    <s v="DAVID BERTRAN"/>
    <s v="Carga"/>
    <x v="0"/>
    <n v="1"/>
    <n v="2"/>
    <x v="0"/>
    <s v="ITC"/>
    <s v="DDP Cliente Roto"/>
    <s v="Sta.Perpetua"/>
    <m/>
    <m/>
    <m/>
    <m/>
    <n v="10"/>
    <x v="5"/>
    <x v="95"/>
    <x v="20"/>
    <m/>
    <n v="0"/>
    <x v="0"/>
    <x v="0"/>
    <s v="SI"/>
    <s v="SI"/>
    <s v="SI"/>
    <n v="0"/>
    <n v="1"/>
    <s v="TRANS. PROPIO"/>
    <x v="19"/>
    <x v="5"/>
    <n v="468"/>
    <n v="18"/>
    <n v="0.2"/>
  </r>
  <r>
    <d v="2019-05-07T00:00:00"/>
    <d v="1899-12-30T09:00:00"/>
    <d v="1899-12-30T09:00:00"/>
    <m/>
    <x v="1"/>
    <s v="JAR"/>
    <d v="2019-05-07T09:00:00"/>
    <m/>
    <s v="SUS MEDIOS"/>
    <s v="Carga"/>
    <x v="1"/>
    <n v="13.5"/>
    <n v="26"/>
    <x v="0"/>
    <s v="VALEO MARRUECOS"/>
    <s v="Retira cliente Inyección"/>
    <s v="Marruec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07T00:00:00"/>
    <d v="1899-12-30T09:30:00"/>
    <d v="1899-12-30T09:30:00"/>
    <m/>
    <x v="1"/>
    <s v="MR"/>
    <d v="2019-05-07T09:30:00"/>
    <n v="27861"/>
    <s v="SUS MEDIOS"/>
    <s v="Carga"/>
    <x v="0"/>
    <n v="1"/>
    <n v="0.5"/>
    <x v="0"/>
    <s v="CPQ IBERICA "/>
    <s v="Retira cliente Inyección"/>
    <s v="MOLLET"/>
    <m/>
    <m/>
    <m/>
    <m/>
    <m/>
    <x v="5"/>
    <x v="95"/>
    <x v="0"/>
    <m/>
    <n v="0"/>
    <x v="0"/>
    <x v="0"/>
    <s v="SI"/>
    <s v="SI"/>
    <s v="SI"/>
    <n v="0"/>
    <n v="1"/>
    <s v="CLIENTES"/>
    <x v="19"/>
    <x v="5"/>
    <n v="468"/>
    <n v="18"/>
    <n v="0.2"/>
  </r>
  <r>
    <d v="2019-05-07T00:00:00"/>
    <d v="1899-12-30T10:00:00"/>
    <d v="1899-12-30T10:00:00"/>
    <m/>
    <x v="1"/>
    <s v="JAR"/>
    <d v="2019-05-07T10:00:00"/>
    <m/>
    <s v="SUS MEDIOS"/>
    <s v="Descarga"/>
    <x v="0"/>
    <n v="2"/>
    <n v="4"/>
    <x v="0"/>
    <s v="POREXPAN"/>
    <s v="Proveedor Inyección"/>
    <s v="PALAU"/>
    <m/>
    <m/>
    <m/>
    <m/>
    <n v="20"/>
    <x v="6"/>
    <x v="95"/>
    <x v="14"/>
    <m/>
    <n v="0"/>
    <x v="0"/>
    <x v="0"/>
    <s v="SI"/>
    <s v="SI"/>
    <s v="SI"/>
    <n v="0"/>
    <n v="1"/>
    <s v="PROVEEDORES"/>
    <x v="19"/>
    <x v="5"/>
    <n v="468"/>
    <n v="18"/>
    <n v="0.2"/>
  </r>
  <r>
    <d v="2019-05-07T00:00:00"/>
    <d v="1899-12-30T11:00:00"/>
    <d v="1899-12-30T11:00:00"/>
    <m/>
    <x v="1"/>
    <s v="MR"/>
    <d v="2019-05-07T11:00:00"/>
    <n v="27295"/>
    <s v="GONZATRANS"/>
    <s v="Carga"/>
    <x v="0"/>
    <n v="3"/>
    <n v="6"/>
    <x v="0"/>
    <s v="GONZATRANS"/>
    <s v="Recogida diaria"/>
    <s v="VARIOS"/>
    <m/>
    <m/>
    <m/>
    <m/>
    <n v="30"/>
    <x v="6"/>
    <x v="95"/>
    <x v="2"/>
    <m/>
    <n v="0"/>
    <x v="0"/>
    <x v="0"/>
    <s v="SI"/>
    <s v="SI"/>
    <s v="SI"/>
    <n v="0"/>
    <n v="1"/>
    <s v="TRANS. PROPIO"/>
    <x v="19"/>
    <x v="5"/>
    <n v="468"/>
    <n v="18"/>
    <n v="0.2"/>
  </r>
  <r>
    <d v="2019-05-07T00:00:00"/>
    <d v="1899-12-30T11:30:00"/>
    <d v="1899-12-30T11:30:00"/>
    <m/>
    <x v="1"/>
    <s v="MR"/>
    <d v="2019-05-07T11:30:00"/>
    <m/>
    <s v="SUS MEDIOS"/>
    <s v="Descarga"/>
    <x v="1"/>
    <n v="13.5"/>
    <n v="26"/>
    <x v="0"/>
    <s v="CHEP"/>
    <s v="Proveedor Inyección"/>
    <s v="PALAU"/>
    <m/>
    <m/>
    <m/>
    <m/>
    <n v="60"/>
    <x v="6"/>
    <x v="95"/>
    <x v="37"/>
    <m/>
    <n v="1"/>
    <x v="0"/>
    <x v="0"/>
    <s v="SI"/>
    <s v="SI"/>
    <s v="Retraso"/>
    <n v="1"/>
    <n v="0"/>
    <s v="PROVEEDORES"/>
    <x v="19"/>
    <x v="5"/>
    <n v="468"/>
    <n v="18"/>
    <n v="0.2"/>
  </r>
  <r>
    <d v="2019-05-07T00:00:00"/>
    <d v="1899-12-30T12:15:00"/>
    <d v="1899-12-30T12:15:00"/>
    <m/>
    <x v="1"/>
    <s v="MR"/>
    <d v="2019-05-07T12:30:00"/>
    <s v="27740, 27586 Y 27638"/>
    <s v="PALLET WAY"/>
    <s v="Carga"/>
    <x v="0"/>
    <n v="3"/>
    <s v="1,5"/>
    <x v="0"/>
    <s v="PALET WAYS"/>
    <s v="DDP Cliente Inyección"/>
    <s v="PORTUGAL"/>
    <m/>
    <m/>
    <m/>
    <m/>
    <n v="20"/>
    <x v="8"/>
    <x v="95"/>
    <x v="36"/>
    <m/>
    <n v="0"/>
    <x v="0"/>
    <x v="0"/>
    <s v="SI"/>
    <s v="SI"/>
    <s v="SI"/>
    <n v="0"/>
    <n v="1"/>
    <s v="TRANS. PROPIO"/>
    <x v="19"/>
    <x v="5"/>
    <n v="468"/>
    <n v="18"/>
    <n v="0.2"/>
  </r>
  <r>
    <d v="2019-05-07T00:00:00"/>
    <d v="1899-12-30T12:30:00"/>
    <d v="1899-12-30T12:30:00"/>
    <m/>
    <x v="1"/>
    <s v="JAR"/>
    <d v="2019-05-07T12:30:00"/>
    <m/>
    <s v="BREGER"/>
    <s v="Carga"/>
    <x v="0"/>
    <n v="5"/>
    <n v="10"/>
    <x v="0"/>
    <s v="SCHOELLER FRANCIA"/>
    <s v="Retira cliente Filial"/>
    <s v="GAILLON"/>
    <s v="Pedido 6007026 + 6007171 "/>
    <m/>
    <m/>
    <m/>
    <n v="40"/>
    <x v="0"/>
    <x v="95"/>
    <x v="42"/>
    <m/>
    <n v="0"/>
    <x v="0"/>
    <x v="0"/>
    <s v="SI"/>
    <s v="SI"/>
    <s v="Retraso"/>
    <n v="1"/>
    <n v="0"/>
    <s v="CLIENTES"/>
    <x v="19"/>
    <x v="5"/>
    <n v="468"/>
    <n v="18"/>
    <n v="0.2"/>
  </r>
  <r>
    <d v="2019-05-07T00:00:00"/>
    <d v="1899-12-30T13:00:00"/>
    <d v="1899-12-30T13:00:00"/>
    <m/>
    <x v="1"/>
    <s v="JAR"/>
    <d v="2019-05-07T13:00:00"/>
    <n v="27741"/>
    <s v="SUS MEDIOS"/>
    <s v="Carga"/>
    <x v="0"/>
    <n v="4"/>
    <n v="5"/>
    <x v="0"/>
    <s v="NABERAN SAREAK"/>
    <s v="Retira cliente Inyección"/>
    <s v="Guipuzcoa"/>
    <m/>
    <m/>
    <m/>
    <m/>
    <n v="60"/>
    <x v="0"/>
    <x v="95"/>
    <x v="13"/>
    <m/>
    <n v="0"/>
    <x v="0"/>
    <x v="0"/>
    <s v="SI"/>
    <s v="SI"/>
    <s v="Retraso"/>
    <n v="1"/>
    <n v="0"/>
    <s v="CLIENTES"/>
    <x v="19"/>
    <x v="5"/>
    <n v="468"/>
    <n v="18"/>
    <n v="0.2"/>
  </r>
  <r>
    <d v="2019-05-07T00:00:00"/>
    <d v="1899-12-30T15:00:00"/>
    <d v="1899-12-30T15:00:00"/>
    <m/>
    <x v="1"/>
    <s v="JAR"/>
    <d v="2019-05-07T15:00:00"/>
    <n v="27762"/>
    <s v="MASCARO MOREIRA"/>
    <s v="Carga"/>
    <x v="1"/>
    <n v="13.5"/>
    <n v="27"/>
    <x v="0"/>
    <s v="EXPLOTACIONS PONS MARINS"/>
    <s v="Retira cliente Inyección"/>
    <s v="Menorca"/>
    <m/>
    <m/>
    <m/>
    <m/>
    <n v="45"/>
    <x v="8"/>
    <x v="96"/>
    <x v="39"/>
    <m/>
    <n v="1"/>
    <x v="0"/>
    <x v="0"/>
    <s v="SI"/>
    <s v="Retraso"/>
    <s v="Retraso"/>
    <n v="1"/>
    <n v="0"/>
    <s v="CLIENTES"/>
    <x v="19"/>
    <x v="5"/>
    <n v="468"/>
    <n v="18"/>
    <n v="0.2"/>
  </r>
  <r>
    <d v="2019-05-07T00:00:00"/>
    <d v="1899-12-30T15:30:00"/>
    <d v="1899-12-30T15:30:00"/>
    <m/>
    <x v="1"/>
    <s v="JAR"/>
    <d v="2019-05-07T15:30:00"/>
    <n v="27910"/>
    <s v="SUS MEDIOS"/>
    <s v="Carga"/>
    <x v="0"/>
    <n v="2"/>
    <n v="2"/>
    <x v="0"/>
    <s v="IRTA - INST."/>
    <s v="Retira cliente Inyección"/>
    <s v="Caldes de M."/>
    <m/>
    <m/>
    <m/>
    <m/>
    <n v="20"/>
    <x v="0"/>
    <x v="95"/>
    <x v="7"/>
    <m/>
    <n v="0"/>
    <x v="0"/>
    <x v="0"/>
    <s v="SI"/>
    <s v="SI"/>
    <s v="SI"/>
    <n v="0"/>
    <n v="1"/>
    <s v="CLIENTES"/>
    <x v="19"/>
    <x v="5"/>
    <n v="468"/>
    <n v="18"/>
    <n v="0.2"/>
  </r>
  <r>
    <d v="2019-05-07T00:00:00"/>
    <d v="1899-12-30T16:00:00"/>
    <d v="1899-12-30T16:00:00"/>
    <m/>
    <x v="1"/>
    <s v="JAR"/>
    <d v="2019-05-07T16:00:00"/>
    <m/>
    <s v="COBARPLAS"/>
    <s v="Descarga"/>
    <x v="0"/>
    <n v="7"/>
    <n v="11"/>
    <x v="0"/>
    <s v="COBARPLAST"/>
    <s v="Proveedor Roto"/>
    <s v="PALAU"/>
    <m/>
    <m/>
    <m/>
    <m/>
    <n v="60"/>
    <x v="4"/>
    <x v="95"/>
    <x v="13"/>
    <m/>
    <n v="0"/>
    <x v="0"/>
    <x v="0"/>
    <s v="SI"/>
    <s v="SI"/>
    <s v="SI"/>
    <n v="0"/>
    <n v="1"/>
    <s v="PROVEEDORES"/>
    <x v="19"/>
    <x v="5"/>
    <n v="468"/>
    <n v="18"/>
    <n v="0.2"/>
  </r>
  <r>
    <d v="2019-05-07T00:00:00"/>
    <d v="1899-12-30T16:30:00"/>
    <d v="1899-12-30T16:30:00"/>
    <m/>
    <x v="1"/>
    <s v="JAR"/>
    <d v="2019-05-07T16:30:00"/>
    <m/>
    <s v="DAVID BERTRAN"/>
    <s v="Descarga"/>
    <x v="0"/>
    <n v="4"/>
    <n v="6"/>
    <x v="0"/>
    <s v="RESIDUOS "/>
    <s v="Recogida diaria"/>
    <s v="PALAU"/>
    <m/>
    <m/>
    <m/>
    <m/>
    <n v="20"/>
    <x v="4"/>
    <x v="95"/>
    <x v="8"/>
    <m/>
    <n v="0"/>
    <x v="0"/>
    <x v="0"/>
    <s v="SI"/>
    <s v="SI"/>
    <s v="SI"/>
    <n v="0"/>
    <n v="1"/>
    <s v="TRANS. PROPIO"/>
    <x v="19"/>
    <x v="5"/>
    <n v="468"/>
    <n v="18"/>
    <n v="0.2"/>
  </r>
  <r>
    <d v="2019-05-07T00:00:00"/>
    <d v="1899-12-30T16:45:00"/>
    <d v="1899-12-30T16:45:00"/>
    <m/>
    <x v="1"/>
    <s v="JAR"/>
    <d v="2019-05-07T17:00:00"/>
    <m/>
    <s v="SUS MEDIOS"/>
    <s v="Carga"/>
    <x v="1"/>
    <n v="13.5"/>
    <n v="26"/>
    <x v="0"/>
    <s v="AQUA AMBIENT"/>
    <s v="Retira cliente Roto"/>
    <s v="VARIOS"/>
    <m/>
    <m/>
    <m/>
    <m/>
    <n v="5"/>
    <x v="5"/>
    <x v="95"/>
    <x v="87"/>
    <m/>
    <n v="1"/>
    <x v="0"/>
    <x v="0"/>
    <s v="SI"/>
    <s v="SI"/>
    <s v="SI"/>
    <n v="0"/>
    <n v="1"/>
    <s v="CLIENTES"/>
    <x v="19"/>
    <x v="5"/>
    <n v="468"/>
    <n v="18"/>
    <n v="0.2"/>
  </r>
  <r>
    <d v="2019-05-07T00:00:00"/>
    <d v="1899-12-30T18:00:00"/>
    <d v="1899-12-30T18:00:00"/>
    <m/>
    <x v="1"/>
    <s v="JAR"/>
    <d v="2019-05-07T18:00:00"/>
    <n v="27424"/>
    <s v="SUS MEDIOS"/>
    <s v="Carga"/>
    <x v="1"/>
    <n v="13.5"/>
    <n v="26"/>
    <x v="2"/>
    <s v="EXPLOTACIONES AGR.PRECIADO"/>
    <s v="Retira cliente Inyección"/>
    <s v="Badajoz"/>
    <s v="0470-HFB // R-8610-BBK"/>
    <s v="0470-HFB // R-8610-BBK"/>
    <m/>
    <m/>
    <n v="45"/>
    <x v="0"/>
    <x v="95"/>
    <x v="47"/>
    <m/>
    <n v="1"/>
    <x v="0"/>
    <x v="0"/>
    <s v="SI"/>
    <s v="SI"/>
    <s v="SI"/>
    <n v="0"/>
    <n v="1"/>
    <s v="CLIENTES"/>
    <x v="19"/>
    <x v="5"/>
    <n v="468"/>
    <n v="18"/>
    <n v="0.2"/>
  </r>
  <r>
    <d v="2019-05-07T00:00:00"/>
    <d v="1899-12-30T18:30:00"/>
    <d v="1899-12-30T18:30:00"/>
    <m/>
    <x v="1"/>
    <s v="JAR"/>
    <d v="2019-05-07T18:30:00"/>
    <n v="27671"/>
    <s v="SUS MEDIOS"/>
    <s v="Carga"/>
    <x v="0"/>
    <n v="2"/>
    <n v="4"/>
    <x v="0"/>
    <s v="SOLUPLASTIC"/>
    <s v="Retira cliente Inyección"/>
    <s v="Murcia"/>
    <m/>
    <s v="4257-HJD   R-7453-BCT"/>
    <m/>
    <m/>
    <n v="30"/>
    <x v="0"/>
    <x v="95"/>
    <x v="49"/>
    <m/>
    <n v="0"/>
    <x v="0"/>
    <x v="0"/>
    <s v="SI"/>
    <s v="SI"/>
    <s v="Retraso"/>
    <n v="1"/>
    <n v="0"/>
    <s v="CLIENTES"/>
    <x v="19"/>
    <x v="5"/>
    <n v="468"/>
    <n v="18"/>
    <n v="0.2"/>
  </r>
  <r>
    <d v="2019-05-07T00:00:00"/>
    <d v="1899-12-30T19:00:00"/>
    <d v="1899-12-30T19:00:00"/>
    <m/>
    <x v="1"/>
    <s v="JAR"/>
    <d v="2019-05-07T19:00:00"/>
    <n v="27424"/>
    <s v="SUS MEDIOS"/>
    <s v="Carga"/>
    <x v="1"/>
    <n v="13.5"/>
    <n v="26"/>
    <x v="2"/>
    <s v="EXPLOTACIONES AGR.PRECIADO"/>
    <s v="Retira cliente Inyección"/>
    <s v="Badajoz"/>
    <m/>
    <m/>
    <m/>
    <m/>
    <n v="45"/>
    <x v="0"/>
    <x v="95"/>
    <x v="57"/>
    <m/>
    <n v="1"/>
    <x v="0"/>
    <x v="0"/>
    <s v="SI"/>
    <s v="SI"/>
    <s v="SI"/>
    <n v="0"/>
    <n v="1"/>
    <s v="CLIENTES"/>
    <x v="19"/>
    <x v="5"/>
    <n v="468"/>
    <n v="18"/>
    <n v="0.2"/>
  </r>
  <r>
    <d v="2019-05-08T00:00:00"/>
    <d v="1899-12-30T07:00:00"/>
    <d v="1899-12-30T07:00:00"/>
    <m/>
    <x v="1"/>
    <s v="JAR"/>
    <d v="2019-05-08T07:00:00"/>
    <m/>
    <s v="SUS MEDIOS"/>
    <s v="Descarga"/>
    <x v="0"/>
    <n v="6"/>
    <n v="10"/>
    <x v="0"/>
    <s v="SERRADORA DOMENECH"/>
    <s v="Proveedor Inyección"/>
    <s v="PALAU"/>
    <m/>
    <m/>
    <m/>
    <m/>
    <n v="60"/>
    <x v="6"/>
    <x v="96"/>
    <x v="61"/>
    <m/>
    <n v="0"/>
    <x v="0"/>
    <x v="0"/>
    <s v="SI"/>
    <s v="SI"/>
    <s v="SI"/>
    <n v="0"/>
    <n v="1"/>
    <s v="PROVEEDORES"/>
    <x v="19"/>
    <x v="5"/>
    <n v="468"/>
    <n v="18"/>
    <n v="0.2"/>
  </r>
  <r>
    <d v="2019-05-08T00:00:00"/>
    <d v="1899-12-30T07:30:00"/>
    <d v="1899-12-30T07:30:00"/>
    <m/>
    <x v="1"/>
    <s v="MR"/>
    <d v="2019-05-08T07:30:00"/>
    <m/>
    <s v="GONZATRANS"/>
    <s v="Carga"/>
    <x v="1"/>
    <n v="13.5"/>
    <n v="26"/>
    <x v="0"/>
    <s v="GONZATRANS"/>
    <s v="Recogida diaria"/>
    <s v="VARIOS"/>
    <m/>
    <m/>
    <m/>
    <m/>
    <n v="40"/>
    <x v="8"/>
    <x v="96"/>
    <x v="1"/>
    <m/>
    <n v="1"/>
    <x v="0"/>
    <x v="0"/>
    <s v="SI"/>
    <s v="SI"/>
    <s v="Retraso"/>
    <n v="1"/>
    <n v="0"/>
    <s v="TRANS. PROPIO"/>
    <x v="19"/>
    <x v="5"/>
    <n v="468"/>
    <n v="18"/>
    <n v="0.2"/>
  </r>
  <r>
    <d v="2019-05-08T00:00:00"/>
    <d v="1899-12-30T08:00:00"/>
    <d v="1899-12-30T08:00:00"/>
    <m/>
    <x v="1"/>
    <s v="JAR"/>
    <d v="2019-05-08T08:00:00"/>
    <m/>
    <s v="SUS MEDIOS"/>
    <s v="Descarga"/>
    <x v="0"/>
    <n v="1"/>
    <n v="1"/>
    <x v="0"/>
    <s v="PLASTIJET"/>
    <s v="Proveedor Inyección"/>
    <s v="PALAU"/>
    <m/>
    <m/>
    <m/>
    <m/>
    <n v="10"/>
    <x v="8"/>
    <x v="96"/>
    <x v="9"/>
    <m/>
    <n v="0"/>
    <x v="0"/>
    <x v="0"/>
    <s v="SI"/>
    <s v="SI"/>
    <s v="SI"/>
    <n v="0"/>
    <n v="1"/>
    <s v="PROVEEDORES"/>
    <x v="19"/>
    <x v="5"/>
    <n v="468"/>
    <n v="18"/>
    <n v="0.2"/>
  </r>
  <r>
    <d v="2019-05-08T00:00:00"/>
    <d v="1899-12-30T08:15:00"/>
    <d v="1899-12-30T08:15:00"/>
    <m/>
    <x v="1"/>
    <s v="JAR"/>
    <d v="2019-05-08T08:30:00"/>
    <m/>
    <s v="SUS MEDIOS"/>
    <s v="Descarga"/>
    <x v="1"/>
    <n v="13.5"/>
    <n v="26"/>
    <x v="0"/>
    <s v="CHEP"/>
    <s v="Proveedor Inyección"/>
    <s v="PALAU"/>
    <m/>
    <m/>
    <m/>
    <m/>
    <n v="60"/>
    <x v="8"/>
    <x v="96"/>
    <x v="94"/>
    <m/>
    <n v="1"/>
    <x v="0"/>
    <x v="0"/>
    <s v="SI"/>
    <s v="SI"/>
    <s v="SI"/>
    <n v="0"/>
    <n v="1"/>
    <s v="PROVEEDORES"/>
    <x v="19"/>
    <x v="5"/>
    <n v="468"/>
    <n v="18"/>
    <n v="0.2"/>
  </r>
  <r>
    <d v="2019-05-08T00:00:00"/>
    <d v="1899-12-30T08:30:00"/>
    <d v="1899-12-30T08:30:00"/>
    <m/>
    <x v="1"/>
    <s v="JAR"/>
    <d v="2019-05-08T08:3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96"/>
    <x v="20"/>
    <m/>
    <n v="1"/>
    <x v="0"/>
    <x v="0"/>
    <s v="SI"/>
    <s v="SI"/>
    <s v="SI"/>
    <n v="0"/>
    <n v="1"/>
    <s v="TRANS. PROPIO"/>
    <x v="19"/>
    <x v="5"/>
    <n v="468"/>
    <n v="18"/>
    <n v="0.2"/>
  </r>
  <r>
    <d v="2019-05-08T00:00:00"/>
    <d v="1899-12-30T09:00:00"/>
    <d v="1899-12-30T09:00:00"/>
    <m/>
    <x v="1"/>
    <s v="JAR"/>
    <d v="2019-05-08T09:00:00"/>
    <m/>
    <s v="SUS MEDIOS"/>
    <s v="Carga"/>
    <x v="1"/>
    <n v="13.5"/>
    <n v="26"/>
    <x v="0"/>
    <s v="VALEO MARRUECOS"/>
    <s v="Retira cliente Inyección"/>
    <s v="Marruec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08T00:00:00"/>
    <d v="1899-12-30T10:15:00"/>
    <d v="1899-12-30T10:15:00"/>
    <m/>
    <x v="1"/>
    <s v="JAR"/>
    <d v="2019-05-08T10:30:00"/>
    <s v="27803-27746"/>
    <s v="SUS MEDIOS"/>
    <s v="Carga"/>
    <x v="0"/>
    <n v="1"/>
    <n v="2"/>
    <x v="0"/>
    <s v="LUIS MARQUES PINHEIRO"/>
    <s v="Retira cliente Inyección"/>
    <s v="Portugal"/>
    <m/>
    <m/>
    <m/>
    <m/>
    <n v="15"/>
    <x v="8"/>
    <x v="96"/>
    <x v="36"/>
    <m/>
    <n v="0"/>
    <x v="0"/>
    <x v="0"/>
    <s v="SI"/>
    <s v="SI"/>
    <s v="Retraso"/>
    <n v="1"/>
    <n v="0"/>
    <s v="CLIENTES"/>
    <x v="19"/>
    <x v="5"/>
    <n v="468"/>
    <n v="18"/>
    <n v="0.2"/>
  </r>
  <r>
    <d v="2019-05-08T00:00:00"/>
    <d v="1899-12-30T10:30:00"/>
    <d v="1899-12-30T10:30:00"/>
    <m/>
    <x v="1"/>
    <s v="JAR"/>
    <d v="2019-05-08T10:30:00"/>
    <n v="27218"/>
    <s v="SUS MEDIOS"/>
    <s v="Carga"/>
    <x v="0"/>
    <n v="1"/>
    <n v="1"/>
    <x v="0"/>
    <s v="ASCANIO QUIMICA"/>
    <s v="Retira cliente Roto"/>
    <s v="Tenerife"/>
    <m/>
    <m/>
    <m/>
    <m/>
    <n v="20"/>
    <x v="6"/>
    <x v="96"/>
    <x v="85"/>
    <m/>
    <n v="0"/>
    <x v="0"/>
    <x v="0"/>
    <s v="SI"/>
    <s v="SI"/>
    <s v="Retraso"/>
    <n v="1"/>
    <n v="0"/>
    <s v="CLIENTES"/>
    <x v="19"/>
    <x v="5"/>
    <n v="468"/>
    <n v="18"/>
    <n v="0.2"/>
  </r>
  <r>
    <d v="2019-05-08T00:00:00"/>
    <d v="1899-12-30T11:30:00"/>
    <d v="1899-12-30T11:30:00"/>
    <m/>
    <x v="1"/>
    <s v="JAR"/>
    <d v="2019-05-08T11:30:00"/>
    <m/>
    <s v="DAVID BERTRAN"/>
    <s v="Descarga"/>
    <x v="0"/>
    <n v="2"/>
    <n v="2"/>
    <x v="0"/>
    <s v="COBARPLAST"/>
    <s v="Proveedor Inyección"/>
    <s v="PALAU"/>
    <s v="Recogida en APPLUS y Cobarplast."/>
    <m/>
    <m/>
    <m/>
    <n v="10"/>
    <x v="6"/>
    <x v="96"/>
    <x v="3"/>
    <m/>
    <n v="0"/>
    <x v="0"/>
    <x v="0"/>
    <s v="SI"/>
    <s v="SI"/>
    <s v="SI"/>
    <n v="0"/>
    <n v="1"/>
    <s v="PROVEEDORES"/>
    <x v="19"/>
    <x v="5"/>
    <n v="468"/>
    <n v="18"/>
    <n v="0.2"/>
  </r>
  <r>
    <d v="2019-05-08T00:00:00"/>
    <d v="1899-12-30T12:30:00"/>
    <d v="1899-12-30T12:30:00"/>
    <m/>
    <x v="1"/>
    <s v="JAR"/>
    <d v="2019-05-08T12:30:00"/>
    <m/>
    <s v="PALLET WAY"/>
    <s v="Carga"/>
    <x v="0"/>
    <n v="2"/>
    <n v="4"/>
    <x v="0"/>
    <s v="PALET WAYS"/>
    <s v="DDP Cliente Inyección"/>
    <s v="varios"/>
    <m/>
    <m/>
    <m/>
    <m/>
    <n v="20"/>
    <x v="8"/>
    <x v="96"/>
    <x v="5"/>
    <m/>
    <n v="0"/>
    <x v="0"/>
    <x v="0"/>
    <s v="SI"/>
    <s v="SI"/>
    <s v="SI"/>
    <n v="0"/>
    <n v="1"/>
    <s v="TRANS. PROPIO"/>
    <x v="19"/>
    <x v="5"/>
    <n v="468"/>
    <n v="18"/>
    <n v="0.2"/>
  </r>
  <r>
    <d v="2019-05-08T00:00:00"/>
    <d v="1899-12-30T14:00:00"/>
    <d v="1899-12-30T14:00:00"/>
    <m/>
    <x v="1"/>
    <s v="JAR"/>
    <d v="2019-05-08T14:00:00"/>
    <n v="6007096"/>
    <s v="SUS MEDIOS"/>
    <s v="Carga"/>
    <x v="1"/>
    <n v="13.5"/>
    <n v="26"/>
    <x v="0"/>
    <s v="SCHOELLER UK"/>
    <s v="Retira cliente Filial"/>
    <s v="UK"/>
    <m/>
    <m/>
    <m/>
    <m/>
    <n v="60"/>
    <x v="0"/>
    <x v="96"/>
    <x v="42"/>
    <m/>
    <n v="1"/>
    <x v="0"/>
    <x v="0"/>
    <s v="SI"/>
    <s v="SI"/>
    <s v="SI"/>
    <n v="0"/>
    <n v="1"/>
    <s v="CLIENTES"/>
    <x v="19"/>
    <x v="5"/>
    <n v="468"/>
    <n v="18"/>
    <n v="0.2"/>
  </r>
  <r>
    <d v="2019-05-08T00:00:00"/>
    <d v="1899-12-30T15:00:00"/>
    <d v="1899-12-30T15:00:00"/>
    <m/>
    <x v="1"/>
    <s v="JAR"/>
    <d v="2019-05-08T15:00:00"/>
    <m/>
    <s v="SUS MEDIOS"/>
    <s v="Descarga"/>
    <x v="1"/>
    <n v="13.5"/>
    <n v="26"/>
    <x v="0"/>
    <s v="CHEP"/>
    <s v="Proveedor Inyección"/>
    <s v="PALAU"/>
    <s v="PALETS MADERA"/>
    <m/>
    <m/>
    <m/>
    <n v="60"/>
    <x v="0"/>
    <x v="96"/>
    <x v="39"/>
    <m/>
    <n v="1"/>
    <x v="0"/>
    <x v="0"/>
    <s v="SI"/>
    <s v="SI"/>
    <s v="SI"/>
    <n v="0"/>
    <n v="1"/>
    <s v="PROVEEDORES"/>
    <x v="19"/>
    <x v="5"/>
    <n v="468"/>
    <n v="18"/>
    <n v="0.2"/>
  </r>
  <r>
    <d v="2019-05-08T00:00:00"/>
    <d v="1899-12-30T16:00:00"/>
    <d v="1899-12-30T16:00:00"/>
    <m/>
    <x v="1"/>
    <s v="JAR"/>
    <d v="2019-05-08T16:00:00"/>
    <m/>
    <s v="NIKA"/>
    <s v="Carga"/>
    <x v="0"/>
    <n v="3"/>
    <n v="4"/>
    <x v="0"/>
    <s v="RESIDUOS "/>
    <s v="Recogida diaria"/>
    <s v="Valls"/>
    <s v="Palets PRS"/>
    <m/>
    <m/>
    <m/>
    <n v="20"/>
    <x v="4"/>
    <x v="96"/>
    <x v="13"/>
    <m/>
    <n v="0"/>
    <x v="0"/>
    <x v="0"/>
    <s v="SI"/>
    <s v="SI"/>
    <s v="SI"/>
    <n v="0"/>
    <n v="1"/>
    <s v="TRANS. PROPIO"/>
    <x v="19"/>
    <x v="5"/>
    <n v="468"/>
    <n v="18"/>
    <n v="0.2"/>
  </r>
  <r>
    <d v="2019-05-08T00:00:00"/>
    <d v="1899-12-30T16:45:00"/>
    <d v="1899-12-30T16:45:00"/>
    <m/>
    <x v="1"/>
    <s v="JAR"/>
    <d v="2019-05-08T17:00:00"/>
    <m/>
    <s v="SUS MEDIOS"/>
    <s v="Carga"/>
    <x v="1"/>
    <n v="13.5"/>
    <n v="26"/>
    <x v="0"/>
    <s v="AQUA AMBIENT"/>
    <s v="Retira cliente Roto"/>
    <s v="VARIOS"/>
    <m/>
    <m/>
    <m/>
    <m/>
    <n v="20"/>
    <x v="4"/>
    <x v="96"/>
    <x v="87"/>
    <m/>
    <n v="1"/>
    <x v="0"/>
    <x v="0"/>
    <s v="SI"/>
    <s v="SI"/>
    <s v="SI"/>
    <n v="0"/>
    <n v="1"/>
    <s v="CLIENTES"/>
    <x v="19"/>
    <x v="5"/>
    <n v="468"/>
    <n v="18"/>
    <n v="0.2"/>
  </r>
  <r>
    <d v="2019-05-08T00:00:00"/>
    <d v="1899-12-30T18:00:00"/>
    <d v="1899-12-30T18:00:00"/>
    <m/>
    <x v="1"/>
    <s v="JAR"/>
    <d v="2019-05-08T18:00:00"/>
    <m/>
    <s v="GARVI"/>
    <s v="Carga"/>
    <x v="0"/>
    <n v="8"/>
    <n v="16"/>
    <x v="0"/>
    <s v="POLIURETANOS RIVAS"/>
    <s v="Proveedor Roto"/>
    <s v="zaragoza"/>
    <m/>
    <m/>
    <m/>
    <m/>
    <n v="30"/>
    <x v="0"/>
    <x v="96"/>
    <x v="47"/>
    <m/>
    <n v="0"/>
    <x v="0"/>
    <x v="0"/>
    <s v="SI"/>
    <s v="SI"/>
    <s v="SI"/>
    <n v="0"/>
    <n v="1"/>
    <s v="PROVEEDORES"/>
    <x v="19"/>
    <x v="5"/>
    <n v="468"/>
    <n v="18"/>
    <n v="0.2"/>
  </r>
  <r>
    <d v="2019-05-09T00:00:00"/>
    <d v="1899-12-30T08:00:00"/>
    <d v="1899-12-30T08:00:00"/>
    <m/>
    <x v="1"/>
    <s v="JAR"/>
    <d v="2019-05-09T08:00:00"/>
    <n v="27775"/>
    <s v="SUS MEDIOS"/>
    <s v="Carga"/>
    <x v="1"/>
    <n v="13.5"/>
    <n v="26"/>
    <x v="2"/>
    <s v="FRANCISCONDE"/>
    <s v="Retira cliente Inyección"/>
    <s v="PORTUGAL"/>
    <m/>
    <m/>
    <m/>
    <m/>
    <n v="45"/>
    <x v="6"/>
    <x v="97"/>
    <x v="14"/>
    <m/>
    <n v="1"/>
    <x v="0"/>
    <x v="0"/>
    <s v="SI"/>
    <s v="SI"/>
    <s v="Retraso"/>
    <n v="1"/>
    <n v="0"/>
    <s v="CLIENTES"/>
    <x v="19"/>
    <x v="5"/>
    <n v="468"/>
    <n v="18"/>
    <n v="0.2"/>
  </r>
  <r>
    <d v="2019-05-09T00:00:00"/>
    <d v="1899-12-30T08:30:00"/>
    <d v="1899-12-30T08:30:00"/>
    <m/>
    <x v="1"/>
    <s v="JAR"/>
    <d v="2019-05-09T08:30:00"/>
    <n v="27619"/>
    <s v="DAVID BERTRAN"/>
    <s v="Carga"/>
    <x v="0"/>
    <n v="4"/>
    <n v="6"/>
    <x v="0"/>
    <s v="BRENNTAG QUÍMICA"/>
    <s v="DDP Cliente Roto"/>
    <s v="Granollers"/>
    <m/>
    <m/>
    <m/>
    <m/>
    <n v="30"/>
    <x v="6"/>
    <x v="97"/>
    <x v="20"/>
    <m/>
    <n v="0"/>
    <x v="0"/>
    <x v="0"/>
    <s v="SI"/>
    <s v="SI"/>
    <s v="SI"/>
    <n v="0"/>
    <n v="1"/>
    <s v="TRANS. PROPIO"/>
    <x v="19"/>
    <x v="5"/>
    <n v="468"/>
    <n v="18"/>
    <n v="0.2"/>
  </r>
  <r>
    <d v="2019-05-09T00:00:00"/>
    <d v="1899-12-30T10:00:00"/>
    <d v="1899-12-30T10:00:00"/>
    <m/>
    <x v="1"/>
    <s v="MR"/>
    <d v="2019-05-09T10:00:00"/>
    <n v="27548"/>
    <s v="GONZATRANS"/>
    <s v="Carga"/>
    <x v="0"/>
    <n v="8"/>
    <n v="16"/>
    <x v="0"/>
    <s v="GONZATRANS"/>
    <s v="Recogida diaria"/>
    <s v="VARIOS"/>
    <m/>
    <m/>
    <m/>
    <m/>
    <n v="60"/>
    <x v="6"/>
    <x v="97"/>
    <x v="14"/>
    <m/>
    <n v="0"/>
    <x v="0"/>
    <x v="0"/>
    <s v="SI"/>
    <s v="SI"/>
    <s v="SI"/>
    <n v="0"/>
    <n v="1"/>
    <s v="TRANS. PROPIO"/>
    <x v="19"/>
    <x v="5"/>
    <n v="468"/>
    <n v="18"/>
    <n v="0.2"/>
  </r>
  <r>
    <d v="2019-05-09T00:00:00"/>
    <d v="1899-12-30T10:15:00"/>
    <d v="1899-12-30T10:15:00"/>
    <m/>
    <x v="1"/>
    <s v="JAR"/>
    <d v="2019-05-09T10:30:00"/>
    <n v="27619"/>
    <s v="DAVID BERTRAN"/>
    <s v="Carga"/>
    <x v="0"/>
    <n v="4"/>
    <n v="6"/>
    <x v="0"/>
    <s v="BRENNTAG QUÍMICA"/>
    <s v="DDP Cliente Roto"/>
    <s v="Granollers"/>
    <m/>
    <m/>
    <m/>
    <m/>
    <n v="30"/>
    <x v="8"/>
    <x v="97"/>
    <x v="43"/>
    <m/>
    <n v="0"/>
    <x v="0"/>
    <x v="0"/>
    <s v="SI"/>
    <s v="SI"/>
    <s v="SI"/>
    <n v="0"/>
    <n v="1"/>
    <s v="TRANS. PROPIO"/>
    <x v="19"/>
    <x v="5"/>
    <n v="468"/>
    <n v="18"/>
    <n v="0.2"/>
  </r>
  <r>
    <d v="2019-05-09T00:00:00"/>
    <d v="1899-12-30T10:30:00"/>
    <d v="1899-12-30T10:30:00"/>
    <m/>
    <x v="1"/>
    <s v="JAR"/>
    <d v="2019-05-09T10:30:00"/>
    <n v="27775"/>
    <s v="SUS MEDIOS"/>
    <s v="Carga"/>
    <x v="1"/>
    <n v="13.5"/>
    <n v="26"/>
    <x v="2"/>
    <s v="FRANCISCONDE"/>
    <s v="Retira cliente Inyección"/>
    <s v="PORTUGAL"/>
    <m/>
    <m/>
    <m/>
    <m/>
    <n v="45"/>
    <x v="6"/>
    <x v="97"/>
    <x v="4"/>
    <m/>
    <n v="1"/>
    <x v="0"/>
    <x v="0"/>
    <s v="SI"/>
    <s v="SI"/>
    <s v="Retraso"/>
    <n v="1"/>
    <n v="0"/>
    <s v="CLIENTES"/>
    <x v="19"/>
    <x v="5"/>
    <n v="468"/>
    <n v="18"/>
    <n v="0.2"/>
  </r>
  <r>
    <d v="2019-05-09T00:00:00"/>
    <d v="1899-12-30T11:30:00"/>
    <d v="1899-12-30T11:30:00"/>
    <m/>
    <x v="1"/>
    <s v="JAR"/>
    <d v="2019-05-09T11:30:00"/>
    <n v="27619"/>
    <s v="DAVID BERTRAN"/>
    <s v="Carga"/>
    <x v="0"/>
    <n v="4"/>
    <n v="6"/>
    <x v="0"/>
    <s v="BRENNTAG QUÍMICA"/>
    <s v="DDP Cliente Roto"/>
    <s v="Granollers"/>
    <m/>
    <m/>
    <m/>
    <m/>
    <n v="20"/>
    <x v="6"/>
    <x v="97"/>
    <x v="3"/>
    <m/>
    <n v="0"/>
    <x v="0"/>
    <x v="0"/>
    <s v="SI"/>
    <s v="SI"/>
    <s v="SI"/>
    <n v="0"/>
    <n v="1"/>
    <s v="TRANS. PROPIO"/>
    <x v="19"/>
    <x v="5"/>
    <n v="468"/>
    <n v="18"/>
    <n v="0.2"/>
  </r>
  <r>
    <d v="2019-05-09T00:00:00"/>
    <d v="1899-12-30T12:00:00"/>
    <d v="1899-12-30T12:00:00"/>
    <m/>
    <x v="1"/>
    <s v="JAR"/>
    <d v="2019-05-09T12:00:00"/>
    <m/>
    <s v="NOUTRANSPORT"/>
    <s v="Descarga"/>
    <x v="1"/>
    <n v="13.5"/>
    <n v="26"/>
    <x v="0"/>
    <s v="SCHOELLER GAILLON"/>
    <s v="Filial Import"/>
    <s v="GAILLON"/>
    <s v="CB-1218"/>
    <m/>
    <m/>
    <m/>
    <n v="60"/>
    <x v="8"/>
    <x v="97"/>
    <x v="4"/>
    <m/>
    <n v="1"/>
    <x v="0"/>
    <x v="0"/>
    <s v="SI"/>
    <s v="SI"/>
    <s v="SI"/>
    <n v="0"/>
    <n v="1"/>
    <s v="TRANS. PROPIO"/>
    <x v="19"/>
    <x v="5"/>
    <n v="468"/>
    <n v="18"/>
    <n v="0.2"/>
  </r>
  <r>
    <d v="2019-05-09T00:00:00"/>
    <d v="1899-12-30T12:15:00"/>
    <m/>
    <m/>
    <x v="0"/>
    <s v="JAR"/>
    <d v="2019-05-09T12:30:00"/>
    <s v="6007125-607165"/>
    <s v="BCN EXPRESS"/>
    <s v="Carga"/>
    <x v="0"/>
    <n v="1"/>
    <n v="2"/>
    <x v="0"/>
    <s v="SCHOELLER ALEMANIA"/>
    <s v="DDP Cliente Filial"/>
    <s v="Alemania"/>
    <m/>
    <m/>
    <m/>
    <m/>
    <n v="10"/>
    <x v="5"/>
    <x v="97"/>
    <x v="36"/>
    <m/>
    <n v="0"/>
    <x v="0"/>
    <x v="0"/>
    <s v="No"/>
    <s v="Sin cita"/>
    <s v="Sin cita"/>
    <n v="1"/>
    <n v="0"/>
    <s v="TRANS. PROPIO"/>
    <x v="19"/>
    <x v="5"/>
    <n v="468"/>
    <n v="18"/>
    <n v="0.2"/>
  </r>
  <r>
    <d v="2019-05-09T00:00:00"/>
    <d v="1899-12-30T12:30:00"/>
    <d v="1899-12-30T12:30:00"/>
    <m/>
    <x v="1"/>
    <s v="JAR"/>
    <d v="2019-05-09T12:30:00"/>
    <n v="27775"/>
    <s v="SUS MEDIOS"/>
    <s v="Carga"/>
    <x v="1"/>
    <n v="13.5"/>
    <n v="26"/>
    <x v="2"/>
    <s v="FRANCISCONDE"/>
    <s v="Retira cliente Inyección"/>
    <s v="PORTUGAL"/>
    <m/>
    <m/>
    <m/>
    <m/>
    <n v="45"/>
    <x v="6"/>
    <x v="97"/>
    <x v="5"/>
    <m/>
    <n v="1"/>
    <x v="0"/>
    <x v="0"/>
    <s v="SI"/>
    <s v="SI"/>
    <s v="SI"/>
    <n v="0"/>
    <n v="1"/>
    <s v="CLIENTES"/>
    <x v="19"/>
    <x v="5"/>
    <n v="468"/>
    <n v="18"/>
    <n v="0.2"/>
  </r>
  <r>
    <d v="2019-05-09T00:00:00"/>
    <d v="1899-12-30T13:00:00"/>
    <d v="1899-12-30T13:00:00"/>
    <m/>
    <x v="1"/>
    <s v="JAR"/>
    <d v="2019-05-09T13:00:00"/>
    <n v="27775"/>
    <s v="SUS MEDIOS"/>
    <s v="Carga"/>
    <x v="1"/>
    <n v="13.5"/>
    <n v="26"/>
    <x v="2"/>
    <s v="FRANCISCONDE"/>
    <s v="Retira cliente Inyección"/>
    <s v="PORTUGAL"/>
    <m/>
    <m/>
    <m/>
    <m/>
    <n v="45"/>
    <x v="4"/>
    <x v="97"/>
    <x v="37"/>
    <m/>
    <n v="1"/>
    <x v="0"/>
    <x v="0"/>
    <s v="SI"/>
    <s v="SI"/>
    <s v="SI"/>
    <n v="0"/>
    <n v="1"/>
    <s v="CLIENTES"/>
    <x v="19"/>
    <x v="5"/>
    <n v="468"/>
    <n v="18"/>
    <n v="0.2"/>
  </r>
  <r>
    <d v="2019-05-09T00:00:00"/>
    <d v="1899-12-30T13:30:00"/>
    <d v="1899-12-30T13:30:00"/>
    <m/>
    <x v="1"/>
    <s v="JAR"/>
    <d v="2019-05-09T13:30:00"/>
    <n v="27619"/>
    <s v="DAVID BERTRAN"/>
    <s v="Carga"/>
    <x v="0"/>
    <n v="4"/>
    <n v="6"/>
    <x v="0"/>
    <s v="BRENNTAG QUÍMICA"/>
    <s v="DDP Cliente Roto"/>
    <s v="Granollers"/>
    <m/>
    <m/>
    <m/>
    <m/>
    <n v="20"/>
    <x v="6"/>
    <x v="97"/>
    <x v="6"/>
    <m/>
    <n v="0"/>
    <x v="0"/>
    <x v="0"/>
    <s v="SI"/>
    <s v="SI"/>
    <s v="SI"/>
    <n v="0"/>
    <n v="1"/>
    <s v="TRANS. PROPIO"/>
    <x v="19"/>
    <x v="5"/>
    <n v="468"/>
    <n v="18"/>
    <n v="0.2"/>
  </r>
  <r>
    <d v="2019-05-09T00:00:00"/>
    <d v="1899-12-30T15:00:00"/>
    <d v="1899-12-30T15:00:00"/>
    <m/>
    <x v="1"/>
    <s v="JAR"/>
    <d v="2019-05-09T15:00:00"/>
    <n v="27424"/>
    <s v="SUS MEDIOS"/>
    <s v="Carga"/>
    <x v="1"/>
    <n v="13.5"/>
    <n v="26"/>
    <x v="2"/>
    <s v="EXPLOTACIONES AGR.PRECIADO"/>
    <s v="Retira cliente Inyección"/>
    <s v="Badajoz"/>
    <s v="7574-JTJ // R-0601-BCW"/>
    <s v="7574-JTJ // R-0601-BCW"/>
    <m/>
    <m/>
    <n v="45"/>
    <x v="0"/>
    <x v="97"/>
    <x v="39"/>
    <m/>
    <n v="1"/>
    <x v="0"/>
    <x v="0"/>
    <s v="SI"/>
    <s v="SI"/>
    <s v="SI"/>
    <n v="0"/>
    <n v="1"/>
    <s v="CLIENTES"/>
    <x v="19"/>
    <x v="5"/>
    <n v="468"/>
    <n v="18"/>
    <n v="0.2"/>
  </r>
  <r>
    <d v="2019-05-09T00:00:00"/>
    <d v="1899-12-30T16:00:00"/>
    <d v="1899-12-30T16:00:00"/>
    <m/>
    <x v="1"/>
    <s v="JAR"/>
    <d v="2019-05-09T16:00:00"/>
    <m/>
    <s v="SUS MEDIOS"/>
    <s v="Carga"/>
    <x v="1"/>
    <n v="13.5"/>
    <n v="26"/>
    <x v="0"/>
    <s v="CHEP"/>
    <s v="Retira cliente Inyección"/>
    <s v="varios"/>
    <n v="3680359352"/>
    <m/>
    <m/>
    <m/>
    <n v="60"/>
    <x v="8"/>
    <x v="97"/>
    <x v="13"/>
    <m/>
    <n v="1"/>
    <x v="0"/>
    <x v="0"/>
    <s v="SI"/>
    <s v="SI"/>
    <s v="SI"/>
    <n v="0"/>
    <n v="1"/>
    <s v="CLIENTES"/>
    <x v="19"/>
    <x v="5"/>
    <n v="468"/>
    <n v="18"/>
    <n v="0.2"/>
  </r>
  <r>
    <d v="2019-05-09T00:00:00"/>
    <d v="1899-12-30T16:45:00"/>
    <d v="1899-12-30T16:45:00"/>
    <m/>
    <x v="1"/>
    <s v="JAR"/>
    <d v="2019-05-09T17:00:00"/>
    <m/>
    <s v="SUS MEDIOS"/>
    <s v="Carga"/>
    <x v="1"/>
    <n v="13.5"/>
    <n v="26"/>
    <x v="0"/>
    <s v="AQUA AMBIENT"/>
    <s v="Retira cliente Roto"/>
    <s v="VARIOS"/>
    <m/>
    <m/>
    <m/>
    <m/>
    <n v="20"/>
    <x v="4"/>
    <x v="97"/>
    <x v="87"/>
    <m/>
    <n v="1"/>
    <x v="0"/>
    <x v="0"/>
    <s v="SI"/>
    <s v="SI"/>
    <s v="SI"/>
    <n v="0"/>
    <n v="1"/>
    <s v="CLIENTES"/>
    <x v="19"/>
    <x v="5"/>
    <n v="468"/>
    <n v="18"/>
    <n v="0.2"/>
  </r>
  <r>
    <d v="2019-05-09T00:00:00"/>
    <d v="1899-12-30T20:00:00"/>
    <d v="1899-12-30T20:00:00"/>
    <m/>
    <x v="1"/>
    <s v="JAR"/>
    <d v="2019-05-09T20:00:00"/>
    <m/>
    <s v="SESE"/>
    <s v="Carga"/>
    <x v="1"/>
    <n v="13.5"/>
    <n v="26"/>
    <x v="0"/>
    <s v="VALEO"/>
    <s v="Retira cliente Inyección"/>
    <s v="Jaén"/>
    <m/>
    <m/>
    <m/>
    <m/>
    <n v="60"/>
    <x v="0"/>
    <x v="97"/>
    <x v="50"/>
    <m/>
    <n v="1"/>
    <x v="0"/>
    <x v="0"/>
    <s v="SI"/>
    <s v="SI"/>
    <s v="SI"/>
    <n v="0"/>
    <n v="1"/>
    <s v="CLIENTES"/>
    <x v="19"/>
    <x v="5"/>
    <n v="468"/>
    <n v="18"/>
    <n v="0.2"/>
  </r>
  <r>
    <d v="2019-05-09T00:00:00"/>
    <d v="1899-12-30T21:00:00"/>
    <d v="1899-12-30T21:00:00"/>
    <m/>
    <x v="1"/>
    <s v="JAR"/>
    <d v="2019-05-09T21:00:00"/>
    <m/>
    <s v="SESE"/>
    <s v="Carga"/>
    <x v="1"/>
    <n v="13.5"/>
    <n v="26"/>
    <x v="0"/>
    <s v="VALEO"/>
    <s v="Retira cliente Inyección"/>
    <s v="Jaén"/>
    <m/>
    <m/>
    <m/>
    <m/>
    <n v="60"/>
    <x v="0"/>
    <x v="97"/>
    <x v="190"/>
    <m/>
    <n v="1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07:00:00"/>
    <d v="1899-12-30T07:00:00"/>
    <m/>
    <x v="1"/>
    <s v="MR"/>
    <d v="2019-05-10T07:00:00"/>
    <n v="27548"/>
    <s v="GONZATRANS"/>
    <s v="Carga"/>
    <x v="1"/>
    <n v="13.5"/>
    <n v="26"/>
    <x v="0"/>
    <s v="GONZATRANS"/>
    <s v="Recogida diaria"/>
    <s v="VARIOS"/>
    <m/>
    <m/>
    <m/>
    <m/>
    <n v="60"/>
    <x v="6"/>
    <x v="98"/>
    <x v="61"/>
    <m/>
    <n v="1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08:00:00"/>
    <d v="1899-12-30T08:00:00"/>
    <m/>
    <x v="1"/>
    <s v="MR"/>
    <d v="2019-05-10T08:00:00"/>
    <n v="27548"/>
    <s v="GONZATRANS"/>
    <s v="Carga"/>
    <x v="0"/>
    <n v="8"/>
    <n v="16"/>
    <x v="0"/>
    <s v="GONZATRANS"/>
    <s v="Recogida diaria"/>
    <s v="VARIOS"/>
    <m/>
    <m/>
    <m/>
    <m/>
    <n v="60"/>
    <x v="8"/>
    <x v="98"/>
    <x v="9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08:30:00"/>
    <d v="1899-12-30T08:30:00"/>
    <m/>
    <x v="1"/>
    <s v="JAR"/>
    <d v="2019-05-10T08:30:00"/>
    <m/>
    <s v="DAVID BERTRAN"/>
    <s v="Carga"/>
    <x v="0"/>
    <n v="4"/>
    <n v="6"/>
    <x v="0"/>
    <s v="RESIDUOS "/>
    <s v="Recogida diaria"/>
    <s v="La llagosta"/>
    <m/>
    <m/>
    <m/>
    <m/>
    <n v="30"/>
    <x v="6"/>
    <x v="98"/>
    <x v="20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0:15:00"/>
    <d v="1899-12-30T10:15:00"/>
    <m/>
    <x v="1"/>
    <s v="JAR"/>
    <d v="2019-05-10T10:30:00"/>
    <n v="27770"/>
    <s v="SUS MEDIOS"/>
    <s v="Carga"/>
    <x v="0"/>
    <n v="1"/>
    <n v="1"/>
    <x v="1"/>
    <s v="ASCANIO QUIMICA"/>
    <s v="Retira cliente Roto"/>
    <s v="Canarias"/>
    <m/>
    <m/>
    <m/>
    <m/>
    <n v="10"/>
    <x v="5"/>
    <x v="98"/>
    <x v="43"/>
    <m/>
    <n v="0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10:30:00"/>
    <d v="1899-12-30T10:30:00"/>
    <m/>
    <x v="1"/>
    <s v="JAR"/>
    <d v="2019-05-10T10:30:00"/>
    <m/>
    <s v="DAVID BERTRAN"/>
    <s v="Carga"/>
    <x v="0"/>
    <n v="4"/>
    <n v="6"/>
    <x v="0"/>
    <s v="RESIDUOS "/>
    <s v="Recogida diaria"/>
    <s v="La llagosta"/>
    <m/>
    <m/>
    <m/>
    <m/>
    <n v="20"/>
    <x v="6"/>
    <x v="98"/>
    <x v="1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1:00:00"/>
    <d v="1899-12-30T11:00:00"/>
    <m/>
    <x v="1"/>
    <s v="JAR"/>
    <d v="2019-05-10T11:00:00"/>
    <m/>
    <s v="SUS MEDIOS"/>
    <s v="Carga"/>
    <x v="0"/>
    <n v="8"/>
    <n v="15"/>
    <x v="0"/>
    <s v="MULTIPLASTIC"/>
    <s v="Retira cliente Inyección"/>
    <s v="Granollers"/>
    <s v="27386-27772-27695"/>
    <m/>
    <m/>
    <m/>
    <n v="40"/>
    <x v="3"/>
    <x v="98"/>
    <x v="2"/>
    <m/>
    <n v="0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11:15:00"/>
    <d v="1899-12-30T11:15:00"/>
    <m/>
    <x v="1"/>
    <s v="JAR"/>
    <d v="2019-05-10T11:30:00"/>
    <n v="6007119"/>
    <s v="MORARTE"/>
    <s v="Carga"/>
    <x v="1"/>
    <n v="13.5"/>
    <n v="26"/>
    <x v="0"/>
    <s v="SCHOELLER ALEMANIA"/>
    <s v="DDP Cliente Filial"/>
    <s v="Alemania"/>
    <m/>
    <m/>
    <m/>
    <m/>
    <n v="60"/>
    <x v="6"/>
    <x v="98"/>
    <x v="75"/>
    <m/>
    <n v="1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1:30:00"/>
    <d v="1899-12-30T11:30:00"/>
    <m/>
    <x v="1"/>
    <s v="JAR"/>
    <d v="2019-05-10T11:30:00"/>
    <m/>
    <s v="DAVID BERTRAN"/>
    <s v="Carga"/>
    <x v="0"/>
    <n v="4"/>
    <n v="6"/>
    <x v="0"/>
    <s v="RESIDUOS "/>
    <s v="Recogida diaria"/>
    <s v="La llagosta"/>
    <m/>
    <m/>
    <m/>
    <m/>
    <n v="20"/>
    <x v="6"/>
    <x v="98"/>
    <x v="3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2:00:00"/>
    <m/>
    <m/>
    <x v="0"/>
    <s v="JAR"/>
    <d v="2019-05-10T12:00:00"/>
    <n v="6007138"/>
    <s v="SUS MEDIOS"/>
    <s v="Carga"/>
    <x v="1"/>
    <n v="13.5"/>
    <n v="26"/>
    <x v="0"/>
    <s v="SCHOELLER ROMANIA"/>
    <s v="Retira cliente Filial"/>
    <s v="Rumania"/>
    <m/>
    <m/>
    <m/>
    <m/>
    <n v="60"/>
    <x v="6"/>
    <x v="98"/>
    <x v="4"/>
    <m/>
    <n v="1"/>
    <x v="0"/>
    <x v="0"/>
    <s v="No"/>
    <s v="Sin cita"/>
    <s v="Sin cita"/>
    <n v="1"/>
    <n v="0"/>
    <s v="CLIENTES"/>
    <x v="19"/>
    <x v="5"/>
    <n v="468"/>
    <n v="18"/>
    <n v="0.2"/>
  </r>
  <r>
    <d v="2019-05-10T00:00:00"/>
    <d v="1899-12-30T12:15:00"/>
    <d v="1899-12-30T12:15:00"/>
    <m/>
    <x v="1"/>
    <s v="JAR"/>
    <d v="2019-05-10T12:30:00"/>
    <m/>
    <s v="DAVID BERTRAN"/>
    <s v="Carga"/>
    <x v="0"/>
    <n v="4"/>
    <n v="6"/>
    <x v="0"/>
    <s v="ITC"/>
    <s v="DDP Cliente Roto"/>
    <s v="sta.perpetua"/>
    <m/>
    <m/>
    <m/>
    <m/>
    <n v="20"/>
    <x v="8"/>
    <x v="98"/>
    <x v="36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2:30:00"/>
    <d v="1899-12-30T12:30:00"/>
    <m/>
    <x v="1"/>
    <s v="JAR"/>
    <d v="2019-05-10T12:30:00"/>
    <m/>
    <s v="NOUTRANSPORT"/>
    <s v="Carga"/>
    <x v="0"/>
    <n v="1"/>
    <n v="1"/>
    <x v="1"/>
    <s v="SCHOELLER FRANCIA"/>
    <s v="DDP Cliente Filial"/>
    <s v="france"/>
    <s v="Molde 11052"/>
    <m/>
    <m/>
    <m/>
    <m/>
    <x v="1"/>
    <x v="98"/>
    <x v="5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3:00:00"/>
    <d v="1899-12-30T13:00:00"/>
    <m/>
    <x v="1"/>
    <s v="JAR"/>
    <d v="2019-05-10T13:00:00"/>
    <m/>
    <s v="GIMARCO"/>
    <s v="Descarga"/>
    <x v="1"/>
    <n v="13.5"/>
    <n v="26"/>
    <x v="0"/>
    <s v="SCHOELLER NRX"/>
    <s v="Filial Import"/>
    <s v="NURIEUX"/>
    <s v="CB-1223"/>
    <m/>
    <m/>
    <m/>
    <n v="60"/>
    <x v="8"/>
    <x v="98"/>
    <x v="37"/>
    <m/>
    <n v="1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3:45:00"/>
    <d v="1899-12-30T13:45:00"/>
    <m/>
    <x v="1"/>
    <s v="JAR"/>
    <d v="2019-05-10T14:00:00"/>
    <m/>
    <s v="DAVID BERTRAN"/>
    <s v="Carga"/>
    <x v="0"/>
    <n v="4"/>
    <n v="6"/>
    <x v="0"/>
    <s v="RESIDUOS "/>
    <s v="Recogida diaria"/>
    <s v="La llagosta"/>
    <m/>
    <m/>
    <m/>
    <m/>
    <n v="20"/>
    <x v="3"/>
    <x v="98"/>
    <x v="65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4:00:00"/>
    <d v="1899-12-30T14:00:00"/>
    <m/>
    <x v="1"/>
    <s v="JAR"/>
    <d v="2019-05-10T14:00:00"/>
    <n v="6007096"/>
    <s v="SUS MEDIOS"/>
    <s v="Carga"/>
    <x v="1"/>
    <n v="13.5"/>
    <n v="26"/>
    <x v="0"/>
    <s v="SCHOELLER UK"/>
    <s v="Retira cliente Filial"/>
    <s v="UK"/>
    <m/>
    <m/>
    <m/>
    <m/>
    <n v="45"/>
    <x v="8"/>
    <x v="98"/>
    <x v="42"/>
    <m/>
    <n v="1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14:30:00"/>
    <d v="1899-12-30T14:30:00"/>
    <m/>
    <x v="1"/>
    <s v="JAR"/>
    <d v="2019-05-10T14:30:00"/>
    <m/>
    <s v="GARVI"/>
    <s v="Descarga"/>
    <x v="0"/>
    <n v="1"/>
    <n v="1"/>
    <x v="0"/>
    <s v="POLIURETANOS RIVAS"/>
    <s v="Proveedor Roto"/>
    <s v="PALAU"/>
    <m/>
    <m/>
    <m/>
    <m/>
    <n v="10"/>
    <x v="0"/>
    <x v="98"/>
    <x v="12"/>
    <m/>
    <n v="0"/>
    <x v="0"/>
    <x v="0"/>
    <s v="SI"/>
    <s v="SI"/>
    <s v="SI"/>
    <n v="0"/>
    <n v="1"/>
    <s v="PROVEEDORES"/>
    <x v="19"/>
    <x v="5"/>
    <n v="468"/>
    <n v="18"/>
    <n v="0.2"/>
  </r>
  <r>
    <d v="2019-05-10T00:00:00"/>
    <d v="1899-12-30T15:30:00"/>
    <d v="1899-12-30T15:30:00"/>
    <m/>
    <x v="1"/>
    <s v="JAR"/>
    <d v="2019-05-10T15:30:00"/>
    <n v="27319"/>
    <s v="DASCHER"/>
    <s v="Carga"/>
    <x v="0"/>
    <n v="1"/>
    <n v="2"/>
    <x v="0"/>
    <s v="CAVYCAR"/>
    <s v="Retira cliente Roto"/>
    <s v="Guipuzcoa"/>
    <m/>
    <m/>
    <m/>
    <m/>
    <n v="10"/>
    <x v="0"/>
    <x v="98"/>
    <x v="7"/>
    <m/>
    <n v="0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16:00:00"/>
    <d v="1899-12-30T16:00:00"/>
    <m/>
    <x v="1"/>
    <s v="JAR"/>
    <d v="2019-05-10T16:00:00"/>
    <n v="27946"/>
    <s v="SUS MEDIOS"/>
    <s v="Carga"/>
    <x v="0"/>
    <n v="1"/>
    <n v="1"/>
    <x v="0"/>
    <s v="SILLERO E HIJOS"/>
    <s v="Retira cliente Roto"/>
    <s v="Mallorca"/>
    <m/>
    <m/>
    <m/>
    <m/>
    <n v="10"/>
    <x v="0"/>
    <x v="98"/>
    <x v="13"/>
    <m/>
    <n v="0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16:45:00"/>
    <d v="1899-12-30T16:45:00"/>
    <m/>
    <x v="1"/>
    <s v="JAR"/>
    <d v="2019-05-10T17:00:00"/>
    <m/>
    <s v="SUS MEDIOS"/>
    <s v="Carga"/>
    <x v="1"/>
    <n v="13.5"/>
    <n v="26"/>
    <x v="0"/>
    <s v="AQUA AMBIENT"/>
    <s v="Retira cliente Roto"/>
    <s v="VARIOS"/>
    <m/>
    <m/>
    <m/>
    <m/>
    <n v="30"/>
    <x v="6"/>
    <x v="98"/>
    <x v="87"/>
    <m/>
    <n v="1"/>
    <x v="0"/>
    <x v="0"/>
    <s v="SI"/>
    <s v="SI"/>
    <s v="SI"/>
    <n v="0"/>
    <n v="1"/>
    <s v="CLIENTES"/>
    <x v="19"/>
    <x v="5"/>
    <n v="468"/>
    <n v="18"/>
    <n v="0.2"/>
  </r>
  <r>
    <d v="2019-05-10T00:00:00"/>
    <d v="1899-12-30T17:15:00"/>
    <d v="1899-12-30T17:15:00"/>
    <m/>
    <x v="1"/>
    <s v="JAR"/>
    <d v="2019-05-10T17:30:00"/>
    <m/>
    <s v="TRANSABADELL"/>
    <s v="Carga"/>
    <x v="0"/>
    <n v="1"/>
    <n v="1"/>
    <x v="0"/>
    <s v="TRANSABADELL"/>
    <s v="DDP Cliente Inyección"/>
    <s v="varios"/>
    <m/>
    <m/>
    <m/>
    <m/>
    <n v="30"/>
    <x v="0"/>
    <x v="98"/>
    <x v="93"/>
    <m/>
    <n v="0"/>
    <x v="0"/>
    <x v="0"/>
    <s v="SI"/>
    <s v="SI"/>
    <s v="SI"/>
    <n v="0"/>
    <n v="1"/>
    <s v="TRANS. PROPIO"/>
    <x v="19"/>
    <x v="5"/>
    <n v="468"/>
    <n v="18"/>
    <n v="0.2"/>
  </r>
  <r>
    <d v="2019-05-10T00:00:00"/>
    <d v="1899-12-30T19:30:00"/>
    <d v="1899-12-30T19:30:00"/>
    <m/>
    <x v="1"/>
    <s v="MR"/>
    <d v="2019-05-10T19:30:00"/>
    <m/>
    <s v="GONZATRANS"/>
    <s v="Carga"/>
    <x v="0"/>
    <n v="8"/>
    <n v="16"/>
    <x v="0"/>
    <s v="GONZATRANS"/>
    <s v="Recogida diaria"/>
    <s v="VARIOS"/>
    <m/>
    <m/>
    <m/>
    <m/>
    <n v="30"/>
    <x v="0"/>
    <x v="98"/>
    <x v="56"/>
    <m/>
    <n v="0"/>
    <x v="0"/>
    <x v="0"/>
    <s v="SI"/>
    <s v="SI"/>
    <s v="Adelanto"/>
    <n v="0"/>
    <n v="1"/>
    <s v="TRANS. PROPIO"/>
    <x v="19"/>
    <x v="5"/>
    <n v="468"/>
    <n v="18"/>
    <n v="0.2"/>
  </r>
  <r>
    <d v="2019-05-13T00:00:00"/>
    <d v="1899-12-30T07:00:00"/>
    <d v="1899-12-30T07:00:00"/>
    <m/>
    <x v="1"/>
    <s v="JAR"/>
    <d v="2019-05-13T07:00:00"/>
    <m/>
    <s v="SUS MEDIOS"/>
    <s v="Descarga"/>
    <x v="0"/>
    <n v="6"/>
    <n v="10"/>
    <x v="0"/>
    <s v="SERRADORA DOMENECH"/>
    <s v="Proveedor Inyección"/>
    <s v="PALAU"/>
    <m/>
    <m/>
    <m/>
    <m/>
    <n v="30"/>
    <x v="6"/>
    <x v="99"/>
    <x v="22"/>
    <m/>
    <n v="0"/>
    <x v="0"/>
    <x v="0"/>
    <s v="SI"/>
    <s v="SI"/>
    <s v="Retraso"/>
    <n v="1"/>
    <n v="0"/>
    <s v="PROVEEDORES"/>
    <x v="20"/>
    <x v="5"/>
    <n v="468"/>
    <n v="18"/>
    <n v="0.2"/>
  </r>
  <r>
    <d v="2019-05-13T00:00:00"/>
    <d v="1899-12-30T10:15:00"/>
    <d v="1899-12-30T10:15:00"/>
    <m/>
    <x v="1"/>
    <s v="JAR"/>
    <d v="2019-05-13T10:30:00"/>
    <m/>
    <s v="SEITRANS"/>
    <s v="Descarga"/>
    <x v="0"/>
    <n v="1"/>
    <n v="1"/>
    <x v="0"/>
    <s v="VARIOS"/>
    <s v="Proveedor Inyección"/>
    <s v="PALAU"/>
    <s v="Bamberger Polymers "/>
    <m/>
    <m/>
    <m/>
    <n v="10"/>
    <x v="6"/>
    <x v="99"/>
    <x v="43"/>
    <m/>
    <n v="0"/>
    <x v="0"/>
    <x v="0"/>
    <s v="SI"/>
    <s v="SI"/>
    <s v="SI"/>
    <n v="0"/>
    <n v="1"/>
    <s v="PROVEEDORES"/>
    <x v="20"/>
    <x v="5"/>
    <n v="468"/>
    <n v="18"/>
    <n v="0.2"/>
  </r>
  <r>
    <d v="2019-05-13T00:00:00"/>
    <d v="1899-12-30T11:00:00"/>
    <d v="1899-12-30T11:00:00"/>
    <m/>
    <x v="1"/>
    <s v="JAR"/>
    <d v="2019-05-13T11:00:00"/>
    <m/>
    <s v="NOUTRANSPORT"/>
    <s v="Descarga"/>
    <x v="1"/>
    <n v="13.5"/>
    <n v="26"/>
    <x v="0"/>
    <s v="SCHOELLER GAILLON"/>
    <s v="Filial Import"/>
    <s v="GAILLON"/>
    <s v="CB-1226"/>
    <m/>
    <m/>
    <m/>
    <n v="60"/>
    <x v="8"/>
    <x v="99"/>
    <x v="2"/>
    <m/>
    <n v="1"/>
    <x v="0"/>
    <x v="0"/>
    <s v="SI"/>
    <s v="SI"/>
    <s v="SI"/>
    <n v="0"/>
    <n v="1"/>
    <s v="TRANS. PROPIO"/>
    <x v="20"/>
    <x v="5"/>
    <n v="468"/>
    <n v="18"/>
    <n v="0.2"/>
  </r>
  <r>
    <d v="2019-05-13T00:00:00"/>
    <d v="1899-12-30T12:00:00"/>
    <d v="1899-12-30T12:00:00"/>
    <m/>
    <x v="1"/>
    <s v="JAR"/>
    <d v="2019-05-13T12:00:00"/>
    <m/>
    <s v="NIKA"/>
    <s v="Descarga"/>
    <x v="0"/>
    <n v="1"/>
    <n v="1"/>
    <x v="0"/>
    <s v="POWDER"/>
    <s v="Proveedor Roto"/>
    <s v="PALAU"/>
    <m/>
    <m/>
    <m/>
    <m/>
    <n v="15"/>
    <x v="6"/>
    <x v="99"/>
    <x v="4"/>
    <m/>
    <n v="0"/>
    <x v="0"/>
    <x v="0"/>
    <s v="SI"/>
    <s v="SI"/>
    <s v="SI"/>
    <n v="0"/>
    <n v="1"/>
    <s v="PROVEEDORES"/>
    <x v="20"/>
    <x v="5"/>
    <n v="468"/>
    <n v="18"/>
    <n v="0.2"/>
  </r>
  <r>
    <d v="2019-05-13T00:00:00"/>
    <d v="1899-12-30T12:30:00"/>
    <d v="1899-12-30T12:30:00"/>
    <m/>
    <x v="1"/>
    <s v="JAR"/>
    <d v="2019-05-13T12:30:00"/>
    <m/>
    <s v="SUS MEDIOS"/>
    <s v="Descarga"/>
    <x v="0"/>
    <n v="2"/>
    <n v="4"/>
    <x v="0"/>
    <s v="DOW"/>
    <s v="Proveedor Inyección"/>
    <s v="PALAU"/>
    <s v="DOW LDPE 780E NATURAL"/>
    <m/>
    <m/>
    <m/>
    <n v="20"/>
    <x v="6"/>
    <x v="99"/>
    <x v="5"/>
    <m/>
    <n v="0"/>
    <x v="0"/>
    <x v="0"/>
    <s v="SI"/>
    <s v="SI"/>
    <s v="SI"/>
    <n v="0"/>
    <n v="1"/>
    <s v="PROVEEDORES"/>
    <x v="20"/>
    <x v="5"/>
    <n v="468"/>
    <n v="18"/>
    <n v="0.2"/>
  </r>
  <r>
    <d v="2019-05-13T00:00:00"/>
    <d v="1899-12-30T13:00:00"/>
    <d v="1899-12-30T13:00:00"/>
    <m/>
    <x v="1"/>
    <s v="JAR"/>
    <d v="2019-05-13T13:00:00"/>
    <m/>
    <s v="SUS MEDIOS"/>
    <s v="Carga"/>
    <x v="0"/>
    <n v="10"/>
    <n v="17"/>
    <x v="0"/>
    <s v="SCHOELLER UK"/>
    <s v="Retira cliente Filial"/>
    <s v="UK"/>
    <s v="6006522 + 6007108 + 6007118 + 6007140 + 6007141 + 6007143 + 6007195"/>
    <m/>
    <m/>
    <m/>
    <n v="60"/>
    <x v="0"/>
    <x v="99"/>
    <x v="39"/>
    <m/>
    <n v="0"/>
    <x v="0"/>
    <x v="0"/>
    <s v="SI"/>
    <s v="SI"/>
    <s v="Retraso"/>
    <n v="1"/>
    <n v="0"/>
    <s v="CLIENTES"/>
    <x v="20"/>
    <x v="5"/>
    <n v="468"/>
    <n v="18"/>
    <n v="0.2"/>
  </r>
  <r>
    <d v="2019-05-13T00:00:00"/>
    <d v="1899-12-30T13:30:00"/>
    <d v="1899-12-30T13:30:00"/>
    <m/>
    <x v="1"/>
    <s v="JAR"/>
    <d v="2019-05-13T13:30:00"/>
    <s v="27662-27750"/>
    <s v="PALLET WAY"/>
    <s v="Carga"/>
    <x v="0"/>
    <n v="3"/>
    <n v="6"/>
    <x v="0"/>
    <s v="STORE &amp; GO "/>
    <s v="Retira cliente Inyección"/>
    <s v="portugal"/>
    <m/>
    <m/>
    <m/>
    <m/>
    <n v="20"/>
    <x v="8"/>
    <x v="99"/>
    <x v="6"/>
    <m/>
    <n v="0"/>
    <x v="0"/>
    <x v="0"/>
    <s v="SI"/>
    <s v="SI"/>
    <s v="SI"/>
    <n v="0"/>
    <n v="1"/>
    <s v="CLIENTES"/>
    <x v="20"/>
    <x v="5"/>
    <n v="468"/>
    <n v="18"/>
    <n v="0.2"/>
  </r>
  <r>
    <d v="2019-05-13T00:00:00"/>
    <d v="1899-12-30T13:45:00"/>
    <d v="1899-12-30T13:45:00"/>
    <m/>
    <x v="1"/>
    <s v="JAR"/>
    <d v="2019-05-13T14:00:00"/>
    <m/>
    <s v="SUS MEDIOS"/>
    <s v="Descarga"/>
    <x v="0"/>
    <n v="2"/>
    <n v="4"/>
    <x v="0"/>
    <s v="RESINEX"/>
    <s v="Proveedor Inyección"/>
    <s v="PALAU"/>
    <m/>
    <m/>
    <m/>
    <m/>
    <n v="20"/>
    <x v="6"/>
    <x v="99"/>
    <x v="65"/>
    <m/>
    <n v="0"/>
    <x v="0"/>
    <x v="0"/>
    <s v="SI"/>
    <s v="SI"/>
    <s v="SI"/>
    <n v="0"/>
    <n v="1"/>
    <s v="PROVEEDORES"/>
    <x v="20"/>
    <x v="5"/>
    <n v="468"/>
    <n v="18"/>
    <n v="0.2"/>
  </r>
  <r>
    <d v="2019-05-13T00:00:00"/>
    <d v="1899-12-30T15:00:00"/>
    <d v="1899-12-30T15:00:00"/>
    <m/>
    <x v="1"/>
    <s v="JAR"/>
    <d v="2019-05-13T15:00:00"/>
    <n v="27463"/>
    <s v="GONZATRANS"/>
    <s v="Carga"/>
    <x v="1"/>
    <n v="13.5"/>
    <n v="26"/>
    <x v="0"/>
    <s v="DENSO BARCELONA"/>
    <s v="DDP Cliente Inyección"/>
    <s v="Barcelona"/>
    <m/>
    <m/>
    <m/>
    <m/>
    <n v="60"/>
    <x v="4"/>
    <x v="99"/>
    <x v="39"/>
    <m/>
    <n v="1"/>
    <x v="0"/>
    <x v="0"/>
    <s v="SI"/>
    <s v="SI"/>
    <s v="SI"/>
    <n v="0"/>
    <n v="1"/>
    <s v="TRANS. PROPIO"/>
    <x v="20"/>
    <x v="5"/>
    <n v="468"/>
    <n v="18"/>
    <n v="0.2"/>
  </r>
  <r>
    <d v="2019-05-13T00:00:00"/>
    <d v="1899-12-30T15:45:00"/>
    <d v="1899-12-30T15:45:00"/>
    <m/>
    <x v="1"/>
    <s v="JAR"/>
    <d v="2019-05-13T16:00:00"/>
    <n v="27832"/>
    <s v="GARVI"/>
    <s v="Carga"/>
    <x v="0"/>
    <n v="6"/>
    <n v="12"/>
    <x v="0"/>
    <s v="FLUIDRA"/>
    <s v="DDP Cliente Roto"/>
    <s v="Jaén"/>
    <m/>
    <m/>
    <m/>
    <m/>
    <n v="30"/>
    <x v="4"/>
    <x v="99"/>
    <x v="55"/>
    <m/>
    <n v="0"/>
    <x v="0"/>
    <x v="0"/>
    <s v="SI"/>
    <s v="SI"/>
    <s v="SI"/>
    <n v="0"/>
    <n v="1"/>
    <s v="TRANS. PROPIO"/>
    <x v="20"/>
    <x v="5"/>
    <n v="468"/>
    <n v="18"/>
    <n v="0.2"/>
  </r>
  <r>
    <d v="2019-05-13T00:00:00"/>
    <d v="1899-12-30T16:00:00"/>
    <d v="1899-12-30T16:00:00"/>
    <m/>
    <x v="1"/>
    <s v="JAR"/>
    <d v="2019-05-13T16:00:00"/>
    <m/>
    <s v="NOUTRANSPORT"/>
    <s v="Descarga"/>
    <x v="1"/>
    <n v="13.5"/>
    <n v="26"/>
    <x v="0"/>
    <s v="SCHOELLER SCHWERIN"/>
    <s v="Filial Import"/>
    <s v="PALAU"/>
    <s v="CB-1224 "/>
    <m/>
    <m/>
    <m/>
    <n v="60"/>
    <x v="8"/>
    <x v="99"/>
    <x v="22"/>
    <m/>
    <n v="1"/>
    <x v="0"/>
    <x v="0"/>
    <s v="SI"/>
    <s v="SI"/>
    <s v="Adelanto"/>
    <n v="0"/>
    <n v="1"/>
    <s v="TRANS. PROPIO"/>
    <x v="20"/>
    <x v="5"/>
    <n v="468"/>
    <n v="18"/>
    <n v="0.2"/>
  </r>
  <r>
    <d v="2019-05-13T00:00:00"/>
    <d v="1899-12-30T16:30:00"/>
    <d v="1899-12-30T16:30:00"/>
    <m/>
    <x v="1"/>
    <s v="JAR"/>
    <d v="2019-05-13T16:30:00"/>
    <n v="27288"/>
    <s v="SUS MEDIOS"/>
    <s v="Carga"/>
    <x v="0"/>
    <n v="5"/>
    <n v="11"/>
    <x v="0"/>
    <s v="LEAR CORPORATION"/>
    <s v="Retira cliente Inyección"/>
    <s v="Pontevedra"/>
    <m/>
    <m/>
    <m/>
    <m/>
    <n v="30"/>
    <x v="4"/>
    <x v="99"/>
    <x v="8"/>
    <m/>
    <n v="0"/>
    <x v="0"/>
    <x v="0"/>
    <s v="SI"/>
    <s v="SI"/>
    <s v="SI"/>
    <n v="0"/>
    <n v="1"/>
    <s v="CLIENTES"/>
    <x v="20"/>
    <x v="5"/>
    <n v="468"/>
    <n v="18"/>
    <n v="0.2"/>
  </r>
  <r>
    <d v="2019-05-13T00:00:00"/>
    <d v="1899-12-30T16:45:00"/>
    <d v="1899-12-30T16:45:00"/>
    <m/>
    <x v="1"/>
    <s v="JAR"/>
    <d v="2019-05-13T17:00:00"/>
    <m/>
    <s v="SUS MEDIOS"/>
    <s v="Carga"/>
    <x v="1"/>
    <n v="13.5"/>
    <n v="26"/>
    <x v="0"/>
    <s v="AQUA AMBIENT"/>
    <s v="Retira cliente Roto"/>
    <s v="VARIOS"/>
    <m/>
    <m/>
    <m/>
    <m/>
    <n v="20"/>
    <x v="4"/>
    <x v="99"/>
    <x v="87"/>
    <m/>
    <n v="1"/>
    <x v="0"/>
    <x v="0"/>
    <s v="SI"/>
    <s v="SI"/>
    <s v="SI"/>
    <n v="0"/>
    <n v="1"/>
    <s v="CLIENTES"/>
    <x v="20"/>
    <x v="5"/>
    <n v="468"/>
    <n v="18"/>
    <n v="0.2"/>
  </r>
  <r>
    <d v="2019-05-13T00:00:00"/>
    <d v="1899-12-30T17:00:00"/>
    <d v="1899-12-30T17:00:00"/>
    <m/>
    <x v="1"/>
    <s v="JAR"/>
    <d v="2019-05-13T17:00:00"/>
    <n v="27754"/>
    <s v="TRANSLINK"/>
    <s v="Carga"/>
    <x v="0"/>
    <n v="3"/>
    <n v="5"/>
    <x v="0"/>
    <s v="EXLA PLASTICOS, S.L."/>
    <s v="Retira cliente Inyección"/>
    <s v="Pontevedra"/>
    <m/>
    <m/>
    <m/>
    <m/>
    <n v="15"/>
    <x v="5"/>
    <x v="99"/>
    <x v="41"/>
    <m/>
    <n v="0"/>
    <x v="0"/>
    <x v="0"/>
    <s v="SI"/>
    <s v="SI"/>
    <s v="SI"/>
    <n v="0"/>
    <n v="1"/>
    <s v="CLIENTES"/>
    <x v="20"/>
    <x v="5"/>
    <n v="468"/>
    <n v="18"/>
    <n v="0.2"/>
  </r>
  <r>
    <d v="2019-05-13T00:00:00"/>
    <d v="1899-12-30T17:30:00"/>
    <d v="1899-12-30T17:30:00"/>
    <m/>
    <x v="1"/>
    <s v="JAR"/>
    <d v="2019-05-13T17:30:00"/>
    <m/>
    <s v="COBARPLAS"/>
    <s v="Descarga"/>
    <x v="0"/>
    <n v="10"/>
    <n v="14"/>
    <x v="0"/>
    <s v="COBARPLAST"/>
    <s v="Proveedor Roto"/>
    <s v="PALAU"/>
    <m/>
    <m/>
    <m/>
    <m/>
    <n v="30"/>
    <x v="4"/>
    <x v="99"/>
    <x v="56"/>
    <m/>
    <n v="0"/>
    <x v="0"/>
    <x v="0"/>
    <s v="SI"/>
    <s v="SI"/>
    <s v="SI"/>
    <n v="0"/>
    <n v="1"/>
    <s v="PROVEEDORES"/>
    <x v="20"/>
    <x v="5"/>
    <n v="468"/>
    <n v="18"/>
    <n v="0.2"/>
  </r>
  <r>
    <d v="2019-05-13T00:00:00"/>
    <d v="1899-12-30T18:30:00"/>
    <d v="1899-12-30T18:30:00"/>
    <m/>
    <x v="1"/>
    <s v="MR"/>
    <d v="2019-05-13T18:30:00"/>
    <n v="27520"/>
    <s v="GONZATRANS"/>
    <s v="Carga"/>
    <x v="0"/>
    <n v="8"/>
    <n v="16"/>
    <x v="0"/>
    <s v="GONZATRANS"/>
    <s v="Recogida diaria"/>
    <s v="VARIOS"/>
    <m/>
    <m/>
    <m/>
    <m/>
    <n v="45"/>
    <x v="4"/>
    <x v="99"/>
    <x v="48"/>
    <m/>
    <n v="0"/>
    <x v="0"/>
    <x v="0"/>
    <s v="SI"/>
    <s v="SI"/>
    <s v="SI"/>
    <n v="0"/>
    <n v="1"/>
    <s v="TRANS. PROPIO"/>
    <x v="20"/>
    <x v="5"/>
    <n v="468"/>
    <n v="18"/>
    <n v="0.2"/>
  </r>
  <r>
    <d v="2019-05-13T00:00:00"/>
    <d v="1899-12-30T19:00:00"/>
    <d v="1899-12-30T19:00:00"/>
    <m/>
    <x v="1"/>
    <s v="JAR"/>
    <d v="2019-05-13T19:00:00"/>
    <m/>
    <s v="TGV"/>
    <s v="Carga"/>
    <x v="0"/>
    <n v="4"/>
    <n v="5"/>
    <x v="0"/>
    <s v="PERSICO - MOLDES"/>
    <s v="Proveedor Roto"/>
    <s v="Italia"/>
    <m/>
    <m/>
    <m/>
    <m/>
    <n v="20"/>
    <x v="0"/>
    <x v="99"/>
    <x v="57"/>
    <m/>
    <n v="0"/>
    <x v="0"/>
    <x v="0"/>
    <s v="SI"/>
    <s v="SI"/>
    <s v="SI"/>
    <n v="0"/>
    <n v="1"/>
    <s v="PROVEEDORES"/>
    <x v="20"/>
    <x v="5"/>
    <n v="468"/>
    <n v="18"/>
    <n v="0.2"/>
  </r>
  <r>
    <d v="2019-05-13T00:00:00"/>
    <d v="1899-12-30T19:30:00"/>
    <d v="1899-12-30T19:30:00"/>
    <m/>
    <x v="1"/>
    <s v="MR"/>
    <d v="2019-05-13T19:30:00"/>
    <s v="27916-27985"/>
    <s v="GONZATRANS"/>
    <s v="Carga"/>
    <x v="0"/>
    <n v="8"/>
    <n v="16"/>
    <x v="0"/>
    <s v="GONZATRANS"/>
    <s v="Recogida diaria"/>
    <s v="VARIOS"/>
    <m/>
    <m/>
    <m/>
    <m/>
    <n v="30"/>
    <x v="0"/>
    <x v="99"/>
    <x v="49"/>
    <m/>
    <n v="0"/>
    <x v="0"/>
    <x v="0"/>
    <s v="SI"/>
    <s v="SI"/>
    <s v="SI"/>
    <n v="0"/>
    <n v="1"/>
    <s v="TRANS. PROPIO"/>
    <x v="20"/>
    <x v="5"/>
    <n v="468"/>
    <n v="18"/>
    <n v="0.2"/>
  </r>
  <r>
    <d v="2019-05-14T00:00:00"/>
    <d v="1899-12-30T07:00:00"/>
    <d v="1899-12-30T07:00:00"/>
    <m/>
    <x v="1"/>
    <s v="JAR"/>
    <d v="2019-05-14T07:0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100"/>
    <x v="61"/>
    <m/>
    <n v="1"/>
    <x v="0"/>
    <x v="0"/>
    <s v="SI"/>
    <s v="SI"/>
    <s v="SI"/>
    <n v="0"/>
    <n v="1"/>
    <s v="TRANS. PROPIO"/>
    <x v="20"/>
    <x v="5"/>
    <n v="468"/>
    <n v="18"/>
    <n v="0.2"/>
  </r>
  <r>
    <d v="2019-05-14T00:00:00"/>
    <d v="1899-12-30T08:30:00"/>
    <d v="1899-12-30T08:30:00"/>
    <m/>
    <x v="1"/>
    <s v="JAR"/>
    <d v="2019-05-14T08:30:00"/>
    <s v="27986-27468-27863"/>
    <s v="DAVID BERTRAN"/>
    <s v="Carga"/>
    <x v="0"/>
    <n v="4"/>
    <n v="6"/>
    <x v="0"/>
    <s v="VARIOS"/>
    <s v="DDP Cliente Inyección"/>
    <s v="varios"/>
    <m/>
    <m/>
    <m/>
    <m/>
    <n v="20"/>
    <x v="6"/>
    <x v="100"/>
    <x v="20"/>
    <m/>
    <n v="0"/>
    <x v="0"/>
    <x v="0"/>
    <s v="SI"/>
    <s v="SI"/>
    <s v="SI"/>
    <n v="0"/>
    <n v="1"/>
    <s v="TRANS. PROPIO"/>
    <x v="20"/>
    <x v="5"/>
    <n v="468"/>
    <n v="18"/>
    <n v="0.2"/>
  </r>
  <r>
    <d v="2019-05-14T00:00:00"/>
    <d v="1899-12-30T10:30:00"/>
    <d v="1899-12-30T10:30:00"/>
    <m/>
    <x v="1"/>
    <s v="JAR"/>
    <d v="2019-05-14T10:30:00"/>
    <n v="27933"/>
    <s v="SUS MEDIOS"/>
    <s v="Carga"/>
    <x v="0"/>
    <n v="1"/>
    <n v="1"/>
    <x v="0"/>
    <s v="VARIOS"/>
    <s v="Retira cliente Inyección"/>
    <s v="Barcelona"/>
    <m/>
    <m/>
    <m/>
    <m/>
    <n v="10"/>
    <x v="6"/>
    <x v="100"/>
    <x v="1"/>
    <m/>
    <n v="0"/>
    <x v="0"/>
    <x v="0"/>
    <s v="SI"/>
    <s v="SI"/>
    <s v="SI"/>
    <n v="0"/>
    <n v="1"/>
    <s v="CLIENTES"/>
    <x v="20"/>
    <x v="5"/>
    <n v="468"/>
    <n v="18"/>
    <n v="0.2"/>
  </r>
  <r>
    <d v="2019-05-14T00:00:00"/>
    <d v="1899-12-30T11:30:00"/>
    <m/>
    <m/>
    <x v="0"/>
    <s v="JAR"/>
    <d v="2019-05-14T11:30:00"/>
    <m/>
    <s v="SUS MEDIOS"/>
    <s v="Descarga"/>
    <x v="0"/>
    <n v="4"/>
    <n v="8"/>
    <x v="0"/>
    <s v="SCHOELLER POLONIA"/>
    <s v="Proveedor Filial"/>
    <s v="PALAU"/>
    <m/>
    <m/>
    <m/>
    <m/>
    <n v="30"/>
    <x v="8"/>
    <x v="100"/>
    <x v="3"/>
    <m/>
    <n v="0"/>
    <x v="0"/>
    <x v="0"/>
    <s v="No"/>
    <s v="Sin cita"/>
    <s v="Sin cita"/>
    <n v="1"/>
    <n v="0"/>
    <s v="PROVEEDORES"/>
    <x v="20"/>
    <x v="5"/>
    <n v="468"/>
    <n v="18"/>
    <n v="0.2"/>
  </r>
  <r>
    <d v="2019-05-14T00:00:00"/>
    <d v="1899-12-30T12:00:00"/>
    <d v="1899-12-30T12:00:00"/>
    <m/>
    <x v="1"/>
    <s v="JAR"/>
    <d v="2019-05-14T12:00:00"/>
    <n v="27916"/>
    <s v="NOUTRANSPORT"/>
    <s v="Carga"/>
    <x v="1"/>
    <n v="13.5"/>
    <n v="26"/>
    <x v="0"/>
    <s v="ALGONTEC SL"/>
    <s v="DDP Cliente Inyección"/>
    <s v="Zaragoza"/>
    <m/>
    <m/>
    <m/>
    <m/>
    <n v="45"/>
    <x v="6"/>
    <x v="100"/>
    <x v="4"/>
    <m/>
    <n v="1"/>
    <x v="0"/>
    <x v="0"/>
    <s v="SI"/>
    <s v="SI"/>
    <s v="SI"/>
    <n v="0"/>
    <n v="1"/>
    <s v="TRANS. PROPIO"/>
    <x v="20"/>
    <x v="5"/>
    <n v="468"/>
    <n v="18"/>
    <n v="0.2"/>
  </r>
  <r>
    <d v="2019-05-14T00:00:00"/>
    <d v="1899-12-30T12:30:00"/>
    <d v="1899-12-30T12:30:00"/>
    <m/>
    <x v="1"/>
    <s v="JAR"/>
    <d v="2019-05-14T12:30:00"/>
    <m/>
    <s v="PALLET WAY"/>
    <s v="Carga"/>
    <x v="0"/>
    <n v="2"/>
    <n v="3"/>
    <x v="0"/>
    <s v="PALET WAYS"/>
    <s v="DDP Cliente Inyección"/>
    <s v="VARIOS"/>
    <s v="27885, 28041 y 27857"/>
    <m/>
    <m/>
    <m/>
    <m/>
    <x v="3"/>
    <x v="100"/>
    <x v="5"/>
    <m/>
    <n v="0"/>
    <x v="0"/>
    <x v="0"/>
    <s v="SI"/>
    <s v="SI"/>
    <s v="SI"/>
    <n v="0"/>
    <n v="1"/>
    <s v="TRANS. PROPIO"/>
    <x v="20"/>
    <x v="5"/>
    <n v="468"/>
    <n v="18"/>
    <n v="0.2"/>
  </r>
  <r>
    <d v="2019-05-14T00:00:00"/>
    <d v="1899-12-30T13:30:00"/>
    <d v="1899-12-30T13:30:00"/>
    <m/>
    <x v="1"/>
    <s v="JAR"/>
    <d v="2019-05-14T13:30:00"/>
    <n v="27303"/>
    <s v="XPOLOGISTIC"/>
    <s v="Carga"/>
    <x v="0"/>
    <n v="1"/>
    <n v="1"/>
    <x v="0"/>
    <s v="IUVENOR LAB."/>
    <s v="Retira cliente Inyección"/>
    <s v="Ourense"/>
    <m/>
    <m/>
    <m/>
    <m/>
    <m/>
    <x v="0"/>
    <x v="100"/>
    <x v="42"/>
    <m/>
    <n v="0"/>
    <x v="0"/>
    <x v="0"/>
    <s v="SI"/>
    <s v="SI"/>
    <s v="Retraso"/>
    <n v="1"/>
    <n v="0"/>
    <s v="CLIENTES"/>
    <x v="20"/>
    <x v="5"/>
    <n v="468"/>
    <n v="18"/>
    <n v="0.2"/>
  </r>
  <r>
    <d v="2019-05-14T00:00:00"/>
    <d v="1899-12-30T14:00:00"/>
    <d v="1899-12-30T14:00:00"/>
    <m/>
    <x v="1"/>
    <s v="JAR"/>
    <d v="2019-05-14T14:00:00"/>
    <n v="27870"/>
    <s v="SUS MEDIOS"/>
    <s v="Carga"/>
    <x v="1"/>
    <n v="13.5"/>
    <n v="10"/>
    <x v="0"/>
    <s v="AQUA AMBIENT"/>
    <s v="Retira cliente Roto"/>
    <s v="Bernis"/>
    <m/>
    <m/>
    <m/>
    <m/>
    <n v="45"/>
    <x v="4"/>
    <x v="100"/>
    <x v="42"/>
    <m/>
    <n v="1"/>
    <x v="0"/>
    <x v="0"/>
    <s v="SI"/>
    <s v="SI"/>
    <s v="SI"/>
    <n v="0"/>
    <n v="1"/>
    <s v="CLIENTES"/>
    <x v="20"/>
    <x v="5"/>
    <n v="468"/>
    <n v="18"/>
    <n v="0.2"/>
  </r>
  <r>
    <d v="2019-05-14T00:00:00"/>
    <d v="1899-12-30T15:00:00"/>
    <d v="1899-12-30T15:00:00"/>
    <m/>
    <x v="1"/>
    <s v="JAR"/>
    <d v="2019-05-14T15:00:00"/>
    <m/>
    <s v="EL MOSCA"/>
    <s v="Carga"/>
    <x v="1"/>
    <n v="13.5"/>
    <n v="26"/>
    <x v="0"/>
    <s v="SCHOELLER LORQUI"/>
    <s v="Entre plantas"/>
    <s v="Murcia"/>
    <m/>
    <m/>
    <m/>
    <m/>
    <n v="45"/>
    <x v="0"/>
    <x v="100"/>
    <x v="42"/>
    <m/>
    <n v="1"/>
    <x v="0"/>
    <x v="0"/>
    <s v="SI"/>
    <s v="SI"/>
    <s v="Adelanto"/>
    <n v="0"/>
    <n v="1"/>
    <s v="TRANS. PROPIO"/>
    <x v="20"/>
    <x v="5"/>
    <n v="468"/>
    <n v="18"/>
    <n v="0.2"/>
  </r>
  <r>
    <d v="2019-05-14T00:00:00"/>
    <d v="1899-12-30T15:30:00"/>
    <d v="1899-12-30T15:30:00"/>
    <m/>
    <x v="1"/>
    <s v="JAR"/>
    <d v="2019-05-14T15:30:00"/>
    <m/>
    <s v="SUS MEDIOS"/>
    <s v="Carga"/>
    <x v="1"/>
    <n v="13.5"/>
    <n v="31"/>
    <x v="0"/>
    <s v="SCHOELLER ITALIA"/>
    <s v="Retira cliente Filial"/>
    <s v="Italia"/>
    <s v="6007208-6007144+6007145+6007158+6007164+6007093  "/>
    <m/>
    <m/>
    <m/>
    <n v="60"/>
    <x v="6"/>
    <x v="100"/>
    <x v="5"/>
    <m/>
    <n v="1"/>
    <x v="0"/>
    <x v="0"/>
    <s v="SI"/>
    <s v="SI"/>
    <s v="Adelanto"/>
    <n v="0"/>
    <n v="1"/>
    <s v="CLIENTES"/>
    <x v="20"/>
    <x v="5"/>
    <n v="468"/>
    <n v="18"/>
    <n v="0.2"/>
  </r>
  <r>
    <d v="2019-05-14T00:00:00"/>
    <d v="1899-12-30T16:00:00"/>
    <d v="1899-12-30T16:00:00"/>
    <m/>
    <x v="1"/>
    <s v="JAR"/>
    <d v="2019-05-14T16:00:00"/>
    <n v="27837"/>
    <s v="NIKA"/>
    <s v="Carga"/>
    <x v="0"/>
    <n v="4"/>
    <n v="8"/>
    <x v="0"/>
    <s v="QUIFRANSA"/>
    <s v="Retira cliente Roto"/>
    <s v="TARRAGONA"/>
    <m/>
    <m/>
    <m/>
    <m/>
    <n v="30"/>
    <x v="8"/>
    <x v="100"/>
    <x v="37"/>
    <m/>
    <n v="0"/>
    <x v="0"/>
    <x v="0"/>
    <s v="SI"/>
    <s v="SI"/>
    <s v="Adelanto"/>
    <n v="0"/>
    <n v="1"/>
    <s v="CLIENTES"/>
    <x v="20"/>
    <x v="5"/>
    <n v="468"/>
    <n v="18"/>
    <n v="0.2"/>
  </r>
  <r>
    <d v="2019-05-14T00:00:00"/>
    <d v="1899-12-30T16:30:00"/>
    <d v="1899-12-30T16:30:00"/>
    <m/>
    <x v="1"/>
    <s v="JAR"/>
    <d v="2019-05-14T16:30:00"/>
    <n v="6007219"/>
    <s v="SUS MEDIOS"/>
    <s v="Carga"/>
    <x v="1"/>
    <n v="13.5"/>
    <n v="26"/>
    <x v="2"/>
    <s v="SCHOELLER BELGICA"/>
    <s v="Retira cliente Filial"/>
    <s v="Belgium"/>
    <m/>
    <m/>
    <m/>
    <m/>
    <n v="45"/>
    <x v="0"/>
    <x v="100"/>
    <x v="8"/>
    <m/>
    <n v="1"/>
    <x v="0"/>
    <x v="0"/>
    <s v="SI"/>
    <s v="SI"/>
    <s v="SI"/>
    <n v="0"/>
    <n v="1"/>
    <s v="CLIENTES"/>
    <x v="20"/>
    <x v="5"/>
    <n v="468"/>
    <n v="18"/>
    <n v="0.2"/>
  </r>
  <r>
    <d v="2019-05-14T00:00:00"/>
    <d v="1899-12-30T17:00:00"/>
    <d v="1899-12-30T17:00:00"/>
    <m/>
    <x v="1"/>
    <s v="JAR"/>
    <d v="2019-05-14T17:00:00"/>
    <n v="27615"/>
    <s v="SUS MEDIOS"/>
    <s v="Carga"/>
    <x v="0"/>
    <n v="7"/>
    <n v="14"/>
    <x v="0"/>
    <s v="MANIPLASTIC"/>
    <s v="Retira cliente Inyección"/>
    <s v="Burgos"/>
    <m/>
    <m/>
    <m/>
    <m/>
    <n v="30"/>
    <x v="8"/>
    <x v="101"/>
    <x v="3"/>
    <m/>
    <n v="0"/>
    <x v="0"/>
    <x v="0"/>
    <s v="SI"/>
    <s v="Retraso"/>
    <s v="Retraso"/>
    <n v="1"/>
    <n v="0"/>
    <s v="CLIENTES"/>
    <x v="20"/>
    <x v="5"/>
    <n v="468"/>
    <n v="18"/>
    <n v="0.2"/>
  </r>
  <r>
    <d v="2019-05-14T00:00:00"/>
    <d v="1899-12-30T17:30:00"/>
    <d v="1899-12-30T17:30:00"/>
    <m/>
    <x v="1"/>
    <s v="JAR"/>
    <d v="2019-05-14T17:30:00"/>
    <s v="6007127-6007154"/>
    <s v="BREGER"/>
    <s v="Carga"/>
    <x v="1"/>
    <n v="13.5"/>
    <n v="33"/>
    <x v="0"/>
    <s v="SCHOELLER FRANCIA"/>
    <s v="Retira cliente Filial"/>
    <s v="Francia"/>
    <m/>
    <m/>
    <m/>
    <m/>
    <n v="60"/>
    <x v="0"/>
    <x v="100"/>
    <x v="56"/>
    <m/>
    <n v="1"/>
    <x v="0"/>
    <x v="0"/>
    <s v="SI"/>
    <s v="SI"/>
    <s v="SI"/>
    <n v="0"/>
    <n v="1"/>
    <s v="CLIENTES"/>
    <x v="20"/>
    <x v="5"/>
    <n v="468"/>
    <n v="18"/>
    <n v="0.2"/>
  </r>
  <r>
    <d v="2019-05-14T00:00:00"/>
    <d v="1899-12-30T18:00:00"/>
    <d v="1899-12-30T18:00:00"/>
    <m/>
    <x v="1"/>
    <s v="JAR"/>
    <d v="2019-05-14T18:00:00"/>
    <m/>
    <s v="TRANSABADELL"/>
    <s v="Carga"/>
    <x v="0"/>
    <n v="1"/>
    <n v="1"/>
    <x v="0"/>
    <s v="TRANSABADELL"/>
    <s v="DDP Cliente Inyección"/>
    <s v="varios"/>
    <m/>
    <m/>
    <m/>
    <m/>
    <n v="10"/>
    <x v="3"/>
    <x v="100"/>
    <x v="47"/>
    <m/>
    <n v="0"/>
    <x v="0"/>
    <x v="0"/>
    <s v="SI"/>
    <s v="SI"/>
    <s v="SI"/>
    <n v="0"/>
    <n v="1"/>
    <s v="TRANS. PROPIO"/>
    <x v="20"/>
    <x v="5"/>
    <n v="468"/>
    <n v="18"/>
    <n v="0.2"/>
  </r>
  <r>
    <d v="2019-05-14T00:00:00"/>
    <d v="1899-12-30T20:00:00"/>
    <d v="1899-12-30T20:00:00"/>
    <m/>
    <x v="1"/>
    <s v="JAR"/>
    <d v="2019-05-14T20:00:00"/>
    <n v="6007076"/>
    <s v="BREGER"/>
    <s v="Carga"/>
    <x v="1"/>
    <n v="13.5"/>
    <n v="26"/>
    <x v="0"/>
    <s v="SCHOELLER FRANCIA"/>
    <s v="Retira cliente Filial"/>
    <s v="France"/>
    <m/>
    <m/>
    <m/>
    <m/>
    <n v="45"/>
    <x v="4"/>
    <x v="100"/>
    <x v="50"/>
    <m/>
    <n v="1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07:00:00"/>
    <d v="1899-12-30T07:00:00"/>
    <m/>
    <x v="1"/>
    <s v="JAR"/>
    <d v="2019-05-15T07:00:00"/>
    <m/>
    <s v="JOSE REY"/>
    <s v="Carga"/>
    <x v="1"/>
    <n v="13.5"/>
    <n v="26"/>
    <x v="0"/>
    <s v="FLUIDRA"/>
    <s v="DDP Cliente Roto"/>
    <s v="Maçanet de la selva"/>
    <m/>
    <m/>
    <m/>
    <m/>
    <n v="30"/>
    <x v="6"/>
    <x v="101"/>
    <x v="61"/>
    <m/>
    <n v="1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08:00:00"/>
    <d v="1899-12-30T08:00:00"/>
    <m/>
    <x v="1"/>
    <s v="JAR"/>
    <d v="2019-05-15T08:00:00"/>
    <n v="27747"/>
    <s v="DAVID BERTRAN"/>
    <s v="Carga"/>
    <x v="0"/>
    <n v="4"/>
    <n v="11"/>
    <x v="0"/>
    <s v="DAVID BERTRAN"/>
    <s v="DDP Cliente Inyección"/>
    <s v="Sant Esteve S."/>
    <m/>
    <m/>
    <m/>
    <m/>
    <n v="20"/>
    <x v="8"/>
    <x v="101"/>
    <x v="9"/>
    <m/>
    <n v="0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0:00:00"/>
    <d v="1899-12-30T10:00:00"/>
    <m/>
    <x v="1"/>
    <s v="JAR"/>
    <d v="2019-05-15T10:00:00"/>
    <n v="27912"/>
    <s v="SUS MEDIOS"/>
    <s v="Carga"/>
    <x v="0"/>
    <n v="1"/>
    <n v="1"/>
    <x v="0"/>
    <s v="ARTIPLAS"/>
    <s v="Retira cliente Inyección"/>
    <s v="Vizcaya"/>
    <m/>
    <m/>
    <m/>
    <m/>
    <n v="10"/>
    <x v="8"/>
    <x v="101"/>
    <x v="14"/>
    <m/>
    <n v="0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0:30:00"/>
    <d v="1899-12-30T10:30:00"/>
    <m/>
    <x v="1"/>
    <s v="JAR"/>
    <d v="2019-05-15T10:30:00"/>
    <n v="27992"/>
    <s v="SUS MEDIOS"/>
    <s v="Carga"/>
    <x v="0"/>
    <n v="1"/>
    <n v="1"/>
    <x v="0"/>
    <s v="BWT IBERICA"/>
    <s v="Retira cliente Roto"/>
    <s v="Barcelona"/>
    <m/>
    <m/>
    <m/>
    <m/>
    <n v="10"/>
    <x v="5"/>
    <x v="101"/>
    <x v="1"/>
    <m/>
    <n v="0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1:00:00"/>
    <d v="1899-12-30T11:00:00"/>
    <m/>
    <x v="1"/>
    <s v="JAR"/>
    <d v="2019-05-15T11:00:00"/>
    <m/>
    <s v="SUS MEDIOS"/>
    <s v="Descarga"/>
    <x v="0"/>
    <n v="1"/>
    <n v="1"/>
    <x v="0"/>
    <s v="EUROGRATE"/>
    <s v="Proveedor Roto"/>
    <s v="PALAU"/>
    <m/>
    <m/>
    <m/>
    <m/>
    <n v="10"/>
    <x v="6"/>
    <x v="101"/>
    <x v="2"/>
    <m/>
    <n v="0"/>
    <x v="0"/>
    <x v="0"/>
    <s v="SI"/>
    <s v="SI"/>
    <s v="SI"/>
    <n v="0"/>
    <n v="1"/>
    <s v="PROVEEDORES"/>
    <x v="20"/>
    <x v="5"/>
    <n v="468"/>
    <n v="18"/>
    <n v="0.2"/>
  </r>
  <r>
    <d v="2019-05-15T00:00:00"/>
    <d v="1899-12-30T11:15:00"/>
    <d v="1899-12-30T11:15:00"/>
    <m/>
    <x v="1"/>
    <s v="JAR"/>
    <d v="2019-05-15T11:30:00"/>
    <n v="27888"/>
    <s v="DAVID BERTRAN"/>
    <s v="Carga"/>
    <x v="0"/>
    <n v="2"/>
    <n v="2"/>
    <x v="0"/>
    <s v="ALTOPLAST"/>
    <s v="DDP Cliente Inyección"/>
    <s v="Hostalet de Balenya"/>
    <m/>
    <m/>
    <m/>
    <m/>
    <n v="15"/>
    <x v="8"/>
    <x v="101"/>
    <x v="75"/>
    <m/>
    <n v="0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1:30:00"/>
    <d v="1899-12-30T11:30:00"/>
    <m/>
    <x v="1"/>
    <s v="JAR"/>
    <d v="2019-05-15T11:3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101"/>
    <x v="3"/>
    <m/>
    <n v="1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2:00:00"/>
    <d v="1899-12-30T12:00:00"/>
    <m/>
    <x v="1"/>
    <s v="JAR"/>
    <d v="2019-05-15T12:00:00"/>
    <m/>
    <s v="GIMARCO"/>
    <s v="Descarga"/>
    <x v="1"/>
    <n v="13.5"/>
    <n v="26"/>
    <x v="0"/>
    <s v="SCHOELLER GAILLON"/>
    <s v="Filial Import"/>
    <s v="GAILLON"/>
    <s v="traerá palets para fabricación interna – (37palets)"/>
    <m/>
    <m/>
    <m/>
    <n v="60"/>
    <x v="8"/>
    <x v="101"/>
    <x v="4"/>
    <m/>
    <n v="1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3:00:00"/>
    <d v="1899-12-30T13:00:00"/>
    <m/>
    <x v="1"/>
    <s v="JAR"/>
    <d v="2019-05-15T13:00:00"/>
    <n v="27729"/>
    <s v="SUS MEDIOS"/>
    <s v="Carga"/>
    <x v="0"/>
    <n v="8"/>
    <n v="15"/>
    <x v="0"/>
    <s v="MARIA MADALENA"/>
    <s v="Retira cliente Inyección"/>
    <s v="Portugal"/>
    <m/>
    <m/>
    <m/>
    <m/>
    <s v="30_x0009_"/>
    <x v="0"/>
    <x v="100"/>
    <x v="57"/>
    <m/>
    <n v="0"/>
    <x v="0"/>
    <x v="0"/>
    <s v="SI"/>
    <s v="Adelanto"/>
    <s v="Adelanto"/>
    <n v="0"/>
    <n v="1"/>
    <s v="CLIENTES"/>
    <x v="20"/>
    <x v="5"/>
    <n v="468"/>
    <n v="18"/>
    <n v="0.2"/>
  </r>
  <r>
    <d v="2019-05-15T00:00:00"/>
    <d v="1899-12-30T13:30:00"/>
    <d v="1899-12-30T13:30:00"/>
    <m/>
    <x v="1"/>
    <s v="JAR"/>
    <d v="2019-05-15T13:30:00"/>
    <n v="27805"/>
    <s v="SUS MEDIOS"/>
    <s v="Carga"/>
    <x v="0"/>
    <n v="7"/>
    <n v="13"/>
    <x v="0"/>
    <s v="DIMENSA "/>
    <s v="Retira cliente Roto"/>
    <s v="Badajoz"/>
    <m/>
    <m/>
    <m/>
    <m/>
    <n v="30"/>
    <x v="6"/>
    <x v="101"/>
    <x v="6"/>
    <m/>
    <n v="0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4:00:00"/>
    <d v="1899-12-30T14:00:00"/>
    <m/>
    <x v="1"/>
    <s v="JAR"/>
    <d v="2019-05-15T14:00:00"/>
    <n v="28003"/>
    <s v="GONZATRANS"/>
    <s v="Carga"/>
    <x v="0"/>
    <n v="1"/>
    <n v="2"/>
    <x v="0"/>
    <s v="GONZATRANS"/>
    <s v="Recogida diaria"/>
    <s v="varios"/>
    <m/>
    <m/>
    <m/>
    <m/>
    <n v="20"/>
    <x v="0"/>
    <x v="101"/>
    <x v="42"/>
    <m/>
    <n v="0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4:30:00"/>
    <d v="1899-12-30T14:30:00"/>
    <m/>
    <x v="1"/>
    <s v="JAR"/>
    <d v="2019-05-15T14:30:00"/>
    <n v="27871"/>
    <s v="SUS MEDIOS"/>
    <s v="Carga"/>
    <x v="1"/>
    <n v="13.5"/>
    <n v="10"/>
    <x v="0"/>
    <s v="AQUA AMBIENT"/>
    <s v="Retira cliente Roto"/>
    <s v="Bernis"/>
    <m/>
    <m/>
    <m/>
    <m/>
    <n v="30"/>
    <x v="4"/>
    <x v="101"/>
    <x v="12"/>
    <m/>
    <n v="1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5:00:00"/>
    <d v="1899-12-30T15:00:00"/>
    <m/>
    <x v="1"/>
    <s v="JAR"/>
    <d v="2019-05-15T15:00:00"/>
    <n v="27491"/>
    <s v="SUS MEDIOS"/>
    <s v="Carga"/>
    <x v="1"/>
    <n v="13.5"/>
    <n v="23"/>
    <x v="0"/>
    <s v="MARIA MADALENA"/>
    <s v="Retira cliente Inyección"/>
    <s v="Portugal"/>
    <m/>
    <m/>
    <m/>
    <m/>
    <n v="45"/>
    <x v="8"/>
    <x v="101"/>
    <x v="37"/>
    <m/>
    <n v="1"/>
    <x v="0"/>
    <x v="0"/>
    <s v="SI"/>
    <s v="SI"/>
    <s v="Adelanto"/>
    <n v="0"/>
    <n v="1"/>
    <s v="CLIENTES"/>
    <x v="20"/>
    <x v="5"/>
    <n v="468"/>
    <n v="18"/>
    <n v="0.2"/>
  </r>
  <r>
    <d v="2019-05-15T00:00:00"/>
    <d v="1899-12-30T16:00:00"/>
    <d v="1899-12-30T16:00:00"/>
    <m/>
    <x v="1"/>
    <s v="JAR"/>
    <d v="2019-05-15T16:00:00"/>
    <n v="27154"/>
    <s v="DASCHER"/>
    <s v="Carga"/>
    <x v="1"/>
    <n v="13.5"/>
    <n v="26"/>
    <x v="0"/>
    <s v="LEAR CORPORATION"/>
    <s v="Retira cliente Inyección"/>
    <s v="Portugal"/>
    <m/>
    <m/>
    <m/>
    <m/>
    <n v="40"/>
    <x v="0"/>
    <x v="101"/>
    <x v="13"/>
    <m/>
    <n v="1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6:45:00"/>
    <d v="1899-12-30T16:45:00"/>
    <m/>
    <x v="1"/>
    <s v="JAR"/>
    <d v="2019-05-15T17:00:00"/>
    <m/>
    <s v="SUS MEDIOS"/>
    <s v="Carga"/>
    <x v="1"/>
    <n v="13.5"/>
    <n v="26"/>
    <x v="0"/>
    <s v="AQUA AMBIENT"/>
    <s v="Retira cliente Roto"/>
    <s v="VARIOS"/>
    <m/>
    <m/>
    <m/>
    <m/>
    <n v="20"/>
    <x v="4"/>
    <x v="101"/>
    <x v="87"/>
    <m/>
    <n v="1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7:00:00"/>
    <d v="1899-12-30T17:00:00"/>
    <m/>
    <x v="1"/>
    <s v="JAR"/>
    <d v="2019-05-15T17:00:00"/>
    <m/>
    <s v="TRANSABADELL"/>
    <s v="Carga"/>
    <x v="0"/>
    <n v="1"/>
    <n v="2"/>
    <x v="0"/>
    <s v="TRANSABADELL"/>
    <s v="DDP Cliente Inyección"/>
    <s v="varios"/>
    <m/>
    <m/>
    <m/>
    <m/>
    <n v="15"/>
    <x v="0"/>
    <x v="101"/>
    <x v="41"/>
    <m/>
    <n v="0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8:00:00"/>
    <d v="1899-12-30T18:00:00"/>
    <m/>
    <x v="1"/>
    <s v="JAR"/>
    <d v="2019-05-15T18:00:00"/>
    <n v="27672"/>
    <s v="SUS MEDIOS"/>
    <s v="Carga"/>
    <x v="1"/>
    <n v="13.5"/>
    <n v="26"/>
    <x v="0"/>
    <s v="VALEO MARRUECOS"/>
    <s v="Retira cliente Inyección"/>
    <s v="Marruecos"/>
    <m/>
    <s v="8314JBT - R6234BCR"/>
    <m/>
    <m/>
    <n v="60"/>
    <x v="0"/>
    <x v="101"/>
    <x v="47"/>
    <m/>
    <n v="1"/>
    <x v="0"/>
    <x v="0"/>
    <s v="SI"/>
    <s v="SI"/>
    <s v="SI"/>
    <n v="0"/>
    <n v="1"/>
    <s v="CLIENTES"/>
    <x v="20"/>
    <x v="5"/>
    <n v="468"/>
    <n v="18"/>
    <n v="0.2"/>
  </r>
  <r>
    <d v="2019-05-15T00:00:00"/>
    <d v="1899-12-30T18:30:00"/>
    <d v="1899-12-30T18:30:00"/>
    <m/>
    <x v="1"/>
    <s v="JAR"/>
    <d v="2019-05-15T18:30:00"/>
    <n v="6007148"/>
    <s v="MORARTE"/>
    <s v="Carga"/>
    <x v="1"/>
    <n v="13.5"/>
    <n v="26"/>
    <x v="0"/>
    <s v="SCHOELLER FRANCIA"/>
    <s v="DDP Cliente Filial"/>
    <s v="Francia"/>
    <m/>
    <m/>
    <m/>
    <m/>
    <n v="60"/>
    <x v="4"/>
    <x v="101"/>
    <x v="48"/>
    <m/>
    <n v="1"/>
    <x v="0"/>
    <x v="0"/>
    <s v="SI"/>
    <s v="SI"/>
    <s v="SI"/>
    <n v="0"/>
    <n v="1"/>
    <s v="TRANS. PROPIO"/>
    <x v="20"/>
    <x v="5"/>
    <n v="468"/>
    <n v="18"/>
    <n v="0.2"/>
  </r>
  <r>
    <d v="2019-05-15T00:00:00"/>
    <d v="1899-12-30T19:00:00"/>
    <d v="1899-12-30T19:00:00"/>
    <m/>
    <x v="1"/>
    <s v="JAR"/>
    <d v="2019-05-15T19:00:00"/>
    <n v="6007145"/>
    <s v="TGV"/>
    <s v="Carga"/>
    <x v="0"/>
    <n v="1"/>
    <n v="1"/>
    <x v="0"/>
    <s v="SCHOELLER ITALIA"/>
    <s v="DDP Cliente Filial"/>
    <s v="Italia"/>
    <m/>
    <m/>
    <m/>
    <m/>
    <n v="10"/>
    <x v="0"/>
    <x v="101"/>
    <x v="93"/>
    <m/>
    <n v="0"/>
    <x v="0"/>
    <x v="0"/>
    <s v="SI"/>
    <s v="SI"/>
    <s v="Adelanto"/>
    <n v="0"/>
    <n v="1"/>
    <s v="TRANS. PROPIO"/>
    <x v="20"/>
    <x v="5"/>
    <n v="468"/>
    <n v="18"/>
    <n v="0.2"/>
  </r>
  <r>
    <d v="2019-05-15T00:00:00"/>
    <d v="1899-12-30T20:00:00"/>
    <d v="1899-12-30T20:00:00"/>
    <m/>
    <x v="1"/>
    <s v="JAR"/>
    <d v="2019-05-15T20:00:00"/>
    <n v="27154"/>
    <s v="DASCHER"/>
    <s v="Carga"/>
    <x v="1"/>
    <n v="13.5"/>
    <n v="26"/>
    <x v="0"/>
    <s v="LEAR CORPORATION"/>
    <s v="Retira cliente Inyección"/>
    <s v="Portugal"/>
    <m/>
    <m/>
    <m/>
    <m/>
    <n v="45"/>
    <x v="4"/>
    <x v="101"/>
    <x v="8"/>
    <m/>
    <n v="1"/>
    <x v="0"/>
    <x v="0"/>
    <s v="SI"/>
    <s v="SI"/>
    <s v="Adelanto"/>
    <n v="0"/>
    <n v="1"/>
    <s v="CLIENTES"/>
    <x v="20"/>
    <x v="5"/>
    <n v="468"/>
    <n v="18"/>
    <n v="0.2"/>
  </r>
  <r>
    <d v="2019-05-16T00:00:00"/>
    <d v="1899-12-30T08:00:00"/>
    <d v="1899-12-30T08:00:00"/>
    <m/>
    <x v="1"/>
    <s v="JAR"/>
    <d v="2019-05-16T08:00:00"/>
    <m/>
    <s v="ALGAITRUCK"/>
    <s v="Descarga"/>
    <x v="1"/>
    <n v="13.5"/>
    <n v="26"/>
    <x v="0"/>
    <s v="SCHOELLER LORQUI"/>
    <s v="Entre plantas"/>
    <s v="PALAU"/>
    <m/>
    <m/>
    <m/>
    <m/>
    <n v="60"/>
    <x v="8"/>
    <x v="102"/>
    <x v="9"/>
    <m/>
    <n v="1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08:30:00"/>
    <d v="1899-12-30T08:30:00"/>
    <m/>
    <x v="1"/>
    <s v="JAR"/>
    <d v="2019-05-16T08:30:00"/>
    <m/>
    <s v="DAVID BERTRAN"/>
    <s v="Carga"/>
    <x v="0"/>
    <n v="4"/>
    <n v="6"/>
    <x v="0"/>
    <s v="VARIOS"/>
    <s v="DDP Cliente Inyección"/>
    <s v="varios"/>
    <s v="Hostalet de B. y El Prat."/>
    <m/>
    <m/>
    <m/>
    <n v="10"/>
    <x v="5"/>
    <x v="102"/>
    <x v="20"/>
    <m/>
    <n v="0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09:00:00"/>
    <d v="1899-12-30T09:00:00"/>
    <m/>
    <x v="1"/>
    <s v="JAR"/>
    <d v="2019-05-16T09:00:00"/>
    <n v="27154"/>
    <s v="DASCHER"/>
    <s v="Carga"/>
    <x v="1"/>
    <n v="13.5"/>
    <n v="26"/>
    <x v="0"/>
    <s v="LEAR CORPORATION"/>
    <s v="Retira cliente Inyección"/>
    <s v="Portugal"/>
    <m/>
    <m/>
    <m/>
    <m/>
    <n v="60"/>
    <x v="8"/>
    <x v="102"/>
    <x v="22"/>
    <m/>
    <n v="1"/>
    <x v="0"/>
    <x v="0"/>
    <s v="SI"/>
    <s v="SI"/>
    <s v="SI"/>
    <n v="0"/>
    <n v="1"/>
    <s v="CLIENTES"/>
    <x v="20"/>
    <x v="5"/>
    <n v="468"/>
    <n v="18"/>
    <n v="0.2"/>
  </r>
  <r>
    <d v="2019-05-16T00:00:00"/>
    <d v="1899-12-30T10:30:00"/>
    <d v="1899-12-30T10:30:00"/>
    <m/>
    <x v="1"/>
    <s v="JAR"/>
    <d v="2019-05-16T10:30:00"/>
    <s v="27696-27858-28015"/>
    <s v="AUMAR"/>
    <s v="Carga"/>
    <x v="0"/>
    <n v="4"/>
    <n v="7"/>
    <x v="0"/>
    <s v="MULTIPLASTIC"/>
    <s v="Retira cliente Inyección"/>
    <s v="Barcelona"/>
    <m/>
    <m/>
    <m/>
    <m/>
    <n v="30"/>
    <x v="3"/>
    <x v="102"/>
    <x v="5"/>
    <m/>
    <n v="0"/>
    <x v="0"/>
    <x v="0"/>
    <s v="SI"/>
    <s v="SI"/>
    <s v="Retraso"/>
    <n v="1"/>
    <n v="0"/>
    <s v="CLIENTES"/>
    <x v="20"/>
    <x v="5"/>
    <n v="468"/>
    <n v="18"/>
    <n v="0.2"/>
  </r>
  <r>
    <d v="2019-05-16T00:00:00"/>
    <d v="1899-12-30T11:00:00"/>
    <d v="1899-12-30T11:00:00"/>
    <m/>
    <x v="1"/>
    <s v="JAR"/>
    <d v="2019-05-16T11:00:00"/>
    <m/>
    <s v="SUS MEDIOS"/>
    <s v="Descarga"/>
    <x v="0"/>
    <n v="2"/>
    <n v="3"/>
    <x v="0"/>
    <s v="TRANSFOR-PACKAGING"/>
    <s v="Proveedor Inyección"/>
    <s v="PALAU"/>
    <m/>
    <m/>
    <m/>
    <m/>
    <n v="15"/>
    <x v="8"/>
    <x v="102"/>
    <x v="2"/>
    <m/>
    <n v="0"/>
    <x v="0"/>
    <x v="0"/>
    <s v="SI"/>
    <s v="SI"/>
    <s v="SI"/>
    <n v="0"/>
    <n v="1"/>
    <s v="PROVEEDORES"/>
    <x v="20"/>
    <x v="5"/>
    <n v="468"/>
    <n v="18"/>
    <n v="0.2"/>
  </r>
  <r>
    <d v="2019-05-16T00:00:00"/>
    <d v="1899-12-30T11:30:00"/>
    <d v="1899-12-30T11:30:00"/>
    <m/>
    <x v="1"/>
    <s v="JAR"/>
    <d v="2019-05-16T11:30:00"/>
    <n v="27154"/>
    <s v="DASCHER"/>
    <s v="Carga"/>
    <x v="1"/>
    <n v="13.5"/>
    <n v="26"/>
    <x v="0"/>
    <s v="LEAR CORPORATION"/>
    <s v="Retira cliente Inyección"/>
    <s v="Portugal"/>
    <m/>
    <m/>
    <m/>
    <m/>
    <n v="60"/>
    <x v="8"/>
    <x v="102"/>
    <x v="3"/>
    <m/>
    <n v="1"/>
    <x v="0"/>
    <x v="0"/>
    <s v="SI"/>
    <s v="SI"/>
    <s v="SI"/>
    <n v="0"/>
    <n v="1"/>
    <s v="CLIENTES"/>
    <x v="20"/>
    <x v="5"/>
    <n v="468"/>
    <n v="18"/>
    <n v="0.2"/>
  </r>
  <r>
    <d v="2019-05-16T00:00:00"/>
    <d v="1899-12-30T11:45:00"/>
    <d v="1899-12-30T11:45:00"/>
    <m/>
    <x v="1"/>
    <s v="JAR"/>
    <d v="2019-05-16T12:00:00"/>
    <n v="28086"/>
    <s v="SUS MEDIOS"/>
    <s v="Carga"/>
    <x v="0"/>
    <n v="1"/>
    <n v="1"/>
    <x v="0"/>
    <s v="VARIOS"/>
    <s v="Retira cliente Roto"/>
    <s v="Mataro"/>
    <m/>
    <m/>
    <m/>
    <m/>
    <n v="10"/>
    <x v="5"/>
    <x v="102"/>
    <x v="63"/>
    <m/>
    <n v="0"/>
    <x v="0"/>
    <x v="0"/>
    <s v="SI"/>
    <s v="SI"/>
    <s v="SI"/>
    <n v="0"/>
    <n v="1"/>
    <s v="CLIENTES"/>
    <x v="20"/>
    <x v="5"/>
    <n v="468"/>
    <n v="18"/>
    <n v="0.2"/>
  </r>
  <r>
    <d v="2019-05-16T00:00:00"/>
    <d v="1899-12-30T12:00:00"/>
    <d v="1899-12-30T12:00:00"/>
    <m/>
    <x v="1"/>
    <s v="JAR"/>
    <d v="2019-05-16T12:00:00"/>
    <m/>
    <s v="GIMARCO"/>
    <s v="Descarga"/>
    <x v="1"/>
    <n v="13.5"/>
    <n v="26"/>
    <x v="0"/>
    <s v="SCHOELLER GAILLON"/>
    <s v="Filial Import"/>
    <s v="GAILLON"/>
    <s v="traerá palets traerá pedido de venta 27196 (34 palets)"/>
    <m/>
    <m/>
    <m/>
    <n v="60"/>
    <x v="8"/>
    <x v="102"/>
    <x v="4"/>
    <m/>
    <n v="1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2:15:00"/>
    <d v="1899-12-30T12:15:00"/>
    <m/>
    <x v="1"/>
    <s v="JAR"/>
    <d v="2019-05-16T12:30:00"/>
    <n v="27886"/>
    <s v="SUS MEDIOS"/>
    <s v="Carga"/>
    <x v="0"/>
    <n v="1"/>
    <n v="2"/>
    <x v="0"/>
    <s v="ESTABLECIMIENTOS ALVAREZ"/>
    <s v="Retira cliente Inyección"/>
    <s v="Madrid"/>
    <m/>
    <m/>
    <m/>
    <m/>
    <n v="10"/>
    <x v="3"/>
    <x v="102"/>
    <x v="36"/>
    <m/>
    <n v="0"/>
    <x v="0"/>
    <x v="0"/>
    <s v="SI"/>
    <s v="SI"/>
    <s v="SI"/>
    <n v="0"/>
    <n v="1"/>
    <s v="CLIENTES"/>
    <x v="20"/>
    <x v="5"/>
    <n v="468"/>
    <n v="18"/>
    <n v="0.2"/>
  </r>
  <r>
    <d v="2019-05-16T00:00:00"/>
    <d v="1899-12-30T12:30:00"/>
    <d v="1899-12-30T12:30:00"/>
    <m/>
    <x v="1"/>
    <s v="JAR"/>
    <d v="2019-05-16T12:3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102"/>
    <x v="5"/>
    <m/>
    <n v="1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3:00:00"/>
    <d v="1899-12-30T13:00:00"/>
    <m/>
    <x v="1"/>
    <s v="JAR"/>
    <d v="2019-05-16T13:00:00"/>
    <n v="28064"/>
    <s v="PALLET WAY"/>
    <s v="Carga"/>
    <x v="0"/>
    <n v="1"/>
    <n v="1"/>
    <x v="0"/>
    <s v="PALLET WAY"/>
    <s v="DDP Cliente Roto"/>
    <s v="Mataro"/>
    <m/>
    <m/>
    <m/>
    <m/>
    <n v="15"/>
    <x v="3"/>
    <x v="102"/>
    <x v="37"/>
    <m/>
    <n v="0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3:30:00"/>
    <d v="1899-12-30T13:30:00"/>
    <m/>
    <x v="1"/>
    <s v="JAR"/>
    <d v="2019-05-16T13:30:00"/>
    <n v="6007137"/>
    <s v="BREGER"/>
    <s v="Carga"/>
    <x v="0"/>
    <n v="7"/>
    <n v="13"/>
    <x v="0"/>
    <s v="SCHOELLER FRANCIA"/>
    <s v="Retira cliente Filial"/>
    <s v="GAILLON"/>
    <m/>
    <m/>
    <m/>
    <m/>
    <n v="30"/>
    <x v="0"/>
    <x v="102"/>
    <x v="6"/>
    <m/>
    <n v="0"/>
    <x v="0"/>
    <x v="0"/>
    <s v="SI"/>
    <s v="SI"/>
    <s v="SI"/>
    <n v="0"/>
    <n v="1"/>
    <s v="CLIENTES"/>
    <x v="20"/>
    <x v="5"/>
    <n v="468"/>
    <n v="18"/>
    <n v="0.2"/>
  </r>
  <r>
    <d v="2019-05-16T00:00:00"/>
    <d v="1899-12-30T13:35:00"/>
    <d v="1899-12-30T13:35:00"/>
    <m/>
    <x v="1"/>
    <s v="JAR"/>
    <d v="2019-05-16T13:30:00"/>
    <m/>
    <s v="DAVID BERTRAN"/>
    <s v="Carga"/>
    <x v="0"/>
    <n v="4"/>
    <n v="6"/>
    <x v="0"/>
    <s v="RESIDUOS "/>
    <s v="Recogida diaria"/>
    <s v="La llagosta"/>
    <m/>
    <m/>
    <m/>
    <m/>
    <n v="30"/>
    <x v="6"/>
    <x v="102"/>
    <x v="105"/>
    <m/>
    <n v="0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4:30:00"/>
    <d v="1899-12-30T14:30:00"/>
    <m/>
    <x v="1"/>
    <s v="JAR"/>
    <d v="2019-05-16T14:30:00"/>
    <m/>
    <s v="DAVID BERTRAN"/>
    <s v="Carga"/>
    <x v="0"/>
    <n v="4"/>
    <n v="6"/>
    <x v="0"/>
    <s v="RESIDUOS "/>
    <s v="Recogida diaria"/>
    <s v="La llagosta"/>
    <m/>
    <m/>
    <m/>
    <m/>
    <n v="30"/>
    <x v="4"/>
    <x v="102"/>
    <x v="12"/>
    <m/>
    <n v="0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5:30:00"/>
    <d v="1899-12-30T15:30:00"/>
    <m/>
    <x v="1"/>
    <s v="JAR"/>
    <d v="2019-05-16T15:30:00"/>
    <m/>
    <s v="GARVI"/>
    <s v="Carga"/>
    <x v="1"/>
    <n v="13.5"/>
    <n v="26"/>
    <x v="0"/>
    <s v="ROS ROCA"/>
    <s v="DDP Cliente Inyección"/>
    <s v="lleida"/>
    <m/>
    <m/>
    <m/>
    <m/>
    <n v="40"/>
    <x v="0"/>
    <x v="102"/>
    <x v="7"/>
    <m/>
    <n v="1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6:30:00"/>
    <d v="1899-12-30T16:30:00"/>
    <m/>
    <x v="1"/>
    <s v="JAR"/>
    <d v="2019-05-16T16:30:00"/>
    <m/>
    <s v="COBARPLAS"/>
    <s v="Descarga"/>
    <x v="0"/>
    <n v="4"/>
    <n v="6"/>
    <x v="0"/>
    <s v="COBARPLAST"/>
    <s v="Proveedor Roto"/>
    <s v="PALAU"/>
    <m/>
    <m/>
    <m/>
    <m/>
    <n v="20"/>
    <x v="4"/>
    <x v="102"/>
    <x v="8"/>
    <m/>
    <n v="0"/>
    <x v="0"/>
    <x v="0"/>
    <s v="SI"/>
    <s v="SI"/>
    <s v="SI"/>
    <n v="0"/>
    <n v="1"/>
    <s v="PROVEEDORES"/>
    <x v="20"/>
    <x v="5"/>
    <n v="468"/>
    <n v="18"/>
    <n v="0.2"/>
  </r>
  <r>
    <d v="2019-05-16T00:00:00"/>
    <d v="1899-12-30T17:00:00"/>
    <d v="1899-12-30T17:00:00"/>
    <m/>
    <x v="1"/>
    <s v="JAR"/>
    <d v="2019-05-16T17:00:00"/>
    <m/>
    <s v="TRANSABADELL"/>
    <s v="Carga"/>
    <x v="0"/>
    <n v="1"/>
    <n v="1"/>
    <x v="0"/>
    <s v="TRANSABADELL"/>
    <s v="DDP Cliente Roto"/>
    <s v="VARIOS"/>
    <m/>
    <m/>
    <m/>
    <m/>
    <n v="10"/>
    <x v="0"/>
    <x v="102"/>
    <x v="41"/>
    <m/>
    <n v="0"/>
    <x v="0"/>
    <x v="0"/>
    <s v="SI"/>
    <s v="SI"/>
    <s v="SI"/>
    <n v="0"/>
    <n v="1"/>
    <s v="TRANS. PROPIO"/>
    <x v="20"/>
    <x v="5"/>
    <n v="468"/>
    <n v="18"/>
    <n v="0.2"/>
  </r>
  <r>
    <d v="2019-05-16T00:00:00"/>
    <d v="1899-12-30T18:00:00"/>
    <d v="1899-12-30T18:00:00"/>
    <m/>
    <x v="1"/>
    <s v="JAR"/>
    <d v="2019-05-16T18:00:00"/>
    <m/>
    <s v="SUS MEDIOS"/>
    <s v="Descarga"/>
    <x v="0"/>
    <n v="4"/>
    <n v="7"/>
    <x v="0"/>
    <s v="BEKUPLAST"/>
    <s v="Proveedor Inyección"/>
    <s v="PALAU"/>
    <m/>
    <m/>
    <m/>
    <m/>
    <n v="20"/>
    <x v="0"/>
    <x v="102"/>
    <x v="47"/>
    <m/>
    <n v="0"/>
    <x v="0"/>
    <x v="0"/>
    <s v="SI"/>
    <s v="SI"/>
    <s v="SI"/>
    <n v="0"/>
    <n v="1"/>
    <s v="PROVEEDORES"/>
    <x v="20"/>
    <x v="5"/>
    <n v="468"/>
    <n v="18"/>
    <n v="0.2"/>
  </r>
  <r>
    <d v="2019-05-16T00:00:00"/>
    <d v="1899-12-30T18:30:00"/>
    <d v="1899-12-30T18:30:00"/>
    <m/>
    <x v="1"/>
    <s v="JAR"/>
    <d v="2019-05-16T18:30:00"/>
    <n v="27714"/>
    <s v="SUS MEDIOS"/>
    <s v="Carga"/>
    <x v="1"/>
    <n v="13.5"/>
    <n v="26"/>
    <x v="0"/>
    <s v="VALEO MARRUECOS"/>
    <s v="Retira cliente Inyección"/>
    <s v="Marruecos"/>
    <m/>
    <s v="0473JTC - R4310BCV - R6876BCV "/>
    <m/>
    <m/>
    <n v="60"/>
    <x v="0"/>
    <x v="102"/>
    <x v="201"/>
    <m/>
    <n v="1"/>
    <x v="0"/>
    <x v="0"/>
    <s v="SI"/>
    <s v="SI"/>
    <s v="Retraso"/>
    <n v="1"/>
    <n v="0"/>
    <s v="CLIENTES"/>
    <x v="20"/>
    <x v="5"/>
    <n v="468"/>
    <n v="18"/>
    <n v="0.2"/>
  </r>
  <r>
    <d v="2019-05-17T00:00:00"/>
    <d v="1899-12-30T06:30:00"/>
    <d v="1899-12-30T06:30:00"/>
    <m/>
    <x v="1"/>
    <s v="JAR"/>
    <d v="2019-05-17T06:3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103"/>
    <x v="3"/>
    <m/>
    <n v="1"/>
    <x v="0"/>
    <x v="0"/>
    <s v="SI"/>
    <s v="SI"/>
    <s v="Retraso"/>
    <n v="1"/>
    <n v="0"/>
    <s v="PROVEEDORES"/>
    <x v="20"/>
    <x v="5"/>
    <n v="468"/>
    <n v="18"/>
    <n v="0.2"/>
  </r>
  <r>
    <d v="2019-05-17T00:00:00"/>
    <d v="1899-12-30T07:30:00"/>
    <d v="1899-12-30T07:30:00"/>
    <m/>
    <x v="1"/>
    <s v="JAR"/>
    <d v="2019-05-17T07:30:00"/>
    <m/>
    <s v="DAVID BERTRAN"/>
    <s v="Carga"/>
    <x v="0"/>
    <n v="4"/>
    <n v="14"/>
    <x v="0"/>
    <s v="DOSIM"/>
    <s v="DDP Cliente Roto"/>
    <s v="BARCELONA"/>
    <m/>
    <m/>
    <m/>
    <m/>
    <n v="30"/>
    <x v="4"/>
    <x v="103"/>
    <x v="18"/>
    <m/>
    <n v="0"/>
    <x v="0"/>
    <x v="0"/>
    <s v="SI"/>
    <s v="SI"/>
    <s v="SI"/>
    <n v="0"/>
    <n v="1"/>
    <s v="TRANS. PROPIO"/>
    <x v="20"/>
    <x v="5"/>
    <n v="468"/>
    <n v="18"/>
    <n v="0.2"/>
  </r>
  <r>
    <d v="2019-05-17T00:00:00"/>
    <d v="1899-12-30T08:00:00"/>
    <d v="1899-12-30T08:00:00"/>
    <m/>
    <x v="1"/>
    <s v="JAR"/>
    <d v="2019-05-17T08:00:00"/>
    <m/>
    <s v="SUS MEDIOS"/>
    <s v="Descarga"/>
    <x v="0"/>
    <n v="6"/>
    <n v="10"/>
    <x v="0"/>
    <s v="SERRADORA DOMENECH"/>
    <s v="Proveedor Inyección"/>
    <s v="PALAU"/>
    <m/>
    <m/>
    <m/>
    <m/>
    <n v="30"/>
    <x v="4"/>
    <x v="103"/>
    <x v="9"/>
    <m/>
    <n v="0"/>
    <x v="0"/>
    <x v="0"/>
    <s v="SI"/>
    <s v="SI"/>
    <s v="SI"/>
    <n v="0"/>
    <n v="1"/>
    <s v="PROVEEDORES"/>
    <x v="20"/>
    <x v="5"/>
    <n v="468"/>
    <n v="18"/>
    <n v="0.2"/>
  </r>
  <r>
    <d v="2019-05-17T00:00:00"/>
    <d v="1899-12-30T08:30:00"/>
    <d v="1899-12-30T08:30:00"/>
    <m/>
    <x v="1"/>
    <s v="JAR"/>
    <d v="2019-05-17T08:30:00"/>
    <m/>
    <s v="JOSE REY"/>
    <s v="Carga"/>
    <x v="1"/>
    <n v="13.5"/>
    <n v="26"/>
    <x v="0"/>
    <s v="FLUIDRA"/>
    <s v="DDP Cliente Roto"/>
    <s v="Maçanet de la selva"/>
    <m/>
    <m/>
    <m/>
    <m/>
    <n v="45"/>
    <x v="4"/>
    <x v="103"/>
    <x v="20"/>
    <m/>
    <n v="1"/>
    <x v="0"/>
    <x v="0"/>
    <s v="SI"/>
    <s v="SI"/>
    <s v="SI"/>
    <n v="0"/>
    <n v="1"/>
    <s v="TRANS. PROPIO"/>
    <x v="20"/>
    <x v="5"/>
    <n v="468"/>
    <n v="18"/>
    <n v="0.2"/>
  </r>
  <r>
    <d v="2019-05-17T00:00:00"/>
    <d v="1899-12-30T10:00:00"/>
    <d v="1899-12-30T10:00:00"/>
    <m/>
    <x v="1"/>
    <s v="JAR"/>
    <d v="2019-05-17T10:00:00"/>
    <n v="27672"/>
    <s v="SUS MEDIOS"/>
    <s v="Carga"/>
    <x v="1"/>
    <n v="13.5"/>
    <n v="26"/>
    <x v="0"/>
    <s v="VALEO MARRUECOS"/>
    <s v="Retira cliente Inyección"/>
    <s v="Marruecos"/>
    <m/>
    <s v="9025B 40    1182-08 "/>
    <m/>
    <m/>
    <n v="60"/>
    <x v="8"/>
    <x v="103"/>
    <x v="2"/>
    <m/>
    <n v="1"/>
    <x v="0"/>
    <x v="0"/>
    <s v="SI"/>
    <s v="SI"/>
    <s v="Retraso"/>
    <n v="1"/>
    <n v="0"/>
    <s v="CLIENTES"/>
    <x v="20"/>
    <x v="5"/>
    <n v="468"/>
    <n v="18"/>
    <n v="0.2"/>
  </r>
  <r>
    <d v="2019-05-17T00:00:00"/>
    <d v="1899-12-30T10:30:00"/>
    <d v="1899-12-30T10:30:00"/>
    <m/>
    <x v="1"/>
    <s v="JAR"/>
    <d v="2019-05-17T10:30:00"/>
    <n v="27968"/>
    <s v="SUS MEDIOS"/>
    <s v="Carga"/>
    <x v="0"/>
    <n v="2"/>
    <n v="4"/>
    <x v="0"/>
    <s v="VARIOS"/>
    <s v="Retira cliente Inyección"/>
    <s v="Caldes"/>
    <m/>
    <m/>
    <m/>
    <m/>
    <n v="20"/>
    <x v="5"/>
    <x v="103"/>
    <x v="1"/>
    <m/>
    <n v="0"/>
    <x v="0"/>
    <x v="0"/>
    <s v="SI"/>
    <s v="SI"/>
    <s v="SI"/>
    <n v="0"/>
    <n v="1"/>
    <s v="CLIENTES"/>
    <x v="20"/>
    <x v="5"/>
    <n v="468"/>
    <n v="18"/>
    <n v="0.2"/>
  </r>
  <r>
    <d v="2019-05-17T00:00:00"/>
    <d v="1899-12-30T11:00:00"/>
    <d v="1899-12-30T11:00:00"/>
    <m/>
    <x v="1"/>
    <s v="JAR"/>
    <d v="2019-05-17T11:00:00"/>
    <n v="6007149"/>
    <s v="BREGER"/>
    <s v="Carga"/>
    <x v="0"/>
    <n v="7"/>
    <n v="13"/>
    <x v="0"/>
    <s v="SCHOELLER FRANCIA"/>
    <s v="Retira cliente Filial"/>
    <s v="GAILLON"/>
    <m/>
    <m/>
    <m/>
    <m/>
    <n v="40"/>
    <x v="8"/>
    <x v="103"/>
    <x v="2"/>
    <m/>
    <n v="0"/>
    <x v="0"/>
    <x v="0"/>
    <s v="SI"/>
    <s v="SI"/>
    <s v="SI"/>
    <n v="0"/>
    <n v="1"/>
    <s v="CLIENTES"/>
    <x v="20"/>
    <x v="5"/>
    <n v="468"/>
    <n v="18"/>
    <n v="0.2"/>
  </r>
  <r>
    <d v="2019-05-17T00:00:00"/>
    <d v="1899-12-30T11:15:00"/>
    <d v="1899-12-30T11:15:00"/>
    <m/>
    <x v="1"/>
    <s v="JAR"/>
    <d v="2019-05-17T11:30:00"/>
    <m/>
    <s v="SUS MEDIOS"/>
    <s v="Descarga"/>
    <x v="0"/>
    <n v="1"/>
    <n v="1"/>
    <x v="0"/>
    <s v="FILMOSOL"/>
    <s v="Proveedor Inyección"/>
    <s v="PALAU"/>
    <m/>
    <m/>
    <m/>
    <m/>
    <n v="10"/>
    <x v="3"/>
    <x v="103"/>
    <x v="75"/>
    <m/>
    <n v="0"/>
    <x v="0"/>
    <x v="0"/>
    <s v="SI"/>
    <s v="SI"/>
    <s v="SI"/>
    <n v="0"/>
    <n v="1"/>
    <s v="PROVEEDORES"/>
    <x v="20"/>
    <x v="5"/>
    <n v="468"/>
    <n v="18"/>
    <n v="0.2"/>
  </r>
  <r>
    <d v="2019-05-17T00:00:00"/>
    <d v="1899-12-30T11:45:00"/>
    <d v="1899-12-30T11:45:00"/>
    <m/>
    <x v="1"/>
    <s v="JAR"/>
    <d v="2019-05-17T12:00:00"/>
    <m/>
    <s v="DAVID BERTRAN"/>
    <s v="Descarga"/>
    <x v="0"/>
    <n v="4"/>
    <n v="4"/>
    <x v="0"/>
    <s v="PRFESIO SBD"/>
    <s v="Proveedor Roto"/>
    <s v="PALAU"/>
    <m/>
    <m/>
    <m/>
    <m/>
    <n v="20"/>
    <x v="3"/>
    <x v="103"/>
    <x v="63"/>
    <m/>
    <n v="0"/>
    <x v="0"/>
    <x v="0"/>
    <s v="SI"/>
    <s v="SI"/>
    <s v="SI"/>
    <n v="0"/>
    <n v="1"/>
    <s v="PROVEEDORES"/>
    <x v="20"/>
    <x v="5"/>
    <n v="468"/>
    <n v="18"/>
    <n v="0.2"/>
  </r>
  <r>
    <d v="2019-05-17T00:00:00"/>
    <d v="1899-12-30T12:00:00"/>
    <d v="1899-12-30T12:00:00"/>
    <m/>
    <x v="1"/>
    <s v="JAR"/>
    <d v="2019-05-17T12:00:00"/>
    <m/>
    <s v="DAVID BERTRAN"/>
    <s v="Carga"/>
    <x v="0"/>
    <n v="4"/>
    <n v="6"/>
    <x v="0"/>
    <s v="AQUA AMBIENT"/>
    <s v="DDP Cliente Roto"/>
    <s v="Montmelo"/>
    <m/>
    <m/>
    <m/>
    <m/>
    <n v="15"/>
    <x v="3"/>
    <x v="103"/>
    <x v="4"/>
    <m/>
    <n v="0"/>
    <x v="0"/>
    <x v="0"/>
    <s v="SI"/>
    <s v="SI"/>
    <s v="SI"/>
    <n v="0"/>
    <n v="1"/>
    <s v="TRANS. PROPIO"/>
    <x v="20"/>
    <x v="5"/>
    <n v="468"/>
    <n v="18"/>
    <n v="0.2"/>
  </r>
  <r>
    <d v="2019-05-17T00:00:00"/>
    <d v="1899-12-30T12:30:00"/>
    <m/>
    <m/>
    <x v="0"/>
    <s v="JAR"/>
    <d v="2019-05-17T12:30:00"/>
    <m/>
    <s v="SUS MEDIOS"/>
    <s v="Descarga"/>
    <x v="0"/>
    <n v="5"/>
    <n v="6"/>
    <x v="0"/>
    <s v="POLYLIB"/>
    <s v="Proveedor Inyección"/>
    <s v="PALAU"/>
    <m/>
    <m/>
    <m/>
    <m/>
    <n v="30"/>
    <x v="4"/>
    <x v="103"/>
    <x v="5"/>
    <m/>
    <n v="0"/>
    <x v="0"/>
    <x v="0"/>
    <s v="No"/>
    <s v="Sin cita"/>
    <s v="Sin cita"/>
    <n v="1"/>
    <n v="0"/>
    <s v="PROVEEDORES"/>
    <x v="20"/>
    <x v="5"/>
    <n v="468"/>
    <n v="18"/>
    <n v="0.2"/>
  </r>
  <r>
    <d v="2019-05-17T00:00:00"/>
    <d v="1899-12-30T13:00:00"/>
    <d v="1899-12-30T13:00:00"/>
    <m/>
    <x v="1"/>
    <s v="JAR"/>
    <d v="2019-05-17T13:00:00"/>
    <n v="27758"/>
    <s v="SUS MEDIOS"/>
    <s v="Carga"/>
    <x v="0"/>
    <n v="1"/>
    <n v="1"/>
    <x v="0"/>
    <s v="VARIOS"/>
    <s v="Retira cliente Inyección"/>
    <s v="varios"/>
    <m/>
    <m/>
    <m/>
    <m/>
    <n v="10"/>
    <x v="8"/>
    <x v="103"/>
    <x v="37"/>
    <m/>
    <n v="0"/>
    <x v="0"/>
    <x v="0"/>
    <s v="SI"/>
    <s v="SI"/>
    <s v="SI"/>
    <n v="0"/>
    <n v="1"/>
    <s v="CLIENTES"/>
    <x v="20"/>
    <x v="5"/>
    <n v="468"/>
    <n v="18"/>
    <n v="0.2"/>
  </r>
  <r>
    <d v="2019-05-17T00:00:00"/>
    <d v="1899-12-30T13:30:00"/>
    <d v="1899-12-30T13:30:00"/>
    <m/>
    <x v="1"/>
    <s v="JAR"/>
    <d v="2019-05-17T13:30:00"/>
    <n v="28025"/>
    <s v="PALLET WAY"/>
    <s v="Carga"/>
    <x v="0"/>
    <n v="1"/>
    <n v="1"/>
    <x v="0"/>
    <s v="STORE &amp; GO "/>
    <s v="Retira cliente Roto"/>
    <s v="Portugal"/>
    <m/>
    <m/>
    <m/>
    <m/>
    <n v="10"/>
    <x v="0"/>
    <x v="103"/>
    <x v="49"/>
    <m/>
    <n v="0"/>
    <x v="0"/>
    <x v="0"/>
    <s v="SI"/>
    <s v="SI"/>
    <s v="Retraso"/>
    <n v="1"/>
    <n v="0"/>
    <s v="CLIENTES"/>
    <x v="20"/>
    <x v="5"/>
    <n v="468"/>
    <n v="18"/>
    <n v="0.2"/>
  </r>
  <r>
    <d v="2019-05-17T00:00:00"/>
    <d v="1899-12-30T14:30:00"/>
    <d v="1899-12-30T14:30:00"/>
    <m/>
    <x v="1"/>
    <s v="JAR"/>
    <d v="2019-05-17T14:30:00"/>
    <s v="6007095-96"/>
    <s v="SUS MEDIOS"/>
    <s v="Carga"/>
    <x v="1"/>
    <n v="13.5"/>
    <n v="26"/>
    <x v="0"/>
    <s v="SCHOELLER UK"/>
    <s v="Retira cliente Filial"/>
    <s v="uk"/>
    <m/>
    <s v="POY337/WBS766 "/>
    <m/>
    <m/>
    <n v="60"/>
    <x v="0"/>
    <x v="103"/>
    <x v="12"/>
    <m/>
    <n v="1"/>
    <x v="0"/>
    <x v="0"/>
    <s v="SI"/>
    <s v="SI"/>
    <s v="SI"/>
    <n v="0"/>
    <n v="1"/>
    <s v="CLIENTES"/>
    <x v="20"/>
    <x v="5"/>
    <n v="468"/>
    <n v="18"/>
    <n v="0.2"/>
  </r>
  <r>
    <d v="2019-05-17T00:00:00"/>
    <d v="1899-12-30T16:00:00"/>
    <d v="1899-12-30T16:00:00"/>
    <m/>
    <x v="1"/>
    <s v="JAR"/>
    <d v="2019-05-17T16:00:00"/>
    <n v="27379"/>
    <s v="DASCHER"/>
    <s v="Carga"/>
    <x v="0"/>
    <n v="1"/>
    <n v="1"/>
    <x v="0"/>
    <s v="LEAR CORPORATION"/>
    <s v="Retira cliente Inyección"/>
    <s v="Portugal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17T00:00:00"/>
    <d v="1899-12-30T16:30:00"/>
    <d v="1899-12-30T16:30:00"/>
    <m/>
    <x v="1"/>
    <s v="JAR"/>
    <d v="2019-05-17T16:30:00"/>
    <m/>
    <s v="COBARPLAS"/>
    <s v="Descarga"/>
    <x v="0"/>
    <n v="7"/>
    <n v="11"/>
    <x v="0"/>
    <s v="COBARPLAST"/>
    <s v="Proveedor Roto"/>
    <s v="PALAU"/>
    <m/>
    <m/>
    <m/>
    <m/>
    <n v="15"/>
    <x v="6"/>
    <x v="103"/>
    <x v="8"/>
    <m/>
    <n v="0"/>
    <x v="0"/>
    <x v="0"/>
    <s v="SI"/>
    <s v="SI"/>
    <s v="SI"/>
    <n v="0"/>
    <n v="1"/>
    <s v="PROVEEDORES"/>
    <x v="20"/>
    <x v="5"/>
    <n v="468"/>
    <n v="18"/>
    <n v="0.2"/>
  </r>
  <r>
    <d v="2019-05-17T00:00:00"/>
    <d v="1899-12-30T17:00:00"/>
    <d v="1899-12-30T17:00:00"/>
    <m/>
    <x v="1"/>
    <s v="JAR"/>
    <d v="2019-05-17T17:00:00"/>
    <m/>
    <s v="TRANSABADELL"/>
    <s v="Carga"/>
    <x v="0"/>
    <n v="1"/>
    <n v="1"/>
    <x v="0"/>
    <s v="TRANSABADELL"/>
    <s v="DDP Cliente Inyección"/>
    <s v="varios"/>
    <m/>
    <m/>
    <m/>
    <m/>
    <n v="15"/>
    <x v="0"/>
    <x v="103"/>
    <x v="41"/>
    <m/>
    <n v="0"/>
    <x v="0"/>
    <x v="0"/>
    <s v="SI"/>
    <s v="SI"/>
    <s v="SI"/>
    <n v="0"/>
    <n v="1"/>
    <s v="TRANS. PROPIO"/>
    <x v="20"/>
    <x v="5"/>
    <n v="468"/>
    <n v="18"/>
    <n v="0.2"/>
  </r>
  <r>
    <d v="2019-05-17T00:00:00"/>
    <d v="1899-12-30T18:00:00"/>
    <d v="1899-12-30T18:00:00"/>
    <m/>
    <x v="1"/>
    <s v="JAR"/>
    <d v="2019-05-17T18:00:00"/>
    <n v="27934"/>
    <s v="SUS MEDIOS"/>
    <s v="Carga"/>
    <x v="0"/>
    <n v="1"/>
    <n v="2"/>
    <x v="0"/>
    <s v="HELIX TANK"/>
    <s v="Retira cliente Roto"/>
    <s v="UK"/>
    <m/>
    <m/>
    <m/>
    <m/>
    <n v="15"/>
    <x v="6"/>
    <x v="103"/>
    <x v="47"/>
    <m/>
    <n v="0"/>
    <x v="0"/>
    <x v="0"/>
    <s v="SI"/>
    <s v="SI"/>
    <s v="SI"/>
    <n v="0"/>
    <n v="1"/>
    <s v="CLIENTES"/>
    <x v="20"/>
    <x v="5"/>
    <n v="468"/>
    <n v="18"/>
    <n v="0.2"/>
  </r>
  <r>
    <d v="2019-05-17T00:00:00"/>
    <d v="1899-12-30T19:00:00"/>
    <d v="1899-12-30T19:00:00"/>
    <m/>
    <x v="1"/>
    <s v="JAR"/>
    <d v="2019-05-17T19:00:00"/>
    <n v="27672"/>
    <s v="SUS MEDIOS"/>
    <s v="Carga"/>
    <x v="1"/>
    <n v="13.5"/>
    <n v="26"/>
    <x v="0"/>
    <s v="VALEO MARRUECOS"/>
    <s v="Retira cliente Inyección"/>
    <s v="Marruecos"/>
    <m/>
    <s v="0473JTC - R4310BCV - R6876BCV "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20T00:00:00"/>
    <d v="1899-12-30T06:00:00"/>
    <d v="1899-12-30T06:00:00"/>
    <m/>
    <x v="1"/>
    <s v="JAR"/>
    <d v="2019-05-20T06:00:00"/>
    <s v="silo 6 KM"/>
    <s v="SUS MEDIOS"/>
    <s v="Descarga"/>
    <x v="0"/>
    <n v="1"/>
    <n v="1"/>
    <x v="0"/>
    <s v="HIDROAGUA"/>
    <s v="Proveedor Inyección"/>
    <s v="PALAU"/>
    <s v="Descargar en Silo 6  KM  (A141801M04) "/>
    <m/>
    <m/>
    <m/>
    <m/>
    <x v="1"/>
    <x v="104"/>
    <x v="41"/>
    <m/>
    <n v="0"/>
    <x v="0"/>
    <x v="0"/>
    <s v="SI"/>
    <s v="SI"/>
    <s v="Retraso"/>
    <n v="1"/>
    <n v="0"/>
    <s v="PROVEEDORES"/>
    <x v="21"/>
    <x v="5"/>
    <n v="468"/>
    <n v="18"/>
    <n v="0.2"/>
  </r>
  <r>
    <d v="2019-05-20T00:00:00"/>
    <d v="1899-12-30T07:00:00"/>
    <d v="1899-12-30T07:00:00"/>
    <m/>
    <x v="1"/>
    <s v="JAR"/>
    <d v="2019-05-20T07:00:00"/>
    <n v="28039"/>
    <s v="TROTA"/>
    <s v="Carga"/>
    <x v="1"/>
    <n v="13.5"/>
    <n v="26"/>
    <x v="2"/>
    <s v="ALQUIBOX"/>
    <s v="DDP Cliente Inyección"/>
    <s v="Sevilla"/>
    <m/>
    <m/>
    <m/>
    <m/>
    <n v="45"/>
    <x v="8"/>
    <x v="104"/>
    <x v="61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08:00:00"/>
    <d v="1899-12-30T08:00:00"/>
    <m/>
    <x v="1"/>
    <s v="JAR"/>
    <d v="2019-05-20T08:00:00"/>
    <n v="28039"/>
    <s v="TROTA"/>
    <s v="Carga"/>
    <x v="1"/>
    <n v="13.5"/>
    <n v="26"/>
    <x v="2"/>
    <s v="ALQUIBOX"/>
    <s v="DDP Cliente Inyección"/>
    <s v="Sevilla"/>
    <m/>
    <m/>
    <m/>
    <m/>
    <n v="45"/>
    <x v="8"/>
    <x v="104"/>
    <x v="9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08:30:00"/>
    <d v="1899-12-30T08:30:00"/>
    <m/>
    <x v="1"/>
    <s v="JAR"/>
    <d v="2019-05-20T08:30:00"/>
    <m/>
    <s v="DAVID BERTRAN"/>
    <s v="Carga"/>
    <x v="0"/>
    <n v="4"/>
    <n v="6"/>
    <x v="0"/>
    <s v="DAVID BERTRAN"/>
    <s v="DDP Cliente Inyección"/>
    <s v="varios"/>
    <s v="Molins + sta. perpetua + palau"/>
    <m/>
    <m/>
    <m/>
    <n v="20"/>
    <x v="6"/>
    <x v="104"/>
    <x v="20"/>
    <m/>
    <n v="0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0:00:00"/>
    <d v="1899-12-30T10:00:00"/>
    <m/>
    <x v="1"/>
    <s v="JAR"/>
    <d v="2019-05-20T10:00:00"/>
    <m/>
    <s v="NOUTRANSPORT"/>
    <s v="Descarga"/>
    <x v="1"/>
    <n v="13.5"/>
    <n v="26"/>
    <x v="0"/>
    <s v="SCHOELLER NRX"/>
    <s v="Filial Import"/>
    <s v="NURIEUX"/>
    <s v="CB-1234"/>
    <m/>
    <m/>
    <m/>
    <n v="60"/>
    <x v="8"/>
    <x v="104"/>
    <x v="14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0:30:00"/>
    <d v="1899-12-30T10:30:00"/>
    <m/>
    <x v="1"/>
    <s v="JAR"/>
    <d v="2019-05-20T10:30:00"/>
    <s v="26883-884"/>
    <s v="SUS MEDIOS"/>
    <s v="Carga"/>
    <x v="0"/>
    <n v="6"/>
    <n v="11"/>
    <x v="0"/>
    <s v="TECNICARTON"/>
    <s v="Retira cliente Inyección"/>
    <s v="TARRAGON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0T00:00:00"/>
    <d v="1899-12-30T11:00:00"/>
    <d v="1899-12-30T11:00:00"/>
    <m/>
    <x v="1"/>
    <s v="JAR"/>
    <d v="2019-05-20T11:00:00"/>
    <n v="28039"/>
    <s v="TROTA"/>
    <s v="Carga"/>
    <x v="1"/>
    <n v="13.5"/>
    <n v="26"/>
    <x v="2"/>
    <s v="ALQUIBOX"/>
    <s v="DDP Cliente Inyección"/>
    <s v="Sevilla"/>
    <m/>
    <m/>
    <m/>
    <m/>
    <n v="45"/>
    <x v="6"/>
    <x v="104"/>
    <x v="2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1:30:00"/>
    <d v="1899-12-30T11:30:00"/>
    <m/>
    <x v="1"/>
    <s v="JAR"/>
    <d v="2019-05-20T11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104"/>
    <x v="3"/>
    <m/>
    <n v="1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2:00:00"/>
    <d v="1899-12-30T12:00:00"/>
    <m/>
    <x v="1"/>
    <s v="JAR"/>
    <d v="2019-05-20T12:00:00"/>
    <n v="28039"/>
    <s v="TROTA"/>
    <s v="Carga"/>
    <x v="1"/>
    <n v="13.5"/>
    <n v="26"/>
    <x v="2"/>
    <s v="ALQUIBOX"/>
    <s v="DDP Cliente Inyección"/>
    <s v="Sevilla"/>
    <m/>
    <m/>
    <m/>
    <m/>
    <n v="45"/>
    <x v="3"/>
    <x v="104"/>
    <x v="65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0T00:00:00"/>
    <d v="1899-12-30T12:15:00"/>
    <d v="1899-12-30T12:15:00"/>
    <m/>
    <x v="1"/>
    <s v="JAR"/>
    <d v="2019-05-20T12:30:00"/>
    <m/>
    <s v="PALLET WAY"/>
    <s v="Carga"/>
    <x v="0"/>
    <n v="1"/>
    <n v="2"/>
    <x v="0"/>
    <s v="VARIOS"/>
    <s v="Recogida diaria"/>
    <s v="vario"/>
    <m/>
    <m/>
    <m/>
    <m/>
    <n v="10"/>
    <x v="3"/>
    <x v="104"/>
    <x v="36"/>
    <m/>
    <n v="0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2:30:00"/>
    <d v="1899-12-30T12:30:00"/>
    <m/>
    <x v="1"/>
    <s v="JAR"/>
    <d v="2019-05-20T12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12"/>
    <x v="104"/>
    <x v="5"/>
    <m/>
    <n v="1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3:00:00"/>
    <d v="1899-12-30T13:00:00"/>
    <m/>
    <x v="1"/>
    <s v="JAR"/>
    <d v="2019-05-20T13:00:00"/>
    <m/>
    <s v="DAVID BERTRAN"/>
    <s v="Carga"/>
    <x v="0"/>
    <n v="1"/>
    <n v="1"/>
    <x v="0"/>
    <s v="VARIOS"/>
    <s v="Proveedor Inyección"/>
    <s v="El Prat del Llobregat"/>
    <s v="Molde Inyección."/>
    <m/>
    <m/>
    <m/>
    <n v="10"/>
    <x v="1"/>
    <x v="104"/>
    <x v="37"/>
    <m/>
    <n v="0"/>
    <x v="0"/>
    <x v="0"/>
    <s v="SI"/>
    <s v="SI"/>
    <s v="SI"/>
    <n v="0"/>
    <n v="1"/>
    <s v="PROVEEDORES"/>
    <x v="21"/>
    <x v="5"/>
    <n v="468"/>
    <n v="18"/>
    <n v="0.2"/>
  </r>
  <r>
    <d v="2019-05-20T00:00:00"/>
    <d v="1899-12-30T13:10:00"/>
    <d v="1899-12-30T13:10:00"/>
    <m/>
    <x v="1"/>
    <s v="JAR"/>
    <d v="2019-05-20T13:00:00"/>
    <n v="27672"/>
    <s v="SUS MEDIOS"/>
    <s v="Carga"/>
    <x v="1"/>
    <n v="13.5"/>
    <n v="26"/>
    <x v="0"/>
    <s v="VALEO MARRUECOS"/>
    <s v="Retira cliente Inyección"/>
    <s v="Marruecos"/>
    <m/>
    <m/>
    <m/>
    <m/>
    <n v="45"/>
    <x v="8"/>
    <x v="104"/>
    <x v="85"/>
    <m/>
    <n v="1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3:30:00"/>
    <d v="1899-12-30T13:30:00"/>
    <m/>
    <x v="1"/>
    <s v="JAR"/>
    <d v="2019-05-20T13:30:00"/>
    <n v="27154"/>
    <s v="DASCHER"/>
    <s v="Carga"/>
    <x v="0"/>
    <n v="4"/>
    <n v="7"/>
    <x v="0"/>
    <s v="LEAR CORPORATION"/>
    <s v="Retira cliente Inyección"/>
    <s v="Portugal"/>
    <m/>
    <m/>
    <m/>
    <m/>
    <n v="30"/>
    <x v="3"/>
    <x v="104"/>
    <x v="6"/>
    <m/>
    <n v="0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3:45:00"/>
    <d v="1899-12-30T13:45:00"/>
    <m/>
    <x v="1"/>
    <s v="JAR"/>
    <d v="2019-05-20T14:00:00"/>
    <n v="27672"/>
    <s v="SUS MEDIOS"/>
    <s v="Carga"/>
    <x v="1"/>
    <n v="13.5"/>
    <n v="26"/>
    <x v="0"/>
    <s v="VALEO MARRUECOS"/>
    <s v="Retira cliente Inyección"/>
    <s v="Marruecos"/>
    <m/>
    <m/>
    <m/>
    <m/>
    <n v="60"/>
    <x v="0"/>
    <x v="104"/>
    <x v="55"/>
    <m/>
    <n v="1"/>
    <x v="0"/>
    <x v="0"/>
    <s v="SI"/>
    <s v="SI"/>
    <s v="Retraso"/>
    <n v="1"/>
    <n v="0"/>
    <s v="CLIENTES"/>
    <x v="21"/>
    <x v="5"/>
    <n v="468"/>
    <n v="18"/>
    <n v="0.2"/>
  </r>
  <r>
    <d v="2019-05-20T00:00:00"/>
    <d v="1899-12-30T14:00:00"/>
    <d v="1899-12-30T14:00:00"/>
    <m/>
    <x v="1"/>
    <s v="JAR"/>
    <d v="2019-05-20T14:00:00"/>
    <m/>
    <s v="NOUTRANSPORT"/>
    <s v="Descarga"/>
    <x v="1"/>
    <n v="13.5"/>
    <n v="26"/>
    <x v="0"/>
    <s v="SCHOELLER GAILLON"/>
    <s v="Filial Import"/>
    <s v="GAILLON"/>
    <m/>
    <m/>
    <m/>
    <m/>
    <n v="60"/>
    <x v="0"/>
    <x v="104"/>
    <x v="42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4:15:00"/>
    <d v="1899-12-30T14:15:00"/>
    <m/>
    <x v="1"/>
    <s v="JAR"/>
    <d v="2019-05-20T14:30:00"/>
    <m/>
    <s v="JOSE REY"/>
    <s v="Carga"/>
    <x v="1"/>
    <n v="13.5"/>
    <n v="26"/>
    <x v="0"/>
    <s v="FLUIDRA"/>
    <s v="DDP Cliente Roto"/>
    <s v="Maçanet de la Selva"/>
    <m/>
    <m/>
    <m/>
    <m/>
    <n v="35"/>
    <x v="4"/>
    <x v="104"/>
    <x v="216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4:30:00"/>
    <d v="1899-12-30T14:30:00"/>
    <m/>
    <x v="1"/>
    <s v="JAR"/>
    <d v="2019-05-20T14:30:00"/>
    <m/>
    <s v="BREGER"/>
    <s v="Carga"/>
    <x v="1"/>
    <n v="13.5"/>
    <n v="26"/>
    <x v="0"/>
    <s v="SCHOELLER FRANCIA"/>
    <s v="Retira cliente Filial"/>
    <s v="GAILLON"/>
    <s v="varios pedidos."/>
    <m/>
    <m/>
    <m/>
    <n v="60"/>
    <x v="4"/>
    <x v="104"/>
    <x v="8"/>
    <m/>
    <n v="1"/>
    <x v="0"/>
    <x v="0"/>
    <s v="SI"/>
    <s v="SI"/>
    <s v="Retraso"/>
    <n v="1"/>
    <n v="0"/>
    <s v="CLIENTES"/>
    <x v="21"/>
    <x v="5"/>
    <n v="468"/>
    <n v="18"/>
    <n v="0.2"/>
  </r>
  <r>
    <d v="2019-05-20T00:00:00"/>
    <d v="1899-12-30T15:00:00"/>
    <d v="1899-12-30T15:00:00"/>
    <m/>
    <x v="1"/>
    <s v="JAR"/>
    <d v="2019-05-20T15:00:00"/>
    <n v="28039"/>
    <s v="TROTA"/>
    <s v="Carga"/>
    <x v="1"/>
    <n v="13.5"/>
    <n v="26"/>
    <x v="2"/>
    <s v="ALQUIBOX"/>
    <s v="DDP Cliente Inyección"/>
    <s v="Sevilla"/>
    <m/>
    <m/>
    <m/>
    <m/>
    <n v="45"/>
    <x v="2"/>
    <x v="104"/>
    <x v="39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5:30:00"/>
    <d v="1899-12-30T15:30:00"/>
    <m/>
    <x v="1"/>
    <s v="JAR"/>
    <d v="2019-05-20T15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4"/>
    <x v="7"/>
    <m/>
    <n v="1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6:00:00"/>
    <d v="1899-12-30T16:00:00"/>
    <m/>
    <x v="1"/>
    <s v="JAR"/>
    <d v="2019-05-20T16:00:00"/>
    <n v="28039"/>
    <s v="TROTA"/>
    <s v="Carga"/>
    <x v="1"/>
    <n v="13.5"/>
    <n v="26"/>
    <x v="2"/>
    <s v="ALQUIBOX"/>
    <s v="DDP Cliente Inyección"/>
    <s v="Sevilla"/>
    <m/>
    <m/>
    <m/>
    <m/>
    <n v="45"/>
    <x v="4"/>
    <x v="104"/>
    <x v="13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6:15:00"/>
    <d v="1899-12-30T16:15:00"/>
    <m/>
    <x v="1"/>
    <s v="JAR"/>
    <d v="2019-05-20T16:30:00"/>
    <n v="28127"/>
    <s v="SUS MEDIOS"/>
    <s v="Carga"/>
    <x v="0"/>
    <n v="1"/>
    <n v="1"/>
    <x v="0"/>
    <s v="AITECSA"/>
    <s v="Retira cliente Roto"/>
    <s v="Mataro"/>
    <m/>
    <m/>
    <m/>
    <m/>
    <n v="10"/>
    <x v="4"/>
    <x v="104"/>
    <x v="177"/>
    <m/>
    <n v="0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6:30:00"/>
    <d v="1899-12-30T16:30:00"/>
    <m/>
    <x v="1"/>
    <s v="JAR"/>
    <d v="2019-05-20T16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4"/>
    <x v="8"/>
    <m/>
    <n v="1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6:45:00"/>
    <d v="1899-12-30T16:45:00"/>
    <m/>
    <x v="1"/>
    <s v="JAR"/>
    <d v="2019-05-20T17:00:00"/>
    <s v="27379-27319"/>
    <s v="DASCHER"/>
    <s v="Carga"/>
    <x v="0"/>
    <n v="2"/>
    <n v="3"/>
    <x v="0"/>
    <s v="VARIOS"/>
    <s v="Retira cliente Inyección"/>
    <s v="varios"/>
    <m/>
    <m/>
    <m/>
    <m/>
    <n v="15"/>
    <x v="4"/>
    <x v="104"/>
    <x v="87"/>
    <m/>
    <n v="0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7:00:00"/>
    <d v="1899-12-30T17:00:00"/>
    <m/>
    <x v="1"/>
    <s v="JAR"/>
    <d v="2019-05-20T17:00:00"/>
    <n v="6007002"/>
    <s v="NOUTRANSPORT"/>
    <s v="Carga"/>
    <x v="1"/>
    <n v="13.5"/>
    <n v="26"/>
    <x v="0"/>
    <s v="SCHOELLER ALEMANIA"/>
    <s v="DDP Cliente Filial"/>
    <s v="Alemania"/>
    <m/>
    <m/>
    <m/>
    <m/>
    <n v="45"/>
    <x v="8"/>
    <x v="104"/>
    <x v="4"/>
    <m/>
    <n v="1"/>
    <x v="0"/>
    <x v="0"/>
    <s v="SI"/>
    <s v="SI"/>
    <s v="Adelanto"/>
    <n v="0"/>
    <n v="1"/>
    <s v="TRANS. PROPIO"/>
    <x v="21"/>
    <x v="5"/>
    <n v="468"/>
    <n v="18"/>
    <n v="0.2"/>
  </r>
  <r>
    <d v="2019-05-20T00:00:00"/>
    <d v="1899-12-30T17:15:00"/>
    <d v="1899-12-30T17:15:00"/>
    <m/>
    <x v="1"/>
    <s v="JAR"/>
    <d v="2019-05-20T17:30:00"/>
    <m/>
    <s v="TRANSABADELL"/>
    <s v="Carga"/>
    <x v="0"/>
    <n v="2"/>
    <n v="2"/>
    <x v="0"/>
    <s v="VARIOS"/>
    <s v="Recogida diaria"/>
    <s v="vario"/>
    <m/>
    <m/>
    <m/>
    <m/>
    <n v="15"/>
    <x v="3"/>
    <x v="104"/>
    <x v="93"/>
    <m/>
    <n v="0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7:30:00"/>
    <d v="1899-12-30T17:30:00"/>
    <m/>
    <x v="1"/>
    <s v="JAR"/>
    <d v="2019-05-20T17:30:00"/>
    <m/>
    <s v="COBARPLAS"/>
    <s v="Descarga"/>
    <x v="0"/>
    <n v="2"/>
    <n v="2"/>
    <x v="0"/>
    <s v="COBARPLAST"/>
    <s v="Proveedor Roto"/>
    <s v="PALAU"/>
    <m/>
    <m/>
    <m/>
    <m/>
    <n v="30"/>
    <x v="4"/>
    <x v="104"/>
    <x v="56"/>
    <m/>
    <n v="0"/>
    <x v="0"/>
    <x v="0"/>
    <s v="SI"/>
    <s v="SI"/>
    <s v="SI"/>
    <n v="0"/>
    <n v="1"/>
    <s v="PROVEEDORES"/>
    <x v="21"/>
    <x v="5"/>
    <n v="468"/>
    <n v="18"/>
    <n v="0.2"/>
  </r>
  <r>
    <d v="2019-05-20T00:00:00"/>
    <d v="1899-12-30T18:00:00"/>
    <d v="1899-12-30T18:00:00"/>
    <m/>
    <x v="1"/>
    <s v="JAR"/>
    <d v="2019-05-20T18:00:00"/>
    <n v="28039"/>
    <s v="TROTA"/>
    <s v="Carga"/>
    <x v="1"/>
    <n v="13.5"/>
    <n v="26"/>
    <x v="2"/>
    <s v="ALQUIBOX"/>
    <s v="DDP Cliente Inyección"/>
    <s v="Sevilla"/>
    <m/>
    <m/>
    <m/>
    <m/>
    <n v="45"/>
    <x v="4"/>
    <x v="104"/>
    <x v="47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18:30:00"/>
    <d v="1899-12-30T18:30:00"/>
    <m/>
    <x v="1"/>
    <s v="JAR"/>
    <d v="2019-05-20T18:30:00"/>
    <n v="27896"/>
    <s v="JFT"/>
    <s v="Carga"/>
    <x v="1"/>
    <n v="13.5"/>
    <n v="26"/>
    <x v="0"/>
    <s v="VARIOS"/>
    <s v="Retira cliente Inyección"/>
    <s v="Portugal"/>
    <m/>
    <m/>
    <m/>
    <m/>
    <n v="60"/>
    <x v="0"/>
    <x v="104"/>
    <x v="48"/>
    <m/>
    <n v="1"/>
    <x v="0"/>
    <x v="0"/>
    <s v="SI"/>
    <s v="SI"/>
    <s v="SI"/>
    <n v="0"/>
    <n v="1"/>
    <s v="CLIENTES"/>
    <x v="21"/>
    <x v="5"/>
    <n v="468"/>
    <n v="18"/>
    <n v="0.2"/>
  </r>
  <r>
    <d v="2019-05-20T00:00:00"/>
    <d v="1899-12-30T19:00:00"/>
    <d v="1899-12-30T19:00:00"/>
    <m/>
    <x v="1"/>
    <s v="JAR"/>
    <d v="2019-05-20T19:00:00"/>
    <n v="28039"/>
    <s v="TROTA"/>
    <s v="Carga"/>
    <x v="1"/>
    <n v="13.5"/>
    <n v="26"/>
    <x v="2"/>
    <s v="ALQUIBOX"/>
    <s v="DDP Cliente Inyección"/>
    <s v="Sevilla"/>
    <m/>
    <m/>
    <m/>
    <m/>
    <n v="45"/>
    <x v="4"/>
    <x v="104"/>
    <x v="49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0T00:00:00"/>
    <d v="1899-12-30T19:30:00"/>
    <d v="1899-12-30T19:30:00"/>
    <m/>
    <x v="1"/>
    <s v="JAR"/>
    <d v="2019-05-20T19:30:00"/>
    <m/>
    <s v="GONZATRANS"/>
    <s v="Carga"/>
    <x v="1"/>
    <n v="13.5"/>
    <n v="26"/>
    <x v="0"/>
    <s v="GONZATRANS"/>
    <s v="DDP Cliente Inyección"/>
    <s v="varios"/>
    <m/>
    <m/>
    <m/>
    <m/>
    <n v="60"/>
    <x v="0"/>
    <x v="104"/>
    <x v="201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0T00:00:00"/>
    <d v="1899-12-30T20:00:00"/>
    <d v="1899-12-30T20:00:00"/>
    <m/>
    <x v="1"/>
    <s v="JAR"/>
    <d v="2019-05-20T20:00:00"/>
    <n v="27982"/>
    <s v="JOSE REY"/>
    <s v="Carga"/>
    <x v="1"/>
    <n v="13.5"/>
    <n v="26"/>
    <x v="0"/>
    <s v="ENTREPINARES"/>
    <s v="DDP Cliente Inyección"/>
    <s v="VALLADOLID"/>
    <m/>
    <m/>
    <m/>
    <m/>
    <n v="60"/>
    <x v="4"/>
    <x v="104"/>
    <x v="50"/>
    <m/>
    <n v="1"/>
    <x v="0"/>
    <x v="0"/>
    <s v="SI"/>
    <s v="SI"/>
    <s v="SI"/>
    <n v="0"/>
    <n v="1"/>
    <s v="TRANS. PROPIO"/>
    <x v="21"/>
    <x v="5"/>
    <n v="468"/>
    <n v="18"/>
    <n v="0.2"/>
  </r>
  <r>
    <d v="2019-05-20T00:00:00"/>
    <d v="1899-12-30T21:30:00"/>
    <d v="1899-12-30T21:30:00"/>
    <m/>
    <x v="1"/>
    <s v="JAR"/>
    <d v="2019-05-20T21:30:00"/>
    <n v="4001249"/>
    <s v="SUS MEDIOS"/>
    <s v="Carga"/>
    <x v="1"/>
    <n v="13.5"/>
    <n v="26"/>
    <x v="0"/>
    <s v="CHEP"/>
    <s v="Retira cliente Inyección"/>
    <s v="varios"/>
    <n v="3680371059"/>
    <m/>
    <m/>
    <m/>
    <n v="60"/>
    <x v="0"/>
    <x v="104"/>
    <x v="41"/>
    <m/>
    <n v="1"/>
    <x v="0"/>
    <x v="0"/>
    <s v="SI"/>
    <s v="SI"/>
    <s v="Adelanto"/>
    <n v="0"/>
    <n v="1"/>
    <s v="CLIENTES"/>
    <x v="21"/>
    <x v="5"/>
    <n v="468"/>
    <n v="18"/>
    <n v="0.2"/>
  </r>
  <r>
    <d v="2019-05-21T00:00:00"/>
    <d v="1899-12-30T07:00:00"/>
    <d v="1899-12-30T07:00:00"/>
    <m/>
    <x v="1"/>
    <s v="JAR"/>
    <d v="2019-05-21T07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6"/>
    <x v="105"/>
    <x v="61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08:00:00"/>
    <d v="1899-12-30T08:00:00"/>
    <m/>
    <x v="1"/>
    <s v="JAR"/>
    <d v="2019-05-21T08:00:00"/>
    <n v="27868"/>
    <s v="SUS MEDIOS"/>
    <s v="Carga"/>
    <x v="1"/>
    <n v="13.5"/>
    <n v="10"/>
    <x v="0"/>
    <s v="AQUA AMBIENT"/>
    <s v="Retira cliente Roto"/>
    <s v="Bernis"/>
    <m/>
    <m/>
    <m/>
    <m/>
    <n v="30"/>
    <x v="6"/>
    <x v="105"/>
    <x v="2"/>
    <m/>
    <n v="1"/>
    <x v="0"/>
    <x v="0"/>
    <s v="SI"/>
    <s v="SI"/>
    <s v="Retraso"/>
    <n v="1"/>
    <n v="0"/>
    <s v="CLIENTES"/>
    <x v="21"/>
    <x v="5"/>
    <n v="468"/>
    <n v="18"/>
    <n v="0.2"/>
  </r>
  <r>
    <d v="2019-05-21T00:00:00"/>
    <d v="1899-12-30T08:30:00"/>
    <d v="1899-12-30T08:30:00"/>
    <m/>
    <x v="1"/>
    <s v="JAR"/>
    <d v="2019-05-21T08:30:00"/>
    <n v="28087"/>
    <s v="DAVID BERTRAN"/>
    <s v="Carga"/>
    <x v="0"/>
    <n v="4"/>
    <n v="2"/>
    <x v="0"/>
    <s v="ITC"/>
    <s v="DDP Cliente Roto"/>
    <s v="Sta. Perpetua"/>
    <m/>
    <m/>
    <m/>
    <m/>
    <n v="15"/>
    <x v="8"/>
    <x v="105"/>
    <x v="20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09:00:00"/>
    <d v="1899-12-30T09:00:00"/>
    <m/>
    <x v="1"/>
    <s v="JAR"/>
    <d v="2019-05-21T09:0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105"/>
    <x v="22"/>
    <m/>
    <n v="1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09:30:00"/>
    <d v="1899-12-30T09:30:00"/>
    <m/>
    <x v="1"/>
    <s v="JAR"/>
    <d v="2019-05-21T09:30:00"/>
    <n v="28087"/>
    <s v="DAVID BERTRAN"/>
    <s v="Carga"/>
    <x v="0"/>
    <n v="4"/>
    <n v="2"/>
    <x v="0"/>
    <s v="ITC"/>
    <s v="DDP Cliente Roto"/>
    <s v="Sta. Perpetua"/>
    <m/>
    <m/>
    <m/>
    <m/>
    <n v="15"/>
    <x v="6"/>
    <x v="105"/>
    <x v="0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0:00:00"/>
    <d v="1899-12-30T10:00:00"/>
    <m/>
    <x v="1"/>
    <s v="JAR"/>
    <d v="2019-05-21T10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8"/>
    <x v="105"/>
    <x v="14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0:30:00"/>
    <d v="1899-12-30T10:30:00"/>
    <m/>
    <x v="1"/>
    <s v="JAR"/>
    <d v="2019-05-21T10:30:00"/>
    <n v="6007162"/>
    <s v="CARIBU"/>
    <s v="Carga"/>
    <x v="1"/>
    <n v="13.5"/>
    <n v="26"/>
    <x v="2"/>
    <s v="RENTA BOX"/>
    <s v="Retira cliente Inyección"/>
    <s v="BADAJOZ"/>
    <m/>
    <s v="5502-JSB // R-1526-BCW"/>
    <m/>
    <m/>
    <n v="45"/>
    <x v="8"/>
    <x v="105"/>
    <x v="1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1:00:00"/>
    <d v="1899-12-30T11:00:00"/>
    <m/>
    <x v="1"/>
    <s v="JAR"/>
    <d v="2019-05-21T11:00:00"/>
    <n v="6007211"/>
    <s v="MORARTE"/>
    <s v="Carga"/>
    <x v="1"/>
    <n v="13.5"/>
    <n v="33"/>
    <x v="0"/>
    <s v="SCHOELLER ITALIA"/>
    <s v="DDP Cliente Filial"/>
    <s v="Grecia"/>
    <m/>
    <m/>
    <m/>
    <m/>
    <n v="60"/>
    <x v="8"/>
    <x v="105"/>
    <x v="2"/>
    <m/>
    <n v="1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1:10:00"/>
    <m/>
    <m/>
    <x v="0"/>
    <s v="JAR"/>
    <d v="2019-05-21T11:00:00"/>
    <n v="6007253"/>
    <s v="BREGER"/>
    <s v="Carga"/>
    <x v="0"/>
    <n v="1"/>
    <n v="1"/>
    <x v="0"/>
    <s v="SCHOELLER FRANCIA"/>
    <s v="Retira cliente Filial"/>
    <s v="France"/>
    <m/>
    <m/>
    <m/>
    <m/>
    <n v="15"/>
    <x v="3"/>
    <x v="105"/>
    <x v="79"/>
    <m/>
    <n v="0"/>
    <x v="0"/>
    <x v="0"/>
    <s v="No"/>
    <s v="Sin cita"/>
    <s v="Sin cita"/>
    <n v="1"/>
    <n v="0"/>
    <s v="CLIENTES"/>
    <x v="21"/>
    <x v="5"/>
    <n v="468"/>
    <n v="18"/>
    <n v="0.2"/>
  </r>
  <r>
    <d v="2019-05-21T00:00:00"/>
    <d v="1899-12-30T11:30:00"/>
    <d v="1899-12-30T11:30:00"/>
    <m/>
    <x v="1"/>
    <s v="JAR"/>
    <d v="2019-05-21T11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8"/>
    <x v="105"/>
    <x v="3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1:45:00"/>
    <d v="1899-12-30T11:45:00"/>
    <m/>
    <x v="1"/>
    <s v="JAR"/>
    <d v="2019-05-21T12:00:00"/>
    <n v="27979"/>
    <s v="DAVID BERTRAN"/>
    <s v="Carga"/>
    <x v="0"/>
    <n v="4"/>
    <n v="6"/>
    <x v="0"/>
    <s v="DAPLASCA"/>
    <s v="DDP Cliente Inyección"/>
    <s v="sabadell"/>
    <m/>
    <m/>
    <m/>
    <m/>
    <n v="20"/>
    <x v="3"/>
    <x v="105"/>
    <x v="63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2:00:00"/>
    <d v="1899-12-30T12:00:00"/>
    <m/>
    <x v="1"/>
    <s v="JAR"/>
    <d v="2019-05-21T12:00:00"/>
    <n v="6007197"/>
    <s v="TGV"/>
    <s v="Carga"/>
    <x v="0"/>
    <n v="2"/>
    <n v="4"/>
    <x v="0"/>
    <s v="SCHOELLER ITALIA"/>
    <s v="DDP Cliente Filial"/>
    <s v="Italia"/>
    <m/>
    <m/>
    <m/>
    <m/>
    <n v="20"/>
    <x v="6"/>
    <x v="105"/>
    <x v="4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2:15:00"/>
    <d v="1899-12-30T12:15:00"/>
    <m/>
    <x v="1"/>
    <s v="JAR"/>
    <d v="2019-05-21T12:30:00"/>
    <m/>
    <s v="SUS MEDIOS"/>
    <s v="Carga"/>
    <x v="0"/>
    <n v="4"/>
    <n v="4"/>
    <x v="0"/>
    <s v="AQUA AMBIENT"/>
    <s v="Retira cliente Roto"/>
    <s v="varios"/>
    <m/>
    <m/>
    <m/>
    <m/>
    <n v="30"/>
    <x v="6"/>
    <x v="105"/>
    <x v="36"/>
    <m/>
    <n v="0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2:30:00"/>
    <d v="1899-12-30T12:30:00"/>
    <m/>
    <x v="1"/>
    <s v="JAR"/>
    <d v="2019-05-21T12:30:00"/>
    <n v="6007162"/>
    <s v="CARIBU"/>
    <s v="Carga"/>
    <x v="1"/>
    <n v="13.5"/>
    <n v="26"/>
    <x v="2"/>
    <s v="RENTA BOX"/>
    <s v="Retira cliente Inyección"/>
    <s v="BADAJOZ"/>
    <m/>
    <s v="2370-JTF // R-1913-BCR"/>
    <m/>
    <m/>
    <n v="45"/>
    <x v="12"/>
    <x v="105"/>
    <x v="5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3:00:00"/>
    <m/>
    <m/>
    <x v="0"/>
    <s v="JAR"/>
    <d v="2019-05-21T13:00:00"/>
    <s v="6007228-6007207"/>
    <s v="BCN EXPRESS"/>
    <s v="Carga"/>
    <x v="0"/>
    <n v="1"/>
    <n v="2"/>
    <x v="0"/>
    <s v="SCHOELLER ALEMANIA"/>
    <s v="DDP Cliente Filial"/>
    <s v="Varios"/>
    <m/>
    <m/>
    <m/>
    <m/>
    <n v="20"/>
    <x v="3"/>
    <x v="105"/>
    <x v="37"/>
    <m/>
    <n v="0"/>
    <x v="0"/>
    <x v="0"/>
    <s v="No"/>
    <s v="Sin cita"/>
    <s v="Sin cita"/>
    <n v="1"/>
    <n v="0"/>
    <s v="TRANS. PROPIO"/>
    <x v="21"/>
    <x v="5"/>
    <n v="468"/>
    <n v="18"/>
    <n v="0.2"/>
  </r>
  <r>
    <d v="2019-05-21T00:00:00"/>
    <d v="1899-12-30T13:30:00"/>
    <d v="1899-12-30T13:30:00"/>
    <m/>
    <x v="1"/>
    <s v="JAR"/>
    <d v="2019-05-21T13:30:00"/>
    <m/>
    <s v="DAVID BERTRAN"/>
    <s v="Carga"/>
    <x v="0"/>
    <n v="4"/>
    <n v="6"/>
    <x v="0"/>
    <s v="POLYLIB"/>
    <s v="Recogida diaria"/>
    <s v="varios"/>
    <m/>
    <m/>
    <m/>
    <m/>
    <n v="30"/>
    <x v="6"/>
    <x v="105"/>
    <x v="6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4:30:00"/>
    <d v="1899-12-30T14:30:00"/>
    <m/>
    <x v="1"/>
    <s v="JAR"/>
    <d v="2019-05-21T14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5"/>
    <x v="12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5:00:00"/>
    <d v="1899-12-30T15:00:00"/>
    <m/>
    <x v="1"/>
    <s v="JAR"/>
    <d v="2019-05-21T15:00:00"/>
    <m/>
    <s v="DAVID BERTRAN"/>
    <s v="Carga"/>
    <x v="0"/>
    <n v="4"/>
    <n v="6"/>
    <x v="0"/>
    <s v="POLYLIB"/>
    <s v="Recogida diaria"/>
    <s v="varios"/>
    <m/>
    <m/>
    <m/>
    <m/>
    <n v="30"/>
    <x v="4"/>
    <x v="105"/>
    <x v="39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5:30:00"/>
    <d v="1899-12-30T15:30:00"/>
    <m/>
    <x v="1"/>
    <s v="JAR"/>
    <d v="2019-05-21T15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5"/>
    <x v="7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6:15:00"/>
    <d v="1899-12-30T16:15:00"/>
    <m/>
    <x v="1"/>
    <s v="JAR"/>
    <d v="2019-05-21T16:30:00"/>
    <m/>
    <s v="SUS MEDIOS"/>
    <s v="Carga"/>
    <x v="0"/>
    <n v="4"/>
    <n v="4"/>
    <x v="0"/>
    <s v="AQUA AMBIENT"/>
    <s v="Retira cliente Roto"/>
    <s v="varios"/>
    <m/>
    <m/>
    <m/>
    <m/>
    <n v="15"/>
    <x v="4"/>
    <x v="105"/>
    <x v="177"/>
    <m/>
    <n v="0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6:30:00"/>
    <d v="1899-12-30T16:30:00"/>
    <m/>
    <x v="1"/>
    <s v="JAR"/>
    <d v="2019-05-21T16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5"/>
    <x v="8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7:00:00"/>
    <d v="1899-12-30T17:00:00"/>
    <m/>
    <x v="1"/>
    <s v="JAR"/>
    <d v="2019-05-21T17:00:00"/>
    <n v="27982"/>
    <s v="JOSE REY"/>
    <s v="Carga"/>
    <x v="1"/>
    <n v="13.5"/>
    <n v="26"/>
    <x v="0"/>
    <s v="ENTREPINARES"/>
    <s v="DDP Cliente Inyección"/>
    <s v="Valladolid"/>
    <m/>
    <m/>
    <m/>
    <m/>
    <n v="60"/>
    <x v="0"/>
    <x v="105"/>
    <x v="41"/>
    <m/>
    <n v="1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7:15:00"/>
    <d v="1899-12-30T17:15:00"/>
    <m/>
    <x v="1"/>
    <s v="JAR"/>
    <d v="2019-05-21T17:3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105"/>
    <x v="93"/>
    <m/>
    <n v="0"/>
    <x v="0"/>
    <x v="0"/>
    <s v="SI"/>
    <s v="SI"/>
    <s v="SI"/>
    <n v="0"/>
    <n v="1"/>
    <s v="TRANS. PROPIO"/>
    <x v="21"/>
    <x v="5"/>
    <n v="468"/>
    <n v="18"/>
    <n v="0.2"/>
  </r>
  <r>
    <d v="2019-05-21T00:00:00"/>
    <d v="1899-12-30T18:30:00"/>
    <d v="1899-12-30T18:30:00"/>
    <m/>
    <x v="1"/>
    <s v="JAR"/>
    <d v="2019-05-21T18:30:00"/>
    <n v="6007162"/>
    <s v="CARIBU"/>
    <s v="Carga"/>
    <x v="1"/>
    <n v="13.5"/>
    <n v="26"/>
    <x v="2"/>
    <s v="RENTA BOX"/>
    <s v="Retira cliente Inyección"/>
    <s v="BADAJOZ"/>
    <m/>
    <s v="3052-KGH // R-6054-BCW"/>
    <m/>
    <m/>
    <n v="45"/>
    <x v="4"/>
    <x v="105"/>
    <x v="48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19:00:00"/>
    <d v="1899-12-30T19:00:00"/>
    <m/>
    <x v="1"/>
    <s v="JAR"/>
    <d v="2019-05-21T19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5"/>
    <x v="57"/>
    <m/>
    <n v="1"/>
    <x v="0"/>
    <x v="0"/>
    <s v="SI"/>
    <s v="SI"/>
    <s v="SI"/>
    <n v="0"/>
    <n v="1"/>
    <s v="CLIENTES"/>
    <x v="21"/>
    <x v="5"/>
    <n v="468"/>
    <n v="18"/>
    <n v="0.2"/>
  </r>
  <r>
    <d v="2019-05-21T00:00:00"/>
    <d v="1899-12-30T20:00:00"/>
    <d v="1899-12-30T20:00:00"/>
    <m/>
    <x v="1"/>
    <s v="JAR"/>
    <d v="2019-05-21T20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5"/>
    <x v="50"/>
    <m/>
    <n v="1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07:00:00"/>
    <d v="1899-12-30T07:00:00"/>
    <m/>
    <x v="1"/>
    <s v="JAR"/>
    <d v="2019-05-22T07:00:00"/>
    <m/>
    <s v="DAVID BERTRAN"/>
    <s v="Carga"/>
    <x v="0"/>
    <n v="4"/>
    <n v="6"/>
    <x v="0"/>
    <s v="DAVID BERTRAN"/>
    <s v="Recogida diaria"/>
    <s v="La Llagosta"/>
    <m/>
    <m/>
    <m/>
    <m/>
    <n v="20"/>
    <x v="6"/>
    <x v="106"/>
    <x v="61"/>
    <m/>
    <n v="0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07:30:00"/>
    <d v="1899-12-30T07:30:00"/>
    <m/>
    <x v="1"/>
    <s v="JAR"/>
    <d v="2019-05-22T07:30:00"/>
    <m/>
    <s v="ALGAITRUCK"/>
    <s v="Descarga"/>
    <x v="1"/>
    <n v="13.5"/>
    <n v="26"/>
    <x v="0"/>
    <s v="SCHOELLER  LORQUI"/>
    <s v="Entre plantas"/>
    <s v="PALAU"/>
    <m/>
    <m/>
    <m/>
    <m/>
    <n v="60"/>
    <x v="8"/>
    <x v="106"/>
    <x v="18"/>
    <m/>
    <n v="1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08:00:00"/>
    <d v="1899-12-30T08:00:00"/>
    <m/>
    <x v="1"/>
    <s v="JAR"/>
    <d v="2019-05-22T08:00:00"/>
    <n v="27489"/>
    <s v="SUS MEDIOS"/>
    <s v="Carga"/>
    <x v="1"/>
    <n v="13.5"/>
    <n v="75"/>
    <x v="0"/>
    <s v="IMA ACUICULTURA"/>
    <s v="Retira cliente Roto"/>
    <s v="varios"/>
    <m/>
    <s v="6787FGX//R7361BBR"/>
    <m/>
    <m/>
    <n v="60"/>
    <x v="6"/>
    <x v="106"/>
    <x v="5"/>
    <m/>
    <n v="1"/>
    <x v="0"/>
    <x v="0"/>
    <s v="SI"/>
    <s v="SI"/>
    <s v="Retraso"/>
    <n v="1"/>
    <n v="0"/>
    <s v="CLIENTES"/>
    <x v="21"/>
    <x v="5"/>
    <n v="468"/>
    <n v="18"/>
    <n v="0.2"/>
  </r>
  <r>
    <d v="2019-05-22T00:00:00"/>
    <d v="1899-12-30T08:30:00"/>
    <d v="1899-12-30T08:30:00"/>
    <m/>
    <x v="1"/>
    <s v="JAR"/>
    <d v="2019-05-22T08:30:00"/>
    <s v="9000392-27888"/>
    <s v="DAVID BERTRAN"/>
    <s v="Carga"/>
    <x v="0"/>
    <n v="4"/>
    <n v="8"/>
    <x v="0"/>
    <s v="VARIOS"/>
    <s v="Recogida diaria"/>
    <s v="varios"/>
    <m/>
    <m/>
    <m/>
    <m/>
    <n v="20"/>
    <x v="5"/>
    <x v="106"/>
    <x v="20"/>
    <m/>
    <n v="0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09:00:00"/>
    <d v="1899-12-30T09:00:00"/>
    <m/>
    <x v="1"/>
    <s v="JAR"/>
    <d v="2019-05-22T09:0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106"/>
    <x v="22"/>
    <m/>
    <n v="1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09:30:00"/>
    <d v="1899-12-30T09:30:00"/>
    <m/>
    <x v="1"/>
    <s v="JAR"/>
    <d v="2019-05-22T09:30:00"/>
    <n v="6007215"/>
    <s v="BREGER"/>
    <s v="Carga"/>
    <x v="1"/>
    <n v="13.5"/>
    <n v="26"/>
    <x v="0"/>
    <s v="SCHOELLER FRANCIA"/>
    <s v="Retira cliente Filial"/>
    <s v="France"/>
    <m/>
    <m/>
    <m/>
    <m/>
    <n v="60"/>
    <x v="3"/>
    <x v="106"/>
    <x v="3"/>
    <m/>
    <n v="1"/>
    <x v="0"/>
    <x v="0"/>
    <s v="SI"/>
    <s v="SI"/>
    <s v="Retraso"/>
    <n v="1"/>
    <n v="0"/>
    <s v="CLIENTES"/>
    <x v="21"/>
    <x v="5"/>
    <n v="468"/>
    <n v="18"/>
    <n v="0.2"/>
  </r>
  <r>
    <d v="2019-05-22T00:00:00"/>
    <d v="1899-12-30T10:00:00"/>
    <d v="1899-12-30T10:00:00"/>
    <m/>
    <x v="1"/>
    <s v="JAR"/>
    <d v="2019-05-22T10:00:00"/>
    <m/>
    <s v="ALGAITRUCK"/>
    <s v="Carga"/>
    <x v="1"/>
    <n v="13.5"/>
    <n v="26"/>
    <x v="0"/>
    <s v="SCHOELLER  LORQUI"/>
    <s v="Entre plantas"/>
    <s v="Murcia"/>
    <m/>
    <m/>
    <m/>
    <m/>
    <n v="60"/>
    <x v="8"/>
    <x v="106"/>
    <x v="14"/>
    <m/>
    <n v="1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10:30:00"/>
    <d v="1899-12-30T10:30:00"/>
    <m/>
    <x v="1"/>
    <s v="JAR"/>
    <d v="2019-05-22T10:30:00"/>
    <n v="6007162"/>
    <s v="CARIBU"/>
    <s v="Carga"/>
    <x v="1"/>
    <n v="13.5"/>
    <n v="26"/>
    <x v="2"/>
    <s v="RENTA BOX"/>
    <s v="Retira cliente Inyección"/>
    <s v="BADAJOZ"/>
    <m/>
    <s v="9731-KBG // R-7661-BCR"/>
    <m/>
    <m/>
    <n v="45"/>
    <x v="12"/>
    <x v="106"/>
    <x v="1"/>
    <m/>
    <n v="1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11:00:00"/>
    <m/>
    <m/>
    <x v="0"/>
    <s v="JAR"/>
    <d v="2019-05-22T11:00:00"/>
    <m/>
    <s v="ALGAITRUCK"/>
    <s v="Descarga"/>
    <x v="1"/>
    <n v="13.5"/>
    <n v="26"/>
    <x v="0"/>
    <s v="SCHOELLER  LORQUI"/>
    <s v="Entre plantas"/>
    <s v="PALAU"/>
    <m/>
    <m/>
    <m/>
    <m/>
    <n v="60"/>
    <x v="8"/>
    <x v="106"/>
    <x v="2"/>
    <m/>
    <n v="1"/>
    <x v="0"/>
    <x v="0"/>
    <s v="No"/>
    <s v="Sin cita"/>
    <s v="Sin cita"/>
    <n v="1"/>
    <n v="0"/>
    <s v="TRANS. PROPIO"/>
    <x v="21"/>
    <x v="5"/>
    <n v="468"/>
    <n v="18"/>
    <n v="0.2"/>
  </r>
  <r>
    <d v="2019-05-22T00:00:00"/>
    <d v="1899-12-30T11:30:00"/>
    <d v="1899-12-30T11:30:00"/>
    <m/>
    <x v="1"/>
    <s v="JAR"/>
    <d v="2019-05-22T11:30:00"/>
    <n v="6007162"/>
    <s v="CARIBU"/>
    <s v="Carga"/>
    <x v="1"/>
    <n v="13.5"/>
    <n v="26"/>
    <x v="2"/>
    <s v="RENTA BOX"/>
    <s v="Retira cliente Inyección"/>
    <s v="BADAJOZ"/>
    <m/>
    <s v="7774-JKB // R-1608-BCS"/>
    <m/>
    <m/>
    <n v="45"/>
    <x v="4"/>
    <x v="106"/>
    <x v="12"/>
    <m/>
    <n v="1"/>
    <x v="0"/>
    <x v="0"/>
    <s v="SI"/>
    <s v="SI"/>
    <s v="Retraso"/>
    <n v="1"/>
    <n v="0"/>
    <s v="CLIENTES"/>
    <x v="21"/>
    <x v="5"/>
    <n v="468"/>
    <n v="18"/>
    <n v="0.2"/>
  </r>
  <r>
    <d v="2019-05-22T00:00:00"/>
    <d v="1899-12-30T11:45:00"/>
    <m/>
    <m/>
    <x v="0"/>
    <s v="JAR"/>
    <d v="2019-05-22T12:00:00"/>
    <m/>
    <s v="SCHENKER"/>
    <s v="Descarga"/>
    <x v="0"/>
    <n v="2"/>
    <n v="4"/>
    <x v="0"/>
    <s v="SCHOELLER ALEMANIA"/>
    <s v="Proveedor Filial"/>
    <s v="PALAU"/>
    <m/>
    <m/>
    <m/>
    <m/>
    <n v="15"/>
    <x v="6"/>
    <x v="106"/>
    <x v="63"/>
    <m/>
    <n v="0"/>
    <x v="0"/>
    <x v="0"/>
    <s v="No"/>
    <s v="Sin cita"/>
    <s v="Sin cita"/>
    <n v="1"/>
    <n v="0"/>
    <s v="PROVEEDORES"/>
    <x v="21"/>
    <x v="5"/>
    <n v="468"/>
    <n v="18"/>
    <n v="0.2"/>
  </r>
  <r>
    <d v="2019-05-22T00:00:00"/>
    <d v="1899-12-30T12:00:00"/>
    <d v="1899-12-30T12:00:00"/>
    <m/>
    <x v="1"/>
    <s v="JAR"/>
    <d v="2019-05-22T12:00:00"/>
    <m/>
    <s v="NOUTRANSPORT"/>
    <s v="Descarga"/>
    <x v="1"/>
    <n v="13.5"/>
    <n v="22"/>
    <x v="0"/>
    <s v="SCHOELLER GAILLON"/>
    <s v="Filial Import"/>
    <s v="GAILLON"/>
    <s v="VB-1240--venta 27010 - SEAWORK FISH PROCESSORS "/>
    <m/>
    <m/>
    <m/>
    <n v="40"/>
    <x v="6"/>
    <x v="106"/>
    <x v="14"/>
    <m/>
    <n v="1"/>
    <x v="0"/>
    <x v="0"/>
    <s v="SI"/>
    <s v="SI"/>
    <s v="Adelanto"/>
    <n v="0"/>
    <n v="1"/>
    <s v="TRANS. PROPIO"/>
    <x v="21"/>
    <x v="5"/>
    <n v="468"/>
    <n v="18"/>
    <n v="0.2"/>
  </r>
  <r>
    <d v="2019-05-22T00:00:00"/>
    <d v="1899-12-30T12:15:00"/>
    <d v="1899-12-30T12:15:00"/>
    <m/>
    <x v="1"/>
    <s v="JAR"/>
    <d v="2019-05-22T12:30:00"/>
    <m/>
    <s v="NIKA"/>
    <s v="Descarga"/>
    <x v="0"/>
    <n v="2"/>
    <n v="3"/>
    <x v="0"/>
    <s v="POWDER"/>
    <s v="Proveedor Roto"/>
    <s v="PALAU"/>
    <m/>
    <m/>
    <m/>
    <m/>
    <n v="30"/>
    <x v="6"/>
    <x v="106"/>
    <x v="36"/>
    <m/>
    <n v="0"/>
    <x v="0"/>
    <x v="0"/>
    <s v="SI"/>
    <s v="SI"/>
    <s v="SI"/>
    <n v="0"/>
    <n v="1"/>
    <s v="PROVEEDORES"/>
    <x v="21"/>
    <x v="5"/>
    <n v="468"/>
    <n v="18"/>
    <n v="0.2"/>
  </r>
  <r>
    <d v="2019-05-22T00:00:00"/>
    <d v="1899-12-30T12:30:00"/>
    <d v="1899-12-30T12:30:00"/>
    <m/>
    <x v="1"/>
    <s v="JAR"/>
    <d v="2019-05-22T12:30:00"/>
    <n v="6007162"/>
    <s v="EL MOSCA"/>
    <s v="Carga"/>
    <x v="1"/>
    <n v="13.5"/>
    <n v="26"/>
    <x v="2"/>
    <s v="RENTA BOX"/>
    <s v="Retira cliente Inyección"/>
    <s v="Murcia"/>
    <m/>
    <m/>
    <m/>
    <m/>
    <n v="45"/>
    <x v="0"/>
    <x v="106"/>
    <x v="12"/>
    <m/>
    <n v="1"/>
    <x v="0"/>
    <x v="0"/>
    <s v="SI"/>
    <s v="SI"/>
    <s v="Retraso"/>
    <n v="1"/>
    <n v="0"/>
    <s v="CLIENTES"/>
    <x v="21"/>
    <x v="5"/>
    <n v="468"/>
    <n v="18"/>
    <n v="0.2"/>
  </r>
  <r>
    <d v="2019-05-22T00:00:00"/>
    <d v="1899-12-30T13:00:00"/>
    <m/>
    <m/>
    <x v="0"/>
    <s v="JAR"/>
    <d v="2019-05-22T13:00:00"/>
    <s v="28131-133"/>
    <s v="SUS MEDIOS"/>
    <s v="Carga"/>
    <x v="0"/>
    <n v="1"/>
    <n v="2"/>
    <x v="0"/>
    <s v="PROQUIMIA"/>
    <s v="Retira cliente Roto"/>
    <s v="Vic"/>
    <m/>
    <m/>
    <m/>
    <m/>
    <n v="10"/>
    <x v="3"/>
    <x v="106"/>
    <x v="37"/>
    <m/>
    <n v="0"/>
    <x v="0"/>
    <x v="0"/>
    <s v="No"/>
    <s v="Sin cita"/>
    <s v="Sin cita"/>
    <n v="1"/>
    <n v="0"/>
    <s v="CLIENTES"/>
    <x v="21"/>
    <x v="5"/>
    <n v="468"/>
    <n v="18"/>
    <n v="0.2"/>
  </r>
  <r>
    <d v="2019-05-22T00:00:00"/>
    <d v="1899-12-30T13:15:00"/>
    <d v="1899-12-30T13:15:00"/>
    <m/>
    <x v="1"/>
    <s v="JAR"/>
    <d v="2019-05-22T13:30:00"/>
    <m/>
    <s v="DAVID BERTRAN"/>
    <s v="Carga"/>
    <x v="0"/>
    <n v="4"/>
    <n v="4"/>
    <x v="0"/>
    <s v="RESIDUOS "/>
    <s v="Recogida diaria"/>
    <s v="La Llagosta"/>
    <m/>
    <m/>
    <m/>
    <m/>
    <n v="15"/>
    <x v="6"/>
    <x v="106"/>
    <x v="60"/>
    <m/>
    <n v="0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14:00:00"/>
    <d v="1899-12-30T14:00:00"/>
    <m/>
    <x v="1"/>
    <s v="JAR"/>
    <d v="2019-05-22T14:00:00"/>
    <m/>
    <s v="SUS MEDIOS"/>
    <s v="Carga"/>
    <x v="1"/>
    <n v="13.5"/>
    <n v="10"/>
    <x v="0"/>
    <s v="AQUA AMBIENT"/>
    <s v="Retira cliente Roto"/>
    <s v="Bernis"/>
    <m/>
    <m/>
    <m/>
    <m/>
    <n v="30"/>
    <x v="6"/>
    <x v="106"/>
    <x v="42"/>
    <m/>
    <n v="1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14:30:00"/>
    <d v="1899-12-30T14:30:00"/>
    <m/>
    <x v="1"/>
    <s v="JAR"/>
    <d v="2019-05-22T14:30:00"/>
    <n v="6007162"/>
    <s v="CARIBU"/>
    <s v="Carga"/>
    <x v="1"/>
    <n v="13.5"/>
    <n v="26"/>
    <x v="2"/>
    <s v="RENTA BOX"/>
    <s v="Retira cliente Inyección"/>
    <s v="BADAJOZ"/>
    <m/>
    <s v="6061-JJD // R-0914-BDB"/>
    <m/>
    <m/>
    <n v="45"/>
    <x v="4"/>
    <x v="106"/>
    <x v="12"/>
    <m/>
    <n v="1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15:00:00"/>
    <m/>
    <m/>
    <x v="0"/>
    <s v="JAR"/>
    <d v="2019-05-22T15:00:00"/>
    <s v="26883-884"/>
    <s v="SUS MEDIOS"/>
    <s v="Carga"/>
    <x v="0"/>
    <n v="6"/>
    <n v="11"/>
    <x v="0"/>
    <s v="TECNICARTON"/>
    <s v="Retira cliente Inyección"/>
    <s v="TARRAGONA"/>
    <m/>
    <m/>
    <m/>
    <m/>
    <n v="30"/>
    <x v="0"/>
    <x v="106"/>
    <x v="39"/>
    <m/>
    <n v="0"/>
    <x v="0"/>
    <x v="0"/>
    <s v="No"/>
    <s v="Sin cita"/>
    <s v="Sin cita"/>
    <n v="1"/>
    <n v="0"/>
    <s v="CLIENTES"/>
    <x v="21"/>
    <x v="5"/>
    <n v="468"/>
    <n v="18"/>
    <n v="0.2"/>
  </r>
  <r>
    <d v="2019-05-22T00:00:00"/>
    <d v="1899-12-30T16:00:00"/>
    <d v="1899-12-30T16:00:00"/>
    <m/>
    <x v="1"/>
    <s v="JAR"/>
    <d v="2019-05-22T16:00:00"/>
    <n v="27374"/>
    <s v="SUS MEDIOS"/>
    <s v="Carga"/>
    <x v="0"/>
    <n v="6"/>
    <n v="11"/>
    <x v="0"/>
    <s v="LOGOPLASTE PROMEZIA"/>
    <s v="Retira cliente Inyección"/>
    <s v="Portugal"/>
    <m/>
    <m/>
    <m/>
    <m/>
    <n v="30"/>
    <x v="6"/>
    <x v="106"/>
    <x v="14"/>
    <m/>
    <n v="0"/>
    <x v="0"/>
    <x v="0"/>
    <s v="SI"/>
    <s v="SI"/>
    <s v="Adelanto"/>
    <n v="0"/>
    <n v="1"/>
    <s v="CLIENTES"/>
    <x v="21"/>
    <x v="5"/>
    <n v="468"/>
    <n v="18"/>
    <n v="0.2"/>
  </r>
  <r>
    <d v="2019-05-22T00:00:00"/>
    <d v="1899-12-30T16:30:00"/>
    <d v="1899-12-30T16:30:00"/>
    <m/>
    <x v="1"/>
    <s v="JAR"/>
    <d v="2019-05-22T16:30:00"/>
    <n v="6007162"/>
    <s v="CARIBU"/>
    <s v="Carga"/>
    <x v="1"/>
    <n v="13.5"/>
    <n v="26"/>
    <x v="2"/>
    <s v="RENTA BOX"/>
    <s v="Retira cliente Inyección"/>
    <s v="BADAJOZ"/>
    <m/>
    <s v="4836-KCN // R-4465-BCY"/>
    <m/>
    <m/>
    <n v="45"/>
    <x v="4"/>
    <x v="106"/>
    <x v="8"/>
    <m/>
    <n v="1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16:45:00"/>
    <d v="1899-12-30T16:45:00"/>
    <m/>
    <x v="1"/>
    <s v="JAR"/>
    <d v="2019-05-22T17:00:00"/>
    <m/>
    <s v="TRANSPARETS"/>
    <s v="Carga"/>
    <x v="0"/>
    <n v="2"/>
    <n v="2"/>
    <x v="0"/>
    <s v="AQUA AMBIENT"/>
    <s v="Retira cliente Roto"/>
    <s v="varios"/>
    <m/>
    <m/>
    <m/>
    <m/>
    <n v="10"/>
    <x v="4"/>
    <x v="106"/>
    <x v="87"/>
    <m/>
    <n v="0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17:00:00"/>
    <d v="1899-12-30T17:00:00"/>
    <m/>
    <x v="1"/>
    <s v="JAR"/>
    <d v="2019-05-22T17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0"/>
    <x v="106"/>
    <x v="47"/>
    <m/>
    <n v="1"/>
    <x v="0"/>
    <x v="0"/>
    <s v="SI"/>
    <s v="SI"/>
    <s v="Retraso"/>
    <n v="1"/>
    <n v="0"/>
    <s v="CLIENTES"/>
    <x v="21"/>
    <x v="5"/>
    <n v="468"/>
    <n v="18"/>
    <n v="0.2"/>
  </r>
  <r>
    <d v="2019-05-22T00:00:00"/>
    <d v="1899-12-30T17:15:00"/>
    <d v="1899-12-30T17:15:00"/>
    <m/>
    <x v="1"/>
    <s v="JAR"/>
    <d v="2019-05-22T17:30:00"/>
    <n v="28088"/>
    <s v="SUS MEDIOS"/>
    <s v="Carga"/>
    <x v="0"/>
    <n v="1"/>
    <n v="1"/>
    <x v="0"/>
    <s v="ARTIPLAS"/>
    <s v="Retira cliente Inyección"/>
    <s v="Vizcaya"/>
    <m/>
    <m/>
    <m/>
    <m/>
    <n v="10"/>
    <x v="4"/>
    <x v="107"/>
    <x v="93"/>
    <m/>
    <n v="0"/>
    <x v="0"/>
    <x v="0"/>
    <s v="SI"/>
    <s v="Retraso"/>
    <s v="Retraso"/>
    <n v="1"/>
    <n v="0"/>
    <s v="CLIENTES"/>
    <x v="21"/>
    <x v="5"/>
    <n v="468"/>
    <n v="18"/>
    <n v="0.2"/>
  </r>
  <r>
    <d v="2019-05-22T00:00:00"/>
    <d v="1899-12-30T17:30:00"/>
    <d v="1899-12-30T17:30:00"/>
    <m/>
    <x v="1"/>
    <s v="JAR"/>
    <d v="2019-05-22T17:30:00"/>
    <n v="27494"/>
    <s v="TRANSABADELL"/>
    <s v="Carga"/>
    <x v="0"/>
    <n v="2"/>
    <n v="4"/>
    <x v="0"/>
    <s v="OSONA IND. PLASTIC"/>
    <s v="DDP Cliente Inyección"/>
    <s v="varios"/>
    <m/>
    <m/>
    <m/>
    <m/>
    <n v="20"/>
    <x v="0"/>
    <x v="106"/>
    <x v="56"/>
    <m/>
    <n v="0"/>
    <x v="0"/>
    <x v="0"/>
    <s v="SI"/>
    <s v="SI"/>
    <s v="SI"/>
    <n v="0"/>
    <n v="1"/>
    <s v="TRANS. PROPIO"/>
    <x v="21"/>
    <x v="5"/>
    <n v="468"/>
    <n v="18"/>
    <n v="0.2"/>
  </r>
  <r>
    <d v="2019-05-22T00:00:00"/>
    <d v="1899-12-30T18:30:00"/>
    <d v="1899-12-30T18:30:00"/>
    <m/>
    <x v="1"/>
    <s v="JAR"/>
    <d v="2019-05-22T18:30:00"/>
    <n v="6007162"/>
    <s v="CARIBU"/>
    <s v="Carga"/>
    <x v="1"/>
    <n v="13.5"/>
    <n v="26"/>
    <x v="2"/>
    <s v="RENTA BOX"/>
    <s v="Retira cliente Inyección"/>
    <s v="BADAJOZ"/>
    <m/>
    <s v="9452-KVM // R-1305-BCP"/>
    <m/>
    <m/>
    <n v="45"/>
    <x v="0"/>
    <x v="106"/>
    <x v="48"/>
    <m/>
    <n v="1"/>
    <x v="0"/>
    <x v="0"/>
    <s v="SI"/>
    <s v="SI"/>
    <s v="SI"/>
    <n v="0"/>
    <n v="1"/>
    <s v="CLIENTES"/>
    <x v="21"/>
    <x v="5"/>
    <n v="468"/>
    <n v="18"/>
    <n v="0.2"/>
  </r>
  <r>
    <d v="2019-05-22T00:00:00"/>
    <d v="1899-12-30T19:00:00"/>
    <d v="1899-12-30T19:00:00"/>
    <m/>
    <x v="1"/>
    <s v="JAR"/>
    <d v="2019-05-22T19:00:00"/>
    <n v="6007162"/>
    <s v="EL MOSCA"/>
    <s v="Carga"/>
    <x v="1"/>
    <n v="13.5"/>
    <n v="26"/>
    <x v="2"/>
    <s v="RENTA BOX"/>
    <s v="Retira cliente Inyección"/>
    <s v="Murcia"/>
    <m/>
    <m/>
    <m/>
    <m/>
    <n v="45"/>
    <x v="4"/>
    <x v="106"/>
    <x v="57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06:00:00"/>
    <d v="1899-12-30T06:00:00"/>
    <m/>
    <x v="1"/>
    <s v="JAR"/>
    <d v="2019-05-23T06:00:00"/>
    <s v="silo 6 KM"/>
    <s v="SUS MEDIOS"/>
    <s v="Descarga"/>
    <x v="0"/>
    <n v="1"/>
    <n v="1"/>
    <x v="0"/>
    <s v="HIDROAGUA"/>
    <s v="Proveedor Inyección"/>
    <s v="PALAU"/>
    <s v="Descargar en Silo 6  KM  (A141801M04) "/>
    <m/>
    <m/>
    <m/>
    <n v="1"/>
    <x v="3"/>
    <x v="107"/>
    <x v="41"/>
    <m/>
    <n v="0"/>
    <x v="0"/>
    <x v="0"/>
    <s v="SI"/>
    <s v="SI"/>
    <s v="Retraso"/>
    <n v="1"/>
    <n v="0"/>
    <s v="PROVEEDORES"/>
    <x v="21"/>
    <x v="5"/>
    <n v="468"/>
    <n v="18"/>
    <n v="0.2"/>
  </r>
  <r>
    <d v="2019-05-23T00:00:00"/>
    <d v="1899-12-30T07:00:00"/>
    <d v="1899-12-30T07:00:00"/>
    <m/>
    <x v="1"/>
    <s v="JAR"/>
    <d v="2019-05-23T07:00:00"/>
    <n v="27738"/>
    <s v="GONZATRANS"/>
    <s v="Carga"/>
    <x v="0"/>
    <n v="7"/>
    <n v="14"/>
    <x v="0"/>
    <s v="INORPACK"/>
    <s v="DDP Cliente Inyección"/>
    <s v="Sant Esteve Ses."/>
    <m/>
    <m/>
    <m/>
    <m/>
    <n v="30"/>
    <x v="8"/>
    <x v="107"/>
    <x v="61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07:30:00"/>
    <d v="1899-12-30T07:30:00"/>
    <m/>
    <x v="1"/>
    <s v="JAR"/>
    <d v="2019-05-23T07:30:00"/>
    <m/>
    <s v="ALGAITRUCK"/>
    <s v="Descarga"/>
    <x v="1"/>
    <n v="13.5"/>
    <n v="26"/>
    <x v="0"/>
    <s v="SCHOELLER  LORQUI"/>
    <s v="Entre plantas"/>
    <s v="PALAU"/>
    <m/>
    <m/>
    <m/>
    <m/>
    <n v="60"/>
    <x v="6"/>
    <x v="107"/>
    <x v="2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3T00:00:00"/>
    <d v="1899-12-30T08:00:00"/>
    <d v="1899-12-30T08:00:00"/>
    <m/>
    <x v="1"/>
    <s v="JAR"/>
    <d v="2019-05-23T08:00:00"/>
    <m/>
    <s v="ALGAITRUCK"/>
    <s v="Carga"/>
    <x v="1"/>
    <n v="13.5"/>
    <n v="26"/>
    <x v="0"/>
    <s v="SCHOELLER  LORQUI"/>
    <s v="Entre plantas"/>
    <s v="Murcia"/>
    <m/>
    <m/>
    <m/>
    <m/>
    <n v="45"/>
    <x v="6"/>
    <x v="107"/>
    <x v="4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3T00:00:00"/>
    <d v="1899-12-30T08:15:00"/>
    <d v="1899-12-30T08:15:00"/>
    <m/>
    <x v="1"/>
    <s v="JAR"/>
    <d v="2019-05-23T08:30:00"/>
    <n v="28006"/>
    <s v="DAVID BERTRAN"/>
    <s v="Carga"/>
    <x v="0"/>
    <n v="4"/>
    <n v="6"/>
    <x v="0"/>
    <s v="VARIOS"/>
    <s v="Recogida diaria"/>
    <s v="San Esteve Sesrovires"/>
    <m/>
    <m/>
    <m/>
    <m/>
    <n v="20"/>
    <x v="5"/>
    <x v="107"/>
    <x v="94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08:30:00"/>
    <d v="1899-12-30T08:30:00"/>
    <m/>
    <x v="1"/>
    <s v="JAR"/>
    <d v="2019-05-23T08:30:00"/>
    <m/>
    <s v="COBARPLAS"/>
    <s v="Descarga"/>
    <x v="1"/>
    <n v="13.5"/>
    <n v="20"/>
    <x v="0"/>
    <s v="COBARPLAST"/>
    <s v="Proveedor Roto"/>
    <s v="PALAU"/>
    <m/>
    <m/>
    <m/>
    <m/>
    <n v="60"/>
    <x v="3"/>
    <x v="107"/>
    <x v="20"/>
    <m/>
    <n v="1"/>
    <x v="0"/>
    <x v="0"/>
    <s v="SI"/>
    <s v="SI"/>
    <s v="SI"/>
    <n v="0"/>
    <n v="1"/>
    <s v="PROVEEDORES"/>
    <x v="21"/>
    <x v="5"/>
    <n v="468"/>
    <n v="18"/>
    <n v="0.2"/>
  </r>
  <r>
    <d v="2019-05-23T00:00:00"/>
    <d v="1899-12-30T09:00:00"/>
    <d v="1899-12-30T09:00:00"/>
    <m/>
    <x v="1"/>
    <s v="JAR"/>
    <d v="2019-05-23T09:00:00"/>
    <m/>
    <s v="JOSE REY"/>
    <s v="Carga"/>
    <x v="1"/>
    <n v="13.5"/>
    <n v="26"/>
    <x v="0"/>
    <s v="FLUIDRA"/>
    <s v="DDP Cliente Roto"/>
    <s v="Maçanet de la Selva"/>
    <m/>
    <m/>
    <m/>
    <m/>
    <n v="40"/>
    <x v="6"/>
    <x v="107"/>
    <x v="22"/>
    <m/>
    <n v="1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09:30:00"/>
    <d v="1899-12-30T09:30:00"/>
    <m/>
    <x v="1"/>
    <s v="JAR"/>
    <d v="2019-05-23T09:30:00"/>
    <m/>
    <s v="GIMARCO"/>
    <s v="Descarga"/>
    <x v="0"/>
    <n v="4"/>
    <n v="8"/>
    <x v="0"/>
    <s v="SCHOELLER UK"/>
    <s v="Filial Import"/>
    <s v="PALAU"/>
    <s v="CB-1233"/>
    <m/>
    <m/>
    <m/>
    <n v="20"/>
    <x v="5"/>
    <x v="107"/>
    <x v="0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0:30:00"/>
    <d v="1899-12-30T10:30:00"/>
    <m/>
    <x v="1"/>
    <s v="JAR"/>
    <d v="2019-05-23T10:30:00"/>
    <n v="27010"/>
    <s v="EL MOSCA"/>
    <s v="Carga"/>
    <x v="1"/>
    <n v="13.5"/>
    <n v="22"/>
    <x v="0"/>
    <s v="SEAWORK FISH"/>
    <s v="DDP Cliente Inyección"/>
    <s v="varios"/>
    <m/>
    <m/>
    <m/>
    <m/>
    <n v="30"/>
    <x v="8"/>
    <x v="107"/>
    <x v="1"/>
    <m/>
    <n v="1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1:00:00"/>
    <d v="1899-12-30T11:00:00"/>
    <m/>
    <x v="1"/>
    <s v="JAR"/>
    <d v="2019-05-23T11:00:00"/>
    <n v="27880"/>
    <s v="SUS MEDIOS"/>
    <s v="Carga"/>
    <x v="1"/>
    <n v="13.5"/>
    <n v="26"/>
    <x v="2"/>
    <s v="SAT Nº9913 CITRICULTORES REUNIDOS"/>
    <s v="Retira cliente Inyección"/>
    <s v="MURC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23T00:00:00"/>
    <d v="1899-12-30T11:10:00"/>
    <d v="1899-12-30T11:10:00"/>
    <m/>
    <x v="1"/>
    <s v="JAR"/>
    <d v="2019-05-23T11:00:00"/>
    <m/>
    <s v="DAVID BERTRAN"/>
    <s v="Carga"/>
    <x v="0"/>
    <n v="4"/>
    <n v="6"/>
    <x v="0"/>
    <s v="RESIDUOS "/>
    <s v="Recogida diaria"/>
    <s v="La llagosta"/>
    <m/>
    <m/>
    <m/>
    <m/>
    <n v="20"/>
    <x v="3"/>
    <x v="107"/>
    <x v="79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1:15:00"/>
    <d v="1899-12-30T11:15:00"/>
    <m/>
    <x v="1"/>
    <s v="JAR"/>
    <d v="2019-05-23T11:30:00"/>
    <n v="6007255"/>
    <s v="BCN EXPRESS"/>
    <s v="Carga"/>
    <x v="0"/>
    <n v="4"/>
    <n v="7"/>
    <x v="0"/>
    <s v="SCHOELLER FRANCIA"/>
    <s v="DDP Cliente Filial"/>
    <s v="Francia"/>
    <m/>
    <m/>
    <m/>
    <m/>
    <n v="30"/>
    <x v="0"/>
    <x v="107"/>
    <x v="0"/>
    <m/>
    <n v="0"/>
    <x v="0"/>
    <x v="0"/>
    <s v="SI"/>
    <s v="SI"/>
    <s v="Adelanto"/>
    <n v="0"/>
    <n v="1"/>
    <s v="TRANS. PROPIO"/>
    <x v="21"/>
    <x v="5"/>
    <n v="468"/>
    <n v="18"/>
    <n v="0.2"/>
  </r>
  <r>
    <d v="2019-05-23T00:00:00"/>
    <d v="1899-12-30T11:30:00"/>
    <d v="1899-12-30T11:30:00"/>
    <m/>
    <x v="1"/>
    <s v="JAR"/>
    <d v="2019-05-23T11:30:00"/>
    <n v="6007162"/>
    <s v="J G H"/>
    <s v="Carga"/>
    <x v="1"/>
    <n v="13.5"/>
    <n v="26"/>
    <x v="2"/>
    <s v="RENTA BOX"/>
    <s v="Retira cliente Inyección"/>
    <s v="Murcia"/>
    <m/>
    <m/>
    <m/>
    <m/>
    <n v="45"/>
    <x v="8"/>
    <x v="107"/>
    <x v="20"/>
    <m/>
    <n v="1"/>
    <x v="0"/>
    <x v="0"/>
    <s v="SI"/>
    <s v="SI"/>
    <s v="Adelanto"/>
    <n v="0"/>
    <n v="1"/>
    <s v="CLIENTES"/>
    <x v="21"/>
    <x v="5"/>
    <n v="468"/>
    <n v="18"/>
    <n v="0.2"/>
  </r>
  <r>
    <d v="2019-05-23T00:00:00"/>
    <d v="1899-12-30T11:45:00"/>
    <d v="1899-12-30T11:45:00"/>
    <m/>
    <x v="1"/>
    <s v="JAR"/>
    <d v="2019-05-23T12:00:00"/>
    <s v="27811-27927"/>
    <s v="SUS MEDIOS"/>
    <s v="Carga"/>
    <x v="0"/>
    <n v="4"/>
    <n v="2"/>
    <x v="0"/>
    <s v="REGSISTEM"/>
    <s v="Retira cliente Roto"/>
    <s v="GIRONA"/>
    <m/>
    <m/>
    <m/>
    <m/>
    <n v="15"/>
    <x v="3"/>
    <x v="107"/>
    <x v="63"/>
    <m/>
    <n v="0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2:00:00"/>
    <d v="1899-12-30T12:00:00"/>
    <m/>
    <x v="1"/>
    <s v="JAR"/>
    <d v="2019-05-23T12:00:00"/>
    <m/>
    <s v="SUS MEDIOS"/>
    <s v="Descarga"/>
    <x v="1"/>
    <n v="13.5"/>
    <n v="26"/>
    <x v="0"/>
    <s v="MORSSINKHOF"/>
    <s v="Proveedor Inyección"/>
    <s v="PALAU"/>
    <m/>
    <m/>
    <m/>
    <m/>
    <n v="60"/>
    <x v="3"/>
    <x v="107"/>
    <x v="4"/>
    <m/>
    <n v="1"/>
    <x v="0"/>
    <x v="0"/>
    <s v="SI"/>
    <s v="SI"/>
    <s v="SI"/>
    <n v="0"/>
    <n v="1"/>
    <s v="PROVEEDORES"/>
    <x v="21"/>
    <x v="5"/>
    <n v="468"/>
    <n v="18"/>
    <n v="0.2"/>
  </r>
  <r>
    <d v="2019-05-23T00:00:00"/>
    <d v="1899-12-30T12:15:00"/>
    <d v="1899-12-30T12:15:00"/>
    <m/>
    <x v="1"/>
    <s v="JAR"/>
    <d v="2019-05-23T12:30:00"/>
    <n v="27854"/>
    <s v="DHL"/>
    <s v="Carga"/>
    <x v="0"/>
    <n v="2"/>
    <n v="2"/>
    <x v="0"/>
    <s v="VALEO"/>
    <s v="Retira cliente Inyección"/>
    <s v="varios"/>
    <m/>
    <m/>
    <m/>
    <m/>
    <n v="10"/>
    <x v="6"/>
    <x v="107"/>
    <x v="36"/>
    <m/>
    <n v="0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2:30:00"/>
    <d v="1899-12-30T12:30:00"/>
    <m/>
    <x v="1"/>
    <s v="JAR"/>
    <d v="2019-05-23T12:30:00"/>
    <n v="6007162"/>
    <s v="J G H"/>
    <s v="Carga"/>
    <x v="1"/>
    <n v="13.5"/>
    <n v="26"/>
    <x v="2"/>
    <s v="RENTA BOX"/>
    <s v="Retira cliente Inyección"/>
    <s v="Murcia"/>
    <m/>
    <m/>
    <m/>
    <m/>
    <n v="45"/>
    <x v="12"/>
    <x v="107"/>
    <x v="5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3:00:00"/>
    <d v="1899-12-30T13:00:00"/>
    <m/>
    <x v="1"/>
    <s v="JAR"/>
    <d v="2019-05-23T13:00:00"/>
    <m/>
    <s v="SUS MEDIOS"/>
    <s v="Carga"/>
    <x v="1"/>
    <n v="13.5"/>
    <n v="26"/>
    <x v="0"/>
    <s v="CHEP"/>
    <s v="Retira cliente Inyección"/>
    <s v="varios"/>
    <n v="3680381920"/>
    <m/>
    <m/>
    <m/>
    <n v="60"/>
    <x v="6"/>
    <x v="107"/>
    <x v="37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4:00:00"/>
    <d v="1899-12-30T14:00:00"/>
    <m/>
    <x v="1"/>
    <s v="JAR"/>
    <d v="2019-05-23T14:0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07"/>
    <x v="42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4:15:00"/>
    <d v="1899-12-30T14:15:00"/>
    <m/>
    <x v="1"/>
    <s v="JAR"/>
    <d v="2019-05-23T14:30:00"/>
    <m/>
    <s v="SUS MEDIOS"/>
    <s v="Carga"/>
    <x v="1"/>
    <n v="13.5"/>
    <n v="10"/>
    <x v="0"/>
    <s v="AQUA AMBIENT"/>
    <s v="Retira cliente Roto"/>
    <s v="Bernis"/>
    <m/>
    <m/>
    <m/>
    <m/>
    <n v="30"/>
    <x v="4"/>
    <x v="107"/>
    <x v="216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4:30:00"/>
    <d v="1899-12-30T14:30:00"/>
    <m/>
    <x v="1"/>
    <s v="JAR"/>
    <d v="2019-05-23T14:30:00"/>
    <n v="4001249"/>
    <s v="SUS MEDIOS"/>
    <s v="Carga"/>
    <x v="1"/>
    <n v="13.5"/>
    <n v="26"/>
    <x v="0"/>
    <s v="CHEP"/>
    <s v="Retira cliente Inyección"/>
    <s v="varios"/>
    <n v="3680380783"/>
    <m/>
    <m/>
    <m/>
    <n v="60"/>
    <x v="0"/>
    <x v="107"/>
    <x v="12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5:00:00"/>
    <d v="1899-12-30T15:00:00"/>
    <m/>
    <x v="1"/>
    <s v="JAR"/>
    <d v="2019-05-23T15:00:00"/>
    <s v="28059-60"/>
    <s v="GONZATRANS"/>
    <s v="Carga"/>
    <x v="1"/>
    <n v="13.5"/>
    <n v="26"/>
    <x v="0"/>
    <s v="FLUIDRA"/>
    <s v="DDP Cliente Roto"/>
    <s v="Murcia"/>
    <m/>
    <m/>
    <m/>
    <m/>
    <n v="60"/>
    <x v="4"/>
    <x v="107"/>
    <x v="39"/>
    <m/>
    <n v="1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5:15:00"/>
    <d v="1899-12-30T15:15:00"/>
    <m/>
    <x v="1"/>
    <s v="JAR"/>
    <d v="2019-05-23T15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07"/>
    <x v="120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5:30:00"/>
    <d v="1899-12-30T15:30:00"/>
    <m/>
    <x v="1"/>
    <s v="JAR"/>
    <d v="2019-05-23T15:30:00"/>
    <n v="27762"/>
    <s v="GARVI"/>
    <s v="Carga"/>
    <x v="0"/>
    <n v="2"/>
    <n v="2"/>
    <x v="0"/>
    <s v="EXPLOTACIONS PONS MARINS"/>
    <s v="DDP Cliente Inyección"/>
    <s v="Menorc"/>
    <m/>
    <m/>
    <m/>
    <m/>
    <n v="10"/>
    <x v="5"/>
    <x v="107"/>
    <x v="7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6:00:00"/>
    <d v="1899-12-30T16:00:00"/>
    <m/>
    <x v="1"/>
    <s v="JAR"/>
    <d v="2019-05-23T16:00:00"/>
    <n v="6007162"/>
    <s v="J G H"/>
    <s v="Carga"/>
    <x v="1"/>
    <n v="13.5"/>
    <n v="26"/>
    <x v="2"/>
    <s v="RENTA BOX"/>
    <s v="Retira cliente Inyección"/>
    <s v="Murcia"/>
    <m/>
    <m/>
    <m/>
    <m/>
    <n v="45"/>
    <x v="2"/>
    <x v="107"/>
    <x v="13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6:15:00"/>
    <d v="1899-12-30T16:15:00"/>
    <m/>
    <x v="1"/>
    <s v="JAR"/>
    <d v="2019-05-23T16:30:00"/>
    <m/>
    <s v="GIMARCO"/>
    <s v="Descarga"/>
    <x v="1"/>
    <n v="13.5"/>
    <n v="26"/>
    <x v="0"/>
    <s v="SCHOELLER GAILLON"/>
    <s v="Filial Import"/>
    <s v="GAILLON"/>
    <m/>
    <s v="1705-JCT_x0009_R-0932-BCX"/>
    <m/>
    <m/>
    <n v="60"/>
    <x v="0"/>
    <x v="107"/>
    <x v="177"/>
    <m/>
    <n v="1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7:00:00"/>
    <d v="1899-12-30T17:00:00"/>
    <m/>
    <x v="1"/>
    <s v="JAR"/>
    <d v="2019-05-23T17:0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07"/>
    <x v="242"/>
    <m/>
    <n v="1"/>
    <x v="0"/>
    <x v="0"/>
    <s v="SI"/>
    <s v="SI"/>
    <s v="Retraso"/>
    <n v="1"/>
    <n v="0"/>
    <s v="CLIENTES"/>
    <x v="21"/>
    <x v="5"/>
    <n v="468"/>
    <n v="18"/>
    <n v="0.2"/>
  </r>
  <r>
    <d v="2019-05-23T00:00:00"/>
    <d v="1899-12-30T17:15:00"/>
    <d v="1899-12-30T17:15:00"/>
    <m/>
    <x v="1"/>
    <s v="JAR"/>
    <d v="2019-05-23T17:30:00"/>
    <m/>
    <s v="TRANSABADELL"/>
    <s v="Carga"/>
    <x v="0"/>
    <n v="1"/>
    <n v="1"/>
    <x v="0"/>
    <s v="TRANSABADELL"/>
    <s v="DDP Cliente Inyección"/>
    <s v="varios"/>
    <m/>
    <m/>
    <m/>
    <m/>
    <n v="10"/>
    <x v="4"/>
    <x v="107"/>
    <x v="93"/>
    <m/>
    <n v="0"/>
    <x v="0"/>
    <x v="0"/>
    <s v="SI"/>
    <s v="SI"/>
    <s v="SI"/>
    <n v="0"/>
    <n v="1"/>
    <s v="TRANS. PROPIO"/>
    <x v="21"/>
    <x v="5"/>
    <n v="468"/>
    <n v="18"/>
    <n v="0.2"/>
  </r>
  <r>
    <d v="2019-05-23T00:00:00"/>
    <d v="1899-12-30T17:30:00"/>
    <d v="1899-12-30T17:30:00"/>
    <m/>
    <x v="1"/>
    <s v="JAR"/>
    <d v="2019-05-23T17:30:00"/>
    <n v="27999"/>
    <s v="XPOLOGISTIC"/>
    <s v="Carga"/>
    <x v="0"/>
    <n v="2"/>
    <n v="3"/>
    <x v="0"/>
    <s v="FIJAPLAST"/>
    <s v="Retira cliente Inyección"/>
    <s v="Granad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3T00:00:00"/>
    <d v="1899-12-30T18:00:00"/>
    <d v="1899-12-30T18:00:00"/>
    <m/>
    <x v="1"/>
    <s v="JAR"/>
    <d v="2019-05-23T18:00:00"/>
    <s v="27155 + 27727 + 28009"/>
    <s v="SESE"/>
    <s v="Carga"/>
    <x v="1"/>
    <n v="13.5"/>
    <n v="26"/>
    <x v="0"/>
    <s v="VALEO"/>
    <s v="Retira cliente Inyección"/>
    <s v="Jaén"/>
    <m/>
    <m/>
    <m/>
    <m/>
    <n v="60"/>
    <x v="0"/>
    <x v="107"/>
    <x v="47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9:00:00"/>
    <d v="1899-12-30T19:00:00"/>
    <m/>
    <x v="1"/>
    <s v="JAR"/>
    <d v="2019-05-23T19:00:00"/>
    <n v="6007162"/>
    <s v="J G H"/>
    <s v="Carga"/>
    <x v="1"/>
    <n v="13.5"/>
    <n v="26"/>
    <x v="2"/>
    <s v="RENTA BOX"/>
    <s v="Retira cliente Inyección"/>
    <s v="Murcia"/>
    <m/>
    <m/>
    <m/>
    <m/>
    <n v="45"/>
    <x v="2"/>
    <x v="107"/>
    <x v="57"/>
    <m/>
    <n v="1"/>
    <x v="0"/>
    <x v="0"/>
    <s v="SI"/>
    <s v="SI"/>
    <s v="SI"/>
    <n v="0"/>
    <n v="1"/>
    <s v="CLIENTES"/>
    <x v="21"/>
    <x v="5"/>
    <n v="468"/>
    <n v="18"/>
    <n v="0.2"/>
  </r>
  <r>
    <d v="2019-05-23T00:00:00"/>
    <d v="1899-12-30T19:30:00"/>
    <d v="1899-12-30T19:30:00"/>
    <m/>
    <x v="1"/>
    <s v="JAR"/>
    <d v="2019-05-23T19:30:00"/>
    <n v="27880"/>
    <s v="SUS MEDIOS"/>
    <s v="Carga"/>
    <x v="1"/>
    <n v="13.5"/>
    <n v="26"/>
    <x v="2"/>
    <s v="SAT Nº9913 CITRICULTORES REUNIDOS"/>
    <s v="Retira cliente Inyección"/>
    <s v="MURCIA"/>
    <m/>
    <m/>
    <m/>
    <m/>
    <n v="45"/>
    <x v="8"/>
    <x v="108"/>
    <x v="94"/>
    <m/>
    <n v="1"/>
    <x v="0"/>
    <x v="0"/>
    <s v="SI"/>
    <s v="Retraso"/>
    <s v="Retraso"/>
    <n v="1"/>
    <n v="0"/>
    <s v="CLIENTES"/>
    <x v="21"/>
    <x v="5"/>
    <n v="468"/>
    <n v="18"/>
    <n v="0.2"/>
  </r>
  <r>
    <d v="2019-05-23T00:00:00"/>
    <d v="1899-12-30T20:00:00"/>
    <d v="1899-12-30T20:00:00"/>
    <m/>
    <x v="1"/>
    <s v="JAR"/>
    <d v="2019-05-23T20:0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07"/>
    <x v="47"/>
    <m/>
    <n v="1"/>
    <x v="0"/>
    <x v="0"/>
    <s v="SI"/>
    <s v="SI"/>
    <s v="Adelanto"/>
    <n v="0"/>
    <n v="1"/>
    <s v="CLIENTES"/>
    <x v="21"/>
    <x v="5"/>
    <n v="468"/>
    <n v="18"/>
    <n v="0.2"/>
  </r>
  <r>
    <d v="2019-05-23T00:00:00"/>
    <d v="1899-12-30T21:30:00"/>
    <d v="1899-12-30T21:30:00"/>
    <m/>
    <x v="1"/>
    <s v="JAR"/>
    <d v="2019-05-23T21:30:00"/>
    <m/>
    <s v="SUS MEDIOS"/>
    <s v="Carga"/>
    <x v="1"/>
    <n v="13.5"/>
    <n v="26"/>
    <x v="0"/>
    <s v="CHEP"/>
    <s v="Retira cliente Inyección"/>
    <s v="varios"/>
    <n v="3680381911"/>
    <m/>
    <m/>
    <m/>
    <n v="60"/>
    <x v="0"/>
    <x v="107"/>
    <x v="47"/>
    <m/>
    <n v="1"/>
    <x v="0"/>
    <x v="0"/>
    <s v="SI"/>
    <s v="SI"/>
    <s v="Adelanto"/>
    <n v="0"/>
    <n v="1"/>
    <s v="CLIENTES"/>
    <x v="21"/>
    <x v="5"/>
    <n v="468"/>
    <n v="18"/>
    <n v="0.2"/>
  </r>
  <r>
    <d v="2019-05-24T00:00:00"/>
    <d v="1899-12-30T06:00:00"/>
    <d v="1899-12-30T06:00:00"/>
    <m/>
    <x v="1"/>
    <s v="JAR"/>
    <d v="2019-05-24T06:00:00"/>
    <m/>
    <s v="NOUTRANSPORT"/>
    <s v="Descarga"/>
    <x v="1"/>
    <n v="13.5"/>
    <n v="22"/>
    <x v="0"/>
    <s v="SCHOELLER GAILLON"/>
    <s v="Filial Import"/>
    <s v="GAILLON"/>
    <s v="VB-1240--venta 27010 - SEAWORK FISH PROCESSORS "/>
    <m/>
    <m/>
    <m/>
    <n v="45"/>
    <x v="8"/>
    <x v="108"/>
    <x v="22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4T00:00:00"/>
    <d v="1899-12-30T06:30:00"/>
    <d v="1899-12-30T06:30:00"/>
    <m/>
    <x v="1"/>
    <s v="JAR"/>
    <d v="2019-05-24T06:30:00"/>
    <m/>
    <s v="GONZATRANS"/>
    <s v="Carga"/>
    <x v="0"/>
    <n v="4"/>
    <n v="8"/>
    <x v="0"/>
    <s v="GONZATRANS"/>
    <s v="DDP Cliente Inyección"/>
    <s v="varios"/>
    <m/>
    <m/>
    <m/>
    <m/>
    <n v="30"/>
    <x v="8"/>
    <x v="108"/>
    <x v="167"/>
    <m/>
    <n v="0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07:00:00"/>
    <d v="1899-12-30T07:00:00"/>
    <m/>
    <x v="1"/>
    <s v="JAR"/>
    <d v="2019-05-24T07:00:00"/>
    <n v="27010"/>
    <s v="EL MOSCA"/>
    <s v="Carga"/>
    <x v="1"/>
    <n v="13.5"/>
    <n v="22"/>
    <x v="0"/>
    <s v="SEAWORK FISH"/>
    <s v="DDP Cliente Inyección"/>
    <s v="varios"/>
    <m/>
    <m/>
    <m/>
    <m/>
    <n v="45"/>
    <x v="8"/>
    <x v="108"/>
    <x v="22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4T00:00:00"/>
    <d v="1899-12-30T07:30:00"/>
    <d v="1899-12-30T07:30:00"/>
    <m/>
    <x v="1"/>
    <s v="JAR"/>
    <d v="2019-05-24T07:30:00"/>
    <m/>
    <s v="ALGAITRUCK"/>
    <s v="Descarga"/>
    <x v="1"/>
    <n v="13.5"/>
    <n v="26"/>
    <x v="0"/>
    <s v="SCHOELLER  LORQUI"/>
    <s v="Entre plantas"/>
    <s v="PALAU"/>
    <m/>
    <m/>
    <m/>
    <m/>
    <n v="60"/>
    <x v="6"/>
    <x v="108"/>
    <x v="5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4T00:00:00"/>
    <d v="1899-12-30T07:45:00"/>
    <d v="1899-12-30T07:45:00"/>
    <m/>
    <x v="1"/>
    <s v="JAR"/>
    <d v="2019-05-24T08:00:00"/>
    <m/>
    <s v="DAVID BERTRAN"/>
    <s v="Carga"/>
    <x v="0"/>
    <n v="4"/>
    <n v="6"/>
    <x v="0"/>
    <s v="RESIDUOS "/>
    <s v="Recogida diaria"/>
    <s v="La llagosta"/>
    <m/>
    <m/>
    <m/>
    <m/>
    <n v="20"/>
    <x v="6"/>
    <x v="108"/>
    <x v="213"/>
    <m/>
    <n v="0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08:00:00"/>
    <d v="1899-12-30T08:00:00"/>
    <m/>
    <x v="1"/>
    <s v="JAR"/>
    <d v="2019-05-24T08:00:00"/>
    <m/>
    <s v="GIMARCO"/>
    <s v="Descarga"/>
    <x v="1"/>
    <n v="13.5"/>
    <n v="26"/>
    <x v="0"/>
    <s v="SCHOELLER GAILLON"/>
    <s v="Filial Import"/>
    <s v="GAILLON"/>
    <m/>
    <m/>
    <m/>
    <m/>
    <n v="30"/>
    <x v="8"/>
    <x v="108"/>
    <x v="9"/>
    <m/>
    <n v="1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08:30:00"/>
    <d v="1899-12-30T08:30:00"/>
    <m/>
    <x v="1"/>
    <s v="JAR"/>
    <d v="2019-05-24T08:30:00"/>
    <n v="28096"/>
    <s v="SUS MEDIOS"/>
    <s v="Carga"/>
    <x v="0"/>
    <n v="1"/>
    <n v="2"/>
    <x v="0"/>
    <s v="MULTIPLASTIC"/>
    <s v="Retira cliente Inyección"/>
    <s v="varios"/>
    <m/>
    <m/>
    <m/>
    <m/>
    <n v="10"/>
    <x v="5"/>
    <x v="108"/>
    <x v="20"/>
    <m/>
    <n v="0"/>
    <x v="0"/>
    <x v="0"/>
    <s v="SI"/>
    <s v="SI"/>
    <s v="SI"/>
    <n v="0"/>
    <n v="1"/>
    <s v="CLIENTES"/>
    <x v="21"/>
    <x v="5"/>
    <n v="468"/>
    <n v="18"/>
    <n v="0.2"/>
  </r>
  <r>
    <d v="2019-05-24T00:00:00"/>
    <d v="1899-12-30T09:00:00"/>
    <d v="1899-12-30T09:00:00"/>
    <m/>
    <x v="1"/>
    <s v="JAR"/>
    <d v="2019-05-24T09:00:00"/>
    <m/>
    <s v="NOUTRANSPORT"/>
    <s v="Descarga"/>
    <x v="1"/>
    <n v="13.5"/>
    <n v="22"/>
    <x v="0"/>
    <s v="SCHOELLER GAILLON"/>
    <s v="Filial Import"/>
    <s v="GAILLON"/>
    <s v="VB-1240--venta 27010 - SEAWORK FISH PROCESSORS "/>
    <s v="92-US-54 / L-186400"/>
    <m/>
    <m/>
    <n v="40"/>
    <x v="4"/>
    <x v="108"/>
    <x v="4"/>
    <m/>
    <n v="1"/>
    <x v="0"/>
    <x v="0"/>
    <s v="SI"/>
    <s v="SI"/>
    <s v="Retraso"/>
    <n v="1"/>
    <n v="0"/>
    <s v="TRANS. PROPIO"/>
    <x v="21"/>
    <x v="5"/>
    <n v="468"/>
    <n v="18"/>
    <n v="0.2"/>
  </r>
  <r>
    <d v="2019-05-24T00:00:00"/>
    <d v="1899-12-30T09:45:00"/>
    <d v="1899-12-30T09:45:00"/>
    <m/>
    <x v="1"/>
    <s v="JAR"/>
    <d v="2019-05-24T10:00:00"/>
    <m/>
    <s v="DAVID BERTRAN"/>
    <s v="Descarga"/>
    <x v="0"/>
    <n v="4"/>
    <n v="6"/>
    <x v="0"/>
    <s v="POLYLIB"/>
    <s v="Recogida diaria"/>
    <s v="PALAU"/>
    <m/>
    <m/>
    <m/>
    <m/>
    <n v="20"/>
    <x v="6"/>
    <x v="108"/>
    <x v="53"/>
    <m/>
    <n v="0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0:00:00"/>
    <d v="1899-12-30T10:00:00"/>
    <m/>
    <x v="1"/>
    <s v="JAR"/>
    <d v="2019-05-24T10:00:00"/>
    <n v="27880"/>
    <s v="SUS MEDIOS"/>
    <s v="Carga"/>
    <x v="1"/>
    <n v="13.5"/>
    <n v="26"/>
    <x v="2"/>
    <s v="SAT Nº9913 CITRICULTORES REUNIDOS"/>
    <s v="Retira cliente Inyección"/>
    <s v="MURCIA"/>
    <m/>
    <m/>
    <m/>
    <m/>
    <n v="45"/>
    <x v="2"/>
    <x v="108"/>
    <x v="13"/>
    <m/>
    <n v="1"/>
    <x v="0"/>
    <x v="0"/>
    <s v="SI"/>
    <s v="SI"/>
    <s v="Retraso"/>
    <n v="1"/>
    <n v="0"/>
    <s v="CLIENTES"/>
    <x v="21"/>
    <x v="5"/>
    <n v="468"/>
    <n v="18"/>
    <n v="0.2"/>
  </r>
  <r>
    <d v="2019-05-24T00:00:00"/>
    <d v="1899-12-30T10:10:00"/>
    <d v="1899-12-30T10:10:00"/>
    <m/>
    <x v="1"/>
    <s v="JAR"/>
    <d v="2019-05-24T10:00:00"/>
    <m/>
    <s v="DAVID BERTRAN"/>
    <s v="Carga"/>
    <x v="0"/>
    <n v="1"/>
    <n v="2"/>
    <x v="0"/>
    <s v="VARIOS"/>
    <s v="DDP Cliente Inyección"/>
    <s v="Parets de Valles"/>
    <m/>
    <m/>
    <m/>
    <m/>
    <n v="10"/>
    <x v="3"/>
    <x v="108"/>
    <x v="95"/>
    <m/>
    <n v="0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0:30:00"/>
    <d v="1899-12-30T10:30:00"/>
    <m/>
    <x v="1"/>
    <s v="JAR"/>
    <d v="2019-05-24T10:3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108"/>
    <x v="1"/>
    <m/>
    <n v="1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1:00:00"/>
    <d v="1899-12-30T11:00:00"/>
    <m/>
    <x v="1"/>
    <s v="JAR"/>
    <d v="2019-05-24T11:00:00"/>
    <n v="27880"/>
    <s v="SUS MEDIOS"/>
    <s v="Carga"/>
    <x v="1"/>
    <n v="13.5"/>
    <n v="26"/>
    <x v="2"/>
    <s v="SAT Nº9913 CITRICULTORES REUNIDOS"/>
    <s v="Retira cliente Inyección"/>
    <s v="MURC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24T00:00:00"/>
    <d v="1899-12-30T11:30:00"/>
    <d v="1899-12-30T11:30:00"/>
    <m/>
    <x v="1"/>
    <s v="JAR"/>
    <d v="2019-05-24T11:30:00"/>
    <m/>
    <s v="NOUTRANSPORT"/>
    <s v="Descarga"/>
    <x v="0"/>
    <n v="4"/>
    <n v="7"/>
    <x v="0"/>
    <s v="SCHOELLER SCHWERIN"/>
    <s v="Filial Import"/>
    <s v="PALAU"/>
    <s v="tb trae 33palets más pedido 413009247 – 27990 que tiene que descargar en st. Esteve ses rovires)"/>
    <m/>
    <m/>
    <m/>
    <n v="30"/>
    <x v="0"/>
    <x v="108"/>
    <x v="41"/>
    <m/>
    <n v="0"/>
    <x v="0"/>
    <x v="0"/>
    <s v="SI"/>
    <s v="SI"/>
    <s v="Retraso"/>
    <n v="1"/>
    <n v="0"/>
    <s v="TRANS. PROPIO"/>
    <x v="21"/>
    <x v="5"/>
    <n v="468"/>
    <n v="18"/>
    <n v="0.2"/>
  </r>
  <r>
    <d v="2019-05-24T00:00:00"/>
    <d v="1899-12-30T12:00:00"/>
    <d v="1899-12-30T12:00:00"/>
    <m/>
    <x v="1"/>
    <s v="JAR"/>
    <d v="2019-05-24T12:0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4"/>
    <x v="108"/>
    <x v="60"/>
    <m/>
    <n v="1"/>
    <x v="0"/>
    <x v="0"/>
    <s v="SI"/>
    <s v="SI"/>
    <s v="Retraso"/>
    <n v="1"/>
    <n v="0"/>
    <s v="CLIENTES"/>
    <x v="21"/>
    <x v="5"/>
    <n v="468"/>
    <n v="18"/>
    <n v="0.2"/>
  </r>
  <r>
    <d v="2019-05-24T00:00:00"/>
    <d v="1899-12-30T12:30:00"/>
    <d v="1899-12-30T12:30:00"/>
    <m/>
    <x v="1"/>
    <s v="MR"/>
    <d v="2019-05-24T12:30:00"/>
    <m/>
    <s v="SUS MEDIOS"/>
    <s v="Carga"/>
    <x v="0"/>
    <n v="5"/>
    <n v="2.5"/>
    <x v="0"/>
    <s v="3 OPAL CENTRAL DE ENVASES"/>
    <s v="Retira cliente Inyección"/>
    <s v="MADRID"/>
    <s v="28019, 27632, 27415"/>
    <s v="3175FVF R8690BBZ"/>
    <m/>
    <m/>
    <n v="20"/>
    <x v="4"/>
    <x v="108"/>
    <x v="5"/>
    <m/>
    <n v="0"/>
    <x v="0"/>
    <x v="0"/>
    <s v="SI"/>
    <s v="SI"/>
    <s v="SI"/>
    <n v="0"/>
    <n v="1"/>
    <s v="CLIENTES"/>
    <x v="21"/>
    <x v="5"/>
    <n v="468"/>
    <n v="18"/>
    <n v="0.2"/>
  </r>
  <r>
    <d v="2019-05-24T00:00:00"/>
    <d v="1899-12-30T13:00:00"/>
    <d v="1899-12-30T13:00:00"/>
    <m/>
    <x v="1"/>
    <s v="JAR"/>
    <d v="2019-05-24T13:00:00"/>
    <n v="6007162"/>
    <s v="ALGAITRUCK"/>
    <s v="Carga"/>
    <x v="1"/>
    <n v="13.5"/>
    <n v="26"/>
    <x v="2"/>
    <s v="RENTA BOX"/>
    <s v="Retira cliente Inyección"/>
    <s v="Murcia"/>
    <m/>
    <m/>
    <m/>
    <m/>
    <n v="45"/>
    <x v="4"/>
    <x v="108"/>
    <x v="42"/>
    <m/>
    <n v="1"/>
    <x v="0"/>
    <x v="0"/>
    <s v="SI"/>
    <s v="SI"/>
    <s v="Retraso"/>
    <n v="1"/>
    <n v="0"/>
    <s v="CLIENTES"/>
    <x v="21"/>
    <x v="5"/>
    <n v="468"/>
    <n v="18"/>
    <n v="0.2"/>
  </r>
  <r>
    <d v="2019-05-24T00:00:00"/>
    <d v="1899-12-30T13:30:00"/>
    <d v="1899-12-30T13:30:00"/>
    <m/>
    <x v="1"/>
    <s v="JAR"/>
    <d v="2019-05-24T13:30:00"/>
    <n v="27010"/>
    <s v="EL MOSCA"/>
    <s v="Carga"/>
    <x v="1"/>
    <n v="13.5"/>
    <n v="22"/>
    <x v="0"/>
    <s v="SEAWORK FISH"/>
    <s v="DDP Cliente Inyección"/>
    <s v="varios"/>
    <m/>
    <m/>
    <m/>
    <m/>
    <n v="40"/>
    <x v="4"/>
    <x v="108"/>
    <x v="6"/>
    <m/>
    <n v="1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4:00:00"/>
    <d v="1899-12-30T14:00:00"/>
    <m/>
    <x v="1"/>
    <s v="JAR"/>
    <d v="2019-05-24T14:00:00"/>
    <m/>
    <s v="NOUTRANSPORT"/>
    <s v="Descarga"/>
    <x v="0"/>
    <n v="8"/>
    <n v="16"/>
    <x v="0"/>
    <s v="SCHOELLER NRX"/>
    <s v="Filial Import"/>
    <s v="NURIEUX"/>
    <m/>
    <m/>
    <m/>
    <m/>
    <n v="45"/>
    <x v="0"/>
    <x v="108"/>
    <x v="42"/>
    <m/>
    <n v="0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4:30:00"/>
    <d v="1899-12-30T14:30:00"/>
    <m/>
    <x v="1"/>
    <s v="JAR"/>
    <d v="2019-05-24T14:30:00"/>
    <n v="28000"/>
    <s v="DASCHER"/>
    <s v="Carga"/>
    <x v="0"/>
    <n v="1"/>
    <n v="1"/>
    <x v="0"/>
    <s v="CROPU"/>
    <s v="Retira cliente Inyección"/>
    <s v="Burgos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4T00:00:00"/>
    <d v="1899-12-30T15:00:00"/>
    <d v="1899-12-30T15:00:00"/>
    <m/>
    <x v="1"/>
    <s v="JAR"/>
    <d v="2019-05-24T15:0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6"/>
    <x v="108"/>
    <x v="47"/>
    <m/>
    <n v="1"/>
    <x v="0"/>
    <x v="0"/>
    <s v="SI"/>
    <s v="SI"/>
    <s v="Retraso"/>
    <n v="1"/>
    <n v="0"/>
    <s v="CLIENTES"/>
    <x v="21"/>
    <x v="5"/>
    <n v="468"/>
    <n v="18"/>
    <n v="0.2"/>
  </r>
  <r>
    <d v="2019-05-24T00:00:00"/>
    <d v="1899-12-30T15:30:00"/>
    <d v="1899-12-30T15:30:00"/>
    <m/>
    <x v="1"/>
    <s v="JAR"/>
    <d v="2019-05-24T15:30:00"/>
    <n v="6007162"/>
    <s v="J G H"/>
    <s v="Carga"/>
    <x v="1"/>
    <n v="13.5"/>
    <n v="26"/>
    <x v="2"/>
    <s v="RENTA BOX"/>
    <s v="Retira cliente Inyección"/>
    <s v="Murcia"/>
    <m/>
    <m/>
    <m/>
    <m/>
    <n v="45"/>
    <x v="2"/>
    <x v="108"/>
    <x v="7"/>
    <m/>
    <n v="1"/>
    <x v="0"/>
    <x v="0"/>
    <s v="SI"/>
    <s v="SI"/>
    <s v="SI"/>
    <n v="0"/>
    <n v="1"/>
    <s v="CLIENTES"/>
    <x v="21"/>
    <x v="5"/>
    <n v="468"/>
    <n v="18"/>
    <n v="0.2"/>
  </r>
  <r>
    <d v="2019-05-24T00:00:00"/>
    <d v="1899-12-30T16:00:00"/>
    <d v="1899-12-30T16:00:00"/>
    <m/>
    <x v="1"/>
    <s v="JAR"/>
    <d v="2019-05-24T16:00:00"/>
    <m/>
    <s v="ALGAITRUCK"/>
    <s v="Descarga"/>
    <x v="1"/>
    <n v="13.5"/>
    <n v="26"/>
    <x v="0"/>
    <s v="SCHOELLER  LORQUI"/>
    <s v="Entre plantas"/>
    <s v="PALAU"/>
    <m/>
    <m/>
    <m/>
    <m/>
    <n v="45"/>
    <x v="4"/>
    <x v="108"/>
    <x v="13"/>
    <m/>
    <n v="1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6:15:00"/>
    <d v="1899-12-30T16:15:00"/>
    <m/>
    <x v="1"/>
    <s v="JAR"/>
    <d v="2019-05-24T16:30:00"/>
    <m/>
    <s v="SUS MEDIOS"/>
    <s v="Carga"/>
    <x v="0"/>
    <n v="4"/>
    <n v="5"/>
    <x v="0"/>
    <s v="AQUA AMBIENT"/>
    <s v="Retira cliente Roto"/>
    <s v="Portugal"/>
    <m/>
    <m/>
    <m/>
    <m/>
    <n v="15"/>
    <x v="0"/>
    <x v="108"/>
    <x v="177"/>
    <m/>
    <n v="0"/>
    <x v="0"/>
    <x v="0"/>
    <s v="SI"/>
    <s v="SI"/>
    <s v="SI"/>
    <n v="0"/>
    <n v="1"/>
    <s v="CLIENTES"/>
    <x v="21"/>
    <x v="5"/>
    <n v="468"/>
    <n v="18"/>
    <n v="0.2"/>
  </r>
  <r>
    <d v="2019-05-24T00:00:00"/>
    <d v="1899-12-30T16:30:00"/>
    <d v="1899-12-30T16:30:00"/>
    <m/>
    <x v="1"/>
    <s v="JAR"/>
    <d v="2019-05-24T16:3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108"/>
    <x v="8"/>
    <m/>
    <n v="1"/>
    <x v="0"/>
    <x v="0"/>
    <s v="SI"/>
    <s v="SI"/>
    <s v="SI"/>
    <n v="0"/>
    <n v="1"/>
    <s v="PROVEEDORES"/>
    <x v="21"/>
    <x v="5"/>
    <n v="468"/>
    <n v="18"/>
    <n v="0.2"/>
  </r>
  <r>
    <d v="2019-05-24T00:00:00"/>
    <d v="1899-12-30T16:40:00"/>
    <d v="1899-12-30T16:40:00"/>
    <m/>
    <x v="1"/>
    <s v="JAR"/>
    <d v="2019-05-24T16:30:00"/>
    <n v="27806"/>
    <s v="TXT"/>
    <s v="Carga"/>
    <x v="0"/>
    <n v="2"/>
    <n v="3"/>
    <x v="0"/>
    <s v="FUJIKURA AUTO."/>
    <s v="Retira cliente Inyección"/>
    <s v="Marroc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4T00:00:00"/>
    <d v="1899-12-30T16:45:00"/>
    <d v="1899-12-30T16:45:00"/>
    <m/>
    <x v="1"/>
    <s v="JAR"/>
    <d v="2019-05-24T17:00:00"/>
    <n v="27806"/>
    <s v="TXT"/>
    <s v="Carga"/>
    <x v="0"/>
    <n v="2"/>
    <n v="3"/>
    <x v="0"/>
    <s v="FUJIKURA AUTO."/>
    <s v="Retira cliente Inyección"/>
    <s v="Marroc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4T00:00:00"/>
    <d v="1899-12-30T17:00:00"/>
    <d v="1899-12-30T17:00:00"/>
    <m/>
    <x v="1"/>
    <s v="JAR"/>
    <d v="2019-05-24T17:0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08"/>
    <x v="12"/>
    <m/>
    <n v="1"/>
    <x v="0"/>
    <x v="0"/>
    <s v="SI"/>
    <s v="SI"/>
    <s v="Adelanto"/>
    <n v="0"/>
    <n v="1"/>
    <s v="CLIENTES"/>
    <x v="21"/>
    <x v="5"/>
    <n v="468"/>
    <n v="18"/>
    <n v="0.2"/>
  </r>
  <r>
    <d v="2019-05-24T00:00:00"/>
    <d v="1899-12-30T17:15:00"/>
    <d v="1899-12-30T17:15:00"/>
    <m/>
    <x v="1"/>
    <s v="JAR"/>
    <d v="2019-05-24T17:30:00"/>
    <m/>
    <s v="TRANSABADELL"/>
    <s v="Carga"/>
    <x v="0"/>
    <n v="3"/>
    <n v="2"/>
    <x v="0"/>
    <s v="TRANSABADELL"/>
    <s v="DDP Cliente Inyección"/>
    <s v="varios"/>
    <m/>
    <m/>
    <m/>
    <m/>
    <n v="20"/>
    <x v="0"/>
    <x v="108"/>
    <x v="93"/>
    <m/>
    <n v="0"/>
    <x v="0"/>
    <x v="0"/>
    <s v="SI"/>
    <s v="SI"/>
    <s v="SI"/>
    <n v="0"/>
    <n v="1"/>
    <s v="TRANS. PROPIO"/>
    <x v="21"/>
    <x v="5"/>
    <n v="468"/>
    <n v="18"/>
    <n v="0.2"/>
  </r>
  <r>
    <d v="2019-05-24T00:00:00"/>
    <d v="1899-12-30T17:30:00"/>
    <d v="1899-12-30T17:30:00"/>
    <m/>
    <x v="1"/>
    <s v="JAR"/>
    <d v="2019-05-24T17:30:00"/>
    <m/>
    <s v="SUS MEDIOS"/>
    <s v="Descarga"/>
    <x v="1"/>
    <n v="13.5"/>
    <n v="26"/>
    <x v="0"/>
    <s v="CHEP"/>
    <s v="Proveedor Inyección"/>
    <s v="PALAU"/>
    <n v="3680380733"/>
    <m/>
    <m/>
    <m/>
    <n v="60"/>
    <x v="4"/>
    <x v="108"/>
    <x v="56"/>
    <m/>
    <n v="1"/>
    <x v="0"/>
    <x v="0"/>
    <s v="SI"/>
    <s v="SI"/>
    <s v="SI"/>
    <n v="0"/>
    <n v="1"/>
    <s v="PROVEEDORES"/>
    <x v="21"/>
    <x v="5"/>
    <n v="468"/>
    <n v="18"/>
    <n v="0.2"/>
  </r>
  <r>
    <d v="2019-05-24T00:00:00"/>
    <d v="1899-12-30T18:30:00"/>
    <d v="1899-12-30T18:30:00"/>
    <m/>
    <x v="1"/>
    <s v="JAR"/>
    <d v="2019-05-24T18:30:00"/>
    <n v="28134"/>
    <s v="SUS MEDIOS"/>
    <s v="Carga"/>
    <x v="1"/>
    <n v="13.5"/>
    <n v="26"/>
    <x v="0"/>
    <s v="IMA ACUICULTURA"/>
    <s v="Retira cliente Roto"/>
    <s v="Tarragona"/>
    <m/>
    <m/>
    <m/>
    <m/>
    <n v="60"/>
    <x v="4"/>
    <x v="108"/>
    <x v="50"/>
    <m/>
    <n v="1"/>
    <x v="0"/>
    <x v="0"/>
    <s v="SI"/>
    <s v="SI"/>
    <s v="Retraso"/>
    <n v="1"/>
    <n v="0"/>
    <s v="CLIENTES"/>
    <x v="21"/>
    <x v="5"/>
    <n v="468"/>
    <n v="18"/>
    <n v="0.2"/>
  </r>
  <r>
    <d v="2019-05-24T00:00:00"/>
    <d v="1899-12-30T19:30:00"/>
    <d v="1899-12-30T19:30:00"/>
    <m/>
    <x v="1"/>
    <s v="JAR"/>
    <d v="2019-05-24T19:3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0"/>
    <x v="108"/>
    <x v="190"/>
    <m/>
    <n v="1"/>
    <x v="0"/>
    <x v="0"/>
    <s v="SI"/>
    <s v="SI"/>
    <s v="Retraso"/>
    <n v="1"/>
    <n v="0"/>
    <s v="CLIENTES"/>
    <x v="21"/>
    <x v="5"/>
    <n v="468"/>
    <n v="18"/>
    <n v="0.2"/>
  </r>
  <r>
    <d v="2019-05-24T00:00:00"/>
    <d v="1899-12-30T20:30:00"/>
    <d v="1899-12-30T20:30:00"/>
    <m/>
    <x v="1"/>
    <s v="JAR"/>
    <d v="2019-05-24T20:30:00"/>
    <m/>
    <s v="SUS MEDIOS"/>
    <s v="Carga"/>
    <x v="1"/>
    <n v="13.5"/>
    <n v="26"/>
    <x v="0"/>
    <s v="CHEP"/>
    <s v="Retira cliente Inyección"/>
    <s v="varios"/>
    <n v="3680381916"/>
    <m/>
    <m/>
    <m/>
    <n v="90"/>
    <x v="8"/>
    <x v="108"/>
    <x v="3"/>
    <m/>
    <n v="1"/>
    <x v="0"/>
    <x v="0"/>
    <s v="SI"/>
    <s v="SI"/>
    <s v="Adelanto"/>
    <n v="0"/>
    <n v="1"/>
    <s v="CLIENTES"/>
    <x v="21"/>
    <x v="5"/>
    <n v="468"/>
    <n v="18"/>
    <n v="0.2"/>
  </r>
  <r>
    <d v="2019-05-24T00:00:00"/>
    <d v="1899-12-30T21:30:00"/>
    <d v="1899-12-30T21:30:00"/>
    <m/>
    <x v="1"/>
    <s v="JAR"/>
    <d v="2019-05-24T21:30:00"/>
    <m/>
    <s v="SUS MEDIOS"/>
    <s v="Carga"/>
    <x v="1"/>
    <n v="13.5"/>
    <n v="26"/>
    <x v="0"/>
    <s v="CHEP"/>
    <s v="Retira cliente Inyección"/>
    <s v="varios"/>
    <n v="3680381917"/>
    <m/>
    <m/>
    <m/>
    <n v="60"/>
    <x v="8"/>
    <x v="109"/>
    <x v="5"/>
    <m/>
    <n v="1"/>
    <x v="0"/>
    <x v="0"/>
    <s v="SI"/>
    <s v="Retraso"/>
    <s v="Retraso"/>
    <n v="1"/>
    <n v="0"/>
    <s v="CLIENTES"/>
    <x v="22"/>
    <x v="5"/>
    <n v="468"/>
    <n v="18"/>
    <n v="0.2"/>
  </r>
  <r>
    <d v="2019-05-27T00:00:00"/>
    <d v="1899-12-30T06:00:00"/>
    <d v="1899-12-30T06:00:00"/>
    <m/>
    <x v="1"/>
    <s v="JAR"/>
    <d v="2019-05-27T06:00:00"/>
    <s v="silo 6 KM"/>
    <s v="SUS MEDIOS"/>
    <s v="Descarga"/>
    <x v="0"/>
    <n v="1"/>
    <n v="1"/>
    <x v="0"/>
    <s v="HIDROAGUA"/>
    <s v="Proveedor Inyección"/>
    <s v="PALAU"/>
    <s v="Descargar en Silo 6  KM  (A141801M04) "/>
    <m/>
    <m/>
    <m/>
    <m/>
    <x v="3"/>
    <x v="109"/>
    <x v="5"/>
    <m/>
    <n v="0"/>
    <x v="0"/>
    <x v="0"/>
    <s v="SI"/>
    <s v="SI"/>
    <s v="Retraso"/>
    <n v="1"/>
    <n v="0"/>
    <s v="PROVEEDORES"/>
    <x v="22"/>
    <x v="5"/>
    <n v="468"/>
    <n v="18"/>
    <n v="0.2"/>
  </r>
  <r>
    <d v="2019-05-27T00:00:00"/>
    <d v="1899-12-30T07:00:00"/>
    <d v="1899-12-30T07:00:00"/>
    <m/>
    <x v="1"/>
    <s v="JAR"/>
    <d v="2019-05-27T07:00:00"/>
    <m/>
    <s v="ALGAITRUCK"/>
    <s v="Descarga"/>
    <x v="1"/>
    <n v="13.5"/>
    <n v="26"/>
    <x v="0"/>
    <s v="SCHOELLER  LORQUI"/>
    <s v="Entre plantas"/>
    <s v="PALAU"/>
    <m/>
    <m/>
    <m/>
    <m/>
    <n v="60"/>
    <x v="8"/>
    <x v="109"/>
    <x v="61"/>
    <m/>
    <n v="1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07:30:00"/>
    <d v="1899-12-30T07:30:00"/>
    <m/>
    <x v="1"/>
    <s v="JAR"/>
    <d v="2019-05-27T07:30:00"/>
    <m/>
    <s v="SUS MEDIOS"/>
    <s v="Descarga"/>
    <x v="0"/>
    <n v="5"/>
    <n v="10"/>
    <x v="0"/>
    <s v="SERRADORA DOMENECH"/>
    <s v="Proveedor Inyección"/>
    <s v="PALAU"/>
    <m/>
    <m/>
    <m/>
    <m/>
    <n v="45"/>
    <x v="6"/>
    <x v="109"/>
    <x v="18"/>
    <m/>
    <n v="0"/>
    <x v="0"/>
    <x v="0"/>
    <s v="SI"/>
    <s v="SI"/>
    <s v="SI"/>
    <n v="0"/>
    <n v="1"/>
    <s v="PROVEEDORES"/>
    <x v="22"/>
    <x v="5"/>
    <n v="468"/>
    <n v="18"/>
    <n v="0.2"/>
  </r>
  <r>
    <d v="2019-05-27T00:00:00"/>
    <d v="1899-12-30T08:00:00"/>
    <d v="1899-12-30T08:00:00"/>
    <m/>
    <x v="1"/>
    <s v="JAR"/>
    <d v="2019-05-27T08:00:00"/>
    <m/>
    <s v="DAVID BERTRAN"/>
    <s v="Carga"/>
    <x v="0"/>
    <n v="4"/>
    <n v="6"/>
    <x v="0"/>
    <s v="ALTOPLAST"/>
    <s v="Proveedor Inyección"/>
    <s v="Hostalets de Balenya"/>
    <m/>
    <m/>
    <m/>
    <m/>
    <n v="20"/>
    <x v="6"/>
    <x v="109"/>
    <x v="9"/>
    <m/>
    <n v="0"/>
    <x v="0"/>
    <x v="0"/>
    <s v="SI"/>
    <s v="SI"/>
    <s v="SI"/>
    <n v="0"/>
    <n v="1"/>
    <s v="PROVEEDORES"/>
    <x v="22"/>
    <x v="5"/>
    <n v="468"/>
    <n v="18"/>
    <n v="0.2"/>
  </r>
  <r>
    <d v="2019-05-27T00:00:00"/>
    <d v="1899-12-30T09:00:00"/>
    <d v="1899-12-30T09:00:00"/>
    <m/>
    <x v="1"/>
    <s v="JAR"/>
    <d v="2019-05-27T09:00:00"/>
    <m/>
    <s v="SUS MEDIOS"/>
    <s v="Descarga"/>
    <x v="1"/>
    <n v="13.5"/>
    <n v="26"/>
    <x v="0"/>
    <s v="MORSSINKHOF"/>
    <s v="Proveedor Inyección"/>
    <s v="PALAU"/>
    <m/>
    <m/>
    <m/>
    <m/>
    <n v="60"/>
    <x v="6"/>
    <x v="109"/>
    <x v="22"/>
    <m/>
    <n v="1"/>
    <x v="0"/>
    <x v="0"/>
    <s v="SI"/>
    <s v="SI"/>
    <s v="SI"/>
    <n v="0"/>
    <n v="1"/>
    <s v="PROVEEDORES"/>
    <x v="22"/>
    <x v="5"/>
    <n v="468"/>
    <n v="18"/>
    <n v="0.2"/>
  </r>
  <r>
    <d v="2019-05-27T00:00:00"/>
    <d v="1899-12-30T09:30:00"/>
    <d v="1899-12-30T09:30:00"/>
    <m/>
    <x v="1"/>
    <s v="JAR"/>
    <d v="2019-05-27T09:30:00"/>
    <m/>
    <s v="GARVI"/>
    <s v="Descarga"/>
    <x v="0"/>
    <n v="10"/>
    <n v="20"/>
    <x v="0"/>
    <s v="POLIURETANOS RIVAS"/>
    <s v="Proveedor Roto"/>
    <s v="PALAU"/>
    <m/>
    <m/>
    <m/>
    <m/>
    <n v="40"/>
    <x v="6"/>
    <x v="109"/>
    <x v="5"/>
    <m/>
    <n v="0"/>
    <x v="0"/>
    <x v="0"/>
    <s v="SI"/>
    <s v="SI"/>
    <s v="Retraso"/>
    <n v="1"/>
    <n v="0"/>
    <s v="PROVEEDORES"/>
    <x v="22"/>
    <x v="5"/>
    <n v="468"/>
    <n v="18"/>
    <n v="0.2"/>
  </r>
  <r>
    <d v="2019-05-27T00:00:00"/>
    <d v="1899-12-30T10:00:00"/>
    <d v="1899-12-30T10:00:00"/>
    <m/>
    <x v="1"/>
    <s v="JAR"/>
    <d v="2019-05-27T10:00:00"/>
    <m/>
    <s v="JOSE REY"/>
    <s v="Carga"/>
    <x v="1"/>
    <n v="13.5"/>
    <n v="26"/>
    <x v="0"/>
    <s v="FLUIDRA"/>
    <s v="DDP Cliente Roto"/>
    <s v="Maçanet de la Selva"/>
    <m/>
    <m/>
    <m/>
    <m/>
    <n v="40"/>
    <x v="6"/>
    <x v="109"/>
    <x v="14"/>
    <m/>
    <n v="1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10:30:00"/>
    <d v="1899-12-30T10:30:00"/>
    <m/>
    <x v="1"/>
    <s v="JAR"/>
    <d v="2019-05-27T10:30:00"/>
    <n v="28111"/>
    <s v="EL MOSCA"/>
    <s v="Carga"/>
    <x v="1"/>
    <n v="13.5"/>
    <n v="26"/>
    <x v="2"/>
    <s v="FRUTAS HERMANOS BRAOJOS"/>
    <s v="DDP Cliente Inyección"/>
    <s v="Granada"/>
    <m/>
    <m/>
    <m/>
    <m/>
    <n v="45"/>
    <x v="3"/>
    <x v="109"/>
    <x v="37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7T00:00:00"/>
    <d v="1899-12-30T11:00:00"/>
    <d v="1899-12-30T11:00:00"/>
    <m/>
    <x v="1"/>
    <s v="JAR"/>
    <d v="2019-05-27T11:0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6"/>
    <x v="109"/>
    <x v="37"/>
    <m/>
    <n v="1"/>
    <x v="0"/>
    <x v="0"/>
    <s v="SI"/>
    <s v="SI"/>
    <s v="Retraso"/>
    <n v="1"/>
    <n v="0"/>
    <s v="CLIENTES"/>
    <x v="22"/>
    <x v="5"/>
    <n v="468"/>
    <n v="18"/>
    <n v="0.2"/>
  </r>
  <r>
    <d v="2019-05-27T00:00:00"/>
    <d v="1899-12-30T11:10:00"/>
    <d v="1899-12-30T11:10:00"/>
    <m/>
    <x v="1"/>
    <s v="JAR"/>
    <d v="2019-05-27T11:00:00"/>
    <m/>
    <s v="DAVID BERTRAN"/>
    <s v="Carga"/>
    <x v="0"/>
    <n v="4"/>
    <n v="5"/>
    <x v="0"/>
    <s v="DAVID BERTRAN"/>
    <s v="DDP Cliente Inyección"/>
    <s v="Varios"/>
    <m/>
    <m/>
    <m/>
    <m/>
    <n v="20"/>
    <x v="8"/>
    <x v="109"/>
    <x v="79"/>
    <m/>
    <n v="0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11:45:00"/>
    <d v="1899-12-30T11:45:00"/>
    <m/>
    <x v="1"/>
    <s v="JAR"/>
    <d v="2019-05-27T12:00:00"/>
    <m/>
    <s v="COBARPLAS"/>
    <s v="Descarga"/>
    <x v="0"/>
    <n v="9"/>
    <n v="13"/>
    <x v="0"/>
    <s v="COBARPLAST"/>
    <s v="Proveedor Roto"/>
    <s v="PALAU"/>
    <m/>
    <m/>
    <m/>
    <m/>
    <n v="60"/>
    <x v="6"/>
    <x v="109"/>
    <x v="2"/>
    <m/>
    <n v="0"/>
    <x v="0"/>
    <x v="0"/>
    <s v="SI"/>
    <s v="SI"/>
    <s v="Adelanto"/>
    <n v="0"/>
    <n v="1"/>
    <s v="PROVEEDORES"/>
    <x v="22"/>
    <x v="5"/>
    <n v="468"/>
    <n v="18"/>
    <n v="0.2"/>
  </r>
  <r>
    <d v="2019-05-27T00:00:00"/>
    <d v="1899-12-30T12:00:00"/>
    <d v="1899-12-30T12:00:00"/>
    <m/>
    <x v="1"/>
    <s v="JAR"/>
    <d v="2019-05-27T12:0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4"/>
    <x v="109"/>
    <x v="39"/>
    <m/>
    <n v="1"/>
    <x v="0"/>
    <x v="0"/>
    <s v="SI"/>
    <s v="SI"/>
    <s v="Retraso"/>
    <n v="1"/>
    <n v="0"/>
    <s v="CLIENTES"/>
    <x v="22"/>
    <x v="5"/>
    <n v="468"/>
    <n v="18"/>
    <n v="0.2"/>
  </r>
  <r>
    <d v="2019-05-27T00:00:00"/>
    <d v="1899-12-30T12:15:00"/>
    <d v="1899-12-30T12:15:00"/>
    <m/>
    <x v="1"/>
    <s v="JAR"/>
    <d v="2019-05-27T12:30:00"/>
    <n v="28045"/>
    <s v="KUEHNE NAGEL"/>
    <s v="Carga"/>
    <x v="0"/>
    <n v="2"/>
    <n v="4"/>
    <x v="0"/>
    <s v="STORE &amp; GO "/>
    <s v="Retira cliente Inyección"/>
    <s v="Portugal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7T00:00:00"/>
    <d v="1899-12-30T12:30:00"/>
    <d v="1899-12-30T12:30:00"/>
    <m/>
    <x v="1"/>
    <s v="JAR"/>
    <d v="2019-05-27T12:30:00"/>
    <n v="27636"/>
    <s v="J H L"/>
    <s v="Carga"/>
    <x v="1"/>
    <n v="13.5"/>
    <n v="26"/>
    <x v="2"/>
    <s v="JANELAS DE FRESCURA"/>
    <s v="DDP Cliente Inyección"/>
    <s v="Portugal"/>
    <m/>
    <m/>
    <m/>
    <m/>
    <m/>
    <x v="8"/>
    <x v="109"/>
    <x v="5"/>
    <m/>
    <n v="1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13:00:00"/>
    <d v="1899-12-30T13:00:00"/>
    <m/>
    <x v="1"/>
    <s v="JAR"/>
    <d v="2019-05-27T13:00:00"/>
    <n v="28111"/>
    <s v="EL MOSCA"/>
    <s v="Carga"/>
    <x v="1"/>
    <n v="13.5"/>
    <n v="26"/>
    <x v="2"/>
    <s v="FRUTAS HERMANOS BRAOJOS"/>
    <s v="DDP Cliente Inyección"/>
    <s v="Granada"/>
    <m/>
    <m/>
    <m/>
    <m/>
    <n v="45"/>
    <x v="4"/>
    <x v="109"/>
    <x v="39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7T00:00:00"/>
    <d v="1899-12-30T13:10:00"/>
    <d v="1899-12-30T13:10:00"/>
    <m/>
    <x v="1"/>
    <s v="JAR"/>
    <d v="2019-05-27T13:00:00"/>
    <m/>
    <s v="GONZATRANS"/>
    <s v="Carga"/>
    <x v="0"/>
    <n v="5"/>
    <n v="11"/>
    <x v="0"/>
    <s v="GONZATRANS"/>
    <s v="DDP Cliente Inyección"/>
    <s v="varios"/>
    <m/>
    <m/>
    <m/>
    <m/>
    <n v="30"/>
    <x v="8"/>
    <x v="109"/>
    <x v="85"/>
    <m/>
    <n v="0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13:15:00"/>
    <d v="1899-12-30T13:15:00"/>
    <m/>
    <x v="1"/>
    <s v="JAR"/>
    <d v="2019-05-27T13:30:00"/>
    <n v="6007128"/>
    <s v="BREGER"/>
    <s v="Carga"/>
    <x v="1"/>
    <n v="13.5"/>
    <n v="8"/>
    <x v="0"/>
    <s v="SCHOELLER FRANCIA"/>
    <s v="Retira cliente Filial"/>
    <s v="France"/>
    <m/>
    <m/>
    <m/>
    <m/>
    <n v="30"/>
    <x v="4"/>
    <x v="109"/>
    <x v="216"/>
    <m/>
    <n v="1"/>
    <x v="0"/>
    <x v="0"/>
    <s v="SI"/>
    <s v="SI"/>
    <s v="Retraso"/>
    <n v="1"/>
    <n v="0"/>
    <s v="CLIENTES"/>
    <x v="22"/>
    <x v="5"/>
    <n v="468"/>
    <n v="18"/>
    <n v="0.2"/>
  </r>
  <r>
    <d v="2019-05-27T00:00:00"/>
    <d v="1899-12-30T13:30:00"/>
    <d v="1899-12-30T13:30:00"/>
    <m/>
    <x v="1"/>
    <s v="JAR"/>
    <d v="2019-05-27T13:30:00"/>
    <n v="28044"/>
    <s v="SUS MEDIOS"/>
    <s v="Carga"/>
    <x v="0"/>
    <n v="1"/>
    <n v="2"/>
    <x v="0"/>
    <s v="ARTIPLAS"/>
    <s v="Retira cliente Inyección"/>
    <s v="Vizcay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7T00:00:00"/>
    <d v="1899-12-30T14:00:00"/>
    <d v="1899-12-30T14:00:00"/>
    <m/>
    <x v="1"/>
    <s v="JAR"/>
    <d v="2019-05-27T14:00:00"/>
    <m/>
    <s v="SUS MEDIOS"/>
    <s v="Carga"/>
    <x v="1"/>
    <n v="13.5"/>
    <n v="26"/>
    <x v="0"/>
    <s v="CHEP"/>
    <s v="Retira cliente Inyección"/>
    <s v="Varios"/>
    <n v="3680387385"/>
    <s v=" DW8S318"/>
    <m/>
    <m/>
    <n v="60"/>
    <x v="0"/>
    <x v="109"/>
    <x v="13"/>
    <m/>
    <n v="1"/>
    <x v="0"/>
    <x v="0"/>
    <s v="SI"/>
    <s v="SI"/>
    <s v="Retraso"/>
    <n v="1"/>
    <n v="0"/>
    <s v="CLIENTES"/>
    <x v="22"/>
    <x v="5"/>
    <n v="468"/>
    <n v="18"/>
    <n v="0.2"/>
  </r>
  <r>
    <d v="2019-05-27T00:00:00"/>
    <d v="1899-12-30T14:30:00"/>
    <d v="1899-12-30T14:30:00"/>
    <m/>
    <x v="1"/>
    <s v="JAR"/>
    <d v="2019-05-27T14:30:00"/>
    <n v="28000"/>
    <s v="DASCHER"/>
    <s v="Carga"/>
    <x v="0"/>
    <n v="1"/>
    <n v="1"/>
    <x v="0"/>
    <s v="CROPU"/>
    <s v="Retira cliente Inyección"/>
    <s v="Burgos"/>
    <m/>
    <m/>
    <m/>
    <m/>
    <n v="10"/>
    <x v="5"/>
    <x v="109"/>
    <x v="37"/>
    <m/>
    <n v="0"/>
    <x v="0"/>
    <x v="0"/>
    <s v="SI"/>
    <s v="SI"/>
    <s v="Adelanto"/>
    <n v="0"/>
    <n v="1"/>
    <s v="CLIENTES"/>
    <x v="22"/>
    <x v="5"/>
    <n v="468"/>
    <n v="18"/>
    <n v="0.2"/>
  </r>
  <r>
    <d v="2019-05-27T00:00:00"/>
    <d v="1899-12-30T15:00:00"/>
    <d v="1899-12-30T15:00:00"/>
    <m/>
    <x v="1"/>
    <s v="JAR"/>
    <d v="2019-05-27T15:0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0"/>
    <x v="109"/>
    <x v="39"/>
    <m/>
    <n v="1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6:00:00"/>
    <d v="1899-12-30T16:00:00"/>
    <m/>
    <x v="1"/>
    <s v="JAR"/>
    <d v="2019-05-27T16:00:00"/>
    <m/>
    <s v="TRANSPARETS"/>
    <s v="Carga"/>
    <x v="0"/>
    <n v="2"/>
    <n v="4"/>
    <x v="0"/>
    <s v="AQUA AMBIENT"/>
    <s v="Retira cliente Roto"/>
    <s v="varios"/>
    <m/>
    <m/>
    <m/>
    <m/>
    <n v="20"/>
    <x v="4"/>
    <x v="109"/>
    <x v="13"/>
    <m/>
    <n v="0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6:30:00"/>
    <d v="1899-12-30T16:30:00"/>
    <m/>
    <x v="1"/>
    <s v="JAR"/>
    <d v="2019-05-27T16:30:00"/>
    <m/>
    <s v="SUS MEDIOS"/>
    <s v="Carga"/>
    <x v="1"/>
    <n v="13.5"/>
    <n v="10"/>
    <x v="0"/>
    <s v="AQUA AMBIENT"/>
    <s v="Retira cliente Roto"/>
    <s v="Portugal"/>
    <s v="Guimabombes"/>
    <m/>
    <m/>
    <m/>
    <n v="40"/>
    <x v="4"/>
    <x v="109"/>
    <x v="8"/>
    <m/>
    <n v="1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6:40:00"/>
    <d v="1899-12-30T16:40:00"/>
    <m/>
    <x v="1"/>
    <s v="JAR"/>
    <d v="2019-05-27T16:30:00"/>
    <n v="27806"/>
    <s v="TXT"/>
    <s v="Carga"/>
    <x v="0"/>
    <n v="2"/>
    <n v="3"/>
    <x v="0"/>
    <s v="FUJIKURA AUTO."/>
    <s v="Retira cliente Inyección"/>
    <s v="Marroc"/>
    <m/>
    <m/>
    <m/>
    <m/>
    <n v="15"/>
    <x v="5"/>
    <x v="109"/>
    <x v="169"/>
    <m/>
    <n v="0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6:45:00"/>
    <d v="1899-12-30T16:45:00"/>
    <m/>
    <x v="1"/>
    <s v="JAR"/>
    <d v="2019-05-27T17:00:00"/>
    <n v="27636"/>
    <s v="J H L"/>
    <s v="Carga"/>
    <x v="1"/>
    <n v="13.5"/>
    <n v="26"/>
    <x v="2"/>
    <s v="JANELAS DE FRESCURA"/>
    <s v="DDP Cliente Inyección"/>
    <s v="Portugal"/>
    <m/>
    <m/>
    <m/>
    <m/>
    <n v="45"/>
    <x v="4"/>
    <x v="109"/>
    <x v="47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7T00:00:00"/>
    <d v="1899-12-30T17:00:00"/>
    <d v="1899-12-30T17:00:00"/>
    <m/>
    <x v="1"/>
    <s v="JAR"/>
    <d v="2019-05-27T17:00:00"/>
    <n v="28111"/>
    <s v="EL MOSCA"/>
    <s v="Carga"/>
    <x v="1"/>
    <n v="13.5"/>
    <n v="26"/>
    <x v="2"/>
    <s v="FRUTAS HERMANOS BRAOJOS"/>
    <s v="DDP Cliente Inyección"/>
    <s v="Granada"/>
    <m/>
    <m/>
    <m/>
    <m/>
    <n v="45"/>
    <x v="4"/>
    <x v="109"/>
    <x v="13"/>
    <m/>
    <n v="1"/>
    <x v="0"/>
    <x v="0"/>
    <s v="SI"/>
    <s v="SI"/>
    <s v="Adelanto"/>
    <n v="0"/>
    <n v="1"/>
    <s v="TRANS. PROPIO"/>
    <x v="22"/>
    <x v="5"/>
    <n v="468"/>
    <n v="18"/>
    <n v="0.2"/>
  </r>
  <r>
    <d v="2019-05-27T00:00:00"/>
    <d v="1899-12-30T17:15:00"/>
    <d v="1899-12-30T17:15:00"/>
    <m/>
    <x v="1"/>
    <s v="JAR"/>
    <d v="2019-05-27T17:30:00"/>
    <m/>
    <s v="TRANSABADELL"/>
    <s v="Carga"/>
    <x v="0"/>
    <n v="3"/>
    <n v="5"/>
    <x v="0"/>
    <s v="TRANSABADELL"/>
    <s v="DDP Cliente Inyección"/>
    <s v="varios"/>
    <m/>
    <m/>
    <m/>
    <m/>
    <n v="30"/>
    <x v="0"/>
    <x v="109"/>
    <x v="93"/>
    <m/>
    <n v="0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17:30:00"/>
    <d v="1899-12-30T17:30:00"/>
    <m/>
    <x v="1"/>
    <s v="JAR"/>
    <d v="2019-05-27T17:3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4"/>
    <x v="109"/>
    <x v="56"/>
    <m/>
    <n v="1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8:00:00"/>
    <d v="1899-12-30T18:00:00"/>
    <m/>
    <x v="1"/>
    <s v="JAR"/>
    <d v="2019-05-27T18:00:00"/>
    <n v="27155"/>
    <s v="SESE"/>
    <s v="Carga"/>
    <x v="1"/>
    <n v="13.5"/>
    <n v="26"/>
    <x v="0"/>
    <s v="VALEO"/>
    <s v="Retira cliente Inyección"/>
    <s v="Jaén"/>
    <m/>
    <m/>
    <m/>
    <m/>
    <n v="60"/>
    <x v="0"/>
    <x v="109"/>
    <x v="47"/>
    <m/>
    <n v="1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8:30:00"/>
    <d v="1899-12-30T18:30:00"/>
    <m/>
    <x v="1"/>
    <s v="JAR"/>
    <d v="2019-05-27T18:30:00"/>
    <n v="28038"/>
    <s v="JOSE REY"/>
    <s v="Carga"/>
    <x v="1"/>
    <n v="13.5"/>
    <n v="26"/>
    <x v="0"/>
    <s v="VARIOS"/>
    <s v="DDP Cliente Inyección"/>
    <s v="Gupuzcoa"/>
    <m/>
    <m/>
    <m/>
    <m/>
    <n v="45"/>
    <x v="4"/>
    <x v="109"/>
    <x v="49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7T00:00:00"/>
    <d v="1899-12-30T19:00:00"/>
    <d v="1899-12-30T19:00:00"/>
    <m/>
    <x v="1"/>
    <s v="JAR"/>
    <d v="2019-05-27T19:00:00"/>
    <n v="28009"/>
    <s v="SESE"/>
    <s v="Carga"/>
    <x v="1"/>
    <n v="13.5"/>
    <n v="26"/>
    <x v="0"/>
    <s v="VALEO"/>
    <s v="Retira cliente Inyección"/>
    <s v="Jaén"/>
    <m/>
    <m/>
    <m/>
    <m/>
    <n v="60"/>
    <x v="0"/>
    <x v="109"/>
    <x v="57"/>
    <m/>
    <n v="1"/>
    <x v="0"/>
    <x v="0"/>
    <s v="SI"/>
    <s v="SI"/>
    <s v="SI"/>
    <n v="0"/>
    <n v="1"/>
    <s v="CLIENTES"/>
    <x v="22"/>
    <x v="5"/>
    <n v="468"/>
    <n v="18"/>
    <n v="0.2"/>
  </r>
  <r>
    <d v="2019-05-27T00:00:00"/>
    <d v="1899-12-30T19:30:00"/>
    <d v="1899-12-30T19:30:00"/>
    <m/>
    <x v="1"/>
    <s v="JAR"/>
    <d v="2019-05-27T19:30:00"/>
    <n v="28121"/>
    <s v="J G H"/>
    <s v="Carga"/>
    <x v="1"/>
    <n v="13.5"/>
    <n v="26"/>
    <x v="2"/>
    <s v="SUMINISTROS BOX"/>
    <s v="Retira cliente Inyección"/>
    <s v="Archena"/>
    <m/>
    <m/>
    <m/>
    <m/>
    <n v="45"/>
    <x v="4"/>
    <x v="109"/>
    <x v="201"/>
    <m/>
    <n v="1"/>
    <x v="0"/>
    <x v="0"/>
    <s v="SI"/>
    <s v="SI"/>
    <s v="Retraso"/>
    <n v="1"/>
    <n v="0"/>
    <s v="CLIENTES"/>
    <x v="22"/>
    <x v="5"/>
    <n v="468"/>
    <n v="18"/>
    <n v="0.2"/>
  </r>
  <r>
    <d v="2019-05-27T00:00:00"/>
    <d v="1899-12-30T20:00:00"/>
    <d v="1899-12-30T20:00:00"/>
    <m/>
    <x v="1"/>
    <s v="MR"/>
    <d v="2019-05-27T20:00:00"/>
    <n v="27902"/>
    <s v="JOSE REY"/>
    <s v="Carga"/>
    <x v="1"/>
    <n v="13.5"/>
    <n v="26"/>
    <x v="0"/>
    <s v="CONSORCIO DE PROMOCION DEL OVINO"/>
    <s v="DDP Cliente Inyección"/>
    <s v="zamora"/>
    <m/>
    <s v="6443-JZP"/>
    <m/>
    <m/>
    <n v="60"/>
    <x v="0"/>
    <x v="109"/>
    <x v="50"/>
    <m/>
    <n v="1"/>
    <x v="0"/>
    <x v="0"/>
    <s v="SI"/>
    <s v="SI"/>
    <s v="SI"/>
    <n v="0"/>
    <n v="1"/>
    <s v="TRANS. PROPIO"/>
    <x v="22"/>
    <x v="5"/>
    <n v="468"/>
    <n v="18"/>
    <n v="0.2"/>
  </r>
  <r>
    <d v="2019-05-27T00:00:00"/>
    <d v="1899-12-30T21:30:00"/>
    <d v="1899-12-30T21:30:00"/>
    <m/>
    <x v="1"/>
    <s v="JAR"/>
    <d v="2019-05-27T21:30:00"/>
    <m/>
    <s v="SUS MEDIOS"/>
    <s v="Carga"/>
    <x v="1"/>
    <n v="13.5"/>
    <n v="26"/>
    <x v="0"/>
    <s v="CHEP"/>
    <s v="Retira cliente Inyección"/>
    <s v="Varios"/>
    <n v="3680381920"/>
    <m/>
    <m/>
    <m/>
    <n v="60"/>
    <x v="0"/>
    <x v="109"/>
    <x v="12"/>
    <m/>
    <n v="1"/>
    <x v="0"/>
    <x v="0"/>
    <s v="SI"/>
    <s v="SI"/>
    <s v="Adelanto"/>
    <n v="0"/>
    <n v="1"/>
    <s v="CLIENTES"/>
    <x v="22"/>
    <x v="5"/>
    <n v="468"/>
    <n v="18"/>
    <n v="0.2"/>
  </r>
  <r>
    <d v="2019-05-28T00:00:00"/>
    <d v="1899-12-30T06:00:00"/>
    <d v="1899-12-30T06:00:00"/>
    <m/>
    <x v="1"/>
    <s v="JAR"/>
    <d v="2019-05-28T06:00:00"/>
    <n v="28111"/>
    <s v="EL MOSCA"/>
    <s v="Carga"/>
    <x v="1"/>
    <n v="13.5"/>
    <n v="26"/>
    <x v="2"/>
    <s v="FRUTAS HERMANOS BRAOJOS"/>
    <s v="DDP Cliente Inyección"/>
    <s v="Granada"/>
    <m/>
    <m/>
    <m/>
    <m/>
    <n v="45"/>
    <x v="6"/>
    <x v="110"/>
    <x v="5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8T00:00:00"/>
    <d v="1899-12-30T07:00:00"/>
    <d v="1899-12-30T07:00:00"/>
    <m/>
    <x v="1"/>
    <s v="JAR"/>
    <d v="2019-05-28T07:00:00"/>
    <n v="28111"/>
    <s v="EL MOSCA"/>
    <s v="Carga"/>
    <x v="1"/>
    <n v="13.5"/>
    <n v="26"/>
    <x v="2"/>
    <s v="FRUTAS HERMANOS BRAOJOS"/>
    <s v="DDP Cliente Inyección"/>
    <s v="Granada"/>
    <m/>
    <m/>
    <m/>
    <m/>
    <n v="45"/>
    <x v="4"/>
    <x v="110"/>
    <x v="41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8T00:00:00"/>
    <d v="1899-12-30T08:00:00"/>
    <d v="1899-12-30T08:00:00"/>
    <m/>
    <x v="1"/>
    <s v="JAR"/>
    <d v="2019-05-28T08:00:00"/>
    <m/>
    <s v="GONZATRANS"/>
    <s v="Carga"/>
    <x v="1"/>
    <n v="13.5"/>
    <n v="26"/>
    <x v="0"/>
    <s v="SCHOELLER  LORQUI"/>
    <s v="Entre plantas"/>
    <s v="Murcia"/>
    <m/>
    <m/>
    <m/>
    <m/>
    <n v="60"/>
    <x v="6"/>
    <x v="110"/>
    <x v="9"/>
    <m/>
    <n v="1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08:30:00"/>
    <d v="1899-12-30T08:30:00"/>
    <m/>
    <x v="1"/>
    <s v="JAR"/>
    <d v="2019-05-28T08:30:00"/>
    <m/>
    <s v="DAVID BERTRAN"/>
    <s v="Carga"/>
    <x v="0"/>
    <n v="4"/>
    <n v="6"/>
    <x v="0"/>
    <s v="DAVID BERTRAN"/>
    <s v="DDP Cliente Roto"/>
    <s v="Montmelo"/>
    <m/>
    <m/>
    <m/>
    <m/>
    <n v="20"/>
    <x v="6"/>
    <x v="110"/>
    <x v="20"/>
    <m/>
    <n v="0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09:00:00"/>
    <d v="1899-12-30T09:00:00"/>
    <m/>
    <x v="1"/>
    <s v="JAR"/>
    <d v="2019-05-28T09:00:00"/>
    <n v="28111"/>
    <s v="EL MOSCA"/>
    <s v="Carga"/>
    <x v="1"/>
    <n v="13.5"/>
    <n v="26"/>
    <x v="2"/>
    <s v="FRUTAS HERMANOS BRAOJOS"/>
    <s v="DDP Cliente Inyección"/>
    <s v="Granada"/>
    <m/>
    <m/>
    <m/>
    <m/>
    <n v="45"/>
    <x v="4"/>
    <x v="110"/>
    <x v="41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8T00:00:00"/>
    <d v="1899-12-30T09:45:00"/>
    <d v="1899-12-30T09:45:00"/>
    <m/>
    <x v="1"/>
    <s v="JAR"/>
    <d v="2019-05-28T10:00:00"/>
    <m/>
    <s v="DAVID BERTRAN"/>
    <s v="Carga"/>
    <x v="0"/>
    <n v="4"/>
    <n v="4"/>
    <x v="0"/>
    <s v="ALTOPLAST"/>
    <s v="DDP Cliente Inyección"/>
    <s v="Hostalet de B."/>
    <m/>
    <m/>
    <m/>
    <m/>
    <n v="10"/>
    <x v="5"/>
    <x v="110"/>
    <x v="53"/>
    <m/>
    <n v="0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0:00:00"/>
    <d v="1899-12-30T10:00:00"/>
    <m/>
    <x v="1"/>
    <s v="JAR"/>
    <d v="2019-05-28T10:00:00"/>
    <m/>
    <s v="MORARTE"/>
    <s v="Descarga"/>
    <x v="0"/>
    <n v="6"/>
    <n v="15"/>
    <x v="0"/>
    <s v="SCHOELLER POLONIA"/>
    <s v="Filial Import"/>
    <s v="PALAU"/>
    <m/>
    <m/>
    <m/>
    <m/>
    <n v="30"/>
    <x v="8"/>
    <x v="110"/>
    <x v="20"/>
    <m/>
    <n v="0"/>
    <x v="0"/>
    <x v="0"/>
    <s v="SI"/>
    <s v="SI"/>
    <s v="Adelanto"/>
    <n v="0"/>
    <n v="1"/>
    <s v="TRANS. PROPIO"/>
    <x v="22"/>
    <x v="5"/>
    <n v="468"/>
    <n v="18"/>
    <n v="0.2"/>
  </r>
  <r>
    <d v="2019-05-28T00:00:00"/>
    <d v="1899-12-30T10:30:00"/>
    <d v="1899-12-30T10:30:00"/>
    <m/>
    <x v="1"/>
    <s v="JAR"/>
    <d v="2019-05-28T10:30:00"/>
    <n v="6007225"/>
    <s v="SUS MEDIOS"/>
    <s v="Carga"/>
    <x v="0"/>
    <n v="8"/>
    <n v="15"/>
    <x v="0"/>
    <s v="SCHOELLER BELGICA"/>
    <s v="Retira cliente Filial"/>
    <s v="Deventer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8T00:00:00"/>
    <d v="1899-12-30T11:00:00"/>
    <d v="1899-12-30T11:00:00"/>
    <m/>
    <x v="1"/>
    <s v="JAR"/>
    <d v="2019-05-28T11:00:00"/>
    <n v="28122"/>
    <s v="SEUR"/>
    <s v="Carga"/>
    <x v="0"/>
    <n v="2"/>
    <n v="4"/>
    <x v="0"/>
    <s v="SEUR"/>
    <s v="Retira cliente Inyección"/>
    <s v="barcelona"/>
    <m/>
    <m/>
    <m/>
    <m/>
    <n v="20"/>
    <x v="8"/>
    <x v="110"/>
    <x v="37"/>
    <m/>
    <n v="0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1:15:00"/>
    <d v="1899-12-30T11:15:00"/>
    <m/>
    <x v="1"/>
    <s v="JAR"/>
    <d v="2019-05-28T11:30:00"/>
    <m/>
    <s v="GONZATRANS"/>
    <s v="Carga"/>
    <x v="0"/>
    <n v="8"/>
    <n v="16"/>
    <x v="0"/>
    <s v="GONZATRANS"/>
    <s v="DDP Cliente Inyección"/>
    <s v="varios"/>
    <m/>
    <m/>
    <m/>
    <m/>
    <n v="30"/>
    <x v="8"/>
    <x v="110"/>
    <x v="75"/>
    <m/>
    <n v="0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1:30:00"/>
    <d v="1899-12-30T11:30:00"/>
    <m/>
    <x v="1"/>
    <s v="JAR"/>
    <d v="2019-05-28T11:30:00"/>
    <n v="6007268"/>
    <s v="CARIBU"/>
    <s v="Carga"/>
    <x v="1"/>
    <n v="13.5"/>
    <n v="26"/>
    <x v="2"/>
    <s v="RENTA BOX"/>
    <s v="Retira cliente Inyección"/>
    <s v="Badajoz"/>
    <m/>
    <m/>
    <m/>
    <m/>
    <n v="45"/>
    <x v="8"/>
    <x v="110"/>
    <x v="1"/>
    <m/>
    <n v="1"/>
    <x v="0"/>
    <x v="0"/>
    <s v="SI"/>
    <s v="SI"/>
    <s v="Adelanto"/>
    <n v="0"/>
    <n v="1"/>
    <s v="CLIENTES"/>
    <x v="22"/>
    <x v="5"/>
    <n v="468"/>
    <n v="18"/>
    <n v="0.2"/>
  </r>
  <r>
    <d v="2019-05-28T00:00:00"/>
    <d v="1899-12-30T11:45:00"/>
    <d v="1899-12-30T11:45:00"/>
    <m/>
    <x v="1"/>
    <s v="JAR"/>
    <d v="2019-05-28T12:00:00"/>
    <n v="28014"/>
    <s v="GARVI"/>
    <s v="Carga"/>
    <x v="0"/>
    <n v="4"/>
    <n v="7"/>
    <x v="0"/>
    <s v="BODEGAS RIBAS SAT"/>
    <s v="DDP Cliente Inyección"/>
    <s v="Mallorca"/>
    <m/>
    <m/>
    <m/>
    <m/>
    <n v="30"/>
    <x v="8"/>
    <x v="110"/>
    <x v="63"/>
    <m/>
    <n v="0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2:00:00"/>
    <d v="1899-12-30T12:00:00"/>
    <m/>
    <x v="1"/>
    <s v="JAR"/>
    <d v="2019-05-28T12:00:00"/>
    <n v="6007272"/>
    <s v="CARIBU"/>
    <s v="Carga"/>
    <x v="1"/>
    <n v="13.5"/>
    <n v="26"/>
    <x v="2"/>
    <s v="RENTA BOX"/>
    <s v="Retira cliente Inyección"/>
    <s v="Badajoz"/>
    <m/>
    <m/>
    <m/>
    <m/>
    <n v="45"/>
    <x v="6"/>
    <x v="110"/>
    <x v="4"/>
    <m/>
    <n v="1"/>
    <x v="0"/>
    <x v="0"/>
    <s v="SI"/>
    <s v="SI"/>
    <s v="SI"/>
    <n v="0"/>
    <n v="1"/>
    <s v="CLIENTES"/>
    <x v="22"/>
    <x v="5"/>
    <n v="468"/>
    <n v="18"/>
    <n v="0.2"/>
  </r>
  <r>
    <d v="2019-05-28T00:00:00"/>
    <d v="1899-12-30T12:15:00"/>
    <d v="1899-12-30T12:15:00"/>
    <m/>
    <x v="1"/>
    <s v="JAR"/>
    <d v="2019-05-28T12:30:00"/>
    <n v="28205"/>
    <s v="SUS MEDIOS"/>
    <s v="Carga"/>
    <x v="0"/>
    <n v="1"/>
    <n v="1"/>
    <x v="0"/>
    <s v="BWT IBERICA"/>
    <s v="Retira cliente Roto"/>
    <s v="Cornella"/>
    <m/>
    <m/>
    <m/>
    <m/>
    <n v="10"/>
    <x v="5"/>
    <x v="111"/>
    <x v="36"/>
    <m/>
    <n v="0"/>
    <x v="0"/>
    <x v="0"/>
    <s v="SI"/>
    <s v="Retraso"/>
    <s v="Retraso"/>
    <n v="1"/>
    <n v="0"/>
    <s v="CLIENTES"/>
    <x v="22"/>
    <x v="5"/>
    <n v="468"/>
    <n v="18"/>
    <n v="0.2"/>
  </r>
  <r>
    <d v="2019-05-28T00:00:00"/>
    <d v="1899-12-30T12:30:00"/>
    <d v="1899-12-30T12:30:00"/>
    <m/>
    <x v="1"/>
    <s v="JAR"/>
    <d v="2019-05-28T12:30:00"/>
    <m/>
    <s v="SUS MEDIOS"/>
    <s v="Carga"/>
    <x v="1"/>
    <n v="13.5"/>
    <n v="26"/>
    <x v="0"/>
    <s v="CHEP"/>
    <s v="Retira cliente Inyección"/>
    <s v="Varios"/>
    <n v="3680387387"/>
    <m/>
    <m/>
    <m/>
    <n v="60"/>
    <x v="0"/>
    <x v="110"/>
    <x v="7"/>
    <m/>
    <n v="1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2:45:00"/>
    <d v="1899-12-30T12:45:00"/>
    <m/>
    <x v="1"/>
    <s v="JAR"/>
    <d v="2019-05-28T13:00:00"/>
    <n v="9000401"/>
    <s v="DAVID BERTRAN"/>
    <s v="Carga"/>
    <x v="0"/>
    <n v="4"/>
    <n v="6"/>
    <x v="0"/>
    <s v="VARIOS"/>
    <s v="DDP Cliente Inyección"/>
    <s v="La Roca del Valles"/>
    <m/>
    <m/>
    <m/>
    <m/>
    <n v="15"/>
    <x v="8"/>
    <x v="110"/>
    <x v="54"/>
    <m/>
    <n v="0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3:00:00"/>
    <d v="1899-12-30T13:00:00"/>
    <m/>
    <x v="1"/>
    <s v="JAR"/>
    <d v="2019-05-28T13:00:00"/>
    <n v="6007272"/>
    <s v="CARIBU"/>
    <s v="Carga"/>
    <x v="1"/>
    <n v="13.5"/>
    <n v="26"/>
    <x v="2"/>
    <s v="RENTA BOX"/>
    <s v="Retira cliente Inyección"/>
    <s v="Badajoz"/>
    <m/>
    <m/>
    <m/>
    <m/>
    <n v="45"/>
    <x v="4"/>
    <x v="110"/>
    <x v="42"/>
    <m/>
    <n v="1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3:10:00"/>
    <m/>
    <m/>
    <x v="0"/>
    <s v="JAR"/>
    <d v="2019-05-28T13:00:00"/>
    <n v="27975"/>
    <s v="TXT"/>
    <s v="Carga"/>
    <x v="0"/>
    <n v="2"/>
    <n v="2"/>
    <x v="0"/>
    <s v="SERMASA"/>
    <s v="Retira cliente Inyección"/>
    <s v="Toledo"/>
    <m/>
    <m/>
    <m/>
    <m/>
    <n v="15"/>
    <x v="5"/>
    <x v="110"/>
    <x v="85"/>
    <m/>
    <n v="0"/>
    <x v="0"/>
    <x v="0"/>
    <s v="No"/>
    <s v="Sin cita"/>
    <s v="Sin cita"/>
    <n v="1"/>
    <n v="0"/>
    <s v="CLIENTES"/>
    <x v="22"/>
    <x v="5"/>
    <n v="468"/>
    <n v="18"/>
    <n v="0.2"/>
  </r>
  <r>
    <d v="2019-05-28T00:00:00"/>
    <d v="1899-12-30T13:15:00"/>
    <d v="1899-12-30T13:15:00"/>
    <m/>
    <x v="1"/>
    <s v="JAR"/>
    <d v="2019-05-28T13:30:00"/>
    <n v="28239"/>
    <s v="TROTA"/>
    <s v="Carga"/>
    <x v="1"/>
    <n v="13.5"/>
    <n v="7"/>
    <x v="0"/>
    <s v="FLUIDRA"/>
    <s v="DDP Cliente Roto"/>
    <s v="Córdoba"/>
    <m/>
    <m/>
    <m/>
    <m/>
    <n v="45"/>
    <x v="4"/>
    <x v="110"/>
    <x v="120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8T00:00:00"/>
    <d v="1899-12-30T13:30:00"/>
    <d v="1899-12-30T13:30:00"/>
    <m/>
    <x v="1"/>
    <s v="JAR"/>
    <d v="2019-05-28T13:30:00"/>
    <m/>
    <s v="SUS MEDIOS"/>
    <s v="Carga"/>
    <x v="0"/>
    <n v="6"/>
    <n v="12"/>
    <x v="0"/>
    <s v="PALETPLASTIC"/>
    <s v="Retira cliente Inyección"/>
    <s v="Murcia"/>
    <s v="28110-28034-27847"/>
    <s v="4629 JWJ R7434BBT"/>
    <m/>
    <m/>
    <n v="30"/>
    <x v="0"/>
    <x v="110"/>
    <x v="12"/>
    <m/>
    <n v="0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3:45:00"/>
    <m/>
    <m/>
    <x v="0"/>
    <s v="JAR"/>
    <d v="2019-05-28T14:00:00"/>
    <n v="27959"/>
    <s v="CODINA"/>
    <s v="Carga"/>
    <x v="1"/>
    <n v="13.5"/>
    <n v="26"/>
    <x v="0"/>
    <s v="AQUA AMBIENT"/>
    <s v="Retira cliente Roto"/>
    <s v="Barcelona"/>
    <m/>
    <m/>
    <m/>
    <m/>
    <n v="30"/>
    <x v="3"/>
    <x v="110"/>
    <x v="65"/>
    <m/>
    <n v="1"/>
    <x v="0"/>
    <x v="0"/>
    <s v="No"/>
    <s v="Sin cita"/>
    <s v="Sin cita"/>
    <n v="1"/>
    <n v="0"/>
    <s v="CLIENTES"/>
    <x v="22"/>
    <x v="5"/>
    <n v="468"/>
    <n v="18"/>
    <n v="0.2"/>
  </r>
  <r>
    <d v="2019-05-28T00:00:00"/>
    <d v="1899-12-30T14:00:00"/>
    <d v="1899-12-30T14:00:00"/>
    <m/>
    <x v="1"/>
    <s v="JAR"/>
    <d v="2019-05-28T14:00:00"/>
    <n v="28134"/>
    <s v="SUS MEDIOS"/>
    <s v="Carga"/>
    <x v="0"/>
    <n v="6"/>
    <n v="30"/>
    <x v="0"/>
    <s v="IMA ACUICULTURA"/>
    <s v="Retira cliente Roto"/>
    <s v="Tarragona"/>
    <m/>
    <m/>
    <m/>
    <m/>
    <n v="30"/>
    <x v="3"/>
    <x v="110"/>
    <x v="7"/>
    <m/>
    <n v="0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4:15:00"/>
    <d v="1899-12-30T14:15:00"/>
    <m/>
    <x v="1"/>
    <s v="JAR"/>
    <d v="2019-05-28T14:30:00"/>
    <m/>
    <s v="MORARTE"/>
    <s v="Descarga"/>
    <x v="1"/>
    <n v="13.5"/>
    <n v="36"/>
    <x v="0"/>
    <s v="SCHOELLER GAILLON"/>
    <s v="Filial Import"/>
    <s v="GAILLON"/>
    <s v=" CB-12 + VB-1251"/>
    <m/>
    <m/>
    <m/>
    <n v="45"/>
    <x v="0"/>
    <x v="110"/>
    <x v="216"/>
    <m/>
    <n v="1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4:30:00"/>
    <d v="1899-12-30T14:30:00"/>
    <m/>
    <x v="1"/>
    <s v="JAR"/>
    <d v="2019-05-28T14:30:00"/>
    <n v="6007272"/>
    <s v="CARIBU"/>
    <s v="Carga"/>
    <x v="1"/>
    <n v="13.5"/>
    <n v="26"/>
    <x v="2"/>
    <s v="RENTA BOX"/>
    <s v="Retira cliente Inyección"/>
    <s v="Badajoz"/>
    <m/>
    <m/>
    <m/>
    <m/>
    <n v="45"/>
    <x v="4"/>
    <x v="110"/>
    <x v="12"/>
    <m/>
    <n v="1"/>
    <x v="0"/>
    <x v="0"/>
    <s v="SI"/>
    <s v="SI"/>
    <s v="SI"/>
    <n v="0"/>
    <n v="1"/>
    <s v="CLIENTES"/>
    <x v="22"/>
    <x v="5"/>
    <n v="468"/>
    <n v="18"/>
    <n v="0.2"/>
  </r>
  <r>
    <d v="2019-05-28T00:00:00"/>
    <d v="1899-12-30T15:00:00"/>
    <d v="1899-12-30T15:00:00"/>
    <m/>
    <x v="1"/>
    <s v="JAR"/>
    <d v="2019-05-28T15:00:00"/>
    <m/>
    <s v="JOSE REY"/>
    <s v="Carga"/>
    <x v="1"/>
    <n v="13.5"/>
    <n v="26"/>
    <x v="0"/>
    <s v="FLUIDRA"/>
    <s v="DDP Cliente Roto"/>
    <s v="Maçanet de la selva"/>
    <m/>
    <m/>
    <m/>
    <m/>
    <n v="30"/>
    <x v="4"/>
    <x v="110"/>
    <x v="39"/>
    <m/>
    <n v="1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6:00:00"/>
    <d v="1899-12-30T16:00:00"/>
    <m/>
    <x v="1"/>
    <s v="JAR"/>
    <d v="2019-05-28T16:00:00"/>
    <n v="6007272"/>
    <s v="CARIBU"/>
    <s v="Carga"/>
    <x v="1"/>
    <n v="13.5"/>
    <n v="26"/>
    <x v="2"/>
    <s v="RENTA BOX"/>
    <s v="Retira cliente Inyección"/>
    <s v="Badajoz"/>
    <m/>
    <m/>
    <m/>
    <m/>
    <n v="45"/>
    <x v="4"/>
    <x v="110"/>
    <x v="57"/>
    <m/>
    <n v="1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6:15:00"/>
    <d v="1899-12-30T16:15:00"/>
    <m/>
    <x v="1"/>
    <s v="JAR"/>
    <d v="2019-05-28T16:30:00"/>
    <m/>
    <s v="TRANSPARETS"/>
    <s v="Carga"/>
    <x v="0"/>
    <n v="2"/>
    <n v="2"/>
    <x v="0"/>
    <s v="AQUA AMBIENT"/>
    <s v="Retira cliente Roto"/>
    <s v="varios"/>
    <m/>
    <m/>
    <m/>
    <m/>
    <n v="15"/>
    <x v="4"/>
    <x v="110"/>
    <x v="177"/>
    <m/>
    <n v="0"/>
    <x v="0"/>
    <x v="0"/>
    <s v="SI"/>
    <s v="SI"/>
    <s v="SI"/>
    <n v="0"/>
    <n v="1"/>
    <s v="CLIENTES"/>
    <x v="22"/>
    <x v="5"/>
    <n v="468"/>
    <n v="18"/>
    <n v="0.2"/>
  </r>
  <r>
    <d v="2019-05-28T00:00:00"/>
    <d v="1899-12-30T16:30:00"/>
    <d v="1899-12-30T16:30:00"/>
    <m/>
    <x v="1"/>
    <s v="JAR"/>
    <d v="2019-05-28T16:30:00"/>
    <n v="28044"/>
    <s v="SUS MEDIOS"/>
    <s v="Carga"/>
    <x v="0"/>
    <n v="1"/>
    <n v="2"/>
    <x v="0"/>
    <s v="ARTIPLAS"/>
    <s v="Retira cliente Inyección"/>
    <s v="Vizcay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5-28T00:00:00"/>
    <d v="1899-12-30T16:45:00"/>
    <d v="1899-12-30T16:45:00"/>
    <m/>
    <x v="1"/>
    <s v="JAR"/>
    <d v="2019-05-28T17:00:00"/>
    <s v="27539-26420"/>
    <s v="JFT"/>
    <s v="Carga"/>
    <x v="0"/>
    <n v="2"/>
    <n v="3"/>
    <x v="0"/>
    <s v="BORGWARNER EMISSIONS"/>
    <s v="Retira cliente Inyección"/>
    <s v="Portugal"/>
    <m/>
    <m/>
    <m/>
    <m/>
    <n v="30"/>
    <x v="0"/>
    <x v="110"/>
    <x v="242"/>
    <m/>
    <n v="0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7:00:00"/>
    <d v="1899-12-30T17:00:00"/>
    <m/>
    <x v="1"/>
    <s v="JAR"/>
    <d v="2019-05-28T17:00:00"/>
    <n v="6007272"/>
    <s v="CARIBU"/>
    <s v="Carga"/>
    <x v="1"/>
    <n v="13.5"/>
    <n v="26"/>
    <x v="2"/>
    <s v="RENTA BOX"/>
    <s v="Retira cliente Inyección"/>
    <s v="Badajoz"/>
    <m/>
    <m/>
    <m/>
    <m/>
    <n v="45"/>
    <x v="4"/>
    <x v="110"/>
    <x v="50"/>
    <m/>
    <n v="1"/>
    <x v="0"/>
    <x v="0"/>
    <s v="SI"/>
    <s v="SI"/>
    <s v="Retraso"/>
    <n v="1"/>
    <n v="0"/>
    <s v="CLIENTES"/>
    <x v="22"/>
    <x v="5"/>
    <n v="468"/>
    <n v="18"/>
    <n v="0.2"/>
  </r>
  <r>
    <d v="2019-05-28T00:00:00"/>
    <d v="1899-12-30T17:15:00"/>
    <d v="1899-12-30T17:15:00"/>
    <m/>
    <x v="1"/>
    <s v="JAR"/>
    <d v="2019-05-28T17:30:00"/>
    <m/>
    <s v="TRANSABADELL"/>
    <s v="Carga"/>
    <x v="0"/>
    <n v="2"/>
    <n v="3"/>
    <x v="0"/>
    <s v="TRANSABADELL"/>
    <s v="DDP Cliente Inyección"/>
    <s v="varios"/>
    <m/>
    <m/>
    <m/>
    <m/>
    <n v="15"/>
    <x v="0"/>
    <x v="110"/>
    <x v="93"/>
    <m/>
    <n v="0"/>
    <x v="0"/>
    <x v="0"/>
    <s v="SI"/>
    <s v="SI"/>
    <s v="SI"/>
    <n v="0"/>
    <n v="1"/>
    <s v="TRANS. PROPIO"/>
    <x v="22"/>
    <x v="5"/>
    <n v="468"/>
    <n v="18"/>
    <n v="0.2"/>
  </r>
  <r>
    <d v="2019-05-28T00:00:00"/>
    <d v="1899-12-30T17:30:00"/>
    <d v="1899-12-30T17:30:00"/>
    <m/>
    <x v="1"/>
    <s v="JAR"/>
    <d v="2019-05-28T17:30:00"/>
    <n v="6007272"/>
    <s v="CARIBU"/>
    <s v="Carga"/>
    <x v="1"/>
    <n v="13.5"/>
    <n v="26"/>
    <x v="2"/>
    <s v="RENTA BOX"/>
    <s v="Retira cliente Inyección"/>
    <s v="Badajoz"/>
    <m/>
    <m/>
    <m/>
    <m/>
    <n v="45"/>
    <x v="8"/>
    <x v="111"/>
    <x v="0"/>
    <m/>
    <n v="1"/>
    <x v="0"/>
    <x v="0"/>
    <s v="SI"/>
    <s v="Retraso"/>
    <s v="Retraso"/>
    <n v="1"/>
    <n v="0"/>
    <s v="CLIENTES"/>
    <x v="22"/>
    <x v="5"/>
    <n v="468"/>
    <n v="18"/>
    <n v="0.2"/>
  </r>
  <r>
    <d v="2019-05-28T00:00:00"/>
    <d v="1899-12-30T18:00:00"/>
    <d v="1899-12-30T18:00:00"/>
    <m/>
    <x v="1"/>
    <s v="JAR"/>
    <d v="2019-05-28T18:00:00"/>
    <n v="28050"/>
    <s v="SESE"/>
    <s v="Carga"/>
    <x v="1"/>
    <n v="13.5"/>
    <n v="26"/>
    <x v="0"/>
    <s v="VALEO"/>
    <s v="Retira cliente Inyección"/>
    <s v="Jaén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5-28T00:00:00"/>
    <d v="1899-12-30T18:30:00"/>
    <d v="1899-12-30T18:30:00"/>
    <m/>
    <x v="1"/>
    <s v="JAR"/>
    <d v="2019-05-28T18:30:00"/>
    <n v="6007150"/>
    <s v="SUS MEDIOS"/>
    <s v="Carga"/>
    <x v="0"/>
    <n v="7"/>
    <n v="14"/>
    <x v="0"/>
    <s v="SCHOELLER BELGICA"/>
    <s v="Retira cliente Filial"/>
    <s v="BE8520"/>
    <m/>
    <s v="LCC479"/>
    <m/>
    <m/>
    <n v="30"/>
    <x v="6"/>
    <x v="111"/>
    <x v="20"/>
    <m/>
    <n v="0"/>
    <x v="0"/>
    <x v="0"/>
    <s v="SI"/>
    <s v="Retraso"/>
    <s v="Retraso"/>
    <n v="1"/>
    <n v="0"/>
    <s v="CLIENTES"/>
    <x v="22"/>
    <x v="5"/>
    <n v="468"/>
    <n v="18"/>
    <n v="0.2"/>
  </r>
  <r>
    <d v="2019-05-28T00:00:00"/>
    <d v="1899-12-30T19:00:00"/>
    <d v="1899-12-30T19:00:00"/>
    <m/>
    <x v="1"/>
    <s v="JAR"/>
    <d v="2019-05-28T19:00:00"/>
    <n v="6007268"/>
    <s v="CARIBU"/>
    <s v="Carga"/>
    <x v="1"/>
    <n v="13.5"/>
    <n v="26"/>
    <x v="2"/>
    <s v="RENTA BOX"/>
    <s v="Retira cliente Inyección"/>
    <s v="Badajoz"/>
    <m/>
    <m/>
    <m/>
    <m/>
    <n v="45"/>
    <x v="6"/>
    <x v="111"/>
    <x v="9"/>
    <m/>
    <n v="1"/>
    <x v="0"/>
    <x v="0"/>
    <s v="SI"/>
    <s v="Retraso"/>
    <s v="Retraso"/>
    <n v="1"/>
    <n v="0"/>
    <s v="CLIENTES"/>
    <x v="22"/>
    <x v="5"/>
    <n v="468"/>
    <n v="18"/>
    <n v="0.2"/>
  </r>
  <r>
    <d v="2019-05-28T00:00:00"/>
    <d v="1899-12-30T20:30:00"/>
    <m/>
    <m/>
    <x v="0"/>
    <s v="JAR"/>
    <d v="2019-05-28T20:30:00"/>
    <n v="28238"/>
    <s v="J H L"/>
    <s v="Carga"/>
    <x v="1"/>
    <n v="13.5"/>
    <n v="7"/>
    <x v="0"/>
    <s v="FLUIDRA"/>
    <s v="DDP Cliente Roto"/>
    <s v="Portugal"/>
    <m/>
    <m/>
    <m/>
    <m/>
    <n v="30"/>
    <x v="4"/>
    <x v="110"/>
    <x v="201"/>
    <m/>
    <n v="1"/>
    <x v="0"/>
    <x v="0"/>
    <s v="No"/>
    <s v="Sin cita"/>
    <s v="Sin cita"/>
    <n v="1"/>
    <n v="0"/>
    <s v="TRANS. PROPIO"/>
    <x v="22"/>
    <x v="5"/>
    <n v="468"/>
    <n v="18"/>
    <n v="0.2"/>
  </r>
  <r>
    <d v="2019-05-28T00:00:00"/>
    <d v="1899-12-30T21:00:00"/>
    <d v="1899-12-30T21:00:00"/>
    <m/>
    <x v="1"/>
    <s v="JAR"/>
    <d v="2019-05-28T21:00:00"/>
    <m/>
    <s v="SUS MEDIOS"/>
    <s v="Carga"/>
    <x v="1"/>
    <n v="13.5"/>
    <n v="26"/>
    <x v="0"/>
    <s v="CHEP"/>
    <s v="Retira cliente Inyección"/>
    <s v="Varios"/>
    <n v="3680387722"/>
    <m/>
    <m/>
    <m/>
    <n v="60"/>
    <x v="8"/>
    <x v="110"/>
    <x v="61"/>
    <m/>
    <n v="1"/>
    <x v="0"/>
    <x v="0"/>
    <s v="SI"/>
    <s v="SI"/>
    <s v="Adelanto"/>
    <n v="0"/>
    <n v="1"/>
    <s v="CLIENTES"/>
    <x v="22"/>
    <x v="5"/>
    <n v="468"/>
    <n v="18"/>
    <n v="0.2"/>
  </r>
  <r>
    <d v="2019-05-29T00:00:00"/>
    <d v="1899-12-30T06:00:00"/>
    <d v="1899-12-30T06:00:00"/>
    <m/>
    <x v="1"/>
    <s v="JAR"/>
    <d v="2019-05-29T06:00:00"/>
    <m/>
    <s v="SUS MEDIOS"/>
    <s v="Carga"/>
    <x v="1"/>
    <n v="13.5"/>
    <n v="26"/>
    <x v="0"/>
    <s v="CHEP"/>
    <s v="Retira cliente Inyección"/>
    <s v="Varios"/>
    <n v="3680387388"/>
    <m/>
    <m/>
    <m/>
    <n v="60"/>
    <x v="8"/>
    <x v="111"/>
    <x v="76"/>
    <m/>
    <n v="1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07:00:00"/>
    <d v="1899-12-30T07:00:00"/>
    <m/>
    <x v="1"/>
    <s v="JAR"/>
    <d v="2019-05-29T07:00:00"/>
    <m/>
    <s v="SUS MEDIOS"/>
    <s v="Carga"/>
    <x v="1"/>
    <n v="13.5"/>
    <n v="26"/>
    <x v="0"/>
    <s v="CHEP"/>
    <s v="Retira cliente Inyección"/>
    <s v="Varios"/>
    <n v="3680387721"/>
    <m/>
    <m/>
    <m/>
    <n v="60"/>
    <x v="8"/>
    <x v="111"/>
    <x v="61"/>
    <m/>
    <n v="1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08:00:00"/>
    <d v="1899-12-30T08:00:00"/>
    <m/>
    <x v="1"/>
    <s v="JAR"/>
    <d v="2019-05-29T08:00:00"/>
    <n v="28260"/>
    <s v="CARIBU"/>
    <s v="Carga"/>
    <x v="1"/>
    <n v="13.5"/>
    <n v="26"/>
    <x v="2"/>
    <s v="REDELPLAST"/>
    <s v="DDP Cliente Inyección"/>
    <s v="Badajoz"/>
    <m/>
    <m/>
    <m/>
    <m/>
    <n v="45"/>
    <x v="4"/>
    <x v="111"/>
    <x v="42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08:30:00"/>
    <d v="1899-12-30T08:30:00"/>
    <m/>
    <x v="1"/>
    <s v="JAR"/>
    <d v="2019-05-29T08:30:00"/>
    <m/>
    <s v="DAVID BERTRAN"/>
    <s v="Carga"/>
    <x v="0"/>
    <n v="4"/>
    <n v="6"/>
    <x v="0"/>
    <s v="RESIDUOS "/>
    <s v="Recogida diaria"/>
    <s v="La Llagosta"/>
    <m/>
    <m/>
    <m/>
    <m/>
    <n v="20"/>
    <x v="3"/>
    <x v="111"/>
    <x v="20"/>
    <m/>
    <n v="0"/>
    <x v="0"/>
    <x v="0"/>
    <s v="SI"/>
    <s v="SI"/>
    <s v="SI"/>
    <n v="0"/>
    <n v="1"/>
    <s v="TRANS. PROPIO"/>
    <x v="22"/>
    <x v="5"/>
    <n v="468"/>
    <n v="18"/>
    <n v="0.2"/>
  </r>
  <r>
    <d v="2019-05-29T00:00:00"/>
    <d v="1899-12-30T09:00:00"/>
    <d v="1899-12-30T09:00:00"/>
    <m/>
    <x v="1"/>
    <s v="JAR"/>
    <d v="2019-05-29T09:00:00"/>
    <n v="28260"/>
    <s v="CARIBU"/>
    <s v="Carga"/>
    <x v="1"/>
    <n v="13.5"/>
    <n v="26"/>
    <x v="2"/>
    <s v="REDELPLAST"/>
    <s v="DDP Cliente Inyección"/>
    <s v="Badajoz"/>
    <m/>
    <m/>
    <m/>
    <m/>
    <n v="45"/>
    <x v="6"/>
    <x v="111"/>
    <x v="12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09:30:00"/>
    <d v="1899-12-30T09:30:00"/>
    <m/>
    <x v="1"/>
    <s v="JAR"/>
    <d v="2019-05-29T09:30:00"/>
    <n v="27707"/>
    <s v="EL MOSCA"/>
    <s v="Carga"/>
    <x v="0"/>
    <n v="8"/>
    <n v="4"/>
    <x v="0"/>
    <s v="FUPINAX"/>
    <s v="DDP Cliente Inyección"/>
    <s v="LORQUI"/>
    <m/>
    <m/>
    <m/>
    <m/>
    <n v="60"/>
    <x v="6"/>
    <x v="111"/>
    <x v="5"/>
    <m/>
    <n v="0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10:00:00"/>
    <d v="1899-12-30T10:00:00"/>
    <m/>
    <x v="1"/>
    <s v="JAR"/>
    <d v="2019-05-29T10:00:00"/>
    <n v="28260"/>
    <s v="CARIBU"/>
    <s v="Carga"/>
    <x v="1"/>
    <n v="13.5"/>
    <n v="26"/>
    <x v="2"/>
    <s v="REDELPLAST"/>
    <s v="DDP Cliente Inyección"/>
    <s v="Badajoz"/>
    <m/>
    <m/>
    <m/>
    <m/>
    <n v="45"/>
    <x v="8"/>
    <x v="111"/>
    <x v="14"/>
    <m/>
    <n v="1"/>
    <x v="0"/>
    <x v="0"/>
    <s v="SI"/>
    <s v="SI"/>
    <s v="SI"/>
    <n v="0"/>
    <n v="1"/>
    <s v="TRANS. PROPIO"/>
    <x v="22"/>
    <x v="5"/>
    <n v="468"/>
    <n v="18"/>
    <n v="0.2"/>
  </r>
  <r>
    <d v="2019-05-29T00:00:00"/>
    <d v="1899-12-30T10:30:00"/>
    <d v="1899-12-30T10:30:00"/>
    <m/>
    <x v="1"/>
    <s v="JAR"/>
    <d v="2019-05-29T10:30:00"/>
    <n v="28175"/>
    <s v="SUS MEDIOS"/>
    <s v="Carga"/>
    <x v="0"/>
    <n v="1"/>
    <n v="1"/>
    <x v="0"/>
    <s v="SILLERO E HIJOS"/>
    <s v="Retira cliente Roto"/>
    <s v="Mallorca"/>
    <m/>
    <m/>
    <m/>
    <m/>
    <n v="10"/>
    <x v="5"/>
    <x v="111"/>
    <x v="1"/>
    <m/>
    <n v="0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10:45:00"/>
    <d v="1899-12-30T10:45:00"/>
    <m/>
    <x v="1"/>
    <s v="JAR"/>
    <d v="2019-05-29T11:00:00"/>
    <n v="28044"/>
    <s v="SUS MEDIOS"/>
    <s v="Carga"/>
    <x v="0"/>
    <n v="1"/>
    <n v="2"/>
    <x v="0"/>
    <s v="ARTIPLAS"/>
    <s v="Retira cliente Inyección"/>
    <s v="Vizcaya"/>
    <m/>
    <m/>
    <m/>
    <m/>
    <n v="20"/>
    <x v="8"/>
    <x v="111"/>
    <x v="32"/>
    <m/>
    <n v="0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11:00:00"/>
    <d v="1899-12-30T11:00:00"/>
    <m/>
    <x v="1"/>
    <s v="JAR"/>
    <d v="2019-05-29T11:00:00"/>
    <m/>
    <s v="COBARPLAS"/>
    <s v="Descarga"/>
    <x v="0"/>
    <n v="4"/>
    <n v="6"/>
    <x v="0"/>
    <s v="COBARPLAST"/>
    <s v="Proveedor Roto"/>
    <s v="PALAU"/>
    <m/>
    <m/>
    <m/>
    <m/>
    <n v="30"/>
    <x v="6"/>
    <x v="111"/>
    <x v="14"/>
    <m/>
    <n v="0"/>
    <x v="0"/>
    <x v="0"/>
    <s v="SI"/>
    <s v="SI"/>
    <s v="Adelanto"/>
    <n v="0"/>
    <n v="1"/>
    <s v="PROVEEDORES"/>
    <x v="22"/>
    <x v="5"/>
    <n v="468"/>
    <n v="18"/>
    <n v="0.2"/>
  </r>
  <r>
    <d v="2019-05-29T00:00:00"/>
    <d v="1899-12-30T11:10:00"/>
    <d v="1899-12-30T11:10:00"/>
    <m/>
    <x v="1"/>
    <s v="JAR"/>
    <d v="2019-05-29T11:00:00"/>
    <n v="6007225"/>
    <s v="SUS MEDIOS"/>
    <s v="Carga"/>
    <x v="0"/>
    <n v="8"/>
    <n v="15"/>
    <x v="0"/>
    <s v="SCHOELLER BELGICA"/>
    <s v="Retira cliente Filial"/>
    <s v="Deventer"/>
    <m/>
    <m/>
    <m/>
    <m/>
    <n v="30"/>
    <x v="8"/>
    <x v="111"/>
    <x v="79"/>
    <m/>
    <n v="0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11:30:00"/>
    <d v="1899-12-30T11:30:00"/>
    <m/>
    <x v="1"/>
    <s v="JAR"/>
    <d v="2019-05-29T11:30:00"/>
    <m/>
    <s v="PALLET WAY"/>
    <s v="Carga"/>
    <x v="0"/>
    <n v="3"/>
    <n v="3"/>
    <x v="0"/>
    <s v="SCHOELLER ALEMANIA"/>
    <s v="DDP Cliente Filial"/>
    <s v="Alemania"/>
    <s v="6007187 + 6007247 "/>
    <m/>
    <m/>
    <m/>
    <n v="20"/>
    <x v="8"/>
    <x v="111"/>
    <x v="3"/>
    <m/>
    <n v="0"/>
    <x v="0"/>
    <x v="0"/>
    <s v="SI"/>
    <s v="SI"/>
    <s v="SI"/>
    <n v="0"/>
    <n v="1"/>
    <s v="TRANS. PROPIO"/>
    <x v="22"/>
    <x v="5"/>
    <n v="468"/>
    <n v="18"/>
    <n v="0.2"/>
  </r>
  <r>
    <d v="2019-05-29T00:00:00"/>
    <d v="1899-12-30T11:45:00"/>
    <d v="1899-12-30T11:45:00"/>
    <m/>
    <x v="1"/>
    <s v="JAR"/>
    <d v="2019-05-29T12:00:00"/>
    <s v="28045-28143"/>
    <s v="KUEHNE NAGEL"/>
    <s v="Carga"/>
    <x v="0"/>
    <n v="2"/>
    <n v="4"/>
    <x v="0"/>
    <s v="STORE &amp; GO "/>
    <s v="Retira cliente Inyección"/>
    <s v="Portugal"/>
    <m/>
    <m/>
    <m/>
    <m/>
    <n v="30"/>
    <x v="8"/>
    <x v="111"/>
    <x v="63"/>
    <m/>
    <n v="0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12:00:00"/>
    <d v="1899-12-30T12:00:00"/>
    <m/>
    <x v="1"/>
    <s v="JAR"/>
    <d v="2019-05-29T12:00:00"/>
    <m/>
    <s v="CODINA"/>
    <s v="Carga"/>
    <x v="1"/>
    <n v="13.5"/>
    <n v="10"/>
    <x v="0"/>
    <s v="AQUA AMBIENT"/>
    <s v="Retira cliente Roto"/>
    <s v="Barcelona"/>
    <m/>
    <m/>
    <m/>
    <m/>
    <n v="30"/>
    <x v="6"/>
    <x v="111"/>
    <x v="2"/>
    <m/>
    <n v="1"/>
    <x v="0"/>
    <x v="0"/>
    <s v="SI"/>
    <s v="SI"/>
    <s v="Adelanto"/>
    <n v="0"/>
    <n v="1"/>
    <s v="CLIENTES"/>
    <x v="22"/>
    <x v="5"/>
    <n v="468"/>
    <n v="18"/>
    <n v="0.2"/>
  </r>
  <r>
    <d v="2019-05-29T00:00:00"/>
    <d v="1899-12-30T12:15:00"/>
    <d v="1899-12-30T12:15:00"/>
    <m/>
    <x v="1"/>
    <s v="JAR"/>
    <d v="2019-05-29T12:30:00"/>
    <m/>
    <s v="TXT"/>
    <s v="Descarga"/>
    <x v="0"/>
    <n v="2"/>
    <n v="2"/>
    <x v="0"/>
    <s v="PUROMASTER"/>
    <s v="Proveedor Inyección"/>
    <s v="PALAU"/>
    <m/>
    <m/>
    <m/>
    <m/>
    <n v="15"/>
    <x v="3"/>
    <x v="111"/>
    <x v="36"/>
    <m/>
    <n v="0"/>
    <x v="0"/>
    <x v="0"/>
    <s v="SI"/>
    <s v="SI"/>
    <s v="SI"/>
    <n v="0"/>
    <n v="1"/>
    <s v="PROVEEDORES"/>
    <x v="22"/>
    <x v="5"/>
    <n v="468"/>
    <n v="18"/>
    <n v="0.2"/>
  </r>
  <r>
    <d v="2019-05-29T00:00:00"/>
    <d v="1899-12-30T12:30:00"/>
    <d v="1899-12-30T12:30:00"/>
    <m/>
    <x v="1"/>
    <s v="JAR"/>
    <d v="2019-05-29T12:30:00"/>
    <n v="28246"/>
    <s v="DAVID BERTRAN"/>
    <s v="Carga"/>
    <x v="0"/>
    <n v="4"/>
    <n v="6"/>
    <x v="0"/>
    <s v="ITC"/>
    <s v="DDP Cliente Roto"/>
    <s v="Sta. Perpetua"/>
    <m/>
    <m/>
    <m/>
    <m/>
    <n v="20"/>
    <x v="6"/>
    <x v="111"/>
    <x v="5"/>
    <m/>
    <n v="0"/>
    <x v="0"/>
    <x v="0"/>
    <s v="SI"/>
    <s v="SI"/>
    <s v="SI"/>
    <n v="0"/>
    <n v="1"/>
    <s v="TRANS. PROPIO"/>
    <x v="22"/>
    <x v="5"/>
    <n v="468"/>
    <n v="18"/>
    <n v="0.2"/>
  </r>
  <r>
    <d v="2019-05-29T00:00:00"/>
    <d v="1899-12-30T13:00:00"/>
    <d v="1899-12-30T13:00:00"/>
    <m/>
    <x v="1"/>
    <s v="JAR"/>
    <d v="2019-05-29T13:00:00"/>
    <s v="28185-28184"/>
    <s v="GONZATRANS"/>
    <s v="Carga"/>
    <x v="1"/>
    <n v="13.5"/>
    <n v="10"/>
    <x v="0"/>
    <s v="FLUIDRA"/>
    <s v="DDP Cliente Roto"/>
    <s v="Almeria"/>
    <m/>
    <m/>
    <m/>
    <m/>
    <n v="30"/>
    <x v="4"/>
    <x v="111"/>
    <x v="7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14:00:00"/>
    <d v="1899-12-30T14:00:00"/>
    <m/>
    <x v="1"/>
    <s v="JAR"/>
    <d v="2019-05-29T14:00:00"/>
    <n v="28260"/>
    <s v="CARIBU"/>
    <s v="Carga"/>
    <x v="1"/>
    <n v="13.5"/>
    <n v="26"/>
    <x v="2"/>
    <s v="REDELPLAST"/>
    <s v="DDP Cliente Inyección"/>
    <s v="Badajoz"/>
    <m/>
    <m/>
    <m/>
    <m/>
    <n v="45"/>
    <x v="4"/>
    <x v="111"/>
    <x v="13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14:30:00"/>
    <d v="1899-12-30T14:30:00"/>
    <m/>
    <x v="1"/>
    <s v="JAR"/>
    <d v="2019-05-29T14:30:00"/>
    <m/>
    <s v="SUS MEDIOS"/>
    <s v="Descarga"/>
    <x v="0"/>
    <n v="4"/>
    <n v="8"/>
    <x v="0"/>
    <s v="SCHOELLER  LORQUI"/>
    <s v="Entre plantas"/>
    <s v="PALAU"/>
    <m/>
    <m/>
    <m/>
    <m/>
    <m/>
    <x v="3"/>
    <x v="111"/>
    <x v="12"/>
    <m/>
    <n v="0"/>
    <x v="0"/>
    <x v="0"/>
    <s v="SI"/>
    <s v="SI"/>
    <s v="SI"/>
    <n v="0"/>
    <n v="1"/>
    <s v="TRANS. PROPIO"/>
    <x v="22"/>
    <x v="5"/>
    <n v="468"/>
    <n v="18"/>
    <n v="0.2"/>
  </r>
  <r>
    <d v="2019-05-29T00:00:00"/>
    <d v="1899-12-30T15:00:00"/>
    <d v="1899-12-30T15:00:00"/>
    <m/>
    <x v="1"/>
    <s v="JAR"/>
    <d v="2019-05-29T15:00:00"/>
    <n v="28260"/>
    <s v="CARIBU"/>
    <s v="Carga"/>
    <x v="1"/>
    <n v="13.5"/>
    <n v="26"/>
    <x v="2"/>
    <s v="REDELPLAST"/>
    <s v="DDP Cliente Inyección"/>
    <s v="Badajoz"/>
    <m/>
    <m/>
    <m/>
    <m/>
    <n v="45"/>
    <x v="4"/>
    <x v="111"/>
    <x v="13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15:30:00"/>
    <d v="1899-12-30T15:30:00"/>
    <m/>
    <x v="1"/>
    <s v="JAR"/>
    <d v="2019-05-29T15:30:00"/>
    <m/>
    <s v="BREGER"/>
    <s v="Carga"/>
    <x v="0"/>
    <n v="8"/>
    <n v="16"/>
    <x v="0"/>
    <s v="SCHOELLER FRANCIA"/>
    <s v="Retira cliente Filial"/>
    <s v="France"/>
    <s v=": 6007170 + 6007191 + 6007246 + 6007287 + 6007288  "/>
    <m/>
    <m/>
    <m/>
    <m/>
    <x v="0"/>
    <x v="111"/>
    <x v="7"/>
    <m/>
    <n v="0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16:00:00"/>
    <d v="1899-12-30T16:00:00"/>
    <m/>
    <x v="1"/>
    <s v="JAR"/>
    <d v="2019-05-29T16:00:00"/>
    <n v="27965"/>
    <s v="J H L"/>
    <s v="Carga"/>
    <x v="0"/>
    <n v="4"/>
    <n v="8"/>
    <x v="0"/>
    <s v="FINISTERRA"/>
    <s v="DDP Cliente Inyección"/>
    <s v="Portugal"/>
    <m/>
    <m/>
    <m/>
    <m/>
    <n v="40"/>
    <x v="0"/>
    <x v="111"/>
    <x v="47"/>
    <m/>
    <n v="0"/>
    <x v="0"/>
    <x v="0"/>
    <s v="SI"/>
    <s v="SI"/>
    <s v="Retraso"/>
    <n v="1"/>
    <n v="0"/>
    <s v="TRANS. PROPIO"/>
    <x v="22"/>
    <x v="5"/>
    <n v="468"/>
    <n v="18"/>
    <n v="0.2"/>
  </r>
  <r>
    <d v="2019-05-29T00:00:00"/>
    <d v="1899-12-30T16:15:00"/>
    <m/>
    <m/>
    <x v="0"/>
    <s v="JAR"/>
    <d v="2019-05-29T16:30:00"/>
    <n v="27635"/>
    <s v="SUS MEDIOS"/>
    <s v="Carga"/>
    <x v="0"/>
    <n v="1"/>
    <n v="2"/>
    <x v="0"/>
    <s v="VARIOS"/>
    <s v="Retira cliente Inyección"/>
    <s v="Guipuzcoa"/>
    <m/>
    <m/>
    <m/>
    <m/>
    <n v="10"/>
    <x v="5"/>
    <x v="111"/>
    <x v="177"/>
    <m/>
    <n v="0"/>
    <x v="0"/>
    <x v="0"/>
    <s v="No"/>
    <s v="Sin cita"/>
    <s v="Sin cita"/>
    <n v="1"/>
    <n v="0"/>
    <s v="CLIENTES"/>
    <x v="22"/>
    <x v="5"/>
    <n v="468"/>
    <n v="18"/>
    <n v="0.2"/>
  </r>
  <r>
    <d v="2019-05-29T00:00:00"/>
    <d v="1899-12-30T16:30:00"/>
    <m/>
    <m/>
    <x v="0"/>
    <s v="JAR"/>
    <d v="2019-05-29T16:30:00"/>
    <n v="27319"/>
    <s v="DASCHER"/>
    <s v="Carga"/>
    <x v="0"/>
    <n v="2"/>
    <n v="2"/>
    <x v="0"/>
    <s v="CAVYCAR"/>
    <s v="Retira cliente Roto"/>
    <s v="Gupuzcoa"/>
    <m/>
    <m/>
    <m/>
    <m/>
    <n v="10"/>
    <x v="5"/>
    <x v="111"/>
    <x v="8"/>
    <m/>
    <n v="0"/>
    <x v="0"/>
    <x v="0"/>
    <s v="No"/>
    <s v="Sin cita"/>
    <s v="Sin cita"/>
    <n v="1"/>
    <n v="0"/>
    <s v="CLIENTES"/>
    <x v="22"/>
    <x v="5"/>
    <n v="468"/>
    <n v="18"/>
    <n v="0.2"/>
  </r>
  <r>
    <d v="2019-05-29T00:00:00"/>
    <d v="1899-12-30T17:00:00"/>
    <d v="1899-12-30T17:00:00"/>
    <m/>
    <x v="1"/>
    <s v="JAR"/>
    <d v="2019-05-29T17:00:00"/>
    <s v="28119-27597"/>
    <s v="XPOLOGISTIC"/>
    <s v="Carga"/>
    <x v="0"/>
    <n v="8"/>
    <n v="15"/>
    <x v="0"/>
    <s v="FIJAPLAST"/>
    <s v="Retira cliente Inyección"/>
    <s v="Granada"/>
    <m/>
    <m/>
    <m/>
    <m/>
    <n v="30"/>
    <x v="0"/>
    <x v="111"/>
    <x v="41"/>
    <m/>
    <n v="0"/>
    <x v="0"/>
    <x v="0"/>
    <s v="SI"/>
    <s v="SI"/>
    <s v="SI"/>
    <n v="0"/>
    <n v="1"/>
    <s v="CLIENTES"/>
    <x v="22"/>
    <x v="5"/>
    <n v="468"/>
    <n v="18"/>
    <n v="0.2"/>
  </r>
  <r>
    <d v="2019-05-29T00:00:00"/>
    <d v="1899-12-30T17:15:00"/>
    <d v="1899-12-30T17:15:00"/>
    <m/>
    <x v="1"/>
    <s v="JAR"/>
    <d v="2019-05-29T17:30:00"/>
    <m/>
    <s v="TRANSABADELL"/>
    <s v="Carga"/>
    <x v="0"/>
    <n v="4"/>
    <n v="5"/>
    <x v="0"/>
    <s v="TRANSABADELL"/>
    <s v="DDP Cliente Inyección"/>
    <s v="varios"/>
    <m/>
    <m/>
    <m/>
    <m/>
    <n v="30"/>
    <x v="0"/>
    <x v="111"/>
    <x v="93"/>
    <m/>
    <n v="0"/>
    <x v="0"/>
    <x v="0"/>
    <s v="SI"/>
    <s v="SI"/>
    <s v="SI"/>
    <n v="0"/>
    <n v="1"/>
    <s v="TRANS. PROPIO"/>
    <x v="22"/>
    <x v="5"/>
    <n v="468"/>
    <n v="18"/>
    <n v="0.2"/>
  </r>
  <r>
    <d v="2019-05-29T00:00:00"/>
    <d v="1899-12-30T18:00:00"/>
    <d v="1899-12-30T18:00:00"/>
    <m/>
    <x v="1"/>
    <s v="JAR"/>
    <d v="2019-05-29T18:00:00"/>
    <n v="28260"/>
    <s v="CARIBU"/>
    <s v="Carga"/>
    <x v="1"/>
    <n v="13.5"/>
    <n v="26"/>
    <x v="2"/>
    <s v="REDELPLAST"/>
    <s v="DDP Cliente Inyección"/>
    <s v="Badajoz"/>
    <m/>
    <m/>
    <m/>
    <m/>
    <n v="45"/>
    <x v="4"/>
    <x v="111"/>
    <x v="47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6:00:00"/>
    <d v="1899-12-30T06:00:00"/>
    <m/>
    <x v="1"/>
    <s v="JAR"/>
    <d v="2019-05-30T06:00:00"/>
    <n v="27907"/>
    <s v="J G H"/>
    <s v="Carga"/>
    <x v="1"/>
    <n v="13.5"/>
    <n v="26"/>
    <x v="2"/>
    <s v="CITRICOS ORTUÑO"/>
    <s v="DDP Cliente Inyección"/>
    <s v="Alicante"/>
    <m/>
    <s v="5814JYF_x0009_R1774BDC"/>
    <m/>
    <m/>
    <n v="45"/>
    <x v="6"/>
    <x v="112"/>
    <x v="76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7:00:00"/>
    <d v="1899-12-30T07:00:00"/>
    <m/>
    <x v="1"/>
    <s v="JAR"/>
    <d v="2019-05-30T07:00:00"/>
    <m/>
    <s v="GONZATRANS"/>
    <s v="Carga"/>
    <x v="0"/>
    <n v="7"/>
    <n v="13"/>
    <x v="0"/>
    <s v="GONZATRANS"/>
    <s v="DDP Cliente Inyección"/>
    <s v="varios"/>
    <m/>
    <m/>
    <m/>
    <m/>
    <n v="40"/>
    <x v="8"/>
    <x v="112"/>
    <x v="61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7:45:00"/>
    <d v="1899-12-30T07:45:00"/>
    <m/>
    <x v="1"/>
    <s v="JAR"/>
    <d v="2019-05-30T08:00:00"/>
    <m/>
    <s v="ALGAITRUCK"/>
    <s v="Carga"/>
    <x v="1"/>
    <n v="13.5"/>
    <n v="26"/>
    <x v="0"/>
    <s v="SCHOELLER  LORQUI"/>
    <s v="Entre plantas"/>
    <s v="Lorqui"/>
    <m/>
    <m/>
    <m/>
    <m/>
    <n v="60"/>
    <x v="8"/>
    <x v="112"/>
    <x v="213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8:00:00"/>
    <d v="1899-12-30T08:00:00"/>
    <m/>
    <x v="1"/>
    <s v="JAR"/>
    <d v="2019-05-30T08:00:00"/>
    <m/>
    <s v="JOSE REY"/>
    <s v="Carga"/>
    <x v="1"/>
    <n v="13.5"/>
    <n v="26"/>
    <x v="0"/>
    <s v="FLUIDRA"/>
    <s v="DDP Cliente Roto"/>
    <s v="Maçanet de la selva"/>
    <m/>
    <m/>
    <m/>
    <m/>
    <n v="40"/>
    <x v="6"/>
    <x v="112"/>
    <x v="9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8:15:00"/>
    <d v="1899-12-30T08:15:00"/>
    <m/>
    <x v="1"/>
    <s v="JAR"/>
    <d v="2019-05-30T08:30:00"/>
    <m/>
    <s v="DAVID BERTRAN"/>
    <s v="Descarga"/>
    <x v="0"/>
    <n v="4"/>
    <n v="6"/>
    <x v="0"/>
    <s v="RESIDUOS "/>
    <s v="Recogida diaria"/>
    <s v="PALAU"/>
    <m/>
    <m/>
    <m/>
    <m/>
    <n v="20"/>
    <x v="6"/>
    <x v="112"/>
    <x v="94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8:30:00"/>
    <d v="1899-12-30T08:30:00"/>
    <m/>
    <x v="1"/>
    <s v="JAR"/>
    <d v="2019-05-30T08:30:00"/>
    <m/>
    <s v="NOUTRANSPORT"/>
    <s v="Descarga"/>
    <x v="1"/>
    <n v="13.5"/>
    <n v="26"/>
    <x v="0"/>
    <s v="NOUTRANSPORT"/>
    <s v="Entre plantas"/>
    <s v="PALAU"/>
    <s v="Kaiman Azul"/>
    <m/>
    <m/>
    <m/>
    <n v="60"/>
    <x v="6"/>
    <x v="112"/>
    <x v="20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09:30:00"/>
    <d v="1899-12-30T09:30:00"/>
    <m/>
    <x v="1"/>
    <s v="JAR"/>
    <d v="2019-05-30T09:30:00"/>
    <m/>
    <s v="GIMARCO"/>
    <s v="Descarga"/>
    <x v="1"/>
    <n v="13.5"/>
    <n v="26"/>
    <x v="0"/>
    <s v="SCHOELLER GAILLON"/>
    <s v="Filial Import"/>
    <s v="GAILLON"/>
    <m/>
    <m/>
    <m/>
    <m/>
    <n v="60"/>
    <x v="0"/>
    <x v="111"/>
    <x v="12"/>
    <m/>
    <n v="1"/>
    <x v="0"/>
    <x v="0"/>
    <s v="SI"/>
    <s v="Adelanto"/>
    <s v="Adelanto"/>
    <n v="0"/>
    <n v="1"/>
    <s v="TRANS. PROPIO"/>
    <x v="22"/>
    <x v="5"/>
    <n v="468"/>
    <n v="18"/>
    <n v="0.2"/>
  </r>
  <r>
    <d v="2019-05-30T00:00:00"/>
    <d v="1899-12-30T09:45:00"/>
    <d v="1899-12-30T09:45:00"/>
    <m/>
    <x v="1"/>
    <s v="JAR"/>
    <d v="2019-05-30T10:00:00"/>
    <m/>
    <s v="DAVID BERTRAN"/>
    <s v="Carga"/>
    <x v="0"/>
    <n v="4"/>
    <n v="6"/>
    <x v="0"/>
    <s v="RESIDUOS "/>
    <s v="Recogida diaria"/>
    <s v="La llagosta"/>
    <m/>
    <m/>
    <m/>
    <m/>
    <n v="30"/>
    <x v="6"/>
    <x v="112"/>
    <x v="53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10:00:00"/>
    <d v="1899-12-30T10:00:00"/>
    <m/>
    <x v="1"/>
    <s v="JAR"/>
    <d v="2019-05-30T10:00:00"/>
    <n v="28196"/>
    <s v="J G H"/>
    <s v="Carga"/>
    <x v="1"/>
    <n v="13.5"/>
    <n v="26"/>
    <x v="2"/>
    <s v="PROBICASA"/>
    <s v="DDP Cliente Inyección"/>
    <s v="Calasparra"/>
    <m/>
    <m/>
    <m/>
    <m/>
    <n v="45"/>
    <x v="6"/>
    <x v="112"/>
    <x v="37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30T00:00:00"/>
    <d v="1899-12-30T10:15:00"/>
    <d v="1899-12-30T10:15:00"/>
    <m/>
    <x v="1"/>
    <s v="JAR"/>
    <d v="2019-05-30T10:30:00"/>
    <m/>
    <s v="SUS MEDIOS"/>
    <s v="Descarga"/>
    <x v="1"/>
    <n v="13.5"/>
    <n v="24"/>
    <x v="0"/>
    <s v="SERVICOM"/>
    <s v="Proveedor Inyección"/>
    <s v="PALAU"/>
    <m/>
    <m/>
    <m/>
    <m/>
    <n v="90"/>
    <x v="8"/>
    <x v="112"/>
    <x v="43"/>
    <m/>
    <n v="1"/>
    <x v="0"/>
    <x v="0"/>
    <s v="SI"/>
    <s v="SI"/>
    <s v="SI"/>
    <n v="0"/>
    <n v="1"/>
    <s v="PROVEEDORES"/>
    <x v="22"/>
    <x v="5"/>
    <n v="468"/>
    <n v="18"/>
    <n v="0.2"/>
  </r>
  <r>
    <d v="2019-05-30T00:00:00"/>
    <d v="1899-12-30T10:30:00"/>
    <d v="1899-12-30T10:30:00"/>
    <m/>
    <x v="1"/>
    <s v="JAR"/>
    <d v="2019-05-30T10:30:00"/>
    <m/>
    <s v="AUMARTRANS"/>
    <s v="Carga"/>
    <x v="0"/>
    <n v="5"/>
    <n v="9"/>
    <x v="0"/>
    <s v="MULTIPLASTIC"/>
    <s v="Retira cliente Inyección"/>
    <s v="Barcelona"/>
    <m/>
    <m/>
    <m/>
    <m/>
    <n v="60"/>
    <x v="6"/>
    <x v="112"/>
    <x v="1"/>
    <m/>
    <n v="0"/>
    <x v="0"/>
    <x v="0"/>
    <s v="SI"/>
    <s v="SI"/>
    <s v="SI"/>
    <n v="0"/>
    <n v="1"/>
    <s v="CLIENTES"/>
    <x v="22"/>
    <x v="5"/>
    <n v="468"/>
    <n v="18"/>
    <n v="0.2"/>
  </r>
  <r>
    <d v="2019-05-30T00:00:00"/>
    <d v="1899-12-30T10:45:00"/>
    <d v="1899-12-30T10:45:00"/>
    <m/>
    <x v="1"/>
    <s v="JAR"/>
    <d v="2019-05-30T11:00:00"/>
    <n v="28248"/>
    <s v="SUS MEDIOS"/>
    <s v="Carga"/>
    <x v="0"/>
    <n v="1"/>
    <n v="1"/>
    <x v="0"/>
    <s v="PISCINAS7ISLAS"/>
    <s v="Retira cliente Roto"/>
    <s v="Tenerife"/>
    <m/>
    <m/>
    <m/>
    <m/>
    <n v="10"/>
    <x v="6"/>
    <x v="112"/>
    <x v="32"/>
    <m/>
    <n v="0"/>
    <x v="0"/>
    <x v="0"/>
    <s v="SI"/>
    <s v="SI"/>
    <s v="SI"/>
    <n v="0"/>
    <n v="1"/>
    <s v="CLIENTES"/>
    <x v="22"/>
    <x v="5"/>
    <n v="468"/>
    <n v="18"/>
    <n v="0.2"/>
  </r>
  <r>
    <d v="2019-05-30T00:00:00"/>
    <d v="1899-12-30T11:00:00"/>
    <d v="1899-12-30T11:00:00"/>
    <m/>
    <x v="1"/>
    <s v="JAR"/>
    <d v="2019-05-30T11:00:00"/>
    <n v="28196"/>
    <s v="J G H"/>
    <s v="Carga"/>
    <x v="1"/>
    <n v="13.5"/>
    <n v="26"/>
    <x v="2"/>
    <s v="PROBICASA"/>
    <s v="DDP Cliente Inyección"/>
    <s v="Calasparra"/>
    <m/>
    <m/>
    <m/>
    <m/>
    <n v="45"/>
    <x v="0"/>
    <x v="112"/>
    <x v="39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30T00:00:00"/>
    <d v="1899-12-30T11:10:00"/>
    <d v="1899-12-30T11:10:00"/>
    <m/>
    <x v="1"/>
    <s v="JAR"/>
    <d v="2019-05-30T11:00:00"/>
    <m/>
    <s v="DAVID BERTRAN"/>
    <s v="Carga"/>
    <x v="0"/>
    <n v="4"/>
    <n v="10"/>
    <x v="0"/>
    <s v="RESIDUOS "/>
    <s v="Recogida diaria"/>
    <s v="la llagosta"/>
    <m/>
    <m/>
    <m/>
    <m/>
    <n v="20"/>
    <x v="6"/>
    <x v="112"/>
    <x v="79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11:15:00"/>
    <d v="1899-12-30T11:15:00"/>
    <m/>
    <x v="1"/>
    <s v="JAR"/>
    <d v="2019-05-30T11:30:00"/>
    <n v="6007129"/>
    <s v="BREGER"/>
    <s v="Carga"/>
    <x v="1"/>
    <n v="13.5"/>
    <n v="26"/>
    <x v="0"/>
    <s v="SCHOELLER FRANCIA"/>
    <s v="Retira cliente Filial"/>
    <s v="France"/>
    <m/>
    <m/>
    <m/>
    <m/>
    <n v="60"/>
    <x v="8"/>
    <x v="112"/>
    <x v="60"/>
    <m/>
    <n v="1"/>
    <x v="0"/>
    <x v="0"/>
    <s v="SI"/>
    <s v="SI"/>
    <s v="Retraso"/>
    <n v="1"/>
    <n v="0"/>
    <s v="CLIENTES"/>
    <x v="22"/>
    <x v="5"/>
    <n v="468"/>
    <n v="18"/>
    <n v="0.2"/>
  </r>
  <r>
    <d v="2019-05-30T00:00:00"/>
    <d v="1899-12-30T11:30:00"/>
    <d v="1899-12-30T11:30:00"/>
    <m/>
    <x v="1"/>
    <s v="JAR"/>
    <d v="2019-05-30T11:30:00"/>
    <s v="28155-27914"/>
    <s v="NADAL-FORWARDING"/>
    <s v="Carga"/>
    <x v="0"/>
    <n v="3"/>
    <n v="5"/>
    <x v="0"/>
    <s v="PDR CANARIAS"/>
    <s v="DDP Cliente Inyección"/>
    <s v="Las Palmas"/>
    <m/>
    <m/>
    <m/>
    <m/>
    <n v="30"/>
    <x v="0"/>
    <x v="112"/>
    <x v="8"/>
    <m/>
    <n v="0"/>
    <x v="0"/>
    <x v="0"/>
    <s v="SI"/>
    <s v="SI"/>
    <s v="Retraso"/>
    <n v="1"/>
    <n v="0"/>
    <s v="TRANS. PROPIO"/>
    <x v="22"/>
    <x v="5"/>
    <n v="468"/>
    <n v="18"/>
    <n v="0.2"/>
  </r>
  <r>
    <d v="2019-05-30T00:00:00"/>
    <d v="1899-12-30T11:45:00"/>
    <d v="1899-12-30T11:45:00"/>
    <m/>
    <x v="1"/>
    <s v="JAR"/>
    <d v="2019-05-30T12:00:00"/>
    <n v="28181"/>
    <s v="J H L"/>
    <s v="Carga"/>
    <x v="0"/>
    <n v="2"/>
    <n v="1"/>
    <x v="0"/>
    <s v="HUBEL VERDE"/>
    <s v="DDP Cliente Roto"/>
    <s v="Portugal"/>
    <m/>
    <m/>
    <m/>
    <m/>
    <n v="20"/>
    <x v="6"/>
    <x v="112"/>
    <x v="63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12:15:00"/>
    <d v="1899-12-30T12:15:00"/>
    <m/>
    <x v="1"/>
    <s v="JAR"/>
    <d v="2019-05-30T12:30:00"/>
    <n v="6007037"/>
    <s v="BREGER"/>
    <s v="Carga"/>
    <x v="0"/>
    <n v="2"/>
    <n v="3"/>
    <x v="0"/>
    <s v="SCHOELLER FRANCIA"/>
    <s v="Retira cliente Filial"/>
    <s v="France"/>
    <m/>
    <m/>
    <m/>
    <m/>
    <n v="20"/>
    <x v="3"/>
    <x v="112"/>
    <x v="36"/>
    <m/>
    <n v="0"/>
    <x v="0"/>
    <x v="0"/>
    <s v="SI"/>
    <s v="SI"/>
    <s v="SI"/>
    <n v="0"/>
    <n v="1"/>
    <s v="CLIENTES"/>
    <x v="22"/>
    <x v="5"/>
    <n v="468"/>
    <n v="18"/>
    <n v="0.2"/>
  </r>
  <r>
    <d v="2019-05-30T00:00:00"/>
    <d v="1899-12-30T14:00:00"/>
    <d v="1899-12-30T14:00:00"/>
    <m/>
    <x v="1"/>
    <s v="JAR"/>
    <d v="2019-05-30T14:00:00"/>
    <n v="28260"/>
    <s v="CARIBU"/>
    <s v="Carga"/>
    <x v="1"/>
    <n v="13.5"/>
    <n v="26"/>
    <x v="2"/>
    <s v="REDELPLAST"/>
    <s v="DDP Cliente Inyección"/>
    <s v="Badajoz"/>
    <m/>
    <m/>
    <m/>
    <m/>
    <n v="45"/>
    <x v="4"/>
    <x v="112"/>
    <x v="39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30T00:00:00"/>
    <d v="1899-12-30T15:30:00"/>
    <d v="1899-12-30T15:30:00"/>
    <m/>
    <x v="1"/>
    <s v="JAR"/>
    <d v="2019-05-30T15:30:00"/>
    <n v="24270"/>
    <s v="DAVID BERTRAN"/>
    <s v="Carga"/>
    <x v="0"/>
    <n v="4"/>
    <n v="4"/>
    <x v="0"/>
    <s v="INORPACK"/>
    <s v="DDP Cliente Inyección"/>
    <s v="Sant Esteve Ses."/>
    <m/>
    <m/>
    <m/>
    <m/>
    <n v="15"/>
    <x v="5"/>
    <x v="112"/>
    <x v="7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16:30:00"/>
    <d v="1899-12-30T16:30:00"/>
    <m/>
    <x v="1"/>
    <s v="JAR"/>
    <d v="2019-05-30T16:30:00"/>
    <n v="28050"/>
    <s v="SESE"/>
    <s v="Carga"/>
    <x v="1"/>
    <n v="13.5"/>
    <n v="26"/>
    <x v="0"/>
    <s v="VALEO"/>
    <s v="Retira cliente Inyección"/>
    <s v="Jaén"/>
    <m/>
    <m/>
    <m/>
    <m/>
    <n v="60"/>
    <x v="0"/>
    <x v="112"/>
    <x v="8"/>
    <m/>
    <n v="1"/>
    <x v="0"/>
    <x v="0"/>
    <s v="SI"/>
    <s v="SI"/>
    <s v="SI"/>
    <n v="0"/>
    <n v="1"/>
    <s v="CLIENTES"/>
    <x v="22"/>
    <x v="5"/>
    <n v="468"/>
    <n v="18"/>
    <n v="0.2"/>
  </r>
  <r>
    <d v="2019-05-30T00:00:00"/>
    <d v="1899-12-30T16:45:00"/>
    <d v="1899-12-30T16:45:00"/>
    <m/>
    <x v="1"/>
    <s v="JAR"/>
    <d v="2019-05-30T17:00:00"/>
    <m/>
    <s v="TRANSPARETS"/>
    <s v="Carga"/>
    <x v="0"/>
    <n v="2"/>
    <n v="3"/>
    <x v="0"/>
    <s v="AQUA AMBIENT"/>
    <s v="Retira cliente Roto"/>
    <s v="Varios"/>
    <m/>
    <m/>
    <m/>
    <m/>
    <n v="15"/>
    <x v="4"/>
    <x v="112"/>
    <x v="87"/>
    <m/>
    <n v="0"/>
    <x v="0"/>
    <x v="0"/>
    <s v="SI"/>
    <s v="SI"/>
    <s v="SI"/>
    <n v="0"/>
    <n v="1"/>
    <s v="CLIENTES"/>
    <x v="22"/>
    <x v="5"/>
    <n v="468"/>
    <n v="18"/>
    <n v="0.2"/>
  </r>
  <r>
    <d v="2019-05-30T00:00:00"/>
    <d v="1899-12-30T17:00:00"/>
    <m/>
    <m/>
    <x v="0"/>
    <s v="JAR"/>
    <d v="2019-05-30T17:00:00"/>
    <n v="27880"/>
    <s v="SUS MEDIOS"/>
    <s v="Carga"/>
    <x v="1"/>
    <n v="13.5"/>
    <n v="26"/>
    <x v="2"/>
    <s v="SAT Nº9913 CITRICULTORES REUNIDOS"/>
    <s v="Retira cliente Inyección"/>
    <s v="Murcia"/>
    <m/>
    <m/>
    <m/>
    <m/>
    <n v="45"/>
    <x v="4"/>
    <x v="112"/>
    <x v="41"/>
    <m/>
    <n v="1"/>
    <x v="0"/>
    <x v="0"/>
    <s v="No"/>
    <s v="Sin cita"/>
    <s v="Sin cita"/>
    <n v="1"/>
    <n v="0"/>
    <s v="CLIENTES"/>
    <x v="22"/>
    <x v="5"/>
    <n v="468"/>
    <n v="18"/>
    <n v="0.2"/>
  </r>
  <r>
    <d v="2019-05-30T00:00:00"/>
    <d v="1899-12-30T17:15:00"/>
    <d v="1899-12-30T17:15:00"/>
    <m/>
    <x v="1"/>
    <s v="JAR"/>
    <d v="2019-05-30T17:30:00"/>
    <m/>
    <s v="TRANSABADELL"/>
    <s v="Carga"/>
    <x v="0"/>
    <n v="2"/>
    <n v="3"/>
    <x v="0"/>
    <s v="TRANSABADELL"/>
    <s v="DDP Cliente Inyección"/>
    <s v="Varios"/>
    <m/>
    <m/>
    <m/>
    <m/>
    <n v="30"/>
    <x v="0"/>
    <x v="112"/>
    <x v="93"/>
    <m/>
    <n v="0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17:30:00"/>
    <d v="1899-12-30T17:30:00"/>
    <m/>
    <x v="1"/>
    <s v="JAR"/>
    <d v="2019-05-30T17:30:00"/>
    <n v="28254"/>
    <s v="J G H"/>
    <s v="Carga"/>
    <x v="1"/>
    <n v="13.5"/>
    <n v="7"/>
    <x v="0"/>
    <s v="FLUIDRA"/>
    <s v="DDP Cliente Roto"/>
    <s v="Murcia"/>
    <m/>
    <m/>
    <m/>
    <m/>
    <n v="35"/>
    <x v="4"/>
    <x v="112"/>
    <x v="56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18:30:00"/>
    <d v="1899-12-30T18:30:00"/>
    <m/>
    <x v="1"/>
    <s v="JAR"/>
    <d v="2019-05-30T18:30:00"/>
    <s v="28050-28071"/>
    <s v="SESE"/>
    <s v="Carga"/>
    <x v="1"/>
    <n v="13.5"/>
    <n v="26"/>
    <x v="0"/>
    <s v="VALEO"/>
    <s v="Retira cliente Inyección"/>
    <s v="Jaén"/>
    <m/>
    <m/>
    <m/>
    <m/>
    <n v="60"/>
    <x v="6"/>
    <x v="113"/>
    <x v="61"/>
    <m/>
    <n v="1"/>
    <x v="0"/>
    <x v="0"/>
    <s v="SI"/>
    <s v="Retraso"/>
    <s v="Retraso"/>
    <n v="1"/>
    <n v="0"/>
    <s v="CLIENTES"/>
    <x v="22"/>
    <x v="5"/>
    <n v="468"/>
    <n v="18"/>
    <n v="0.2"/>
  </r>
  <r>
    <d v="2019-05-30T00:00:00"/>
    <d v="1899-12-30T19:00:00"/>
    <d v="1899-12-30T19:00:00"/>
    <m/>
    <x v="1"/>
    <s v="JAR"/>
    <d v="2019-05-30T19:00:00"/>
    <n v="28196"/>
    <s v="J G H"/>
    <s v="Carga"/>
    <x v="1"/>
    <n v="13.5"/>
    <n v="26"/>
    <x v="2"/>
    <s v="PROBICASA"/>
    <s v="DDP Cliente Inyección"/>
    <s v="Calasparra"/>
    <m/>
    <m/>
    <m/>
    <m/>
    <n v="45"/>
    <x v="4"/>
    <x v="112"/>
    <x v="57"/>
    <m/>
    <n v="1"/>
    <x v="0"/>
    <x v="0"/>
    <s v="SI"/>
    <s v="SI"/>
    <s v="SI"/>
    <n v="0"/>
    <n v="1"/>
    <s v="TRANS. PROPIO"/>
    <x v="22"/>
    <x v="5"/>
    <n v="468"/>
    <n v="18"/>
    <n v="0.2"/>
  </r>
  <r>
    <d v="2019-05-30T00:00:00"/>
    <d v="1899-12-30T20:00:00"/>
    <d v="1899-12-30T20:00:00"/>
    <m/>
    <x v="1"/>
    <s v="JAR"/>
    <d v="2019-05-30T20:00:00"/>
    <m/>
    <s v="GARVI"/>
    <s v="Carga"/>
    <x v="0"/>
    <n v="7"/>
    <n v="14"/>
    <x v="0"/>
    <s v="POLIURETANOS RIVAS"/>
    <s v="Proveedor Roto"/>
    <s v="Zaragoza"/>
    <m/>
    <m/>
    <m/>
    <m/>
    <n v="45"/>
    <x v="0"/>
    <x v="112"/>
    <x v="50"/>
    <m/>
    <n v="0"/>
    <x v="0"/>
    <x v="0"/>
    <s v="SI"/>
    <s v="SI"/>
    <s v="SI"/>
    <n v="0"/>
    <n v="1"/>
    <s v="PROVEEDORES"/>
    <x v="22"/>
    <x v="5"/>
    <n v="468"/>
    <n v="18"/>
    <n v="0.2"/>
  </r>
  <r>
    <d v="2019-05-30T00:00:00"/>
    <d v="1899-12-30T21:00:00"/>
    <d v="1899-12-30T21:00:00"/>
    <m/>
    <x v="1"/>
    <s v="JAR"/>
    <d v="2019-05-30T21:00:00"/>
    <m/>
    <s v="SUS MEDIOS"/>
    <s v="Carga"/>
    <x v="1"/>
    <n v="13.5"/>
    <n v="26"/>
    <x v="0"/>
    <s v="CHEP"/>
    <s v="Retira cliente Inyección"/>
    <s v="Varios"/>
    <n v="3680387720"/>
    <m/>
    <m/>
    <m/>
    <n v="60"/>
    <x v="8"/>
    <x v="114"/>
    <x v="120"/>
    <m/>
    <n v="1"/>
    <x v="0"/>
    <x v="0"/>
    <s v="SI"/>
    <s v="Retraso"/>
    <s v="Retraso"/>
    <n v="1"/>
    <n v="0"/>
    <s v="CLIENTES"/>
    <x v="23"/>
    <x v="6"/>
    <n v="468"/>
    <n v="18"/>
    <n v="0.2"/>
  </r>
  <r>
    <d v="2019-05-31T00:00:00"/>
    <d v="1899-12-30T07:00:00"/>
    <d v="1899-12-30T07:00:00"/>
    <m/>
    <x v="1"/>
    <s v="JAR"/>
    <d v="2019-05-31T07:00:00"/>
    <m/>
    <s v="SUS MEDIOS"/>
    <s v="Descarga"/>
    <x v="0"/>
    <n v="6"/>
    <n v="12"/>
    <x v="0"/>
    <s v="SERRADORA DOMENECH"/>
    <s v="Proveedor Inyección"/>
    <s v="PALAU"/>
    <m/>
    <m/>
    <m/>
    <m/>
    <n v="30"/>
    <x v="8"/>
    <x v="113"/>
    <x v="61"/>
    <m/>
    <n v="0"/>
    <x v="0"/>
    <x v="0"/>
    <s v="SI"/>
    <s v="SI"/>
    <s v="SI"/>
    <n v="0"/>
    <n v="1"/>
    <s v="PROVEEDORES"/>
    <x v="22"/>
    <x v="5"/>
    <n v="468"/>
    <n v="18"/>
    <n v="0.2"/>
  </r>
  <r>
    <d v="2019-05-31T00:00:00"/>
    <d v="1899-12-30T07:45:00"/>
    <d v="1899-12-30T07:45:00"/>
    <m/>
    <x v="1"/>
    <s v="JAR"/>
    <d v="2019-05-31T08:00:00"/>
    <m/>
    <s v="ALGAITRUCK"/>
    <s v="Carga"/>
    <x v="1"/>
    <n v="13.5"/>
    <n v="26"/>
    <x v="0"/>
    <s v="SCHOELLER  LORQUI"/>
    <s v="Entre plantas"/>
    <s v="Lorqui"/>
    <m/>
    <m/>
    <m/>
    <m/>
    <n v="45"/>
    <x v="8"/>
    <x v="113"/>
    <x v="213"/>
    <m/>
    <n v="1"/>
    <x v="0"/>
    <x v="0"/>
    <s v="SI"/>
    <s v="SI"/>
    <s v="SI"/>
    <n v="0"/>
    <n v="1"/>
    <s v="TRANS. PROPIO"/>
    <x v="22"/>
    <x v="5"/>
    <n v="468"/>
    <n v="18"/>
    <n v="0.2"/>
  </r>
  <r>
    <d v="2019-05-31T00:00:00"/>
    <d v="1899-12-30T09:00:00"/>
    <d v="1899-12-30T09:00:00"/>
    <m/>
    <x v="1"/>
    <s v="JAR"/>
    <d v="2019-05-31T09:00:00"/>
    <m/>
    <s v="JOSE REY"/>
    <s v="Carga"/>
    <x v="1"/>
    <n v="13.5"/>
    <n v="26"/>
    <x v="0"/>
    <s v="FLUIDRA"/>
    <s v="DDP Cliente Roto"/>
    <s v="Maçanet de la Selva"/>
    <m/>
    <m/>
    <m/>
    <m/>
    <n v="45"/>
    <x v="6"/>
    <x v="113"/>
    <x v="22"/>
    <m/>
    <n v="1"/>
    <x v="0"/>
    <x v="0"/>
    <s v="SI"/>
    <s v="SI"/>
    <s v="SI"/>
    <n v="0"/>
    <n v="1"/>
    <s v="TRANS. PROPIO"/>
    <x v="22"/>
    <x v="5"/>
    <n v="468"/>
    <n v="18"/>
    <n v="0.2"/>
  </r>
  <r>
    <d v="2019-05-31T00:00:00"/>
    <d v="1899-12-30T09:30:00"/>
    <d v="1899-12-30T09:30:00"/>
    <m/>
    <x v="1"/>
    <s v="JAR"/>
    <d v="2019-05-31T09:30:00"/>
    <m/>
    <s v="SUS MEDIOS"/>
    <s v="Descarga"/>
    <x v="0"/>
    <n v="2"/>
    <n v="4"/>
    <x v="0"/>
    <s v="KINGSPAN"/>
    <s v="Proveedor Inyección"/>
    <s v="PALAU"/>
    <m/>
    <m/>
    <m/>
    <m/>
    <n v="15"/>
    <x v="8"/>
    <x v="113"/>
    <x v="0"/>
    <m/>
    <n v="0"/>
    <x v="0"/>
    <x v="0"/>
    <s v="SI"/>
    <s v="SI"/>
    <s v="SI"/>
    <n v="0"/>
    <n v="1"/>
    <s v="PROVEEDORES"/>
    <x v="22"/>
    <x v="5"/>
    <n v="468"/>
    <n v="18"/>
    <n v="0.2"/>
  </r>
  <r>
    <d v="2019-05-31T00:00:00"/>
    <d v="1899-12-30T10:30:00"/>
    <d v="1899-12-30T10:30:00"/>
    <m/>
    <x v="1"/>
    <s v="JAR"/>
    <d v="2019-05-31T10:30:00"/>
    <n v="4001273"/>
    <s v="SUS MEDIOS"/>
    <s v="Carga"/>
    <x v="0"/>
    <n v="3"/>
    <n v="5"/>
    <x v="0"/>
    <s v="CHEP"/>
    <s v="Retira cliente Inyección"/>
    <s v="Bellpuig"/>
    <s v="Cita 3680395396"/>
    <m/>
    <m/>
    <m/>
    <n v="30"/>
    <x v="8"/>
    <x v="113"/>
    <x v="1"/>
    <m/>
    <n v="0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1:00:00"/>
    <d v="1899-12-30T11:00:00"/>
    <m/>
    <x v="1"/>
    <s v="JAR"/>
    <d v="2019-05-31T11:00:00"/>
    <n v="28196"/>
    <s v="J G H"/>
    <s v="Carga"/>
    <x v="1"/>
    <n v="13.5"/>
    <n v="26"/>
    <x v="2"/>
    <s v="PROBICASA"/>
    <s v="DDP Cliente Inyección"/>
    <s v="Calasparra"/>
    <m/>
    <m/>
    <m/>
    <m/>
    <n v="45"/>
    <x v="8"/>
    <x v="113"/>
    <x v="37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31T00:00:00"/>
    <d v="1899-12-30T11:30:00"/>
    <d v="1899-12-30T11:30:00"/>
    <m/>
    <x v="1"/>
    <s v="JAR"/>
    <d v="2019-05-31T11:30:00"/>
    <n v="28236"/>
    <s v="J H L"/>
    <s v="Carga"/>
    <x v="1"/>
    <n v="13.5"/>
    <n v="26"/>
    <x v="2"/>
    <s v="HERCULANO SOUSA"/>
    <s v="Retira cliente Inyección"/>
    <s v="Portugal"/>
    <m/>
    <m/>
    <m/>
    <m/>
    <n v="45"/>
    <x v="6"/>
    <x v="113"/>
    <x v="3"/>
    <m/>
    <n v="1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1:45:00"/>
    <d v="1899-12-30T11:45:00"/>
    <m/>
    <x v="1"/>
    <s v="JAR"/>
    <d v="2019-05-31T12:00:00"/>
    <n v="607255"/>
    <s v="PALLET WAY"/>
    <s v="Carga"/>
    <x v="0"/>
    <n v="1"/>
    <n v="2"/>
    <x v="0"/>
    <s v="SCHOELLER FRANCIA"/>
    <s v="DDP Cliente Filial"/>
    <s v="France"/>
    <m/>
    <m/>
    <m/>
    <m/>
    <n v="15"/>
    <x v="8"/>
    <x v="113"/>
    <x v="63"/>
    <m/>
    <n v="0"/>
    <x v="0"/>
    <x v="0"/>
    <s v="SI"/>
    <s v="SI"/>
    <s v="SI"/>
    <n v="0"/>
    <n v="1"/>
    <s v="TRANS. PROPIO"/>
    <x v="22"/>
    <x v="5"/>
    <n v="468"/>
    <n v="18"/>
    <n v="0.2"/>
  </r>
  <r>
    <d v="2019-05-31T00:00:00"/>
    <d v="1899-12-30T12:00:00"/>
    <d v="1899-12-30T12:00:00"/>
    <m/>
    <x v="1"/>
    <s v="JAR"/>
    <d v="2019-05-31T12:00:00"/>
    <n v="28196"/>
    <s v="J G H"/>
    <s v="Carga"/>
    <x v="1"/>
    <n v="13.5"/>
    <n v="26"/>
    <x v="2"/>
    <s v="PROBICASA"/>
    <s v="DDP Cliente Inyección"/>
    <s v="Calasparra"/>
    <m/>
    <m/>
    <m/>
    <m/>
    <n v="45"/>
    <x v="4"/>
    <x v="113"/>
    <x v="13"/>
    <m/>
    <n v="1"/>
    <x v="0"/>
    <x v="0"/>
    <s v="SI"/>
    <s v="SI"/>
    <s v="Retraso"/>
    <n v="1"/>
    <n v="0"/>
    <s v="TRANS. PROPIO"/>
    <x v="22"/>
    <x v="5"/>
    <n v="468"/>
    <n v="18"/>
    <n v="0.2"/>
  </r>
  <r>
    <d v="2019-05-31T00:00:00"/>
    <d v="1899-12-30T12:30:00"/>
    <d v="1899-12-30T12:30:00"/>
    <m/>
    <x v="1"/>
    <s v="JAR"/>
    <d v="2019-05-31T12:30:00"/>
    <n v="6007262"/>
    <s v="SUS MEDIOS"/>
    <s v="Carga"/>
    <x v="0"/>
    <n v="2"/>
    <n v="4"/>
    <x v="2"/>
    <s v="SCHOELLER POLONIA"/>
    <s v="Retira cliente Filial"/>
    <s v="Greece"/>
    <m/>
    <m/>
    <m/>
    <m/>
    <n v="20"/>
    <x v="8"/>
    <x v="113"/>
    <x v="5"/>
    <m/>
    <n v="0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3:00:00"/>
    <d v="1899-12-30T13:00:00"/>
    <m/>
    <x v="1"/>
    <s v="JAR"/>
    <d v="2019-05-31T13:00:00"/>
    <n v="28236"/>
    <s v="J H L"/>
    <s v="Carga"/>
    <x v="1"/>
    <n v="13.5"/>
    <n v="26"/>
    <x v="2"/>
    <s v="HERCULANO SOUSA"/>
    <s v="Retira cliente Inyección"/>
    <s v="Portugal"/>
    <m/>
    <m/>
    <m/>
    <m/>
    <n v="45"/>
    <x v="8"/>
    <x v="113"/>
    <x v="37"/>
    <m/>
    <n v="1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3:30:00"/>
    <d v="1899-12-30T13:30:00"/>
    <m/>
    <x v="1"/>
    <s v="JAR"/>
    <d v="2019-05-31T13:30:00"/>
    <n v="27900"/>
    <s v="PALLET WAY"/>
    <s v="Carga"/>
    <x v="0"/>
    <n v="1"/>
    <n v="1"/>
    <x v="0"/>
    <s v="STORE &amp; GO "/>
    <s v="Retira cliente Inyección"/>
    <s v="Portugal"/>
    <m/>
    <m/>
    <m/>
    <m/>
    <n v="15"/>
    <x v="0"/>
    <x v="113"/>
    <x v="6"/>
    <m/>
    <n v="0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5:00:00"/>
    <d v="1899-12-30T15:00:00"/>
    <m/>
    <x v="1"/>
    <s v="JAR"/>
    <d v="2019-05-31T15:00:00"/>
    <m/>
    <s v="NOUTRANSPORT"/>
    <s v="Descarga"/>
    <x v="1"/>
    <n v="13.5"/>
    <n v="26"/>
    <x v="0"/>
    <s v="NOUTRANSPORT"/>
    <s v="Entre plantas"/>
    <s v="PALAU"/>
    <s v="Kaiman para Stock."/>
    <m/>
    <m/>
    <m/>
    <n v="60"/>
    <x v="0"/>
    <x v="113"/>
    <x v="39"/>
    <m/>
    <n v="1"/>
    <x v="0"/>
    <x v="0"/>
    <s v="SI"/>
    <s v="SI"/>
    <s v="SI"/>
    <n v="0"/>
    <n v="1"/>
    <s v="TRANS. PROPIO"/>
    <x v="22"/>
    <x v="5"/>
    <n v="468"/>
    <n v="18"/>
    <n v="0.2"/>
  </r>
  <r>
    <d v="2019-05-31T00:00:00"/>
    <d v="1899-12-30T16:00:00"/>
    <d v="1899-12-30T16:00:00"/>
    <m/>
    <x v="1"/>
    <s v="JAR"/>
    <d v="2019-05-31T16:00:00"/>
    <n v="6007162"/>
    <s v="J G H"/>
    <s v="Carga"/>
    <x v="1"/>
    <n v="13.5"/>
    <n v="26"/>
    <x v="2"/>
    <s v="RENTA BOX"/>
    <s v="Retira cliente Inyección"/>
    <s v="Fincas de Tebas"/>
    <m/>
    <m/>
    <m/>
    <m/>
    <n v="45"/>
    <x v="4"/>
    <x v="113"/>
    <x v="39"/>
    <m/>
    <n v="1"/>
    <x v="0"/>
    <x v="0"/>
    <s v="SI"/>
    <s v="SI"/>
    <s v="Adelanto"/>
    <n v="0"/>
    <n v="1"/>
    <s v="CLIENTES"/>
    <x v="22"/>
    <x v="5"/>
    <n v="468"/>
    <n v="18"/>
    <n v="0.2"/>
  </r>
  <r>
    <d v="2019-05-31T00:00:00"/>
    <d v="1899-12-30T16:45:00"/>
    <d v="1899-12-30T16:45:00"/>
    <m/>
    <x v="1"/>
    <s v="JAR"/>
    <d v="2019-05-31T17:00:00"/>
    <m/>
    <s v="TRANSPARETS"/>
    <s v="Carga"/>
    <x v="0"/>
    <n v="2"/>
    <n v="3"/>
    <x v="0"/>
    <s v="AQUA AMBIENT"/>
    <s v="Retira cliente Roto"/>
    <s v="Varios"/>
    <m/>
    <m/>
    <m/>
    <m/>
    <n v="15"/>
    <x v="4"/>
    <x v="113"/>
    <x v="87"/>
    <m/>
    <n v="0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7:00:00"/>
    <d v="1899-12-30T17:00:00"/>
    <m/>
    <x v="1"/>
    <s v="JAR"/>
    <d v="2019-05-31T17:00:00"/>
    <n v="6007162"/>
    <s v="J G H"/>
    <s v="Carga"/>
    <x v="1"/>
    <n v="13.5"/>
    <n v="26"/>
    <x v="2"/>
    <s v="RENTA BOX"/>
    <s v="Retira cliente Inyección"/>
    <s v="Fincas de Tebas"/>
    <m/>
    <m/>
    <m/>
    <m/>
    <n v="45"/>
    <x v="4"/>
    <x v="113"/>
    <x v="8"/>
    <m/>
    <n v="1"/>
    <x v="0"/>
    <x v="0"/>
    <s v="SI"/>
    <s v="SI"/>
    <s v="Adelanto"/>
    <n v="0"/>
    <n v="1"/>
    <s v="CLIENTES"/>
    <x v="22"/>
    <x v="5"/>
    <n v="468"/>
    <n v="18"/>
    <n v="0.2"/>
  </r>
  <r>
    <d v="2019-05-31T00:00:00"/>
    <d v="1899-12-30T17:30:00"/>
    <d v="1899-12-30T17:30:00"/>
    <m/>
    <x v="1"/>
    <s v="JAR"/>
    <d v="2019-05-31T17:30:00"/>
    <m/>
    <s v="GONZATRANS"/>
    <s v="Carga"/>
    <x v="0"/>
    <n v="3"/>
    <n v="7"/>
    <x v="0"/>
    <s v="GONZATRANS"/>
    <s v="Recogida diaria"/>
    <s v="Varios"/>
    <m/>
    <m/>
    <m/>
    <m/>
    <n v="30"/>
    <x v="0"/>
    <x v="113"/>
    <x v="48"/>
    <m/>
    <n v="0"/>
    <x v="0"/>
    <x v="0"/>
    <s v="SI"/>
    <s v="SI"/>
    <s v="Retraso"/>
    <n v="1"/>
    <n v="0"/>
    <s v="TRANS. PROPIO"/>
    <x v="22"/>
    <x v="5"/>
    <n v="468"/>
    <n v="18"/>
    <n v="0.2"/>
  </r>
  <r>
    <d v="2019-05-31T00:00:00"/>
    <d v="1899-12-30T18:30:00"/>
    <d v="1899-12-30T18:30:00"/>
    <m/>
    <x v="1"/>
    <s v="JAR"/>
    <d v="2019-05-31T18:30:00"/>
    <n v="28173"/>
    <s v="SESE"/>
    <s v="Carga"/>
    <x v="1"/>
    <n v="13.5"/>
    <n v="26"/>
    <x v="0"/>
    <s v="VALEO"/>
    <s v="Retira cliente Inyección"/>
    <s v="Jaén"/>
    <m/>
    <m/>
    <m/>
    <m/>
    <n v="60"/>
    <x v="0"/>
    <x v="113"/>
    <x v="48"/>
    <m/>
    <n v="1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19:00:00"/>
    <d v="1899-12-30T19:00:00"/>
    <m/>
    <x v="1"/>
    <s v="JAR"/>
    <d v="2019-05-31T19:00:00"/>
    <n v="6007162"/>
    <s v="J G H"/>
    <s v="Carga"/>
    <x v="1"/>
    <n v="13.5"/>
    <n v="26"/>
    <x v="2"/>
    <s v="RENTA BOX"/>
    <s v="Retira cliente Inyección"/>
    <s v="Fincas de Tebas"/>
    <m/>
    <m/>
    <m/>
    <m/>
    <n v="45"/>
    <x v="4"/>
    <x v="113"/>
    <x v="41"/>
    <m/>
    <n v="1"/>
    <x v="0"/>
    <x v="0"/>
    <s v="SI"/>
    <s v="SI"/>
    <s v="Adelanto"/>
    <n v="0"/>
    <n v="1"/>
    <s v="CLIENTES"/>
    <x v="22"/>
    <x v="5"/>
    <n v="468"/>
    <n v="18"/>
    <n v="0.2"/>
  </r>
  <r>
    <d v="2019-05-31T00:00:00"/>
    <d v="1899-12-30T19:30:00"/>
    <d v="1899-12-30T19:30:00"/>
    <m/>
    <x v="1"/>
    <s v="JAR"/>
    <d v="2019-05-31T19:30:00"/>
    <s v="28173-28071"/>
    <s v="SESE"/>
    <s v="Carga"/>
    <x v="1"/>
    <n v="13.5"/>
    <n v="26"/>
    <x v="0"/>
    <s v="VALEO"/>
    <s v="Retira cliente Inyección"/>
    <s v="Jaén"/>
    <m/>
    <m/>
    <m/>
    <m/>
    <n v="60"/>
    <x v="0"/>
    <x v="113"/>
    <x v="49"/>
    <m/>
    <n v="1"/>
    <x v="0"/>
    <x v="0"/>
    <s v="SI"/>
    <s v="SI"/>
    <s v="SI"/>
    <n v="0"/>
    <n v="1"/>
    <s v="CLIENTES"/>
    <x v="22"/>
    <x v="5"/>
    <n v="468"/>
    <n v="18"/>
    <n v="0.2"/>
  </r>
  <r>
    <d v="2019-05-31T00:00:00"/>
    <d v="1899-12-30T21:00:00"/>
    <d v="1899-12-30T21:00:00"/>
    <m/>
    <x v="1"/>
    <s v="JAR"/>
    <d v="2019-05-31T21:00:00"/>
    <m/>
    <s v="SUS MEDIOS"/>
    <s v="Carga"/>
    <x v="1"/>
    <n v="13.5"/>
    <n v="26"/>
    <x v="0"/>
    <s v="CHEP"/>
    <s v="Retira cliente Inyección"/>
    <s v="Varios"/>
    <n v="3680387389"/>
    <m/>
    <m/>
    <m/>
    <n v="60"/>
    <x v="8"/>
    <x v="114"/>
    <x v="42"/>
    <m/>
    <n v="1"/>
    <x v="0"/>
    <x v="0"/>
    <s v="SI"/>
    <s v="Retraso"/>
    <s v="Retraso"/>
    <n v="1"/>
    <n v="0"/>
    <s v="CLIENTES"/>
    <x v="23"/>
    <x v="6"/>
    <n v="468"/>
    <n v="18"/>
    <n v="0.2"/>
  </r>
  <r>
    <d v="2019-05-31T00:00:00"/>
    <d v="1899-12-30T21:30:00"/>
    <d v="1899-12-30T21:30:00"/>
    <m/>
    <x v="1"/>
    <s v="JAR"/>
    <d v="2019-05-31T21:30:00"/>
    <m/>
    <s v="SUS MEDIOS"/>
    <s v="Carga"/>
    <x v="1"/>
    <n v="13.5"/>
    <n v="26"/>
    <x v="0"/>
    <s v="CHEP"/>
    <s v="Retira cliente Inyección"/>
    <s v="Varios"/>
    <n v="3680389972"/>
    <m/>
    <m/>
    <m/>
    <n v="60"/>
    <x v="8"/>
    <x v="114"/>
    <x v="56"/>
    <m/>
    <n v="1"/>
    <x v="0"/>
    <x v="0"/>
    <s v="SI"/>
    <s v="Retraso"/>
    <s v="Retraso"/>
    <n v="1"/>
    <n v="0"/>
    <s v="CLIENTES"/>
    <x v="23"/>
    <x v="6"/>
    <n v="468"/>
    <n v="18"/>
    <n v="0.2"/>
  </r>
  <r>
    <d v="2019-06-03T00:00:00"/>
    <d v="1899-12-30T06:00:00"/>
    <d v="1899-12-30T06:00:00"/>
    <m/>
    <x v="1"/>
    <s v="JAR"/>
    <d v="2019-06-03T06:0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14"/>
    <x v="76"/>
    <m/>
    <n v="1"/>
    <x v="0"/>
    <x v="0"/>
    <s v="SI"/>
    <s v="SI"/>
    <s v="SI"/>
    <n v="0"/>
    <n v="1"/>
    <s v="CLIENTES"/>
    <x v="23"/>
    <x v="6"/>
    <n v="468"/>
    <n v="18"/>
    <n v="0.2"/>
  </r>
  <r>
    <d v="2019-06-03T00:00:00"/>
    <d v="1899-12-30T07:00:00"/>
    <d v="1899-12-30T07:00:00"/>
    <m/>
    <x v="1"/>
    <s v="JAR"/>
    <d v="2019-06-03T07:00:00"/>
    <n v="6007162"/>
    <s v="J G H"/>
    <s v="Carga"/>
    <x v="1"/>
    <n v="13.5"/>
    <n v="26"/>
    <x v="2"/>
    <s v="RENTA BOX"/>
    <s v="Retira cliente Inyección"/>
    <s v="Murcia"/>
    <m/>
    <m/>
    <m/>
    <m/>
    <n v="45"/>
    <x v="0"/>
    <x v="114"/>
    <x v="4"/>
    <m/>
    <n v="1"/>
    <x v="0"/>
    <x v="0"/>
    <s v="SI"/>
    <s v="SI"/>
    <s v="Retraso"/>
    <n v="1"/>
    <n v="0"/>
    <s v="CLIENTES"/>
    <x v="23"/>
    <x v="6"/>
    <n v="468"/>
    <n v="18"/>
    <n v="0.2"/>
  </r>
  <r>
    <d v="2019-06-03T00:00:00"/>
    <d v="1899-12-30T08:00:00"/>
    <d v="1899-12-30T08:00:00"/>
    <m/>
    <x v="1"/>
    <s v="JAR"/>
    <d v="2019-06-03T08:0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14"/>
    <x v="5"/>
    <m/>
    <n v="1"/>
    <x v="0"/>
    <x v="0"/>
    <s v="SI"/>
    <s v="SI"/>
    <s v="Retraso"/>
    <n v="1"/>
    <n v="0"/>
    <s v="CLIENTES"/>
    <x v="23"/>
    <x v="6"/>
    <n v="468"/>
    <n v="18"/>
    <n v="0.2"/>
  </r>
  <r>
    <d v="2019-06-03T00:00:00"/>
    <d v="1899-12-30T09:00:00"/>
    <d v="1899-12-30T09:00:00"/>
    <m/>
    <x v="1"/>
    <s v="JAR"/>
    <d v="2019-06-03T09:00:00"/>
    <m/>
    <s v="GIMARCO"/>
    <s v="Descarga"/>
    <x v="1"/>
    <n v="13.5"/>
    <n v="26"/>
    <x v="0"/>
    <s v="SCHOELLER GAILLON"/>
    <s v="Filial Import"/>
    <s v="GAILLON"/>
    <s v="CB-1267"/>
    <m/>
    <m/>
    <m/>
    <n v="60"/>
    <x v="0"/>
    <x v="114"/>
    <x v="2"/>
    <m/>
    <n v="1"/>
    <x v="0"/>
    <x v="0"/>
    <s v="SI"/>
    <s v="SI"/>
    <s v="Retraso"/>
    <n v="1"/>
    <n v="0"/>
    <s v="TRANS. PROPIO"/>
    <x v="23"/>
    <x v="6"/>
    <n v="468"/>
    <n v="18"/>
    <n v="0.2"/>
  </r>
  <r>
    <d v="2019-06-03T00:00:00"/>
    <d v="1899-12-30T09:30:00"/>
    <d v="1899-12-30T09:30:00"/>
    <m/>
    <x v="1"/>
    <s v="JAR"/>
    <d v="2019-06-03T09:30:00"/>
    <m/>
    <s v="DAVID BERTRAN"/>
    <s v="Carga"/>
    <x v="0"/>
    <n v="4"/>
    <n v="6"/>
    <x v="0"/>
    <s v="RESIDUOS "/>
    <s v="Recogida diaria"/>
    <s v="La llagosta"/>
    <m/>
    <m/>
    <m/>
    <m/>
    <n v="25"/>
    <x v="4"/>
    <x v="114"/>
    <x v="0"/>
    <m/>
    <n v="0"/>
    <x v="0"/>
    <x v="0"/>
    <s v="SI"/>
    <s v="SI"/>
    <s v="SI"/>
    <n v="0"/>
    <n v="1"/>
    <s v="TRANS. PROPIO"/>
    <x v="23"/>
    <x v="6"/>
    <n v="468"/>
    <n v="18"/>
    <n v="0.2"/>
  </r>
  <r>
    <d v="2019-06-03T00:00:00"/>
    <d v="1899-12-30T10:00:00"/>
    <d v="1899-12-30T10:00:00"/>
    <m/>
    <x v="1"/>
    <s v="JAR"/>
    <d v="2019-06-03T10:00:00"/>
    <m/>
    <s v="NOUTRANSPORT"/>
    <s v="Descarga"/>
    <x v="0"/>
    <n v="6"/>
    <n v="12"/>
    <x v="0"/>
    <s v="SCHOELLER SCHWERIN"/>
    <s v="Filial Import"/>
    <s v="PALAU"/>
    <m/>
    <m/>
    <m/>
    <m/>
    <n v="60"/>
    <x v="0"/>
    <x v="114"/>
    <x v="14"/>
    <m/>
    <n v="0"/>
    <x v="0"/>
    <x v="0"/>
    <s v="SI"/>
    <s v="SI"/>
    <s v="SI"/>
    <n v="0"/>
    <n v="1"/>
    <s v="TRANS. PROPIO"/>
    <x v="23"/>
    <x v="6"/>
    <n v="468"/>
    <n v="18"/>
    <n v="0.2"/>
  </r>
  <r>
    <d v="2019-06-03T00:00:00"/>
    <d v="1899-12-30T10:10:00"/>
    <d v="1899-12-30T10:10:00"/>
    <m/>
    <x v="1"/>
    <s v="JAR"/>
    <d v="2019-06-03T10:00:00"/>
    <m/>
    <s v="DAVID BERTRAN"/>
    <s v="Descarga"/>
    <x v="0"/>
    <n v="1"/>
    <n v="1"/>
    <x v="0"/>
    <s v="VARIOS"/>
    <s v="Proveedor Roto"/>
    <s v="montcada"/>
    <s v="Jaula del pintor"/>
    <m/>
    <m/>
    <m/>
    <n v="10"/>
    <x v="4"/>
    <x v="114"/>
    <x v="95"/>
    <m/>
    <n v="0"/>
    <x v="0"/>
    <x v="0"/>
    <s v="SI"/>
    <s v="SI"/>
    <s v="SI"/>
    <n v="0"/>
    <n v="1"/>
    <s v="PROVEEDORES"/>
    <x v="23"/>
    <x v="6"/>
    <n v="468"/>
    <n v="18"/>
    <n v="0.2"/>
  </r>
  <r>
    <d v="2019-06-03T00:00:00"/>
    <d v="1899-12-30T10:30:00"/>
    <d v="1899-12-30T10:30:00"/>
    <m/>
    <x v="1"/>
    <s v="JAR"/>
    <d v="2019-06-03T10:30:00"/>
    <m/>
    <s v="SUS MEDIOS"/>
    <s v="Descarga"/>
    <x v="0"/>
    <n v="2"/>
    <n v="3"/>
    <x v="0"/>
    <s v="TRANSFOR-PACKAGING"/>
    <s v="Proveedor Inyección"/>
    <s v="PALAU"/>
    <m/>
    <m/>
    <m/>
    <m/>
    <n v="15"/>
    <x v="3"/>
    <x v="114"/>
    <x v="1"/>
    <m/>
    <n v="0"/>
    <x v="0"/>
    <x v="0"/>
    <s v="SI"/>
    <s v="SI"/>
    <s v="SI"/>
    <n v="0"/>
    <n v="1"/>
    <s v="PROVEEDORES"/>
    <x v="23"/>
    <x v="6"/>
    <n v="468"/>
    <n v="18"/>
    <n v="0.2"/>
  </r>
  <r>
    <d v="2019-06-03T00:00:00"/>
    <d v="1899-12-30T10:40:00"/>
    <d v="1899-12-30T10:40:00"/>
    <m/>
    <x v="1"/>
    <s v="JAR"/>
    <d v="2019-06-03T10:30:00"/>
    <m/>
    <s v="DAVID BERTRAN"/>
    <s v="Carga"/>
    <x v="0"/>
    <n v="4"/>
    <n v="6"/>
    <x v="0"/>
    <s v="RESIDUOS "/>
    <s v="Recogida diaria"/>
    <s v="La llagosta"/>
    <m/>
    <m/>
    <m/>
    <m/>
    <n v="30"/>
    <x v="4"/>
    <x v="114"/>
    <x v="31"/>
    <m/>
    <n v="0"/>
    <x v="0"/>
    <x v="0"/>
    <s v="SI"/>
    <s v="SI"/>
    <s v="SI"/>
    <n v="0"/>
    <n v="1"/>
    <s v="TRANS. PROPIO"/>
    <x v="23"/>
    <x v="6"/>
    <n v="468"/>
    <n v="18"/>
    <n v="0.2"/>
  </r>
  <r>
    <d v="2019-06-03T00:00:00"/>
    <d v="1899-12-30T10:45:00"/>
    <d v="1899-12-30T10:45:00"/>
    <m/>
    <x v="1"/>
    <s v="JAR"/>
    <d v="2019-06-03T11:00:00"/>
    <m/>
    <s v="COBARPLAS"/>
    <s v="Descarga"/>
    <x v="0"/>
    <n v="8"/>
    <n v="15"/>
    <x v="0"/>
    <s v="COBARPLAST"/>
    <s v="Proveedor Roto"/>
    <s v="PALAU"/>
    <m/>
    <m/>
    <m/>
    <m/>
    <n v="45"/>
    <x v="4"/>
    <x v="114"/>
    <x v="32"/>
    <m/>
    <n v="0"/>
    <x v="0"/>
    <x v="0"/>
    <s v="SI"/>
    <s v="SI"/>
    <s v="SI"/>
    <n v="0"/>
    <n v="1"/>
    <s v="PROVEEDORES"/>
    <x v="23"/>
    <x v="6"/>
    <n v="468"/>
    <n v="18"/>
    <n v="0.2"/>
  </r>
  <r>
    <d v="2019-06-03T00:00:00"/>
    <d v="1899-12-30T11:00:00"/>
    <d v="1899-12-30T11:00:00"/>
    <m/>
    <x v="1"/>
    <s v="JAR"/>
    <d v="2019-06-03T11:00:00"/>
    <m/>
    <s v="SUS MEDIOS"/>
    <s v="Descarga"/>
    <x v="0"/>
    <n v="7"/>
    <n v="13"/>
    <x v="0"/>
    <s v="CHEP"/>
    <s v="Proveedor Inyección"/>
    <s v="PALAU"/>
    <n v="3680391079"/>
    <m/>
    <m/>
    <m/>
    <m/>
    <x v="10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06-03T00:00:00"/>
    <d v="1899-12-30T11:30:00"/>
    <d v="1899-12-30T11:30:00"/>
    <m/>
    <x v="1"/>
    <s v="JAR"/>
    <d v="2019-06-03T11:30:00"/>
    <n v="6007162"/>
    <s v="J G H"/>
    <s v="Carga"/>
    <x v="1"/>
    <n v="13.5"/>
    <n v="26"/>
    <x v="2"/>
    <s v="RENTA BOX"/>
    <s v="Retira cliente Inyección"/>
    <s v="Murcia"/>
    <m/>
    <m/>
    <m/>
    <m/>
    <n v="45"/>
    <x v="0"/>
    <x v="114"/>
    <x v="60"/>
    <m/>
    <n v="1"/>
    <x v="0"/>
    <x v="0"/>
    <s v="SI"/>
    <s v="SI"/>
    <s v="Retraso"/>
    <n v="1"/>
    <n v="0"/>
    <s v="CLIENTES"/>
    <x v="23"/>
    <x v="6"/>
    <n v="468"/>
    <n v="18"/>
    <n v="0.2"/>
  </r>
  <r>
    <d v="2019-06-03T00:00:00"/>
    <d v="1899-12-30T12:00:00"/>
    <d v="1899-12-30T12:00:00"/>
    <m/>
    <x v="1"/>
    <s v="JAR"/>
    <d v="2019-06-03T12:00:00"/>
    <n v="6003178"/>
    <s v="SUS MEDIOS"/>
    <s v="Carga"/>
    <x v="1"/>
    <n v="13.5"/>
    <n v="26"/>
    <x v="0"/>
    <s v="SCHOELLER ROMANIA"/>
    <s v="Retira cliente Filial"/>
    <s v="Romania"/>
    <m/>
    <m/>
    <m/>
    <m/>
    <n v="40"/>
    <x v="0"/>
    <x v="114"/>
    <x v="9"/>
    <m/>
    <n v="1"/>
    <x v="0"/>
    <x v="0"/>
    <s v="SI"/>
    <s v="SI"/>
    <s v="Adelanto"/>
    <n v="0"/>
    <n v="1"/>
    <s v="CLIENTES"/>
    <x v="23"/>
    <x v="6"/>
    <n v="468"/>
    <n v="18"/>
    <n v="0.2"/>
  </r>
  <r>
    <d v="2019-06-03T00:00:00"/>
    <d v="1899-12-30T12:30:00"/>
    <d v="1899-12-30T12:30:00"/>
    <m/>
    <x v="1"/>
    <s v="JAR"/>
    <d v="2019-06-03T12:3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4"/>
    <x v="12"/>
    <m/>
    <n v="1"/>
    <x v="0"/>
    <x v="0"/>
    <s v="SI"/>
    <s v="SI"/>
    <s v="Retraso"/>
    <n v="1"/>
    <n v="0"/>
    <s v="CLIENTES"/>
    <x v="23"/>
    <x v="6"/>
    <n v="468"/>
    <n v="18"/>
    <n v="0.2"/>
  </r>
  <r>
    <d v="2019-06-03T00:00:00"/>
    <d v="1899-12-30T12:40:00"/>
    <d v="1899-12-30T12:40:00"/>
    <m/>
    <x v="1"/>
    <s v="JAR"/>
    <d v="2019-06-03T12:30:00"/>
    <m/>
    <s v="DAVID BERTRAN"/>
    <s v="Carga"/>
    <x v="0"/>
    <n v="4"/>
    <n v="6"/>
    <x v="0"/>
    <s v="RESIDUOS "/>
    <s v="Recogida diaria"/>
    <s v="La llagosta"/>
    <m/>
    <m/>
    <m/>
    <m/>
    <n v="30"/>
    <x v="4"/>
    <x v="114"/>
    <x v="132"/>
    <m/>
    <n v="0"/>
    <x v="0"/>
    <x v="0"/>
    <s v="SI"/>
    <s v="SI"/>
    <s v="SI"/>
    <n v="0"/>
    <n v="1"/>
    <s v="TRANS. PROPIO"/>
    <x v="23"/>
    <x v="6"/>
    <n v="468"/>
    <n v="18"/>
    <n v="0.2"/>
  </r>
  <r>
    <d v="2019-06-03T00:00:00"/>
    <d v="1899-12-30T15:00:00"/>
    <d v="1899-12-30T15:00:00"/>
    <m/>
    <x v="1"/>
    <s v="JAR"/>
    <d v="2019-06-03T15:0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4"/>
    <x v="39"/>
    <m/>
    <n v="1"/>
    <x v="0"/>
    <x v="0"/>
    <s v="SI"/>
    <s v="SI"/>
    <s v="SI"/>
    <n v="0"/>
    <n v="1"/>
    <s v="CLIENTES"/>
    <x v="23"/>
    <x v="6"/>
    <n v="468"/>
    <n v="18"/>
    <n v="0.2"/>
  </r>
  <r>
    <d v="2019-06-03T00:00:00"/>
    <d v="1899-12-30T16:00:00"/>
    <d v="1899-12-30T16:00:00"/>
    <m/>
    <x v="1"/>
    <s v="JAR"/>
    <d v="2019-06-03T16:0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4"/>
    <x v="13"/>
    <m/>
    <n v="1"/>
    <x v="0"/>
    <x v="0"/>
    <s v="SI"/>
    <s v="SI"/>
    <s v="SI"/>
    <n v="0"/>
    <n v="1"/>
    <s v="CLIENTES"/>
    <x v="23"/>
    <x v="6"/>
    <n v="468"/>
    <n v="18"/>
    <n v="0.2"/>
  </r>
  <r>
    <d v="2019-06-03T00:00:00"/>
    <d v="1899-12-30T16:15:00"/>
    <d v="1899-12-30T16:15:00"/>
    <m/>
    <x v="1"/>
    <s v="JAR"/>
    <d v="2019-06-03T16:30:00"/>
    <n v="28288"/>
    <s v="J H L"/>
    <s v="Carga"/>
    <x v="0"/>
    <n v="4"/>
    <n v="2"/>
    <x v="0"/>
    <s v="AMBICEL"/>
    <s v="DDP Cliente Roto"/>
    <s v="Portugal"/>
    <m/>
    <s v="62-UC-79 / GD-1104 "/>
    <m/>
    <m/>
    <n v="20"/>
    <x v="6"/>
    <x v="114"/>
    <x v="57"/>
    <m/>
    <n v="0"/>
    <x v="0"/>
    <x v="0"/>
    <s v="SI"/>
    <s v="SI"/>
    <s v="Retraso"/>
    <n v="1"/>
    <n v="0"/>
    <s v="TRANS. PROPIO"/>
    <x v="23"/>
    <x v="6"/>
    <n v="468"/>
    <n v="18"/>
    <n v="0.2"/>
  </r>
  <r>
    <d v="2019-06-03T00:00:00"/>
    <d v="1899-12-30T16:45:00"/>
    <d v="1899-12-30T16:45:00"/>
    <m/>
    <x v="1"/>
    <s v="JAR"/>
    <d v="2019-06-03T17:00:00"/>
    <m/>
    <s v="TRANSPARETS"/>
    <s v="Carga"/>
    <x v="0"/>
    <n v="4"/>
    <n v="5"/>
    <x v="0"/>
    <s v="AQUA AMBIENT"/>
    <s v="Retira cliente Roto"/>
    <s v="Varios"/>
    <m/>
    <m/>
    <m/>
    <m/>
    <n v="20"/>
    <x v="6"/>
    <x v="114"/>
    <x v="87"/>
    <m/>
    <n v="0"/>
    <x v="0"/>
    <x v="0"/>
    <s v="SI"/>
    <s v="SI"/>
    <s v="SI"/>
    <n v="0"/>
    <n v="1"/>
    <s v="CLIENTES"/>
    <x v="23"/>
    <x v="6"/>
    <n v="468"/>
    <n v="18"/>
    <n v="0.2"/>
  </r>
  <r>
    <d v="2019-06-03T00:00:00"/>
    <d v="1899-12-30T19:00:00"/>
    <d v="1899-12-30T19:00:00"/>
    <m/>
    <x v="1"/>
    <s v="JAR"/>
    <d v="2019-06-03T19:0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4"/>
    <x v="47"/>
    <m/>
    <n v="1"/>
    <x v="0"/>
    <x v="0"/>
    <s v="SI"/>
    <s v="SI"/>
    <s v="Adelanto"/>
    <n v="0"/>
    <n v="1"/>
    <s v="CLIENTES"/>
    <x v="23"/>
    <x v="6"/>
    <n v="468"/>
    <n v="18"/>
    <n v="0.2"/>
  </r>
  <r>
    <d v="2019-06-03T00:00:00"/>
    <d v="1899-12-30T20:00:00"/>
    <d v="1899-12-30T20:00:00"/>
    <m/>
    <x v="1"/>
    <s v="JAR"/>
    <d v="2019-06-03T20:0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4"/>
    <x v="49"/>
    <m/>
    <n v="1"/>
    <x v="0"/>
    <x v="0"/>
    <s v="SI"/>
    <s v="SI"/>
    <s v="Adelanto"/>
    <n v="0"/>
    <n v="1"/>
    <s v="CLIENTES"/>
    <x v="23"/>
    <x v="6"/>
    <n v="468"/>
    <n v="18"/>
    <n v="0.2"/>
  </r>
  <r>
    <d v="2019-06-03T00:00:00"/>
    <d v="1899-12-30T21:00:00"/>
    <d v="1899-12-30T21:00:00"/>
    <m/>
    <x v="1"/>
    <s v="JAR"/>
    <d v="2019-06-03T21:0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4"/>
    <x v="190"/>
    <m/>
    <n v="1"/>
    <x v="0"/>
    <x v="0"/>
    <s v="SI"/>
    <s v="SI"/>
    <s v="SI"/>
    <n v="0"/>
    <n v="1"/>
    <s v="CLIENTES"/>
    <x v="23"/>
    <x v="6"/>
    <n v="468"/>
    <n v="18"/>
    <n v="0.2"/>
  </r>
  <r>
    <d v="2019-06-03T00:00:00"/>
    <d v="1899-12-30T21:30:00"/>
    <d v="1899-12-30T21:30:00"/>
    <m/>
    <x v="1"/>
    <s v="JAR"/>
    <d v="2019-06-03T21:30:00"/>
    <m/>
    <s v="SUS MEDIOS"/>
    <s v="Carga"/>
    <x v="1"/>
    <n v="13.5"/>
    <n v="26"/>
    <x v="0"/>
    <s v="CHEP"/>
    <s v="Retira cliente Inyección"/>
    <s v="Varios"/>
    <n v="3680396010"/>
    <m/>
    <m/>
    <m/>
    <n v="60"/>
    <x v="0"/>
    <x v="115"/>
    <x v="3"/>
    <m/>
    <n v="1"/>
    <x v="0"/>
    <x v="0"/>
    <s v="SI"/>
    <s v="Retraso"/>
    <s v="Retraso"/>
    <n v="1"/>
    <n v="0"/>
    <s v="CLIENTES"/>
    <x v="23"/>
    <x v="6"/>
    <n v="468"/>
    <n v="18"/>
    <n v="0.2"/>
  </r>
  <r>
    <d v="2019-06-04T00:00:00"/>
    <d v="1899-12-30T06:00:00"/>
    <d v="1899-12-30T06:00:00"/>
    <m/>
    <x v="1"/>
    <s v="JAR"/>
    <d v="2019-06-04T06:00:00"/>
    <s v="silo 6 KM"/>
    <s v="SUS MEDIOS"/>
    <s v="Descarga"/>
    <x v="0"/>
    <n v="1"/>
    <n v="1"/>
    <x v="0"/>
    <s v="HIDROAGUA"/>
    <s v="Proveedor Inyección"/>
    <s v="PALAU"/>
    <s v="Descargar en Silo 6  KM  (A141801M04) "/>
    <m/>
    <m/>
    <m/>
    <m/>
    <x v="1"/>
    <x v="115"/>
    <x v="2"/>
    <m/>
    <n v="0"/>
    <x v="0"/>
    <x v="0"/>
    <s v="SI"/>
    <s v="SI"/>
    <s v="Retraso"/>
    <n v="1"/>
    <n v="0"/>
    <s v="PROVEEDORES"/>
    <x v="23"/>
    <x v="6"/>
    <n v="468"/>
    <n v="18"/>
    <n v="0.2"/>
  </r>
  <r>
    <d v="2019-06-04T00:00:00"/>
    <d v="1899-12-30T06:30:00"/>
    <d v="1899-12-30T06:30:00"/>
    <m/>
    <x v="1"/>
    <s v="JAR"/>
    <d v="2019-06-04T06:30:00"/>
    <n v="6007162"/>
    <s v="J G H"/>
    <s v="Carga"/>
    <x v="1"/>
    <n v="13.5"/>
    <n v="26"/>
    <x v="2"/>
    <s v="RENTA BOX"/>
    <s v="Retira cliente Inyección"/>
    <s v="MURCIA"/>
    <m/>
    <m/>
    <m/>
    <m/>
    <n v="45"/>
    <x v="4"/>
    <x v="115"/>
    <x v="3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07:30:00"/>
    <d v="1899-12-30T07:30:00"/>
    <m/>
    <x v="1"/>
    <s v="JAR"/>
    <d v="2019-06-04T07:30:00"/>
    <m/>
    <s v="SUS MEDIOS"/>
    <s v="Descarga"/>
    <x v="0"/>
    <n v="3"/>
    <n v="4"/>
    <x v="0"/>
    <s v="SERRADORA DOMENECH"/>
    <s v="Proveedor Inyección"/>
    <s v="PALAU"/>
    <m/>
    <m/>
    <m/>
    <m/>
    <n v="30"/>
    <x v="0"/>
    <x v="115"/>
    <x v="18"/>
    <m/>
    <n v="0"/>
    <x v="0"/>
    <x v="0"/>
    <s v="SI"/>
    <s v="SI"/>
    <s v="SI"/>
    <n v="0"/>
    <n v="1"/>
    <s v="PROVEEDORES"/>
    <x v="23"/>
    <x v="6"/>
    <n v="468"/>
    <n v="18"/>
    <n v="0.2"/>
  </r>
  <r>
    <d v="2019-06-04T00:00:00"/>
    <d v="1899-12-30T07:45:00"/>
    <d v="1899-12-30T07:45:00"/>
    <m/>
    <x v="1"/>
    <s v="JAR"/>
    <d v="2019-06-04T08:0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5"/>
    <x v="42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08:00:00"/>
    <d v="1899-12-30T08:00:00"/>
    <m/>
    <x v="1"/>
    <s v="JAR"/>
    <d v="2019-06-04T08:00:00"/>
    <m/>
    <s v="GIMARCO"/>
    <s v="Descarga"/>
    <x v="1"/>
    <n v="13.5"/>
    <n v="26"/>
    <x v="0"/>
    <s v="SCHOELLER NRX"/>
    <s v="Filial Import"/>
    <s v="NURIEUX"/>
    <s v="CB-1272 "/>
    <m/>
    <m/>
    <m/>
    <n v="60"/>
    <x v="0"/>
    <x v="115"/>
    <x v="9"/>
    <m/>
    <n v="1"/>
    <x v="0"/>
    <x v="0"/>
    <s v="SI"/>
    <s v="SI"/>
    <s v="SI"/>
    <n v="0"/>
    <n v="1"/>
    <s v="TRANS. PROPIO"/>
    <x v="23"/>
    <x v="6"/>
    <n v="468"/>
    <n v="18"/>
    <n v="0.2"/>
  </r>
  <r>
    <d v="2019-06-04T00:00:00"/>
    <d v="1899-12-30T08:15:00"/>
    <d v="1899-12-30T08:15:00"/>
    <m/>
    <x v="1"/>
    <s v="JAR"/>
    <d v="2019-06-04T08:30:00"/>
    <n v="27058"/>
    <s v="DAVID BERTRAN"/>
    <s v="Carga"/>
    <x v="0"/>
    <n v="4"/>
    <n v="10"/>
    <x v="0"/>
    <s v="SIMAR"/>
    <s v="DDP Cliente Roto"/>
    <s v="Igualada"/>
    <m/>
    <m/>
    <m/>
    <m/>
    <n v="20"/>
    <x v="4"/>
    <x v="115"/>
    <x v="94"/>
    <m/>
    <n v="0"/>
    <x v="0"/>
    <x v="0"/>
    <s v="SI"/>
    <s v="SI"/>
    <s v="SI"/>
    <n v="0"/>
    <n v="1"/>
    <s v="TRANS. PROPIO"/>
    <x v="23"/>
    <x v="6"/>
    <n v="468"/>
    <n v="18"/>
    <n v="0.2"/>
  </r>
  <r>
    <d v="2019-06-04T00:00:00"/>
    <d v="1899-12-30T08:30:00"/>
    <d v="1899-12-30T08:30:00"/>
    <m/>
    <x v="1"/>
    <s v="JAR"/>
    <d v="2019-06-04T08:30:00"/>
    <n v="28193"/>
    <s v="SUS MEDIOS"/>
    <s v="Carga"/>
    <x v="0"/>
    <n v="2"/>
    <n v="3"/>
    <x v="0"/>
    <s v="GESTION DE SISTEMAS DE ALMACENAJES"/>
    <s v="Retira cliente Inyección"/>
    <s v="Madrid"/>
    <m/>
    <m/>
    <m/>
    <m/>
    <n v="20"/>
    <x v="5"/>
    <x v="115"/>
    <x v="20"/>
    <m/>
    <n v="0"/>
    <x v="0"/>
    <x v="0"/>
    <s v="SI"/>
    <s v="SI"/>
    <s v="SI"/>
    <n v="0"/>
    <n v="1"/>
    <s v="CLIENTES"/>
    <x v="23"/>
    <x v="6"/>
    <n v="468"/>
    <n v="18"/>
    <n v="0.2"/>
  </r>
  <r>
    <d v="2019-06-04T00:00:00"/>
    <d v="1899-12-30T09:00:00"/>
    <d v="1899-12-30T09:00:00"/>
    <m/>
    <x v="1"/>
    <s v="JAR"/>
    <d v="2019-06-04T09:00:00"/>
    <n v="28267"/>
    <s v="SUS MEDIOS"/>
    <s v="Carga"/>
    <x v="0"/>
    <n v="2"/>
    <n v="4"/>
    <x v="0"/>
    <s v="VARIOS"/>
    <s v="Retira cliente Inyección"/>
    <s v="Turqui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6-04T00:00:00"/>
    <d v="1899-12-30T10:00:00"/>
    <d v="1899-12-30T10:00:00"/>
    <m/>
    <x v="1"/>
    <s v="JAR"/>
    <d v="2019-06-04T10:00:00"/>
    <n v="6007162"/>
    <s v="J G H"/>
    <s v="Carga"/>
    <x v="1"/>
    <n v="13.5"/>
    <n v="26"/>
    <x v="2"/>
    <s v="RENTA BOX"/>
    <s v="Retira cliente Inyección"/>
    <s v="MURC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6-04T00:00:00"/>
    <d v="1899-12-30T11:00:00"/>
    <d v="1899-12-30T11:00:00"/>
    <m/>
    <x v="1"/>
    <s v="MR"/>
    <d v="2019-06-04T11:00:00"/>
    <s v="6007274 y 6007275"/>
    <s v="IBER SPAN"/>
    <s v="Carga"/>
    <x v="0"/>
    <n v="1.5"/>
    <n v="3"/>
    <x v="0"/>
    <s v="SCHOELLER UK"/>
    <s v="Retira cliente Filial"/>
    <s v="uk"/>
    <m/>
    <m/>
    <m/>
    <m/>
    <n v="20"/>
    <x v="0"/>
    <x v="115"/>
    <x v="2"/>
    <m/>
    <n v="0"/>
    <x v="0"/>
    <x v="0"/>
    <s v="SI"/>
    <s v="SI"/>
    <s v="SI"/>
    <n v="0"/>
    <n v="1"/>
    <s v="CLIENTES"/>
    <x v="23"/>
    <x v="6"/>
    <n v="468"/>
    <n v="18"/>
    <n v="0.2"/>
  </r>
  <r>
    <d v="2019-06-04T00:00:00"/>
    <d v="1899-12-30T11:15:00"/>
    <d v="1899-12-30T11:15:00"/>
    <m/>
    <x v="1"/>
    <s v="JAR"/>
    <d v="2019-06-04T11:30:00"/>
    <m/>
    <s v="DAVID BERTRAN"/>
    <s v="Carga"/>
    <x v="0"/>
    <n v="4"/>
    <n v="8"/>
    <x v="0"/>
    <s v="RESIDUOS "/>
    <s v="Recogida diaria"/>
    <s v="La Llagosta"/>
    <m/>
    <m/>
    <m/>
    <m/>
    <n v="20"/>
    <x v="4"/>
    <x v="115"/>
    <x v="75"/>
    <m/>
    <n v="0"/>
    <x v="0"/>
    <x v="0"/>
    <s v="SI"/>
    <s v="SI"/>
    <s v="SI"/>
    <n v="0"/>
    <n v="1"/>
    <s v="TRANS. PROPIO"/>
    <x v="23"/>
    <x v="6"/>
    <n v="468"/>
    <n v="18"/>
    <n v="0.2"/>
  </r>
  <r>
    <d v="2019-06-04T00:00:00"/>
    <d v="1899-12-30T11:30:00"/>
    <d v="1899-12-30T11:30:00"/>
    <m/>
    <x v="1"/>
    <s v="JAR"/>
    <d v="2019-06-04T11:30:00"/>
    <n v="6007162"/>
    <s v="J G H"/>
    <s v="Carga"/>
    <x v="1"/>
    <n v="13.5"/>
    <n v="26"/>
    <x v="2"/>
    <s v="RENTA BOX"/>
    <s v="Retira cliente Inyección"/>
    <s v="MURC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6-04T00:00:00"/>
    <d v="1899-12-30T11:45:00"/>
    <d v="1899-12-30T11:45:00"/>
    <m/>
    <x v="1"/>
    <s v="JAR"/>
    <d v="2019-06-04T12:00:00"/>
    <m/>
    <s v="SUS MEDIOS"/>
    <s v="Carga"/>
    <x v="0"/>
    <n v="2"/>
    <n v="2"/>
    <x v="0"/>
    <s v="AQUA AMBIENT"/>
    <s v="Retira cliente Roto"/>
    <s v="Madrid"/>
    <m/>
    <m/>
    <m/>
    <m/>
    <n v="15"/>
    <x v="6"/>
    <x v="115"/>
    <x v="55"/>
    <m/>
    <n v="0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2:30:00"/>
    <d v="1899-12-30T12:30:00"/>
    <m/>
    <x v="1"/>
    <s v="JAR"/>
    <d v="2019-06-04T12:3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5"/>
    <x v="12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3:15:00"/>
    <d v="1899-12-30T13:15:00"/>
    <m/>
    <x v="1"/>
    <s v="JAR"/>
    <d v="2019-06-04T13:30:00"/>
    <m/>
    <s v="NIKA"/>
    <s v="Carga"/>
    <x v="0"/>
    <n v="3"/>
    <n v="6"/>
    <x v="0"/>
    <s v="RESIDUOS "/>
    <s v="Recogida diaria"/>
    <s v="Tarragona"/>
    <s v="Palets PRS"/>
    <m/>
    <m/>
    <m/>
    <n v="20"/>
    <x v="4"/>
    <x v="115"/>
    <x v="60"/>
    <m/>
    <n v="0"/>
    <x v="0"/>
    <x v="0"/>
    <s v="SI"/>
    <s v="SI"/>
    <s v="SI"/>
    <n v="0"/>
    <n v="1"/>
    <s v="TRANS. PROPIO"/>
    <x v="23"/>
    <x v="6"/>
    <n v="468"/>
    <n v="18"/>
    <n v="0.2"/>
  </r>
  <r>
    <d v="2019-06-04T00:00:00"/>
    <d v="1899-12-30T13:30:00"/>
    <d v="1899-12-30T13:30:00"/>
    <m/>
    <x v="1"/>
    <s v="JAR"/>
    <d v="2019-06-04T13:30:00"/>
    <m/>
    <s v="SUS MEDIOS"/>
    <s v="Carga"/>
    <x v="1"/>
    <n v="13.5"/>
    <n v="26"/>
    <x v="0"/>
    <s v="RENTA BOX"/>
    <s v="Retira cliente Inyección"/>
    <s v="Varios"/>
    <s v="POLO"/>
    <s v="O306HBV  -- R9818BCK"/>
    <m/>
    <m/>
    <n v="45"/>
    <x v="6"/>
    <x v="115"/>
    <x v="12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4:00:00"/>
    <d v="1899-12-30T14:00:00"/>
    <m/>
    <x v="1"/>
    <s v="JAR"/>
    <d v="2019-06-04T14:00:00"/>
    <n v="6007162"/>
    <s v="J G H"/>
    <s v="Carga"/>
    <x v="1"/>
    <n v="13.5"/>
    <n v="26"/>
    <x v="2"/>
    <s v="RENTA BOX"/>
    <s v="Retira cliente Inyección"/>
    <s v="MURCIA"/>
    <m/>
    <m/>
    <m/>
    <m/>
    <n v="45"/>
    <x v="3"/>
    <x v="115"/>
    <x v="41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4:30:00"/>
    <d v="1899-12-30T14:30:00"/>
    <m/>
    <x v="1"/>
    <s v="JAR"/>
    <d v="2019-06-04T14:30:00"/>
    <m/>
    <s v="NOUTRANSPORT"/>
    <s v="Descarga"/>
    <x v="1"/>
    <n v="13.5"/>
    <n v="26"/>
    <x v="0"/>
    <s v="SCHOELLER GAILLON"/>
    <s v="Filial Import"/>
    <s v="GAILLON"/>
    <s v="tiene cita a las 13h y llaman para indicar que llegaran sobre las 14:30h"/>
    <m/>
    <m/>
    <m/>
    <n v="45"/>
    <x v="8"/>
    <x v="115"/>
    <x v="7"/>
    <m/>
    <n v="1"/>
    <x v="0"/>
    <x v="0"/>
    <s v="SI"/>
    <s v="SI"/>
    <s v="Retraso"/>
    <n v="1"/>
    <n v="0"/>
    <s v="TRANS. PROPIO"/>
    <x v="23"/>
    <x v="6"/>
    <n v="468"/>
    <n v="18"/>
    <n v="0.2"/>
  </r>
  <r>
    <d v="2019-06-04T00:00:00"/>
    <d v="1899-12-30T15:30:00"/>
    <d v="1899-12-30T15:30:00"/>
    <m/>
    <x v="1"/>
    <s v="JAR"/>
    <d v="2019-06-04T15:3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5"/>
    <x v="48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6:00:00"/>
    <d v="1899-12-30T16:00:00"/>
    <m/>
    <x v="1"/>
    <s v="JAR"/>
    <d v="2019-06-04T16:00:00"/>
    <m/>
    <s v="SUS MEDIOS"/>
    <s v="Carga"/>
    <x v="1"/>
    <n v="13.5"/>
    <n v="26"/>
    <x v="2"/>
    <s v="RENTA BOX"/>
    <s v="Retira cliente Inyección"/>
    <s v="varios"/>
    <s v="ALBICE"/>
    <m/>
    <m/>
    <m/>
    <n v="45"/>
    <x v="6"/>
    <x v="115"/>
    <x v="50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6:30:00"/>
    <d v="1899-12-30T16:30:00"/>
    <m/>
    <x v="1"/>
    <s v="JAR"/>
    <d v="2019-06-04T16:3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5"/>
    <x v="243"/>
    <m/>
    <n v="1"/>
    <x v="0"/>
    <x v="0"/>
    <s v="SI"/>
    <s v="SI"/>
    <s v="Retraso"/>
    <n v="1"/>
    <n v="0"/>
    <s v="CLIENTES"/>
    <x v="23"/>
    <x v="6"/>
    <n v="468"/>
    <n v="18"/>
    <n v="0.2"/>
  </r>
  <r>
    <d v="2019-06-04T00:00:00"/>
    <d v="1899-12-30T16:45:00"/>
    <m/>
    <m/>
    <x v="0"/>
    <s v="JAR"/>
    <d v="2019-06-04T17:00:00"/>
    <n v="28160"/>
    <s v="SUS MEDIOS"/>
    <s v="Carga"/>
    <x v="0"/>
    <n v="1"/>
    <n v="2"/>
    <x v="0"/>
    <s v="VARIOS"/>
    <s v="Retira cliente Inyección"/>
    <s v="Caceres"/>
    <m/>
    <m/>
    <m/>
    <m/>
    <n v="15"/>
    <x v="5"/>
    <x v="115"/>
    <x v="87"/>
    <m/>
    <n v="0"/>
    <x v="0"/>
    <x v="0"/>
    <s v="No"/>
    <s v="Sin cita"/>
    <s v="Sin cita"/>
    <n v="1"/>
    <n v="0"/>
    <s v="CLIENTES"/>
    <x v="23"/>
    <x v="6"/>
    <n v="468"/>
    <n v="18"/>
    <n v="0.2"/>
  </r>
  <r>
    <d v="2019-06-04T00:00:00"/>
    <d v="1899-12-30T17:00:00"/>
    <d v="1899-12-30T17:00:00"/>
    <m/>
    <x v="1"/>
    <s v="JAR"/>
    <d v="2019-06-04T17:00:00"/>
    <n v="27376"/>
    <s v="J H L"/>
    <s v="Carga"/>
    <x v="0"/>
    <n v="5"/>
    <n v="9"/>
    <x v="0"/>
    <s v="LOGOPLASTE "/>
    <s v="DDP Cliente Inyección"/>
    <s v="Portugal"/>
    <m/>
    <m/>
    <m/>
    <m/>
    <n v="30"/>
    <x v="8"/>
    <x v="115"/>
    <x v="41"/>
    <m/>
    <n v="0"/>
    <x v="0"/>
    <x v="0"/>
    <s v="SI"/>
    <s v="SI"/>
    <s v="SI"/>
    <n v="0"/>
    <n v="1"/>
    <s v="TRANS. PROPIO"/>
    <x v="23"/>
    <x v="6"/>
    <n v="468"/>
    <n v="18"/>
    <n v="0.2"/>
  </r>
  <r>
    <d v="2019-06-04T00:00:00"/>
    <d v="1899-12-30T17:15:00"/>
    <d v="1899-12-30T17:15:00"/>
    <m/>
    <x v="1"/>
    <s v="JAR"/>
    <d v="2019-06-04T17:30:00"/>
    <m/>
    <s v="TRANSABADELL"/>
    <s v="Carga"/>
    <x v="0"/>
    <n v="3"/>
    <n v="6"/>
    <x v="0"/>
    <s v="TRANSABADELL"/>
    <s v="DDP Cliente Inyección"/>
    <s v="varios"/>
    <m/>
    <m/>
    <m/>
    <m/>
    <n v="30"/>
    <x v="8"/>
    <x v="115"/>
    <x v="93"/>
    <m/>
    <n v="0"/>
    <x v="0"/>
    <x v="0"/>
    <s v="SI"/>
    <s v="SI"/>
    <s v="SI"/>
    <n v="0"/>
    <n v="1"/>
    <s v="TRANS. PROPIO"/>
    <x v="23"/>
    <x v="6"/>
    <n v="468"/>
    <n v="18"/>
    <n v="0.2"/>
  </r>
  <r>
    <d v="2019-06-04T00:00:00"/>
    <d v="1899-12-30T17:30:00"/>
    <d v="1899-12-30T17:30:00"/>
    <m/>
    <x v="1"/>
    <s v="JAR"/>
    <d v="2019-06-04T17:30:00"/>
    <n v="6007162"/>
    <s v="J G H"/>
    <s v="Carga"/>
    <x v="1"/>
    <n v="13.5"/>
    <n v="26"/>
    <x v="2"/>
    <s v="RENTA BOX"/>
    <s v="Retira cliente Inyección"/>
    <s v="MURCIA"/>
    <m/>
    <m/>
    <m/>
    <m/>
    <n v="45"/>
    <x v="6"/>
    <x v="115"/>
    <x v="56"/>
    <m/>
    <n v="1"/>
    <x v="0"/>
    <x v="0"/>
    <s v="SI"/>
    <s v="SI"/>
    <s v="SI"/>
    <n v="0"/>
    <n v="1"/>
    <s v="CLIENTES"/>
    <x v="23"/>
    <x v="6"/>
    <n v="468"/>
    <n v="18"/>
    <n v="0.2"/>
  </r>
  <r>
    <d v="2019-06-04T00:00:00"/>
    <d v="1899-12-30T19:00:00"/>
    <d v="1899-12-30T19:00:00"/>
    <m/>
    <x v="1"/>
    <s v="JAR"/>
    <d v="2019-06-04T19:00:00"/>
    <m/>
    <s v="SUS MEDIOS"/>
    <s v="Carga"/>
    <x v="1"/>
    <n v="13.5"/>
    <n v="26"/>
    <x v="2"/>
    <s v="RENTA BOX"/>
    <s v="Retira cliente Inyección"/>
    <s v="varios"/>
    <s v="ALBICE"/>
    <m/>
    <m/>
    <m/>
    <n v="45"/>
    <x v="12"/>
    <x v="115"/>
    <x v="57"/>
    <m/>
    <n v="1"/>
    <x v="0"/>
    <x v="0"/>
    <s v="SI"/>
    <s v="SI"/>
    <s v="SI"/>
    <n v="0"/>
    <n v="1"/>
    <s v="CLIENTES"/>
    <x v="23"/>
    <x v="6"/>
    <n v="468"/>
    <n v="18"/>
    <n v="0.2"/>
  </r>
  <r>
    <d v="2019-06-04T00:00:00"/>
    <d v="1899-12-30T19:30:00"/>
    <d v="1899-12-30T19:30:00"/>
    <m/>
    <x v="1"/>
    <s v="JAR"/>
    <d v="2019-06-04T19:30:00"/>
    <n v="6007162"/>
    <s v="J G H"/>
    <s v="Carga"/>
    <x v="1"/>
    <n v="13.5"/>
    <n v="26"/>
    <x v="2"/>
    <s v="RENTA BOX"/>
    <s v="Retira cliente Inyección"/>
    <s v="Fincas de Tebas"/>
    <m/>
    <m/>
    <m/>
    <m/>
    <n v="45"/>
    <x v="6"/>
    <x v="115"/>
    <x v="49"/>
    <m/>
    <n v="1"/>
    <x v="0"/>
    <x v="0"/>
    <s v="SI"/>
    <s v="SI"/>
    <s v="SI"/>
    <n v="0"/>
    <n v="1"/>
    <s v="CLIENTES"/>
    <x v="23"/>
    <x v="6"/>
    <n v="468"/>
    <n v="18"/>
    <n v="0.2"/>
  </r>
  <r>
    <d v="2019-06-04T00:00:00"/>
    <d v="1899-12-30T21:00:00"/>
    <d v="1899-12-30T21:00:00"/>
    <m/>
    <x v="1"/>
    <s v="JAR"/>
    <d v="2019-06-04T21:00:00"/>
    <n v="6003178"/>
    <s v="SUS MEDIOS"/>
    <s v="Carga"/>
    <x v="1"/>
    <n v="13.5"/>
    <n v="26"/>
    <x v="0"/>
    <s v="SCHOELLER ROMANIA"/>
    <s v="Retira cliente Filial"/>
    <s v="Romania"/>
    <m/>
    <m/>
    <m/>
    <m/>
    <n v="40"/>
    <x v="8"/>
    <x v="116"/>
    <x v="50"/>
    <m/>
    <n v="1"/>
    <x v="0"/>
    <x v="0"/>
    <s v="SI"/>
    <s v="Retraso"/>
    <s v="Retraso"/>
    <n v="1"/>
    <n v="0"/>
    <s v="CLIENTES"/>
    <x v="23"/>
    <x v="6"/>
    <n v="468"/>
    <n v="18"/>
    <n v="0.2"/>
  </r>
  <r>
    <d v="2019-06-05T00:00:00"/>
    <d v="1899-12-30T06:00:00"/>
    <d v="1899-12-30T06:00:00"/>
    <m/>
    <x v="1"/>
    <s v="JAR"/>
    <d v="2019-06-05T06:00:00"/>
    <m/>
    <s v="ALGAITRUCK"/>
    <s v="Descarga"/>
    <x v="1"/>
    <n v="13.5"/>
    <n v="26"/>
    <x v="0"/>
    <s v="SCHOELLER  LORQUI"/>
    <s v="Entre plantas"/>
    <s v="PALAU"/>
    <m/>
    <m/>
    <m/>
    <m/>
    <n v="45"/>
    <x v="4"/>
    <x v="116"/>
    <x v="9"/>
    <m/>
    <n v="1"/>
    <x v="0"/>
    <x v="0"/>
    <s v="SI"/>
    <s v="SI"/>
    <s v="Retraso"/>
    <n v="1"/>
    <n v="0"/>
    <s v="TRANS. PROPIO"/>
    <x v="23"/>
    <x v="6"/>
    <n v="468"/>
    <n v="18"/>
    <n v="0.2"/>
  </r>
  <r>
    <d v="2019-06-05T00:00:00"/>
    <d v="1899-12-30T07:00:00"/>
    <d v="1899-12-30T07:00:00"/>
    <m/>
    <x v="1"/>
    <s v="JAR"/>
    <d v="2019-06-05T07:00:00"/>
    <m/>
    <s v="ALGAITRUCK"/>
    <s v="Carga"/>
    <x v="1"/>
    <n v="13.5"/>
    <n v="26"/>
    <x v="0"/>
    <s v="SCHOELLER  LORQUI"/>
    <s v="Entre plantas"/>
    <s v="LORQUI"/>
    <m/>
    <m/>
    <m/>
    <m/>
    <n v="60"/>
    <x v="4"/>
    <x v="116"/>
    <x v="61"/>
    <m/>
    <n v="1"/>
    <x v="0"/>
    <x v="0"/>
    <s v="SI"/>
    <s v="SI"/>
    <s v="SI"/>
    <n v="0"/>
    <n v="1"/>
    <s v="TRANS. PROPIO"/>
    <x v="23"/>
    <x v="6"/>
    <n v="468"/>
    <n v="18"/>
    <n v="0.2"/>
  </r>
  <r>
    <d v="2019-06-05T00:00:00"/>
    <d v="1899-12-30T07:30:00"/>
    <d v="1899-12-30T07:30:00"/>
    <m/>
    <x v="1"/>
    <s v="JAR"/>
    <d v="2019-06-05T07:30:00"/>
    <m/>
    <s v="GONZATRANS"/>
    <s v="Carga"/>
    <x v="0"/>
    <n v="6"/>
    <n v="12"/>
    <x v="0"/>
    <s v="GONZATRANS"/>
    <s v="DDP Cliente Inyección"/>
    <s v="Varios"/>
    <m/>
    <m/>
    <m/>
    <m/>
    <n v="30"/>
    <x v="0"/>
    <x v="116"/>
    <x v="18"/>
    <m/>
    <n v="0"/>
    <x v="0"/>
    <x v="0"/>
    <s v="SI"/>
    <s v="SI"/>
    <s v="SI"/>
    <n v="0"/>
    <n v="1"/>
    <s v="TRANS. PROPIO"/>
    <x v="23"/>
    <x v="6"/>
    <n v="468"/>
    <n v="18"/>
    <n v="0.2"/>
  </r>
  <r>
    <d v="2019-06-05T00:00:00"/>
    <d v="1899-12-30T07:45:00"/>
    <d v="1899-12-30T07:45:00"/>
    <m/>
    <x v="1"/>
    <s v="JAR"/>
    <d v="2019-06-05T08:00:00"/>
    <n v="27494"/>
    <s v="DAVID BERTRAN"/>
    <s v="Carga"/>
    <x v="0"/>
    <n v="4"/>
    <n v="4"/>
    <x v="0"/>
    <s v="OSONA IND. PLASTIC"/>
    <s v="DDP Cliente Inyección"/>
    <s v="Barcelona"/>
    <m/>
    <m/>
    <m/>
    <m/>
    <n v="20"/>
    <x v="4"/>
    <x v="116"/>
    <x v="213"/>
    <m/>
    <n v="0"/>
    <x v="0"/>
    <x v="0"/>
    <s v="SI"/>
    <s v="SI"/>
    <s v="SI"/>
    <n v="0"/>
    <n v="1"/>
    <s v="TRANS. PROPIO"/>
    <x v="23"/>
    <x v="6"/>
    <n v="468"/>
    <n v="18"/>
    <n v="0.2"/>
  </r>
  <r>
    <d v="2019-06-05T00:00:00"/>
    <d v="1899-12-30T08:00:00"/>
    <d v="1899-12-30T08:00:00"/>
    <m/>
    <x v="1"/>
    <s v="JAR"/>
    <d v="2019-06-05T08:00:00"/>
    <m/>
    <s v="SUS MEDIOS"/>
    <s v="Carga"/>
    <x v="1"/>
    <n v="13.5"/>
    <n v="26"/>
    <x v="0"/>
    <s v="MAYDISA"/>
    <s v="Retira cliente Roto"/>
    <s v="Borgonya"/>
    <m/>
    <m/>
    <m/>
    <m/>
    <n v="35"/>
    <x v="4"/>
    <x v="116"/>
    <x v="9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08:30:00"/>
    <m/>
    <m/>
    <x v="0"/>
    <s v="JAR"/>
    <d v="2019-06-05T08:30:00"/>
    <n v="27880"/>
    <s v="SUS MEDIOS"/>
    <s v="Carga"/>
    <x v="1"/>
    <n v="13.5"/>
    <n v="26"/>
    <x v="2"/>
    <s v="SAT Nº9913 CITRICULTORES REUNIDOS"/>
    <s v="Retira cliente Inyección"/>
    <s v="Murcia"/>
    <m/>
    <m/>
    <m/>
    <m/>
    <n v="45"/>
    <x v="0"/>
    <x v="116"/>
    <x v="20"/>
    <m/>
    <n v="1"/>
    <x v="0"/>
    <x v="0"/>
    <s v="No"/>
    <s v="Sin cita"/>
    <s v="Sin cita"/>
    <n v="1"/>
    <n v="0"/>
    <s v="CLIENTES"/>
    <x v="23"/>
    <x v="6"/>
    <n v="468"/>
    <n v="18"/>
    <n v="0.2"/>
  </r>
  <r>
    <d v="2019-06-05T00:00:00"/>
    <d v="1899-12-30T09:00:00"/>
    <d v="1899-12-30T09:00:00"/>
    <m/>
    <x v="1"/>
    <s v="JAR"/>
    <d v="2019-06-05T09:00:00"/>
    <n v="6007162"/>
    <s v="CARIBU"/>
    <s v="Carga"/>
    <x v="1"/>
    <n v="13.5"/>
    <n v="26"/>
    <x v="2"/>
    <s v="RENTA BOX"/>
    <s v="Retira cliente Inyección"/>
    <s v="MURCIA"/>
    <m/>
    <s v="2340-JWJ R-9639-BCL"/>
    <m/>
    <m/>
    <n v="45"/>
    <x v="4"/>
    <x v="116"/>
    <x v="2"/>
    <m/>
    <n v="1"/>
    <x v="0"/>
    <x v="0"/>
    <s v="SI"/>
    <s v="SI"/>
    <s v="Retraso"/>
    <n v="1"/>
    <n v="0"/>
    <s v="CLIENTES"/>
    <x v="23"/>
    <x v="6"/>
    <n v="468"/>
    <n v="18"/>
    <n v="0.2"/>
  </r>
  <r>
    <d v="2019-06-05T00:00:00"/>
    <d v="1899-12-30T10:30:00"/>
    <d v="1899-12-30T10:30:00"/>
    <m/>
    <x v="1"/>
    <s v="JAR"/>
    <d v="2019-06-05T10:30:00"/>
    <m/>
    <s v="ALGAITRUCK"/>
    <s v="Descarga"/>
    <x v="1"/>
    <n v="13.5"/>
    <n v="26"/>
    <x v="0"/>
    <s v="SCHOELLER  LORQUI"/>
    <s v="Entre plantas"/>
    <s v="PALAU"/>
    <m/>
    <m/>
    <m/>
    <m/>
    <n v="60"/>
    <x v="4"/>
    <x v="116"/>
    <x v="1"/>
    <m/>
    <n v="1"/>
    <x v="0"/>
    <x v="0"/>
    <s v="SI"/>
    <s v="SI"/>
    <s v="SI"/>
    <n v="0"/>
    <n v="1"/>
    <s v="TRANS. PROPIO"/>
    <x v="23"/>
    <x v="6"/>
    <n v="468"/>
    <n v="18"/>
    <n v="0.2"/>
  </r>
  <r>
    <d v="2019-06-05T00:00:00"/>
    <d v="1899-12-30T11:00:00"/>
    <d v="1899-12-30T11:00:00"/>
    <m/>
    <x v="1"/>
    <s v="JAR"/>
    <d v="2019-06-05T11:00:00"/>
    <m/>
    <s v="SUS MEDIOS"/>
    <s v="Descarga"/>
    <x v="1"/>
    <n v="13.5"/>
    <n v="26"/>
    <x v="0"/>
    <s v="MORSSINKHOF"/>
    <s v="Proveedor Inyección"/>
    <s v="PALAU"/>
    <m/>
    <m/>
    <m/>
    <m/>
    <n v="60"/>
    <x v="0"/>
    <x v="116"/>
    <x v="2"/>
    <m/>
    <n v="1"/>
    <x v="0"/>
    <x v="0"/>
    <s v="SI"/>
    <s v="SI"/>
    <s v="SI"/>
    <n v="0"/>
    <n v="1"/>
    <s v="PROVEEDORES"/>
    <x v="23"/>
    <x v="6"/>
    <n v="468"/>
    <n v="18"/>
    <n v="0.2"/>
  </r>
  <r>
    <d v="2019-06-05T00:00:00"/>
    <d v="1899-12-30T11:30:00"/>
    <d v="1899-12-30T11:30:00"/>
    <m/>
    <x v="1"/>
    <s v="JAR"/>
    <d v="2019-06-05T11:30:00"/>
    <n v="28148"/>
    <s v="XPOLOGISTIC"/>
    <s v="Carga"/>
    <x v="0"/>
    <n v="1"/>
    <n v="2"/>
    <x v="0"/>
    <s v="IUVENOR LAB."/>
    <s v="Retira cliente Inyección"/>
    <s v="Ourense"/>
    <m/>
    <m/>
    <m/>
    <m/>
    <n v="15"/>
    <x v="5"/>
    <x v="116"/>
    <x v="3"/>
    <m/>
    <n v="0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1:45:00"/>
    <d v="1899-12-30T11:45:00"/>
    <m/>
    <x v="1"/>
    <s v="JAR"/>
    <d v="2019-06-05T12:00:00"/>
    <m/>
    <s v="DAVID BERTRAN"/>
    <s v="Descarga"/>
    <x v="0"/>
    <n v="1"/>
    <n v="2"/>
    <x v="0"/>
    <s v="PRFESIO SBD"/>
    <s v="Proveedor Roto"/>
    <s v="PALAU"/>
    <m/>
    <m/>
    <m/>
    <m/>
    <n v="10"/>
    <x v="5"/>
    <x v="116"/>
    <x v="63"/>
    <m/>
    <n v="0"/>
    <x v="0"/>
    <x v="0"/>
    <s v="SI"/>
    <s v="SI"/>
    <s v="SI"/>
    <n v="0"/>
    <n v="1"/>
    <s v="PROVEEDORES"/>
    <x v="23"/>
    <x v="6"/>
    <n v="468"/>
    <n v="18"/>
    <n v="0.2"/>
  </r>
  <r>
    <d v="2019-06-05T00:00:00"/>
    <d v="1899-12-30T11:50:00"/>
    <d v="1899-12-30T11:50:00"/>
    <m/>
    <x v="1"/>
    <s v="JAR"/>
    <d v="2019-06-05T12:00:00"/>
    <m/>
    <s v="DAVID BERTRAN"/>
    <s v="Carga"/>
    <x v="0"/>
    <n v="4"/>
    <n v="4"/>
    <x v="0"/>
    <s v="OSONA IND. PLASTIC"/>
    <s v="DDP Cliente Inyección"/>
    <s v="Barcelona"/>
    <m/>
    <m/>
    <m/>
    <m/>
    <n v="20"/>
    <x v="5"/>
    <x v="116"/>
    <x v="100"/>
    <m/>
    <n v="0"/>
    <x v="0"/>
    <x v="0"/>
    <s v="SI"/>
    <s v="SI"/>
    <s v="SI"/>
    <n v="0"/>
    <n v="1"/>
    <s v="TRANS. PROPIO"/>
    <x v="23"/>
    <x v="6"/>
    <n v="468"/>
    <n v="18"/>
    <n v="0.2"/>
  </r>
  <r>
    <d v="2019-06-05T00:00:00"/>
    <d v="1899-12-30T12:00:00"/>
    <d v="1899-12-30T12:00:00"/>
    <m/>
    <x v="1"/>
    <s v="JAR"/>
    <d v="2019-06-05T12:00:00"/>
    <n v="6007162"/>
    <s v="CARIBU"/>
    <s v="Carga"/>
    <x v="1"/>
    <n v="13.5"/>
    <n v="26"/>
    <x v="2"/>
    <s v="RENTA BOX"/>
    <s v="Retira cliente Inyección"/>
    <s v="MURCIA"/>
    <m/>
    <s v="0694-KDL  R-5713-BBH"/>
    <m/>
    <m/>
    <n v="45"/>
    <x v="4"/>
    <x v="116"/>
    <x v="4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2:30:00"/>
    <d v="1899-12-30T12:30:00"/>
    <m/>
    <x v="1"/>
    <s v="JAR"/>
    <d v="2019-06-05T12:30:00"/>
    <n v="6007162"/>
    <s v="J G H"/>
    <s v="Carga"/>
    <x v="1"/>
    <n v="13.5"/>
    <n v="26"/>
    <x v="2"/>
    <s v="RENTA BOX"/>
    <s v="Retira cliente Inyección"/>
    <s v="Lorqui"/>
    <m/>
    <m/>
    <m/>
    <m/>
    <n v="45"/>
    <x v="6"/>
    <x v="116"/>
    <x v="201"/>
    <m/>
    <n v="1"/>
    <x v="0"/>
    <x v="0"/>
    <s v="SI"/>
    <s v="SI"/>
    <s v="Retraso"/>
    <n v="1"/>
    <n v="0"/>
    <s v="CLIENTES"/>
    <x v="23"/>
    <x v="6"/>
    <n v="468"/>
    <n v="18"/>
    <n v="0.2"/>
  </r>
  <r>
    <d v="2019-06-05T00:00:00"/>
    <d v="1899-12-30T12:45:00"/>
    <d v="1899-12-30T12:45:00"/>
    <m/>
    <x v="1"/>
    <s v="MR"/>
    <d v="2019-06-05T13:00:00"/>
    <s v="28251, 28018"/>
    <s v="SUS MEDIOS"/>
    <s v="Carga"/>
    <x v="0"/>
    <n v="1"/>
    <n v="2"/>
    <x v="0"/>
    <s v="CENTRAL DE ENVASES"/>
    <s v="Retira cliente Inyección"/>
    <s v="MADRID"/>
    <m/>
    <m/>
    <m/>
    <m/>
    <n v="15"/>
    <x v="5"/>
    <x v="116"/>
    <x v="54"/>
    <m/>
    <n v="0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3:30:00"/>
    <d v="1899-12-30T13:30:00"/>
    <m/>
    <x v="1"/>
    <s v="JAR"/>
    <d v="2019-06-05T13:30:00"/>
    <n v="6007162"/>
    <s v="SUS MEDIOS"/>
    <s v="Carga"/>
    <x v="1"/>
    <n v="13.5"/>
    <n v="26"/>
    <x v="2"/>
    <s v="RENTA BOX"/>
    <s v="Retira cliente Inyección"/>
    <s v="HUESCA"/>
    <s v="POLO"/>
    <m/>
    <m/>
    <m/>
    <n v="45"/>
    <x v="6"/>
    <x v="116"/>
    <x v="7"/>
    <m/>
    <n v="1"/>
    <x v="0"/>
    <x v="0"/>
    <s v="SI"/>
    <s v="SI"/>
    <s v="Retraso"/>
    <n v="1"/>
    <n v="0"/>
    <s v="CLIENTES"/>
    <x v="23"/>
    <x v="6"/>
    <n v="468"/>
    <n v="18"/>
    <n v="0.2"/>
  </r>
  <r>
    <d v="2019-06-05T00:00:00"/>
    <d v="1899-12-30T14:00:00"/>
    <d v="1899-12-30T14:00:00"/>
    <m/>
    <x v="1"/>
    <s v="JAR"/>
    <d v="2019-06-05T14:00:00"/>
    <n v="6007312"/>
    <s v="NOUTRANSPORT"/>
    <s v="Carga"/>
    <x v="1"/>
    <n v="13.5"/>
    <n v="26"/>
    <x v="0"/>
    <s v="SCHOELLER FRANCIA"/>
    <s v="DDP Cliente Filial"/>
    <s v="FRANCIA"/>
    <m/>
    <m/>
    <m/>
    <m/>
    <n v="60"/>
    <x v="0"/>
    <x v="116"/>
    <x v="1"/>
    <m/>
    <n v="1"/>
    <x v="0"/>
    <x v="0"/>
    <s v="SI"/>
    <s v="SI"/>
    <s v="Adelanto"/>
    <n v="0"/>
    <n v="1"/>
    <s v="TRANS. PROPIO"/>
    <x v="23"/>
    <x v="6"/>
    <n v="468"/>
    <n v="18"/>
    <n v="0.2"/>
  </r>
  <r>
    <d v="2019-06-05T00:00:00"/>
    <d v="1899-12-30T14:15:00"/>
    <d v="1899-12-30T14:15:00"/>
    <m/>
    <x v="1"/>
    <s v="JAR"/>
    <d v="2019-06-05T14:30:00"/>
    <n v="6007162"/>
    <s v="CARIBU"/>
    <s v="Carga"/>
    <x v="1"/>
    <n v="13.5"/>
    <n v="26"/>
    <x v="2"/>
    <s v="RENTA BOX"/>
    <s v="Retira cliente Inyección"/>
    <s v="MURCIA"/>
    <m/>
    <s v="1055-JNS  R-1811-BCV"/>
    <m/>
    <m/>
    <n v="45"/>
    <x v="6"/>
    <x v="116"/>
    <x v="216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4:30:00"/>
    <d v="1899-12-30T14:30:00"/>
    <m/>
    <x v="1"/>
    <s v="JAR"/>
    <d v="2019-06-05T14:30:00"/>
    <n v="6007162"/>
    <s v="SUS MEDIOS"/>
    <s v="Carga"/>
    <x v="1"/>
    <n v="13.5"/>
    <n v="26"/>
    <x v="2"/>
    <s v="RENTA BOX"/>
    <s v="Retira cliente Inyección"/>
    <s v="HUESCA"/>
    <s v="POLO"/>
    <m/>
    <m/>
    <m/>
    <n v="45"/>
    <x v="6"/>
    <x v="116"/>
    <x v="12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5:00:00"/>
    <d v="1899-12-30T15:00:00"/>
    <m/>
    <x v="1"/>
    <s v="JAR"/>
    <d v="2019-06-05T15:00:00"/>
    <m/>
    <s v="SUS MEDIOS"/>
    <s v="Carga"/>
    <x v="1"/>
    <n v="13.5"/>
    <n v="26"/>
    <x v="0"/>
    <s v="CHEP"/>
    <s v="Retira cliente Inyección"/>
    <s v="varios"/>
    <n v="3680399303"/>
    <m/>
    <m/>
    <m/>
    <n v="60"/>
    <x v="8"/>
    <x v="116"/>
    <x v="39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6:00:00"/>
    <d v="1899-12-30T16:00:00"/>
    <m/>
    <x v="1"/>
    <s v="JAR"/>
    <d v="2019-06-05T16:00:00"/>
    <n v="6006756"/>
    <s v="BREGER"/>
    <s v="Carga"/>
    <x v="1"/>
    <n v="13.5"/>
    <n v="26"/>
    <x v="0"/>
    <s v="SCHOELLER FRANCIA"/>
    <s v="Retira cliente Filial"/>
    <s v="France"/>
    <m/>
    <m/>
    <m/>
    <m/>
    <n v="30"/>
    <x v="8"/>
    <x v="116"/>
    <x v="13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6:30:00"/>
    <d v="1899-12-30T16:30:00"/>
    <m/>
    <x v="1"/>
    <s v="JAR"/>
    <d v="2019-06-05T16:30:00"/>
    <n v="6007162"/>
    <s v="CARIBU"/>
    <s v="Carga"/>
    <x v="1"/>
    <n v="13.5"/>
    <n v="26"/>
    <x v="2"/>
    <s v="RENTA BOX"/>
    <s v="Retira cliente Inyección"/>
    <s v="MURCIA"/>
    <m/>
    <s v="1602-HJS  R-9583-BBS"/>
    <m/>
    <m/>
    <n v="45"/>
    <x v="0"/>
    <x v="117"/>
    <x v="94"/>
    <m/>
    <n v="1"/>
    <x v="0"/>
    <x v="0"/>
    <s v="SI"/>
    <s v="Retraso"/>
    <s v="Retraso"/>
    <n v="1"/>
    <n v="0"/>
    <s v="CLIENTES"/>
    <x v="23"/>
    <x v="6"/>
    <n v="468"/>
    <n v="18"/>
    <n v="0.2"/>
  </r>
  <r>
    <d v="2019-06-05T00:00:00"/>
    <d v="1899-12-30T17:00:00"/>
    <d v="1899-12-30T17:00:00"/>
    <m/>
    <x v="1"/>
    <s v="JAR"/>
    <d v="2019-06-05T17:00:00"/>
    <m/>
    <s v="TRANSABADELL"/>
    <s v="Carga"/>
    <x v="0"/>
    <n v="3"/>
    <n v="5"/>
    <x v="0"/>
    <s v="TRANSABADELL"/>
    <s v="DDP Cliente Inyección"/>
    <s v="Varios"/>
    <m/>
    <m/>
    <m/>
    <m/>
    <n v="20"/>
    <x v="0"/>
    <x v="117"/>
    <x v="0"/>
    <m/>
    <n v="0"/>
    <x v="0"/>
    <x v="0"/>
    <s v="SI"/>
    <s v="Retraso"/>
    <s v="Retraso"/>
    <n v="1"/>
    <n v="0"/>
    <s v="TRANS. PROPIO"/>
    <x v="23"/>
    <x v="6"/>
    <n v="468"/>
    <n v="18"/>
    <n v="0.2"/>
  </r>
  <r>
    <d v="2019-06-05T00:00:00"/>
    <d v="1899-12-30T18:00:00"/>
    <d v="1899-12-30T18:00:00"/>
    <m/>
    <x v="1"/>
    <s v="JAR"/>
    <d v="2019-06-05T18:00:00"/>
    <n v="6007162"/>
    <s v="SUS MEDIOS"/>
    <s v="Carga"/>
    <x v="1"/>
    <n v="13.5"/>
    <n v="26"/>
    <x v="2"/>
    <s v="RENTA BOX"/>
    <s v="Retira cliente Inyección"/>
    <s v="HUESCA"/>
    <s v="ALBICE"/>
    <m/>
    <m/>
    <m/>
    <n v="45"/>
    <x v="6"/>
    <x v="116"/>
    <x v="8"/>
    <m/>
    <n v="1"/>
    <x v="0"/>
    <x v="0"/>
    <s v="SI"/>
    <s v="SI"/>
    <s v="Adelanto"/>
    <n v="0"/>
    <n v="1"/>
    <s v="CLIENTES"/>
    <x v="23"/>
    <x v="6"/>
    <n v="468"/>
    <n v="18"/>
    <n v="0.2"/>
  </r>
  <r>
    <d v="2019-06-05T00:00:00"/>
    <d v="1899-12-30T18:30:00"/>
    <d v="1899-12-30T18:30:00"/>
    <m/>
    <x v="1"/>
    <s v="JAR"/>
    <d v="2019-06-05T18:30:00"/>
    <n v="6007162"/>
    <s v="CARIBU"/>
    <s v="Carga"/>
    <x v="1"/>
    <n v="13.5"/>
    <n v="26"/>
    <x v="2"/>
    <s v="RENTA BOX"/>
    <s v="Retira cliente Inyección"/>
    <s v="MURCIA"/>
    <m/>
    <s v="5347-HHY  R-7772-BBJ"/>
    <m/>
    <m/>
    <n v="45"/>
    <x v="6"/>
    <x v="116"/>
    <x v="48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19:30:00"/>
    <d v="1899-12-30T19:30:00"/>
    <m/>
    <x v="1"/>
    <s v="JAR"/>
    <d v="2019-06-05T19:30:00"/>
    <n v="6007162"/>
    <s v="CARIBU"/>
    <s v="Carga"/>
    <x v="1"/>
    <n v="13.5"/>
    <n v="26"/>
    <x v="2"/>
    <s v="RENTA BOX"/>
    <s v="Retira cliente Inyección"/>
    <s v="MURCIA"/>
    <m/>
    <s v="0400-JWF  R-8529-BCS"/>
    <m/>
    <m/>
    <n v="45"/>
    <x v="6"/>
    <x v="116"/>
    <x v="49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20:30:00"/>
    <d v="1899-12-30T20:30:00"/>
    <m/>
    <x v="1"/>
    <s v="JAR"/>
    <d v="2019-06-05T20:30:00"/>
    <n v="6007162"/>
    <s v="CARIBU"/>
    <s v="Carga"/>
    <x v="1"/>
    <n v="13.5"/>
    <n v="26"/>
    <x v="2"/>
    <s v="RENTA BOX"/>
    <s v="Retira cliente Inyección"/>
    <s v="MURCIA"/>
    <m/>
    <s v="9476-JTF  R-6386-BCL"/>
    <m/>
    <m/>
    <n v="45"/>
    <x v="6"/>
    <x v="116"/>
    <x v="201"/>
    <m/>
    <n v="1"/>
    <x v="0"/>
    <x v="0"/>
    <s v="SI"/>
    <s v="SI"/>
    <s v="SI"/>
    <n v="0"/>
    <n v="1"/>
    <s v="CLIENTES"/>
    <x v="23"/>
    <x v="6"/>
    <n v="468"/>
    <n v="18"/>
    <n v="0.2"/>
  </r>
  <r>
    <d v="2019-06-05T00:00:00"/>
    <d v="1899-12-30T21:30:00"/>
    <d v="1899-12-30T21:30:00"/>
    <m/>
    <x v="1"/>
    <s v="JAR"/>
    <d v="2019-06-05T21:30:00"/>
    <m/>
    <s v="SUS MEDIOS"/>
    <s v="Carga"/>
    <x v="1"/>
    <n v="13.5"/>
    <n v="26"/>
    <x v="0"/>
    <s v="CHEP"/>
    <s v="Retira cliente Inyección"/>
    <s v="Varios"/>
    <n v="3680396020"/>
    <m/>
    <m/>
    <m/>
    <n v="60"/>
    <x v="0"/>
    <x v="115"/>
    <x v="5"/>
    <m/>
    <n v="1"/>
    <x v="0"/>
    <x v="0"/>
    <s v="SI"/>
    <s v="Adelanto"/>
    <s v="Adelanto"/>
    <n v="0"/>
    <n v="1"/>
    <s v="CLIENTES"/>
    <x v="23"/>
    <x v="6"/>
    <n v="468"/>
    <n v="18"/>
    <n v="0.2"/>
  </r>
  <r>
    <d v="2019-06-06T00:00:00"/>
    <d v="1899-12-30T06:00:00"/>
    <d v="1899-12-30T06:00:00"/>
    <m/>
    <x v="1"/>
    <s v="JAR"/>
    <d v="2019-06-06T06:00:00"/>
    <m/>
    <s v="SUS MEDIOS"/>
    <s v="Carga"/>
    <x v="1"/>
    <n v="13.5"/>
    <n v="26"/>
    <x v="0"/>
    <s v="CHEP"/>
    <s v="Retira cliente Inyección"/>
    <s v="Varios"/>
    <n v="3680396013"/>
    <m/>
    <m/>
    <m/>
    <n v="60"/>
    <x v="0"/>
    <x v="117"/>
    <x v="76"/>
    <m/>
    <n v="1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07:30:00"/>
    <d v="1899-12-30T07:30:00"/>
    <m/>
    <x v="1"/>
    <s v="JAR"/>
    <d v="2019-06-06T07:30:00"/>
    <m/>
    <s v="GONZATRANS"/>
    <s v="Carga"/>
    <x v="0"/>
    <n v="5"/>
    <n v="9"/>
    <x v="0"/>
    <s v="GONZATRANS"/>
    <s v="DDP Cliente Inyección"/>
    <s v="varios"/>
    <m/>
    <m/>
    <m/>
    <m/>
    <n v="30"/>
    <x v="0"/>
    <x v="117"/>
    <x v="18"/>
    <m/>
    <n v="0"/>
    <x v="0"/>
    <x v="0"/>
    <s v="SI"/>
    <s v="SI"/>
    <s v="SI"/>
    <n v="0"/>
    <n v="1"/>
    <s v="TRANS. PROPIO"/>
    <x v="23"/>
    <x v="6"/>
    <n v="468"/>
    <n v="18"/>
    <n v="0.2"/>
  </r>
  <r>
    <d v="2019-06-06T00:00:00"/>
    <d v="1899-12-30T08:30:00"/>
    <d v="1899-12-30T08:30:00"/>
    <m/>
    <x v="1"/>
    <s v="JAR"/>
    <d v="2019-06-06T08:30:00"/>
    <s v="28264-28090"/>
    <s v="AUMARTRANS"/>
    <s v="Carga"/>
    <x v="0"/>
    <n v="2"/>
    <n v="3"/>
    <x v="0"/>
    <s v="MULTIPLASTIC"/>
    <s v="Retira cliente Inyección"/>
    <s v="Barcelona"/>
    <m/>
    <m/>
    <m/>
    <m/>
    <n v="15"/>
    <x v="5"/>
    <x v="117"/>
    <x v="20"/>
    <m/>
    <n v="0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09:00:00"/>
    <d v="1899-12-30T09:00:00"/>
    <m/>
    <x v="1"/>
    <s v="JAR"/>
    <d v="2019-06-06T09:00:00"/>
    <m/>
    <s v="COBARPLAS"/>
    <s v="Descarga"/>
    <x v="0"/>
    <n v="8"/>
    <n v="15"/>
    <x v="0"/>
    <s v="COBARPLAST"/>
    <s v="Proveedor Roto"/>
    <s v="PALAU"/>
    <m/>
    <m/>
    <m/>
    <m/>
    <n v="40"/>
    <x v="4"/>
    <x v="117"/>
    <x v="22"/>
    <m/>
    <n v="0"/>
    <x v="0"/>
    <x v="0"/>
    <s v="SI"/>
    <s v="SI"/>
    <s v="SI"/>
    <n v="0"/>
    <n v="1"/>
    <s v="PROVEEDORES"/>
    <x v="23"/>
    <x v="6"/>
    <n v="468"/>
    <n v="18"/>
    <n v="0.2"/>
  </r>
  <r>
    <d v="2019-06-06T00:00:00"/>
    <d v="1899-12-30T10:00:00"/>
    <d v="1899-12-30T10:00:00"/>
    <m/>
    <x v="1"/>
    <s v="JAR"/>
    <d v="2019-06-06T10:00:00"/>
    <n v="6006870"/>
    <s v="SUS MEDIOS"/>
    <s v="Carga"/>
    <x v="1"/>
    <n v="13.5"/>
    <n v="8"/>
    <x v="0"/>
    <s v="SCHOELLER ITALIA"/>
    <s v="Retira cliente Filial"/>
    <s v="Italia"/>
    <m/>
    <m/>
    <m/>
    <m/>
    <n v="60"/>
    <x v="4"/>
    <x v="117"/>
    <x v="14"/>
    <m/>
    <n v="1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10:15:00"/>
    <d v="1899-12-30T10:15:00"/>
    <m/>
    <x v="1"/>
    <s v="JAR"/>
    <d v="2019-06-06T10:30:00"/>
    <n v="4001268"/>
    <s v="SUS MEDIOS"/>
    <s v="Carga"/>
    <x v="0"/>
    <n v="1"/>
    <n v="1"/>
    <x v="0"/>
    <s v="CHEP"/>
    <s v="Retira cliente Inyección"/>
    <s v="Varios"/>
    <m/>
    <m/>
    <m/>
    <m/>
    <n v="10"/>
    <x v="5"/>
    <x v="117"/>
    <x v="43"/>
    <m/>
    <n v="0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10:30:00"/>
    <d v="1899-12-30T10:30:00"/>
    <m/>
    <x v="1"/>
    <s v="JAR"/>
    <d v="2019-06-06T10:30:00"/>
    <m/>
    <s v="NOUTRANSPORT"/>
    <s v="Descarga"/>
    <x v="1"/>
    <n v="13.5"/>
    <n v="26"/>
    <x v="0"/>
    <s v="NOUTRANSPORT"/>
    <s v="Entre plantas"/>
    <s v="PALAU"/>
    <s v="kaiman azul"/>
    <m/>
    <m/>
    <m/>
    <n v="45"/>
    <x v="0"/>
    <x v="117"/>
    <x v="1"/>
    <m/>
    <n v="1"/>
    <x v="0"/>
    <x v="0"/>
    <s v="SI"/>
    <s v="SI"/>
    <s v="SI"/>
    <n v="0"/>
    <n v="1"/>
    <s v="TRANS. PROPIO"/>
    <x v="23"/>
    <x v="6"/>
    <n v="468"/>
    <n v="18"/>
    <n v="0.2"/>
  </r>
  <r>
    <d v="2019-06-06T00:00:00"/>
    <d v="1899-12-30T12:00:00"/>
    <d v="1899-12-30T12:00:00"/>
    <m/>
    <x v="1"/>
    <s v="JAR"/>
    <d v="2019-06-06T12:00:00"/>
    <n v="28257"/>
    <s v="CARIBU"/>
    <s v="Carga"/>
    <x v="1"/>
    <n v="13.5"/>
    <n v="26"/>
    <x v="2"/>
    <s v="ALQUIBOX"/>
    <s v="DDP Cliente Inyección"/>
    <s v="Badajoz"/>
    <m/>
    <s v="3812-HZT R-2501-BBJ "/>
    <m/>
    <m/>
    <n v="45"/>
    <x v="6"/>
    <x v="117"/>
    <x v="12"/>
    <m/>
    <n v="1"/>
    <x v="0"/>
    <x v="0"/>
    <s v="SI"/>
    <s v="SI"/>
    <s v="Retraso"/>
    <n v="1"/>
    <n v="0"/>
    <s v="TRANS. PROPIO"/>
    <x v="23"/>
    <x v="6"/>
    <n v="468"/>
    <n v="18"/>
    <n v="0.2"/>
  </r>
  <r>
    <d v="2019-06-06T00:00:00"/>
    <d v="1899-12-30T12:30:00"/>
    <d v="1899-12-30T12:30:00"/>
    <m/>
    <x v="1"/>
    <s v="JAR"/>
    <d v="2019-06-06T12:30:00"/>
    <m/>
    <s v="GONZATRANS"/>
    <s v="Carga"/>
    <x v="0"/>
    <n v="7"/>
    <n v="14"/>
    <x v="0"/>
    <s v="ALTOPLAST"/>
    <s v="Proveedor Inyección"/>
    <s v="Hostalets de Balenya"/>
    <m/>
    <m/>
    <m/>
    <m/>
    <n v="30"/>
    <x v="0"/>
    <x v="117"/>
    <x v="5"/>
    <m/>
    <n v="0"/>
    <x v="0"/>
    <x v="0"/>
    <s v="SI"/>
    <s v="SI"/>
    <s v="SI"/>
    <n v="0"/>
    <n v="1"/>
    <s v="PROVEEDORES"/>
    <x v="23"/>
    <x v="6"/>
    <n v="468"/>
    <n v="18"/>
    <n v="0.2"/>
  </r>
  <r>
    <d v="2019-06-06T00:00:00"/>
    <d v="1899-12-30T12:45:00"/>
    <d v="1899-12-30T12:45:00"/>
    <m/>
    <x v="1"/>
    <s v="JAR"/>
    <d v="2019-06-06T13:00:00"/>
    <m/>
    <s v="PALLET WAY"/>
    <s v="Carga"/>
    <x v="0"/>
    <n v="1"/>
    <n v="1"/>
    <x v="0"/>
    <s v="PALLET WAY"/>
    <s v="DDP Cliente Inyección"/>
    <s v="varios"/>
    <m/>
    <m/>
    <m/>
    <m/>
    <n v="20"/>
    <x v="0"/>
    <x v="117"/>
    <x v="54"/>
    <m/>
    <n v="0"/>
    <x v="0"/>
    <x v="0"/>
    <s v="SI"/>
    <s v="SI"/>
    <s v="SI"/>
    <n v="0"/>
    <n v="1"/>
    <s v="TRANS. PROPIO"/>
    <x v="23"/>
    <x v="6"/>
    <n v="468"/>
    <n v="18"/>
    <n v="0.2"/>
  </r>
  <r>
    <d v="2019-06-06T00:00:00"/>
    <d v="1899-12-30T13:00:00"/>
    <d v="1899-12-30T13:00:00"/>
    <m/>
    <x v="1"/>
    <s v="JAR"/>
    <d v="2019-06-06T13:00:00"/>
    <s v="28385-27824"/>
    <s v="J H L"/>
    <s v="Carga"/>
    <x v="0"/>
    <n v="3"/>
    <n v="5"/>
    <x v="0"/>
    <s v="VARIOS"/>
    <s v="DDP Cliente Inyección"/>
    <s v="Portugal"/>
    <m/>
    <m/>
    <m/>
    <m/>
    <n v="30"/>
    <x v="6"/>
    <x v="117"/>
    <x v="57"/>
    <m/>
    <n v="0"/>
    <x v="0"/>
    <x v="0"/>
    <s v="SI"/>
    <s v="SI"/>
    <s v="Retraso"/>
    <n v="1"/>
    <n v="0"/>
    <s v="TRANS. PROPIO"/>
    <x v="23"/>
    <x v="6"/>
    <n v="468"/>
    <n v="18"/>
    <n v="0.2"/>
  </r>
  <r>
    <d v="2019-06-06T00:00:00"/>
    <d v="1899-12-30T13:30:00"/>
    <m/>
    <m/>
    <x v="0"/>
    <s v="MR"/>
    <d v="2019-06-06T13:30:00"/>
    <n v="19250"/>
    <s v="BCN EXPRESS"/>
    <s v="Carga"/>
    <x v="0"/>
    <n v="1"/>
    <n v="0.5"/>
    <x v="0"/>
    <s v="PERSICO - MOLDES"/>
    <s v="DDP Cliente Inyección"/>
    <s v="ITALIA"/>
    <m/>
    <m/>
    <m/>
    <m/>
    <m/>
    <x v="0"/>
    <x v="117"/>
    <x v="6"/>
    <m/>
    <n v="0"/>
    <x v="0"/>
    <x v="0"/>
    <s v="No"/>
    <s v="Sin cita"/>
    <s v="Sin cita"/>
    <n v="1"/>
    <n v="0"/>
    <s v="TRANS. PROPIO"/>
    <x v="23"/>
    <x v="6"/>
    <n v="468"/>
    <n v="18"/>
    <n v="0.2"/>
  </r>
  <r>
    <d v="2019-06-06T00:00:00"/>
    <d v="1899-12-30T14:00:00"/>
    <d v="1899-12-30T14:00:00"/>
    <m/>
    <x v="1"/>
    <s v="JAR"/>
    <d v="2019-06-06T14:00:00"/>
    <n v="28257"/>
    <s v="CARIBU"/>
    <s v="Carga"/>
    <x v="1"/>
    <n v="13.5"/>
    <n v="26"/>
    <x v="2"/>
    <s v="ALQUIBOX"/>
    <s v="DDP Cliente Inyección"/>
    <s v="Badajoz"/>
    <m/>
    <m/>
    <m/>
    <m/>
    <n v="45"/>
    <x v="8"/>
    <x v="117"/>
    <x v="48"/>
    <m/>
    <n v="1"/>
    <x v="0"/>
    <x v="0"/>
    <s v="SI"/>
    <s v="SI"/>
    <s v="Retraso"/>
    <n v="1"/>
    <n v="0"/>
    <s v="TRANS. PROPIO"/>
    <x v="23"/>
    <x v="6"/>
    <n v="468"/>
    <n v="18"/>
    <n v="0.2"/>
  </r>
  <r>
    <d v="2019-06-06T00:00:00"/>
    <d v="1899-12-30T14:15:00"/>
    <d v="1899-12-30T14:15:00"/>
    <m/>
    <x v="1"/>
    <s v="JAR"/>
    <d v="2019-06-06T14:30:00"/>
    <s v="6006950-49-48"/>
    <s v="BREGER"/>
    <s v="Carga"/>
    <x v="0"/>
    <n v="4"/>
    <n v="6"/>
    <x v="0"/>
    <s v="SCHOELLER FRANCIA"/>
    <s v="Retira cliente Filial"/>
    <s v="France"/>
    <m/>
    <m/>
    <m/>
    <m/>
    <n v="30"/>
    <x v="8"/>
    <x v="117"/>
    <x v="93"/>
    <m/>
    <n v="0"/>
    <x v="0"/>
    <x v="0"/>
    <s v="SI"/>
    <s v="SI"/>
    <s v="Retraso"/>
    <n v="1"/>
    <n v="0"/>
    <s v="CLIENTES"/>
    <x v="23"/>
    <x v="6"/>
    <n v="468"/>
    <n v="18"/>
    <n v="0.2"/>
  </r>
  <r>
    <d v="2019-06-06T00:00:00"/>
    <d v="1899-12-30T14:30:00"/>
    <d v="1899-12-30T14:30:00"/>
    <m/>
    <x v="1"/>
    <s v="JAR"/>
    <d v="2019-06-06T14:30:00"/>
    <n v="6007216"/>
    <s v="BREGER"/>
    <s v="Carga"/>
    <x v="0"/>
    <n v="4"/>
    <n v="6"/>
    <x v="0"/>
    <s v="SCHOELLER FRANCIA"/>
    <s v="Retira cliente Filial"/>
    <s v="France"/>
    <m/>
    <m/>
    <m/>
    <m/>
    <n v="20"/>
    <x v="8"/>
    <x v="117"/>
    <x v="12"/>
    <m/>
    <n v="0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15:00:00"/>
    <d v="1899-12-30T15:00:00"/>
    <m/>
    <x v="1"/>
    <s v="JAR"/>
    <d v="2019-06-06T15:00:00"/>
    <n v="28257"/>
    <s v="CARIBU"/>
    <s v="Carga"/>
    <x v="1"/>
    <n v="13.5"/>
    <n v="26"/>
    <x v="2"/>
    <s v="ALQUIBOX"/>
    <s v="DDP Cliente Inyección"/>
    <s v="Badajoz"/>
    <m/>
    <s v="4951-KGZ R-9585-BCF "/>
    <m/>
    <m/>
    <n v="45"/>
    <x v="6"/>
    <x v="117"/>
    <x v="47"/>
    <m/>
    <n v="1"/>
    <x v="0"/>
    <x v="0"/>
    <s v="SI"/>
    <s v="SI"/>
    <s v="Retraso"/>
    <n v="1"/>
    <n v="0"/>
    <s v="TRANS. PROPIO"/>
    <x v="23"/>
    <x v="6"/>
    <n v="468"/>
    <n v="18"/>
    <n v="0.2"/>
  </r>
  <r>
    <d v="2019-06-06T00:00:00"/>
    <d v="1899-12-30T16:00:00"/>
    <d v="1899-12-30T16:00:00"/>
    <m/>
    <x v="1"/>
    <s v="JAR"/>
    <d v="2019-06-06T16:00:00"/>
    <n v="28263"/>
    <s v="SUS MEDIOS"/>
    <s v="Carga"/>
    <x v="0"/>
    <n v="2"/>
    <n v="4"/>
    <x v="0"/>
    <s v="ARSIMA METAL"/>
    <s v="Retira cliente Inyección"/>
    <s v="Turqui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6-06T00:00:00"/>
    <d v="1899-12-30T16:30:00"/>
    <d v="1899-12-30T16:30:00"/>
    <m/>
    <x v="1"/>
    <s v="JAR"/>
    <d v="2019-06-06T16:30:00"/>
    <n v="6007294"/>
    <s v="SUS MEDIOS"/>
    <s v="Carga"/>
    <x v="0"/>
    <n v="1"/>
    <n v="1"/>
    <x v="0"/>
    <s v="SCHOELLER BELGICA"/>
    <s v="Retira cliente Filial"/>
    <s v="Beringen"/>
    <m/>
    <m/>
    <m/>
    <m/>
    <n v="15"/>
    <x v="3"/>
    <x v="117"/>
    <x v="8"/>
    <m/>
    <n v="0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16:45:00"/>
    <d v="1899-12-30T16:45:00"/>
    <m/>
    <x v="1"/>
    <s v="JAR"/>
    <d v="2019-06-06T17:00:00"/>
    <m/>
    <s v="TRANSPARETS"/>
    <s v="Carga"/>
    <x v="0"/>
    <n v="6"/>
    <n v="6"/>
    <x v="0"/>
    <s v="AQUA AMBIENT"/>
    <s v="Retira cliente Roto"/>
    <s v="varios"/>
    <m/>
    <m/>
    <m/>
    <m/>
    <n v="20"/>
    <x v="6"/>
    <x v="117"/>
    <x v="87"/>
    <m/>
    <n v="0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17:00:00"/>
    <d v="1899-12-30T17:00:00"/>
    <m/>
    <x v="1"/>
    <s v="JAR"/>
    <d v="2019-06-06T17:00:00"/>
    <n v="28257"/>
    <s v="CARIBU"/>
    <s v="Carga"/>
    <x v="1"/>
    <n v="13.5"/>
    <n v="26"/>
    <x v="2"/>
    <s v="ALQUIBOX"/>
    <s v="DDP Cliente Inyección"/>
    <s v="Badajoz"/>
    <m/>
    <s v="0692-JCB R-4499-BCN "/>
    <m/>
    <m/>
    <n v="45"/>
    <x v="6"/>
    <x v="117"/>
    <x v="41"/>
    <m/>
    <n v="1"/>
    <x v="0"/>
    <x v="0"/>
    <s v="SI"/>
    <s v="SI"/>
    <s v="SI"/>
    <n v="0"/>
    <n v="1"/>
    <s v="TRANS. PROPIO"/>
    <x v="23"/>
    <x v="6"/>
    <n v="468"/>
    <n v="18"/>
    <n v="0.2"/>
  </r>
  <r>
    <d v="2019-06-06T00:00:00"/>
    <d v="1899-12-30T18:00:00"/>
    <d v="1899-12-30T18:00:00"/>
    <m/>
    <x v="1"/>
    <s v="JAR"/>
    <d v="2019-06-06T18:00:00"/>
    <n v="6007192"/>
    <s v="CARIBU"/>
    <s v="Carga"/>
    <x v="1"/>
    <n v="13.5"/>
    <n v="26"/>
    <x v="2"/>
    <s v="RENTA BOX"/>
    <s v="Retira cliente Inyección"/>
    <s v="Sevilla"/>
    <m/>
    <s v="9058-HVZ//R-9010-BCD "/>
    <m/>
    <m/>
    <n v="45"/>
    <x v="6"/>
    <x v="117"/>
    <x v="47"/>
    <m/>
    <n v="1"/>
    <x v="0"/>
    <x v="0"/>
    <s v="SI"/>
    <s v="SI"/>
    <s v="SI"/>
    <n v="0"/>
    <n v="1"/>
    <s v="CLIENTES"/>
    <x v="23"/>
    <x v="6"/>
    <n v="468"/>
    <n v="18"/>
    <n v="0.2"/>
  </r>
  <r>
    <d v="2019-06-06T00:00:00"/>
    <d v="1899-12-30T19:00:00"/>
    <d v="1899-12-30T19:00:00"/>
    <m/>
    <x v="1"/>
    <s v="JAR"/>
    <d v="2019-06-06T19:00:00"/>
    <n v="28257"/>
    <s v="CARIBU"/>
    <s v="Carga"/>
    <x v="1"/>
    <n v="13.5"/>
    <n v="26"/>
    <x v="2"/>
    <s v="ALQUIBOX"/>
    <s v="DDP Cliente Inyección"/>
    <s v="Badajoz"/>
    <m/>
    <s v="7041-KDR R-4603-BCL "/>
    <m/>
    <m/>
    <n v="45"/>
    <x v="6"/>
    <x v="117"/>
    <x v="57"/>
    <m/>
    <n v="1"/>
    <x v="0"/>
    <x v="0"/>
    <s v="SI"/>
    <s v="SI"/>
    <s v="SI"/>
    <n v="0"/>
    <n v="1"/>
    <s v="TRANS. PROPIO"/>
    <x v="23"/>
    <x v="6"/>
    <n v="468"/>
    <n v="18"/>
    <n v="0.2"/>
  </r>
  <r>
    <d v="2019-06-06T00:00:00"/>
    <d v="1899-12-30T20:00:00"/>
    <d v="1899-12-30T20:00:00"/>
    <m/>
    <x v="1"/>
    <s v="JAR"/>
    <d v="2019-06-06T20:00:00"/>
    <n v="6007192"/>
    <s v="CARIBU"/>
    <s v="Carga"/>
    <x v="1"/>
    <n v="13.5"/>
    <n v="26"/>
    <x v="2"/>
    <s v="RENTA BOX"/>
    <s v="Retira cliente Inyección"/>
    <s v="Sevilla"/>
    <m/>
    <s v="4329-JT//R-0071-BCR   "/>
    <m/>
    <m/>
    <n v="45"/>
    <x v="6"/>
    <x v="117"/>
    <x v="7"/>
    <m/>
    <n v="1"/>
    <x v="0"/>
    <x v="0"/>
    <s v="SI"/>
    <s v="SI"/>
    <s v="Adelanto"/>
    <n v="0"/>
    <n v="1"/>
    <s v="CLIENTES"/>
    <x v="23"/>
    <x v="6"/>
    <n v="468"/>
    <n v="18"/>
    <n v="0.2"/>
  </r>
  <r>
    <d v="2019-06-07T00:00:00"/>
    <d v="1899-12-30T07:00:00"/>
    <d v="1899-12-30T07:00:00"/>
    <m/>
    <x v="1"/>
    <s v="JAR"/>
    <d v="2019-06-07T07:00:00"/>
    <m/>
    <s v="NOUTRANSPORT"/>
    <s v="Descarga"/>
    <x v="1"/>
    <n v="13.5"/>
    <n v="26"/>
    <x v="0"/>
    <s v="SCHOELLER GAILLON"/>
    <s v="Filial Import"/>
    <s v="GAILLON"/>
    <s v="CB-1276"/>
    <m/>
    <m/>
    <m/>
    <n v="60"/>
    <x v="8"/>
    <x v="117"/>
    <x v="13"/>
    <m/>
    <n v="1"/>
    <x v="0"/>
    <x v="0"/>
    <s v="SI"/>
    <s v="Adelanto"/>
    <s v="Adelanto"/>
    <n v="0"/>
    <n v="1"/>
    <s v="TRANS. PROPIO"/>
    <x v="23"/>
    <x v="6"/>
    <n v="468"/>
    <n v="18"/>
    <n v="0.2"/>
  </r>
  <r>
    <d v="2019-06-07T00:00:00"/>
    <d v="1899-12-30T07:30:00"/>
    <d v="1899-12-30T07:30:00"/>
    <m/>
    <x v="1"/>
    <s v="JAR"/>
    <d v="2019-06-07T07:30:00"/>
    <m/>
    <s v="GONZATRANS"/>
    <s v="Carga"/>
    <x v="0"/>
    <n v="5"/>
    <n v="9"/>
    <x v="0"/>
    <s v="GONZATRANS"/>
    <s v="DDP Cliente Inyección"/>
    <s v="varios"/>
    <m/>
    <m/>
    <m/>
    <m/>
    <n v="30"/>
    <x v="0"/>
    <x v="118"/>
    <x v="18"/>
    <m/>
    <n v="0"/>
    <x v="0"/>
    <x v="0"/>
    <s v="SI"/>
    <s v="SI"/>
    <s v="SI"/>
    <n v="0"/>
    <n v="1"/>
    <s v="TRANS. PROPIO"/>
    <x v="23"/>
    <x v="6"/>
    <n v="468"/>
    <n v="18"/>
    <n v="0.2"/>
  </r>
  <r>
    <d v="2019-06-07T00:00:00"/>
    <d v="1899-12-30T08:30:00"/>
    <d v="1899-12-30T08:30:00"/>
    <m/>
    <x v="1"/>
    <s v="JAR"/>
    <d v="2019-06-07T08:30:00"/>
    <m/>
    <s v="ALGAITRUCK"/>
    <s v="Descarga"/>
    <x v="1"/>
    <n v="13.5"/>
    <n v="26"/>
    <x v="0"/>
    <s v="SCHOELLER  LORQUI"/>
    <s v="Entre plantas"/>
    <s v="PALAU"/>
    <m/>
    <m/>
    <m/>
    <m/>
    <n v="60"/>
    <x v="0"/>
    <x v="118"/>
    <x v="20"/>
    <m/>
    <n v="1"/>
    <x v="0"/>
    <x v="0"/>
    <s v="SI"/>
    <s v="SI"/>
    <s v="SI"/>
    <n v="0"/>
    <n v="1"/>
    <s v="TRANS. PROPIO"/>
    <x v="23"/>
    <x v="6"/>
    <n v="468"/>
    <n v="18"/>
    <n v="0.2"/>
  </r>
  <r>
    <d v="2019-06-07T00:00:00"/>
    <d v="1899-12-30T09:00:00"/>
    <d v="1899-12-30T09:00:00"/>
    <m/>
    <x v="1"/>
    <s v="JAR"/>
    <d v="2019-06-07T09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0"/>
    <x v="118"/>
    <x v="22"/>
    <m/>
    <n v="1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09:15:00"/>
    <d v="1899-12-30T09:15:00"/>
    <m/>
    <x v="1"/>
    <s v="JAR"/>
    <d v="2019-06-07T09:30:00"/>
    <m/>
    <s v="TNT"/>
    <s v="Descarga"/>
    <x v="0"/>
    <n v="1"/>
    <n v="1"/>
    <x v="0"/>
    <s v="LABEL MARKET"/>
    <s v="Proveedor Inyección"/>
    <s v="PALAU"/>
    <m/>
    <m/>
    <m/>
    <m/>
    <n v="10"/>
    <x v="3"/>
    <x v="118"/>
    <x v="69"/>
    <m/>
    <n v="0"/>
    <x v="0"/>
    <x v="0"/>
    <s v="SI"/>
    <s v="SI"/>
    <s v="SI"/>
    <n v="0"/>
    <n v="1"/>
    <s v="PROVEEDORES"/>
    <x v="23"/>
    <x v="6"/>
    <n v="468"/>
    <n v="18"/>
    <n v="0.2"/>
  </r>
  <r>
    <d v="2019-06-07T00:00:00"/>
    <d v="1899-12-30T10:00:00"/>
    <d v="1899-12-30T10:00:00"/>
    <m/>
    <x v="1"/>
    <s v="JAR"/>
    <d v="2019-06-07T10:00:00"/>
    <n v="27835"/>
    <s v="DHL"/>
    <s v="Carga"/>
    <x v="1"/>
    <n v="13.5"/>
    <n v="24"/>
    <x v="0"/>
    <s v="NOVAERUM "/>
    <s v="Retira cliente Inyección"/>
    <s v="Tanger"/>
    <m/>
    <m/>
    <m/>
    <m/>
    <n v="45"/>
    <x v="0"/>
    <x v="118"/>
    <x v="14"/>
    <m/>
    <n v="1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10:30:00"/>
    <d v="1899-12-30T10:30:00"/>
    <m/>
    <x v="1"/>
    <s v="JAR"/>
    <d v="2019-06-07T10:30:00"/>
    <m/>
    <s v="ALGAITRUCK"/>
    <s v="Carga"/>
    <x v="1"/>
    <n v="13.5"/>
    <n v="26"/>
    <x v="0"/>
    <s v="SCHOELLER  LORQUI"/>
    <s v="Entre plantas"/>
    <s v="PALAU"/>
    <m/>
    <m/>
    <m/>
    <m/>
    <n v="40"/>
    <x v="4"/>
    <x v="118"/>
    <x v="1"/>
    <m/>
    <n v="1"/>
    <x v="0"/>
    <x v="0"/>
    <s v="SI"/>
    <s v="SI"/>
    <s v="SI"/>
    <n v="0"/>
    <n v="1"/>
    <s v="TRANS. PROPIO"/>
    <x v="23"/>
    <x v="6"/>
    <n v="468"/>
    <n v="18"/>
    <n v="0.2"/>
  </r>
  <r>
    <d v="2019-06-07T00:00:00"/>
    <d v="1899-12-30T11:00:00"/>
    <d v="1899-12-30T11:00:00"/>
    <m/>
    <x v="1"/>
    <s v="JAR"/>
    <d v="2019-06-07T11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4"/>
    <x v="118"/>
    <x v="37"/>
    <m/>
    <n v="1"/>
    <x v="0"/>
    <x v="0"/>
    <s v="SI"/>
    <s v="SI"/>
    <s v="Retraso"/>
    <n v="1"/>
    <n v="0"/>
    <s v="CLIENTES"/>
    <x v="23"/>
    <x v="6"/>
    <n v="468"/>
    <n v="18"/>
    <n v="0.2"/>
  </r>
  <r>
    <d v="2019-06-07T00:00:00"/>
    <d v="1899-12-30T11:30:00"/>
    <d v="1899-12-30T11:30:00"/>
    <m/>
    <x v="1"/>
    <s v="JAR"/>
    <d v="2019-06-07T11:30:00"/>
    <m/>
    <s v="DAVID BERTRAN"/>
    <s v="Descarga"/>
    <x v="0"/>
    <n v="4"/>
    <n v="3"/>
    <x v="0"/>
    <s v="ALTOPLAST"/>
    <s v="Proveedor Inyección"/>
    <s v="PALAU"/>
    <m/>
    <m/>
    <m/>
    <m/>
    <n v="15"/>
    <x v="5"/>
    <x v="118"/>
    <x v="3"/>
    <m/>
    <n v="0"/>
    <x v="0"/>
    <x v="0"/>
    <s v="SI"/>
    <s v="SI"/>
    <s v="SI"/>
    <n v="0"/>
    <n v="1"/>
    <s v="PROVEEDORES"/>
    <x v="23"/>
    <x v="6"/>
    <n v="468"/>
    <n v="18"/>
    <n v="0.2"/>
  </r>
  <r>
    <d v="2019-06-07T00:00:00"/>
    <d v="1899-12-30T11:45:00"/>
    <d v="1899-12-30T11:45:00"/>
    <m/>
    <x v="1"/>
    <s v="JAR"/>
    <d v="2019-06-07T12:00:00"/>
    <m/>
    <s v="DAVID BERTRAN"/>
    <s v="Carga"/>
    <x v="0"/>
    <n v="4"/>
    <n v="6"/>
    <x v="0"/>
    <s v="RESIDUOS "/>
    <s v="Recogida diaria"/>
    <s v="La llagosta"/>
    <m/>
    <m/>
    <m/>
    <m/>
    <n v="20"/>
    <x v="3"/>
    <x v="118"/>
    <x v="63"/>
    <m/>
    <n v="0"/>
    <x v="0"/>
    <x v="0"/>
    <s v="SI"/>
    <s v="SI"/>
    <s v="SI"/>
    <n v="0"/>
    <n v="1"/>
    <s v="TRANS. PROPIO"/>
    <x v="23"/>
    <x v="6"/>
    <n v="468"/>
    <n v="18"/>
    <n v="0.2"/>
  </r>
  <r>
    <d v="2019-06-07T00:00:00"/>
    <d v="1899-12-30T12:00:00"/>
    <d v="1899-12-30T12:00:00"/>
    <m/>
    <x v="1"/>
    <s v="JAR"/>
    <d v="2019-06-07T12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8"/>
    <x v="118"/>
    <x v="39"/>
    <m/>
    <n v="1"/>
    <x v="0"/>
    <x v="0"/>
    <s v="SI"/>
    <s v="SI"/>
    <s v="Retraso"/>
    <n v="1"/>
    <n v="0"/>
    <s v="CLIENTES"/>
    <x v="23"/>
    <x v="6"/>
    <n v="468"/>
    <n v="18"/>
    <n v="0.2"/>
  </r>
  <r>
    <d v="2019-06-07T00:00:00"/>
    <d v="1899-12-30T12:30:00"/>
    <d v="1899-12-30T12:30:00"/>
    <m/>
    <x v="1"/>
    <s v="JAR"/>
    <d v="2019-06-07T12:30:00"/>
    <m/>
    <s v="SESE"/>
    <s v="Carga"/>
    <x v="1"/>
    <n v="13.5"/>
    <n v="26"/>
    <x v="0"/>
    <s v="VALEO"/>
    <s v="Retira cliente Inyección"/>
    <s v="Jaén"/>
    <m/>
    <m/>
    <m/>
    <m/>
    <n v="60"/>
    <x v="0"/>
    <x v="118"/>
    <x v="5"/>
    <m/>
    <n v="1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13:00:00"/>
    <d v="1899-12-30T13:00:00"/>
    <m/>
    <x v="1"/>
    <s v="JAR"/>
    <d v="2019-06-07T13:00:00"/>
    <n v="28249"/>
    <s v="SUS MEDIOS"/>
    <s v="Carga"/>
    <x v="0"/>
    <n v="1"/>
    <n v="2"/>
    <x v="0"/>
    <s v="LUIS MARQUES PINHEIRO"/>
    <s v="Retira cliente Inyección"/>
    <s v="Portugal"/>
    <m/>
    <m/>
    <m/>
    <m/>
    <n v="20"/>
    <x v="0"/>
    <x v="118"/>
    <x v="37"/>
    <m/>
    <n v="0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14:00:00"/>
    <d v="1899-12-30T14:00:00"/>
    <m/>
    <x v="1"/>
    <s v="JAR"/>
    <d v="2019-06-07T14:00:00"/>
    <m/>
    <s v="SUS MEDIOS"/>
    <s v="Carga"/>
    <x v="1"/>
    <n v="13.5"/>
    <n v="10"/>
    <x v="0"/>
    <s v="AQUA AMBIENT"/>
    <s v="Retira cliente Roto"/>
    <s v="Bernis"/>
    <m/>
    <m/>
    <m/>
    <m/>
    <n v="40"/>
    <x v="6"/>
    <x v="118"/>
    <x v="41"/>
    <m/>
    <n v="1"/>
    <x v="0"/>
    <x v="0"/>
    <s v="SI"/>
    <s v="SI"/>
    <s v="Retraso"/>
    <n v="1"/>
    <n v="0"/>
    <s v="CLIENTES"/>
    <x v="23"/>
    <x v="6"/>
    <n v="468"/>
    <n v="18"/>
    <n v="0.2"/>
  </r>
  <r>
    <d v="2019-06-07T00:00:00"/>
    <d v="1899-12-30T14:30:00"/>
    <d v="1899-12-30T14:30:00"/>
    <m/>
    <x v="1"/>
    <s v="JAR"/>
    <d v="2019-06-07T14:30:00"/>
    <n v="27618"/>
    <s v="GONZATRANS"/>
    <s v="Carga"/>
    <x v="1"/>
    <n v="13.5"/>
    <n v="24"/>
    <x v="0"/>
    <s v="BRENNTAG QUÍMICA"/>
    <s v="DDP Cliente Roto"/>
    <s v="Sevilla"/>
    <m/>
    <m/>
    <m/>
    <m/>
    <n v="45"/>
    <x v="8"/>
    <x v="118"/>
    <x v="12"/>
    <m/>
    <n v="1"/>
    <x v="0"/>
    <x v="0"/>
    <s v="SI"/>
    <s v="SI"/>
    <s v="SI"/>
    <n v="0"/>
    <n v="1"/>
    <s v="TRANS. PROPIO"/>
    <x v="23"/>
    <x v="6"/>
    <n v="468"/>
    <n v="18"/>
    <n v="0.2"/>
  </r>
  <r>
    <d v="2019-06-07T00:00:00"/>
    <d v="1899-12-30T15:00:00"/>
    <d v="1899-12-30T15:00:00"/>
    <m/>
    <x v="1"/>
    <s v="JAR"/>
    <d v="2019-06-07T15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6"/>
    <x v="118"/>
    <x v="39"/>
    <m/>
    <n v="1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16:00:00"/>
    <d v="1899-12-30T16:00:00"/>
    <m/>
    <x v="1"/>
    <s v="JAR"/>
    <d v="2019-06-07T16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6"/>
    <x v="118"/>
    <x v="13"/>
    <m/>
    <n v="1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16:45:00"/>
    <d v="1899-12-30T16:45:00"/>
    <m/>
    <x v="1"/>
    <s v="JAR"/>
    <d v="2019-06-07T17:00:00"/>
    <m/>
    <s v="TRANSABADELL"/>
    <s v="Carga"/>
    <x v="0"/>
    <n v="1"/>
    <n v="2"/>
    <x v="0"/>
    <s v="TRANSABADELL"/>
    <s v="DDP Cliente Inyección"/>
    <s v="varios"/>
    <m/>
    <m/>
    <m/>
    <m/>
    <n v="20"/>
    <x v="8"/>
    <x v="118"/>
    <x v="87"/>
    <m/>
    <n v="0"/>
    <x v="0"/>
    <x v="0"/>
    <s v="SI"/>
    <s v="SI"/>
    <s v="SI"/>
    <n v="0"/>
    <n v="1"/>
    <s v="TRANS. PROPIO"/>
    <x v="23"/>
    <x v="6"/>
    <n v="468"/>
    <n v="18"/>
    <n v="0.2"/>
  </r>
  <r>
    <d v="2019-06-07T00:00:00"/>
    <d v="1899-12-30T17:30:00"/>
    <d v="1899-12-30T17:30:00"/>
    <m/>
    <x v="1"/>
    <s v="JAR"/>
    <d v="2019-06-07T17:30:00"/>
    <s v="28150-152"/>
    <s v="SESE"/>
    <s v="Carga"/>
    <x v="0"/>
    <n v="5"/>
    <n v="10"/>
    <x v="0"/>
    <s v="VALEO"/>
    <s v="Retira cliente Inyección"/>
    <s v="Jaén"/>
    <m/>
    <m/>
    <m/>
    <m/>
    <n v="30"/>
    <x v="6"/>
    <x v="118"/>
    <x v="214"/>
    <m/>
    <n v="0"/>
    <x v="0"/>
    <x v="0"/>
    <s v="SI"/>
    <s v="SI"/>
    <s v="Retraso"/>
    <n v="1"/>
    <n v="0"/>
    <s v="CLIENTES"/>
    <x v="23"/>
    <x v="6"/>
    <n v="468"/>
    <n v="18"/>
    <n v="0.2"/>
  </r>
  <r>
    <d v="2019-06-07T00:00:00"/>
    <d v="1899-12-30T18:00:00"/>
    <d v="1899-12-30T18:00:00"/>
    <m/>
    <x v="1"/>
    <s v="JAR"/>
    <d v="2019-06-07T18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2"/>
    <x v="118"/>
    <x v="47"/>
    <m/>
    <n v="1"/>
    <x v="0"/>
    <x v="0"/>
    <s v="SI"/>
    <s v="SI"/>
    <s v="SI"/>
    <n v="0"/>
    <n v="1"/>
    <s v="CLIENTES"/>
    <x v="23"/>
    <x v="6"/>
    <n v="468"/>
    <n v="18"/>
    <n v="0.2"/>
  </r>
  <r>
    <d v="2019-06-07T00:00:00"/>
    <d v="1899-12-30T19:00:00"/>
    <d v="1899-12-30T19:00:00"/>
    <m/>
    <x v="1"/>
    <s v="JAR"/>
    <d v="2019-06-07T19:00:00"/>
    <n v="6007162"/>
    <s v="J G H"/>
    <s v="Carga"/>
    <x v="1"/>
    <n v="13.5"/>
    <n v="26"/>
    <x v="2"/>
    <s v="RENTA BOX"/>
    <s v="Retira cliente Inyección"/>
    <s v="Fuente Alamo"/>
    <s v="Grupo CFM"/>
    <m/>
    <m/>
    <m/>
    <n v="45"/>
    <x v="8"/>
    <x v="118"/>
    <x v="190"/>
    <m/>
    <n v="1"/>
    <x v="0"/>
    <x v="0"/>
    <s v="SI"/>
    <s v="SI"/>
    <s v="Retraso"/>
    <n v="1"/>
    <n v="0"/>
    <s v="CLIENTES"/>
    <x v="23"/>
    <x v="6"/>
    <n v="468"/>
    <n v="18"/>
    <n v="0.2"/>
  </r>
  <r>
    <d v="2019-06-07T00:00:00"/>
    <d v="1899-12-30T21:00:00"/>
    <d v="1899-12-30T21:00:00"/>
    <m/>
    <x v="1"/>
    <s v="JAR"/>
    <d v="2019-06-07T21:00:00"/>
    <m/>
    <s v="SUS MEDIOS"/>
    <s v="Carga"/>
    <x v="1"/>
    <n v="13.5"/>
    <n v="26"/>
    <x v="0"/>
    <s v="CHEP"/>
    <s v="Retira cliente Inyección"/>
    <s v="Varios"/>
    <n v="3680399976"/>
    <m/>
    <m/>
    <m/>
    <n v="60"/>
    <x v="4"/>
    <x v="118"/>
    <x v="4"/>
    <m/>
    <n v="1"/>
    <x v="0"/>
    <x v="0"/>
    <s v="SI"/>
    <s v="SI"/>
    <s v="Adelanto"/>
    <n v="0"/>
    <n v="1"/>
    <s v="CLIENTES"/>
    <x v="23"/>
    <x v="6"/>
    <n v="468"/>
    <n v="18"/>
    <n v="0.2"/>
  </r>
  <r>
    <d v="2019-06-08T00:00:00"/>
    <d v="1899-12-30T07:00:00"/>
    <d v="1899-12-30T07:00:00"/>
    <m/>
    <x v="1"/>
    <s v="JAR"/>
    <d v="2019-06-08T07:00:00"/>
    <n v="60077162"/>
    <s v="J G H"/>
    <s v="Carga"/>
    <x v="1"/>
    <n v="13.5"/>
    <n v="26"/>
    <x v="2"/>
    <s v="RENTA BOX"/>
    <s v="Retira cliente Inyección"/>
    <s v="Fuente Alamo"/>
    <m/>
    <m/>
    <m/>
    <m/>
    <n v="45"/>
    <x v="4"/>
    <x v="119"/>
    <x v="61"/>
    <m/>
    <n v="1"/>
    <x v="0"/>
    <x v="0"/>
    <s v="SI"/>
    <s v="SI"/>
    <s v="SI"/>
    <n v="0"/>
    <n v="1"/>
    <s v="CLIENTES"/>
    <x v="23"/>
    <x v="6"/>
    <n v="468"/>
    <n v="18"/>
    <n v="0.2"/>
  </r>
  <r>
    <d v="2019-06-08T00:00:00"/>
    <d v="1899-12-30T11:00:00"/>
    <d v="1899-12-30T11:00:00"/>
    <m/>
    <x v="1"/>
    <s v="JAR"/>
    <d v="2019-06-08T11:00:00"/>
    <n v="60077162"/>
    <s v="J G H"/>
    <s v="Carga"/>
    <x v="1"/>
    <n v="13.5"/>
    <n v="26"/>
    <x v="2"/>
    <s v="RENTA BOX"/>
    <s v="Retira cliente Inyección"/>
    <s v="Fuente Alamo"/>
    <m/>
    <m/>
    <m/>
    <m/>
    <n v="45"/>
    <x v="4"/>
    <x v="119"/>
    <x v="2"/>
    <m/>
    <n v="1"/>
    <x v="0"/>
    <x v="0"/>
    <s v="SI"/>
    <s v="SI"/>
    <s v="SI"/>
    <n v="0"/>
    <n v="1"/>
    <s v="CLIENTES"/>
    <x v="23"/>
    <x v="6"/>
    <n v="468"/>
    <n v="18"/>
    <n v="0.2"/>
  </r>
  <r>
    <d v="2019-06-08T00:00:00"/>
    <d v="1899-12-30T11:30:00"/>
    <d v="1899-12-30T11:30:00"/>
    <m/>
    <x v="1"/>
    <s v="JAR"/>
    <d v="2019-06-08T11:30:00"/>
    <n v="60077162"/>
    <s v="J G H"/>
    <s v="Carga"/>
    <x v="1"/>
    <n v="13.5"/>
    <n v="26"/>
    <x v="2"/>
    <s v="RENTA BOX"/>
    <s v="Retira cliente Inyección"/>
    <s v="Fuente Alamo"/>
    <m/>
    <m/>
    <m/>
    <m/>
    <n v="45"/>
    <x v="4"/>
    <x v="119"/>
    <x v="3"/>
    <m/>
    <n v="1"/>
    <x v="0"/>
    <x v="0"/>
    <s v="SI"/>
    <s v="SI"/>
    <s v="SI"/>
    <n v="0"/>
    <n v="1"/>
    <s v="CLIENTES"/>
    <x v="23"/>
    <x v="6"/>
    <n v="468"/>
    <n v="18"/>
    <n v="0.2"/>
  </r>
  <r>
    <d v="2019-06-08T00:00:00"/>
    <d v="1899-12-30T12:30:00"/>
    <d v="1899-12-30T12:30:00"/>
    <m/>
    <x v="1"/>
    <s v="JAR"/>
    <d v="2019-06-08T12:30:00"/>
    <n v="60077162"/>
    <s v="J G H"/>
    <s v="Carga"/>
    <x v="1"/>
    <n v="13.5"/>
    <n v="26"/>
    <x v="2"/>
    <s v="RENTA BOX"/>
    <s v="Retira cliente Inyección"/>
    <s v="Fuente Alamo"/>
    <m/>
    <m/>
    <m/>
    <m/>
    <n v="45"/>
    <x v="4"/>
    <x v="119"/>
    <x v="5"/>
    <m/>
    <n v="1"/>
    <x v="0"/>
    <x v="0"/>
    <s v="SI"/>
    <s v="SI"/>
    <s v="SI"/>
    <n v="0"/>
    <n v="1"/>
    <s v="CLIENTES"/>
    <x v="23"/>
    <x v="6"/>
    <n v="468"/>
    <n v="18"/>
    <n v="0.2"/>
  </r>
  <r>
    <d v="2019-06-08T00:00:00"/>
    <d v="1899-12-30T13:00:00"/>
    <d v="1899-12-30T13:00:00"/>
    <m/>
    <x v="1"/>
    <s v="JAR"/>
    <d v="2019-06-08T13:00:00"/>
    <n v="60077162"/>
    <s v="J G H"/>
    <s v="Carga"/>
    <x v="1"/>
    <n v="13.5"/>
    <n v="26"/>
    <x v="2"/>
    <s v="RENTA BOX"/>
    <s v="Retira cliente Inyección"/>
    <s v="Fuente Alamo"/>
    <m/>
    <m/>
    <m/>
    <m/>
    <n v="45"/>
    <x v="3"/>
    <x v="119"/>
    <x v="37"/>
    <m/>
    <n v="1"/>
    <x v="0"/>
    <x v="0"/>
    <s v="SI"/>
    <s v="SI"/>
    <s v="SI"/>
    <n v="0"/>
    <n v="1"/>
    <s v="CLIENTES"/>
    <x v="23"/>
    <x v="6"/>
    <n v="468"/>
    <n v="18"/>
    <n v="0.2"/>
  </r>
  <r>
    <d v="2019-06-10T00:00:00"/>
    <d v="1899-12-30T06:00:00"/>
    <d v="1899-12-30T06:00:00"/>
    <m/>
    <x v="1"/>
    <s v="JAR"/>
    <d v="2019-06-10T06:00:00"/>
    <m/>
    <s v="SUS MEDIOS"/>
    <s v="Descarga"/>
    <x v="1"/>
    <n v="13.5"/>
    <n v="26"/>
    <x v="0"/>
    <s v="MORSSINKHOF"/>
    <s v="Proveedor Inyección"/>
    <s v="PALAU"/>
    <m/>
    <m/>
    <m/>
    <m/>
    <n v="60"/>
    <x v="4"/>
    <x v="120"/>
    <x v="76"/>
    <m/>
    <n v="1"/>
    <x v="0"/>
    <x v="0"/>
    <s v="SI"/>
    <s v="SI"/>
    <s v="SI"/>
    <n v="0"/>
    <n v="1"/>
    <s v="PROVEEDORES"/>
    <x v="24"/>
    <x v="6"/>
    <n v="468"/>
    <n v="18"/>
    <n v="0.2"/>
  </r>
  <r>
    <d v="2019-06-10T00:00:00"/>
    <d v="1899-12-30T07:00:00"/>
    <d v="1899-12-30T07:00:00"/>
    <m/>
    <x v="1"/>
    <s v="JAR"/>
    <d v="2019-06-10T07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0"/>
    <x v="120"/>
    <x v="2"/>
    <m/>
    <n v="1"/>
    <x v="0"/>
    <x v="0"/>
    <s v="SI"/>
    <s v="SI"/>
    <s v="Retraso"/>
    <n v="1"/>
    <n v="0"/>
    <s v="CLIENTES"/>
    <x v="24"/>
    <x v="6"/>
    <n v="468"/>
    <n v="18"/>
    <n v="0.2"/>
  </r>
  <r>
    <d v="2019-06-10T00:00:00"/>
    <d v="1899-12-30T07:30:00"/>
    <d v="1899-12-30T07:30:00"/>
    <m/>
    <x v="1"/>
    <s v="JAR"/>
    <d v="2019-06-10T07:30:00"/>
    <m/>
    <s v="SUS MEDIOS"/>
    <s v="Descarga"/>
    <x v="0"/>
    <n v="3"/>
    <n v="4"/>
    <x v="0"/>
    <s v="SERRADORA DOMENECH"/>
    <s v="Proveedor Inyección"/>
    <s v="PALAU"/>
    <m/>
    <m/>
    <m/>
    <m/>
    <n v="30"/>
    <x v="4"/>
    <x v="120"/>
    <x v="18"/>
    <m/>
    <n v="0"/>
    <x v="0"/>
    <x v="0"/>
    <s v="SI"/>
    <s v="SI"/>
    <s v="SI"/>
    <n v="0"/>
    <n v="1"/>
    <s v="PROVEEDORES"/>
    <x v="24"/>
    <x v="6"/>
    <n v="468"/>
    <n v="18"/>
    <n v="0.2"/>
  </r>
  <r>
    <d v="2019-06-10T00:00:00"/>
    <d v="1899-12-30T08:00:00"/>
    <d v="1899-12-30T08:00:00"/>
    <m/>
    <x v="1"/>
    <s v="JAR"/>
    <d v="2019-06-10T08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4"/>
    <x v="120"/>
    <x v="37"/>
    <m/>
    <n v="1"/>
    <x v="0"/>
    <x v="0"/>
    <s v="SI"/>
    <s v="SI"/>
    <s v="Retraso"/>
    <n v="1"/>
    <n v="0"/>
    <s v="CLIENTES"/>
    <x v="24"/>
    <x v="6"/>
    <n v="468"/>
    <n v="18"/>
    <n v="0.2"/>
  </r>
  <r>
    <d v="2019-06-10T00:00:00"/>
    <d v="1899-12-30T08:30:00"/>
    <d v="1899-12-30T08:30:00"/>
    <m/>
    <x v="1"/>
    <s v="JAR"/>
    <d v="2019-06-10T08:30:00"/>
    <m/>
    <s v="DAVID BERTRAN"/>
    <s v="Carga"/>
    <x v="0"/>
    <n v="1"/>
    <n v="1"/>
    <x v="0"/>
    <s v="CADEPA GLOBAL"/>
    <s v="DDP Cliente Inyección"/>
    <s v="Lliça de Vall"/>
    <m/>
    <m/>
    <m/>
    <m/>
    <n v="10"/>
    <x v="0"/>
    <x v="120"/>
    <x v="20"/>
    <m/>
    <n v="0"/>
    <x v="0"/>
    <x v="0"/>
    <s v="SI"/>
    <s v="SI"/>
    <s v="SI"/>
    <n v="0"/>
    <n v="1"/>
    <s v="TRANS. PROPIO"/>
    <x v="24"/>
    <x v="6"/>
    <n v="468"/>
    <n v="18"/>
    <n v="0.2"/>
  </r>
  <r>
    <d v="2019-06-10T00:00:00"/>
    <d v="1899-12-30T09:00:00"/>
    <d v="1899-12-30T09:00:00"/>
    <m/>
    <x v="1"/>
    <s v="JAR"/>
    <d v="2019-06-10T09:00:00"/>
    <m/>
    <s v="COBARPLAS"/>
    <s v="Descarga"/>
    <x v="1"/>
    <n v="13.5"/>
    <n v="20"/>
    <x v="0"/>
    <s v="COBARPLAST"/>
    <s v="Proveedor Roto"/>
    <s v="PALAU"/>
    <m/>
    <m/>
    <m/>
    <m/>
    <n v="45"/>
    <x v="4"/>
    <x v="120"/>
    <x v="22"/>
    <m/>
    <n v="1"/>
    <x v="0"/>
    <x v="0"/>
    <s v="SI"/>
    <s v="SI"/>
    <s v="SI"/>
    <n v="0"/>
    <n v="1"/>
    <s v="PROVEEDORES"/>
    <x v="24"/>
    <x v="6"/>
    <n v="468"/>
    <n v="18"/>
    <n v="0.2"/>
  </r>
  <r>
    <d v="2019-06-10T00:00:00"/>
    <d v="1899-12-30T09:30:00"/>
    <d v="1899-12-30T09:30:00"/>
    <m/>
    <x v="1"/>
    <s v="JAR"/>
    <d v="2019-06-10T09:30:00"/>
    <m/>
    <s v="ALGAITRUCK"/>
    <s v="Descarga"/>
    <x v="0"/>
    <n v="6"/>
    <n v="10"/>
    <x v="0"/>
    <s v="SCHOELLER  LORQUI"/>
    <s v="Entre plantas"/>
    <s v="PALAU"/>
    <m/>
    <m/>
    <m/>
    <m/>
    <n v="30"/>
    <x v="0"/>
    <x v="120"/>
    <x v="3"/>
    <m/>
    <n v="0"/>
    <x v="0"/>
    <x v="0"/>
    <s v="SI"/>
    <s v="SI"/>
    <s v="Retraso"/>
    <n v="1"/>
    <n v="0"/>
    <s v="TRANS. PROPIO"/>
    <x v="24"/>
    <x v="6"/>
    <n v="468"/>
    <n v="18"/>
    <n v="0.2"/>
  </r>
  <r>
    <d v="2019-06-10T00:00:00"/>
    <d v="1899-12-30T10:00:00"/>
    <d v="1899-12-30T10:00:00"/>
    <m/>
    <x v="1"/>
    <s v="JAR"/>
    <d v="2019-06-10T10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2"/>
    <x v="120"/>
    <x v="37"/>
    <m/>
    <n v="1"/>
    <x v="0"/>
    <x v="0"/>
    <s v="SI"/>
    <s v="SI"/>
    <s v="Retraso"/>
    <n v="1"/>
    <n v="0"/>
    <s v="CLIENTES"/>
    <x v="24"/>
    <x v="6"/>
    <n v="468"/>
    <n v="18"/>
    <n v="0.2"/>
  </r>
  <r>
    <d v="2019-06-10T00:00:00"/>
    <d v="1899-12-30T11:00:00"/>
    <d v="1899-12-30T11:00:00"/>
    <m/>
    <x v="1"/>
    <s v="JAR"/>
    <d v="2019-06-10T11:00:00"/>
    <n v="6007162"/>
    <s v="EL MOSCA"/>
    <s v="Carga"/>
    <x v="1"/>
    <n v="13.5"/>
    <n v="26"/>
    <x v="2"/>
    <s v="RENTA BOX"/>
    <s v="DDP Cliente Inyección"/>
    <s v="Murcia"/>
    <m/>
    <m/>
    <m/>
    <m/>
    <n v="45"/>
    <x v="8"/>
    <x v="120"/>
    <x v="42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0T00:00:00"/>
    <d v="1899-12-30T11:30:00"/>
    <d v="1899-12-30T11:30:00"/>
    <m/>
    <x v="1"/>
    <s v="JAR"/>
    <d v="2019-06-10T11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20"/>
    <x v="3"/>
    <m/>
    <n v="0"/>
    <x v="0"/>
    <x v="0"/>
    <s v="SI"/>
    <s v="SI"/>
    <s v="SI"/>
    <n v="0"/>
    <n v="1"/>
    <s v="TRANS. PROPIO"/>
    <x v="24"/>
    <x v="6"/>
    <n v="468"/>
    <n v="18"/>
    <n v="0.2"/>
  </r>
  <r>
    <d v="2019-06-10T00:00:00"/>
    <d v="1899-12-30T12:00:00"/>
    <d v="1899-12-30T12:00:00"/>
    <m/>
    <x v="1"/>
    <s v="JAR"/>
    <d v="2019-06-10T12:00:00"/>
    <n v="27982"/>
    <s v="JOSE REY"/>
    <s v="Carga"/>
    <x v="1"/>
    <n v="13.5"/>
    <n v="26"/>
    <x v="0"/>
    <s v="ENTREPINARES"/>
    <s v="DDP Cliente Inyección"/>
    <s v="Valladolid"/>
    <m/>
    <m/>
    <m/>
    <m/>
    <n v="45"/>
    <x v="4"/>
    <x v="120"/>
    <x v="4"/>
    <m/>
    <n v="1"/>
    <x v="0"/>
    <x v="0"/>
    <s v="SI"/>
    <s v="SI"/>
    <s v="SI"/>
    <n v="0"/>
    <n v="1"/>
    <s v="TRANS. PROPIO"/>
    <x v="24"/>
    <x v="6"/>
    <n v="468"/>
    <n v="18"/>
    <n v="0.2"/>
  </r>
  <r>
    <d v="2019-06-10T00:00:00"/>
    <d v="1899-12-30T12:45:00"/>
    <m/>
    <m/>
    <x v="0"/>
    <s v="JAR"/>
    <d v="2019-06-10T13:00:00"/>
    <s v="28320-28284"/>
    <s v="SUS MEDIOS"/>
    <s v="Carga"/>
    <x v="0"/>
    <n v="2"/>
    <n v="4"/>
    <x v="0"/>
    <s v="ARTIPLAS"/>
    <s v="Retira cliente Inyección"/>
    <s v="VIZCAYA"/>
    <m/>
    <m/>
    <m/>
    <m/>
    <n v="15"/>
    <x v="5"/>
    <x v="120"/>
    <x v="54"/>
    <m/>
    <n v="0"/>
    <x v="0"/>
    <x v="0"/>
    <s v="No"/>
    <s v="Sin cita"/>
    <s v="Sin cita"/>
    <n v="1"/>
    <n v="0"/>
    <s v="CLIENTES"/>
    <x v="24"/>
    <x v="6"/>
    <n v="468"/>
    <n v="18"/>
    <n v="0.2"/>
  </r>
  <r>
    <d v="2019-06-10T00:00:00"/>
    <d v="1899-12-30T13:00:00"/>
    <d v="1899-12-30T13:00:00"/>
    <m/>
    <x v="1"/>
    <s v="JAR"/>
    <d v="2019-06-10T13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6"/>
    <x v="120"/>
    <x v="42"/>
    <m/>
    <n v="1"/>
    <x v="0"/>
    <x v="0"/>
    <s v="SI"/>
    <s v="SI"/>
    <s v="Retraso"/>
    <n v="1"/>
    <n v="0"/>
    <s v="CLIENTES"/>
    <x v="24"/>
    <x v="6"/>
    <n v="468"/>
    <n v="18"/>
    <n v="0.2"/>
  </r>
  <r>
    <d v="2019-06-10T00:00:00"/>
    <d v="1899-12-30T13:30:00"/>
    <d v="1899-12-30T13:30:00"/>
    <m/>
    <x v="1"/>
    <s v="JAR"/>
    <d v="2019-06-10T13:30:00"/>
    <m/>
    <s v="SUS MEDIOS"/>
    <s v="Carga"/>
    <x v="1"/>
    <n v="13.5"/>
    <n v="26"/>
    <x v="0"/>
    <s v="CHEP"/>
    <s v="Retira cliente Inyección"/>
    <s v="Varios"/>
    <n v="3680399975"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6-10T00:00:00"/>
    <d v="1899-12-30T14:00:00"/>
    <d v="1899-12-30T14:00:00"/>
    <m/>
    <x v="1"/>
    <s v="JAR"/>
    <d v="2019-06-10T14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8"/>
    <x v="120"/>
    <x v="7"/>
    <m/>
    <n v="1"/>
    <x v="0"/>
    <x v="0"/>
    <s v="SI"/>
    <s v="SI"/>
    <s v="Retraso"/>
    <n v="1"/>
    <n v="0"/>
    <s v="CLIENTES"/>
    <x v="24"/>
    <x v="6"/>
    <n v="468"/>
    <n v="18"/>
    <n v="0.2"/>
  </r>
  <r>
    <d v="2019-06-10T00:00:00"/>
    <d v="1899-12-30T15:00:00"/>
    <d v="1899-12-30T15:00:00"/>
    <m/>
    <x v="1"/>
    <s v="JAR"/>
    <d v="2019-06-10T15:00:00"/>
    <n v="6007196"/>
    <s v="BREGER"/>
    <s v="Carga"/>
    <x v="1"/>
    <n v="13.5"/>
    <n v="26"/>
    <x v="0"/>
    <s v="SCHOELLER FRANCIA"/>
    <s v="Retira cliente Filial"/>
    <s v="France"/>
    <m/>
    <m/>
    <m/>
    <m/>
    <n v="60"/>
    <x v="6"/>
    <x v="120"/>
    <x v="39"/>
    <m/>
    <n v="1"/>
    <x v="0"/>
    <x v="0"/>
    <s v="SI"/>
    <s v="SI"/>
    <s v="SI"/>
    <n v="0"/>
    <n v="1"/>
    <s v="CLIENTES"/>
    <x v="24"/>
    <x v="6"/>
    <n v="468"/>
    <n v="18"/>
    <n v="0.2"/>
  </r>
  <r>
    <d v="2019-06-10T00:00:00"/>
    <d v="1899-12-30T16:00:00"/>
    <d v="1899-12-30T16:00:00"/>
    <m/>
    <x v="1"/>
    <s v="JAR"/>
    <d v="2019-06-10T16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8"/>
    <x v="120"/>
    <x v="13"/>
    <m/>
    <n v="1"/>
    <x v="0"/>
    <x v="0"/>
    <s v="SI"/>
    <s v="SI"/>
    <s v="SI"/>
    <n v="0"/>
    <n v="1"/>
    <s v="CLIENTES"/>
    <x v="24"/>
    <x v="6"/>
    <n v="468"/>
    <n v="18"/>
    <n v="0.2"/>
  </r>
  <r>
    <d v="2019-06-10T00:00:00"/>
    <d v="1899-12-30T16:45:00"/>
    <d v="1899-12-30T16:45:00"/>
    <m/>
    <x v="1"/>
    <s v="JAR"/>
    <d v="2019-06-10T17:00:00"/>
    <m/>
    <s v="TRANSABADELL"/>
    <s v="Carga"/>
    <x v="0"/>
    <n v="1"/>
    <n v="1"/>
    <x v="0"/>
    <s v="TRANSABADELL"/>
    <s v="DDP Cliente Inyección"/>
    <s v="Varios"/>
    <m/>
    <m/>
    <m/>
    <m/>
    <n v="10"/>
    <x v="8"/>
    <x v="120"/>
    <x v="87"/>
    <m/>
    <n v="0"/>
    <x v="0"/>
    <x v="0"/>
    <s v="SI"/>
    <s v="SI"/>
    <s v="SI"/>
    <n v="0"/>
    <n v="1"/>
    <s v="TRANS. PROPIO"/>
    <x v="24"/>
    <x v="6"/>
    <n v="468"/>
    <n v="18"/>
    <n v="0.2"/>
  </r>
  <r>
    <d v="2019-06-10T00:00:00"/>
    <d v="1899-12-30T17:00:00"/>
    <d v="1899-12-30T17:00:00"/>
    <m/>
    <x v="1"/>
    <s v="JAR"/>
    <d v="2019-06-10T17:00:00"/>
    <n v="6007235"/>
    <s v="NOUTRANSPORT"/>
    <s v="Carga"/>
    <x v="1"/>
    <n v="13.5"/>
    <n v="26"/>
    <x v="0"/>
    <s v="SCHOELLER FRANCIA"/>
    <s v="DDP Cliente Filial"/>
    <s v="France"/>
    <m/>
    <m/>
    <m/>
    <m/>
    <n v="40"/>
    <x v="6"/>
    <x v="120"/>
    <x v="41"/>
    <m/>
    <n v="1"/>
    <x v="0"/>
    <x v="0"/>
    <s v="SI"/>
    <s v="SI"/>
    <s v="SI"/>
    <n v="0"/>
    <n v="1"/>
    <s v="TRANS. PROPIO"/>
    <x v="24"/>
    <x v="6"/>
    <n v="468"/>
    <n v="18"/>
    <n v="0.2"/>
  </r>
  <r>
    <d v="2019-06-10T00:00:00"/>
    <d v="1899-12-30T18:00:00"/>
    <d v="1899-12-30T18:00:00"/>
    <m/>
    <x v="1"/>
    <s v="JAR"/>
    <d v="2019-06-10T18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6"/>
    <x v="120"/>
    <x v="47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07:30:00"/>
    <d v="1899-12-30T07:30:00"/>
    <m/>
    <x v="1"/>
    <s v="SJ"/>
    <d v="2019-06-11T07:30:00"/>
    <m/>
    <s v="GONZATRANS"/>
    <s v="Carga"/>
    <x v="0"/>
    <n v="4"/>
    <n v="8"/>
    <x v="0"/>
    <s v="GONZATRANS"/>
    <s v="Recogida diaria"/>
    <s v="varios"/>
    <m/>
    <m/>
    <m/>
    <m/>
    <n v="30"/>
    <x v="0"/>
    <x v="121"/>
    <x v="18"/>
    <m/>
    <n v="0"/>
    <x v="0"/>
    <x v="0"/>
    <s v="SI"/>
    <s v="SI"/>
    <s v="SI"/>
    <n v="0"/>
    <n v="1"/>
    <s v="TRANS. PROPIO"/>
    <x v="24"/>
    <x v="6"/>
    <n v="468"/>
    <n v="18"/>
    <n v="0.2"/>
  </r>
  <r>
    <d v="2019-06-11T00:00:00"/>
    <d v="1899-12-30T08:30:00"/>
    <d v="1899-12-30T08:30:00"/>
    <m/>
    <x v="1"/>
    <s v="JAR"/>
    <d v="2019-06-11T08:30:00"/>
    <m/>
    <s v="TRANSPARETS"/>
    <s v="Carga"/>
    <x v="0"/>
    <n v="8"/>
    <n v="8"/>
    <x v="0"/>
    <s v="AQUA AMBIENT"/>
    <s v="Retira cliente Roto"/>
    <s v="&gt;Montmelo"/>
    <m/>
    <m/>
    <m/>
    <m/>
    <n v="30"/>
    <x v="4"/>
    <x v="121"/>
    <x v="14"/>
    <m/>
    <n v="0"/>
    <x v="0"/>
    <x v="0"/>
    <s v="SI"/>
    <s v="SI"/>
    <s v="Retraso"/>
    <n v="1"/>
    <n v="0"/>
    <s v="CLIENTES"/>
    <x v="24"/>
    <x v="6"/>
    <n v="468"/>
    <n v="18"/>
    <n v="0.2"/>
  </r>
  <r>
    <d v="2019-06-11T00:00:00"/>
    <d v="1899-12-30T09:30:00"/>
    <d v="1899-12-30T09:30:00"/>
    <m/>
    <x v="1"/>
    <s v="JAR"/>
    <d v="2019-06-11T09:30:00"/>
    <n v="28425"/>
    <s v="SUS MEDIOS"/>
    <s v="Carga"/>
    <x v="0"/>
    <n v="1"/>
    <n v="2"/>
    <x v="0"/>
    <s v="TALLERES TRANSGLASS"/>
    <s v="Retira cliente Roto"/>
    <s v="Aviles"/>
    <m/>
    <m/>
    <m/>
    <m/>
    <n v="15"/>
    <x v="3"/>
    <x v="121"/>
    <x v="120"/>
    <m/>
    <n v="0"/>
    <x v="0"/>
    <x v="0"/>
    <s v="SI"/>
    <s v="SI"/>
    <s v="Retraso"/>
    <n v="1"/>
    <n v="0"/>
    <s v="CLIENTES"/>
    <x v="24"/>
    <x v="6"/>
    <n v="468"/>
    <n v="18"/>
    <n v="0.2"/>
  </r>
  <r>
    <d v="2019-06-11T00:00:00"/>
    <d v="1899-12-30T10:00:00"/>
    <d v="1899-12-30T10:00:00"/>
    <m/>
    <x v="1"/>
    <s v="JAR"/>
    <d v="2019-06-11T10:00:00"/>
    <s v="28439-28347"/>
    <s v="DAVID BERTRAN"/>
    <s v="Carga"/>
    <x v="0"/>
    <n v="4"/>
    <n v="4"/>
    <x v="0"/>
    <s v="ITC"/>
    <s v="DDP Cliente Roto"/>
    <s v="Sta. &gt;Perpetua"/>
    <m/>
    <m/>
    <m/>
    <m/>
    <n v="20"/>
    <x v="4"/>
    <x v="121"/>
    <x v="14"/>
    <m/>
    <n v="0"/>
    <x v="0"/>
    <x v="0"/>
    <s v="SI"/>
    <s v="SI"/>
    <s v="SI"/>
    <n v="0"/>
    <n v="1"/>
    <s v="TRANS. PROPIO"/>
    <x v="24"/>
    <x v="6"/>
    <n v="468"/>
    <n v="18"/>
    <n v="0.2"/>
  </r>
  <r>
    <d v="2019-06-11T00:00:00"/>
    <d v="1899-12-30T10:30:00"/>
    <d v="1899-12-30T10:30:00"/>
    <m/>
    <x v="1"/>
    <s v="JAR"/>
    <d v="2019-06-11T10:30:00"/>
    <n v="27947"/>
    <s v="SUS MEDIOS"/>
    <s v="Carga"/>
    <x v="0"/>
    <n v="6"/>
    <n v="12"/>
    <x v="0"/>
    <s v="TARKETT FLOORS"/>
    <s v="Retira cliente Inyección"/>
    <s v="Toledo"/>
    <m/>
    <m/>
    <m/>
    <m/>
    <n v="40"/>
    <x v="0"/>
    <x v="121"/>
    <x v="1"/>
    <m/>
    <n v="0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1:00:00"/>
    <d v="1899-12-30T11:00:00"/>
    <m/>
    <x v="1"/>
    <s v="JAR"/>
    <d v="2019-06-11T11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2"/>
    <x v="121"/>
    <x v="2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2:00:00"/>
    <d v="1899-12-30T12:00:00"/>
    <m/>
    <x v="1"/>
    <s v="JAR"/>
    <d v="2019-06-11T12:00:00"/>
    <n v="27982"/>
    <s v="JOSE REY"/>
    <s v="Carga"/>
    <x v="1"/>
    <n v="13.5"/>
    <n v="26"/>
    <x v="0"/>
    <s v="ENTREPINARES"/>
    <s v="DDP Cliente Inyección"/>
    <s v="Valladolid"/>
    <m/>
    <m/>
    <m/>
    <m/>
    <n v="60"/>
    <x v="6"/>
    <x v="121"/>
    <x v="42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1T00:00:00"/>
    <d v="1899-12-30T12:30:00"/>
    <d v="1899-12-30T12:30:00"/>
    <m/>
    <x v="1"/>
    <s v="JAR"/>
    <d v="2019-06-11T12:30:00"/>
    <s v="6007285 + 6007289 + 6007299 + 6007319 + 6007324 "/>
    <s v="BREGER"/>
    <s v="Carga"/>
    <x v="0"/>
    <n v="9"/>
    <n v="18"/>
    <x v="0"/>
    <s v="SCHOELLER FRANCIA"/>
    <s v="Retira cliente Filial"/>
    <s v="France"/>
    <s v="6007285 + 6007289 + 6007299 + 6007319 + 6007324 "/>
    <m/>
    <m/>
    <m/>
    <n v="30"/>
    <x v="8"/>
    <x v="121"/>
    <x v="7"/>
    <m/>
    <n v="0"/>
    <x v="0"/>
    <x v="0"/>
    <s v="SI"/>
    <s v="SI"/>
    <s v="Retraso"/>
    <n v="1"/>
    <n v="0"/>
    <s v="CLIENTES"/>
    <x v="24"/>
    <x v="6"/>
    <n v="468"/>
    <n v="18"/>
    <n v="0.2"/>
  </r>
  <r>
    <d v="2019-06-11T00:00:00"/>
    <d v="1899-12-30T12:45:00"/>
    <d v="1899-12-30T12:45:00"/>
    <m/>
    <x v="1"/>
    <s v="SJ"/>
    <d v="2019-06-11T13:00:00"/>
    <n v="28327"/>
    <s v="PALLET WAY"/>
    <s v="Carga"/>
    <x v="0"/>
    <n v="1"/>
    <n v="1"/>
    <x v="0"/>
    <s v="STORE &amp; GO "/>
    <s v="Retira cliente Inyección"/>
    <s v="Portugal"/>
    <m/>
    <m/>
    <m/>
    <m/>
    <n v="10"/>
    <x v="3"/>
    <x v="121"/>
    <x v="54"/>
    <m/>
    <n v="0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3:00:00"/>
    <d v="1899-12-30T13:00:00"/>
    <m/>
    <x v="1"/>
    <s v="JAR"/>
    <d v="2019-06-11T13:00:00"/>
    <n v="6007162"/>
    <s v="J G H"/>
    <s v="Carga"/>
    <x v="1"/>
    <n v="13.5"/>
    <n v="26"/>
    <x v="2"/>
    <s v="RENTA BOX"/>
    <s v="Retira cliente Inyección"/>
    <s v="Lorqui"/>
    <m/>
    <m/>
    <m/>
    <m/>
    <n v="45"/>
    <x v="4"/>
    <x v="121"/>
    <x v="37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3:30:00"/>
    <d v="1899-12-30T13:30:00"/>
    <m/>
    <x v="1"/>
    <s v="JAR"/>
    <d v="2019-06-11T13:30:00"/>
    <n v="6007243"/>
    <s v="GEFCO"/>
    <s v="Carga"/>
    <x v="0"/>
    <n v="1"/>
    <n v="1"/>
    <x v="0"/>
    <s v="SCHOELLER ITALIA"/>
    <s v="Retira cliente Filial"/>
    <s v="Italia"/>
    <m/>
    <m/>
    <m/>
    <m/>
    <n v="15"/>
    <x v="3"/>
    <x v="121"/>
    <x v="6"/>
    <m/>
    <n v="0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4:00:00"/>
    <d v="1899-12-30T14:00:00"/>
    <m/>
    <x v="1"/>
    <s v="JAR"/>
    <d v="2019-06-11T14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2"/>
    <x v="121"/>
    <x v="60"/>
    <m/>
    <n v="1"/>
    <x v="0"/>
    <x v="0"/>
    <s v="SI"/>
    <s v="SI"/>
    <s v="Adelanto"/>
    <n v="0"/>
    <n v="1"/>
    <s v="CLIENTES"/>
    <x v="24"/>
    <x v="6"/>
    <n v="468"/>
    <n v="18"/>
    <n v="0.2"/>
  </r>
  <r>
    <d v="2019-06-11T00:00:00"/>
    <d v="1899-12-30T15:00:00"/>
    <d v="1899-12-30T15:00:00"/>
    <m/>
    <x v="1"/>
    <s v="JAR"/>
    <d v="2019-06-11T15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12"/>
    <x v="121"/>
    <x v="39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5:30:00"/>
    <d v="1899-12-30T15:30:00"/>
    <m/>
    <x v="1"/>
    <s v="MR"/>
    <d v="2019-06-11T15:30:00"/>
    <m/>
    <s v="SUS MEDIOS"/>
    <s v="Descarga"/>
    <x v="1"/>
    <n v="13.5"/>
    <n v="26"/>
    <x v="0"/>
    <s v="CHEP"/>
    <s v="Proveedor Inyección"/>
    <s v="PALAU"/>
    <m/>
    <m/>
    <m/>
    <m/>
    <m/>
    <x v="6"/>
    <x v="121"/>
    <x v="240"/>
    <m/>
    <n v="1"/>
    <x v="0"/>
    <x v="0"/>
    <s v="SI"/>
    <s v="SI"/>
    <s v="Retraso"/>
    <n v="1"/>
    <n v="0"/>
    <s v="PROVEEDORES"/>
    <x v="24"/>
    <x v="6"/>
    <n v="468"/>
    <n v="18"/>
    <n v="0.2"/>
  </r>
  <r>
    <d v="2019-06-11T00:00:00"/>
    <d v="1899-12-30T15:45:00"/>
    <d v="1899-12-30T15:45:00"/>
    <m/>
    <x v="1"/>
    <s v="JAR"/>
    <d v="2019-06-11T16:00:00"/>
    <n v="27319"/>
    <s v="DASCHER"/>
    <s v="Carga"/>
    <x v="0"/>
    <n v="1"/>
    <n v="2"/>
    <x v="0"/>
    <s v="CAVYCAR"/>
    <s v="Retira cliente Roto"/>
    <s v="SAN SEBASTIAN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6-11T00:00:00"/>
    <d v="1899-12-30T16:00:00"/>
    <d v="1899-12-30T16:00:00"/>
    <m/>
    <x v="1"/>
    <s v="JAR"/>
    <d v="2019-06-11T16:00:00"/>
    <n v="6007162"/>
    <s v="J G H"/>
    <s v="Carga"/>
    <x v="1"/>
    <n v="13.5"/>
    <n v="26"/>
    <x v="2"/>
    <s v="RENTA BOX"/>
    <s v="Retira cliente Inyección"/>
    <s v="Lorqui"/>
    <m/>
    <m/>
    <m/>
    <m/>
    <n v="45"/>
    <x v="4"/>
    <x v="121"/>
    <x v="37"/>
    <m/>
    <n v="1"/>
    <x v="0"/>
    <x v="0"/>
    <s v="SI"/>
    <s v="SI"/>
    <s v="Adelanto"/>
    <n v="0"/>
    <n v="1"/>
    <s v="CLIENTES"/>
    <x v="24"/>
    <x v="6"/>
    <n v="468"/>
    <n v="18"/>
    <n v="0.2"/>
  </r>
  <r>
    <d v="2019-06-11T00:00:00"/>
    <d v="1899-12-30T16:30:00"/>
    <d v="1899-12-30T16:30:00"/>
    <m/>
    <x v="1"/>
    <s v="JAR"/>
    <d v="2019-06-11T16:30:00"/>
    <n v="28263"/>
    <s v="SUS MEDIOS"/>
    <s v="Carga"/>
    <x v="0"/>
    <n v="2"/>
    <n v="4"/>
    <x v="0"/>
    <s v="ARSIMA METAL"/>
    <s v="Retira cliente Inyección"/>
    <s v="Turquia"/>
    <m/>
    <m/>
    <m/>
    <m/>
    <n v="15"/>
    <x v="0"/>
    <x v="121"/>
    <x v="36"/>
    <m/>
    <n v="0"/>
    <x v="0"/>
    <x v="0"/>
    <s v="SI"/>
    <s v="SI"/>
    <s v="Adelanto"/>
    <n v="0"/>
    <n v="1"/>
    <s v="CLIENTES"/>
    <x v="24"/>
    <x v="6"/>
    <n v="468"/>
    <n v="18"/>
    <n v="0.2"/>
  </r>
  <r>
    <d v="2019-06-11T00:00:00"/>
    <d v="1899-12-30T16:45:00"/>
    <d v="1899-12-30T16:45:00"/>
    <m/>
    <x v="1"/>
    <s v="JAR"/>
    <d v="2019-06-11T17:00:00"/>
    <m/>
    <s v="TRANSPARETS"/>
    <s v="Carga"/>
    <x v="0"/>
    <n v="6"/>
    <n v="6"/>
    <x v="0"/>
    <s v="AQUA AMBIENT"/>
    <s v="Retira cliente Roto"/>
    <s v="varios"/>
    <m/>
    <m/>
    <m/>
    <m/>
    <m/>
    <x v="6"/>
    <x v="121"/>
    <x v="87"/>
    <m/>
    <n v="0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7:00:00"/>
    <d v="1899-12-30T17:00:00"/>
    <m/>
    <x v="1"/>
    <s v="JAR"/>
    <d v="2019-06-11T17:00:00"/>
    <s v="ALBICE"/>
    <s v="J G H"/>
    <s v="Carga"/>
    <x v="1"/>
    <n v="13.5"/>
    <n v="26"/>
    <x v="2"/>
    <s v="RENTA BOX"/>
    <s v="Retira cliente Inyección"/>
    <s v="HUESCA"/>
    <m/>
    <m/>
    <m/>
    <m/>
    <n v="45"/>
    <x v="6"/>
    <x v="121"/>
    <x v="243"/>
    <m/>
    <n v="1"/>
    <x v="0"/>
    <x v="0"/>
    <s v="SI"/>
    <s v="SI"/>
    <s v="Retraso"/>
    <n v="1"/>
    <n v="0"/>
    <s v="CLIENTES"/>
    <x v="24"/>
    <x v="6"/>
    <n v="468"/>
    <n v="18"/>
    <n v="0.2"/>
  </r>
  <r>
    <d v="2019-06-11T00:00:00"/>
    <d v="1899-12-30T17:30:00"/>
    <d v="1899-12-30T17:30:00"/>
    <m/>
    <x v="1"/>
    <s v="JAR"/>
    <d v="2019-06-11T17:30:00"/>
    <m/>
    <s v="SUS MEDIOS"/>
    <s v="Carga"/>
    <x v="1"/>
    <n v="13.5"/>
    <n v="26"/>
    <x v="0"/>
    <s v="CHEP"/>
    <s v="Retira cliente Inyección"/>
    <s v="varios"/>
    <n v="3680399975"/>
    <s v="Truck: PLE 08859"/>
    <m/>
    <m/>
    <n v="60"/>
    <x v="8"/>
    <x v="121"/>
    <x v="48"/>
    <m/>
    <n v="1"/>
    <x v="0"/>
    <x v="0"/>
    <s v="SI"/>
    <s v="SI"/>
    <s v="Retraso"/>
    <n v="1"/>
    <n v="0"/>
    <s v="CLIENTES"/>
    <x v="24"/>
    <x v="6"/>
    <n v="468"/>
    <n v="18"/>
    <n v="0.2"/>
  </r>
  <r>
    <d v="2019-06-11T00:00:00"/>
    <d v="1899-12-30T18:00:00"/>
    <d v="1899-12-30T18:00:00"/>
    <m/>
    <x v="1"/>
    <s v="JAR"/>
    <d v="2019-06-11T18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6"/>
    <x v="121"/>
    <x v="47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8:30:00"/>
    <d v="1899-12-30T18:30:00"/>
    <m/>
    <x v="1"/>
    <s v="JAR"/>
    <d v="2019-06-11T18:30:00"/>
    <n v="28475"/>
    <s v="SUS MEDIOS"/>
    <s v="Carga"/>
    <x v="0"/>
    <n v="1"/>
    <n v="1"/>
    <x v="0"/>
    <s v="AQUA AMBIENT"/>
    <s v="Retira cliente Roto"/>
    <s v="Barcelona"/>
    <m/>
    <m/>
    <m/>
    <m/>
    <m/>
    <x v="6"/>
    <x v="121"/>
    <x v="48"/>
    <m/>
    <n v="0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9:00:00"/>
    <d v="1899-12-30T19:00:00"/>
    <m/>
    <x v="1"/>
    <s v="JAR"/>
    <d v="2019-06-11T19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12"/>
    <x v="121"/>
    <x v="57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19:30:00"/>
    <d v="1899-12-30T19:30:00"/>
    <m/>
    <x v="1"/>
    <s v="JAR"/>
    <d v="2019-06-11T19:30:00"/>
    <s v="ALBICE"/>
    <s v="J G H"/>
    <s v="Carga"/>
    <x v="1"/>
    <n v="13.5"/>
    <n v="26"/>
    <x v="2"/>
    <s v="RENTA BOX"/>
    <s v="Retira cliente Inyección"/>
    <s v="HUESCA"/>
    <m/>
    <m/>
    <m/>
    <m/>
    <n v="45"/>
    <x v="12"/>
    <x v="121"/>
    <x v="49"/>
    <m/>
    <n v="1"/>
    <x v="0"/>
    <x v="0"/>
    <s v="SI"/>
    <s v="SI"/>
    <s v="SI"/>
    <n v="0"/>
    <n v="1"/>
    <s v="CLIENTES"/>
    <x v="24"/>
    <x v="6"/>
    <n v="468"/>
    <n v="18"/>
    <n v="0.2"/>
  </r>
  <r>
    <d v="2019-06-11T00:00:00"/>
    <d v="1899-12-30T20:00:00"/>
    <d v="1899-12-30T20:00:00"/>
    <m/>
    <x v="1"/>
    <s v="JAR"/>
    <d v="2019-06-11T20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4"/>
    <x v="122"/>
    <x v="22"/>
    <m/>
    <n v="1"/>
    <x v="0"/>
    <x v="0"/>
    <s v="SI"/>
    <s v="Retraso"/>
    <s v="Retraso"/>
    <n v="1"/>
    <n v="0"/>
    <s v="CLIENTES"/>
    <x v="24"/>
    <x v="6"/>
    <n v="468"/>
    <n v="18"/>
    <n v="0.2"/>
  </r>
  <r>
    <d v="2019-06-11T00:00:00"/>
    <d v="1899-12-30T21:00:00"/>
    <d v="1899-12-30T21:00:00"/>
    <m/>
    <x v="1"/>
    <s v="JAR"/>
    <d v="2019-06-11T21:00:00"/>
    <n v="6007162"/>
    <s v="J G H"/>
    <s v="Carga"/>
    <x v="1"/>
    <n v="13.5"/>
    <n v="26"/>
    <x v="2"/>
    <s v="RENTA BOX"/>
    <s v="Retira cliente Inyección"/>
    <s v="Lorqui"/>
    <m/>
    <m/>
    <m/>
    <m/>
    <n v="45"/>
    <x v="12"/>
    <x v="121"/>
    <x v="39"/>
    <m/>
    <n v="1"/>
    <x v="0"/>
    <x v="0"/>
    <s v="SI"/>
    <s v="SI"/>
    <s v="Adelanto"/>
    <n v="0"/>
    <n v="1"/>
    <s v="CLIENTES"/>
    <x v="24"/>
    <x v="6"/>
    <n v="468"/>
    <n v="18"/>
    <n v="0.2"/>
  </r>
  <r>
    <d v="2019-06-11T00:00:00"/>
    <d v="1899-12-30T21:30:00"/>
    <d v="1899-12-30T21:30:00"/>
    <m/>
    <x v="1"/>
    <s v="JAR"/>
    <d v="2019-06-11T21:30:00"/>
    <m/>
    <s v="SUS MEDIOS"/>
    <s v="Carga"/>
    <x v="1"/>
    <n v="13.5"/>
    <n v="26"/>
    <x v="0"/>
    <s v="CHEP"/>
    <s v="Retira cliente Inyección"/>
    <s v="Varios"/>
    <n v="3680406765"/>
    <m/>
    <m/>
    <m/>
    <n v="60"/>
    <x v="0"/>
    <x v="121"/>
    <x v="5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07:30:00"/>
    <d v="1899-12-30T07:30:00"/>
    <m/>
    <x v="1"/>
    <s v="SJ"/>
    <d v="2019-06-12T07:30:00"/>
    <m/>
    <s v="GONZATRANS"/>
    <s v="Carga"/>
    <x v="0"/>
    <n v="4"/>
    <n v="8"/>
    <x v="0"/>
    <s v="GONZATRANS"/>
    <s v="Recogida diaria"/>
    <s v="varios"/>
    <m/>
    <m/>
    <m/>
    <m/>
    <n v="20"/>
    <x v="0"/>
    <x v="122"/>
    <x v="18"/>
    <m/>
    <n v="0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08:00:00"/>
    <d v="1899-12-30T08:00:00"/>
    <m/>
    <x v="1"/>
    <s v="JAR"/>
    <d v="2019-06-12T08:00:00"/>
    <m/>
    <s v="JOSE REY"/>
    <s v="Carga"/>
    <x v="1"/>
    <n v="13.5"/>
    <n v="26"/>
    <x v="0"/>
    <s v="FLUIDRA"/>
    <s v="DDP Cliente Roto"/>
    <s v="Maçanet de la Selva"/>
    <m/>
    <m/>
    <m/>
    <m/>
    <n v="60"/>
    <x v="4"/>
    <x v="122"/>
    <x v="9"/>
    <m/>
    <n v="1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09:00:00"/>
    <d v="1899-12-30T09:00:00"/>
    <m/>
    <x v="1"/>
    <s v="JAR"/>
    <d v="2019-06-12T09:00:00"/>
    <s v="6007300 + 6007270 "/>
    <s v="BREGER"/>
    <s v="Carga"/>
    <x v="0"/>
    <n v="4"/>
    <n v="8"/>
    <x v="0"/>
    <s v="SCHOELLER FRANCIA"/>
    <s v="Retira cliente Filial"/>
    <s v="France"/>
    <m/>
    <m/>
    <m/>
    <m/>
    <n v="30"/>
    <x v="0"/>
    <x v="122"/>
    <x v="22"/>
    <m/>
    <n v="0"/>
    <x v="0"/>
    <x v="0"/>
    <s v="SI"/>
    <s v="SI"/>
    <s v="SI"/>
    <n v="0"/>
    <n v="1"/>
    <s v="CLIENTES"/>
    <x v="24"/>
    <x v="6"/>
    <n v="468"/>
    <n v="18"/>
    <n v="0.2"/>
  </r>
  <r>
    <d v="2019-06-12T00:00:00"/>
    <d v="1899-12-30T10:00:00"/>
    <d v="1899-12-30T10:00:00"/>
    <m/>
    <x v="1"/>
    <s v="JAR"/>
    <d v="2019-06-12T10:0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4"/>
    <x v="122"/>
    <x v="63"/>
    <m/>
    <n v="1"/>
    <x v="0"/>
    <x v="0"/>
    <s v="SI"/>
    <s v="SI"/>
    <s v="Retraso"/>
    <n v="1"/>
    <n v="0"/>
    <s v="CLIENTES"/>
    <x v="24"/>
    <x v="6"/>
    <n v="468"/>
    <n v="18"/>
    <n v="0.2"/>
  </r>
  <r>
    <d v="2019-06-12T00:00:00"/>
    <d v="1899-12-30T11:00:00"/>
    <d v="1899-12-30T11:00:00"/>
    <m/>
    <x v="1"/>
    <s v="JAR"/>
    <d v="2019-06-12T11:00:00"/>
    <n v="6007234"/>
    <s v="NOUTRANSPORT"/>
    <s v="Carga"/>
    <x v="1"/>
    <n v="13.5"/>
    <n v="26"/>
    <x v="0"/>
    <s v="SCHOELLER FRANCIA"/>
    <s v="DDP Cliente Filial"/>
    <s v="France"/>
    <m/>
    <m/>
    <m/>
    <m/>
    <n v="45"/>
    <x v="6"/>
    <x v="122"/>
    <x v="42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2T00:00:00"/>
    <d v="1899-12-30T11:30:00"/>
    <d v="1899-12-30T11:30:00"/>
    <m/>
    <x v="1"/>
    <s v="JAR"/>
    <d v="2019-06-12T11:30:00"/>
    <n v="28389"/>
    <s v="SUS MEDIOS"/>
    <s v="Carga"/>
    <x v="0"/>
    <n v="1"/>
    <n v="1"/>
    <x v="0"/>
    <s v="VARIOS"/>
    <s v="Retira cliente Roto"/>
    <s v="Polinya"/>
    <m/>
    <m/>
    <m/>
    <m/>
    <n v="10"/>
    <x v="4"/>
    <x v="122"/>
    <x v="3"/>
    <m/>
    <n v="0"/>
    <x v="0"/>
    <x v="0"/>
    <s v="SI"/>
    <s v="SI"/>
    <s v="SI"/>
    <n v="0"/>
    <n v="1"/>
    <s v="CLIENTES"/>
    <x v="24"/>
    <x v="6"/>
    <n v="468"/>
    <n v="18"/>
    <n v="0.2"/>
  </r>
  <r>
    <d v="2019-06-12T00:00:00"/>
    <d v="1899-12-30T12:00:00"/>
    <d v="1899-12-30T12:00:00"/>
    <m/>
    <x v="1"/>
    <s v="JAR"/>
    <d v="2019-06-12T12:00:00"/>
    <n v="27984"/>
    <s v="JOSE REY"/>
    <s v="Carga"/>
    <x v="1"/>
    <n v="13.5"/>
    <n v="26"/>
    <x v="0"/>
    <s v="ENTREPINARES"/>
    <s v="DDP Cliente Inyección"/>
    <s v="Madrid"/>
    <m/>
    <m/>
    <m/>
    <m/>
    <n v="60"/>
    <x v="0"/>
    <x v="122"/>
    <x v="4"/>
    <m/>
    <n v="1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2:30:00"/>
    <d v="1899-12-30T12:30:00"/>
    <m/>
    <x v="1"/>
    <s v="JAR"/>
    <d v="2019-06-12T12:3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4"/>
    <x v="122"/>
    <x v="5"/>
    <m/>
    <n v="1"/>
    <x v="0"/>
    <x v="0"/>
    <s v="SI"/>
    <s v="SI"/>
    <s v="SI"/>
    <n v="0"/>
    <n v="1"/>
    <s v="CLIENTES"/>
    <x v="24"/>
    <x v="6"/>
    <n v="468"/>
    <n v="18"/>
    <n v="0.2"/>
  </r>
  <r>
    <d v="2019-06-12T00:00:00"/>
    <d v="1899-12-30T13:00:00"/>
    <d v="1899-12-30T13:00:00"/>
    <m/>
    <x v="1"/>
    <s v="JAR"/>
    <d v="2019-06-12T13:00:00"/>
    <n v="6007312"/>
    <s v="NOUTRANSPORT"/>
    <s v="Carga"/>
    <x v="1"/>
    <n v="13.5"/>
    <n v="26"/>
    <x v="0"/>
    <s v="SCHOELLER FRANCIA"/>
    <s v="DDP Cliente Filial"/>
    <s v="France"/>
    <m/>
    <m/>
    <m/>
    <m/>
    <n v="45"/>
    <x v="6"/>
    <x v="122"/>
    <x v="47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2T00:00:00"/>
    <d v="1899-12-30T14:00:00"/>
    <d v="1899-12-30T14:00:00"/>
    <m/>
    <x v="1"/>
    <s v="JAR"/>
    <d v="2019-06-12T14:00:00"/>
    <s v="Bernis"/>
    <s v="SUS MEDIOS"/>
    <s v="Carga"/>
    <x v="1"/>
    <n v="13.5"/>
    <n v="10"/>
    <x v="0"/>
    <s v="AQUA AMBIENT"/>
    <s v="Retira cliente Roto"/>
    <s v="Bernis"/>
    <m/>
    <m/>
    <m/>
    <m/>
    <n v="30"/>
    <x v="4"/>
    <x v="122"/>
    <x v="3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14:30:00"/>
    <d v="1899-12-30T14:30:00"/>
    <m/>
    <x v="1"/>
    <s v="JAR"/>
    <d v="2019-06-12T14:3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2"/>
    <x v="122"/>
    <x v="37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15:30:00"/>
    <d v="1899-12-30T15:30:00"/>
    <m/>
    <x v="1"/>
    <s v="JAR"/>
    <d v="2019-06-12T15:3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4"/>
    <x v="122"/>
    <x v="60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16:30:00"/>
    <d v="1899-12-30T16:30:00"/>
    <m/>
    <x v="1"/>
    <s v="JAR"/>
    <d v="2019-06-12T16:30:00"/>
    <n v="6007162"/>
    <s v="J G H"/>
    <s v="Carga"/>
    <x v="1"/>
    <n v="13.5"/>
    <n v="26"/>
    <x v="2"/>
    <s v="RENTA BOX"/>
    <s v="Retira cliente Inyección"/>
    <s v="Fuente Alamo"/>
    <m/>
    <m/>
    <m/>
    <m/>
    <n v="45"/>
    <x v="8"/>
    <x v="122"/>
    <x v="8"/>
    <m/>
    <n v="1"/>
    <x v="0"/>
    <x v="0"/>
    <s v="SI"/>
    <s v="SI"/>
    <s v="SI"/>
    <n v="0"/>
    <n v="1"/>
    <s v="CLIENTES"/>
    <x v="24"/>
    <x v="6"/>
    <n v="468"/>
    <n v="18"/>
    <n v="0.2"/>
  </r>
  <r>
    <d v="2019-06-12T00:00:00"/>
    <d v="1899-12-30T16:45:00"/>
    <d v="1899-12-30T16:45:00"/>
    <m/>
    <x v="1"/>
    <s v="JAR"/>
    <d v="2019-06-12T17:00:00"/>
    <m/>
    <s v="TRANSPARETS"/>
    <s v="Carga"/>
    <x v="0"/>
    <n v="6"/>
    <n v="6"/>
    <x v="0"/>
    <s v="AQUA AMBIENT"/>
    <s v="Retira cliente Roto"/>
    <s v="varios"/>
    <m/>
    <m/>
    <m/>
    <m/>
    <n v="15"/>
    <x v="6"/>
    <x v="122"/>
    <x v="87"/>
    <m/>
    <n v="0"/>
    <x v="0"/>
    <x v="0"/>
    <s v="SI"/>
    <s v="SI"/>
    <s v="SI"/>
    <n v="0"/>
    <n v="1"/>
    <s v="CLIENTES"/>
    <x v="24"/>
    <x v="6"/>
    <n v="468"/>
    <n v="18"/>
    <n v="0.2"/>
  </r>
  <r>
    <d v="2019-06-12T00:00:00"/>
    <d v="1899-12-30T17:00:00"/>
    <d v="1899-12-30T17:00:00"/>
    <m/>
    <x v="1"/>
    <s v="JAR"/>
    <d v="2019-06-12T17:00:00"/>
    <m/>
    <s v="NOUTRANSPORT"/>
    <s v="Descarga"/>
    <x v="1"/>
    <n v="13.5"/>
    <n v="26"/>
    <x v="0"/>
    <s v="SCHOELLER GAILLON"/>
    <s v="Filial Import"/>
    <s v="GAILLON"/>
    <m/>
    <m/>
    <m/>
    <m/>
    <n v="90"/>
    <x v="8"/>
    <x v="122"/>
    <x v="41"/>
    <m/>
    <n v="1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8:30:00"/>
    <d v="1899-12-30T18:30:00"/>
    <m/>
    <x v="1"/>
    <s v="JAR"/>
    <d v="2019-06-12T18:30:00"/>
    <n v="6007280"/>
    <s v="J G H"/>
    <s v="Carga"/>
    <x v="1"/>
    <n v="13.5"/>
    <n v="26"/>
    <x v="2"/>
    <s v="RENTA BOX"/>
    <s v="Retira cliente Inyección"/>
    <s v="FRUTAS RADA"/>
    <m/>
    <m/>
    <m/>
    <m/>
    <n v="45"/>
    <x v="12"/>
    <x v="122"/>
    <x v="216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19:00:00"/>
    <d v="1899-12-30T19:00:00"/>
    <m/>
    <x v="1"/>
    <s v="JAR"/>
    <d v="2019-06-12T19:00:00"/>
    <n v="6007280"/>
    <s v="J G H"/>
    <s v="Carga"/>
    <x v="1"/>
    <n v="13.5"/>
    <n v="26"/>
    <x v="2"/>
    <s v="RENTA BOX"/>
    <s v="Retira cliente Inyección"/>
    <s v="FRUTAS RADA"/>
    <m/>
    <m/>
    <m/>
    <m/>
    <n v="45"/>
    <x v="12"/>
    <x v="122"/>
    <x v="41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20:00:00"/>
    <d v="1899-12-30T20:00:00"/>
    <m/>
    <x v="1"/>
    <s v="JAR"/>
    <d v="2019-06-12T20:00:00"/>
    <n v="6007280"/>
    <s v="J G H"/>
    <s v="Carga"/>
    <x v="1"/>
    <n v="13.5"/>
    <n v="26"/>
    <x v="2"/>
    <s v="RENTA BOX"/>
    <s v="Retira cliente Inyección"/>
    <s v="FRUTAS RADA"/>
    <m/>
    <m/>
    <m/>
    <m/>
    <n v="45"/>
    <x v="6"/>
    <x v="122"/>
    <x v="50"/>
    <m/>
    <n v="1"/>
    <x v="0"/>
    <x v="0"/>
    <s v="SI"/>
    <s v="SI"/>
    <s v="SI"/>
    <n v="0"/>
    <n v="1"/>
    <s v="CLIENTES"/>
    <x v="24"/>
    <x v="6"/>
    <n v="468"/>
    <n v="18"/>
    <n v="0.2"/>
  </r>
  <r>
    <d v="2019-06-12T00:00:00"/>
    <d v="1899-12-30T09:30:00"/>
    <d v="1899-12-30T09:30:00"/>
    <m/>
    <x v="1"/>
    <s v="JAR"/>
    <d v="2019-06-12T09:30:00"/>
    <m/>
    <s v="DAVID BERTRAN"/>
    <s v="Carga"/>
    <x v="0"/>
    <n v="1"/>
    <n v="1"/>
    <x v="0"/>
    <s v="VARIOS"/>
    <s v="Proveedor Inyección"/>
    <s v="Hospitalet"/>
    <s v="Sigma"/>
    <m/>
    <m/>
    <m/>
    <n v="5"/>
    <x v="1"/>
    <x v="122"/>
    <x v="0"/>
    <m/>
    <n v="0"/>
    <x v="0"/>
    <x v="0"/>
    <s v="SI"/>
    <s v="SI"/>
    <s v="SI"/>
    <n v="0"/>
    <n v="1"/>
    <s v="PROVEEDORES"/>
    <x v="24"/>
    <x v="6"/>
    <n v="468"/>
    <n v="18"/>
    <n v="0.2"/>
  </r>
  <r>
    <d v="2019-06-12T00:00:00"/>
    <d v="1899-12-30T17:30:00"/>
    <d v="1899-12-30T17:30:00"/>
    <m/>
    <x v="1"/>
    <s v="JAR"/>
    <d v="2019-06-12T17:30:00"/>
    <m/>
    <s v="TRANSABADELL"/>
    <s v="Carga"/>
    <x v="0"/>
    <n v="1"/>
    <n v="1"/>
    <x v="0"/>
    <s v="TRANSABADELL"/>
    <s v="DDP Cliente Inyección"/>
    <s v="Varios"/>
    <m/>
    <m/>
    <m/>
    <m/>
    <n v="15"/>
    <x v="8"/>
    <x v="122"/>
    <x v="56"/>
    <m/>
    <n v="0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6:00:00"/>
    <d v="1899-12-30T16:00:00"/>
    <m/>
    <x v="1"/>
    <s v="JAR"/>
    <d v="2019-06-12T16:00:00"/>
    <s v="ALBICE"/>
    <s v="J G H"/>
    <s v="Carga"/>
    <x v="1"/>
    <n v="13.5"/>
    <n v="26"/>
    <x v="2"/>
    <s v="RENTA BOX"/>
    <s v="Retira cliente Inyección"/>
    <s v="HUESCA"/>
    <m/>
    <m/>
    <m/>
    <m/>
    <n v="45"/>
    <x v="8"/>
    <x v="122"/>
    <x v="120"/>
    <m/>
    <n v="1"/>
    <x v="0"/>
    <x v="0"/>
    <s v="SI"/>
    <s v="SI"/>
    <s v="Adelanto"/>
    <n v="0"/>
    <n v="1"/>
    <s v="CLIENTES"/>
    <x v="24"/>
    <x v="6"/>
    <n v="468"/>
    <n v="18"/>
    <n v="0.2"/>
  </r>
  <r>
    <d v="2019-06-12T00:00:00"/>
    <d v="1899-12-30T12:45:00"/>
    <d v="1899-12-30T12:45:00"/>
    <m/>
    <x v="1"/>
    <s v="JAR"/>
    <d v="2019-06-12T13:00:00"/>
    <m/>
    <s v="NOUTRANSPORT"/>
    <s v="Descarga"/>
    <x v="1"/>
    <n v="13.5"/>
    <n v="26"/>
    <x v="0"/>
    <s v="NOUTRANSPORT"/>
    <s v="Entre plantas"/>
    <s v="PALAU"/>
    <s v="Kaiman Azul"/>
    <m/>
    <m/>
    <m/>
    <n v="60"/>
    <x v="0"/>
    <x v="122"/>
    <x v="54"/>
    <m/>
    <n v="1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0:30:00"/>
    <d v="1899-12-30T10:30:00"/>
    <m/>
    <x v="1"/>
    <s v="JAR"/>
    <d v="2019-06-12T10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22"/>
    <x v="1"/>
    <m/>
    <n v="0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3:30:00"/>
    <d v="1899-12-30T13:30:00"/>
    <m/>
    <x v="1"/>
    <s v="JAR"/>
    <d v="2019-06-12T13:30:00"/>
    <m/>
    <s v="DAVID BERTRAN"/>
    <s v="Carga"/>
    <x v="0"/>
    <n v="4"/>
    <n v="6"/>
    <x v="0"/>
    <s v="RESIDUOS "/>
    <s v="Recogida diaria"/>
    <s v="VARIOS"/>
    <s v="PALETS "/>
    <m/>
    <m/>
    <m/>
    <n v="25"/>
    <x v="4"/>
    <x v="122"/>
    <x v="6"/>
    <m/>
    <n v="0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5:00:00"/>
    <d v="1899-12-30T15:00:00"/>
    <m/>
    <x v="1"/>
    <s v="JAR"/>
    <d v="2019-06-12T15:00:00"/>
    <n v="27394"/>
    <s v="GARVI"/>
    <s v="Carga"/>
    <x v="1"/>
    <n v="13.5"/>
    <n v="7"/>
    <x v="0"/>
    <s v="FLUIDRA"/>
    <s v="DDP Cliente Roto"/>
    <s v="Jaén"/>
    <m/>
    <m/>
    <m/>
    <m/>
    <n v="30"/>
    <x v="6"/>
    <x v="122"/>
    <x v="39"/>
    <m/>
    <n v="1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12:15:00"/>
    <m/>
    <m/>
    <x v="0"/>
    <s v="JAR"/>
    <d v="2019-06-12T12:30:00"/>
    <n v="28162"/>
    <s v="SUS MEDIOS"/>
    <s v="Carga"/>
    <x v="0"/>
    <n v="3"/>
    <n v="6"/>
    <x v="0"/>
    <s v="VARIOS"/>
    <s v="Retira cliente Inyección"/>
    <s v="Toledo"/>
    <m/>
    <m/>
    <m/>
    <m/>
    <n v="20"/>
    <x v="0"/>
    <x v="122"/>
    <x v="36"/>
    <m/>
    <n v="0"/>
    <x v="0"/>
    <x v="0"/>
    <s v="No"/>
    <s v="Sin cita"/>
    <s v="Sin cita"/>
    <n v="1"/>
    <n v="0"/>
    <s v="CLIENTES"/>
    <x v="24"/>
    <x v="6"/>
    <n v="468"/>
    <n v="18"/>
    <n v="0.2"/>
  </r>
  <r>
    <d v="2019-06-12T00:00:00"/>
    <d v="1899-12-30T12:40:00"/>
    <m/>
    <m/>
    <x v="0"/>
    <s v="JAR"/>
    <d v="2019-06-12T12:30:00"/>
    <n v="27894"/>
    <s v="SUS MEDIOS"/>
    <s v="Carga"/>
    <x v="0"/>
    <n v="1"/>
    <n v="1"/>
    <x v="0"/>
    <s v="CASA GAILLARD"/>
    <s v="Retira cliente Roto"/>
    <s v="Mallorca"/>
    <m/>
    <m/>
    <m/>
    <m/>
    <n v="10"/>
    <x v="0"/>
    <x v="122"/>
    <x v="132"/>
    <m/>
    <n v="0"/>
    <x v="0"/>
    <x v="0"/>
    <s v="No"/>
    <s v="Sin cita"/>
    <s v="Sin cita"/>
    <n v="1"/>
    <n v="0"/>
    <s v="CLIENTES"/>
    <x v="24"/>
    <x v="6"/>
    <n v="468"/>
    <n v="18"/>
    <n v="0.2"/>
  </r>
  <r>
    <d v="2019-06-12T00:00:00"/>
    <d v="1899-12-30T21:00:00"/>
    <d v="1899-12-30T21:00:00"/>
    <m/>
    <x v="1"/>
    <s v="JAR"/>
    <d v="2019-06-12T21:00:00"/>
    <m/>
    <s v="ALGAITRUCK"/>
    <s v="Descarga"/>
    <x v="1"/>
    <n v="13.5"/>
    <n v="22"/>
    <x v="0"/>
    <s v="SCHOELLER  LORQUI"/>
    <s v="Entre plantas"/>
    <s v="PALAU"/>
    <m/>
    <m/>
    <m/>
    <m/>
    <n v="45"/>
    <x v="6"/>
    <x v="122"/>
    <x v="190"/>
    <m/>
    <n v="1"/>
    <x v="0"/>
    <x v="0"/>
    <s v="SI"/>
    <s v="SI"/>
    <s v="SI"/>
    <n v="0"/>
    <n v="1"/>
    <s v="TRANS. PROPIO"/>
    <x v="24"/>
    <x v="6"/>
    <n v="468"/>
    <n v="18"/>
    <n v="0.2"/>
  </r>
  <r>
    <d v="2019-06-12T00:00:00"/>
    <d v="1899-12-30T21:30:00"/>
    <d v="1899-12-30T21:30:00"/>
    <m/>
    <x v="1"/>
    <s v="JAR"/>
    <d v="2019-06-12T21:30:00"/>
    <m/>
    <s v="ALGAITRUCK"/>
    <s v="Carga"/>
    <x v="1"/>
    <n v="13.5"/>
    <n v="26"/>
    <x v="0"/>
    <s v="SCHOELLER  LORQUI"/>
    <s v="Entre plantas"/>
    <s v="MURCIA"/>
    <m/>
    <m/>
    <m/>
    <m/>
    <n v="40"/>
    <x v="6"/>
    <x v="122"/>
    <x v="214"/>
    <m/>
    <n v="1"/>
    <x v="0"/>
    <x v="0"/>
    <s v="SI"/>
    <s v="SI"/>
    <s v="SI"/>
    <n v="0"/>
    <n v="1"/>
    <s v="TRANS. PROPIO"/>
    <x v="24"/>
    <x v="6"/>
    <n v="468"/>
    <n v="18"/>
    <n v="0.2"/>
  </r>
  <r>
    <d v="2019-06-13T00:00:00"/>
    <d v="1899-12-30T10:30:00"/>
    <d v="1899-12-30T10:30:00"/>
    <m/>
    <x v="1"/>
    <s v="JAR"/>
    <d v="2019-06-13T10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2"/>
    <x v="123"/>
    <x v="1"/>
    <m/>
    <n v="1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5:30:00"/>
    <d v="1899-12-30T15:30:00"/>
    <m/>
    <x v="1"/>
    <s v="JAR"/>
    <d v="2019-06-13T15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6"/>
    <x v="123"/>
    <x v="8"/>
    <m/>
    <n v="1"/>
    <x v="0"/>
    <x v="0"/>
    <s v="SI"/>
    <s v="SI"/>
    <s v="Retraso"/>
    <n v="1"/>
    <n v="0"/>
    <s v="CLIENTES"/>
    <x v="24"/>
    <x v="6"/>
    <n v="468"/>
    <n v="18"/>
    <n v="0.2"/>
  </r>
  <r>
    <d v="2019-06-13T00:00:00"/>
    <d v="1899-12-30T16:30:00"/>
    <d v="1899-12-30T16:30:00"/>
    <m/>
    <x v="1"/>
    <s v="JAR"/>
    <d v="2019-06-13T16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6"/>
    <x v="123"/>
    <x v="49"/>
    <m/>
    <n v="1"/>
    <x v="0"/>
    <x v="0"/>
    <s v="SI"/>
    <s v="SI"/>
    <s v="Retraso"/>
    <n v="1"/>
    <n v="0"/>
    <s v="CLIENTES"/>
    <x v="24"/>
    <x v="6"/>
    <n v="468"/>
    <n v="18"/>
    <n v="0.2"/>
  </r>
  <r>
    <d v="2019-06-13T00:00:00"/>
    <d v="1899-12-30T17:30:00"/>
    <d v="1899-12-30T17:30:00"/>
    <m/>
    <x v="1"/>
    <s v="JAR"/>
    <d v="2019-06-13T17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4"/>
    <x v="124"/>
    <x v="20"/>
    <m/>
    <n v="1"/>
    <x v="0"/>
    <x v="0"/>
    <s v="SI"/>
    <s v="Retraso"/>
    <s v="Retraso"/>
    <n v="1"/>
    <n v="0"/>
    <s v="CLIENTES"/>
    <x v="24"/>
    <x v="6"/>
    <n v="468"/>
    <n v="18"/>
    <n v="0.2"/>
  </r>
  <r>
    <d v="2019-06-13T00:00:00"/>
    <d v="1899-12-30T18:00:00"/>
    <d v="1899-12-30T18:00:00"/>
    <m/>
    <x v="1"/>
    <s v="JAR"/>
    <d v="2019-06-13T18:00:00"/>
    <s v="27814-28261"/>
    <s v="SESE"/>
    <s v="Carga"/>
    <x v="0"/>
    <n v="4"/>
    <n v="7"/>
    <x v="0"/>
    <s v="VALEO"/>
    <s v="Retira cliente Inyección"/>
    <s v="Jaén"/>
    <m/>
    <m/>
    <m/>
    <m/>
    <n v="30"/>
    <x v="8"/>
    <x v="123"/>
    <x v="57"/>
    <m/>
    <n v="0"/>
    <x v="0"/>
    <x v="0"/>
    <s v="SI"/>
    <s v="SI"/>
    <s v="Retraso"/>
    <n v="1"/>
    <n v="0"/>
    <s v="CLIENTES"/>
    <x v="24"/>
    <x v="6"/>
    <n v="468"/>
    <n v="18"/>
    <n v="0.2"/>
  </r>
  <r>
    <d v="2019-06-13T00:00:00"/>
    <d v="1899-12-30T17:15:00"/>
    <d v="1899-12-30T17:15:00"/>
    <m/>
    <x v="1"/>
    <s v="JAR"/>
    <d v="2019-06-13T17:30:00"/>
    <m/>
    <s v="TRANSABADELL"/>
    <s v="Carga"/>
    <x v="0"/>
    <n v="3"/>
    <n v="5"/>
    <x v="0"/>
    <s v="TRANSABADELL"/>
    <s v="DDP Cliente Inyección"/>
    <s v="varios"/>
    <m/>
    <m/>
    <m/>
    <m/>
    <n v="15"/>
    <x v="8"/>
    <x v="123"/>
    <x v="93"/>
    <m/>
    <n v="0"/>
    <x v="0"/>
    <x v="0"/>
    <s v="SI"/>
    <s v="SI"/>
    <s v="SI"/>
    <n v="0"/>
    <n v="1"/>
    <s v="TRANS. PROPIO"/>
    <x v="24"/>
    <x v="6"/>
    <n v="468"/>
    <n v="18"/>
    <n v="0.2"/>
  </r>
  <r>
    <d v="2019-06-13T00:00:00"/>
    <d v="1899-12-30T08:00:00"/>
    <d v="1899-12-30T08:00:00"/>
    <m/>
    <x v="1"/>
    <s v="JAR"/>
    <d v="2019-06-13T08:00:00"/>
    <n v="6007269"/>
    <s v="SUS MEDIOS"/>
    <s v="Carga"/>
    <x v="1"/>
    <n v="13.5"/>
    <n v="22"/>
    <x v="0"/>
    <s v="SCHOELLER FRANCIA"/>
    <s v="Retira cliente Filial"/>
    <s v="Reunión"/>
    <m/>
    <m/>
    <m/>
    <m/>
    <n v="60"/>
    <x v="4"/>
    <x v="123"/>
    <x v="9"/>
    <m/>
    <n v="1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09:00:00"/>
    <d v="1899-12-30T09:00:00"/>
    <m/>
    <x v="1"/>
    <s v="JAR"/>
    <d v="2019-06-13T09:00:00"/>
    <n v="6007269"/>
    <s v="SUS MEDIOS"/>
    <s v="Carga"/>
    <x v="1"/>
    <n v="13.5"/>
    <n v="22"/>
    <x v="0"/>
    <s v="SCHOELLER FRANCIA"/>
    <s v="Retira cliente Filial"/>
    <s v="Reunión"/>
    <m/>
    <m/>
    <m/>
    <m/>
    <n v="45"/>
    <x v="4"/>
    <x v="123"/>
    <x v="22"/>
    <m/>
    <n v="1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0:00:00"/>
    <d v="1899-12-30T10:00:00"/>
    <m/>
    <x v="1"/>
    <s v="JAR"/>
    <d v="2019-06-13T10:00:00"/>
    <m/>
    <s v="COBARPLAS"/>
    <s v="Descarga"/>
    <x v="0"/>
    <n v="6"/>
    <n v="9"/>
    <x v="0"/>
    <s v="COBARPLAST"/>
    <s v="Proveedor Roto"/>
    <s v="PALAU"/>
    <m/>
    <m/>
    <m/>
    <m/>
    <n v="45"/>
    <x v="4"/>
    <x v="123"/>
    <x v="14"/>
    <m/>
    <n v="0"/>
    <x v="0"/>
    <x v="0"/>
    <s v="SI"/>
    <s v="SI"/>
    <s v="SI"/>
    <n v="0"/>
    <n v="1"/>
    <s v="PROVEEDORES"/>
    <x v="24"/>
    <x v="6"/>
    <n v="468"/>
    <n v="18"/>
    <n v="0.2"/>
  </r>
  <r>
    <d v="2019-06-13T00:00:00"/>
    <d v="1899-12-30T07:30:00"/>
    <d v="1899-12-30T07:30:00"/>
    <m/>
    <x v="1"/>
    <s v="SJ"/>
    <d v="2019-06-13T07:30:00"/>
    <m/>
    <s v="GONZATRANS"/>
    <s v="Carga"/>
    <x v="1"/>
    <n v="13.5"/>
    <n v="26"/>
    <x v="0"/>
    <s v="GONZATRANS"/>
    <s v="Recogida diaria"/>
    <s v="varios"/>
    <m/>
    <m/>
    <m/>
    <m/>
    <n v="60"/>
    <x v="0"/>
    <x v="123"/>
    <x v="18"/>
    <m/>
    <n v="1"/>
    <x v="0"/>
    <x v="0"/>
    <s v="SI"/>
    <s v="SI"/>
    <s v="SI"/>
    <n v="0"/>
    <n v="1"/>
    <s v="TRANS. PROPIO"/>
    <x v="24"/>
    <x v="6"/>
    <n v="468"/>
    <n v="18"/>
    <n v="0.2"/>
  </r>
  <r>
    <d v="2019-06-13T00:00:00"/>
    <d v="1899-12-30T11:00:00"/>
    <d v="1899-12-30T11:00:00"/>
    <m/>
    <x v="1"/>
    <s v="JAR"/>
    <d v="2019-06-13T11:00:00"/>
    <m/>
    <s v="GONZATRANS"/>
    <s v="Carga"/>
    <x v="0"/>
    <n v="7"/>
    <n v="14"/>
    <x v="0"/>
    <s v="GONZATRANS"/>
    <s v="DDP Cliente Inyección"/>
    <s v="Varios"/>
    <m/>
    <m/>
    <m/>
    <m/>
    <n v="30"/>
    <x v="0"/>
    <x v="123"/>
    <x v="2"/>
    <m/>
    <n v="0"/>
    <x v="0"/>
    <x v="0"/>
    <s v="SI"/>
    <s v="SI"/>
    <s v="SI"/>
    <n v="0"/>
    <n v="1"/>
    <s v="TRANS. PROPIO"/>
    <x v="24"/>
    <x v="6"/>
    <n v="468"/>
    <n v="18"/>
    <n v="0.2"/>
  </r>
  <r>
    <d v="2019-06-13T00:00:00"/>
    <d v="1899-12-30T11:30:00"/>
    <d v="1899-12-30T11:30:00"/>
    <m/>
    <x v="1"/>
    <s v="JAR"/>
    <d v="2019-06-13T11:30:00"/>
    <n v="28415"/>
    <s v="EL MOSCA"/>
    <s v="Carga"/>
    <x v="1"/>
    <n v="13.5"/>
    <n v="12"/>
    <x v="0"/>
    <s v="FLUIDRA"/>
    <s v="DDP Cliente Roto"/>
    <s v="Murcia"/>
    <m/>
    <m/>
    <m/>
    <m/>
    <n v="45"/>
    <x v="6"/>
    <x v="123"/>
    <x v="39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3T00:00:00"/>
    <d v="1899-12-30T12:00:00"/>
    <d v="1899-12-30T12:00:00"/>
    <m/>
    <x v="1"/>
    <s v="JAR"/>
    <d v="2019-06-13T12:00:00"/>
    <n v="28332"/>
    <s v="SUS MEDIOS"/>
    <s v="Carga"/>
    <x v="0"/>
    <n v="7"/>
    <n v="15"/>
    <x v="0"/>
    <s v="MULTIPLASTIC"/>
    <s v="Retira cliente Inyección"/>
    <s v="Barcelona"/>
    <m/>
    <m/>
    <m/>
    <m/>
    <n v="30"/>
    <x v="2"/>
    <x v="123"/>
    <x v="4"/>
    <m/>
    <n v="0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2:15:00"/>
    <d v="1899-12-30T12:15:00"/>
    <m/>
    <x v="1"/>
    <s v="JAR"/>
    <d v="2019-06-13T12:30:00"/>
    <n v="26972"/>
    <s v="SUS MEDIOS"/>
    <s v="Carga"/>
    <x v="0"/>
    <n v="3"/>
    <n v="6"/>
    <x v="0"/>
    <s v="STORE &amp; GO "/>
    <s v="Retira cliente Inyección"/>
    <s v="Portugal"/>
    <m/>
    <s v="AV-56935 "/>
    <m/>
    <m/>
    <n v="20"/>
    <x v="0"/>
    <x v="123"/>
    <x v="36"/>
    <m/>
    <n v="0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2:30:00"/>
    <d v="1899-12-30T12:30:00"/>
    <m/>
    <x v="1"/>
    <s v="JAR"/>
    <d v="2019-06-13T12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4"/>
    <x v="123"/>
    <x v="5"/>
    <m/>
    <n v="1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3:30:00"/>
    <d v="1899-12-30T13:30:00"/>
    <m/>
    <x v="1"/>
    <s v="JAR"/>
    <d v="2019-06-13T13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6"/>
    <x v="123"/>
    <x v="8"/>
    <m/>
    <n v="1"/>
    <x v="0"/>
    <x v="0"/>
    <s v="SI"/>
    <s v="SI"/>
    <s v="Retraso"/>
    <n v="1"/>
    <n v="0"/>
    <s v="CLIENTES"/>
    <x v="24"/>
    <x v="6"/>
    <n v="468"/>
    <n v="18"/>
    <n v="0.2"/>
  </r>
  <r>
    <d v="2019-06-13T00:00:00"/>
    <d v="1899-12-30T14:30:00"/>
    <d v="1899-12-30T14:30:00"/>
    <m/>
    <x v="1"/>
    <s v="JAR"/>
    <d v="2019-06-13T14:30:00"/>
    <n v="6007280"/>
    <s v="J G H"/>
    <s v="Carga"/>
    <x v="1"/>
    <n v="13.5"/>
    <n v="26"/>
    <x v="2"/>
    <s v="RENTA BOX"/>
    <s v="Retira cliente Inyección"/>
    <s v="Grupo CFM"/>
    <m/>
    <m/>
    <m/>
    <m/>
    <n v="45"/>
    <x v="12"/>
    <x v="123"/>
    <x v="87"/>
    <m/>
    <n v="1"/>
    <x v="0"/>
    <x v="0"/>
    <s v="SI"/>
    <s v="SI"/>
    <s v="Retraso"/>
    <n v="1"/>
    <n v="0"/>
    <s v="CLIENTES"/>
    <x v="24"/>
    <x v="6"/>
    <n v="468"/>
    <n v="18"/>
    <n v="0.2"/>
  </r>
  <r>
    <d v="2019-06-13T00:00:00"/>
    <d v="1899-12-30T15:45:00"/>
    <d v="1899-12-30T15:45:00"/>
    <m/>
    <x v="1"/>
    <s v="JAR"/>
    <d v="2019-06-13T16:00:00"/>
    <n v="28440"/>
    <s v="SUS MEDIOS"/>
    <s v="Carga"/>
    <x v="0"/>
    <n v="3"/>
    <n v="5"/>
    <x v="0"/>
    <s v="PLASTIPON U E"/>
    <s v="Retira cliente Inyección"/>
    <s v="Pontevedra"/>
    <m/>
    <m/>
    <m/>
    <m/>
    <n v="15"/>
    <x v="3"/>
    <x v="123"/>
    <x v="55"/>
    <m/>
    <n v="0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07:00:00"/>
    <d v="1899-12-30T07:00:00"/>
    <m/>
    <x v="1"/>
    <s v="JAR"/>
    <d v="2019-06-13T07:00:00"/>
    <m/>
    <s v="SUS MEDIOS"/>
    <s v="Descarga"/>
    <x v="0"/>
    <n v="5"/>
    <n v="10"/>
    <x v="0"/>
    <s v="SERRADORA DOMENECH"/>
    <s v="Proveedor Inyección"/>
    <s v="PALAU"/>
    <m/>
    <m/>
    <m/>
    <m/>
    <n v="30"/>
    <x v="4"/>
    <x v="123"/>
    <x v="22"/>
    <m/>
    <n v="0"/>
    <x v="0"/>
    <x v="0"/>
    <s v="SI"/>
    <s v="SI"/>
    <s v="Retraso"/>
    <n v="1"/>
    <n v="0"/>
    <s v="PROVEEDORES"/>
    <x v="24"/>
    <x v="6"/>
    <n v="468"/>
    <n v="18"/>
    <n v="0.2"/>
  </r>
  <r>
    <d v="2019-06-13T00:00:00"/>
    <d v="1899-12-30T16:45:00"/>
    <d v="1899-12-30T16:45:00"/>
    <m/>
    <x v="1"/>
    <s v="JAR"/>
    <d v="2019-06-13T17:00:00"/>
    <m/>
    <s v="TRANSPARETS"/>
    <s v="Carga"/>
    <x v="0"/>
    <n v="6"/>
    <n v="6"/>
    <x v="0"/>
    <s v="AQUA AMBIENT"/>
    <s v="Retira cliente Roto"/>
    <s v="varios"/>
    <m/>
    <m/>
    <m/>
    <m/>
    <n v="30"/>
    <x v="6"/>
    <x v="123"/>
    <x v="87"/>
    <m/>
    <n v="0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2:45:00"/>
    <d v="1899-12-30T12:45:00"/>
    <m/>
    <x v="1"/>
    <s v="JAR"/>
    <d v="2019-06-13T13:00:00"/>
    <m/>
    <s v="PALLET WAY"/>
    <s v="Carga"/>
    <x v="0"/>
    <n v="1"/>
    <n v="1"/>
    <x v="0"/>
    <s v="PALET WAYS"/>
    <s v="DDP Cliente Inyección"/>
    <s v="Varios"/>
    <m/>
    <m/>
    <m/>
    <m/>
    <n v="10"/>
    <x v="0"/>
    <x v="123"/>
    <x v="54"/>
    <m/>
    <n v="0"/>
    <x v="0"/>
    <x v="0"/>
    <s v="SI"/>
    <s v="SI"/>
    <s v="SI"/>
    <n v="0"/>
    <n v="1"/>
    <s v="TRANS. PROPIO"/>
    <x v="24"/>
    <x v="6"/>
    <n v="468"/>
    <n v="18"/>
    <n v="0.2"/>
  </r>
  <r>
    <d v="2019-06-13T00:00:00"/>
    <d v="1899-12-30T13:00:00"/>
    <d v="1899-12-30T13:00:00"/>
    <m/>
    <x v="1"/>
    <s v="JAR"/>
    <d v="2019-06-13T13:00:00"/>
    <n v="28435"/>
    <s v="SUS MEDIOS"/>
    <s v="Carga"/>
    <x v="0"/>
    <n v="1"/>
    <n v="1"/>
    <x v="1"/>
    <s v="INORPACK"/>
    <s v="Retira cliente Inyección"/>
    <s v="Varios"/>
    <m/>
    <m/>
    <m/>
    <m/>
    <n v="10"/>
    <x v="0"/>
    <x v="123"/>
    <x v="37"/>
    <m/>
    <n v="0"/>
    <x v="0"/>
    <x v="0"/>
    <s v="SI"/>
    <s v="SI"/>
    <s v="SI"/>
    <n v="0"/>
    <n v="1"/>
    <s v="CLIENTES"/>
    <x v="24"/>
    <x v="6"/>
    <n v="468"/>
    <n v="18"/>
    <n v="0.2"/>
  </r>
  <r>
    <d v="2019-06-13T00:00:00"/>
    <d v="1899-12-30T11:15:00"/>
    <d v="1899-12-30T11:15:00"/>
    <m/>
    <x v="1"/>
    <s v="JAR"/>
    <d v="2019-06-13T11:30:00"/>
    <m/>
    <s v="DAVID BERTRAN"/>
    <s v="Carga"/>
    <x v="0"/>
    <n v="4"/>
    <n v="7"/>
    <x v="0"/>
    <s v="VARIOS"/>
    <s v="Proveedor Inyección"/>
    <s v="Hospitalet"/>
    <s v="Sigma"/>
    <m/>
    <m/>
    <m/>
    <n v="30"/>
    <x v="0"/>
    <x v="123"/>
    <x v="75"/>
    <m/>
    <n v="0"/>
    <x v="0"/>
    <x v="0"/>
    <s v="SI"/>
    <s v="SI"/>
    <s v="SI"/>
    <n v="0"/>
    <n v="1"/>
    <s v="PROVEEDORES"/>
    <x v="24"/>
    <x v="6"/>
    <n v="468"/>
    <n v="18"/>
    <n v="0.2"/>
  </r>
  <r>
    <d v="2019-06-13T00:00:00"/>
    <d v="1899-12-30T13:15:00"/>
    <d v="1899-12-30T13:15:00"/>
    <m/>
    <x v="1"/>
    <s v="JAR"/>
    <d v="2019-06-13T13:30:00"/>
    <m/>
    <s v="NIKA"/>
    <s v="Carga"/>
    <x v="0"/>
    <n v="4"/>
    <n v="6"/>
    <x v="0"/>
    <s v="RESIDUOS "/>
    <s v="Recogida diaria"/>
    <s v="Tarragona"/>
    <s v="Palets PRS"/>
    <m/>
    <m/>
    <m/>
    <n v="20"/>
    <x v="2"/>
    <x v="123"/>
    <x v="60"/>
    <m/>
    <n v="0"/>
    <x v="0"/>
    <x v="0"/>
    <s v="SI"/>
    <s v="SI"/>
    <s v="SI"/>
    <n v="0"/>
    <n v="1"/>
    <s v="TRANS. PROPIO"/>
    <x v="24"/>
    <x v="6"/>
    <n v="468"/>
    <n v="18"/>
    <n v="0.2"/>
  </r>
  <r>
    <d v="2019-06-13T00:00:00"/>
    <d v="1899-12-30T16:00:00"/>
    <m/>
    <m/>
    <x v="0"/>
    <s v="JAR"/>
    <d v="2019-06-13T16:00:00"/>
    <n v="28359"/>
    <s v="SUS MEDIOS"/>
    <s v="Carga"/>
    <x v="0"/>
    <n v="2"/>
    <n v="4"/>
    <x v="0"/>
    <s v="PLASTIPON U E"/>
    <s v="Retira cliente Inyección"/>
    <s v="Pontevedra"/>
    <m/>
    <m/>
    <m/>
    <m/>
    <n v="20"/>
    <x v="3"/>
    <x v="123"/>
    <x v="13"/>
    <m/>
    <n v="0"/>
    <x v="0"/>
    <x v="0"/>
    <s v="No"/>
    <s v="Sin cita"/>
    <s v="Sin cita"/>
    <n v="1"/>
    <n v="0"/>
    <s v="CLIENTES"/>
    <x v="24"/>
    <x v="6"/>
    <n v="468"/>
    <n v="18"/>
    <n v="0.2"/>
  </r>
  <r>
    <d v="2019-06-13T00:00:00"/>
    <d v="1899-12-30T08:30:00"/>
    <d v="1899-12-30T08:30:00"/>
    <m/>
    <x v="1"/>
    <s v="JAR"/>
    <d v="2019-06-13T08:30:00"/>
    <m/>
    <s v="DAVID BERTRAN"/>
    <s v="Carga"/>
    <x v="0"/>
    <n v="1"/>
    <n v="1"/>
    <x v="0"/>
    <s v="SIGMA "/>
    <s v="Proveedor Inyección"/>
    <s v="Hospitalet"/>
    <s v="Sigma"/>
    <m/>
    <m/>
    <m/>
    <n v="10"/>
    <x v="5"/>
    <x v="123"/>
    <x v="20"/>
    <m/>
    <n v="0"/>
    <x v="0"/>
    <x v="0"/>
    <s v="SI"/>
    <s v="SI"/>
    <s v="SI"/>
    <n v="0"/>
    <n v="1"/>
    <s v="PROVEEDORES"/>
    <x v="24"/>
    <x v="6"/>
    <n v="468"/>
    <n v="18"/>
    <n v="0.2"/>
  </r>
  <r>
    <d v="2019-06-14T00:00:00"/>
    <d v="1899-12-30T07:30:00"/>
    <d v="1899-12-30T07:30:00"/>
    <m/>
    <x v="1"/>
    <s v="SJ"/>
    <d v="2019-06-14T07:30:00"/>
    <m/>
    <s v="GONZATRANS"/>
    <s v="Carga"/>
    <x v="0"/>
    <n v="4"/>
    <n v="8"/>
    <x v="0"/>
    <s v="GONZATRANS"/>
    <s v="Recogida diaria"/>
    <s v="varios"/>
    <m/>
    <m/>
    <m/>
    <m/>
    <n v="30"/>
    <x v="0"/>
    <x v="124"/>
    <x v="18"/>
    <m/>
    <n v="0"/>
    <x v="0"/>
    <x v="0"/>
    <s v="SI"/>
    <s v="SI"/>
    <s v="SI"/>
    <n v="0"/>
    <n v="1"/>
    <s v="TRANS. PROPIO"/>
    <x v="24"/>
    <x v="6"/>
    <n v="468"/>
    <n v="18"/>
    <n v="0.2"/>
  </r>
  <r>
    <d v="2019-06-14T00:00:00"/>
    <d v="1899-12-30T10:00:00"/>
    <d v="1899-12-30T10:00:00"/>
    <m/>
    <x v="1"/>
    <s v="JAR"/>
    <d v="2019-06-14T10:00:00"/>
    <m/>
    <s v="SUS MEDIOS"/>
    <s v="Descarga"/>
    <x v="1"/>
    <n v="13.5"/>
    <n v="22"/>
    <x v="0"/>
    <s v="MORSSINKHOF"/>
    <s v="Proveedor Inyección"/>
    <s v="PALAU"/>
    <m/>
    <m/>
    <m/>
    <m/>
    <n v="60"/>
    <x v="0"/>
    <x v="124"/>
    <x v="14"/>
    <m/>
    <n v="1"/>
    <x v="0"/>
    <x v="0"/>
    <s v="SI"/>
    <s v="SI"/>
    <s v="SI"/>
    <n v="0"/>
    <n v="1"/>
    <s v="PROVEEDORES"/>
    <x v="24"/>
    <x v="6"/>
    <n v="468"/>
    <n v="18"/>
    <n v="0.2"/>
  </r>
  <r>
    <d v="2019-06-14T00:00:00"/>
    <d v="1899-12-30T11:00:00"/>
    <d v="1899-12-30T11:00:00"/>
    <m/>
    <x v="1"/>
    <s v="JAR"/>
    <d v="2019-06-14T11:00:00"/>
    <n v="6007280"/>
    <s v="J G H"/>
    <s v="Carga"/>
    <x v="1"/>
    <n v="13.5"/>
    <n v="26"/>
    <x v="2"/>
    <s v="RENTA BOX"/>
    <s v="Retira cliente Inyección"/>
    <s v="CFM"/>
    <m/>
    <m/>
    <m/>
    <m/>
    <n v="45"/>
    <x v="0"/>
    <x v="124"/>
    <x v="2"/>
    <m/>
    <n v="1"/>
    <x v="0"/>
    <x v="0"/>
    <s v="SI"/>
    <s v="SI"/>
    <s v="SI"/>
    <n v="0"/>
    <n v="1"/>
    <s v="CLIENTES"/>
    <x v="24"/>
    <x v="6"/>
    <n v="468"/>
    <n v="18"/>
    <n v="0.2"/>
  </r>
  <r>
    <d v="2019-06-14T00:00:00"/>
    <d v="1899-12-30T12:00:00"/>
    <d v="1899-12-30T12:00:00"/>
    <m/>
    <x v="1"/>
    <s v="JAR"/>
    <d v="2019-06-14T12:00:00"/>
    <n v="6007280"/>
    <s v="J G H"/>
    <s v="Carga"/>
    <x v="1"/>
    <n v="13.5"/>
    <n v="26"/>
    <x v="2"/>
    <s v="RENTA BOX"/>
    <s v="Retira cliente Inyección"/>
    <s v="CFM"/>
    <m/>
    <m/>
    <m/>
    <m/>
    <n v="45"/>
    <x v="4"/>
    <x v="124"/>
    <x v="4"/>
    <m/>
    <n v="1"/>
    <x v="0"/>
    <x v="0"/>
    <s v="SI"/>
    <s v="SI"/>
    <s v="SI"/>
    <n v="0"/>
    <n v="1"/>
    <s v="CLIENTES"/>
    <x v="24"/>
    <x v="6"/>
    <n v="468"/>
    <n v="18"/>
    <n v="0.2"/>
  </r>
  <r>
    <d v="2019-06-14T00:00:00"/>
    <d v="1899-12-30T16:45:00"/>
    <d v="1899-12-30T16:45:00"/>
    <m/>
    <x v="1"/>
    <s v="JAR"/>
    <d v="2019-06-14T17:00:00"/>
    <m/>
    <s v="TRANSPARETS"/>
    <s v="Carga"/>
    <x v="0"/>
    <n v="6"/>
    <n v="6"/>
    <x v="0"/>
    <s v="AQUA AMBIENT"/>
    <s v="Retira cliente Roto"/>
    <s v="varios"/>
    <m/>
    <m/>
    <m/>
    <m/>
    <n v="10"/>
    <x v="6"/>
    <x v="124"/>
    <x v="87"/>
    <m/>
    <n v="0"/>
    <x v="0"/>
    <x v="0"/>
    <s v="SI"/>
    <s v="SI"/>
    <s v="SI"/>
    <n v="0"/>
    <n v="1"/>
    <s v="CLIENTES"/>
    <x v="24"/>
    <x v="6"/>
    <n v="468"/>
    <n v="18"/>
    <n v="0.2"/>
  </r>
  <r>
    <d v="2019-06-14T00:00:00"/>
    <d v="1899-12-30T13:00:00"/>
    <d v="1899-12-30T13:00:00"/>
    <m/>
    <x v="1"/>
    <s v="JAR"/>
    <d v="2019-06-14T13:00:00"/>
    <n v="6007280"/>
    <s v="J G H"/>
    <s v="Carga"/>
    <x v="1"/>
    <n v="13.5"/>
    <n v="26"/>
    <x v="2"/>
    <s v="RENTA BOX"/>
    <s v="Retira cliente Inyección"/>
    <s v="CFM"/>
    <m/>
    <m/>
    <m/>
    <m/>
    <n v="45"/>
    <x v="12"/>
    <x v="124"/>
    <x v="42"/>
    <m/>
    <n v="1"/>
    <x v="0"/>
    <x v="0"/>
    <s v="SI"/>
    <s v="SI"/>
    <s v="Retraso"/>
    <n v="1"/>
    <n v="0"/>
    <s v="CLIENTES"/>
    <x v="24"/>
    <x v="6"/>
    <n v="468"/>
    <n v="18"/>
    <n v="0.2"/>
  </r>
  <r>
    <d v="2019-06-14T00:00:00"/>
    <d v="1899-12-30T15:00:00"/>
    <d v="1899-12-30T15:00:00"/>
    <m/>
    <x v="1"/>
    <s v="JAR"/>
    <d v="2019-06-14T15:00:00"/>
    <n v="6007280"/>
    <s v="J G H"/>
    <s v="Carga"/>
    <x v="1"/>
    <n v="13.5"/>
    <n v="26"/>
    <x v="2"/>
    <s v="RENTA BOX"/>
    <s v="Retira cliente Inyección"/>
    <s v="CFM"/>
    <m/>
    <m/>
    <m/>
    <m/>
    <n v="45"/>
    <x v="12"/>
    <x v="124"/>
    <x v="13"/>
    <m/>
    <n v="1"/>
    <x v="0"/>
    <x v="0"/>
    <s v="SI"/>
    <s v="SI"/>
    <s v="Retraso"/>
    <n v="1"/>
    <n v="0"/>
    <s v="CLIENTES"/>
    <x v="24"/>
    <x v="6"/>
    <n v="468"/>
    <n v="18"/>
    <n v="0.2"/>
  </r>
  <r>
    <d v="2019-06-14T00:00:00"/>
    <d v="1899-12-30T17:00:00"/>
    <d v="1899-12-30T17:00:00"/>
    <m/>
    <x v="1"/>
    <s v="JAR"/>
    <d v="2019-06-14T17:00:00"/>
    <n v="6007280"/>
    <s v="J G H"/>
    <s v="Carga"/>
    <x v="1"/>
    <n v="13.5"/>
    <n v="26"/>
    <x v="2"/>
    <s v="RENTA BOX"/>
    <s v="Retira cliente Inyección"/>
    <s v="EL JIMENADO"/>
    <m/>
    <m/>
    <m/>
    <m/>
    <n v="45"/>
    <x v="12"/>
    <x v="124"/>
    <x v="41"/>
    <m/>
    <n v="1"/>
    <x v="0"/>
    <x v="0"/>
    <s v="SI"/>
    <s v="SI"/>
    <s v="SI"/>
    <n v="0"/>
    <n v="1"/>
    <s v="CLIENTES"/>
    <x v="24"/>
    <x v="6"/>
    <n v="468"/>
    <n v="18"/>
    <n v="0.2"/>
  </r>
  <r>
    <d v="2019-06-14T00:00:00"/>
    <d v="1899-12-30T18:00:00"/>
    <d v="1899-12-30T18:00:00"/>
    <m/>
    <x v="1"/>
    <s v="JAR"/>
    <d v="2019-06-14T18:00:00"/>
    <n v="6007280"/>
    <s v="J G H"/>
    <s v="Carga"/>
    <x v="1"/>
    <n v="13.5"/>
    <n v="26"/>
    <x v="2"/>
    <s v="RENTA BOX"/>
    <s v="Retira cliente Inyección"/>
    <s v="EL JIMENADO"/>
    <m/>
    <m/>
    <m/>
    <m/>
    <n v="45"/>
    <x v="6"/>
    <x v="124"/>
    <x v="47"/>
    <m/>
    <n v="1"/>
    <x v="0"/>
    <x v="0"/>
    <s v="SI"/>
    <s v="SI"/>
    <s v="SI"/>
    <n v="0"/>
    <n v="1"/>
    <s v="CLIENTES"/>
    <x v="24"/>
    <x v="6"/>
    <n v="468"/>
    <n v="18"/>
    <n v="0.2"/>
  </r>
  <r>
    <d v="2019-06-14T00:00:00"/>
    <d v="1899-12-30T09:00:00"/>
    <d v="1899-12-30T09:00:00"/>
    <m/>
    <x v="1"/>
    <s v="JAR"/>
    <d v="2019-06-14T09:00:00"/>
    <m/>
    <s v="JOSE REY"/>
    <s v="Carga"/>
    <x v="1"/>
    <n v="13.5"/>
    <n v="26"/>
    <x v="0"/>
    <s v="FLUIDRA"/>
    <s v="DDP Cliente Roto"/>
    <s v="Maçanet de la Selva"/>
    <m/>
    <m/>
    <m/>
    <m/>
    <n v="60"/>
    <x v="4"/>
    <x v="124"/>
    <x v="22"/>
    <m/>
    <n v="1"/>
    <x v="0"/>
    <x v="0"/>
    <s v="SI"/>
    <s v="SI"/>
    <s v="SI"/>
    <n v="0"/>
    <n v="1"/>
    <s v="TRANS. PROPIO"/>
    <x v="24"/>
    <x v="6"/>
    <n v="468"/>
    <n v="18"/>
    <n v="0.2"/>
  </r>
  <r>
    <d v="2019-06-14T00:00:00"/>
    <d v="1899-12-30T08:30:00"/>
    <d v="1899-12-30T08:30:00"/>
    <m/>
    <x v="1"/>
    <s v="JAR"/>
    <d v="2019-06-14T08:30:00"/>
    <m/>
    <s v="SUS MEDIOS"/>
    <s v="Descarga"/>
    <x v="0"/>
    <n v="2"/>
    <n v="4"/>
    <x v="0"/>
    <s v="PUROMASTER"/>
    <s v="Proveedor Inyección"/>
    <s v="PALAU"/>
    <m/>
    <m/>
    <m/>
    <m/>
    <n v="15"/>
    <x v="5"/>
    <x v="124"/>
    <x v="14"/>
    <m/>
    <n v="0"/>
    <x v="0"/>
    <x v="0"/>
    <s v="SI"/>
    <s v="SI"/>
    <s v="Retraso"/>
    <n v="1"/>
    <n v="0"/>
    <s v="PROVEEDORES"/>
    <x v="24"/>
    <x v="6"/>
    <n v="468"/>
    <n v="18"/>
    <n v="0.2"/>
  </r>
  <r>
    <d v="2019-06-14T00:00:00"/>
    <d v="1899-12-30T12:30:00"/>
    <d v="1899-12-30T12:30:00"/>
    <m/>
    <x v="1"/>
    <s v="JAR"/>
    <d v="2019-06-14T12:30:00"/>
    <n v="27762"/>
    <s v="GARVI"/>
    <s v="Carga"/>
    <x v="0"/>
    <n v="2"/>
    <n v="3"/>
    <x v="0"/>
    <s v="EXPLOTACIONS PONS MARINS"/>
    <s v="DDP Cliente Inyección"/>
    <s v="Menorca"/>
    <m/>
    <m/>
    <m/>
    <m/>
    <n v="15"/>
    <x v="0"/>
    <x v="124"/>
    <x v="5"/>
    <m/>
    <n v="0"/>
    <x v="0"/>
    <x v="0"/>
    <s v="SI"/>
    <s v="SI"/>
    <s v="SI"/>
    <n v="0"/>
    <n v="1"/>
    <s v="TRANS. PROPIO"/>
    <x v="24"/>
    <x v="6"/>
    <n v="468"/>
    <n v="18"/>
    <n v="0.2"/>
  </r>
  <r>
    <d v="2019-06-14T00:00:00"/>
    <d v="1899-12-30T19:00:00"/>
    <d v="1899-12-30T19:00:00"/>
    <m/>
    <x v="1"/>
    <s v="JAR"/>
    <d v="2019-06-14T19:00:00"/>
    <n v="6007280"/>
    <s v="J G H"/>
    <s v="Carga"/>
    <x v="1"/>
    <n v="13.5"/>
    <n v="26"/>
    <x v="2"/>
    <s v="RENTA BOX"/>
    <s v="Retira cliente Inyección"/>
    <s v="EL JIMENADO"/>
    <m/>
    <m/>
    <m/>
    <m/>
    <n v="45"/>
    <x v="6"/>
    <x v="124"/>
    <x v="57"/>
    <m/>
    <n v="1"/>
    <x v="0"/>
    <x v="0"/>
    <s v="SI"/>
    <s v="SI"/>
    <s v="SI"/>
    <n v="0"/>
    <n v="1"/>
    <s v="CLIENTES"/>
    <x v="24"/>
    <x v="6"/>
    <n v="468"/>
    <n v="18"/>
    <n v="0.2"/>
  </r>
  <r>
    <d v="2019-06-14T00:00:00"/>
    <d v="1899-12-30T13:30:00"/>
    <d v="1899-12-30T13:30:00"/>
    <m/>
    <x v="1"/>
    <s v="JAR"/>
    <d v="2019-06-14T13:30:00"/>
    <n v="28427"/>
    <s v="GONZATRANS"/>
    <s v="Carga"/>
    <x v="1"/>
    <n v="13.5"/>
    <n v="7"/>
    <x v="0"/>
    <s v="FLUIDRA"/>
    <s v="DDP Cliente Roto"/>
    <s v="Cordoba"/>
    <m/>
    <m/>
    <m/>
    <m/>
    <n v="30"/>
    <x v="6"/>
    <x v="124"/>
    <x v="42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4T00:00:00"/>
    <d v="1899-12-30T20:00:00"/>
    <d v="1899-12-30T20:00:00"/>
    <m/>
    <x v="1"/>
    <s v="JAR"/>
    <d v="2019-06-14T20:00:00"/>
    <m/>
    <s v="SUS MEDIOS"/>
    <s v="Descarga"/>
    <x v="0"/>
    <n v="4"/>
    <n v="6"/>
    <x v="0"/>
    <s v="BEKUPLAST"/>
    <s v="Proveedor Inyección"/>
    <s v="PALAU"/>
    <s v="urgentes para producción."/>
    <m/>
    <m/>
    <m/>
    <n v="20"/>
    <x v="0"/>
    <x v="125"/>
    <x v="9"/>
    <m/>
    <n v="0"/>
    <x v="0"/>
    <x v="0"/>
    <s v="SI"/>
    <s v="Retraso"/>
    <s v="Retraso"/>
    <n v="1"/>
    <n v="0"/>
    <s v="PROVEEDORES"/>
    <x v="25"/>
    <x v="6"/>
    <n v="468"/>
    <n v="18"/>
    <n v="0.2"/>
  </r>
  <r>
    <d v="2019-06-14T00:00:00"/>
    <d v="1899-12-30T08:00:00"/>
    <d v="1899-12-30T08:00:00"/>
    <m/>
    <x v="1"/>
    <s v="JAR"/>
    <d v="2019-06-14T08:00:00"/>
    <m/>
    <s v="DAVID BERTRAN"/>
    <s v="Carga"/>
    <x v="0"/>
    <n v="4"/>
    <n v="6"/>
    <x v="0"/>
    <s v="SIGMA "/>
    <s v="Proveedor Inyección"/>
    <s v="HOSPITALET"/>
    <m/>
    <m/>
    <m/>
    <m/>
    <n v="30"/>
    <x v="0"/>
    <x v="124"/>
    <x v="9"/>
    <m/>
    <n v="0"/>
    <x v="0"/>
    <x v="0"/>
    <s v="SI"/>
    <s v="SI"/>
    <s v="SI"/>
    <n v="0"/>
    <n v="1"/>
    <s v="PROVEEDORES"/>
    <x v="24"/>
    <x v="6"/>
    <n v="468"/>
    <n v="18"/>
    <n v="0.2"/>
  </r>
  <r>
    <d v="2019-06-14T00:00:00"/>
    <d v="1899-12-30T11:30:00"/>
    <d v="1899-12-30T11:30:00"/>
    <m/>
    <x v="1"/>
    <s v="JAR"/>
    <d v="2019-06-14T11:30:00"/>
    <m/>
    <s v="ALGAITRUCK"/>
    <s v="Descarga"/>
    <x v="1"/>
    <n v="13.5"/>
    <n v="22"/>
    <x v="0"/>
    <s v="SCHOELLER  LORQUI"/>
    <s v="Entre plantas"/>
    <s v="PALAU"/>
    <m/>
    <m/>
    <m/>
    <m/>
    <n v="60"/>
    <x v="4"/>
    <x v="124"/>
    <x v="3"/>
    <m/>
    <n v="1"/>
    <x v="0"/>
    <x v="0"/>
    <s v="SI"/>
    <s v="SI"/>
    <s v="SI"/>
    <n v="0"/>
    <n v="1"/>
    <s v="TRANS. PROPIO"/>
    <x v="24"/>
    <x v="6"/>
    <n v="468"/>
    <n v="18"/>
    <n v="0.2"/>
  </r>
  <r>
    <d v="2019-06-14T00:00:00"/>
    <d v="1899-12-30T12:15:00"/>
    <d v="1899-12-30T12:15:00"/>
    <m/>
    <x v="1"/>
    <s v="JAR"/>
    <d v="2019-06-14T12:30:00"/>
    <n v="28307"/>
    <s v="JOSE REY"/>
    <s v="Carga"/>
    <x v="1"/>
    <n v="13.5"/>
    <n v="33"/>
    <x v="0"/>
    <s v="BARREIRO PESCA"/>
    <s v="DDP Cliente Inyección"/>
    <s v="CADIZ"/>
    <m/>
    <s v="4700-GDR"/>
    <m/>
    <m/>
    <n v="45"/>
    <x v="0"/>
    <x v="124"/>
    <x v="37"/>
    <m/>
    <n v="1"/>
    <x v="0"/>
    <x v="0"/>
    <s v="SI"/>
    <s v="SI"/>
    <s v="Retraso"/>
    <n v="1"/>
    <n v="0"/>
    <s v="TRANS. PROPIO"/>
    <x v="24"/>
    <x v="6"/>
    <n v="468"/>
    <n v="18"/>
    <n v="0.2"/>
  </r>
  <r>
    <d v="2019-06-14T00:00:00"/>
    <d v="1899-12-30T13:15:00"/>
    <d v="1899-12-30T13:15:00"/>
    <m/>
    <x v="1"/>
    <s v="JAR"/>
    <d v="2019-06-14T13:30:00"/>
    <m/>
    <s v="DAVID BERTRAN"/>
    <s v="Descarga"/>
    <x v="0"/>
    <n v="4"/>
    <n v="5"/>
    <x v="0"/>
    <s v="SIGMA "/>
    <s v="Proveedor Inyección"/>
    <s v="PALAU"/>
    <m/>
    <m/>
    <m/>
    <m/>
    <n v="15"/>
    <x v="0"/>
    <x v="124"/>
    <x v="60"/>
    <m/>
    <n v="0"/>
    <x v="0"/>
    <x v="0"/>
    <s v="SI"/>
    <s v="SI"/>
    <s v="SI"/>
    <n v="0"/>
    <n v="1"/>
    <s v="PROVEEDORES"/>
    <x v="24"/>
    <x v="6"/>
    <n v="468"/>
    <n v="18"/>
    <n v="0.2"/>
  </r>
  <r>
    <d v="2019-06-14T00:00:00"/>
    <d v="1899-12-30T10:30:00"/>
    <d v="1899-12-30T10:30:00"/>
    <m/>
    <x v="1"/>
    <s v="JAR"/>
    <d v="2019-06-14T10:30:00"/>
    <m/>
    <s v="DAVID BERTRAN"/>
    <s v="Descarga"/>
    <x v="0"/>
    <n v="4"/>
    <n v="6"/>
    <x v="0"/>
    <s v="SIGMA "/>
    <s v="Proveedor Inyección"/>
    <s v="PALAU"/>
    <m/>
    <m/>
    <m/>
    <m/>
    <n v="15"/>
    <x v="5"/>
    <x v="124"/>
    <x v="1"/>
    <m/>
    <n v="0"/>
    <x v="0"/>
    <x v="0"/>
    <s v="SI"/>
    <s v="SI"/>
    <s v="SI"/>
    <n v="0"/>
    <n v="1"/>
    <s v="PROVEEDORES"/>
    <x v="24"/>
    <x v="6"/>
    <n v="468"/>
    <n v="18"/>
    <n v="0.2"/>
  </r>
  <r>
    <d v="2019-06-14T00:00:00"/>
    <d v="1899-12-30T17:30:00"/>
    <m/>
    <m/>
    <x v="0"/>
    <s v="JAR"/>
    <d v="2019-06-14T17:30:00"/>
    <n v="28231"/>
    <s v="SESE"/>
    <s v="Carga"/>
    <x v="1"/>
    <n v="13.5"/>
    <n v="21"/>
    <x v="0"/>
    <s v="VALEO"/>
    <s v="Retira cliente Inyección"/>
    <s v="JAEN"/>
    <m/>
    <m/>
    <m/>
    <m/>
    <n v="60"/>
    <x v="8"/>
    <x v="124"/>
    <x v="56"/>
    <m/>
    <n v="1"/>
    <x v="0"/>
    <x v="0"/>
    <s v="No"/>
    <s v="Sin cita"/>
    <s v="Sin cita"/>
    <n v="1"/>
    <n v="0"/>
    <s v="CLIENTES"/>
    <x v="24"/>
    <x v="6"/>
    <n v="468"/>
    <n v="18"/>
    <n v="0.2"/>
  </r>
  <r>
    <d v="2019-06-14T00:00:00"/>
    <d v="1899-12-30T16:30:00"/>
    <d v="1899-12-30T16:30:00"/>
    <m/>
    <x v="1"/>
    <s v="JAR"/>
    <d v="2019-06-14T16:30:00"/>
    <m/>
    <s v="TRANSABADELL"/>
    <s v="Carga"/>
    <x v="0"/>
    <n v="3"/>
    <n v="5"/>
    <x v="0"/>
    <s v="TRANSABADELL"/>
    <s v="DDP Cliente Inyección"/>
    <s v="VARIOS"/>
    <m/>
    <m/>
    <m/>
    <m/>
    <n v="20"/>
    <x v="8"/>
    <x v="124"/>
    <x v="8"/>
    <m/>
    <n v="0"/>
    <x v="0"/>
    <x v="0"/>
    <s v="SI"/>
    <s v="SI"/>
    <s v="SI"/>
    <n v="0"/>
    <n v="1"/>
    <s v="TRANS. PROPIO"/>
    <x v="24"/>
    <x v="6"/>
    <n v="468"/>
    <n v="18"/>
    <n v="0.2"/>
  </r>
  <r>
    <d v="2019-06-17T00:00:00"/>
    <d v="1899-12-30T10:00:00"/>
    <d v="1899-12-30T10:00:00"/>
    <m/>
    <x v="1"/>
    <s v="JAR"/>
    <d v="2019-06-17T10:00:00"/>
    <m/>
    <s v="NOUTRANSPORT"/>
    <s v="Descarga"/>
    <x v="1"/>
    <n v="13.5"/>
    <n v="26"/>
    <x v="0"/>
    <s v="SCHOELLER GAILLON"/>
    <s v="Filial Import"/>
    <s v="GAILLON"/>
    <s v="CB-1288"/>
    <m/>
    <m/>
    <m/>
    <n v="45"/>
    <x v="0"/>
    <x v="125"/>
    <x v="14"/>
    <m/>
    <n v="1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09:00:00"/>
    <d v="1899-12-30T09:00:00"/>
    <m/>
    <x v="1"/>
    <s v="JAR"/>
    <d v="2019-06-17T09:00:00"/>
    <m/>
    <s v="COBARPLAS"/>
    <s v="Descarga"/>
    <x v="0"/>
    <n v="9"/>
    <n v="17"/>
    <x v="0"/>
    <s v="COBARPLAST"/>
    <s v="Proveedor Inyección"/>
    <s v="PALAU"/>
    <m/>
    <m/>
    <m/>
    <m/>
    <n v="40"/>
    <x v="4"/>
    <x v="125"/>
    <x v="22"/>
    <m/>
    <n v="0"/>
    <x v="0"/>
    <x v="0"/>
    <s v="SI"/>
    <s v="SI"/>
    <s v="SI"/>
    <n v="0"/>
    <n v="1"/>
    <s v="PROVEEDORES"/>
    <x v="25"/>
    <x v="6"/>
    <n v="468"/>
    <n v="18"/>
    <n v="0.2"/>
  </r>
  <r>
    <d v="2019-06-17T00:00:00"/>
    <d v="1899-12-30T11:15:00"/>
    <d v="1899-12-30T11:15:00"/>
    <m/>
    <x v="1"/>
    <s v="JAR"/>
    <d v="2019-06-17T11:30:00"/>
    <n v="6007256"/>
    <s v="BREGER"/>
    <s v="Carga"/>
    <x v="0"/>
    <n v="1"/>
    <n v="1"/>
    <x v="0"/>
    <s v="SCHOELLER FRANCIA"/>
    <s v="Retira cliente Filial"/>
    <s v="France"/>
    <m/>
    <m/>
    <m/>
    <m/>
    <n v="15"/>
    <x v="4"/>
    <x v="125"/>
    <x v="43"/>
    <m/>
    <n v="0"/>
    <x v="0"/>
    <x v="0"/>
    <s v="SI"/>
    <s v="SI"/>
    <s v="Adelanto"/>
    <n v="0"/>
    <n v="1"/>
    <s v="CLIENTES"/>
    <x v="25"/>
    <x v="6"/>
    <n v="468"/>
    <n v="18"/>
    <n v="0.2"/>
  </r>
  <r>
    <d v="2019-06-17T00:00:00"/>
    <d v="1899-12-30T17:00:00"/>
    <d v="1899-12-30T17:00:00"/>
    <m/>
    <x v="1"/>
    <s v="JAR"/>
    <d v="2019-06-17T17:00:00"/>
    <n v="6007280"/>
    <s v="J G H"/>
    <s v="Carga"/>
    <x v="1"/>
    <n v="13.5"/>
    <n v="26"/>
    <x v="2"/>
    <s v="RENTA BOX"/>
    <s v="Retira cliente Inyección"/>
    <s v="EL JIMENADO"/>
    <m/>
    <m/>
    <m/>
    <m/>
    <n v="45"/>
    <x v="6"/>
    <x v="125"/>
    <x v="41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8:00:00"/>
    <d v="1899-12-30T18:00:00"/>
    <m/>
    <x v="1"/>
    <s v="JAR"/>
    <d v="2019-06-17T18:00:00"/>
    <n v="6007280"/>
    <s v="J G H"/>
    <s v="Carga"/>
    <x v="1"/>
    <n v="13.5"/>
    <n v="26"/>
    <x v="2"/>
    <s v="RENTA BOX"/>
    <s v="Retira cliente Inyección"/>
    <s v="EL JIMENADO"/>
    <m/>
    <m/>
    <m/>
    <m/>
    <n v="45"/>
    <x v="12"/>
    <x v="125"/>
    <x v="47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1:00:00"/>
    <d v="1899-12-30T11:00:00"/>
    <m/>
    <x v="1"/>
    <s v="JAR"/>
    <d v="2019-06-17T11:00:00"/>
    <m/>
    <s v="NOUTRANSPORT"/>
    <s v="Carga"/>
    <x v="1"/>
    <n v="13.5"/>
    <n v="26"/>
    <x v="0"/>
    <s v="SCHOELLER FRANCIA"/>
    <s v="DDP Cliente Filial"/>
    <s v="PALAU"/>
    <s v="MOLDE + PEDIDOS "/>
    <m/>
    <m/>
    <m/>
    <n v="40"/>
    <x v="0"/>
    <x v="125"/>
    <x v="2"/>
    <m/>
    <n v="1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2:00:00"/>
    <d v="1899-12-30T12:00:00"/>
    <m/>
    <x v="1"/>
    <s v="JAR"/>
    <d v="2019-06-17T12:00:00"/>
    <n v="28307"/>
    <s v="JOSE REY"/>
    <s v="Carga"/>
    <x v="1"/>
    <n v="13.5"/>
    <n v="33"/>
    <x v="0"/>
    <s v="BARREIRO PESCA"/>
    <s v="DDP Cliente Inyección"/>
    <s v="CADIZ"/>
    <m/>
    <m/>
    <m/>
    <m/>
    <n v="45"/>
    <x v="0"/>
    <x v="125"/>
    <x v="4"/>
    <m/>
    <n v="1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6:45:00"/>
    <d v="1899-12-30T16:45:00"/>
    <m/>
    <x v="1"/>
    <s v="JAR"/>
    <d v="2019-06-17T17:00:00"/>
    <m/>
    <s v="TRANSPARETS"/>
    <s v="Carga"/>
    <x v="0"/>
    <n v="6"/>
    <n v="6"/>
    <x v="0"/>
    <s v="AQUA AMBIENT"/>
    <s v="Retira cliente Roto"/>
    <s v="varios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6-17T00:00:00"/>
    <d v="1899-12-30T09:30:00"/>
    <d v="1899-12-30T09:30:00"/>
    <m/>
    <x v="1"/>
    <s v="JAR"/>
    <d v="2019-06-17T09:30:00"/>
    <n v="28314"/>
    <s v="MORARTE"/>
    <s v="Carga"/>
    <x v="1"/>
    <n v="13.5"/>
    <n v="26"/>
    <x v="0"/>
    <s v="ALGONTEC SL"/>
    <s v="DDP Cliente Inyección"/>
    <s v="Poland"/>
    <m/>
    <m/>
    <m/>
    <m/>
    <n v="45"/>
    <x v="4"/>
    <x v="125"/>
    <x v="0"/>
    <m/>
    <n v="1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2:30:00"/>
    <d v="1899-12-30T12:30:00"/>
    <m/>
    <x v="1"/>
    <s v="JAR"/>
    <d v="2019-06-17T12:30:00"/>
    <s v="6007280-LORQUI"/>
    <s v="J G H"/>
    <s v="Carga"/>
    <x v="1"/>
    <n v="13.5"/>
    <n v="26"/>
    <x v="2"/>
    <s v="RENTA BOX"/>
    <s v="Retira cliente Inyección"/>
    <s v="LORQUI"/>
    <m/>
    <m/>
    <m/>
    <m/>
    <n v="45"/>
    <x v="2"/>
    <x v="125"/>
    <x v="5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4:00:00"/>
    <d v="1899-12-30T14:00:00"/>
    <m/>
    <x v="1"/>
    <s v="JAR"/>
    <d v="2019-06-17T14:00:00"/>
    <s v="6007280-LORQUI"/>
    <s v="J G H"/>
    <s v="Carga"/>
    <x v="1"/>
    <n v="13.5"/>
    <n v="26"/>
    <x v="2"/>
    <s v="RENTA BOX"/>
    <s v="Retira cliente Inyección"/>
    <s v="LORQUI"/>
    <m/>
    <m/>
    <m/>
    <m/>
    <n v="45"/>
    <x v="6"/>
    <x v="125"/>
    <x v="42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5:00:00"/>
    <d v="1899-12-30T15:00:00"/>
    <m/>
    <x v="1"/>
    <s v="JAR"/>
    <d v="2019-06-17T15:00:00"/>
    <s v="6007280-LORQUI"/>
    <s v="J G H"/>
    <s v="Carga"/>
    <x v="1"/>
    <n v="13.5"/>
    <n v="26"/>
    <x v="2"/>
    <s v="RENTA BOX"/>
    <s v="Retira cliente Inyección"/>
    <s v="LORQUI"/>
    <m/>
    <m/>
    <m/>
    <m/>
    <n v="45"/>
    <x v="12"/>
    <x v="125"/>
    <x v="39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9:00:00"/>
    <d v="1899-12-30T19:00:00"/>
    <m/>
    <x v="1"/>
    <s v="JAR"/>
    <d v="2019-06-17T19:00:00"/>
    <s v="6007280-LORQUI"/>
    <s v="J G H"/>
    <s v="Carga"/>
    <x v="1"/>
    <n v="13.5"/>
    <n v="26"/>
    <x v="2"/>
    <s v="RENTA BOX"/>
    <s v="Retira cliente Inyección"/>
    <s v="LORQUI"/>
    <m/>
    <m/>
    <m/>
    <m/>
    <n v="45"/>
    <x v="12"/>
    <x v="125"/>
    <x v="56"/>
    <m/>
    <n v="1"/>
    <x v="0"/>
    <x v="0"/>
    <s v="SI"/>
    <s v="SI"/>
    <s v="Adelanto"/>
    <n v="0"/>
    <n v="1"/>
    <s v="CLIENTES"/>
    <x v="25"/>
    <x v="6"/>
    <n v="468"/>
    <n v="18"/>
    <n v="0.2"/>
  </r>
  <r>
    <d v="2019-06-17T00:00:00"/>
    <d v="1899-12-30T20:00:00"/>
    <d v="1899-12-30T20:00:00"/>
    <m/>
    <x v="1"/>
    <s v="JAR"/>
    <d v="2019-06-17T20:00:00"/>
    <s v="6007280-LORQUI"/>
    <s v="J G H"/>
    <s v="Carga"/>
    <x v="1"/>
    <n v="13.5"/>
    <n v="26"/>
    <x v="2"/>
    <s v="RENTA BOX"/>
    <s v="Retira cliente Inyección"/>
    <s v="LORQUI"/>
    <m/>
    <m/>
    <m/>
    <m/>
    <n v="45"/>
    <x v="6"/>
    <x v="125"/>
    <x v="50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7:30:00"/>
    <d v="1899-12-30T17:30:00"/>
    <m/>
    <x v="1"/>
    <s v="JAR"/>
    <d v="2019-06-17T17:30:00"/>
    <n v="6007266"/>
    <s v="BREGER"/>
    <s v="Carga"/>
    <x v="1"/>
    <n v="13.5"/>
    <n v="33"/>
    <x v="0"/>
    <s v="SCHOELLER FRANCIA"/>
    <s v="Retira cliente Filial"/>
    <s v="France"/>
    <m/>
    <m/>
    <m/>
    <m/>
    <n v="60"/>
    <x v="8"/>
    <x v="125"/>
    <x v="56"/>
    <m/>
    <n v="1"/>
    <x v="0"/>
    <x v="0"/>
    <s v="SI"/>
    <s v="SI"/>
    <s v="SI"/>
    <n v="0"/>
    <n v="1"/>
    <s v="CLIENTES"/>
    <x v="25"/>
    <x v="6"/>
    <n v="468"/>
    <n v="18"/>
    <n v="0.2"/>
  </r>
  <r>
    <d v="2019-06-17T00:00:00"/>
    <d v="1899-12-30T16:30:00"/>
    <d v="1899-12-30T16:30:00"/>
    <m/>
    <x v="1"/>
    <s v="JAR"/>
    <d v="2019-06-17T16:30:00"/>
    <m/>
    <s v="TRANSABADELL"/>
    <s v="Carga"/>
    <x v="0"/>
    <n v="1"/>
    <n v="1"/>
    <x v="0"/>
    <s v="TRANSABADELL"/>
    <s v="DDP Cliente Inyección"/>
    <s v="varios"/>
    <m/>
    <m/>
    <m/>
    <m/>
    <n v="10"/>
    <x v="8"/>
    <x v="125"/>
    <x v="8"/>
    <m/>
    <n v="0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6:00:00"/>
    <d v="1899-12-30T16:00:00"/>
    <m/>
    <x v="1"/>
    <s v="JAR"/>
    <d v="2019-06-17T16:00:00"/>
    <n v="6007236"/>
    <s v="NOUTRANSPORT"/>
    <s v="Carga"/>
    <x v="1"/>
    <n v="13.5"/>
    <n v="26"/>
    <x v="0"/>
    <s v="SCHOELLER FRANCIA"/>
    <s v="DDP Cliente Filial"/>
    <s v="France"/>
    <m/>
    <m/>
    <m/>
    <m/>
    <n v="45"/>
    <x v="6"/>
    <x v="125"/>
    <x v="13"/>
    <m/>
    <n v="1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1:30:00"/>
    <d v="1899-12-30T11:30:00"/>
    <m/>
    <x v="1"/>
    <s v="JAR"/>
    <d v="2019-06-17T11:30:00"/>
    <n v="28314"/>
    <s v="MORARTE"/>
    <s v="Carga"/>
    <x v="1"/>
    <n v="13.5"/>
    <n v="26"/>
    <x v="0"/>
    <s v="ALGONTEC SL"/>
    <s v="DDP Cliente Inyección"/>
    <s v="Poland"/>
    <m/>
    <m/>
    <m/>
    <m/>
    <n v="60"/>
    <x v="0"/>
    <x v="125"/>
    <x v="3"/>
    <m/>
    <n v="1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0:10:00"/>
    <d v="1899-12-30T10:10:00"/>
    <m/>
    <x v="1"/>
    <s v="JAR"/>
    <d v="2019-06-17T10:00:00"/>
    <m/>
    <s v="DAVID BERTRAN"/>
    <s v="Descarga"/>
    <x v="0"/>
    <n v="4"/>
    <n v="5"/>
    <x v="0"/>
    <s v="ALTOPLAST"/>
    <s v="Proveedor Inyección"/>
    <s v="PALAU"/>
    <m/>
    <m/>
    <m/>
    <m/>
    <n v="15"/>
    <x v="1"/>
    <x v="125"/>
    <x v="95"/>
    <m/>
    <n v="0"/>
    <x v="0"/>
    <x v="0"/>
    <s v="SI"/>
    <s v="SI"/>
    <s v="SI"/>
    <n v="0"/>
    <n v="1"/>
    <s v="PROVEEDORES"/>
    <x v="25"/>
    <x v="6"/>
    <n v="468"/>
    <n v="18"/>
    <n v="0.2"/>
  </r>
  <r>
    <d v="2019-06-17T00:00:00"/>
    <d v="1899-12-30T10:45:00"/>
    <d v="1899-12-30T10:45:00"/>
    <m/>
    <x v="1"/>
    <s v="JAR"/>
    <d v="2019-06-17T11:00:00"/>
    <n v="28328"/>
    <s v="DAVID BERTRAN"/>
    <s v="Carga"/>
    <x v="0"/>
    <n v="4"/>
    <n v="6"/>
    <x v="0"/>
    <s v="GRIFOLS"/>
    <s v="DDP Cliente Inyección"/>
    <s v="Parets"/>
    <m/>
    <m/>
    <m/>
    <m/>
    <n v="20"/>
    <x v="5"/>
    <x v="125"/>
    <x v="32"/>
    <m/>
    <n v="0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1:45:00"/>
    <d v="1899-12-30T11:45:00"/>
    <m/>
    <x v="1"/>
    <s v="JAR"/>
    <d v="2019-06-17T12:00:00"/>
    <m/>
    <s v="DAVID BERTRAN"/>
    <s v="Carga"/>
    <x v="0"/>
    <n v="2"/>
    <n v="2"/>
    <x v="0"/>
    <s v="ITC"/>
    <s v="DDP Cliente Roto"/>
    <s v="Sta. Perpetua"/>
    <m/>
    <m/>
    <m/>
    <m/>
    <n v="15"/>
    <x v="5"/>
    <x v="125"/>
    <x v="63"/>
    <m/>
    <n v="0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2:15:00"/>
    <d v="1899-12-30T12:15:00"/>
    <m/>
    <x v="1"/>
    <s v="JAR"/>
    <d v="2019-06-17T12:30:00"/>
    <m/>
    <s v="GONZATRANS"/>
    <s v="Descarga"/>
    <x v="0"/>
    <n v="9"/>
    <n v="18"/>
    <x v="0"/>
    <s v="SIGMA "/>
    <s v="Proveedor Inyección"/>
    <s v="PALAU"/>
    <m/>
    <m/>
    <m/>
    <m/>
    <n v="40"/>
    <x v="4"/>
    <x v="125"/>
    <x v="60"/>
    <m/>
    <n v="0"/>
    <x v="0"/>
    <x v="0"/>
    <s v="SI"/>
    <s v="SI"/>
    <s v="Retraso"/>
    <n v="1"/>
    <n v="0"/>
    <s v="PROVEEDORES"/>
    <x v="25"/>
    <x v="6"/>
    <n v="468"/>
    <n v="18"/>
    <n v="0.2"/>
  </r>
  <r>
    <d v="2019-06-17T00:00:00"/>
    <d v="1899-12-30T14:30:00"/>
    <d v="1899-12-30T14:30:00"/>
    <m/>
    <x v="1"/>
    <s v="JAR"/>
    <d v="2019-06-17T14:30:00"/>
    <m/>
    <s v="GONZATRANS"/>
    <s v="Carga"/>
    <x v="0"/>
    <n v="8"/>
    <n v="16"/>
    <x v="0"/>
    <s v="GONZATRANS"/>
    <s v="DDP Cliente Inyección"/>
    <s v="LLeida"/>
    <m/>
    <m/>
    <m/>
    <m/>
    <n v="40"/>
    <x v="8"/>
    <x v="125"/>
    <x v="12"/>
    <m/>
    <n v="0"/>
    <x v="0"/>
    <x v="0"/>
    <s v="SI"/>
    <s v="SI"/>
    <s v="SI"/>
    <n v="0"/>
    <n v="1"/>
    <s v="TRANS. PROPIO"/>
    <x v="25"/>
    <x v="6"/>
    <n v="468"/>
    <n v="18"/>
    <n v="0.2"/>
  </r>
  <r>
    <d v="2019-06-17T00:00:00"/>
    <d v="1899-12-30T15:30:00"/>
    <d v="1899-12-30T15:30:00"/>
    <m/>
    <x v="1"/>
    <s v="JAR"/>
    <d v="2019-06-17T15:30:00"/>
    <m/>
    <s v="SUS MEDIOS"/>
    <s v="Descarga"/>
    <x v="0"/>
    <n v="6"/>
    <n v="12"/>
    <x v="0"/>
    <s v="REGESPAL"/>
    <s v="Proveedor Inyección"/>
    <s v="PALAU"/>
    <m/>
    <m/>
    <m/>
    <m/>
    <n v="20"/>
    <x v="8"/>
    <x v="125"/>
    <x v="7"/>
    <m/>
    <n v="0"/>
    <x v="0"/>
    <x v="0"/>
    <s v="SI"/>
    <s v="SI"/>
    <s v="SI"/>
    <n v="0"/>
    <n v="1"/>
    <s v="PROVEEDORES"/>
    <x v="25"/>
    <x v="6"/>
    <n v="468"/>
    <n v="18"/>
    <n v="0.2"/>
  </r>
  <r>
    <d v="2019-06-18T00:00:00"/>
    <d v="1899-12-30T07:00:00"/>
    <d v="1899-12-30T07:00:00"/>
    <m/>
    <x v="1"/>
    <s v="JAR"/>
    <d v="2019-06-18T07:00:00"/>
    <m/>
    <s v="SUS MEDIOS"/>
    <s v="Descarga"/>
    <x v="0"/>
    <n v="8"/>
    <n v="16"/>
    <x v="0"/>
    <s v="SERRADORA DOMENECH"/>
    <s v="Proveedor Inyección"/>
    <s v="PALAU"/>
    <m/>
    <m/>
    <m/>
    <m/>
    <n v="30"/>
    <x v="2"/>
    <x v="126"/>
    <x v="61"/>
    <m/>
    <n v="0"/>
    <x v="0"/>
    <x v="0"/>
    <s v="SI"/>
    <s v="SI"/>
    <s v="SI"/>
    <n v="0"/>
    <n v="1"/>
    <s v="PROVEEDORES"/>
    <x v="25"/>
    <x v="6"/>
    <n v="468"/>
    <n v="18"/>
    <n v="0.2"/>
  </r>
  <r>
    <d v="2019-06-18T00:00:00"/>
    <d v="1899-12-30T07:30:00"/>
    <d v="1899-12-30T07:30:00"/>
    <m/>
    <x v="1"/>
    <s v="SJ"/>
    <d v="2019-06-18T07:30:00"/>
    <m/>
    <s v="GONZATRANS"/>
    <s v="Carga"/>
    <x v="1"/>
    <n v="13.5"/>
    <n v="26"/>
    <x v="0"/>
    <s v="GONZATRANS"/>
    <s v="Recogida diaria"/>
    <s v="varios"/>
    <m/>
    <m/>
    <m/>
    <m/>
    <n v="30"/>
    <x v="0"/>
    <x v="126"/>
    <x v="18"/>
    <m/>
    <n v="1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10:00:00"/>
    <d v="1899-12-30T10:00:00"/>
    <m/>
    <x v="1"/>
    <s v="JAR"/>
    <d v="2019-06-18T10:00:00"/>
    <n v="6007326"/>
    <s v="BREGER"/>
    <s v="Carga"/>
    <x v="1"/>
    <n v="13.5"/>
    <n v="26"/>
    <x v="0"/>
    <s v="SCHOELLER FRANCIA"/>
    <s v="Retira cliente Filial"/>
    <s v="France"/>
    <m/>
    <m/>
    <m/>
    <m/>
    <n v="60"/>
    <x v="0"/>
    <x v="126"/>
    <x v="14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0:30:00"/>
    <d v="1899-12-30T10:30:00"/>
    <m/>
    <x v="1"/>
    <s v="JAR"/>
    <d v="2019-06-18T10:30:00"/>
    <n v="28314"/>
    <s v="MORARTE"/>
    <s v="Carga"/>
    <x v="1"/>
    <n v="13.5"/>
    <n v="26"/>
    <x v="0"/>
    <s v="ALGONTEC SL"/>
    <s v="DDP Cliente Inyección"/>
    <s v="Poland"/>
    <m/>
    <s v="PZ365PV - WGM4TY4"/>
    <m/>
    <m/>
    <n v="45"/>
    <x v="0"/>
    <x v="126"/>
    <x v="1"/>
    <m/>
    <n v="1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11:00:00"/>
    <d v="1899-12-30T11:00:00"/>
    <m/>
    <x v="1"/>
    <s v="JAR"/>
    <d v="2019-06-18T11:00:00"/>
    <n v="6007236"/>
    <s v="NOUTRANSPORT"/>
    <s v="Carga"/>
    <x v="1"/>
    <n v="13.5"/>
    <n v="26"/>
    <x v="0"/>
    <s v="SCHOELLER FRANCIA"/>
    <s v="DDP Cliente Filial"/>
    <s v="France"/>
    <m/>
    <m/>
    <m/>
    <m/>
    <n v="45"/>
    <x v="4"/>
    <x v="126"/>
    <x v="14"/>
    <m/>
    <n v="1"/>
    <x v="0"/>
    <x v="0"/>
    <s v="SI"/>
    <s v="SI"/>
    <s v="Adelanto"/>
    <n v="0"/>
    <n v="1"/>
    <s v="TRANS. PROPIO"/>
    <x v="25"/>
    <x v="6"/>
    <n v="468"/>
    <n v="18"/>
    <n v="0.2"/>
  </r>
  <r>
    <d v="2019-06-18T00:00:00"/>
    <d v="1899-12-30T11:15:00"/>
    <d v="1899-12-30T11:15:00"/>
    <m/>
    <x v="1"/>
    <s v="JAR"/>
    <d v="2019-06-18T11:30:00"/>
    <n v="28473"/>
    <s v="XPOLOGISTIC"/>
    <s v="Carga"/>
    <x v="0"/>
    <n v="1"/>
    <n v="2"/>
    <x v="0"/>
    <s v="IUVENOR LAB."/>
    <s v="Retira cliente Inyección"/>
    <s v="Ourense"/>
    <m/>
    <m/>
    <m/>
    <m/>
    <n v="10"/>
    <x v="0"/>
    <x v="126"/>
    <x v="36"/>
    <m/>
    <n v="0"/>
    <x v="0"/>
    <x v="0"/>
    <s v="SI"/>
    <s v="SI"/>
    <s v="Retraso"/>
    <n v="1"/>
    <n v="0"/>
    <s v="CLIENTES"/>
    <x v="25"/>
    <x v="6"/>
    <n v="468"/>
    <n v="18"/>
    <n v="0.2"/>
  </r>
  <r>
    <d v="2019-06-18T00:00:00"/>
    <d v="1899-12-30T11:30:00"/>
    <d v="1899-12-30T11:30:00"/>
    <m/>
    <x v="1"/>
    <s v="JAR"/>
    <d v="2019-06-18T11:30:00"/>
    <n v="28341"/>
    <s v="SESE"/>
    <s v="Carga"/>
    <x v="0"/>
    <n v="2"/>
    <n v="3"/>
    <x v="0"/>
    <s v="VALEO TERMICO"/>
    <s v="Retira cliente Inyección"/>
    <s v="Zaragoza"/>
    <m/>
    <s v="4164JFV // R4804BCT     "/>
    <m/>
    <m/>
    <n v="10"/>
    <x v="0"/>
    <x v="126"/>
    <x v="3"/>
    <m/>
    <n v="0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2:00:00"/>
    <d v="1899-12-30T12:00:00"/>
    <m/>
    <x v="1"/>
    <s v="JAR"/>
    <d v="2019-06-18T12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2"/>
    <x v="126"/>
    <x v="1"/>
    <m/>
    <n v="1"/>
    <x v="0"/>
    <x v="0"/>
    <s v="SI"/>
    <s v="SI"/>
    <s v="Adelanto"/>
    <n v="0"/>
    <n v="1"/>
    <s v="CLIENTES"/>
    <x v="25"/>
    <x v="6"/>
    <n v="468"/>
    <n v="18"/>
    <n v="0.2"/>
  </r>
  <r>
    <d v="2019-06-18T00:00:00"/>
    <d v="1899-12-30T12:30:00"/>
    <d v="1899-12-30T12:30:00"/>
    <m/>
    <x v="1"/>
    <s v="JAR"/>
    <d v="2019-06-18T12:30:00"/>
    <n v="6007328"/>
    <s v="BREGER"/>
    <s v="Carga"/>
    <x v="0"/>
    <n v="3"/>
    <n v="5"/>
    <x v="0"/>
    <s v="SCHOELLER FRANCIA"/>
    <s v="Retira cliente Filial"/>
    <s v="NURIEUX"/>
    <m/>
    <m/>
    <m/>
    <m/>
    <n v="30"/>
    <x v="4"/>
    <x v="126"/>
    <x v="5"/>
    <m/>
    <n v="0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3:00:00"/>
    <d v="1899-12-30T13:00:00"/>
    <m/>
    <x v="1"/>
    <s v="JAR"/>
    <d v="2019-06-18T13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2"/>
    <x v="126"/>
    <x v="37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4:00:00"/>
    <d v="1899-12-30T14:00:00"/>
    <m/>
    <x v="1"/>
    <s v="JAR"/>
    <d v="2019-06-18T14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12"/>
    <x v="126"/>
    <x v="42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5:00:00"/>
    <d v="1899-12-30T15:00:00"/>
    <m/>
    <x v="1"/>
    <s v="JAR"/>
    <d v="2019-06-18T15:00:00"/>
    <s v="6007345-43-7293-65-54-24-18"/>
    <s v="SUS MEDIOS"/>
    <s v="Carga"/>
    <x v="1"/>
    <n v="13.5"/>
    <n v="26"/>
    <x v="0"/>
    <s v="SCHOELLER ITALIA"/>
    <s v="Retira cliente Filial"/>
    <s v="italy"/>
    <m/>
    <m/>
    <m/>
    <m/>
    <n v="90"/>
    <x v="6"/>
    <x v="126"/>
    <x v="39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6:00:00"/>
    <d v="1899-12-30T16:00:00"/>
    <m/>
    <x v="1"/>
    <s v="JAR"/>
    <d v="2019-06-18T16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12"/>
    <x v="126"/>
    <x v="13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6:45:00"/>
    <d v="1899-12-30T16:45:00"/>
    <m/>
    <x v="1"/>
    <s v="JAR"/>
    <d v="2019-06-18T17:00:00"/>
    <m/>
    <s v="TRANSPARETS"/>
    <s v="Carga"/>
    <x v="0"/>
    <n v="6"/>
    <n v="6"/>
    <x v="0"/>
    <s v="AQUA AMBIENT"/>
    <s v="Retira cliente Roto"/>
    <s v="varios"/>
    <m/>
    <m/>
    <m/>
    <m/>
    <n v="30"/>
    <x v="6"/>
    <x v="126"/>
    <x v="87"/>
    <m/>
    <n v="0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9:00:00"/>
    <d v="1899-12-30T19:00:00"/>
    <m/>
    <x v="1"/>
    <s v="JAR"/>
    <d v="2019-06-18T19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12"/>
    <x v="126"/>
    <x v="57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20:00:00"/>
    <d v="1899-12-30T20:00:00"/>
    <m/>
    <x v="1"/>
    <s v="JAR"/>
    <d v="2019-06-18T20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12"/>
    <x v="126"/>
    <x v="50"/>
    <m/>
    <n v="1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7:15:00"/>
    <d v="1899-12-30T17:15:00"/>
    <m/>
    <x v="1"/>
    <s v="JAR"/>
    <d v="2019-06-18T17:30:00"/>
    <m/>
    <s v="TRANSABADELL"/>
    <s v="Carga"/>
    <x v="0"/>
    <n v="3"/>
    <n v="5"/>
    <x v="0"/>
    <s v="TRANSABADELL"/>
    <s v="Recogida diaria"/>
    <s v="varios"/>
    <m/>
    <m/>
    <m/>
    <m/>
    <n v="30"/>
    <x v="6"/>
    <x v="126"/>
    <x v="93"/>
    <m/>
    <n v="0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18:00:00"/>
    <d v="1899-12-30T18:00:00"/>
    <m/>
    <x v="1"/>
    <s v="JAR"/>
    <d v="2019-06-18T18:00:00"/>
    <n v="6007280"/>
    <s v="J G H"/>
    <s v="Carga"/>
    <x v="1"/>
    <n v="13.5"/>
    <n v="26"/>
    <x v="2"/>
    <s v="RENTA BOX"/>
    <s v="Retira cliente Inyección"/>
    <s v="Grupo CFM."/>
    <m/>
    <m/>
    <m/>
    <m/>
    <n v="45"/>
    <x v="8"/>
    <x v="126"/>
    <x v="13"/>
    <m/>
    <n v="1"/>
    <x v="0"/>
    <x v="0"/>
    <s v="SI"/>
    <s v="SI"/>
    <s v="Adelanto"/>
    <n v="0"/>
    <n v="1"/>
    <s v="CLIENTES"/>
    <x v="25"/>
    <x v="6"/>
    <n v="468"/>
    <n v="18"/>
    <n v="0.2"/>
  </r>
  <r>
    <d v="2019-06-18T00:00:00"/>
    <d v="1899-12-30T08:30:00"/>
    <d v="1899-12-30T08:30:00"/>
    <m/>
    <x v="1"/>
    <s v="SJ"/>
    <d v="2019-06-18T08:30:00"/>
    <m/>
    <s v="GONZATRANS"/>
    <s v="Carga"/>
    <x v="0"/>
    <n v="8"/>
    <n v="14"/>
    <x v="0"/>
    <s v="GONZATRANS"/>
    <s v="Recogida diaria"/>
    <s v="varios"/>
    <m/>
    <m/>
    <m/>
    <m/>
    <n v="25"/>
    <x v="0"/>
    <x v="126"/>
    <x v="20"/>
    <m/>
    <n v="0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09:30:00"/>
    <d v="1899-12-30T09:30:00"/>
    <m/>
    <x v="1"/>
    <s v="SJ"/>
    <d v="2019-06-18T09:30:00"/>
    <m/>
    <s v="GONZATRANS"/>
    <s v="Carga"/>
    <x v="0"/>
    <n v="5"/>
    <n v="6"/>
    <x v="0"/>
    <s v="GONZATRANS"/>
    <s v="Recogida diaria"/>
    <s v="varios"/>
    <s v="Sigma"/>
    <m/>
    <m/>
    <m/>
    <n v="25"/>
    <x v="4"/>
    <x v="126"/>
    <x v="0"/>
    <m/>
    <n v="0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08:00:00"/>
    <d v="1899-12-30T08:00:00"/>
    <m/>
    <x v="1"/>
    <s v="JAR"/>
    <d v="2019-06-18T08:00:00"/>
    <m/>
    <s v="DAVID BERTRAN"/>
    <s v="Carga"/>
    <x v="0"/>
    <n v="4"/>
    <n v="6"/>
    <x v="0"/>
    <s v="VARIOS"/>
    <s v="DDP Cliente Inyección"/>
    <s v="varios"/>
    <m/>
    <m/>
    <m/>
    <m/>
    <n v="20"/>
    <x v="4"/>
    <x v="126"/>
    <x v="9"/>
    <m/>
    <n v="0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13:30:00"/>
    <d v="1899-12-30T13:30:00"/>
    <m/>
    <x v="1"/>
    <s v="JAR"/>
    <d v="2019-06-18T13:30:00"/>
    <m/>
    <s v="ALGAITRUCK"/>
    <s v="Descarga"/>
    <x v="1"/>
    <n v="13.5"/>
    <n v="26"/>
    <x v="0"/>
    <s v="SCHOELLER  LORQUI"/>
    <s v="Entre plantas"/>
    <s v="PALAU"/>
    <m/>
    <m/>
    <m/>
    <m/>
    <m/>
    <x v="1"/>
    <x v="126"/>
    <x v="6"/>
    <m/>
    <n v="1"/>
    <x v="0"/>
    <x v="0"/>
    <s v="SI"/>
    <s v="SI"/>
    <s v="SI"/>
    <n v="0"/>
    <n v="1"/>
    <s v="TRANS. PROPIO"/>
    <x v="25"/>
    <x v="6"/>
    <n v="468"/>
    <n v="18"/>
    <n v="0.2"/>
  </r>
  <r>
    <d v="2019-06-18T00:00:00"/>
    <d v="1899-12-30T15:30:00"/>
    <d v="1899-12-30T15:30:00"/>
    <m/>
    <x v="1"/>
    <s v="JAR"/>
    <d v="2019-06-18T15:30:00"/>
    <n v="28507"/>
    <s v="DASCHER"/>
    <s v="Carga"/>
    <x v="0"/>
    <n v="1"/>
    <n v="1"/>
    <x v="0"/>
    <s v="ACERINOX "/>
    <s v="Retira cliente Roto"/>
    <s v="Cadíz"/>
    <m/>
    <m/>
    <m/>
    <m/>
    <n v="15"/>
    <x v="3"/>
    <x v="126"/>
    <x v="7"/>
    <m/>
    <n v="0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2:15:00"/>
    <d v="1899-12-30T12:15:00"/>
    <m/>
    <x v="1"/>
    <s v="JAR"/>
    <d v="2019-06-18T12:30:00"/>
    <m/>
    <s v="SUS MEDIOS"/>
    <s v="Carga"/>
    <x v="0"/>
    <n v="4"/>
    <n v="4"/>
    <x v="0"/>
    <s v="AQUA AMBIENT"/>
    <s v="Retira cliente Roto"/>
    <s v="Valencia"/>
    <m/>
    <m/>
    <m/>
    <m/>
    <n v="20"/>
    <x v="4"/>
    <x v="126"/>
    <x v="36"/>
    <m/>
    <n v="0"/>
    <x v="0"/>
    <x v="0"/>
    <s v="SI"/>
    <s v="SI"/>
    <s v="SI"/>
    <n v="0"/>
    <n v="1"/>
    <s v="CLIENTES"/>
    <x v="25"/>
    <x v="6"/>
    <n v="468"/>
    <n v="18"/>
    <n v="0.2"/>
  </r>
  <r>
    <d v="2019-06-18T00:00:00"/>
    <d v="1899-12-30T15:15:00"/>
    <m/>
    <m/>
    <x v="0"/>
    <s v="JAR"/>
    <d v="2019-06-18T15:30:00"/>
    <n v="28493"/>
    <s v="SEUR"/>
    <s v="Carga"/>
    <x v="0"/>
    <n v="1"/>
    <n v="1"/>
    <x v="0"/>
    <s v="SEUR"/>
    <s v="Retira cliente Inyección"/>
    <s v="Madrid"/>
    <m/>
    <m/>
    <m/>
    <m/>
    <n v="10"/>
    <x v="3"/>
    <x v="126"/>
    <x v="120"/>
    <m/>
    <n v="0"/>
    <x v="0"/>
    <x v="0"/>
    <s v="No"/>
    <s v="Sin cita"/>
    <s v="Sin cita"/>
    <n v="1"/>
    <n v="0"/>
    <s v="CLIENTES"/>
    <x v="25"/>
    <x v="6"/>
    <n v="468"/>
    <n v="18"/>
    <n v="0.2"/>
  </r>
  <r>
    <d v="2019-06-19T00:00:00"/>
    <d v="1899-12-30T16:45:00"/>
    <d v="1899-12-30T16:45:00"/>
    <m/>
    <x v="1"/>
    <s v="JAR"/>
    <d v="2019-06-19T17:00:00"/>
    <m/>
    <s v="TRANSPARETS"/>
    <s v="Carga"/>
    <x v="0"/>
    <n v="6"/>
    <n v="6"/>
    <x v="0"/>
    <s v="AQUA AMBIENT"/>
    <s v="Retira cliente Roto"/>
    <s v="varios"/>
    <m/>
    <m/>
    <m/>
    <m/>
    <n v="15"/>
    <x v="6"/>
    <x v="127"/>
    <x v="87"/>
    <m/>
    <n v="0"/>
    <x v="0"/>
    <x v="0"/>
    <s v="SI"/>
    <s v="SI"/>
    <s v="SI"/>
    <n v="0"/>
    <n v="1"/>
    <s v="CLIENTES"/>
    <x v="25"/>
    <x v="6"/>
    <n v="468"/>
    <n v="18"/>
    <n v="0.2"/>
  </r>
  <r>
    <d v="2019-06-19T00:00:00"/>
    <d v="1899-12-30T11:00:00"/>
    <d v="1899-12-30T11:00:00"/>
    <m/>
    <x v="1"/>
    <s v="JAR"/>
    <d v="2019-06-19T11:00:00"/>
    <m/>
    <s v="SUS MEDIOS"/>
    <s v="Descarga"/>
    <x v="1"/>
    <n v="13.5"/>
    <n v="26"/>
    <x v="0"/>
    <s v="CHEP"/>
    <s v="Proveedor Inyección"/>
    <s v="PALAU"/>
    <n v="3680360687"/>
    <m/>
    <m/>
    <m/>
    <n v="60"/>
    <x v="2"/>
    <x v="127"/>
    <x v="4"/>
    <m/>
    <n v="1"/>
    <x v="0"/>
    <x v="0"/>
    <s v="SI"/>
    <s v="SI"/>
    <s v="Retraso"/>
    <n v="1"/>
    <n v="0"/>
    <s v="PROVEEDORES"/>
    <x v="25"/>
    <x v="6"/>
    <n v="468"/>
    <n v="18"/>
    <n v="0.2"/>
  </r>
  <r>
    <d v="2019-06-19T00:00:00"/>
    <d v="1899-12-30T08:00:00"/>
    <d v="1899-12-30T08:00:00"/>
    <m/>
    <x v="1"/>
    <s v="JAR"/>
    <d v="2019-06-19T08:00:00"/>
    <m/>
    <s v="SUS MEDIOS"/>
    <s v="Descarga"/>
    <x v="1"/>
    <n v="13.5"/>
    <n v="22"/>
    <x v="0"/>
    <s v="MORSSINKHOF"/>
    <s v="Proveedor Inyección"/>
    <s v="PALAU"/>
    <m/>
    <m/>
    <m/>
    <m/>
    <n v="30"/>
    <x v="8"/>
    <x v="127"/>
    <x v="39"/>
    <m/>
    <n v="1"/>
    <x v="0"/>
    <x v="0"/>
    <s v="SI"/>
    <s v="SI"/>
    <s v="Retraso"/>
    <n v="1"/>
    <n v="0"/>
    <s v="PROVEEDORES"/>
    <x v="25"/>
    <x v="6"/>
    <n v="468"/>
    <n v="18"/>
    <n v="0.2"/>
  </r>
  <r>
    <d v="2019-06-19T00:00:00"/>
    <d v="1899-12-30T11:30:00"/>
    <d v="1899-12-30T11:30:00"/>
    <m/>
    <x v="1"/>
    <s v="JAR"/>
    <d v="2019-06-19T11:30:00"/>
    <n v="6007280"/>
    <s v="J G H"/>
    <s v="Carga"/>
    <x v="1"/>
    <n v="13.5"/>
    <n v="26"/>
    <x v="2"/>
    <s v="RENTA BOX"/>
    <s v="Retira cliente Inyección"/>
    <s v=" CFM"/>
    <m/>
    <m/>
    <m/>
    <m/>
    <n v="45"/>
    <x v="0"/>
    <x v="127"/>
    <x v="5"/>
    <m/>
    <n v="1"/>
    <x v="0"/>
    <x v="0"/>
    <s v="SI"/>
    <s v="SI"/>
    <s v="Retraso"/>
    <n v="1"/>
    <n v="0"/>
    <s v="CLIENTES"/>
    <x v="25"/>
    <x v="6"/>
    <n v="468"/>
    <n v="18"/>
    <n v="0.2"/>
  </r>
  <r>
    <d v="2019-06-19T00:00:00"/>
    <d v="1899-12-30T12:30:00"/>
    <d v="1899-12-30T12:30:00"/>
    <m/>
    <x v="1"/>
    <s v="JAR"/>
    <d v="2019-06-19T12:30:00"/>
    <n v="6007280"/>
    <s v="J G H"/>
    <s v="Carga"/>
    <x v="1"/>
    <n v="13.5"/>
    <n v="26"/>
    <x v="2"/>
    <s v="RENTA BOX"/>
    <s v="Retira cliente Inyección"/>
    <s v=" CFM"/>
    <m/>
    <m/>
    <m/>
    <m/>
    <n v="45"/>
    <x v="12"/>
    <x v="127"/>
    <x v="12"/>
    <m/>
    <n v="1"/>
    <x v="0"/>
    <x v="0"/>
    <s v="SI"/>
    <s v="SI"/>
    <s v="Retraso"/>
    <n v="1"/>
    <n v="0"/>
    <s v="CLIENTES"/>
    <x v="25"/>
    <x v="6"/>
    <n v="468"/>
    <n v="18"/>
    <n v="0.2"/>
  </r>
  <r>
    <d v="2019-06-19T00:00:00"/>
    <d v="1899-12-30T15:30:00"/>
    <d v="1899-12-30T15:30:00"/>
    <m/>
    <x v="1"/>
    <s v="JAR"/>
    <d v="2019-06-19T15:30:00"/>
    <n v="6007280"/>
    <s v="J G H"/>
    <s v="Carga"/>
    <x v="1"/>
    <n v="13.5"/>
    <n v="26"/>
    <x v="2"/>
    <s v="RENTA BOX"/>
    <s v="Retira cliente Inyección"/>
    <s v=" CFM"/>
    <m/>
    <m/>
    <m/>
    <m/>
    <n v="45"/>
    <x v="12"/>
    <x v="127"/>
    <x v="7"/>
    <m/>
    <n v="1"/>
    <x v="0"/>
    <x v="0"/>
    <s v="SI"/>
    <s v="SI"/>
    <s v="SI"/>
    <n v="0"/>
    <n v="1"/>
    <s v="CLIENTES"/>
    <x v="25"/>
    <x v="6"/>
    <n v="468"/>
    <n v="18"/>
    <n v="0.2"/>
  </r>
  <r>
    <d v="2019-06-19T00:00:00"/>
    <d v="1899-12-30T18:30:00"/>
    <d v="1899-12-30T18:30:00"/>
    <m/>
    <x v="1"/>
    <s v="JAR"/>
    <d v="2019-06-19T18:30:00"/>
    <n v="6007280"/>
    <s v="J G H"/>
    <s v="Carga"/>
    <x v="1"/>
    <n v="13.5"/>
    <n v="26"/>
    <x v="2"/>
    <s v="RENTA BOX"/>
    <s v="Retira cliente Inyección"/>
    <s v=" CFM"/>
    <m/>
    <m/>
    <m/>
    <m/>
    <n v="45"/>
    <x v="6"/>
    <x v="127"/>
    <x v="56"/>
    <m/>
    <n v="1"/>
    <x v="0"/>
    <x v="0"/>
    <s v="SI"/>
    <s v="SI"/>
    <s v="Adelanto"/>
    <n v="0"/>
    <n v="1"/>
    <s v="CLIENTES"/>
    <x v="25"/>
    <x v="6"/>
    <n v="468"/>
    <n v="18"/>
    <n v="0.2"/>
  </r>
  <r>
    <d v="2019-06-19T00:00:00"/>
    <d v="1899-12-30T19:30:00"/>
    <d v="1899-12-30T19:30:00"/>
    <m/>
    <x v="1"/>
    <s v="JAR"/>
    <d v="2019-06-19T19:30:00"/>
    <n v="6007280"/>
    <s v="J G H"/>
    <s v="Carga"/>
    <x v="1"/>
    <n v="13.5"/>
    <n v="26"/>
    <x v="2"/>
    <s v="RENTA BOX"/>
    <s v="Retira cliente Inyección"/>
    <s v=" CFM"/>
    <m/>
    <m/>
    <m/>
    <m/>
    <n v="45"/>
    <x v="12"/>
    <x v="127"/>
    <x v="48"/>
    <m/>
    <n v="1"/>
    <x v="0"/>
    <x v="0"/>
    <s v="SI"/>
    <s v="SI"/>
    <s v="Adelanto"/>
    <n v="0"/>
    <n v="1"/>
    <s v="CLIENTES"/>
    <x v="25"/>
    <x v="6"/>
    <n v="468"/>
    <n v="18"/>
    <n v="0.2"/>
  </r>
  <r>
    <d v="2019-06-19T00:00:00"/>
    <d v="1899-12-30T07:00:00"/>
    <d v="1899-12-30T07:00:00"/>
    <m/>
    <x v="1"/>
    <s v="JAR"/>
    <d v="2019-06-19T07:00:00"/>
    <m/>
    <s v="SUS MEDIOS"/>
    <s v="Descarga"/>
    <x v="0"/>
    <n v="8"/>
    <n v="16"/>
    <x v="0"/>
    <s v="SERRADORA DOMENECH"/>
    <s v="Proveedor Inyección"/>
    <s v="PALAU"/>
    <m/>
    <m/>
    <m/>
    <m/>
    <n v="30"/>
    <x v="4"/>
    <x v="127"/>
    <x v="61"/>
    <m/>
    <n v="0"/>
    <x v="0"/>
    <x v="0"/>
    <s v="SI"/>
    <s v="SI"/>
    <s v="SI"/>
    <n v="0"/>
    <n v="1"/>
    <s v="PROVEEDORES"/>
    <x v="25"/>
    <x v="6"/>
    <n v="468"/>
    <n v="18"/>
    <n v="0.2"/>
  </r>
  <r>
    <d v="2019-06-19T00:00:00"/>
    <d v="1899-12-30T12:00:00"/>
    <d v="1899-12-30T12:00:00"/>
    <m/>
    <x v="1"/>
    <s v="JAR"/>
    <d v="2019-06-19T12:00:00"/>
    <m/>
    <s v="COBARPLAS"/>
    <s v="Descarga"/>
    <x v="0"/>
    <n v="5"/>
    <n v="8"/>
    <x v="0"/>
    <s v="COBARPLAST"/>
    <s v="Proveedor Roto"/>
    <s v="PALAU"/>
    <m/>
    <m/>
    <m/>
    <m/>
    <n v="40"/>
    <x v="4"/>
    <x v="127"/>
    <x v="54"/>
    <m/>
    <n v="0"/>
    <x v="0"/>
    <x v="0"/>
    <s v="SI"/>
    <s v="SI"/>
    <s v="Retraso"/>
    <n v="1"/>
    <n v="0"/>
    <s v="PROVEEDORES"/>
    <x v="25"/>
    <x v="6"/>
    <n v="468"/>
    <n v="18"/>
    <n v="0.2"/>
  </r>
  <r>
    <d v="2019-06-19T00:00:00"/>
    <d v="1899-12-30T10:00:00"/>
    <d v="1899-12-30T10:00:00"/>
    <m/>
    <x v="1"/>
    <s v="JAR"/>
    <d v="2019-06-19T10:00:00"/>
    <n v="28207"/>
    <s v="JOSE REY"/>
    <s v="Carga"/>
    <x v="1"/>
    <n v="13.5"/>
    <n v="26"/>
    <x v="2"/>
    <s v="LM BOX ALIMENTA"/>
    <s v="DDP Cliente Inyección"/>
    <s v="CANTABRIA"/>
    <m/>
    <m/>
    <m/>
    <m/>
    <n v="45"/>
    <x v="0"/>
    <x v="127"/>
    <x v="3"/>
    <m/>
    <n v="1"/>
    <x v="0"/>
    <x v="0"/>
    <s v="SI"/>
    <s v="SI"/>
    <s v="Retraso"/>
    <n v="1"/>
    <n v="0"/>
    <s v="TRANS. PROPIO"/>
    <x v="25"/>
    <x v="6"/>
    <n v="468"/>
    <n v="18"/>
    <n v="0.2"/>
  </r>
  <r>
    <d v="2019-06-19T00:00:00"/>
    <d v="1899-12-30T14:00:00"/>
    <d v="1899-12-30T14:00:00"/>
    <m/>
    <x v="1"/>
    <s v="JAR"/>
    <d v="2019-06-19T14:00:00"/>
    <n v="28207"/>
    <s v="JOSE REY"/>
    <s v="Carga"/>
    <x v="1"/>
    <n v="13.5"/>
    <n v="26"/>
    <x v="2"/>
    <s v="LM BOX ALIMENTA"/>
    <s v="DDP Cliente Inyección"/>
    <s v="CANTABRIA"/>
    <m/>
    <m/>
    <m/>
    <m/>
    <n v="45"/>
    <x v="12"/>
    <x v="127"/>
    <x v="42"/>
    <m/>
    <n v="1"/>
    <x v="0"/>
    <x v="0"/>
    <s v="SI"/>
    <s v="SI"/>
    <s v="SI"/>
    <n v="0"/>
    <n v="1"/>
    <s v="TRANS. PROPIO"/>
    <x v="25"/>
    <x v="6"/>
    <n v="468"/>
    <n v="18"/>
    <n v="0.2"/>
  </r>
  <r>
    <d v="2019-06-19T00:00:00"/>
    <d v="1899-12-30T11:15:00"/>
    <d v="1899-12-30T11:15:00"/>
    <m/>
    <x v="1"/>
    <s v="JAR"/>
    <d v="2019-06-19T11:30:00"/>
    <m/>
    <s v="XPOLOGISTIC"/>
    <s v="Descarga"/>
    <x v="0"/>
    <n v="1"/>
    <n v="1"/>
    <x v="0"/>
    <s v="PUROMASTER"/>
    <s v="Proveedor Inyección"/>
    <s v="PALAU"/>
    <m/>
    <m/>
    <m/>
    <m/>
    <n v="10"/>
    <x v="3"/>
    <x v="127"/>
    <x v="75"/>
    <m/>
    <n v="0"/>
    <x v="0"/>
    <x v="0"/>
    <s v="SI"/>
    <s v="SI"/>
    <s v="SI"/>
    <n v="0"/>
    <n v="1"/>
    <s v="PROVEEDORES"/>
    <x v="25"/>
    <x v="6"/>
    <n v="468"/>
    <n v="18"/>
    <n v="0.2"/>
  </r>
  <r>
    <d v="2019-06-19T00:00:00"/>
    <d v="1899-12-30T07:30:00"/>
    <d v="1899-12-30T07:30:00"/>
    <m/>
    <x v="1"/>
    <s v="SJ"/>
    <d v="2019-06-19T07:30:00"/>
    <m/>
    <s v="GONZATRANS"/>
    <s v="Carga"/>
    <x v="1"/>
    <n v="13.5"/>
    <n v="26"/>
    <x v="0"/>
    <s v="GONZATRANS"/>
    <s v="Recogida diaria"/>
    <s v="varios"/>
    <m/>
    <m/>
    <m/>
    <m/>
    <n v="30"/>
    <x v="0"/>
    <x v="127"/>
    <x v="18"/>
    <m/>
    <n v="1"/>
    <x v="0"/>
    <x v="0"/>
    <s v="SI"/>
    <s v="SI"/>
    <s v="SI"/>
    <n v="0"/>
    <n v="1"/>
    <s v="TRANS. PROPIO"/>
    <x v="25"/>
    <x v="6"/>
    <n v="468"/>
    <n v="18"/>
    <n v="0.2"/>
  </r>
  <r>
    <d v="2019-06-19T00:00:00"/>
    <d v="1899-12-30T09:00:00"/>
    <d v="1899-12-30T09:00:00"/>
    <m/>
    <x v="1"/>
    <s v="JAR"/>
    <d v="2019-06-19T09:00:00"/>
    <n v="6007240"/>
    <s v="BREGER"/>
    <s v="Carga"/>
    <x v="1"/>
    <n v="13.5"/>
    <n v="26"/>
    <x v="0"/>
    <s v="SCHOELLER FRANCIA"/>
    <s v="Retira cliente Filial"/>
    <s v="France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6-19T00:00:00"/>
    <d v="1899-12-30T06:30:00"/>
    <m/>
    <m/>
    <x v="0"/>
    <s v="JAR"/>
    <d v="2019-06-19T06:30:00"/>
    <n v="6007282"/>
    <s v="BREGER"/>
    <s v="Carga"/>
    <x v="0"/>
    <n v="5"/>
    <n v="10"/>
    <x v="0"/>
    <s v="SCHOELLER FRANCIA"/>
    <s v="Retira cliente Filial"/>
    <s v="France"/>
    <m/>
    <m/>
    <m/>
    <m/>
    <n v="30"/>
    <x v="0"/>
    <x v="127"/>
    <x v="167"/>
    <m/>
    <n v="0"/>
    <x v="0"/>
    <x v="0"/>
    <s v="No"/>
    <s v="Sin cita"/>
    <s v="Sin cita"/>
    <n v="1"/>
    <n v="0"/>
    <s v="CLIENTES"/>
    <x v="25"/>
    <x v="6"/>
    <n v="468"/>
    <n v="18"/>
    <n v="0.2"/>
  </r>
  <r>
    <d v="2019-06-19T00:00:00"/>
    <d v="1899-12-30T08:30:00"/>
    <d v="1899-12-30T08:30:00"/>
    <m/>
    <x v="1"/>
    <s v="JAR"/>
    <d v="2019-06-19T08:30:00"/>
    <m/>
    <s v="DAVID BERTRAN"/>
    <s v="Carga"/>
    <x v="0"/>
    <n v="4"/>
    <n v="1"/>
    <x v="0"/>
    <s v="BARCELONESA DE DROGAS"/>
    <s v="DDP Cliente Roto"/>
    <s v="Barcelona"/>
    <m/>
    <m/>
    <m/>
    <m/>
    <n v="20"/>
    <x v="4"/>
    <x v="127"/>
    <x v="20"/>
    <m/>
    <n v="0"/>
    <x v="0"/>
    <x v="0"/>
    <s v="SI"/>
    <s v="SI"/>
    <s v="SI"/>
    <n v="0"/>
    <n v="1"/>
    <s v="TRANS. PROPIO"/>
    <x v="25"/>
    <x v="6"/>
    <n v="468"/>
    <n v="18"/>
    <n v="0.2"/>
  </r>
  <r>
    <d v="2019-06-19T00:00:00"/>
    <d v="1899-12-30T12:15:00"/>
    <d v="1899-12-30T12:15:00"/>
    <m/>
    <x v="1"/>
    <s v="JAR"/>
    <d v="2019-06-19T12:30:00"/>
    <m/>
    <s v="DAVID BERTRAN"/>
    <s v="Carga"/>
    <x v="0"/>
    <n v="4"/>
    <n v="1"/>
    <x v="0"/>
    <s v="BARCELONESA DE DROGAS"/>
    <s v="DDP Cliente Roto"/>
    <s v="Barcelona"/>
    <m/>
    <m/>
    <m/>
    <m/>
    <n v="20"/>
    <x v="4"/>
    <x v="127"/>
    <x v="36"/>
    <m/>
    <n v="0"/>
    <x v="0"/>
    <x v="0"/>
    <s v="SI"/>
    <s v="SI"/>
    <s v="SI"/>
    <n v="0"/>
    <n v="1"/>
    <s v="TRANS. PROPIO"/>
    <x v="25"/>
    <x v="6"/>
    <n v="468"/>
    <n v="18"/>
    <n v="0.2"/>
  </r>
  <r>
    <d v="2019-06-19T00:00:00"/>
    <d v="1899-12-30T13:00:00"/>
    <d v="1899-12-30T13:00:00"/>
    <m/>
    <x v="1"/>
    <s v="JAR"/>
    <d v="2019-06-19T13:00:00"/>
    <n v="28313"/>
    <s v="GONZATRANS"/>
    <s v="Carga"/>
    <x v="1"/>
    <n v="13.5"/>
    <n v="26"/>
    <x v="0"/>
    <s v="ALGONTEC SL"/>
    <s v="DDP Cliente Inyección"/>
    <s v="Zaragoza"/>
    <m/>
    <m/>
    <m/>
    <m/>
    <n v="45"/>
    <x v="2"/>
    <x v="127"/>
    <x v="37"/>
    <m/>
    <n v="1"/>
    <x v="0"/>
    <x v="0"/>
    <s v="SI"/>
    <s v="SI"/>
    <s v="SI"/>
    <n v="0"/>
    <n v="1"/>
    <s v="TRANS. PROPIO"/>
    <x v="25"/>
    <x v="6"/>
    <n v="468"/>
    <n v="18"/>
    <n v="0.2"/>
  </r>
  <r>
    <d v="2019-06-19T00:00:00"/>
    <d v="1899-12-30T18:00:00"/>
    <d v="1899-12-30T18:00:00"/>
    <m/>
    <x v="1"/>
    <s v="JAR"/>
    <d v="2019-06-19T18:00:00"/>
    <n v="27814"/>
    <s v="SESE"/>
    <s v="Carga"/>
    <x v="0"/>
    <n v="5"/>
    <n v="9"/>
    <x v="0"/>
    <s v="VALEO"/>
    <s v="Retira cliente Inyección"/>
    <s v="Jaén"/>
    <m/>
    <s v="0486KCL  -  R9458BCS"/>
    <m/>
    <m/>
    <n v="45"/>
    <x v="12"/>
    <x v="127"/>
    <x v="47"/>
    <m/>
    <n v="0"/>
    <x v="0"/>
    <x v="0"/>
    <s v="SI"/>
    <s v="SI"/>
    <s v="SI"/>
    <n v="0"/>
    <n v="1"/>
    <s v="CLIENTES"/>
    <x v="25"/>
    <x v="6"/>
    <n v="468"/>
    <n v="18"/>
    <n v="0.2"/>
  </r>
  <r>
    <d v="2019-06-19T00:00:00"/>
    <d v="1899-12-30T17:00:00"/>
    <d v="1899-12-30T17:00:00"/>
    <m/>
    <x v="1"/>
    <s v="MR"/>
    <d v="2019-06-19T17:00:00"/>
    <n v="28314"/>
    <s v="GONZATRANS"/>
    <s v="Carga"/>
    <x v="1"/>
    <n v="13.5"/>
    <n v="26"/>
    <x v="0"/>
    <s v="ALGONTEC SL"/>
    <s v="DDP Cliente Inyección"/>
    <s v="POLONIA"/>
    <m/>
    <m/>
    <m/>
    <m/>
    <n v="30"/>
    <x v="8"/>
    <x v="127"/>
    <x v="41"/>
    <m/>
    <n v="1"/>
    <x v="0"/>
    <x v="0"/>
    <s v="SI"/>
    <s v="SI"/>
    <s v="SI"/>
    <n v="0"/>
    <n v="1"/>
    <s v="TRANS. PROPIO"/>
    <x v="25"/>
    <x v="6"/>
    <n v="468"/>
    <n v="18"/>
    <n v="0.2"/>
  </r>
  <r>
    <d v="2019-06-19T00:00:00"/>
    <d v="1899-12-30T14:15:00"/>
    <d v="1899-12-30T14:15:00"/>
    <m/>
    <x v="1"/>
    <s v="JAR"/>
    <d v="2019-06-19T14:30:00"/>
    <m/>
    <s v="TRANSPARETS"/>
    <s v="Carga"/>
    <x v="0"/>
    <n v="4"/>
    <n v="3"/>
    <x v="0"/>
    <s v="AQUA AMBIENT"/>
    <s v="Retira cliente Roto"/>
    <s v="VALENCIA"/>
    <m/>
    <m/>
    <m/>
    <m/>
    <n v="15"/>
    <x v="6"/>
    <x v="127"/>
    <x v="216"/>
    <m/>
    <n v="0"/>
    <x v="0"/>
    <x v="0"/>
    <s v="SI"/>
    <s v="SI"/>
    <s v="SI"/>
    <n v="0"/>
    <n v="1"/>
    <s v="CLIENTES"/>
    <x v="25"/>
    <x v="6"/>
    <n v="468"/>
    <n v="18"/>
    <n v="0.2"/>
  </r>
  <r>
    <d v="2019-06-19T00:00:00"/>
    <d v="1899-12-30T16:30:00"/>
    <m/>
    <m/>
    <x v="0"/>
    <s v="SJ"/>
    <d v="2019-06-19T16:30:00"/>
    <m/>
    <s v="SUS MEDIOS"/>
    <s v="Descarga"/>
    <x v="0"/>
    <n v="7"/>
    <n v="13"/>
    <x v="0"/>
    <s v="CHEP"/>
    <s v="Proveedor Inyección"/>
    <s v="PALAU"/>
    <m/>
    <m/>
    <m/>
    <m/>
    <n v="30"/>
    <x v="6"/>
    <x v="127"/>
    <x v="8"/>
    <m/>
    <n v="0"/>
    <x v="0"/>
    <x v="0"/>
    <s v="No"/>
    <s v="Sin cita"/>
    <s v="Sin cita"/>
    <n v="1"/>
    <n v="0"/>
    <s v="PROVEEDORES"/>
    <x v="25"/>
    <x v="6"/>
    <n v="468"/>
    <n v="18"/>
    <n v="0.2"/>
  </r>
  <r>
    <d v="2019-06-19T00:00:00"/>
    <d v="1899-12-30T17:30:00"/>
    <m/>
    <m/>
    <x v="0"/>
    <s v="JAR"/>
    <d v="2019-06-19T17:30:00"/>
    <n v="6007347"/>
    <s v="BREGER"/>
    <s v="Carga"/>
    <x v="0"/>
    <n v="9"/>
    <n v="17"/>
    <x v="0"/>
    <s v="SCHOELLER FRANCIA"/>
    <s v="Retira cliente Filial"/>
    <s v="France"/>
    <m/>
    <m/>
    <m/>
    <m/>
    <n v="60"/>
    <x v="8"/>
    <x v="127"/>
    <x v="56"/>
    <m/>
    <n v="0"/>
    <x v="0"/>
    <x v="0"/>
    <s v="No"/>
    <s v="Sin cita"/>
    <s v="Sin cita"/>
    <n v="1"/>
    <n v="0"/>
    <s v="CLIENTES"/>
    <x v="25"/>
    <x v="6"/>
    <n v="468"/>
    <n v="18"/>
    <n v="0.2"/>
  </r>
  <r>
    <d v="2019-06-19T00:00:00"/>
    <d v="1899-12-30T15:15:00"/>
    <d v="1899-12-30T15:15:00"/>
    <m/>
    <x v="1"/>
    <s v="JAR"/>
    <d v="2019-06-19T15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27"/>
    <x v="120"/>
    <m/>
    <n v="0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6:45:00"/>
    <d v="1899-12-30T16:45:00"/>
    <m/>
    <x v="1"/>
    <s v="JAR"/>
    <d v="2019-06-20T17:00:00"/>
    <m/>
    <s v="TRANSPARETS"/>
    <s v="Carga"/>
    <x v="0"/>
    <n v="6"/>
    <n v="6"/>
    <x v="0"/>
    <s v="AQUA AMBIENT"/>
    <s v="Retira cliente Roto"/>
    <s v="varios"/>
    <m/>
    <m/>
    <m/>
    <m/>
    <n v="15"/>
    <x v="6"/>
    <x v="128"/>
    <x v="87"/>
    <m/>
    <n v="0"/>
    <x v="0"/>
    <x v="0"/>
    <s v="SI"/>
    <s v="SI"/>
    <s v="SI"/>
    <n v="0"/>
    <n v="1"/>
    <s v="CLIENTES"/>
    <x v="25"/>
    <x v="6"/>
    <n v="468"/>
    <n v="18"/>
    <n v="0.2"/>
  </r>
  <r>
    <d v="2019-06-20T00:00:00"/>
    <d v="1899-12-30T09:00:00"/>
    <d v="1899-12-30T09:00:00"/>
    <m/>
    <x v="1"/>
    <s v="JAR"/>
    <d v="2019-06-20T09:00:00"/>
    <m/>
    <s v="JOSE REY"/>
    <s v="Carga"/>
    <x v="1"/>
    <n v="13.5"/>
    <n v="26"/>
    <x v="0"/>
    <s v="FLUIDRA"/>
    <s v="DDP Cliente Roto"/>
    <s v="Maçanet"/>
    <m/>
    <m/>
    <m/>
    <m/>
    <n v="60"/>
    <x v="4"/>
    <x v="128"/>
    <x v="22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2:30:00"/>
    <d v="1899-12-30T12:30:00"/>
    <m/>
    <x v="1"/>
    <s v="JAR"/>
    <d v="2019-06-20T12:30:00"/>
    <m/>
    <s v="NOUTRANSPORT"/>
    <s v="Descarga"/>
    <x v="1"/>
    <n v="13.5"/>
    <n v="26"/>
    <x v="0"/>
    <s v="SCHOELLER GAILLON"/>
    <s v="Filial Import"/>
    <s v="GAILLON"/>
    <s v="CB-1289"/>
    <m/>
    <m/>
    <m/>
    <n v="60"/>
    <x v="4"/>
    <x v="128"/>
    <x v="5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8:00:00"/>
    <d v="1899-12-30T18:00:00"/>
    <m/>
    <x v="1"/>
    <s v="JAR"/>
    <d v="2019-06-20T18:00:00"/>
    <m/>
    <s v="GARVI"/>
    <s v="Carga"/>
    <x v="1"/>
    <n v="13.5"/>
    <n v="14"/>
    <x v="0"/>
    <s v="ROS ROCA"/>
    <s v="DDP Cliente Inyección"/>
    <s v="LLeida"/>
    <m/>
    <m/>
    <m/>
    <m/>
    <n v="30"/>
    <x v="6"/>
    <x v="128"/>
    <x v="47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4:00:00"/>
    <d v="1899-12-30T14:00:00"/>
    <m/>
    <x v="1"/>
    <s v="JAR"/>
    <d v="2019-06-20T14:00:00"/>
    <n v="6007242"/>
    <s v="NOUTRANSPORT"/>
    <s v="Carga"/>
    <x v="1"/>
    <n v="13.5"/>
    <n v="24"/>
    <x v="0"/>
    <s v="SCHOELLER FRANCIA"/>
    <s v="DDP Cliente Filial"/>
    <s v="francia"/>
    <m/>
    <m/>
    <m/>
    <m/>
    <n v="45"/>
    <x v="6"/>
    <x v="128"/>
    <x v="42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9:00:00"/>
    <d v="1899-12-30T19:00:00"/>
    <m/>
    <x v="1"/>
    <s v="JAR"/>
    <d v="2019-06-20T19:00:00"/>
    <n v="6007204"/>
    <s v="BREGER"/>
    <s v="Carga"/>
    <x v="0"/>
    <n v="7"/>
    <n v="13"/>
    <x v="0"/>
    <s v="SCHOELLER FRANCIA"/>
    <s v="Retira cliente Filial"/>
    <s v="NURIEUX"/>
    <m/>
    <m/>
    <m/>
    <m/>
    <n v="30"/>
    <x v="6"/>
    <x v="128"/>
    <x v="57"/>
    <m/>
    <n v="0"/>
    <x v="0"/>
    <x v="0"/>
    <s v="SI"/>
    <s v="SI"/>
    <s v="SI"/>
    <n v="0"/>
    <n v="1"/>
    <s v="CLIENTES"/>
    <x v="25"/>
    <x v="6"/>
    <n v="468"/>
    <n v="18"/>
    <n v="0.2"/>
  </r>
  <r>
    <d v="2019-06-20T00:00:00"/>
    <d v="1899-12-30T12:15:00"/>
    <d v="1899-12-30T12:15:00"/>
    <m/>
    <x v="1"/>
    <s v="JAR"/>
    <d v="2019-06-20T12:30:00"/>
    <n v="28536"/>
    <s v="SUS MEDIOS"/>
    <s v="Carga"/>
    <x v="0"/>
    <n v="1"/>
    <n v="1"/>
    <x v="0"/>
    <s v="BWT IBERICA"/>
    <s v="Retira cliente Roto"/>
    <s v="Barcelona"/>
    <m/>
    <m/>
    <m/>
    <m/>
    <n v="10"/>
    <x v="5"/>
    <x v="128"/>
    <x v="36"/>
    <m/>
    <n v="0"/>
    <x v="0"/>
    <x v="0"/>
    <s v="SI"/>
    <s v="SI"/>
    <s v="SI"/>
    <n v="0"/>
    <n v="1"/>
    <s v="CLIENTES"/>
    <x v="25"/>
    <x v="6"/>
    <n v="468"/>
    <n v="18"/>
    <n v="0.2"/>
  </r>
  <r>
    <d v="2019-06-20T00:00:00"/>
    <d v="1899-12-30T11:00:00"/>
    <d v="1899-12-30T11:00:00"/>
    <m/>
    <x v="1"/>
    <s v="JAR"/>
    <d v="2019-06-20T11:00:00"/>
    <n v="28049"/>
    <s v="GONZATRANS"/>
    <s v="Carga"/>
    <x v="1"/>
    <n v="13.5"/>
    <n v="26"/>
    <x v="0"/>
    <s v="ELEUSIS "/>
    <s v="DDP Cliente Inyección"/>
    <s v="Madrid"/>
    <m/>
    <m/>
    <m/>
    <m/>
    <n v="45"/>
    <x v="0"/>
    <x v="128"/>
    <x v="2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1:30:00"/>
    <d v="1899-12-30T11:30:00"/>
    <m/>
    <x v="1"/>
    <s v="JAR"/>
    <d v="2019-06-20T11:30:00"/>
    <m/>
    <s v="NOUTRANSPORT"/>
    <s v="Descarga"/>
    <x v="1"/>
    <n v="13.5"/>
    <n v="26"/>
    <x v="0"/>
    <s v="SCHOELLER NRX"/>
    <s v="Filial Import"/>
    <s v="NURIEUX"/>
    <m/>
    <m/>
    <m/>
    <m/>
    <n v="45"/>
    <x v="0"/>
    <x v="128"/>
    <x v="3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07:00:00"/>
    <d v="1899-12-30T07:00:00"/>
    <m/>
    <x v="1"/>
    <s v="JAR"/>
    <d v="2019-06-20T07:00:00"/>
    <m/>
    <s v="ALGAITRUCK"/>
    <s v="Descarga"/>
    <x v="1"/>
    <n v="13.5"/>
    <n v="26"/>
    <x v="0"/>
    <s v="SCHOELLER  LORQUI"/>
    <s v="Entre plantas"/>
    <s v="PALAU"/>
    <m/>
    <m/>
    <m/>
    <m/>
    <n v="60"/>
    <x v="4"/>
    <x v="128"/>
    <x v="61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5:00:00"/>
    <d v="1899-12-30T15:00:00"/>
    <m/>
    <x v="1"/>
    <s v="SJ"/>
    <d v="2019-06-20T15:00:00"/>
    <m/>
    <s v="GONZATRANS"/>
    <s v="Carga"/>
    <x v="0"/>
    <n v="9"/>
    <n v="17"/>
    <x v="0"/>
    <s v="GONZATRANS"/>
    <s v="Recogida diaria"/>
    <s v="varios"/>
    <m/>
    <m/>
    <m/>
    <m/>
    <n v="40"/>
    <x v="0"/>
    <x v="128"/>
    <x v="5"/>
    <m/>
    <n v="0"/>
    <x v="0"/>
    <x v="0"/>
    <s v="SI"/>
    <s v="SI"/>
    <s v="Adelanto"/>
    <n v="0"/>
    <n v="1"/>
    <s v="TRANS. PROPIO"/>
    <x v="25"/>
    <x v="6"/>
    <n v="468"/>
    <n v="18"/>
    <n v="0.2"/>
  </r>
  <r>
    <d v="2019-06-20T00:00:00"/>
    <d v="1899-12-30T08:30:00"/>
    <d v="1899-12-30T08:30:00"/>
    <m/>
    <x v="1"/>
    <s v="JAR"/>
    <d v="2019-06-20T08:30:00"/>
    <n v="28456"/>
    <s v="DAVID BERTRAN"/>
    <s v="Carga"/>
    <x v="0"/>
    <n v="1"/>
    <n v="1"/>
    <x v="0"/>
    <s v="DAVID BERTRAN"/>
    <s v="DDP Cliente Inyección"/>
    <s v="CARDEDEU"/>
    <m/>
    <m/>
    <m/>
    <m/>
    <n v="10"/>
    <x v="5"/>
    <x v="128"/>
    <x v="20"/>
    <m/>
    <n v="0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10:00:00"/>
    <d v="1899-12-30T10:00:00"/>
    <m/>
    <x v="1"/>
    <s v="JAR"/>
    <d v="2019-06-20T10:00:00"/>
    <s v="Maydisa"/>
    <s v="CODINA"/>
    <s v="Carga"/>
    <x v="1"/>
    <n v="13.5"/>
    <n v="15"/>
    <x v="0"/>
    <s v="AQUA AMBIENT"/>
    <s v="Retira cliente Roto"/>
    <s v="Maydisa"/>
    <m/>
    <m/>
    <m/>
    <m/>
    <n v="40"/>
    <x v="4"/>
    <x v="128"/>
    <x v="14"/>
    <m/>
    <n v="1"/>
    <x v="0"/>
    <x v="0"/>
    <s v="SI"/>
    <s v="SI"/>
    <s v="SI"/>
    <n v="0"/>
    <n v="1"/>
    <s v="CLIENTES"/>
    <x v="25"/>
    <x v="6"/>
    <n v="468"/>
    <n v="18"/>
    <n v="0.2"/>
  </r>
  <r>
    <d v="2019-06-20T00:00:00"/>
    <d v="1899-12-30T16:00:00"/>
    <d v="1899-12-30T16:00:00"/>
    <m/>
    <x v="1"/>
    <s v="JAR"/>
    <d v="2019-06-20T16:00:00"/>
    <n v="28313"/>
    <s v="GONZATRANS"/>
    <s v="Carga"/>
    <x v="1"/>
    <n v="13.5"/>
    <n v="26"/>
    <x v="0"/>
    <s v="ALGONTEC SL"/>
    <s v="DDP Cliente Inyección"/>
    <s v="Zaragoza"/>
    <m/>
    <m/>
    <m/>
    <m/>
    <n v="60"/>
    <x v="3"/>
    <x v="128"/>
    <x v="4"/>
    <m/>
    <n v="1"/>
    <x v="0"/>
    <x v="0"/>
    <s v="SI"/>
    <s v="SI"/>
    <s v="Adelanto"/>
    <n v="0"/>
    <n v="1"/>
    <s v="TRANS. PROPIO"/>
    <x v="25"/>
    <x v="6"/>
    <n v="468"/>
    <n v="18"/>
    <n v="0.2"/>
  </r>
  <r>
    <d v="2019-06-20T00:00:00"/>
    <d v="1899-12-30T17:00:00"/>
    <d v="1899-12-30T17:00:00"/>
    <m/>
    <x v="1"/>
    <s v="JAR"/>
    <d v="2019-06-20T17:00:00"/>
    <m/>
    <s v="GONZATRANS"/>
    <s v="Carga"/>
    <x v="1"/>
    <n v="13.5"/>
    <n v="25"/>
    <x v="0"/>
    <s v="GONZATRANS"/>
    <s v="Recogida diaria"/>
    <s v="varios"/>
    <m/>
    <m/>
    <m/>
    <m/>
    <n v="45"/>
    <x v="8"/>
    <x v="128"/>
    <x v="41"/>
    <m/>
    <n v="1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20:00:00"/>
    <d v="1899-12-30T20:00:00"/>
    <m/>
    <x v="1"/>
    <s v="JAR"/>
    <d v="2019-06-20T20:00:00"/>
    <n v="6007240"/>
    <s v="BREGER"/>
    <s v="Carga"/>
    <x v="1"/>
    <n v="13.5"/>
    <n v="22"/>
    <x v="0"/>
    <s v="SCHOELLER FRANCIA"/>
    <s v="Retira cliente Filial"/>
    <s v="France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6-20T00:00:00"/>
    <d v="1899-12-30T11:15:00"/>
    <d v="1899-12-30T11:15:00"/>
    <m/>
    <x v="1"/>
    <s v="JAR"/>
    <d v="2019-06-20T11:30:00"/>
    <n v="28576"/>
    <s v="DAVID BERTRAN"/>
    <s v="Carga"/>
    <x v="0"/>
    <n v="4"/>
    <n v="4"/>
    <x v="0"/>
    <s v="VARIOS"/>
    <s v="DDP Cliente Inyección"/>
    <s v="Martorell"/>
    <m/>
    <m/>
    <m/>
    <m/>
    <n v="20"/>
    <x v="0"/>
    <x v="128"/>
    <x v="75"/>
    <m/>
    <n v="0"/>
    <x v="0"/>
    <x v="0"/>
    <s v="SI"/>
    <s v="SI"/>
    <s v="SI"/>
    <n v="0"/>
    <n v="1"/>
    <s v="TRANS. PROPIO"/>
    <x v="25"/>
    <x v="6"/>
    <n v="468"/>
    <n v="18"/>
    <n v="0.2"/>
  </r>
  <r>
    <d v="2019-06-20T00:00:00"/>
    <d v="1899-12-30T08:15:00"/>
    <d v="1899-12-30T08:15:00"/>
    <m/>
    <x v="1"/>
    <s v="JAR"/>
    <d v="2019-06-20T08:30:00"/>
    <n v="28576"/>
    <s v="DAVID BERTRAN"/>
    <s v="Carga"/>
    <x v="0"/>
    <n v="4"/>
    <n v="4"/>
    <x v="0"/>
    <s v="VARIOS"/>
    <s v="DDP Cliente Inyección"/>
    <s v="Martorell"/>
    <m/>
    <m/>
    <m/>
    <m/>
    <n v="20"/>
    <x v="4"/>
    <x v="128"/>
    <x v="94"/>
    <m/>
    <n v="0"/>
    <x v="0"/>
    <x v="0"/>
    <s v="SI"/>
    <s v="SI"/>
    <s v="SI"/>
    <n v="0"/>
    <n v="1"/>
    <s v="TRANS. PROPIO"/>
    <x v="25"/>
    <x v="6"/>
    <n v="468"/>
    <n v="18"/>
    <n v="0.2"/>
  </r>
  <r>
    <d v="2019-06-21T00:00:00"/>
    <d v="1899-12-30T16:45:00"/>
    <d v="1899-12-30T16:45:00"/>
    <m/>
    <x v="1"/>
    <s v="JAR"/>
    <d v="2019-06-21T17:00:00"/>
    <m/>
    <s v="TRANSPARETS"/>
    <s v="Carga"/>
    <x v="0"/>
    <n v="6"/>
    <n v="6"/>
    <x v="0"/>
    <s v="AQUA AMBIENT"/>
    <s v="Retira cliente Roto"/>
    <s v="varios"/>
    <m/>
    <m/>
    <m/>
    <m/>
    <n v="15"/>
    <x v="6"/>
    <x v="129"/>
    <x v="87"/>
    <m/>
    <n v="0"/>
    <x v="0"/>
    <x v="0"/>
    <s v="SI"/>
    <s v="SI"/>
    <s v="SI"/>
    <n v="0"/>
    <n v="1"/>
    <s v="CLIENTES"/>
    <x v="25"/>
    <x v="6"/>
    <n v="468"/>
    <n v="18"/>
    <n v="0.2"/>
  </r>
  <r>
    <d v="2019-06-21T00:00:00"/>
    <d v="1899-12-30T10:00:00"/>
    <d v="1899-12-30T10:00:00"/>
    <m/>
    <x v="1"/>
    <s v="JAR"/>
    <d v="2019-06-21T10:00:00"/>
    <s v="28431-28383"/>
    <s v="COMILLAS"/>
    <s v="Carga"/>
    <x v="0"/>
    <n v="3"/>
    <n v="5"/>
    <x v="0"/>
    <s v="MULTIPLASTIC"/>
    <s v="Retira cliente Inyección"/>
    <s v="Barcelona"/>
    <m/>
    <m/>
    <m/>
    <m/>
    <n v="20"/>
    <x v="4"/>
    <x v="129"/>
    <x v="14"/>
    <m/>
    <n v="0"/>
    <x v="0"/>
    <x v="0"/>
    <s v="SI"/>
    <s v="SI"/>
    <s v="SI"/>
    <n v="0"/>
    <n v="1"/>
    <s v="CLIENTES"/>
    <x v="25"/>
    <x v="6"/>
    <n v="468"/>
    <n v="18"/>
    <n v="0.2"/>
  </r>
  <r>
    <d v="2019-06-21T00:00:00"/>
    <d v="1899-12-30T09:00:00"/>
    <d v="1899-12-30T09:00:00"/>
    <m/>
    <x v="1"/>
    <s v="JAR"/>
    <d v="2019-06-21T09:00:00"/>
    <n v="28490"/>
    <s v="XPOLOGISTIC"/>
    <s v="Carga"/>
    <x v="0"/>
    <n v="2"/>
    <n v="4"/>
    <x v="0"/>
    <s v="FIJAPLAST"/>
    <s v="Retira cliente Inyección"/>
    <s v="Granada"/>
    <m/>
    <m/>
    <m/>
    <m/>
    <n v="20"/>
    <x v="6"/>
    <x v="129"/>
    <x v="13"/>
    <m/>
    <n v="0"/>
    <x v="0"/>
    <x v="0"/>
    <s v="SI"/>
    <s v="SI"/>
    <s v="Retraso"/>
    <n v="1"/>
    <n v="0"/>
    <s v="CLIENTES"/>
    <x v="25"/>
    <x v="6"/>
    <n v="468"/>
    <n v="18"/>
    <n v="0.2"/>
  </r>
  <r>
    <d v="2019-06-21T00:00:00"/>
    <d v="1899-12-30T15:00:00"/>
    <d v="1899-12-30T15:00:00"/>
    <m/>
    <x v="1"/>
    <s v="JAR"/>
    <d v="2019-06-21T15:00:00"/>
    <m/>
    <s v="GONZATRANS"/>
    <s v="Descarga"/>
    <x v="1"/>
    <n v="13.5"/>
    <n v="26"/>
    <x v="0"/>
    <s v="SIGMA "/>
    <s v="Proveedor Inyección"/>
    <s v="PALAU"/>
    <m/>
    <m/>
    <m/>
    <m/>
    <n v="40"/>
    <x v="0"/>
    <x v="129"/>
    <x v="37"/>
    <m/>
    <n v="1"/>
    <x v="0"/>
    <x v="0"/>
    <s v="SI"/>
    <s v="SI"/>
    <s v="Adelanto"/>
    <n v="0"/>
    <n v="1"/>
    <s v="PROVEEDORES"/>
    <x v="25"/>
    <x v="6"/>
    <n v="468"/>
    <n v="18"/>
    <n v="0.2"/>
  </r>
  <r>
    <d v="2019-06-21T00:00:00"/>
    <d v="1899-12-30T09:30:00"/>
    <d v="1899-12-30T09:30:00"/>
    <m/>
    <x v="1"/>
    <s v="JAR"/>
    <d v="2019-06-21T09:30:00"/>
    <m/>
    <s v="COBARPLAS"/>
    <s v="Descarga"/>
    <x v="0"/>
    <n v="8"/>
    <n v="9"/>
    <x v="0"/>
    <s v="COBARPLAST"/>
    <s v="Proveedor Roto"/>
    <s v="PALAU"/>
    <m/>
    <m/>
    <m/>
    <m/>
    <n v="45"/>
    <x v="4"/>
    <x v="129"/>
    <x v="0"/>
    <m/>
    <n v="0"/>
    <x v="0"/>
    <x v="0"/>
    <s v="SI"/>
    <s v="SI"/>
    <s v="SI"/>
    <n v="0"/>
    <n v="1"/>
    <s v="PROVEEDORES"/>
    <x v="25"/>
    <x v="6"/>
    <n v="468"/>
    <n v="18"/>
    <n v="0.2"/>
  </r>
  <r>
    <d v="2019-06-21T00:00:00"/>
    <d v="1899-12-30T17:15:00"/>
    <d v="1899-12-30T17:15:00"/>
    <m/>
    <x v="1"/>
    <s v="JAR"/>
    <d v="2019-06-21T17:30:00"/>
    <m/>
    <s v="TRANSABADELL"/>
    <s v="Carga"/>
    <x v="0"/>
    <n v="4"/>
    <n v="6"/>
    <x v="0"/>
    <s v="TRANSABADELL"/>
    <s v="DDP Cliente Inyección"/>
    <s v="varios"/>
    <m/>
    <m/>
    <m/>
    <m/>
    <n v="30"/>
    <x v="8"/>
    <x v="129"/>
    <x v="93"/>
    <m/>
    <n v="0"/>
    <x v="0"/>
    <x v="0"/>
    <s v="SI"/>
    <s v="SI"/>
    <s v="SI"/>
    <n v="0"/>
    <n v="1"/>
    <s v="TRANS. PROPIO"/>
    <x v="25"/>
    <x v="6"/>
    <n v="468"/>
    <n v="18"/>
    <n v="0.2"/>
  </r>
  <r>
    <d v="2019-06-21T00:00:00"/>
    <d v="1899-12-30T14:30:00"/>
    <d v="1899-12-30T14:30:00"/>
    <m/>
    <x v="1"/>
    <s v="JAR"/>
    <d v="2019-06-21T14:30:00"/>
    <m/>
    <s v="NOUTRANSPORT"/>
    <s v="Descarga"/>
    <x v="0"/>
    <n v="7"/>
    <n v="14"/>
    <x v="0"/>
    <s v="SCHOELLER SCHWERIN"/>
    <s v="Filial Import"/>
    <s v="PALAU"/>
    <m/>
    <m/>
    <m/>
    <m/>
    <n v="60"/>
    <x v="8"/>
    <x v="129"/>
    <x v="12"/>
    <m/>
    <n v="0"/>
    <x v="0"/>
    <x v="0"/>
    <s v="SI"/>
    <s v="SI"/>
    <s v="SI"/>
    <n v="0"/>
    <n v="1"/>
    <s v="TRANS. PROPIO"/>
    <x v="25"/>
    <x v="6"/>
    <n v="468"/>
    <n v="18"/>
    <n v="0.2"/>
  </r>
  <r>
    <d v="2019-06-21T00:00:00"/>
    <d v="1899-12-30T18:00:00"/>
    <d v="1899-12-30T18:00:00"/>
    <m/>
    <x v="1"/>
    <s v="JAR"/>
    <d v="2019-06-21T18:00:00"/>
    <n v="27921"/>
    <s v="EL MOSCA"/>
    <s v="Carga"/>
    <x v="1"/>
    <n v="13.5"/>
    <n v="26"/>
    <x v="2"/>
    <s v="SERMUCO"/>
    <s v="DDP Cliente Inyección"/>
    <s v="Murcia"/>
    <m/>
    <m/>
    <m/>
    <m/>
    <n v="45"/>
    <x v="6"/>
    <x v="129"/>
    <x v="47"/>
    <m/>
    <n v="1"/>
    <x v="0"/>
    <x v="0"/>
    <s v="SI"/>
    <s v="SI"/>
    <s v="SI"/>
    <n v="0"/>
    <n v="1"/>
    <s v="TRANS. PROPIO"/>
    <x v="25"/>
    <x v="6"/>
    <n v="468"/>
    <n v="18"/>
    <n v="0.2"/>
  </r>
  <r>
    <d v="2019-06-21T00:00:00"/>
    <d v="1899-12-30T16:00:00"/>
    <d v="1899-12-30T16:00:00"/>
    <m/>
    <x v="1"/>
    <s v="JAR"/>
    <d v="2019-06-21T16:00:00"/>
    <n v="28313"/>
    <s v="GONZATRANS"/>
    <s v="Carga"/>
    <x v="1"/>
    <n v="13.5"/>
    <n v="26"/>
    <x v="0"/>
    <s v="ALGONTEC SL"/>
    <s v="DDP Cliente Inyección"/>
    <s v="ZARAGOZA"/>
    <m/>
    <m/>
    <m/>
    <m/>
    <n v="60"/>
    <x v="6"/>
    <x v="129"/>
    <x v="13"/>
    <m/>
    <n v="1"/>
    <x v="0"/>
    <x v="0"/>
    <s v="SI"/>
    <s v="SI"/>
    <s v="SI"/>
    <n v="0"/>
    <n v="1"/>
    <s v="TRANS. PROPIO"/>
    <x v="25"/>
    <x v="6"/>
    <n v="468"/>
    <n v="18"/>
    <n v="0.2"/>
  </r>
  <r>
    <d v="2019-06-21T00:00:00"/>
    <d v="1899-12-30T19:00:00"/>
    <d v="1899-12-30T19:00:00"/>
    <m/>
    <x v="1"/>
    <s v="JAR"/>
    <d v="2019-06-21T19:00:00"/>
    <m/>
    <s v="GONZATRANS"/>
    <s v="Carga"/>
    <x v="0"/>
    <n v="4"/>
    <n v="8"/>
    <x v="0"/>
    <s v="GONZATRANS"/>
    <s v="DDP Cliente Inyección"/>
    <s v="varios"/>
    <m/>
    <m/>
    <m/>
    <m/>
    <n v="30"/>
    <x v="8"/>
    <x v="129"/>
    <x v="57"/>
    <m/>
    <n v="0"/>
    <x v="0"/>
    <x v="0"/>
    <s v="SI"/>
    <s v="SI"/>
    <s v="SI"/>
    <n v="0"/>
    <n v="1"/>
    <s v="TRANS. PROPIO"/>
    <x v="25"/>
    <x v="6"/>
    <n v="468"/>
    <n v="18"/>
    <n v="0.2"/>
  </r>
  <r>
    <d v="2019-06-21T00:00:00"/>
    <d v="1899-12-30T11:30:00"/>
    <d v="1899-12-30T11:30:00"/>
    <m/>
    <x v="1"/>
    <s v="JAR"/>
    <d v="2019-06-21T11:30:00"/>
    <n v="28398"/>
    <s v="SCHENKER"/>
    <s v="Carga"/>
    <x v="0"/>
    <n v="2"/>
    <n v="2"/>
    <x v="0"/>
    <s v="TALLERES TRANSGLASS"/>
    <s v="Retira cliente Roto"/>
    <s v="Asturias"/>
    <m/>
    <m/>
    <m/>
    <m/>
    <n v="15"/>
    <x v="0"/>
    <x v="129"/>
    <x v="3"/>
    <m/>
    <n v="0"/>
    <x v="0"/>
    <x v="0"/>
    <s v="SI"/>
    <s v="SI"/>
    <s v="SI"/>
    <n v="0"/>
    <n v="1"/>
    <s v="CLIENTES"/>
    <x v="25"/>
    <x v="6"/>
    <n v="468"/>
    <n v="18"/>
    <n v="0.2"/>
  </r>
  <r>
    <d v="2019-06-21T00:00:00"/>
    <d v="1899-12-30T17:00:00"/>
    <m/>
    <m/>
    <x v="0"/>
    <s v="JAR"/>
    <d v="2019-06-21T17:00:00"/>
    <n v="6007240"/>
    <s v="BREGER"/>
    <s v="Carga"/>
    <x v="1"/>
    <n v="13.5"/>
    <n v="22"/>
    <x v="0"/>
    <s v="SCHOELLER FRANCIA"/>
    <s v="Retira cliente Filial"/>
    <s v="France"/>
    <m/>
    <m/>
    <m/>
    <m/>
    <n v="45"/>
    <x v="6"/>
    <x v="129"/>
    <x v="41"/>
    <m/>
    <n v="1"/>
    <x v="0"/>
    <x v="0"/>
    <s v="No"/>
    <s v="Sin cita"/>
    <s v="Sin cita"/>
    <n v="1"/>
    <n v="0"/>
    <s v="CLIENTES"/>
    <x v="25"/>
    <x v="6"/>
    <n v="468"/>
    <n v="18"/>
    <n v="0.2"/>
  </r>
  <r>
    <d v="2019-06-24T00:00:00"/>
    <d v="1899-12-30T08:00:00"/>
    <d v="1899-12-30T08:00:00"/>
    <m/>
    <x v="1"/>
    <s v="JAR"/>
    <d v="2019-06-24T08:00:00"/>
    <m/>
    <s v="J G H"/>
    <s v="Carga"/>
    <x v="1"/>
    <n v="13.5"/>
    <n v="26"/>
    <x v="2"/>
    <s v="RENTA BOX"/>
    <s v="Retira cliente Inyección"/>
    <s v="Torre Pacheco"/>
    <m/>
    <m/>
    <m/>
    <m/>
    <n v="45"/>
    <x v="4"/>
    <x v="130"/>
    <x v="167"/>
    <m/>
    <n v="1"/>
    <x v="0"/>
    <x v="0"/>
    <s v="SI"/>
    <s v="Retraso"/>
    <s v="Retraso"/>
    <n v="1"/>
    <n v="0"/>
    <s v="CLIENTES"/>
    <x v="26"/>
    <x v="6"/>
    <n v="468"/>
    <n v="18"/>
    <n v="0.2"/>
  </r>
  <r>
    <d v="2019-06-24T00:00:00"/>
    <d v="1899-12-30T09:00:00"/>
    <d v="1899-12-30T09:00:00"/>
    <m/>
    <x v="1"/>
    <s v="JAR"/>
    <d v="2019-06-24T09:00:00"/>
    <m/>
    <s v="J G H"/>
    <s v="Carga"/>
    <x v="1"/>
    <n v="13.5"/>
    <n v="26"/>
    <x v="2"/>
    <s v="RENTA BOX"/>
    <s v="Retira cliente Inyección"/>
    <s v="Torre Pacheco"/>
    <m/>
    <m/>
    <m/>
    <m/>
    <n v="45"/>
    <x v="0"/>
    <x v="130"/>
    <x v="61"/>
    <m/>
    <n v="1"/>
    <x v="0"/>
    <x v="0"/>
    <s v="SI"/>
    <s v="Retraso"/>
    <s v="Retraso"/>
    <n v="1"/>
    <n v="0"/>
    <s v="CLIENTES"/>
    <x v="26"/>
    <x v="6"/>
    <n v="468"/>
    <n v="18"/>
    <n v="0.2"/>
  </r>
  <r>
    <d v="2019-06-24T00:00:00"/>
    <d v="1899-12-30T10:00:00"/>
    <d v="1899-12-30T10:00:00"/>
    <m/>
    <x v="1"/>
    <s v="JAR"/>
    <d v="2019-06-24T10:00:00"/>
    <m/>
    <s v="J G H"/>
    <s v="Carga"/>
    <x v="1"/>
    <n v="13.5"/>
    <n v="26"/>
    <x v="2"/>
    <s v="RENTA BOX"/>
    <s v="Retira cliente Inyección"/>
    <s v="Torre Pacheco"/>
    <m/>
    <m/>
    <m/>
    <m/>
    <n v="45"/>
    <x v="2"/>
    <x v="130"/>
    <x v="1"/>
    <m/>
    <n v="1"/>
    <x v="0"/>
    <x v="0"/>
    <s v="SI"/>
    <s v="Retraso"/>
    <s v="Retraso"/>
    <n v="1"/>
    <n v="0"/>
    <s v="CLIENTES"/>
    <x v="26"/>
    <x v="6"/>
    <n v="468"/>
    <n v="18"/>
    <n v="0.2"/>
  </r>
  <r>
    <d v="2019-06-24T00:00:00"/>
    <d v="1899-12-30T11:00:00"/>
    <d v="1899-12-30T11:00:00"/>
    <m/>
    <x v="1"/>
    <s v="JAR"/>
    <d v="2019-06-24T11:00:00"/>
    <m/>
    <s v="J G H"/>
    <s v="Carga"/>
    <x v="1"/>
    <n v="13.5"/>
    <n v="26"/>
    <x v="2"/>
    <s v="RENTA BOX"/>
    <s v="Retira cliente Inyección"/>
    <s v="Torre Pacheco"/>
    <m/>
    <m/>
    <m/>
    <m/>
    <n v="45"/>
    <x v="4"/>
    <x v="130"/>
    <x v="5"/>
    <m/>
    <n v="1"/>
    <x v="0"/>
    <x v="0"/>
    <s v="SI"/>
    <s v="Retraso"/>
    <s v="Retraso"/>
    <n v="1"/>
    <n v="0"/>
    <s v="CLIENTES"/>
    <x v="26"/>
    <x v="6"/>
    <n v="468"/>
    <n v="18"/>
    <n v="0.2"/>
  </r>
  <r>
    <d v="2019-06-24T00:00:00"/>
    <d v="1899-12-30T12:00:00"/>
    <d v="1899-12-30T12:00:00"/>
    <m/>
    <x v="1"/>
    <s v="JAR"/>
    <d v="2019-06-24T12:00:00"/>
    <m/>
    <s v="J G H"/>
    <s v="Carga"/>
    <x v="1"/>
    <n v="13.5"/>
    <n v="26"/>
    <x v="2"/>
    <s v="RENTA BOX"/>
    <s v="Retira cliente Inyección"/>
    <s v="LORQUI"/>
    <m/>
    <m/>
    <m/>
    <m/>
    <n v="45"/>
    <x v="4"/>
    <x v="131"/>
    <x v="4"/>
    <m/>
    <n v="1"/>
    <x v="0"/>
    <x v="0"/>
    <s v="SI"/>
    <s v="SI"/>
    <s v="SI"/>
    <n v="0"/>
    <n v="1"/>
    <s v="CLIENTES"/>
    <x v="26"/>
    <x v="6"/>
    <n v="468"/>
    <n v="18"/>
    <n v="0.2"/>
  </r>
  <r>
    <d v="2019-06-24T00:00:00"/>
    <d v="1899-12-30T13:00:00"/>
    <d v="1899-12-30T13:00:00"/>
    <m/>
    <x v="1"/>
    <s v="JAR"/>
    <d v="2019-06-24T13:00:00"/>
    <m/>
    <s v="J G H"/>
    <s v="Carga"/>
    <x v="1"/>
    <n v="13.5"/>
    <n v="26"/>
    <x v="2"/>
    <s v="RENTA BOX"/>
    <s v="Retira cliente Inyección"/>
    <s v="LORQUI"/>
    <m/>
    <m/>
    <m/>
    <m/>
    <n v="45"/>
    <x v="4"/>
    <x v="131"/>
    <x v="37"/>
    <m/>
    <n v="1"/>
    <x v="0"/>
    <x v="0"/>
    <s v="SI"/>
    <s v="SI"/>
    <s v="SI"/>
    <n v="0"/>
    <n v="1"/>
    <s v="CLIENTES"/>
    <x v="26"/>
    <x v="6"/>
    <n v="468"/>
    <n v="18"/>
    <n v="0.2"/>
  </r>
  <r>
    <d v="2019-06-24T00:00:00"/>
    <d v="1899-12-30T14:00:00"/>
    <d v="1899-12-30T14:00:00"/>
    <m/>
    <x v="1"/>
    <s v="JAR"/>
    <d v="2019-06-24T14:00:00"/>
    <m/>
    <s v="J G H"/>
    <s v="Carga"/>
    <x v="1"/>
    <n v="13.5"/>
    <n v="26"/>
    <x v="2"/>
    <s v="RENTA BOX"/>
    <s v="Retira cliente Inyección"/>
    <s v="LORQUI"/>
    <m/>
    <m/>
    <m/>
    <m/>
    <n v="45"/>
    <x v="4"/>
    <x v="131"/>
    <x v="42"/>
    <m/>
    <n v="1"/>
    <x v="0"/>
    <x v="0"/>
    <s v="SI"/>
    <s v="SI"/>
    <s v="SI"/>
    <n v="0"/>
    <n v="1"/>
    <s v="CLIENTES"/>
    <x v="26"/>
    <x v="6"/>
    <n v="468"/>
    <n v="18"/>
    <n v="0.2"/>
  </r>
  <r>
    <d v="2019-06-24T00:00:00"/>
    <d v="1899-12-30T15:00:00"/>
    <d v="1899-12-30T15:00:00"/>
    <m/>
    <x v="1"/>
    <s v="JAR"/>
    <d v="2019-06-24T15:00:00"/>
    <n v="28602"/>
    <s v="GIMARCO"/>
    <s v="Carga"/>
    <x v="1"/>
    <n v="13.5"/>
    <n v="26"/>
    <x v="2"/>
    <s v="VARIOS"/>
    <s v="DDP Cliente Inyección"/>
    <s v="Portugal"/>
    <m/>
    <m/>
    <m/>
    <m/>
    <n v="45"/>
    <x v="4"/>
    <x v="131"/>
    <x v="20"/>
    <m/>
    <n v="1"/>
    <x v="0"/>
    <x v="0"/>
    <s v="SI"/>
    <s v="SI"/>
    <s v="Adelanto"/>
    <n v="0"/>
    <n v="1"/>
    <s v="TRANS. PROPIO"/>
    <x v="26"/>
    <x v="6"/>
    <n v="468"/>
    <n v="18"/>
    <n v="0.2"/>
  </r>
  <r>
    <d v="2019-06-25T00:00:00"/>
    <d v="1899-12-30T16:45:00"/>
    <d v="1899-12-30T16:45:00"/>
    <m/>
    <x v="1"/>
    <s v="JAR"/>
    <d v="2019-06-25T17:00:00"/>
    <m/>
    <s v="TRANSPARETS"/>
    <s v="Carga"/>
    <x v="0"/>
    <n v="6"/>
    <n v="6"/>
    <x v="0"/>
    <s v="AQUA AMBIENT"/>
    <s v="Retira cliente Roto"/>
    <s v="varios"/>
    <m/>
    <m/>
    <m/>
    <m/>
    <n v="15"/>
    <x v="6"/>
    <x v="130"/>
    <x v="87"/>
    <m/>
    <n v="0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1:00:00"/>
    <d v="1899-12-30T11:00:00"/>
    <m/>
    <x v="1"/>
    <s v="JAR"/>
    <d v="2019-06-25T11:00:00"/>
    <n v="28313"/>
    <s v="GONZATRANS"/>
    <s v="Carga"/>
    <x v="1"/>
    <n v="13.5"/>
    <n v="26"/>
    <x v="0"/>
    <s v="ALGONTEC SL"/>
    <s v="DDP Cliente Inyección"/>
    <s v="ZARAGOZA"/>
    <m/>
    <m/>
    <m/>
    <m/>
    <n v="60"/>
    <x v="4"/>
    <x v="130"/>
    <x v="2"/>
    <m/>
    <n v="1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09:00:00"/>
    <d v="1899-12-30T09:00:00"/>
    <m/>
    <x v="1"/>
    <s v="JAR"/>
    <d v="2019-06-25T09:00:00"/>
    <n v="28090"/>
    <s v="SUS MEDIOS"/>
    <s v="Carga"/>
    <x v="0"/>
    <n v="4"/>
    <n v="8"/>
    <x v="0"/>
    <s v="MULTIPLASTIC"/>
    <s v="Retira cliente Inyección"/>
    <s v="Barcelona"/>
    <m/>
    <m/>
    <m/>
    <m/>
    <n v="20"/>
    <x v="0"/>
    <x v="130"/>
    <x v="22"/>
    <m/>
    <n v="0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07:00:00"/>
    <d v="1899-12-30T07:00:00"/>
    <m/>
    <x v="1"/>
    <s v="JAR"/>
    <d v="2019-06-25T07:00:00"/>
    <n v="28504"/>
    <s v="GONZATRANS"/>
    <s v="Carga"/>
    <x v="1"/>
    <n v="13.5"/>
    <n v="26"/>
    <x v="2"/>
    <s v="PALM TER SL"/>
    <s v="DDP Cliente Inyección"/>
    <s v="Girona"/>
    <m/>
    <m/>
    <m/>
    <m/>
    <n v="45"/>
    <x v="4"/>
    <x v="130"/>
    <x v="61"/>
    <m/>
    <n v="1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09:30:00"/>
    <d v="1899-12-30T09:30:00"/>
    <m/>
    <x v="1"/>
    <s v="JAR"/>
    <d v="2019-06-25T09:30:00"/>
    <m/>
    <s v="TORTOSA"/>
    <s v="Descarga"/>
    <x v="1"/>
    <n v="13.5"/>
    <n v="22"/>
    <x v="0"/>
    <s v="MORSSINKHOF"/>
    <s v="Proveedor Inyección"/>
    <s v="PALAU"/>
    <m/>
    <m/>
    <m/>
    <m/>
    <n v="60"/>
    <x v="4"/>
    <x v="130"/>
    <x v="1"/>
    <m/>
    <n v="1"/>
    <x v="0"/>
    <x v="0"/>
    <s v="SI"/>
    <s v="SI"/>
    <s v="Retraso"/>
    <n v="1"/>
    <n v="0"/>
    <s v="PROVEEDORES"/>
    <x v="26"/>
    <x v="6"/>
    <n v="468"/>
    <n v="18"/>
    <n v="0.2"/>
  </r>
  <r>
    <d v="2019-06-25T00:00:00"/>
    <d v="1899-12-30T10:30:00"/>
    <d v="1899-12-30T10:30:00"/>
    <m/>
    <x v="1"/>
    <s v="JAR"/>
    <d v="2019-06-25T10:30:00"/>
    <n v="6007280"/>
    <s v="J G H"/>
    <s v="Carga"/>
    <x v="1"/>
    <n v="13.5"/>
    <n v="26"/>
    <x v="2"/>
    <s v="RENTA BOX"/>
    <s v="Retira cliente Inyección"/>
    <s v="Torre Pacheco"/>
    <m/>
    <m/>
    <m/>
    <m/>
    <n v="45"/>
    <x v="4"/>
    <x v="130"/>
    <x v="4"/>
    <m/>
    <n v="1"/>
    <x v="0"/>
    <x v="0"/>
    <s v="SI"/>
    <s v="SI"/>
    <s v="Retraso"/>
    <n v="1"/>
    <n v="0"/>
    <s v="CLIENTES"/>
    <x v="26"/>
    <x v="6"/>
    <n v="468"/>
    <n v="18"/>
    <n v="0.2"/>
  </r>
  <r>
    <d v="2019-06-25T00:00:00"/>
    <d v="1899-12-30T11:30:00"/>
    <d v="1899-12-30T11:30:00"/>
    <m/>
    <x v="1"/>
    <s v="JAR"/>
    <d v="2019-06-25T11:30:00"/>
    <n v="6007280"/>
    <s v="J G H"/>
    <s v="Carga"/>
    <x v="1"/>
    <n v="13.5"/>
    <n v="26"/>
    <x v="2"/>
    <s v="RENTA BOX"/>
    <s v="Retira cliente Inyección"/>
    <s v="Torre Pacheco"/>
    <m/>
    <m/>
    <m/>
    <m/>
    <n v="45"/>
    <x v="2"/>
    <x v="130"/>
    <x v="6"/>
    <m/>
    <n v="1"/>
    <x v="0"/>
    <x v="0"/>
    <s v="SI"/>
    <s v="SI"/>
    <s v="Retraso"/>
    <n v="1"/>
    <n v="0"/>
    <s v="CLIENTES"/>
    <x v="26"/>
    <x v="6"/>
    <n v="468"/>
    <n v="18"/>
    <n v="0.2"/>
  </r>
  <r>
    <d v="2019-06-25T00:00:00"/>
    <d v="1899-12-30T12:00:00"/>
    <d v="1899-12-30T12:00:00"/>
    <m/>
    <x v="1"/>
    <s v="JAR"/>
    <d v="2019-06-25T12:00:00"/>
    <n v="6007280"/>
    <s v="J G H"/>
    <s v="Carga"/>
    <x v="1"/>
    <n v="13.5"/>
    <n v="26"/>
    <x v="2"/>
    <s v="RENTA BOX"/>
    <s v="Retira cliente Inyección"/>
    <s v="Torre Pacheco"/>
    <m/>
    <m/>
    <m/>
    <m/>
    <n v="45"/>
    <x v="6"/>
    <x v="130"/>
    <x v="42"/>
    <m/>
    <n v="1"/>
    <x v="0"/>
    <x v="0"/>
    <s v="SI"/>
    <s v="SI"/>
    <s v="Retraso"/>
    <n v="1"/>
    <n v="0"/>
    <s v="CLIENTES"/>
    <x v="26"/>
    <x v="6"/>
    <n v="468"/>
    <n v="18"/>
    <n v="0.2"/>
  </r>
  <r>
    <d v="2019-06-25T00:00:00"/>
    <d v="1899-12-30T13:00:00"/>
    <d v="1899-12-30T13:00:00"/>
    <m/>
    <x v="1"/>
    <s v="JAR"/>
    <d v="2019-06-25T13:00:00"/>
    <n v="6007280"/>
    <s v="J G H"/>
    <s v="Carga"/>
    <x v="1"/>
    <n v="13.5"/>
    <n v="26"/>
    <x v="2"/>
    <s v="RENTA BOX"/>
    <s v="Retira cliente Inyección"/>
    <s v="Torre Pacheco"/>
    <m/>
    <m/>
    <m/>
    <m/>
    <n v="45"/>
    <x v="3"/>
    <x v="130"/>
    <x v="7"/>
    <m/>
    <n v="1"/>
    <x v="0"/>
    <x v="0"/>
    <s v="SI"/>
    <s v="SI"/>
    <s v="Retraso"/>
    <n v="1"/>
    <n v="0"/>
    <s v="CLIENTES"/>
    <x v="26"/>
    <x v="6"/>
    <n v="468"/>
    <n v="18"/>
    <n v="0.2"/>
  </r>
  <r>
    <d v="2019-06-25T00:00:00"/>
    <d v="1899-12-30T14:00:00"/>
    <d v="1899-12-30T14:00:00"/>
    <m/>
    <x v="1"/>
    <s v="JAR"/>
    <d v="2019-06-25T14:00:00"/>
    <n v="6007280"/>
    <s v="J G H"/>
    <s v="Carga"/>
    <x v="1"/>
    <n v="13.5"/>
    <n v="26"/>
    <x v="2"/>
    <s v="RENTA BOX"/>
    <s v="Retira cliente Inyección"/>
    <s v="LORQUI"/>
    <m/>
    <m/>
    <m/>
    <m/>
    <n v="45"/>
    <x v="8"/>
    <x v="130"/>
    <x v="13"/>
    <m/>
    <n v="1"/>
    <x v="0"/>
    <x v="0"/>
    <s v="SI"/>
    <s v="SI"/>
    <s v="Retraso"/>
    <n v="1"/>
    <n v="0"/>
    <s v="CLIENTES"/>
    <x v="26"/>
    <x v="6"/>
    <n v="468"/>
    <n v="18"/>
    <n v="0.2"/>
  </r>
  <r>
    <d v="2019-06-25T00:00:00"/>
    <d v="1899-12-30T15:00:00"/>
    <d v="1899-12-30T15:00:00"/>
    <m/>
    <x v="1"/>
    <s v="JAR"/>
    <d v="2019-06-25T15:00:00"/>
    <n v="6007280"/>
    <s v="J G H"/>
    <s v="Carga"/>
    <x v="1"/>
    <n v="13.5"/>
    <n v="26"/>
    <x v="2"/>
    <s v="RENTA BOX"/>
    <s v="Retira cliente Inyección"/>
    <s v="LORQUI"/>
    <m/>
    <m/>
    <m/>
    <m/>
    <n v="45"/>
    <x v="3"/>
    <x v="130"/>
    <x v="39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6:00:00"/>
    <d v="1899-12-30T16:00:00"/>
    <m/>
    <x v="1"/>
    <s v="JAR"/>
    <d v="2019-06-25T16:00:00"/>
    <n v="6007280"/>
    <s v="J G H"/>
    <s v="Carga"/>
    <x v="1"/>
    <n v="13.5"/>
    <n v="26"/>
    <x v="2"/>
    <s v="RENTA BOX"/>
    <s v="Retira cliente Inyección"/>
    <s v="LORQUI"/>
    <m/>
    <m/>
    <m/>
    <m/>
    <n v="45"/>
    <x v="3"/>
    <x v="130"/>
    <x v="13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7:00:00"/>
    <d v="1899-12-30T17:00:00"/>
    <m/>
    <x v="1"/>
    <s v="JAR"/>
    <d v="2019-06-25T17:00:00"/>
    <n v="6007280"/>
    <s v="J G H"/>
    <s v="Carga"/>
    <x v="1"/>
    <n v="13.5"/>
    <n v="26"/>
    <x v="2"/>
    <s v="RENTA BOX"/>
    <s v="Retira cliente Inyección"/>
    <s v="LORQUI"/>
    <m/>
    <m/>
    <m/>
    <m/>
    <n v="45"/>
    <x v="6"/>
    <x v="130"/>
    <x v="41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8:00:00"/>
    <d v="1899-12-30T18:00:00"/>
    <m/>
    <x v="1"/>
    <s v="JAR"/>
    <d v="2019-06-25T18:00:00"/>
    <n v="6007280"/>
    <s v="J G H"/>
    <s v="Carga"/>
    <x v="1"/>
    <n v="13.5"/>
    <n v="26"/>
    <x v="2"/>
    <s v="RENTA BOX"/>
    <s v="Retira cliente Inyección"/>
    <s v="pdte"/>
    <m/>
    <m/>
    <m/>
    <m/>
    <n v="45"/>
    <x v="8"/>
    <x v="130"/>
    <x v="47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9:00:00"/>
    <d v="1899-12-30T19:00:00"/>
    <m/>
    <x v="1"/>
    <s v="JAR"/>
    <d v="2019-06-25T19:00:00"/>
    <n v="6007280"/>
    <s v="J G H"/>
    <s v="Carga"/>
    <x v="1"/>
    <n v="13.5"/>
    <n v="26"/>
    <x v="2"/>
    <s v="RENTA BOX"/>
    <s v="Retira cliente Inyección"/>
    <s v="pdte"/>
    <m/>
    <m/>
    <m/>
    <m/>
    <n v="45"/>
    <x v="6"/>
    <x v="130"/>
    <x v="57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20:00:00"/>
    <d v="1899-12-30T20:00:00"/>
    <m/>
    <x v="1"/>
    <s v="JAR"/>
    <d v="2019-06-25T20:00:00"/>
    <n v="6007280"/>
    <s v="J G H"/>
    <s v="Carga"/>
    <x v="1"/>
    <n v="13.5"/>
    <n v="26"/>
    <x v="2"/>
    <s v="RENTA BOX"/>
    <s v="Retira cliente Inyección"/>
    <s v="pdte"/>
    <m/>
    <m/>
    <m/>
    <m/>
    <n v="45"/>
    <x v="6"/>
    <x v="130"/>
    <x v="50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21:00:00"/>
    <d v="1899-12-30T21:00:00"/>
    <m/>
    <x v="1"/>
    <s v="JAR"/>
    <d v="2019-06-25T21:00:00"/>
    <n v="6007280"/>
    <s v="J G H"/>
    <s v="Carga"/>
    <x v="1"/>
    <n v="13.5"/>
    <n v="26"/>
    <x v="2"/>
    <s v="RENTA BOX"/>
    <s v="Retira cliente Inyección"/>
    <s v="pdte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6-25T00:00:00"/>
    <d v="1899-12-30T08:00:00"/>
    <d v="1899-12-30T08:00:00"/>
    <m/>
    <x v="1"/>
    <s v="JAR"/>
    <d v="2019-06-25T08:00:00"/>
    <n v="25755"/>
    <s v="DAVID BERTRAN"/>
    <s v="Carga"/>
    <x v="0"/>
    <n v="4"/>
    <n v="6"/>
    <x v="0"/>
    <s v="ALTOPLAST"/>
    <s v="DDP Cliente Inyección"/>
    <s v="Hostalets"/>
    <m/>
    <m/>
    <m/>
    <m/>
    <n v="25"/>
    <x v="0"/>
    <x v="130"/>
    <x v="9"/>
    <m/>
    <n v="0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17:15:00"/>
    <d v="1899-12-30T17:15:00"/>
    <m/>
    <x v="1"/>
    <s v="JAR"/>
    <d v="2019-06-25T17:30:00"/>
    <m/>
    <s v="TRANSABADELL"/>
    <s v="Carga"/>
    <x v="0"/>
    <n v="3"/>
    <n v="5"/>
    <x v="0"/>
    <s v="TRANSABADELL"/>
    <s v="DDP Cliente Inyección"/>
    <s v="varios"/>
    <m/>
    <m/>
    <m/>
    <m/>
    <n v="30"/>
    <x v="8"/>
    <x v="130"/>
    <x v="93"/>
    <m/>
    <n v="0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18:30:00"/>
    <d v="1899-12-30T18:30:00"/>
    <m/>
    <x v="1"/>
    <s v="JAR"/>
    <d v="2019-06-25T18:30:00"/>
    <n v="6007240"/>
    <s v="BREGER"/>
    <s v="Carga"/>
    <x v="1"/>
    <n v="13.5"/>
    <n v="22"/>
    <x v="0"/>
    <s v="SCHOELLER FRANCIA"/>
    <s v="Retira cliente Filial"/>
    <s v="France"/>
    <m/>
    <m/>
    <m/>
    <m/>
    <n v="60"/>
    <x v="6"/>
    <x v="130"/>
    <x v="48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4:30:00"/>
    <d v="1899-12-30T14:30:00"/>
    <m/>
    <x v="1"/>
    <s v="JAR"/>
    <d v="2019-06-25T14:30:00"/>
    <s v="6007331-61"/>
    <s v="BREGER"/>
    <s v="Carga"/>
    <x v="1"/>
    <n v="13.5"/>
    <n v="26"/>
    <x v="0"/>
    <s v="SCHOELLER FRANCIA"/>
    <s v="Retira cliente Filial"/>
    <s v="France"/>
    <m/>
    <m/>
    <m/>
    <m/>
    <n v="45"/>
    <x v="0"/>
    <x v="130"/>
    <x v="5"/>
    <m/>
    <n v="1"/>
    <x v="0"/>
    <x v="0"/>
    <s v="SI"/>
    <s v="SI"/>
    <s v="Adelanto"/>
    <n v="0"/>
    <n v="1"/>
    <s v="CLIENTES"/>
    <x v="26"/>
    <x v="6"/>
    <n v="468"/>
    <n v="18"/>
    <n v="0.2"/>
  </r>
  <r>
    <d v="2019-06-25T00:00:00"/>
    <d v="1899-12-30T10:00:00"/>
    <d v="1899-12-30T10:00:00"/>
    <m/>
    <x v="1"/>
    <s v="JAR"/>
    <d v="2019-06-25T10:00:00"/>
    <m/>
    <s v="ALGAITRUCK"/>
    <s v="Descarga"/>
    <x v="1"/>
    <n v="13.5"/>
    <n v="22"/>
    <x v="0"/>
    <s v="SCHOELLER  LORQUI"/>
    <s v="Entre plantas"/>
    <s v="PALAU"/>
    <m/>
    <m/>
    <m/>
    <m/>
    <n v="60"/>
    <x v="0"/>
    <x v="130"/>
    <x v="14"/>
    <m/>
    <n v="1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11:15:00"/>
    <d v="1899-12-30T11:15:00"/>
    <m/>
    <x v="1"/>
    <s v="JAR"/>
    <d v="2019-06-25T11:30:00"/>
    <m/>
    <s v="ALGAITRUCK"/>
    <s v="Carga"/>
    <x v="1"/>
    <n v="13.5"/>
    <n v="26"/>
    <x v="0"/>
    <s v="SCHOELLER  LORQUI"/>
    <s v="Entre plantas"/>
    <s v="Lorqui"/>
    <m/>
    <m/>
    <m/>
    <m/>
    <n v="60"/>
    <x v="0"/>
    <x v="130"/>
    <x v="75"/>
    <m/>
    <n v="1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12:30:00"/>
    <d v="1899-12-30T12:30:00"/>
    <m/>
    <x v="1"/>
    <s v="JAR"/>
    <d v="2019-06-25T12:30:00"/>
    <n v="6007227"/>
    <s v="SUS MEDIOS"/>
    <s v="Carga"/>
    <x v="1"/>
    <n v="13.5"/>
    <n v="26"/>
    <x v="2"/>
    <s v="SCHOELLER BELGICA"/>
    <s v="Retira cliente Filial"/>
    <s v="Belgica"/>
    <m/>
    <m/>
    <m/>
    <m/>
    <n v="45"/>
    <x v="8"/>
    <x v="130"/>
    <x v="7"/>
    <m/>
    <n v="1"/>
    <x v="0"/>
    <x v="0"/>
    <s v="SI"/>
    <s v="SI"/>
    <s v="Retraso"/>
    <n v="1"/>
    <n v="0"/>
    <s v="CLIENTES"/>
    <x v="26"/>
    <x v="6"/>
    <n v="468"/>
    <n v="18"/>
    <n v="0.2"/>
  </r>
  <r>
    <d v="2019-06-25T00:00:00"/>
    <d v="1899-12-30T19:30:00"/>
    <d v="1899-12-30T19:30:00"/>
    <m/>
    <x v="1"/>
    <s v="JAR"/>
    <d v="2019-06-25T19:30:00"/>
    <n v="28207"/>
    <s v="JOSE REY"/>
    <s v="Carga"/>
    <x v="1"/>
    <n v="13.5"/>
    <n v="26"/>
    <x v="2"/>
    <s v="LM BOX ALIMENTA"/>
    <s v="DDP Cliente Inyección"/>
    <s v="Cantabria"/>
    <m/>
    <m/>
    <m/>
    <m/>
    <n v="45"/>
    <x v="8"/>
    <x v="130"/>
    <x v="49"/>
    <m/>
    <n v="1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12:15:00"/>
    <m/>
    <m/>
    <x v="0"/>
    <s v="JAR"/>
    <d v="2019-06-25T12:30:00"/>
    <m/>
    <s v="SUS MEDIOS"/>
    <s v="Descarga"/>
    <x v="0"/>
    <n v="6"/>
    <n v="17"/>
    <x v="0"/>
    <s v="SCHOELLER POLONIA"/>
    <s v="Proveedor Filial"/>
    <s v="PALAU"/>
    <m/>
    <m/>
    <m/>
    <m/>
    <n v="30"/>
    <x v="2"/>
    <x v="130"/>
    <x v="36"/>
    <m/>
    <n v="0"/>
    <x v="0"/>
    <x v="0"/>
    <s v="No"/>
    <s v="Sin cita"/>
    <s v="Sin cita"/>
    <n v="1"/>
    <n v="0"/>
    <s v="PROVEEDORES"/>
    <x v="26"/>
    <x v="6"/>
    <n v="468"/>
    <n v="18"/>
    <n v="0.2"/>
  </r>
  <r>
    <d v="2019-06-25T00:00:00"/>
    <d v="1899-12-30T11:45:00"/>
    <d v="1899-12-30T11:45:00"/>
    <m/>
    <x v="1"/>
    <s v="JAR"/>
    <d v="2019-06-25T12:00:00"/>
    <n v="28671"/>
    <s v="SUS MEDIOS"/>
    <s v="Carga"/>
    <x v="0"/>
    <n v="1"/>
    <n v="1"/>
    <x v="0"/>
    <s v="LOGALMA Y PROCOMSA"/>
    <s v="Retira cliente Roto"/>
    <s v="Piera"/>
    <m/>
    <m/>
    <m/>
    <m/>
    <n v="10"/>
    <x v="3"/>
    <x v="130"/>
    <x v="63"/>
    <m/>
    <n v="0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5:30:00"/>
    <d v="1899-12-30T15:30:00"/>
    <m/>
    <x v="1"/>
    <s v="JAR"/>
    <d v="2019-06-25T15:30:00"/>
    <n v="6007264"/>
    <s v="BREGER"/>
    <s v="Carga"/>
    <x v="1"/>
    <n v="13.5"/>
    <n v="33"/>
    <x v="0"/>
    <s v="SCHOELLER FRANCIA"/>
    <s v="Retira cliente Filial"/>
    <s v="France"/>
    <m/>
    <m/>
    <m/>
    <m/>
    <n v="60"/>
    <x v="6"/>
    <x v="130"/>
    <x v="7"/>
    <m/>
    <n v="1"/>
    <x v="0"/>
    <x v="0"/>
    <s v="SI"/>
    <s v="SI"/>
    <s v="SI"/>
    <n v="0"/>
    <n v="1"/>
    <s v="CLIENTES"/>
    <x v="26"/>
    <x v="6"/>
    <n v="468"/>
    <n v="18"/>
    <n v="0.2"/>
  </r>
  <r>
    <d v="2019-06-25T00:00:00"/>
    <d v="1899-12-30T14:15:00"/>
    <d v="1899-12-30T14:15:00"/>
    <m/>
    <x v="1"/>
    <s v="JAR"/>
    <d v="2019-06-25T14:30:00"/>
    <m/>
    <s v="GONZATRANS"/>
    <s v="Descarga"/>
    <x v="1"/>
    <n v="13.5"/>
    <n v="26"/>
    <x v="0"/>
    <s v="SIGMA "/>
    <s v="Proveedor Inyección"/>
    <s v="PALAU"/>
    <m/>
    <m/>
    <m/>
    <m/>
    <n v="60"/>
    <x v="8"/>
    <x v="130"/>
    <x v="216"/>
    <m/>
    <n v="1"/>
    <x v="0"/>
    <x v="0"/>
    <s v="SI"/>
    <s v="SI"/>
    <s v="SI"/>
    <n v="0"/>
    <n v="1"/>
    <s v="PROVEEDORES"/>
    <x v="26"/>
    <x v="6"/>
    <n v="468"/>
    <n v="18"/>
    <n v="0.2"/>
  </r>
  <r>
    <d v="2019-06-25T00:00:00"/>
    <d v="1899-12-30T15:15:00"/>
    <d v="1899-12-30T15:15:00"/>
    <m/>
    <x v="1"/>
    <s v="JAR"/>
    <d v="2019-06-25T15:30:00"/>
    <m/>
    <s v="DAVID BERTRAN"/>
    <s v="Carga"/>
    <x v="0"/>
    <n v="4"/>
    <n v="4"/>
    <x v="0"/>
    <s v="DAVID BERTRAN"/>
    <s v="DDP Cliente Inyección"/>
    <s v="varios"/>
    <m/>
    <m/>
    <m/>
    <m/>
    <n v="20"/>
    <x v="5"/>
    <x v="130"/>
    <x v="120"/>
    <m/>
    <n v="0"/>
    <x v="0"/>
    <x v="0"/>
    <s v="SI"/>
    <s v="SI"/>
    <s v="SI"/>
    <n v="0"/>
    <n v="1"/>
    <s v="TRANS. PROPIO"/>
    <x v="26"/>
    <x v="6"/>
    <n v="468"/>
    <n v="18"/>
    <n v="0.2"/>
  </r>
  <r>
    <d v="2019-06-25T00:00:00"/>
    <d v="1899-12-30T15:45:00"/>
    <m/>
    <m/>
    <x v="0"/>
    <s v="JAR"/>
    <d v="2019-06-25T16:00:00"/>
    <n v="28352"/>
    <s v="SUS MEDIOS"/>
    <s v="Carga"/>
    <x v="0"/>
    <n v="4"/>
    <n v="8"/>
    <x v="0"/>
    <s v="VARIOS"/>
    <s v="Retira cliente Inyección"/>
    <s v="Pontevedra"/>
    <m/>
    <m/>
    <m/>
    <m/>
    <n v="20"/>
    <x v="8"/>
    <x v="130"/>
    <x v="55"/>
    <m/>
    <n v="0"/>
    <x v="0"/>
    <x v="0"/>
    <s v="No"/>
    <s v="Sin cita"/>
    <s v="Sin cita"/>
    <n v="1"/>
    <n v="0"/>
    <s v="CLIENTES"/>
    <x v="26"/>
    <x v="6"/>
    <n v="468"/>
    <n v="18"/>
    <n v="0.2"/>
  </r>
  <r>
    <d v="2019-06-25T00:00:00"/>
    <d v="1899-12-30T13:15:00"/>
    <d v="1899-12-30T13:15:00"/>
    <m/>
    <x v="1"/>
    <s v="JAR"/>
    <d v="2019-06-25T13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30"/>
    <x v="60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06:00:00"/>
    <d v="1899-12-30T06:00:00"/>
    <m/>
    <x v="1"/>
    <s v="JAR"/>
    <d v="2019-06-26T06:00:00"/>
    <n v="28207"/>
    <s v="JOSE REY"/>
    <s v="Carga"/>
    <x v="1"/>
    <n v="13.5"/>
    <n v="26"/>
    <x v="2"/>
    <s v="LM BOX ALIMENTA"/>
    <s v="DDP Cliente Inyección"/>
    <s v="Cantabria"/>
    <m/>
    <m/>
    <m/>
    <m/>
    <n v="45"/>
    <x v="4"/>
    <x v="132"/>
    <x v="76"/>
    <m/>
    <n v="1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07:00:00"/>
    <d v="1899-12-30T07:00:00"/>
    <m/>
    <x v="1"/>
    <s v="JAR"/>
    <d v="2019-06-26T07:00:00"/>
    <m/>
    <s v="SUS MEDIOS"/>
    <s v="Descarga"/>
    <x v="0"/>
    <n v="6"/>
    <n v="12"/>
    <x v="0"/>
    <s v="SERRADORA DOMENECH"/>
    <s v="Proveedor Inyección"/>
    <s v="PALAU"/>
    <m/>
    <m/>
    <m/>
    <m/>
    <n v="30"/>
    <x v="2"/>
    <x v="132"/>
    <x v="61"/>
    <m/>
    <n v="0"/>
    <x v="0"/>
    <x v="0"/>
    <s v="SI"/>
    <s v="SI"/>
    <s v="SI"/>
    <n v="0"/>
    <n v="1"/>
    <s v="PROVEEDORES"/>
    <x v="26"/>
    <x v="6"/>
    <n v="468"/>
    <n v="18"/>
    <n v="0.2"/>
  </r>
  <r>
    <d v="2019-06-26T00:00:00"/>
    <d v="1899-12-30T07:30:00"/>
    <d v="1899-12-30T07:30:00"/>
    <m/>
    <x v="1"/>
    <s v="SJ"/>
    <d v="2019-06-26T07:30:00"/>
    <m/>
    <s v="GONZATRANS"/>
    <s v="Carga"/>
    <x v="1"/>
    <n v="13.5"/>
    <n v="21"/>
    <x v="0"/>
    <s v="GONZATRANS"/>
    <s v="Recogida diaria"/>
    <s v="varios"/>
    <m/>
    <m/>
    <m/>
    <m/>
    <n v="40"/>
    <x v="0"/>
    <x v="132"/>
    <x v="18"/>
    <m/>
    <n v="1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08:00:00"/>
    <d v="1899-12-30T08:00:00"/>
    <m/>
    <x v="1"/>
    <s v="JAR"/>
    <d v="2019-06-26T08:00:00"/>
    <n v="6007341"/>
    <s v="SUS MEDIOS"/>
    <s v="Carga"/>
    <x v="0"/>
    <n v="6"/>
    <n v="3"/>
    <x v="0"/>
    <s v="SCHOELLER ITALIA"/>
    <s v="Retira cliente Filial"/>
    <s v="Italy"/>
    <m/>
    <s v="5030 HTC / XA 646 FN"/>
    <m/>
    <m/>
    <n v="30"/>
    <x v="0"/>
    <x v="132"/>
    <x v="9"/>
    <m/>
    <n v="0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09:30:00"/>
    <d v="1899-12-30T09:30:00"/>
    <m/>
    <x v="1"/>
    <s v="JAR"/>
    <d v="2019-06-26T09:30:00"/>
    <s v="CB-1299"/>
    <s v="NOUTRANSPORT"/>
    <s v="Descarga"/>
    <x v="0"/>
    <n v="4"/>
    <n v="8"/>
    <x v="0"/>
    <s v="SCHOELLER UK"/>
    <s v="Filial Import"/>
    <s v="PALAU"/>
    <s v="CB-1299"/>
    <m/>
    <m/>
    <m/>
    <n v="30"/>
    <x v="0"/>
    <x v="132"/>
    <x v="0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0:00:00"/>
    <d v="1899-12-30T10:00:00"/>
    <m/>
    <x v="1"/>
    <s v="JAR"/>
    <d v="2019-06-26T10:00:00"/>
    <n v="6007280"/>
    <s v="J G H"/>
    <s v="Carga"/>
    <x v="1"/>
    <n v="13.5"/>
    <n v="26"/>
    <x v="2"/>
    <s v="RENTA BOX"/>
    <s v="Retira cliente Inyección"/>
    <s v="CFM"/>
    <m/>
    <m/>
    <m/>
    <m/>
    <n v="45"/>
    <x v="4"/>
    <x v="132"/>
    <x v="14"/>
    <m/>
    <n v="1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10:15:00"/>
    <d v="1899-12-30T10:15:00"/>
    <m/>
    <x v="1"/>
    <s v="JAR"/>
    <d v="2019-06-26T10:30:00"/>
    <m/>
    <s v="DAVID BERTRAN"/>
    <s v="Carga"/>
    <x v="0"/>
    <n v="4"/>
    <n v="4"/>
    <x v="0"/>
    <s v="SIGMA "/>
    <s v="Proveedor Inyección"/>
    <s v="HOSPITALET"/>
    <m/>
    <m/>
    <m/>
    <m/>
    <n v="15"/>
    <x v="4"/>
    <x v="132"/>
    <x v="43"/>
    <m/>
    <n v="0"/>
    <x v="0"/>
    <x v="0"/>
    <s v="SI"/>
    <s v="SI"/>
    <s v="SI"/>
    <n v="0"/>
    <n v="1"/>
    <s v="PROVEEDORES"/>
    <x v="26"/>
    <x v="6"/>
    <n v="468"/>
    <n v="18"/>
    <n v="0.2"/>
  </r>
  <r>
    <d v="2019-06-26T00:00:00"/>
    <d v="1899-12-30T10:30:00"/>
    <d v="1899-12-30T10:30:00"/>
    <m/>
    <x v="1"/>
    <s v="JAR"/>
    <d v="2019-06-26T10:30:00"/>
    <m/>
    <s v="NOUTRANSPORT"/>
    <s v="Descarga"/>
    <x v="1"/>
    <n v="13.5"/>
    <n v="26"/>
    <x v="0"/>
    <s v="NOUTRANSPORT"/>
    <s v="Entre plantas"/>
    <s v="PALAU"/>
    <s v="Kaiman azul"/>
    <m/>
    <m/>
    <m/>
    <n v="60"/>
    <x v="6"/>
    <x v="132"/>
    <x v="57"/>
    <m/>
    <n v="1"/>
    <x v="0"/>
    <x v="0"/>
    <s v="SI"/>
    <s v="SI"/>
    <s v="Retraso"/>
    <n v="1"/>
    <n v="0"/>
    <s v="TRANS. PROPIO"/>
    <x v="26"/>
    <x v="6"/>
    <n v="468"/>
    <n v="18"/>
    <n v="0.2"/>
  </r>
  <r>
    <d v="2019-06-26T00:00:00"/>
    <d v="1899-12-30T11:00:00"/>
    <d v="1899-12-30T11:00:00"/>
    <m/>
    <x v="1"/>
    <s v="JAR"/>
    <d v="2019-06-26T11:00:00"/>
    <n v="6007280"/>
    <s v="J G H"/>
    <s v="Carga"/>
    <x v="1"/>
    <n v="13.5"/>
    <n v="26"/>
    <x v="2"/>
    <s v="RENTA BOX"/>
    <s v="Retira cliente Inyección"/>
    <s v="CFM"/>
    <m/>
    <m/>
    <m/>
    <m/>
    <n v="45"/>
    <x v="4"/>
    <x v="132"/>
    <x v="2"/>
    <m/>
    <n v="1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11:15:00"/>
    <d v="1899-12-30T11:15:00"/>
    <m/>
    <x v="1"/>
    <s v="JAR"/>
    <d v="2019-06-26T11:30:00"/>
    <m/>
    <s v="GONZATRANS"/>
    <s v="Descarga"/>
    <x v="1"/>
    <n v="13.5"/>
    <n v="22"/>
    <x v="0"/>
    <s v="SIGMA "/>
    <s v="Proveedor Inyección"/>
    <s v="PALAU"/>
    <m/>
    <m/>
    <m/>
    <m/>
    <n v="60"/>
    <x v="0"/>
    <x v="132"/>
    <x v="75"/>
    <m/>
    <n v="1"/>
    <x v="0"/>
    <x v="0"/>
    <s v="SI"/>
    <s v="SI"/>
    <s v="SI"/>
    <n v="0"/>
    <n v="1"/>
    <s v="PROVEEDORES"/>
    <x v="26"/>
    <x v="6"/>
    <n v="468"/>
    <n v="18"/>
    <n v="0.2"/>
  </r>
  <r>
    <d v="2019-06-26T00:00:00"/>
    <d v="1899-12-30T11:30:00"/>
    <d v="1899-12-30T11:30:00"/>
    <m/>
    <x v="1"/>
    <s v="JAR"/>
    <d v="2019-06-26T11:30:00"/>
    <n v="28207"/>
    <s v="JOSE REY"/>
    <s v="Carga"/>
    <x v="1"/>
    <n v="13.5"/>
    <n v="26"/>
    <x v="2"/>
    <s v="LM BOX ALIMENTA"/>
    <s v="DDP Cliente Inyección"/>
    <s v="Cantabria"/>
    <m/>
    <m/>
    <m/>
    <m/>
    <n v="45"/>
    <x v="2"/>
    <x v="132"/>
    <x v="3"/>
    <m/>
    <n v="1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1:45:00"/>
    <d v="1899-12-30T11:45:00"/>
    <m/>
    <x v="1"/>
    <s v="JAR"/>
    <d v="2019-06-26T12:00:00"/>
    <m/>
    <s v="GONZATRANS"/>
    <s v="Carga"/>
    <x v="1"/>
    <n v="13.5"/>
    <n v="26"/>
    <x v="0"/>
    <s v="GONZATRANS"/>
    <s v="Recogida diaria"/>
    <s v="varios"/>
    <m/>
    <m/>
    <m/>
    <m/>
    <n v="45"/>
    <x v="0"/>
    <x v="132"/>
    <x v="63"/>
    <m/>
    <n v="1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2:00:00"/>
    <d v="1899-12-30T12:00:00"/>
    <m/>
    <x v="1"/>
    <s v="JAR"/>
    <d v="2019-06-26T12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4"/>
    <x v="132"/>
    <x v="4"/>
    <m/>
    <n v="1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12:15:00"/>
    <d v="1899-12-30T12:15:00"/>
    <m/>
    <x v="1"/>
    <s v="JAR"/>
    <d v="2019-06-26T12:30:00"/>
    <m/>
    <s v="COBARPLAS"/>
    <s v="Descarga"/>
    <x v="0"/>
    <n v="1"/>
    <n v="1"/>
    <x v="0"/>
    <s v="COBARPLAST"/>
    <s v="Proveedor Roto"/>
    <s v="PALAU"/>
    <m/>
    <m/>
    <m/>
    <m/>
    <n v="15"/>
    <x v="4"/>
    <x v="132"/>
    <x v="36"/>
    <m/>
    <n v="0"/>
    <x v="0"/>
    <x v="0"/>
    <s v="SI"/>
    <s v="SI"/>
    <s v="SI"/>
    <n v="0"/>
    <n v="1"/>
    <s v="PROVEEDORES"/>
    <x v="26"/>
    <x v="6"/>
    <n v="468"/>
    <n v="18"/>
    <n v="0.2"/>
  </r>
  <r>
    <d v="2019-06-26T00:00:00"/>
    <d v="1899-12-30T12:30:00"/>
    <d v="1899-12-30T12:30:00"/>
    <m/>
    <x v="1"/>
    <s v="JAR"/>
    <d v="2019-06-26T12:30:00"/>
    <n v="28207"/>
    <s v="JOSE REY"/>
    <s v="Carga"/>
    <x v="1"/>
    <n v="13.5"/>
    <n v="26"/>
    <x v="2"/>
    <s v="LM BOX ALIMENTA"/>
    <s v="DDP Cliente Inyección"/>
    <s v="Cantabria"/>
    <m/>
    <m/>
    <m/>
    <m/>
    <n v="45"/>
    <x v="4"/>
    <x v="132"/>
    <x v="37"/>
    <m/>
    <n v="1"/>
    <x v="0"/>
    <x v="0"/>
    <s v="SI"/>
    <s v="SI"/>
    <s v="Retraso"/>
    <n v="1"/>
    <n v="0"/>
    <s v="TRANS. PROPIO"/>
    <x v="26"/>
    <x v="6"/>
    <n v="468"/>
    <n v="18"/>
    <n v="0.2"/>
  </r>
  <r>
    <d v="2019-06-26T00:00:00"/>
    <d v="1899-12-30T12:35:00"/>
    <d v="1899-12-30T12:35:00"/>
    <m/>
    <x v="1"/>
    <s v="JAR"/>
    <d v="2019-06-26T12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32"/>
    <x v="104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2:45:00"/>
    <d v="1899-12-30T12:45:00"/>
    <m/>
    <x v="1"/>
    <s v="JAR"/>
    <d v="2019-06-26T13:00:00"/>
    <n v="28268"/>
    <s v="PALLET WAY"/>
    <s v="Carga"/>
    <x v="0"/>
    <n v="1"/>
    <n v="1"/>
    <x v="0"/>
    <s v="STORE &amp; GO "/>
    <s v="Retira cliente Inyección"/>
    <s v="portugal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6-26T00:00:00"/>
    <d v="1899-12-30T13:00:00"/>
    <d v="1899-12-30T13:00:00"/>
    <m/>
    <x v="1"/>
    <s v="JAR"/>
    <d v="2019-06-26T13:00:00"/>
    <s v="27697-28461"/>
    <s v="JFT"/>
    <s v="Carga"/>
    <x v="0"/>
    <n v="3"/>
    <n v="5"/>
    <x v="0"/>
    <s v="LUIS MARQUES PINHEIRO"/>
    <s v="Retira cliente Inyección"/>
    <s v="PORTUGAL"/>
    <m/>
    <m/>
    <m/>
    <m/>
    <n v="20"/>
    <x v="4"/>
    <x v="132"/>
    <x v="2"/>
    <m/>
    <n v="0"/>
    <x v="0"/>
    <x v="0"/>
    <s v="SI"/>
    <s v="SI"/>
    <s v="Adelanto"/>
    <n v="0"/>
    <n v="1"/>
    <s v="CLIENTES"/>
    <x v="26"/>
    <x v="6"/>
    <n v="468"/>
    <n v="18"/>
    <n v="0.2"/>
  </r>
  <r>
    <d v="2019-06-26T00:00:00"/>
    <d v="1899-12-30T13:15:00"/>
    <d v="1899-12-30T13:15:00"/>
    <m/>
    <x v="1"/>
    <s v="JAR"/>
    <d v="2019-06-26T13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32"/>
    <x v="60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4:00:00"/>
    <d v="1899-12-30T14:00:00"/>
    <m/>
    <x v="1"/>
    <s v="JAR"/>
    <d v="2019-06-26T14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2"/>
    <x v="132"/>
    <x v="37"/>
    <m/>
    <n v="1"/>
    <x v="0"/>
    <x v="0"/>
    <s v="SI"/>
    <s v="SI"/>
    <s v="Adelanto"/>
    <n v="0"/>
    <n v="1"/>
    <s v="CLIENTES"/>
    <x v="26"/>
    <x v="6"/>
    <n v="468"/>
    <n v="18"/>
    <n v="0.2"/>
  </r>
  <r>
    <d v="2019-06-26T00:00:00"/>
    <d v="1899-12-30T14:30:00"/>
    <d v="1899-12-30T14:30:00"/>
    <m/>
    <x v="1"/>
    <s v="JAR"/>
    <d v="2019-06-26T14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32"/>
    <x v="12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5:00:00"/>
    <d v="1899-12-30T15:00:00"/>
    <m/>
    <x v="1"/>
    <s v="JAR"/>
    <d v="2019-06-26T15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8"/>
    <x v="132"/>
    <x v="39"/>
    <m/>
    <n v="1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15:30:00"/>
    <d v="1899-12-30T15:30:00"/>
    <m/>
    <x v="1"/>
    <s v="JAR"/>
    <d v="2019-06-26T15:30:00"/>
    <m/>
    <s v="GARVI"/>
    <s v="Carga"/>
    <x v="0"/>
    <n v="8"/>
    <n v="16"/>
    <x v="0"/>
    <s v="POLIURETANOS RIVAS"/>
    <s v="Proveedor Roto"/>
    <s v="zaragoza"/>
    <m/>
    <m/>
    <m/>
    <m/>
    <n v="30"/>
    <x v="0"/>
    <x v="132"/>
    <x v="60"/>
    <m/>
    <n v="0"/>
    <x v="0"/>
    <x v="0"/>
    <s v="SI"/>
    <s v="SI"/>
    <s v="Adelanto"/>
    <n v="0"/>
    <n v="1"/>
    <s v="PROVEEDORES"/>
    <x v="26"/>
    <x v="6"/>
    <n v="468"/>
    <n v="18"/>
    <n v="0.2"/>
  </r>
  <r>
    <d v="2019-06-26T00:00:00"/>
    <d v="1899-12-30T16:00:00"/>
    <d v="1899-12-30T16:00:00"/>
    <m/>
    <x v="1"/>
    <s v="JAR"/>
    <d v="2019-06-26T16:00:00"/>
    <n v="6007338"/>
    <s v="BREGER"/>
    <s v="Carga"/>
    <x v="1"/>
    <n v="13.5"/>
    <n v="26"/>
    <x v="2"/>
    <s v="SCHOELLER FRANCIA"/>
    <s v="Retira cliente Filial"/>
    <s v="france"/>
    <m/>
    <m/>
    <m/>
    <m/>
    <n v="45"/>
    <x v="6"/>
    <x v="132"/>
    <x v="39"/>
    <m/>
    <n v="1"/>
    <x v="0"/>
    <x v="0"/>
    <s v="SI"/>
    <s v="SI"/>
    <s v="Adelanto"/>
    <n v="0"/>
    <n v="1"/>
    <s v="CLIENTES"/>
    <x v="26"/>
    <x v="6"/>
    <n v="468"/>
    <n v="18"/>
    <n v="0.2"/>
  </r>
  <r>
    <d v="2019-06-26T00:00:00"/>
    <d v="1899-12-30T16:45:00"/>
    <d v="1899-12-30T16:45:00"/>
    <m/>
    <x v="1"/>
    <s v="JAR"/>
    <d v="2019-06-26T17:00:00"/>
    <m/>
    <s v="TRANSPARETS"/>
    <s v="Carga"/>
    <x v="0"/>
    <n v="6"/>
    <n v="6"/>
    <x v="0"/>
    <s v="AQUA AMBIENT"/>
    <s v="Retira cliente Roto"/>
    <s v="varios"/>
    <m/>
    <m/>
    <m/>
    <m/>
    <n v="20"/>
    <x v="6"/>
    <x v="132"/>
    <x v="87"/>
    <m/>
    <n v="0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17:00:00"/>
    <d v="1899-12-30T17:00:00"/>
    <m/>
    <x v="1"/>
    <s v="JAR"/>
    <d v="2019-06-26T17:00:00"/>
    <m/>
    <s v="GONZATRANS"/>
    <s v="Carga"/>
    <x v="0"/>
    <n v="8"/>
    <n v="16"/>
    <x v="0"/>
    <s v="GONZATRANS"/>
    <s v="DDP Cliente Inyección"/>
    <s v="VARIOS"/>
    <m/>
    <m/>
    <m/>
    <m/>
    <n v="30"/>
    <x v="8"/>
    <x v="132"/>
    <x v="41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7:15:00"/>
    <d v="1899-12-30T17:15:00"/>
    <m/>
    <x v="1"/>
    <s v="JAR"/>
    <d v="2019-06-26T17:30:00"/>
    <m/>
    <s v="TRANSABADELL"/>
    <s v="Carga"/>
    <x v="0"/>
    <n v="1"/>
    <n v="2"/>
    <x v="0"/>
    <s v="TRANSABADELL"/>
    <s v="DDP Cliente Inyección"/>
    <s v="varios"/>
    <m/>
    <m/>
    <m/>
    <m/>
    <n v="15"/>
    <x v="3"/>
    <x v="132"/>
    <x v="93"/>
    <m/>
    <n v="0"/>
    <x v="0"/>
    <x v="0"/>
    <s v="SI"/>
    <s v="SI"/>
    <s v="SI"/>
    <n v="0"/>
    <n v="1"/>
    <s v="TRANS. PROPIO"/>
    <x v="26"/>
    <x v="6"/>
    <n v="468"/>
    <n v="18"/>
    <n v="0.2"/>
  </r>
  <r>
    <d v="2019-06-26T00:00:00"/>
    <d v="1899-12-30T18:00:00"/>
    <d v="1899-12-30T18:00:00"/>
    <m/>
    <x v="1"/>
    <s v="JAR"/>
    <d v="2019-06-26T18:00:00"/>
    <n v="28573"/>
    <s v="SESE"/>
    <s v="Carga"/>
    <x v="0"/>
    <n v="5"/>
    <n v="10"/>
    <x v="0"/>
    <s v="VALEO"/>
    <s v="Retira cliente Inyección"/>
    <s v="Jaén"/>
    <m/>
    <m/>
    <m/>
    <m/>
    <n v="30"/>
    <x v="6"/>
    <x v="132"/>
    <x v="47"/>
    <m/>
    <n v="0"/>
    <x v="0"/>
    <x v="0"/>
    <s v="SI"/>
    <s v="SI"/>
    <s v="SI"/>
    <n v="0"/>
    <n v="1"/>
    <s v="CLIENTES"/>
    <x v="26"/>
    <x v="6"/>
    <n v="468"/>
    <n v="18"/>
    <n v="0.2"/>
  </r>
  <r>
    <d v="2019-06-26T00:00:00"/>
    <d v="1899-12-30T19:00:00"/>
    <d v="1899-12-30T19:00:00"/>
    <m/>
    <x v="1"/>
    <s v="JAR"/>
    <d v="2019-06-26T19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6"/>
    <x v="132"/>
    <x v="8"/>
    <m/>
    <n v="1"/>
    <x v="0"/>
    <x v="0"/>
    <s v="SI"/>
    <s v="SI"/>
    <s v="Adelanto"/>
    <n v="0"/>
    <n v="1"/>
    <s v="CLIENTES"/>
    <x v="26"/>
    <x v="6"/>
    <n v="468"/>
    <n v="18"/>
    <n v="0.2"/>
  </r>
  <r>
    <d v="2019-06-26T00:00:00"/>
    <d v="1899-12-30T20:00:00"/>
    <d v="1899-12-30T20:00:00"/>
    <m/>
    <x v="1"/>
    <s v="JAR"/>
    <d v="2019-06-26T20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6"/>
    <x v="132"/>
    <x v="47"/>
    <m/>
    <n v="1"/>
    <x v="0"/>
    <x v="0"/>
    <s v="SI"/>
    <s v="SI"/>
    <s v="Adelanto"/>
    <n v="0"/>
    <n v="1"/>
    <s v="CLIENTES"/>
    <x v="26"/>
    <x v="6"/>
    <n v="468"/>
    <n v="18"/>
    <n v="0.2"/>
  </r>
  <r>
    <d v="2019-06-26T00:00:00"/>
    <d v="1899-12-30T19:30:00"/>
    <d v="1899-12-30T19:30:00"/>
    <m/>
    <x v="1"/>
    <s v="JAR"/>
    <d v="2019-06-26T19:30:00"/>
    <m/>
    <s v="GONZATRANS"/>
    <s v="Carga"/>
    <x v="0"/>
    <n v="8"/>
    <n v="16"/>
    <x v="0"/>
    <s v="GONZATRANS"/>
    <s v="DDP Cliente Inyección"/>
    <s v="VARIOS"/>
    <m/>
    <m/>
    <m/>
    <m/>
    <n v="30"/>
    <x v="8"/>
    <x v="132"/>
    <x v="49"/>
    <m/>
    <n v="0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07:30:00"/>
    <d v="1899-12-30T07:30:00"/>
    <m/>
    <x v="1"/>
    <s v="SJ"/>
    <d v="2019-06-27T07:30:00"/>
    <m/>
    <s v="GONZATRANS"/>
    <s v="Carga"/>
    <x v="0"/>
    <n v="4"/>
    <n v="8"/>
    <x v="0"/>
    <s v="GONZATRANS"/>
    <s v="Recogida diaria"/>
    <s v="varios"/>
    <m/>
    <m/>
    <m/>
    <m/>
    <n v="30"/>
    <x v="0"/>
    <x v="133"/>
    <x v="18"/>
    <m/>
    <n v="0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08:30:00"/>
    <d v="1899-12-30T08:30:00"/>
    <m/>
    <x v="1"/>
    <s v="JAR"/>
    <d v="2019-06-27T08:30:00"/>
    <n v="28228"/>
    <s v="DAVID BERTRAN"/>
    <s v="Carga"/>
    <x v="0"/>
    <n v="4"/>
    <n v="7"/>
    <x v="0"/>
    <s v="INORPACK"/>
    <s v="DDP Cliente Inyección"/>
    <s v="san esteve sesrovires"/>
    <m/>
    <m/>
    <m/>
    <m/>
    <n v="30"/>
    <x v="4"/>
    <x v="133"/>
    <x v="20"/>
    <m/>
    <n v="0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0:00:00"/>
    <d v="1899-12-30T10:00:00"/>
    <m/>
    <x v="1"/>
    <s v="JAR"/>
    <d v="2019-06-27T10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4"/>
    <x v="133"/>
    <x v="14"/>
    <m/>
    <n v="1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1:00:00"/>
    <d v="1899-12-30T11:00:00"/>
    <m/>
    <x v="1"/>
    <s v="JAR"/>
    <d v="2019-06-27T11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4"/>
    <x v="133"/>
    <x v="2"/>
    <m/>
    <n v="1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1:15:00"/>
    <d v="1899-12-30T11:15:00"/>
    <m/>
    <x v="1"/>
    <s v="JAR"/>
    <d v="2019-06-27T11:30:00"/>
    <n v="28406"/>
    <s v="GONZATRANS"/>
    <s v="Carga"/>
    <x v="1"/>
    <n v="13.5"/>
    <n v="17"/>
    <x v="0"/>
    <s v="SENSIENT FRAGRANCES"/>
    <s v="DDP Cliente Roto"/>
    <s v="Granada"/>
    <m/>
    <m/>
    <m/>
    <m/>
    <n v="35"/>
    <x v="0"/>
    <x v="133"/>
    <x v="69"/>
    <m/>
    <n v="1"/>
    <x v="0"/>
    <x v="0"/>
    <s v="SI"/>
    <s v="SI"/>
    <s v="Adelanto"/>
    <n v="0"/>
    <n v="1"/>
    <s v="TRANS. PROPIO"/>
    <x v="26"/>
    <x v="6"/>
    <n v="468"/>
    <n v="18"/>
    <n v="0.2"/>
  </r>
  <r>
    <d v="2019-06-27T00:00:00"/>
    <d v="1899-12-30T11:30:00"/>
    <d v="1899-12-30T11:30:00"/>
    <m/>
    <x v="1"/>
    <s v="JAR"/>
    <d v="2019-06-27T11:30:00"/>
    <m/>
    <s v="COBARPLAS"/>
    <s v="Descarga"/>
    <x v="0"/>
    <n v="3"/>
    <n v="5"/>
    <x v="0"/>
    <s v="COBARPLAST"/>
    <s v="Proveedor Roto"/>
    <s v="PALAU"/>
    <m/>
    <m/>
    <m/>
    <m/>
    <n v="30"/>
    <x v="4"/>
    <x v="133"/>
    <x v="3"/>
    <m/>
    <n v="0"/>
    <x v="0"/>
    <x v="0"/>
    <s v="SI"/>
    <s v="SI"/>
    <s v="SI"/>
    <n v="0"/>
    <n v="1"/>
    <s v="PROVEEDORES"/>
    <x v="26"/>
    <x v="6"/>
    <n v="468"/>
    <n v="18"/>
    <n v="0.2"/>
  </r>
  <r>
    <d v="2019-06-27T00:00:00"/>
    <d v="1899-12-30T12:00:00"/>
    <d v="1899-12-30T12:00:00"/>
    <m/>
    <x v="1"/>
    <s v="JAR"/>
    <d v="2019-06-27T12:00:00"/>
    <m/>
    <s v="JOSE REY"/>
    <s v="Carga"/>
    <x v="1"/>
    <n v="13.5"/>
    <n v="26"/>
    <x v="0"/>
    <s v="FLUIDRA"/>
    <s v="DDP Cliente Roto"/>
    <s v="Maçanet"/>
    <m/>
    <m/>
    <m/>
    <m/>
    <n v="30"/>
    <x v="4"/>
    <x v="133"/>
    <x v="4"/>
    <m/>
    <n v="1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2:30:00"/>
    <d v="1899-12-30T12:30:00"/>
    <m/>
    <x v="1"/>
    <s v="JAR"/>
    <d v="2019-06-27T12:30:00"/>
    <s v="CB-1312 + CB-1313"/>
    <s v="NOUTRANSPORT"/>
    <s v="Descarga"/>
    <x v="1"/>
    <n v="13.5"/>
    <n v="26"/>
    <x v="0"/>
    <s v="SCHOELLER GAILLON"/>
    <s v="Filial Import"/>
    <s v="GAILLON"/>
    <s v="CB-1312 + CB-1313"/>
    <m/>
    <m/>
    <m/>
    <n v="60"/>
    <x v="0"/>
    <x v="133"/>
    <x v="5"/>
    <m/>
    <n v="1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2:45:00"/>
    <d v="1899-12-30T12:45:00"/>
    <m/>
    <x v="1"/>
    <s v="JAR"/>
    <d v="2019-06-27T13:00:00"/>
    <m/>
    <s v="NIKA"/>
    <s v="Descarga"/>
    <x v="0"/>
    <n v="3"/>
    <n v="5"/>
    <x v="0"/>
    <s v="POWDER"/>
    <s v="Proveedor Roto"/>
    <s v="PALAU"/>
    <m/>
    <m/>
    <m/>
    <m/>
    <n v="30"/>
    <x v="4"/>
    <x v="133"/>
    <x v="54"/>
    <m/>
    <n v="0"/>
    <x v="0"/>
    <x v="0"/>
    <s v="SI"/>
    <s v="SI"/>
    <s v="SI"/>
    <n v="0"/>
    <n v="1"/>
    <s v="PROVEEDORES"/>
    <x v="26"/>
    <x v="6"/>
    <n v="468"/>
    <n v="18"/>
    <n v="0.2"/>
  </r>
  <r>
    <d v="2019-06-27T00:00:00"/>
    <d v="1899-12-30T13:00:00"/>
    <d v="1899-12-30T13:00:00"/>
    <m/>
    <x v="1"/>
    <s v="JAR"/>
    <d v="2019-06-27T13:00:00"/>
    <m/>
    <s v="SUS MEDIOS"/>
    <s v="Carga"/>
    <x v="0"/>
    <n v="6"/>
    <n v="6"/>
    <x v="0"/>
    <s v="AQUA AMBIENT"/>
    <s v="Retira cliente Roto"/>
    <s v="varios"/>
    <s v="COLSOLTRANS"/>
    <m/>
    <m/>
    <m/>
    <n v="20"/>
    <x v="4"/>
    <x v="133"/>
    <x v="37"/>
    <m/>
    <n v="0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4:00:00"/>
    <d v="1899-12-30T14:00:00"/>
    <m/>
    <x v="1"/>
    <s v="JAR"/>
    <d v="2019-06-27T14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8"/>
    <x v="133"/>
    <x v="42"/>
    <m/>
    <n v="1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5:00:00"/>
    <d v="1899-12-30T15:00:00"/>
    <m/>
    <x v="1"/>
    <s v="JAR"/>
    <d v="2019-06-27T15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6"/>
    <x v="133"/>
    <x v="8"/>
    <m/>
    <n v="1"/>
    <x v="0"/>
    <x v="0"/>
    <s v="SI"/>
    <s v="SI"/>
    <s v="Retraso"/>
    <n v="1"/>
    <n v="0"/>
    <s v="CLIENTES"/>
    <x v="26"/>
    <x v="6"/>
    <n v="468"/>
    <n v="18"/>
    <n v="0.2"/>
  </r>
  <r>
    <d v="2019-06-27T00:00:00"/>
    <d v="1899-12-30T15:30:00"/>
    <d v="1899-12-30T15:30:00"/>
    <m/>
    <x v="1"/>
    <s v="JAR"/>
    <d v="2019-06-27T15:30:00"/>
    <n v="28024"/>
    <s v="SUS MEDIOS"/>
    <s v="Carga"/>
    <x v="0"/>
    <n v="1"/>
    <n v="2"/>
    <x v="0"/>
    <s v="VARIOS"/>
    <s v="Retira cliente Inyección"/>
    <s v="Alava"/>
    <m/>
    <m/>
    <m/>
    <m/>
    <n v="15"/>
    <x v="5"/>
    <x v="133"/>
    <x v="7"/>
    <m/>
    <n v="0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6:00:00"/>
    <d v="1899-12-30T16:00:00"/>
    <m/>
    <x v="1"/>
    <s v="JAR"/>
    <d v="2019-06-27T16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6"/>
    <x v="133"/>
    <x v="41"/>
    <m/>
    <n v="1"/>
    <x v="0"/>
    <x v="0"/>
    <s v="SI"/>
    <s v="SI"/>
    <s v="Retraso"/>
    <n v="1"/>
    <n v="0"/>
    <s v="CLIENTES"/>
    <x v="26"/>
    <x v="6"/>
    <n v="468"/>
    <n v="18"/>
    <n v="0.2"/>
  </r>
  <r>
    <d v="2019-06-27T00:00:00"/>
    <d v="1899-12-30T16:45:00"/>
    <d v="1899-12-30T16:45:00"/>
    <m/>
    <x v="1"/>
    <s v="JAR"/>
    <d v="2019-06-27T17:00:00"/>
    <m/>
    <s v="TRANSPARETS"/>
    <s v="Carga"/>
    <x v="0"/>
    <n v="6"/>
    <n v="6"/>
    <x v="0"/>
    <s v="AQUA AMBIENT"/>
    <s v="Retira cliente Roto"/>
    <s v="varios"/>
    <m/>
    <m/>
    <m/>
    <m/>
    <n v="10"/>
    <x v="6"/>
    <x v="133"/>
    <x v="87"/>
    <m/>
    <n v="0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9:00:00"/>
    <d v="1899-12-30T19:00:00"/>
    <m/>
    <x v="1"/>
    <s v="JAR"/>
    <d v="2019-06-27T19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6"/>
    <x v="133"/>
    <x v="57"/>
    <m/>
    <n v="1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9:30:00"/>
    <d v="1899-12-30T19:30:00"/>
    <m/>
    <x v="1"/>
    <s v="JAR"/>
    <d v="2019-06-27T19:30:00"/>
    <n v="6007227"/>
    <s v="SUS MEDIOS"/>
    <s v="Carga"/>
    <x v="1"/>
    <n v="13.5"/>
    <n v="26"/>
    <x v="2"/>
    <s v="SCHOELLER BELGICA"/>
    <s v="Retira cliente Filial"/>
    <s v="Belgica"/>
    <m/>
    <m/>
    <m/>
    <m/>
    <n v="45"/>
    <x v="4"/>
    <x v="133"/>
    <x v="60"/>
    <m/>
    <n v="1"/>
    <x v="0"/>
    <x v="0"/>
    <s v="SI"/>
    <s v="SI"/>
    <s v="Adelanto"/>
    <n v="0"/>
    <n v="1"/>
    <s v="CLIENTES"/>
    <x v="26"/>
    <x v="6"/>
    <n v="468"/>
    <n v="18"/>
    <n v="0.2"/>
  </r>
  <r>
    <d v="2019-06-27T00:00:00"/>
    <d v="1899-12-30T20:00:00"/>
    <d v="1899-12-30T20:00:00"/>
    <m/>
    <x v="1"/>
    <s v="JAR"/>
    <d v="2019-06-27T20:00:00"/>
    <n v="6007280"/>
    <s v="J G H"/>
    <s v="Carga"/>
    <x v="1"/>
    <n v="13.5"/>
    <n v="26"/>
    <x v="2"/>
    <s v="RENTA BOX"/>
    <s v="Retira cliente Inyección"/>
    <s v="Campos de JUMILLA"/>
    <m/>
    <m/>
    <m/>
    <m/>
    <n v="45"/>
    <x v="6"/>
    <x v="133"/>
    <x v="50"/>
    <m/>
    <n v="1"/>
    <x v="0"/>
    <x v="0"/>
    <s v="SI"/>
    <s v="SI"/>
    <s v="SI"/>
    <n v="0"/>
    <n v="1"/>
    <s v="CLIENTES"/>
    <x v="26"/>
    <x v="6"/>
    <n v="468"/>
    <n v="18"/>
    <n v="0.2"/>
  </r>
  <r>
    <d v="2019-06-27T00:00:00"/>
    <d v="1899-12-30T18:00:00"/>
    <d v="1899-12-30T18:00:00"/>
    <m/>
    <x v="1"/>
    <s v="JAR"/>
    <d v="2019-06-27T18:00:00"/>
    <n v="27703"/>
    <s v="SESE"/>
    <s v="Carga"/>
    <x v="1"/>
    <n v="13.5"/>
    <n v="26"/>
    <x v="0"/>
    <s v="VALEO"/>
    <s v="Retira cliente Inyección"/>
    <s v="MARRUECOS"/>
    <m/>
    <m/>
    <m/>
    <m/>
    <n v="60"/>
    <x v="6"/>
    <x v="133"/>
    <x v="39"/>
    <m/>
    <n v="1"/>
    <x v="0"/>
    <x v="0"/>
    <s v="SI"/>
    <s v="SI"/>
    <s v="Adelanto"/>
    <n v="0"/>
    <n v="1"/>
    <s v="CLIENTES"/>
    <x v="26"/>
    <x v="6"/>
    <n v="468"/>
    <n v="18"/>
    <n v="0.2"/>
  </r>
  <r>
    <d v="2019-06-27T00:00:00"/>
    <d v="1899-12-30T15:45:00"/>
    <d v="1899-12-30T15:45:00"/>
    <m/>
    <x v="1"/>
    <s v="JAR"/>
    <d v="2019-06-27T16:00:00"/>
    <m/>
    <s v="GONZATRANS"/>
    <s v="Descarga"/>
    <x v="1"/>
    <n v="13.5"/>
    <n v="26"/>
    <x v="0"/>
    <s v="SIGMA "/>
    <s v="Proveedor Inyección"/>
    <s v="PALAU"/>
    <m/>
    <m/>
    <m/>
    <m/>
    <n v="60"/>
    <x v="8"/>
    <x v="133"/>
    <x v="55"/>
    <m/>
    <n v="1"/>
    <x v="0"/>
    <x v="0"/>
    <s v="SI"/>
    <s v="SI"/>
    <s v="SI"/>
    <n v="0"/>
    <n v="1"/>
    <s v="PROVEEDORES"/>
    <x v="26"/>
    <x v="6"/>
    <n v="468"/>
    <n v="18"/>
    <n v="0.2"/>
  </r>
  <r>
    <d v="2019-06-27T00:00:00"/>
    <d v="1899-12-30T09:45:00"/>
    <d v="1899-12-30T09:45:00"/>
    <m/>
    <x v="1"/>
    <s v="JAR"/>
    <d v="2019-06-27T10:00:00"/>
    <m/>
    <s v="NOUTRANSPORT"/>
    <s v="Descarga"/>
    <x v="1"/>
    <n v="13.5"/>
    <n v="26"/>
    <x v="0"/>
    <s v="NOUTRANSPORT"/>
    <s v="Entre plantas"/>
    <s v="PALAU"/>
    <s v="Kaiman azul"/>
    <m/>
    <m/>
    <m/>
    <n v="60"/>
    <x v="2"/>
    <x v="133"/>
    <x v="53"/>
    <m/>
    <n v="1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7:15:00"/>
    <d v="1899-12-30T17:15:00"/>
    <m/>
    <x v="1"/>
    <s v="JAR"/>
    <d v="2019-06-27T17:30:00"/>
    <m/>
    <s v="TRANSABADELL"/>
    <s v="Carga"/>
    <x v="0"/>
    <n v="7"/>
    <n v="13"/>
    <x v="0"/>
    <s v="TRANSABADELL"/>
    <s v="DDP Cliente Inyección"/>
    <s v="varios"/>
    <m/>
    <m/>
    <m/>
    <m/>
    <n v="30"/>
    <x v="8"/>
    <x v="133"/>
    <x v="93"/>
    <m/>
    <n v="0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1:45:00"/>
    <m/>
    <m/>
    <x v="0"/>
    <s v="JAR"/>
    <d v="2019-06-27T12:00:00"/>
    <s v="28245-589"/>
    <s v="SUS MEDIOS"/>
    <s v="Carga"/>
    <x v="0"/>
    <n v="1"/>
    <n v="2"/>
    <x v="0"/>
    <s v="REGSISTEM"/>
    <s v="Retira cliente Roto"/>
    <s v="GIRONA"/>
    <m/>
    <m/>
    <m/>
    <m/>
    <n v="15"/>
    <x v="0"/>
    <x v="133"/>
    <x v="63"/>
    <m/>
    <n v="0"/>
    <x v="0"/>
    <x v="0"/>
    <s v="No"/>
    <s v="Sin cita"/>
    <s v="Sin cita"/>
    <n v="1"/>
    <n v="0"/>
    <s v="CLIENTES"/>
    <x v="26"/>
    <x v="6"/>
    <n v="468"/>
    <n v="18"/>
    <n v="0.2"/>
  </r>
  <r>
    <d v="2019-06-27T00:00:00"/>
    <d v="1899-12-30T17:00:00"/>
    <d v="1899-12-30T17:00:00"/>
    <m/>
    <x v="1"/>
    <s v="JAR"/>
    <d v="2019-06-27T17:00:00"/>
    <m/>
    <s v="GONZATRANS"/>
    <s v="Carga"/>
    <x v="1"/>
    <n v="13.5"/>
    <n v="21"/>
    <x v="0"/>
    <s v="GONZATRANS"/>
    <s v="DDP Cliente Inyección"/>
    <s v="varios"/>
    <m/>
    <m/>
    <m/>
    <m/>
    <n v="35"/>
    <x v="8"/>
    <x v="133"/>
    <x v="41"/>
    <m/>
    <n v="1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5:15:00"/>
    <d v="1899-12-30T15:15:00"/>
    <m/>
    <x v="1"/>
    <s v="JAR"/>
    <d v="2019-06-27T15:30:00"/>
    <n v="6007381"/>
    <s v="SUS MEDIOS"/>
    <s v="Carga"/>
    <x v="0"/>
    <n v="3"/>
    <n v="6"/>
    <x v="0"/>
    <s v="SCHOELLER REP. CHECA"/>
    <s v="Retira cliente Filial"/>
    <s v="R.Checa"/>
    <m/>
    <m/>
    <m/>
    <m/>
    <n v="25"/>
    <x v="0"/>
    <x v="134"/>
    <x v="0"/>
    <m/>
    <n v="0"/>
    <x v="0"/>
    <x v="0"/>
    <s v="SI"/>
    <s v="Retraso"/>
    <s v="Retraso"/>
    <n v="1"/>
    <n v="0"/>
    <s v="CLIENTES"/>
    <x v="26"/>
    <x v="6"/>
    <n v="468"/>
    <n v="18"/>
    <n v="0.2"/>
  </r>
  <r>
    <d v="2019-06-27T00:00:00"/>
    <d v="1899-12-30T13:15:00"/>
    <d v="1899-12-30T13:15:00"/>
    <m/>
    <x v="1"/>
    <s v="JAR"/>
    <d v="2019-06-27T13:30:00"/>
    <n v="28326"/>
    <s v="DAVID BERTRAN"/>
    <s v="Carga"/>
    <x v="0"/>
    <n v="2"/>
    <n v="4"/>
    <x v="0"/>
    <s v="SYSTHESIS COATING"/>
    <s v="DDP Cliente Inyección"/>
    <s v="sta. perpetua"/>
    <m/>
    <m/>
    <m/>
    <m/>
    <n v="20"/>
    <x v="0"/>
    <x v="133"/>
    <x v="60"/>
    <m/>
    <n v="0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2:20:00"/>
    <d v="1899-12-30T12:20:00"/>
    <m/>
    <x v="1"/>
    <s v="JAR"/>
    <d v="2019-06-27T12:30:00"/>
    <m/>
    <s v="DAVID BERTRAN"/>
    <s v="Carga"/>
    <x v="0"/>
    <n v="3"/>
    <n v="4"/>
    <x v="0"/>
    <s v="ITC"/>
    <s v="DDP Cliente Roto"/>
    <s v="sta. perpetua"/>
    <m/>
    <m/>
    <m/>
    <m/>
    <n v="20"/>
    <x v="2"/>
    <x v="133"/>
    <x v="86"/>
    <m/>
    <n v="0"/>
    <x v="0"/>
    <x v="0"/>
    <s v="SI"/>
    <s v="SI"/>
    <s v="SI"/>
    <n v="0"/>
    <n v="1"/>
    <s v="TRANS. PROPIO"/>
    <x v="26"/>
    <x v="6"/>
    <n v="468"/>
    <n v="18"/>
    <n v="0.2"/>
  </r>
  <r>
    <d v="2019-06-27T00:00:00"/>
    <d v="1899-12-30T12:15:00"/>
    <m/>
    <m/>
    <x v="0"/>
    <s v="JAR"/>
    <d v="2019-06-27T12:30:00"/>
    <n v="28141"/>
    <s v="SUS MEDIOS"/>
    <s v="Carga"/>
    <x v="1"/>
    <n v="13.5"/>
    <n v="10"/>
    <x v="0"/>
    <s v="ALQUI-ENVAS"/>
    <s v="Retira cliente Roto"/>
    <s v="vielha"/>
    <m/>
    <m/>
    <m/>
    <m/>
    <n v="40"/>
    <x v="0"/>
    <x v="133"/>
    <x v="36"/>
    <m/>
    <n v="1"/>
    <x v="0"/>
    <x v="0"/>
    <s v="No"/>
    <s v="Sin cita"/>
    <s v="Sin cita"/>
    <n v="1"/>
    <n v="0"/>
    <s v="CLIENTES"/>
    <x v="26"/>
    <x v="6"/>
    <n v="468"/>
    <n v="18"/>
    <n v="0.2"/>
  </r>
  <r>
    <d v="2019-06-27T00:00:00"/>
    <d v="1899-12-30T14:30:00"/>
    <d v="1899-12-30T14:30:00"/>
    <m/>
    <x v="1"/>
    <s v="JAR"/>
    <d v="2019-06-27T14:30:00"/>
    <m/>
    <s v="GARVI"/>
    <s v="Descarga"/>
    <x v="0"/>
    <n v="7"/>
    <n v="12"/>
    <x v="0"/>
    <s v="POLIURETANOS RIVAS"/>
    <s v="Proveedor Roto"/>
    <s v="PALAU"/>
    <m/>
    <m/>
    <m/>
    <m/>
    <n v="35"/>
    <x v="8"/>
    <x v="133"/>
    <x v="12"/>
    <m/>
    <n v="0"/>
    <x v="0"/>
    <x v="0"/>
    <s v="SI"/>
    <s v="SI"/>
    <s v="SI"/>
    <n v="0"/>
    <n v="1"/>
    <s v="PROVEEDORES"/>
    <x v="26"/>
    <x v="6"/>
    <n v="468"/>
    <n v="18"/>
    <n v="0.2"/>
  </r>
  <r>
    <d v="2019-06-28T00:00:00"/>
    <d v="1899-12-30T07:30:00"/>
    <d v="1899-12-30T07:30:00"/>
    <m/>
    <x v="1"/>
    <s v="SJ"/>
    <d v="2019-06-28T07:30:00"/>
    <m/>
    <s v="GONZATRANS"/>
    <s v="Carga"/>
    <x v="0"/>
    <n v="4"/>
    <n v="8"/>
    <x v="0"/>
    <s v="GONZATRANS"/>
    <s v="Recogida diaria"/>
    <s v="varios"/>
    <m/>
    <m/>
    <m/>
    <m/>
    <n v="30"/>
    <x v="0"/>
    <x v="134"/>
    <x v="18"/>
    <m/>
    <n v="0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6:45:00"/>
    <d v="1899-12-30T16:45:00"/>
    <m/>
    <x v="1"/>
    <s v="JAR"/>
    <d v="2019-06-28T17:00:00"/>
    <m/>
    <s v="TRANSPARETS"/>
    <s v="Carga"/>
    <x v="0"/>
    <n v="6"/>
    <n v="6"/>
    <x v="0"/>
    <s v="AQUA AMBIENT"/>
    <s v="Retira cliente Roto"/>
    <s v="varios"/>
    <m/>
    <m/>
    <m/>
    <m/>
    <n v="20"/>
    <x v="6"/>
    <x v="134"/>
    <x v="87"/>
    <m/>
    <n v="0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10:00:00"/>
    <d v="1899-12-30T10:00:00"/>
    <m/>
    <x v="1"/>
    <s v="JAR"/>
    <d v="2019-06-28T10:00:00"/>
    <n v="6007280"/>
    <s v="J G H"/>
    <s v="Carga"/>
    <x v="1"/>
    <n v="13.5"/>
    <n v="26"/>
    <x v="2"/>
    <s v="RENTA BOX"/>
    <s v="Retira cliente Inyección"/>
    <s v="FRAGA"/>
    <m/>
    <m/>
    <m/>
    <m/>
    <n v="45"/>
    <x v="6"/>
    <x v="134"/>
    <x v="42"/>
    <m/>
    <n v="1"/>
    <x v="0"/>
    <x v="0"/>
    <s v="SI"/>
    <s v="SI"/>
    <s v="Retraso"/>
    <n v="1"/>
    <n v="0"/>
    <s v="CLIENTES"/>
    <x v="26"/>
    <x v="6"/>
    <n v="468"/>
    <n v="18"/>
    <n v="0.2"/>
  </r>
  <r>
    <d v="2019-06-28T00:00:00"/>
    <d v="1899-12-30T12:00:00"/>
    <d v="1899-12-30T12:00:00"/>
    <m/>
    <x v="1"/>
    <s v="JAR"/>
    <d v="2019-06-28T12:00:00"/>
    <m/>
    <s v="SUS MEDIOS"/>
    <s v="Descarga"/>
    <x v="1"/>
    <n v="13.5"/>
    <n v="22"/>
    <x v="0"/>
    <s v="MORSSINKHOF"/>
    <s v="Proveedor Inyección"/>
    <s v="PALAU"/>
    <m/>
    <m/>
    <m/>
    <m/>
    <n v="45"/>
    <x v="4"/>
    <x v="134"/>
    <x v="4"/>
    <m/>
    <n v="1"/>
    <x v="0"/>
    <x v="0"/>
    <s v="SI"/>
    <s v="SI"/>
    <s v="SI"/>
    <n v="0"/>
    <n v="1"/>
    <s v="PROVEEDORES"/>
    <x v="26"/>
    <x v="6"/>
    <n v="468"/>
    <n v="18"/>
    <n v="0.2"/>
  </r>
  <r>
    <d v="2019-06-28T00:00:00"/>
    <d v="1899-12-30T12:15:00"/>
    <m/>
    <m/>
    <x v="0"/>
    <s v="JAR"/>
    <d v="2019-06-28T12:30:00"/>
    <n v="28141"/>
    <s v="SUS MEDIOS"/>
    <s v="Carga"/>
    <x v="1"/>
    <n v="13.5"/>
    <n v="10"/>
    <x v="0"/>
    <s v="ALQUI-ENVAS"/>
    <s v="Retira cliente Roto"/>
    <s v="vielha"/>
    <m/>
    <m/>
    <m/>
    <m/>
    <n v="35"/>
    <x v="2"/>
    <x v="134"/>
    <x v="36"/>
    <m/>
    <n v="1"/>
    <x v="0"/>
    <x v="0"/>
    <s v="No"/>
    <s v="Sin cita"/>
    <s v="Sin cita"/>
    <n v="1"/>
    <n v="0"/>
    <s v="CLIENTES"/>
    <x v="26"/>
    <x v="6"/>
    <n v="468"/>
    <n v="18"/>
    <n v="0.2"/>
  </r>
  <r>
    <d v="2019-06-28T00:00:00"/>
    <d v="1899-12-30T14:00:00"/>
    <d v="1899-12-30T14:00:00"/>
    <m/>
    <x v="1"/>
    <s v="JAR"/>
    <d v="2019-06-28T14:00:00"/>
    <n v="6007280"/>
    <s v="J G H"/>
    <s v="Carga"/>
    <x v="1"/>
    <n v="13.5"/>
    <n v="26"/>
    <x v="2"/>
    <s v="RENTA BOX"/>
    <s v="Retira cliente Inyección"/>
    <s v="FRAGA"/>
    <m/>
    <m/>
    <m/>
    <m/>
    <n v="45"/>
    <x v="6"/>
    <x v="134"/>
    <x v="42"/>
    <m/>
    <n v="1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09:00:00"/>
    <d v="1899-12-30T09:00:00"/>
    <m/>
    <x v="1"/>
    <s v="JAR"/>
    <d v="2019-06-28T09:00:00"/>
    <n v="6007280"/>
    <s v="J G H"/>
    <s v="Carga"/>
    <x v="1"/>
    <n v="13.5"/>
    <n v="26"/>
    <x v="2"/>
    <s v="RENTA BOX"/>
    <s v="Retira cliente Inyección"/>
    <s v="LORQUI"/>
    <m/>
    <m/>
    <m/>
    <m/>
    <n v="45"/>
    <x v="0"/>
    <x v="134"/>
    <x v="1"/>
    <m/>
    <n v="1"/>
    <x v="0"/>
    <x v="0"/>
    <s v="SI"/>
    <s v="SI"/>
    <s v="Retraso"/>
    <n v="1"/>
    <n v="0"/>
    <s v="CLIENTES"/>
    <x v="26"/>
    <x v="6"/>
    <n v="468"/>
    <n v="18"/>
    <n v="0.2"/>
  </r>
  <r>
    <d v="2019-06-28T00:00:00"/>
    <d v="1899-12-30T15:00:00"/>
    <d v="1899-12-30T15:00:00"/>
    <m/>
    <x v="1"/>
    <s v="JAR"/>
    <d v="2019-06-28T15:00:00"/>
    <n v="6007280"/>
    <s v="J G H"/>
    <s v="Carga"/>
    <x v="1"/>
    <n v="13.5"/>
    <n v="26"/>
    <x v="2"/>
    <s v="RENTA BOX"/>
    <s v="Retira cliente Inyección"/>
    <s v="FRAGA"/>
    <m/>
    <m/>
    <m/>
    <m/>
    <n v="45"/>
    <x v="6"/>
    <x v="134"/>
    <x v="39"/>
    <m/>
    <n v="1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10:30:00"/>
    <d v="1899-12-30T10:30:00"/>
    <m/>
    <x v="1"/>
    <s v="JAR"/>
    <d v="2019-06-28T10:30:00"/>
    <n v="6007281"/>
    <s v="DHL"/>
    <s v="Carga"/>
    <x v="0"/>
    <n v="1"/>
    <n v="2"/>
    <x v="0"/>
    <s v="SCHOELLER ALEMANIA"/>
    <s v="Retira cliente Filial"/>
    <s v="Alemania"/>
    <m/>
    <m/>
    <m/>
    <m/>
    <n v="15"/>
    <x v="6"/>
    <x v="134"/>
    <x v="7"/>
    <m/>
    <n v="0"/>
    <x v="0"/>
    <x v="0"/>
    <s v="SI"/>
    <s v="SI"/>
    <s v="Retraso"/>
    <n v="1"/>
    <n v="0"/>
    <s v="CLIENTES"/>
    <x v="26"/>
    <x v="6"/>
    <n v="468"/>
    <n v="18"/>
    <n v="0.2"/>
  </r>
  <r>
    <d v="2019-06-28T00:00:00"/>
    <d v="1899-12-30T16:00:00"/>
    <d v="1899-12-30T16:00:00"/>
    <m/>
    <x v="1"/>
    <s v="JAR"/>
    <d v="2019-06-28T16:00:00"/>
    <n v="28156"/>
    <s v="JFT"/>
    <s v="Carga"/>
    <x v="1"/>
    <n v="13.5"/>
    <n v="28"/>
    <x v="0"/>
    <s v="BORGWARNER EMISSIONS"/>
    <s v="Retira cliente Inyección"/>
    <s v="PORTUGAL"/>
    <m/>
    <m/>
    <m/>
    <m/>
    <n v="45"/>
    <x v="8"/>
    <x v="134"/>
    <x v="13"/>
    <m/>
    <n v="1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17:30:00"/>
    <d v="1899-12-30T17:30:00"/>
    <m/>
    <x v="1"/>
    <s v="JAR"/>
    <d v="2019-06-28T17:30:00"/>
    <m/>
    <s v="NOUTRANSPORT"/>
    <s v="Descarga"/>
    <x v="1"/>
    <n v="13.5"/>
    <n v="26"/>
    <x v="0"/>
    <s v="NOUTRANSPORT"/>
    <s v="Entre plantas"/>
    <s v="PALAU"/>
    <s v="kaiman azul"/>
    <m/>
    <m/>
    <m/>
    <n v="60"/>
    <x v="6"/>
    <x v="134"/>
    <x v="56"/>
    <m/>
    <n v="1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09:30:00"/>
    <d v="1899-12-30T09:30:00"/>
    <m/>
    <x v="1"/>
    <s v="JAR"/>
    <d v="2019-06-28T09:30:00"/>
    <n v="28344"/>
    <s v="SUS MEDIOS"/>
    <s v="Carga"/>
    <x v="0"/>
    <n v="1"/>
    <n v="1"/>
    <x v="0"/>
    <s v="VARIOS"/>
    <s v="Retira cliente Inyección"/>
    <s v="Murcia"/>
    <m/>
    <m/>
    <m/>
    <m/>
    <n v="15"/>
    <x v="3"/>
    <x v="134"/>
    <x v="3"/>
    <m/>
    <n v="0"/>
    <x v="0"/>
    <x v="0"/>
    <s v="SI"/>
    <s v="SI"/>
    <s v="Retraso"/>
    <n v="1"/>
    <n v="0"/>
    <s v="CLIENTES"/>
    <x v="26"/>
    <x v="6"/>
    <n v="468"/>
    <n v="18"/>
    <n v="0.2"/>
  </r>
  <r>
    <d v="2019-06-28T00:00:00"/>
    <d v="1899-12-30T19:00:00"/>
    <d v="1899-12-30T19:00:00"/>
    <m/>
    <x v="1"/>
    <s v="JAR"/>
    <d v="2019-06-28T19:00:00"/>
    <n v="27712"/>
    <s v="SESE"/>
    <s v="Carga"/>
    <x v="1"/>
    <n v="13.5"/>
    <n v="22"/>
    <x v="0"/>
    <s v="VALEO MARRUECOS"/>
    <s v="Retira cliente Inyección"/>
    <s v="Marruecos"/>
    <m/>
    <m/>
    <m/>
    <m/>
    <n v="45"/>
    <x v="6"/>
    <x v="134"/>
    <x v="57"/>
    <m/>
    <n v="1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17:15:00"/>
    <d v="1899-12-30T17:15:00"/>
    <m/>
    <x v="1"/>
    <s v="JAR"/>
    <d v="2019-06-28T17:30:00"/>
    <m/>
    <s v="TRANSABADELL"/>
    <s v="Carga"/>
    <x v="0"/>
    <n v="2"/>
    <n v="4"/>
    <x v="0"/>
    <s v="TRANSABADELL"/>
    <s v="DDP Cliente Inyección"/>
    <s v="varios"/>
    <m/>
    <m/>
    <m/>
    <m/>
    <n v="30"/>
    <x v="8"/>
    <x v="134"/>
    <x v="93"/>
    <m/>
    <n v="0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8:30:00"/>
    <d v="1899-12-30T18:30:00"/>
    <m/>
    <x v="1"/>
    <s v="JAR"/>
    <d v="2019-06-28T18:30:00"/>
    <s v="27470-27814"/>
    <s v="SESE"/>
    <s v="Carga"/>
    <x v="0"/>
    <n v="4"/>
    <n v="8"/>
    <x v="0"/>
    <s v="VALEO"/>
    <s v="Retira cliente Inyección"/>
    <s v="jaen"/>
    <m/>
    <m/>
    <m/>
    <m/>
    <n v="30"/>
    <x v="8"/>
    <x v="134"/>
    <x v="48"/>
    <m/>
    <n v="0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20:30:00"/>
    <d v="1899-12-30T20:30:00"/>
    <m/>
    <x v="1"/>
    <s v="JAR"/>
    <d v="2019-06-28T20:30:00"/>
    <n v="28617"/>
    <s v="GONZATRANS"/>
    <s v="Carga"/>
    <x v="1"/>
    <n v="13.5"/>
    <n v="26"/>
    <x v="0"/>
    <s v="CARREFOUR"/>
    <s v="DDP Cliente Inyección"/>
    <s v="Madrid"/>
    <m/>
    <m/>
    <m/>
    <m/>
    <n v="45"/>
    <x v="6"/>
    <x v="134"/>
    <x v="48"/>
    <m/>
    <n v="1"/>
    <x v="0"/>
    <x v="0"/>
    <s v="SI"/>
    <s v="SI"/>
    <s v="Adelanto"/>
    <n v="0"/>
    <n v="1"/>
    <s v="TRANS. PROPIO"/>
    <x v="26"/>
    <x v="6"/>
    <n v="468"/>
    <n v="18"/>
    <n v="0.2"/>
  </r>
  <r>
    <d v="2019-06-28T00:00:00"/>
    <d v="1899-12-30T17:00:00"/>
    <d v="1899-12-30T17:00:00"/>
    <m/>
    <x v="1"/>
    <s v="JAR"/>
    <d v="2019-06-28T17:00:00"/>
    <n v="6007332"/>
    <s v="BREGER"/>
    <s v="Carga"/>
    <x v="1"/>
    <n v="13.5"/>
    <n v="22"/>
    <x v="0"/>
    <s v="SCHOELLER FRANCIA"/>
    <s v="Retira cliente Filial"/>
    <s v="France"/>
    <m/>
    <m/>
    <m/>
    <m/>
    <n v="45"/>
    <x v="4"/>
    <x v="134"/>
    <x v="37"/>
    <m/>
    <n v="1"/>
    <x v="0"/>
    <x v="0"/>
    <s v="SI"/>
    <s v="SI"/>
    <s v="Adelanto"/>
    <n v="0"/>
    <n v="1"/>
    <s v="CLIENTES"/>
    <x v="26"/>
    <x v="6"/>
    <n v="468"/>
    <n v="18"/>
    <n v="0.2"/>
  </r>
  <r>
    <d v="2019-06-28T00:00:00"/>
    <d v="1899-12-30T11:30:00"/>
    <d v="1899-12-30T11:30:00"/>
    <m/>
    <x v="1"/>
    <s v="JAR"/>
    <d v="2019-06-28T11:30:00"/>
    <m/>
    <s v="ALGAITRUCK"/>
    <s v="Descarga"/>
    <x v="1"/>
    <n v="13.5"/>
    <n v="22"/>
    <x v="0"/>
    <s v="SCHOELLER  LORQUI"/>
    <s v="Entre plantas"/>
    <s v="PALAU"/>
    <m/>
    <m/>
    <m/>
    <m/>
    <n v="40"/>
    <x v="4"/>
    <x v="134"/>
    <x v="3"/>
    <m/>
    <n v="1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5:45:00"/>
    <d v="1899-12-30T15:45:00"/>
    <m/>
    <x v="1"/>
    <s v="JAR"/>
    <d v="2019-06-28T16:00:00"/>
    <m/>
    <s v="NADAL-FORWARDING"/>
    <s v="Carga"/>
    <x v="0"/>
    <n v="4"/>
    <n v="9"/>
    <x v="0"/>
    <s v="PDR CANARIAS"/>
    <s v="DDP Cliente Inyección"/>
    <s v="canarias"/>
    <m/>
    <m/>
    <m/>
    <m/>
    <n v="25"/>
    <x v="6"/>
    <x v="134"/>
    <x v="55"/>
    <m/>
    <n v="0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4:30:00"/>
    <d v="1899-12-30T14:30:00"/>
    <m/>
    <x v="1"/>
    <s v="JAR"/>
    <d v="2019-06-28T14:30:00"/>
    <m/>
    <s v="GIMARCO"/>
    <s v="Descarga"/>
    <x v="0"/>
    <n v="10"/>
    <n v="20"/>
    <x v="0"/>
    <s v="SCHOELLER NRX"/>
    <s v="Filial Import"/>
    <s v="NURIEUX"/>
    <m/>
    <m/>
    <m/>
    <m/>
    <n v="60"/>
    <x v="8"/>
    <x v="134"/>
    <x v="12"/>
    <m/>
    <n v="0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3:00:00"/>
    <d v="1899-12-30T13:00:00"/>
    <m/>
    <x v="1"/>
    <s v="JAR"/>
    <d v="2019-06-28T13:00:00"/>
    <m/>
    <s v="NIKA"/>
    <s v="Descarga"/>
    <x v="0"/>
    <n v="2"/>
    <n v="3"/>
    <x v="0"/>
    <s v="POWDER"/>
    <s v="Proveedor Roto"/>
    <s v="PALAU"/>
    <m/>
    <m/>
    <m/>
    <m/>
    <n v="20"/>
    <x v="2"/>
    <x v="134"/>
    <x v="37"/>
    <m/>
    <n v="0"/>
    <x v="0"/>
    <x v="0"/>
    <s v="SI"/>
    <s v="SI"/>
    <s v="SI"/>
    <n v="0"/>
    <n v="1"/>
    <s v="PROVEEDORES"/>
    <x v="26"/>
    <x v="6"/>
    <n v="468"/>
    <n v="18"/>
    <n v="0.2"/>
  </r>
  <r>
    <d v="2019-06-28T00:00:00"/>
    <d v="1899-12-30T08:00:00"/>
    <d v="1899-12-30T08:00:00"/>
    <m/>
    <x v="1"/>
    <s v="JAR"/>
    <d v="2019-06-28T08:00:00"/>
    <m/>
    <s v="DAVID BERTRAN"/>
    <s v="Carga"/>
    <x v="0"/>
    <n v="4"/>
    <n v="12"/>
    <x v="0"/>
    <s v="RESIDUOS "/>
    <s v="Recogida diaria"/>
    <s v="LA LLAGOSTA"/>
    <m/>
    <m/>
    <m/>
    <m/>
    <n v="20"/>
    <x v="4"/>
    <x v="134"/>
    <x v="9"/>
    <m/>
    <n v="0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1:15:00"/>
    <d v="1899-12-30T11:15:00"/>
    <m/>
    <x v="1"/>
    <s v="JAR"/>
    <d v="2019-06-28T11:30:00"/>
    <m/>
    <s v="NOUTRANSPORT"/>
    <s v="Descarga"/>
    <x v="1"/>
    <n v="13.5"/>
    <n v="26"/>
    <x v="0"/>
    <s v="NOUTRANSPORT"/>
    <s v="Entre plantas"/>
    <s v="PALAU"/>
    <s v="kaiman azul"/>
    <m/>
    <m/>
    <m/>
    <n v="45"/>
    <x v="0"/>
    <x v="134"/>
    <x v="75"/>
    <m/>
    <n v="1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1:45:00"/>
    <d v="1899-12-30T11:45:00"/>
    <m/>
    <x v="1"/>
    <s v="JAR"/>
    <d v="2019-06-28T12:00:00"/>
    <m/>
    <s v="ALGAITRUCK"/>
    <s v="Carga"/>
    <x v="1"/>
    <n v="13.5"/>
    <n v="22"/>
    <x v="0"/>
    <s v="SCHOELLER  LORQUI"/>
    <s v="Entre plantas"/>
    <s v="PALAU"/>
    <m/>
    <m/>
    <m/>
    <m/>
    <n v="30"/>
    <x v="4"/>
    <x v="134"/>
    <x v="63"/>
    <m/>
    <n v="1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20:00:00"/>
    <d v="1899-12-30T20:00:00"/>
    <m/>
    <x v="1"/>
    <s v="JAR"/>
    <d v="2019-06-28T20:00:00"/>
    <n v="6007280"/>
    <s v="J G H"/>
    <s v="Carga"/>
    <x v="1"/>
    <n v="13.5"/>
    <n v="26"/>
    <x v="2"/>
    <s v="RENTA BOX"/>
    <s v="Retira cliente Inyección"/>
    <s v="lorqui"/>
    <m/>
    <m/>
    <m/>
    <m/>
    <n v="45"/>
    <x v="6"/>
    <x v="134"/>
    <x v="190"/>
    <m/>
    <n v="1"/>
    <x v="0"/>
    <x v="0"/>
    <s v="SI"/>
    <s v="SI"/>
    <s v="Retraso"/>
    <n v="1"/>
    <n v="0"/>
    <s v="CLIENTES"/>
    <x v="26"/>
    <x v="6"/>
    <n v="468"/>
    <n v="18"/>
    <n v="0.2"/>
  </r>
  <r>
    <d v="2019-06-28T00:00:00"/>
    <d v="1899-12-30T18:00:00"/>
    <d v="1899-12-30T18:00:00"/>
    <m/>
    <x v="1"/>
    <s v="JAR"/>
    <d v="2019-06-28T18:00:00"/>
    <n v="6007280"/>
    <s v="J G H"/>
    <s v="Carga"/>
    <x v="1"/>
    <n v="13.5"/>
    <n v="26"/>
    <x v="2"/>
    <s v="RENTA BOX"/>
    <s v="Retira cliente Inyección"/>
    <s v="lorqui"/>
    <m/>
    <m/>
    <m/>
    <m/>
    <n v="45"/>
    <x v="8"/>
    <x v="134"/>
    <x v="47"/>
    <m/>
    <n v="1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16:30:00"/>
    <d v="1899-12-30T16:30:00"/>
    <m/>
    <x v="1"/>
    <s v="JAR"/>
    <d v="2019-06-28T16:30:00"/>
    <m/>
    <s v="GONZATRANS"/>
    <s v="Carga"/>
    <x v="1"/>
    <n v="13.5"/>
    <n v="22"/>
    <x v="0"/>
    <s v="GONZATRANS"/>
    <s v="DDP Cliente Inyección"/>
    <s v="varios"/>
    <m/>
    <m/>
    <m/>
    <m/>
    <n v="45"/>
    <x v="8"/>
    <x v="134"/>
    <x v="8"/>
    <m/>
    <n v="1"/>
    <x v="0"/>
    <x v="0"/>
    <s v="SI"/>
    <s v="SI"/>
    <s v="SI"/>
    <n v="0"/>
    <n v="1"/>
    <s v="TRANS. PROPIO"/>
    <x v="26"/>
    <x v="6"/>
    <n v="468"/>
    <n v="18"/>
    <n v="0.2"/>
  </r>
  <r>
    <d v="2019-06-28T00:00:00"/>
    <d v="1899-12-30T15:15:00"/>
    <d v="1899-12-30T15:15:00"/>
    <m/>
    <x v="1"/>
    <s v="JAR"/>
    <d v="2019-06-28T15:30:00"/>
    <n v="6007296"/>
    <s v="BREGER"/>
    <s v="Carga"/>
    <x v="0"/>
    <n v="2"/>
    <n v="3"/>
    <x v="0"/>
    <s v="SCHOELLER FRANCIA"/>
    <s v="Retira cliente Filial"/>
    <s v="France"/>
    <m/>
    <m/>
    <m/>
    <m/>
    <n v="20"/>
    <x v="8"/>
    <x v="134"/>
    <x v="120"/>
    <m/>
    <n v="0"/>
    <x v="0"/>
    <x v="0"/>
    <s v="SI"/>
    <s v="SI"/>
    <s v="SI"/>
    <n v="0"/>
    <n v="1"/>
    <s v="CLIENTES"/>
    <x v="26"/>
    <x v="6"/>
    <n v="468"/>
    <n v="18"/>
    <n v="0.2"/>
  </r>
  <r>
    <d v="2019-06-28T00:00:00"/>
    <d v="1899-12-30T19:40:00"/>
    <d v="1899-12-30T19:40:00"/>
    <m/>
    <x v="1"/>
    <s v="JAR"/>
    <d v="2019-06-28T19:30:00"/>
    <n v="6007351"/>
    <s v="BREGER"/>
    <s v="Carga"/>
    <x v="0"/>
    <n v="8"/>
    <n v="16"/>
    <x v="0"/>
    <s v="SCHOELLER FRANCIA"/>
    <s v="Retira cliente Filial"/>
    <s v="france"/>
    <m/>
    <m/>
    <m/>
    <m/>
    <n v="40"/>
    <x v="6"/>
    <x v="134"/>
    <x v="221"/>
    <m/>
    <n v="0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07:00:00"/>
    <d v="1899-12-30T07:00:00"/>
    <m/>
    <x v="1"/>
    <s v="JAR"/>
    <d v="2019-06-29T07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3"/>
    <x v="135"/>
    <x v="61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08:00:00"/>
    <d v="1899-12-30T08:00:00"/>
    <m/>
    <x v="1"/>
    <s v="JAR"/>
    <d v="2019-06-29T08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3"/>
    <x v="135"/>
    <x v="9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10:00:00"/>
    <d v="1899-12-30T10:00:00"/>
    <m/>
    <x v="1"/>
    <s v="JAR"/>
    <d v="2019-06-29T10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2"/>
    <x v="135"/>
    <x v="14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11:00:00"/>
    <d v="1899-12-30T11:00:00"/>
    <m/>
    <x v="1"/>
    <s v="JAR"/>
    <d v="2019-06-29T11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2"/>
    <x v="135"/>
    <x v="2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12:00:00"/>
    <d v="1899-12-30T12:00:00"/>
    <m/>
    <x v="1"/>
    <s v="JAR"/>
    <d v="2019-06-29T12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2"/>
    <x v="135"/>
    <x v="4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15:00:00"/>
    <d v="1899-12-30T15:00:00"/>
    <m/>
    <x v="1"/>
    <s v="JAR"/>
    <d v="2019-06-29T15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2"/>
    <x v="135"/>
    <x v="39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14:00:00"/>
    <d v="1899-12-30T14:00:00"/>
    <m/>
    <x v="1"/>
    <s v="JAR"/>
    <d v="2019-06-29T14:00:00"/>
    <n v="28644"/>
    <s v="GONZATRANS"/>
    <s v="Carga"/>
    <x v="1"/>
    <n v="13.5"/>
    <n v="26"/>
    <x v="0"/>
    <s v="CARREFOUR"/>
    <s v="DDP Cliente Inyección"/>
    <s v="Madrid"/>
    <m/>
    <m/>
    <m/>
    <m/>
    <n v="60"/>
    <x v="3"/>
    <x v="135"/>
    <x v="42"/>
    <m/>
    <n v="1"/>
    <x v="0"/>
    <x v="0"/>
    <s v="SI"/>
    <s v="SI"/>
    <s v="SI"/>
    <n v="0"/>
    <n v="1"/>
    <s v="TRANS. PROPIO"/>
    <x v="26"/>
    <x v="6"/>
    <n v="468"/>
    <n v="18"/>
    <n v="0.2"/>
  </r>
  <r>
    <d v="2019-06-29T00:00:00"/>
    <d v="1899-12-30T13:00:00"/>
    <d v="1899-12-30T13:00:00"/>
    <m/>
    <x v="1"/>
    <s v="JAR"/>
    <d v="2019-06-29T13:00:00"/>
    <n v="28618"/>
    <s v="GONZATRANS"/>
    <s v="Carga"/>
    <x v="1"/>
    <n v="13.5"/>
    <n v="26"/>
    <x v="0"/>
    <s v="CARREFOUR"/>
    <s v="DDP Cliente Inyección"/>
    <s v="Alicante"/>
    <m/>
    <m/>
    <m/>
    <m/>
    <n v="45"/>
    <x v="3"/>
    <x v="135"/>
    <x v="37"/>
    <m/>
    <n v="1"/>
    <x v="0"/>
    <x v="0"/>
    <s v="SI"/>
    <s v="SI"/>
    <s v="SI"/>
    <n v="0"/>
    <n v="1"/>
    <s v="TRANS. PROPIO"/>
    <x v="26"/>
    <x v="6"/>
    <n v="468"/>
    <n v="18"/>
    <n v="0.2"/>
  </r>
  <r>
    <d v="2019-06-29T00:00:00"/>
    <d v="1899-12-30T11:30:00"/>
    <d v="1899-12-30T11:30:00"/>
    <m/>
    <x v="1"/>
    <s v="JAR"/>
    <d v="2019-06-29T11:30:00"/>
    <n v="6007280"/>
    <s v="J G H"/>
    <s v="Carga"/>
    <x v="1"/>
    <n v="13.5"/>
    <n v="26"/>
    <x v="2"/>
    <s v="RENTA BOX"/>
    <s v="Retira cliente Inyección"/>
    <s v="FRAGA"/>
    <m/>
    <m/>
    <m/>
    <m/>
    <n v="45"/>
    <x v="2"/>
    <x v="135"/>
    <x v="3"/>
    <m/>
    <n v="1"/>
    <x v="0"/>
    <x v="0"/>
    <s v="SI"/>
    <s v="SI"/>
    <s v="SI"/>
    <n v="0"/>
    <n v="1"/>
    <s v="CLIENTES"/>
    <x v="26"/>
    <x v="6"/>
    <n v="468"/>
    <n v="18"/>
    <n v="0.2"/>
  </r>
  <r>
    <d v="2019-06-29T00:00:00"/>
    <d v="1899-12-30T09:00:00"/>
    <d v="1899-12-30T09:00:00"/>
    <m/>
    <x v="1"/>
    <s v="JAR"/>
    <d v="2019-06-29T09:00:00"/>
    <n v="6007280"/>
    <s v="GONZATRANS"/>
    <s v="Carga"/>
    <x v="1"/>
    <n v="13.5"/>
    <n v="26"/>
    <x v="2"/>
    <s v="RENTA BOX"/>
    <s v="Retira cliente Inyección"/>
    <s v="Huesca"/>
    <s v="Asofrube"/>
    <m/>
    <m/>
    <m/>
    <n v="45"/>
    <x v="2"/>
    <x v="135"/>
    <x v="22"/>
    <m/>
    <n v="1"/>
    <x v="0"/>
    <x v="0"/>
    <s v="SI"/>
    <s v="SI"/>
    <s v="SI"/>
    <n v="0"/>
    <n v="1"/>
    <s v="CLIENTES"/>
    <x v="26"/>
    <x v="6"/>
    <n v="468"/>
    <n v="18"/>
    <n v="0.2"/>
  </r>
  <r>
    <d v="2019-07-01T00:00:00"/>
    <d v="1899-12-30T12:30:00"/>
    <d v="1899-12-30T12:30:00"/>
    <m/>
    <x v="1"/>
    <s v="JAR"/>
    <d v="2019-07-01T12:30:00"/>
    <m/>
    <s v="SCHENKER"/>
    <s v="Descarga"/>
    <x v="0"/>
    <n v="5"/>
    <n v="9"/>
    <x v="0"/>
    <s v="RABAGO"/>
    <s v="Proveedor Inyección"/>
    <s v="PALAU"/>
    <m/>
    <m/>
    <m/>
    <m/>
    <n v="30"/>
    <x v="3"/>
    <x v="136"/>
    <x v="5"/>
    <m/>
    <n v="0"/>
    <x v="0"/>
    <x v="0"/>
    <s v="SI"/>
    <s v="SI"/>
    <s v="SI"/>
    <n v="0"/>
    <n v="1"/>
    <s v="PROVEEDORES"/>
    <x v="27"/>
    <x v="7"/>
    <n v="468"/>
    <n v="18"/>
    <n v="0.2"/>
  </r>
  <r>
    <d v="2019-07-01T00:00:00"/>
    <d v="1899-12-30T09:30:00"/>
    <d v="1899-12-30T09:30:00"/>
    <m/>
    <x v="1"/>
    <s v="MR"/>
    <d v="2019-07-01T09:30:00"/>
    <m/>
    <s v="SUS MEDIOS"/>
    <s v="Descarga"/>
    <x v="1"/>
    <n v="13.5"/>
    <n v="26"/>
    <x v="0"/>
    <s v="CHEP"/>
    <s v="Proveedor Inyección"/>
    <s v="PALAU"/>
    <m/>
    <m/>
    <m/>
    <m/>
    <n v="45"/>
    <x v="6"/>
    <x v="136"/>
    <x v="0"/>
    <m/>
    <n v="1"/>
    <x v="0"/>
    <x v="0"/>
    <s v="SI"/>
    <s v="SI"/>
    <s v="SI"/>
    <n v="0"/>
    <n v="1"/>
    <s v="PROVEEDORES"/>
    <x v="27"/>
    <x v="7"/>
    <n v="468"/>
    <n v="18"/>
    <n v="0.2"/>
  </r>
  <r>
    <d v="2019-07-01T00:00:00"/>
    <d v="1899-12-30T09:00:00"/>
    <d v="1899-12-30T09:00:00"/>
    <m/>
    <x v="1"/>
    <s v="JAR"/>
    <d v="2019-07-01T09:00:00"/>
    <m/>
    <s v="SUS MEDIOS"/>
    <s v="Descarga"/>
    <x v="0"/>
    <n v="2"/>
    <n v="3"/>
    <x v="0"/>
    <s v="TRANSFOR-PACKAGING"/>
    <s v="Proveedor Inyección"/>
    <s v="PALAU"/>
    <m/>
    <m/>
    <m/>
    <m/>
    <n v="20"/>
    <x v="6"/>
    <x v="136"/>
    <x v="22"/>
    <m/>
    <n v="0"/>
    <x v="0"/>
    <x v="0"/>
    <s v="SI"/>
    <s v="SI"/>
    <s v="SI"/>
    <n v="0"/>
    <n v="1"/>
    <s v="PROVEEDORES"/>
    <x v="27"/>
    <x v="7"/>
    <n v="468"/>
    <n v="18"/>
    <n v="0.2"/>
  </r>
  <r>
    <d v="2019-07-01T00:00:00"/>
    <d v="1899-12-30T21:00:00"/>
    <d v="1899-12-30T21:00:00"/>
    <m/>
    <x v="1"/>
    <s v="JAR"/>
    <d v="2019-07-01T21:00:00"/>
    <n v="3680434445"/>
    <s v="SUS MEDIOS"/>
    <s v="Carga"/>
    <x v="1"/>
    <n v="13.5"/>
    <n v="26"/>
    <x v="0"/>
    <s v="CHEP"/>
    <s v="Retira cliente Inyección"/>
    <s v="varios"/>
    <n v="3680434445"/>
    <m/>
    <m/>
    <m/>
    <n v="60"/>
    <x v="4"/>
    <x v="136"/>
    <x v="4"/>
    <m/>
    <n v="1"/>
    <x v="0"/>
    <x v="0"/>
    <s v="SI"/>
    <s v="SI"/>
    <s v="Adelanto"/>
    <n v="0"/>
    <n v="1"/>
    <s v="CLIENTES"/>
    <x v="27"/>
    <x v="7"/>
    <n v="468"/>
    <n v="18"/>
    <n v="0.2"/>
  </r>
  <r>
    <d v="2019-07-01T00:00:00"/>
    <d v="1899-12-30T12:45:00"/>
    <d v="1899-12-30T12:45:00"/>
    <m/>
    <x v="1"/>
    <s v="JAR"/>
    <d v="2019-07-01T13:00:00"/>
    <n v="28702"/>
    <s v="SUS MEDIOS"/>
    <s v="Carga"/>
    <x v="0"/>
    <n v="1"/>
    <n v="1"/>
    <x v="0"/>
    <s v="BWT IBERICA"/>
    <s v="Retira cliente Roto"/>
    <s v="Cornella"/>
    <m/>
    <m/>
    <m/>
    <m/>
    <n v="10"/>
    <x v="5"/>
    <x v="136"/>
    <x v="54"/>
    <m/>
    <n v="0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0:00:00"/>
    <d v="1899-12-30T10:00:00"/>
    <m/>
    <x v="1"/>
    <s v="JAR"/>
    <d v="2019-07-01T10:00:00"/>
    <m/>
    <s v="COBARPLAS"/>
    <s v="Descarga"/>
    <x v="1"/>
    <n v="13.5"/>
    <n v="22"/>
    <x v="0"/>
    <s v="COBARPLAST"/>
    <s v="Proveedor Roto"/>
    <s v="PALAU"/>
    <m/>
    <m/>
    <m/>
    <m/>
    <n v="60"/>
    <x v="6"/>
    <x v="136"/>
    <x v="14"/>
    <m/>
    <n v="1"/>
    <x v="0"/>
    <x v="0"/>
    <s v="SI"/>
    <s v="SI"/>
    <s v="SI"/>
    <n v="0"/>
    <n v="1"/>
    <s v="PROVEEDORES"/>
    <x v="27"/>
    <x v="7"/>
    <n v="468"/>
    <n v="18"/>
    <n v="0.2"/>
  </r>
  <r>
    <d v="2019-07-01T00:00:00"/>
    <d v="1899-12-30T15:30:00"/>
    <d v="1899-12-30T15:30:00"/>
    <m/>
    <x v="1"/>
    <s v="JAR"/>
    <d v="2019-07-01T15:30:00"/>
    <n v="6007356"/>
    <s v="BCN EXPRESS"/>
    <s v="Carga"/>
    <x v="0"/>
    <n v="1"/>
    <n v="2"/>
    <x v="0"/>
    <s v="SCHOELLER ALEMANIA"/>
    <s v="DDP Cliente Filial"/>
    <s v="alemania"/>
    <m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7-01T00:00:00"/>
    <d v="1899-12-30T07:30:00"/>
    <d v="1899-12-30T07:30:00"/>
    <m/>
    <x v="1"/>
    <s v="JAR"/>
    <d v="2019-07-01T07:30:00"/>
    <n v="28242"/>
    <s v="SUS MEDIOS"/>
    <s v="Carga"/>
    <x v="0"/>
    <n v="1"/>
    <n v="2"/>
    <x v="0"/>
    <s v="GESTION DE SISTEMAS DE ALMACENAJES"/>
    <s v="Retira cliente Inyección"/>
    <s v="Madrid"/>
    <m/>
    <m/>
    <m/>
    <m/>
    <n v="20"/>
    <x v="6"/>
    <x v="136"/>
    <x v="18"/>
    <m/>
    <n v="0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08:00:00"/>
    <d v="1899-12-30T08:00:00"/>
    <m/>
    <x v="1"/>
    <s v="JAR"/>
    <d v="2019-07-01T08:00:00"/>
    <m/>
    <s v="NOUTRANSPORT"/>
    <s v="Descarga"/>
    <x v="1"/>
    <n v="13.5"/>
    <n v="26"/>
    <x v="0"/>
    <s v="SCHOELLER GAILLON"/>
    <s v="Filial Import"/>
    <s v="GAILLON"/>
    <s v="cb1313"/>
    <m/>
    <m/>
    <m/>
    <n v="60"/>
    <x v="8"/>
    <x v="136"/>
    <x v="9"/>
    <m/>
    <n v="1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11:00:00"/>
    <d v="1899-12-30T11:00:00"/>
    <m/>
    <x v="1"/>
    <s v="JAR"/>
    <d v="2019-07-01T11:00:00"/>
    <n v="6007280"/>
    <s v="GONZATRANS"/>
    <s v="Carga"/>
    <x v="1"/>
    <n v="13.5"/>
    <n v="26"/>
    <x v="2"/>
    <s v="RENTA BOX"/>
    <s v="Retira cliente Inyección"/>
    <s v="Fraga"/>
    <m/>
    <m/>
    <m/>
    <m/>
    <n v="45"/>
    <x v="4"/>
    <x v="136"/>
    <x v="2"/>
    <m/>
    <n v="1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0:30:00"/>
    <d v="1899-12-30T10:30:00"/>
    <m/>
    <x v="1"/>
    <s v="JAR"/>
    <d v="2019-07-01T10:30:00"/>
    <n v="6007280"/>
    <s v="GONZATRANS"/>
    <s v="Carga"/>
    <x v="1"/>
    <n v="13.5"/>
    <n v="26"/>
    <x v="2"/>
    <s v="RENTA BOX"/>
    <s v="Retira cliente Inyección"/>
    <s v="Fraga"/>
    <m/>
    <m/>
    <m/>
    <m/>
    <n v="45"/>
    <x v="4"/>
    <x v="136"/>
    <x v="1"/>
    <m/>
    <n v="1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2:00:00"/>
    <d v="1899-12-30T12:00:00"/>
    <m/>
    <x v="1"/>
    <s v="JAR"/>
    <d v="2019-07-01T12:00:00"/>
    <n v="6007280"/>
    <s v="GONZATRANS"/>
    <s v="Carga"/>
    <x v="1"/>
    <n v="13.5"/>
    <n v="26"/>
    <x v="2"/>
    <s v="RENTA BOX"/>
    <s v="Retira cliente Inyección"/>
    <s v="Fraga"/>
    <m/>
    <m/>
    <m/>
    <m/>
    <n v="60"/>
    <x v="4"/>
    <x v="136"/>
    <x v="4"/>
    <m/>
    <n v="1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3:30:00"/>
    <d v="1899-12-30T13:30:00"/>
    <m/>
    <x v="1"/>
    <s v="JAR"/>
    <d v="2019-07-01T13:30:00"/>
    <n v="6007280"/>
    <s v="GONZATRANS"/>
    <s v="Carga"/>
    <x v="1"/>
    <n v="13.5"/>
    <n v="26"/>
    <x v="2"/>
    <s v="RENTA BOX"/>
    <s v="Retira cliente Inyección"/>
    <s v="Fraga"/>
    <m/>
    <m/>
    <m/>
    <m/>
    <n v="45"/>
    <x v="8"/>
    <x v="136"/>
    <x v="6"/>
    <m/>
    <n v="1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6:00:00"/>
    <d v="1899-12-30T16:00:00"/>
    <m/>
    <x v="1"/>
    <s v="JAR"/>
    <d v="2019-07-01T16:00:00"/>
    <n v="6007280"/>
    <s v="GONZATRANS"/>
    <s v="Carga"/>
    <x v="1"/>
    <n v="13.5"/>
    <n v="26"/>
    <x v="2"/>
    <s v="RENTA BOX"/>
    <s v="Retira cliente Inyección"/>
    <s v="Fraga"/>
    <m/>
    <m/>
    <m/>
    <m/>
    <n v="45"/>
    <x v="6"/>
    <x v="136"/>
    <x v="60"/>
    <m/>
    <n v="1"/>
    <x v="0"/>
    <x v="0"/>
    <s v="SI"/>
    <s v="SI"/>
    <s v="Adelanto"/>
    <n v="0"/>
    <n v="1"/>
    <s v="CLIENTES"/>
    <x v="27"/>
    <x v="7"/>
    <n v="468"/>
    <n v="18"/>
    <n v="0.2"/>
  </r>
  <r>
    <d v="2019-07-01T00:00:00"/>
    <d v="1899-12-30T18:00:00"/>
    <d v="1899-12-30T18:00:00"/>
    <m/>
    <x v="1"/>
    <s v="JAR"/>
    <d v="2019-07-01T18:00:00"/>
    <n v="6007280"/>
    <s v="GONZATRANS"/>
    <s v="Carga"/>
    <x v="1"/>
    <n v="13.5"/>
    <n v="26"/>
    <x v="2"/>
    <s v="RENTA BOX"/>
    <s v="Retira cliente Inyección"/>
    <s v="Fraga"/>
    <m/>
    <m/>
    <m/>
    <m/>
    <n v="45"/>
    <x v="2"/>
    <x v="136"/>
    <x v="42"/>
    <m/>
    <n v="1"/>
    <x v="0"/>
    <x v="0"/>
    <s v="SI"/>
    <s v="SI"/>
    <s v="Adelanto"/>
    <n v="0"/>
    <n v="1"/>
    <s v="CLIENTES"/>
    <x v="27"/>
    <x v="7"/>
    <n v="468"/>
    <n v="18"/>
    <n v="0.2"/>
  </r>
  <r>
    <d v="2019-07-01T00:00:00"/>
    <d v="1899-12-30T20:00:00"/>
    <d v="1899-12-30T20:00:00"/>
    <m/>
    <x v="1"/>
    <s v="JAR"/>
    <d v="2019-07-01T20:00:00"/>
    <n v="6007280"/>
    <s v="GONZATRANS"/>
    <s v="Carga"/>
    <x v="1"/>
    <n v="13.5"/>
    <n v="26"/>
    <x v="2"/>
    <s v="RENTA BOX"/>
    <s v="Retira cliente Inyección"/>
    <s v="Fraga"/>
    <m/>
    <m/>
    <m/>
    <m/>
    <n v="45"/>
    <x v="2"/>
    <x v="136"/>
    <x v="47"/>
    <m/>
    <n v="1"/>
    <x v="0"/>
    <x v="0"/>
    <s v="SI"/>
    <s v="SI"/>
    <s v="Adelanto"/>
    <n v="0"/>
    <n v="1"/>
    <s v="CLIENTES"/>
    <x v="27"/>
    <x v="7"/>
    <n v="468"/>
    <n v="18"/>
    <n v="0.2"/>
  </r>
  <r>
    <d v="2019-07-01T00:00:00"/>
    <d v="1899-12-30T17:00:00"/>
    <d v="1899-12-30T17:00:00"/>
    <m/>
    <x v="1"/>
    <s v="JAR"/>
    <d v="2019-07-01T17:00:00"/>
    <n v="28611"/>
    <s v="GONZATRANS"/>
    <s v="Carga"/>
    <x v="1"/>
    <n v="13.5"/>
    <n v="26"/>
    <x v="0"/>
    <s v="CARREFOUR"/>
    <s v="DDP Cliente Inyección"/>
    <s v="Zaragoza"/>
    <m/>
    <m/>
    <m/>
    <m/>
    <n v="45"/>
    <x v="2"/>
    <x v="136"/>
    <x v="41"/>
    <m/>
    <n v="1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11:30:00"/>
    <d v="1899-12-30T11:30:00"/>
    <m/>
    <x v="1"/>
    <s v="JAR"/>
    <d v="2019-07-01T11:30:00"/>
    <m/>
    <s v="ALGAITRUCK"/>
    <s v="Descarga"/>
    <x v="1"/>
    <n v="13.5"/>
    <n v="22"/>
    <x v="0"/>
    <s v="SCHOELLER  LORQUI"/>
    <s v="Entre plantas"/>
    <s v="PALAU"/>
    <m/>
    <m/>
    <m/>
    <m/>
    <n v="60"/>
    <x v="8"/>
    <x v="136"/>
    <x v="3"/>
    <m/>
    <n v="1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19:00:00"/>
    <d v="1899-12-30T19:00:00"/>
    <m/>
    <x v="1"/>
    <s v="JAR"/>
    <d v="2019-07-01T19:00:00"/>
    <n v="27712"/>
    <s v="SESE"/>
    <s v="Carga"/>
    <x v="1"/>
    <n v="13.5"/>
    <n v="26"/>
    <x v="0"/>
    <s v="VALEO MARRUECOS"/>
    <s v="Retira cliente Inyección"/>
    <s v="marruecos"/>
    <m/>
    <s v="R1811BCX"/>
    <m/>
    <m/>
    <n v="60"/>
    <x v="0"/>
    <x v="136"/>
    <x v="13"/>
    <m/>
    <n v="1"/>
    <x v="0"/>
    <x v="0"/>
    <s v="SI"/>
    <s v="SI"/>
    <s v="Adelanto"/>
    <n v="0"/>
    <n v="1"/>
    <s v="CLIENTES"/>
    <x v="27"/>
    <x v="7"/>
    <n v="468"/>
    <n v="18"/>
    <n v="0.2"/>
  </r>
  <r>
    <d v="2019-07-01T00:00:00"/>
    <d v="1899-12-30T16:45:00"/>
    <d v="1899-12-30T16:45:00"/>
    <m/>
    <x v="1"/>
    <s v="JAR"/>
    <d v="2019-07-01T17:00:00"/>
    <m/>
    <s v="TRANSPARETS"/>
    <s v="Carga"/>
    <x v="0"/>
    <n v="6"/>
    <n v="6"/>
    <x v="0"/>
    <s v="AQUA AMBIENT"/>
    <s v="Retira cliente Roto"/>
    <s v="varios"/>
    <m/>
    <m/>
    <m/>
    <m/>
    <n v="15"/>
    <x v="4"/>
    <x v="136"/>
    <x v="87"/>
    <m/>
    <n v="0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7:15:00"/>
    <d v="1899-12-30T17:15:00"/>
    <m/>
    <x v="1"/>
    <s v="JAR"/>
    <d v="2019-07-01T17:30:00"/>
    <n v="28364"/>
    <s v="TRANSABADELL"/>
    <s v="Carga"/>
    <x v="0"/>
    <n v="2"/>
    <n v="4"/>
    <x v="0"/>
    <s v="TRANSABADELL"/>
    <s v="DDP Cliente Inyección"/>
    <s v="varios"/>
    <n v="28364"/>
    <m/>
    <m/>
    <m/>
    <n v="30"/>
    <x v="0"/>
    <x v="136"/>
    <x v="93"/>
    <m/>
    <n v="0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08:30:00"/>
    <d v="1899-12-30T08:30:00"/>
    <m/>
    <x v="1"/>
    <s v="JAR"/>
    <d v="2019-07-01T08:30:00"/>
    <m/>
    <s v="DAVID BERTRAN"/>
    <s v="Carga"/>
    <x v="0"/>
    <n v="4"/>
    <n v="2"/>
    <x v="0"/>
    <s v="AQUA AMBIENT"/>
    <s v="Retira cliente Roto"/>
    <s v="Pineda de Mar"/>
    <m/>
    <m/>
    <m/>
    <m/>
    <n v="15"/>
    <x v="4"/>
    <x v="136"/>
    <x v="20"/>
    <m/>
    <n v="0"/>
    <x v="0"/>
    <x v="0"/>
    <s v="SI"/>
    <s v="SI"/>
    <s v="SI"/>
    <n v="0"/>
    <n v="1"/>
    <s v="CLIENTES"/>
    <x v="27"/>
    <x v="7"/>
    <n v="468"/>
    <n v="18"/>
    <n v="0.2"/>
  </r>
  <r>
    <d v="2019-07-01T00:00:00"/>
    <d v="1899-12-30T11:15:00"/>
    <d v="1899-12-30T11:15:00"/>
    <m/>
    <x v="1"/>
    <s v="JAR"/>
    <d v="2019-07-01T11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36"/>
    <x v="75"/>
    <m/>
    <n v="0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20:30:00"/>
    <d v="1899-12-30T20:30:00"/>
    <m/>
    <x v="1"/>
    <s v="JAR"/>
    <d v="2019-07-01T20:30:00"/>
    <m/>
    <s v="NOUTRANSPORT"/>
    <s v="Descarga"/>
    <x v="1"/>
    <n v="13.5"/>
    <n v="26"/>
    <x v="0"/>
    <s v="NOUTRANSPORT"/>
    <s v="Entre plantas"/>
    <s v="PALAU"/>
    <s v="Kaiman Azul"/>
    <m/>
    <m/>
    <m/>
    <n v="60"/>
    <x v="2"/>
    <x v="136"/>
    <x v="201"/>
    <m/>
    <n v="1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17:30:00"/>
    <d v="1899-12-30T17:30:00"/>
    <m/>
    <x v="1"/>
    <s v="JAR"/>
    <d v="2019-07-01T17:30:00"/>
    <n v="28076"/>
    <s v="GONZATRANS"/>
    <s v="Carga"/>
    <x v="0"/>
    <n v="6"/>
    <n v="12"/>
    <x v="0"/>
    <s v="INORPACK"/>
    <s v="DDP Cliente Inyección"/>
    <s v="sant esteve Sesrovires"/>
    <m/>
    <m/>
    <m/>
    <m/>
    <n v="30"/>
    <x v="0"/>
    <x v="136"/>
    <x v="56"/>
    <m/>
    <n v="0"/>
    <x v="0"/>
    <x v="0"/>
    <s v="SI"/>
    <s v="SI"/>
    <s v="SI"/>
    <n v="0"/>
    <n v="1"/>
    <s v="TRANS. PROPIO"/>
    <x v="27"/>
    <x v="7"/>
    <n v="468"/>
    <n v="18"/>
    <n v="0.2"/>
  </r>
  <r>
    <d v="2019-07-01T00:00:00"/>
    <d v="1899-12-30T13:15:00"/>
    <d v="1899-12-30T13:15:00"/>
    <m/>
    <x v="1"/>
    <s v="JAR"/>
    <d v="2019-07-01T13:30:00"/>
    <m/>
    <s v="DAVID BERTRAN"/>
    <s v="Carga"/>
    <x v="0"/>
    <n v="4"/>
    <n v="6"/>
    <x v="0"/>
    <s v="RESIDUOS "/>
    <s v="Recogida diaria"/>
    <s v="la llagosta"/>
    <m/>
    <m/>
    <m/>
    <m/>
    <n v="20"/>
    <x v="3"/>
    <x v="136"/>
    <x v="60"/>
    <m/>
    <n v="0"/>
    <x v="0"/>
    <x v="0"/>
    <s v="SI"/>
    <s v="SI"/>
    <s v="SI"/>
    <n v="0"/>
    <n v="1"/>
    <s v="TRANS. PROPIO"/>
    <x v="27"/>
    <x v="7"/>
    <n v="468"/>
    <n v="18"/>
    <n v="0.2"/>
  </r>
  <r>
    <d v="2019-07-02T00:00:00"/>
    <d v="1899-12-30T13:00:00"/>
    <m/>
    <m/>
    <x v="0"/>
    <s v="JAR"/>
    <d v="2019-07-02T13:00:00"/>
    <m/>
    <s v="SUS MEDIOS"/>
    <s v="Descarga"/>
    <x v="0"/>
    <n v="5"/>
    <n v="10"/>
    <x v="0"/>
    <s v="AQUA AMBIENT"/>
    <s v="Proveedor Roto"/>
    <s v="PALAU"/>
    <m/>
    <m/>
    <m/>
    <m/>
    <n v="25"/>
    <x v="6"/>
    <x v="137"/>
    <x v="37"/>
    <m/>
    <n v="0"/>
    <x v="0"/>
    <x v="0"/>
    <s v="No"/>
    <s v="Sin cita"/>
    <s v="Sin cita"/>
    <n v="1"/>
    <n v="0"/>
    <s v="PROVEEDORES"/>
    <x v="27"/>
    <x v="7"/>
    <n v="468"/>
    <n v="18"/>
    <n v="0.2"/>
  </r>
  <r>
    <d v="2019-07-02T00:00:00"/>
    <d v="1899-12-30T09:30:00"/>
    <d v="1899-12-30T09:30:00"/>
    <m/>
    <x v="1"/>
    <s v="JAR"/>
    <d v="2019-07-02T09:30:00"/>
    <m/>
    <s v="SUS MEDIOS"/>
    <s v="Descarga"/>
    <x v="0"/>
    <n v="2"/>
    <n v="4"/>
    <x v="0"/>
    <s v="COMERCIAL QUIMICA MASSÓ"/>
    <s v="Proveedor Inyección"/>
    <s v="PALAU"/>
    <m/>
    <m/>
    <m/>
    <m/>
    <n v="20"/>
    <x v="6"/>
    <x v="137"/>
    <x v="2"/>
    <m/>
    <n v="0"/>
    <x v="0"/>
    <x v="0"/>
    <s v="SI"/>
    <s v="SI"/>
    <s v="Retraso"/>
    <n v="1"/>
    <n v="0"/>
    <s v="PROVEEDORES"/>
    <x v="27"/>
    <x v="7"/>
    <n v="468"/>
    <n v="18"/>
    <n v="0.2"/>
  </r>
  <r>
    <d v="2019-07-02T00:00:00"/>
    <d v="1899-12-30T12:00:00"/>
    <d v="1899-12-30T12:00:00"/>
    <m/>
    <x v="1"/>
    <s v="JAR"/>
    <d v="2019-07-02T12:00:00"/>
    <n v="27713"/>
    <s v="SESE"/>
    <s v="Carga"/>
    <x v="1"/>
    <n v="13.5"/>
    <n v="22"/>
    <x v="0"/>
    <s v="VALEO MARRUECOS"/>
    <s v="Retira cliente Inyección"/>
    <s v="Marrocco"/>
    <m/>
    <s v="R9353BCC"/>
    <m/>
    <m/>
    <n v="60"/>
    <x v="8"/>
    <x v="137"/>
    <x v="4"/>
    <m/>
    <n v="1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1:00:00"/>
    <d v="1899-12-30T11:00:00"/>
    <m/>
    <x v="1"/>
    <s v="JAR"/>
    <d v="2019-07-02T11:00:00"/>
    <s v="6007279-7388"/>
    <s v="SUS MEDIOS"/>
    <s v="Carga"/>
    <x v="0"/>
    <n v="2"/>
    <n v="4"/>
    <x v="0"/>
    <s v="SCHOELLER UK"/>
    <s v="Retira cliente Filial"/>
    <s v="UK"/>
    <m/>
    <m/>
    <m/>
    <m/>
    <n v="30"/>
    <x v="6"/>
    <x v="137"/>
    <x v="9"/>
    <m/>
    <n v="0"/>
    <x v="0"/>
    <x v="0"/>
    <s v="SI"/>
    <s v="SI"/>
    <s v="Adelanto"/>
    <n v="0"/>
    <n v="1"/>
    <s v="CLIENTES"/>
    <x v="27"/>
    <x v="7"/>
    <n v="468"/>
    <n v="18"/>
    <n v="0.2"/>
  </r>
  <r>
    <d v="2019-07-02T00:00:00"/>
    <d v="1899-12-30T17:15:00"/>
    <d v="1899-12-30T17:15:00"/>
    <m/>
    <x v="1"/>
    <s v="JAR"/>
    <d v="2019-07-02T17:3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137"/>
    <x v="93"/>
    <m/>
    <n v="0"/>
    <x v="0"/>
    <x v="0"/>
    <s v="SI"/>
    <s v="SI"/>
    <s v="SI"/>
    <n v="0"/>
    <n v="1"/>
    <s v="TRANS. PROPIO"/>
    <x v="27"/>
    <x v="7"/>
    <n v="468"/>
    <n v="18"/>
    <n v="0.2"/>
  </r>
  <r>
    <d v="2019-07-02T00:00:00"/>
    <d v="1899-12-30T16:45:00"/>
    <d v="1899-12-30T16:45:00"/>
    <m/>
    <x v="1"/>
    <s v="JAR"/>
    <d v="2019-07-02T17:00:00"/>
    <m/>
    <s v="TRANSPARETS"/>
    <s v="Carga"/>
    <x v="0"/>
    <n v="6"/>
    <n v="6"/>
    <x v="0"/>
    <s v="AQUA AMBIENT"/>
    <s v="Retira cliente Roto"/>
    <s v="varios"/>
    <m/>
    <m/>
    <m/>
    <m/>
    <n v="30"/>
    <x v="2"/>
    <x v="137"/>
    <x v="87"/>
    <m/>
    <n v="0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1:15:00"/>
    <d v="1899-12-30T11:15:00"/>
    <m/>
    <x v="1"/>
    <s v="JAR"/>
    <d v="2019-07-02T11:30:00"/>
    <n v="28832"/>
    <s v="DHL"/>
    <s v="Carga"/>
    <x v="0"/>
    <n v="1"/>
    <n v="1"/>
    <x v="0"/>
    <s v="VARIOS"/>
    <s v="Retira cliente Roto"/>
    <s v="Valladolid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7-02T00:00:00"/>
    <d v="1899-12-30T08:00:00"/>
    <d v="1899-12-30T08:00:00"/>
    <m/>
    <x v="1"/>
    <s v="JAR"/>
    <d v="2019-07-02T08:00:00"/>
    <n v="6007280"/>
    <s v="GONZATRANS"/>
    <s v="Carga"/>
    <x v="1"/>
    <n v="13.5"/>
    <n v="26"/>
    <x v="2"/>
    <s v="RENTA BOX"/>
    <s v="Retira cliente Inyección"/>
    <s v="Fraga"/>
    <s v="asofrube"/>
    <m/>
    <m/>
    <m/>
    <n v="45"/>
    <x v="6"/>
    <x v="137"/>
    <x v="14"/>
    <m/>
    <n v="1"/>
    <x v="0"/>
    <x v="0"/>
    <s v="SI"/>
    <s v="SI"/>
    <s v="Retraso"/>
    <n v="1"/>
    <n v="0"/>
    <s v="CLIENTES"/>
    <x v="27"/>
    <x v="7"/>
    <n v="468"/>
    <n v="18"/>
    <n v="0.2"/>
  </r>
  <r>
    <d v="2019-07-02T00:00:00"/>
    <d v="1899-12-30T10:00:00"/>
    <d v="1899-12-30T10:00:00"/>
    <m/>
    <x v="1"/>
    <s v="JAR"/>
    <d v="2019-07-02T10:00:00"/>
    <n v="6007280"/>
    <s v="GONZATRANS"/>
    <s v="Carga"/>
    <x v="1"/>
    <n v="13.5"/>
    <n v="26"/>
    <x v="2"/>
    <s v="RENTA BOX"/>
    <s v="Retira cliente Inyección"/>
    <s v="Fraga"/>
    <s v="asofrube"/>
    <m/>
    <m/>
    <m/>
    <n v="45"/>
    <x v="8"/>
    <x v="137"/>
    <x v="14"/>
    <m/>
    <n v="1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1:30:00"/>
    <d v="1899-12-30T11:30:00"/>
    <m/>
    <x v="1"/>
    <s v="JAR"/>
    <d v="2019-07-02T11:30:00"/>
    <n v="6007280"/>
    <s v="GONZATRANS"/>
    <s v="Carga"/>
    <x v="1"/>
    <n v="13.5"/>
    <n v="26"/>
    <x v="2"/>
    <s v="RENTA BOX"/>
    <s v="Retira cliente Inyección"/>
    <s v="Fraga"/>
    <s v="asofrube"/>
    <m/>
    <m/>
    <m/>
    <n v="45"/>
    <x v="4"/>
    <x v="137"/>
    <x v="3"/>
    <m/>
    <n v="1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2:30:00"/>
    <d v="1899-12-30T12:30:00"/>
    <m/>
    <x v="1"/>
    <s v="JAR"/>
    <d v="2019-07-02T12:30:00"/>
    <n v="6007280"/>
    <s v="GONZATRANS"/>
    <s v="Carga"/>
    <x v="1"/>
    <n v="13.5"/>
    <n v="26"/>
    <x v="2"/>
    <s v="RENTA BOX"/>
    <s v="Retira cliente Inyección"/>
    <s v="Huesca"/>
    <s v="Sweet"/>
    <m/>
    <m/>
    <m/>
    <n v="45"/>
    <x v="6"/>
    <x v="137"/>
    <x v="5"/>
    <m/>
    <n v="1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5:00:00"/>
    <d v="1899-12-30T15:00:00"/>
    <m/>
    <x v="1"/>
    <s v="JAR"/>
    <d v="2019-07-02T15:00:00"/>
    <n v="6007280"/>
    <s v="GONZATRANS"/>
    <s v="Carga"/>
    <x v="1"/>
    <n v="13.5"/>
    <n v="26"/>
    <x v="2"/>
    <s v="RENTA BOX"/>
    <s v="Retira cliente Inyección"/>
    <s v="Huesca"/>
    <s v="Sweet"/>
    <m/>
    <m/>
    <m/>
    <n v="45"/>
    <x v="6"/>
    <x v="137"/>
    <x v="37"/>
    <m/>
    <n v="1"/>
    <x v="0"/>
    <x v="0"/>
    <s v="SI"/>
    <s v="SI"/>
    <s v="Adelanto"/>
    <n v="0"/>
    <n v="1"/>
    <s v="CLIENTES"/>
    <x v="27"/>
    <x v="7"/>
    <n v="468"/>
    <n v="18"/>
    <n v="0.2"/>
  </r>
  <r>
    <d v="2019-07-02T00:00:00"/>
    <d v="1899-12-30T16:00:00"/>
    <d v="1899-12-30T16:00:00"/>
    <m/>
    <x v="1"/>
    <s v="JAR"/>
    <d v="2019-07-02T16:00:00"/>
    <n v="6007280"/>
    <s v="GONZATRANS"/>
    <s v="Carga"/>
    <x v="1"/>
    <n v="13.5"/>
    <n v="26"/>
    <x v="2"/>
    <s v="RENTA BOX"/>
    <s v="Retira cliente Inyección"/>
    <s v="Huesca"/>
    <s v="Sweet"/>
    <m/>
    <m/>
    <m/>
    <n v="45"/>
    <x v="0"/>
    <x v="137"/>
    <x v="47"/>
    <m/>
    <n v="1"/>
    <x v="0"/>
    <x v="0"/>
    <s v="SI"/>
    <s v="SI"/>
    <s v="Retraso"/>
    <n v="1"/>
    <n v="0"/>
    <s v="CLIENTES"/>
    <x v="27"/>
    <x v="7"/>
    <n v="468"/>
    <n v="18"/>
    <n v="0.2"/>
  </r>
  <r>
    <d v="2019-07-02T00:00:00"/>
    <d v="1899-12-30T12:15:00"/>
    <d v="1899-12-30T12:15:00"/>
    <m/>
    <x v="1"/>
    <s v="JAR"/>
    <d v="2019-07-02T12:30:00"/>
    <m/>
    <s v="SUS MEDIOS"/>
    <s v="Descarga"/>
    <x v="0"/>
    <n v="1"/>
    <n v="2"/>
    <x v="0"/>
    <s v="EUROGRATE"/>
    <s v="Proveedor Roto"/>
    <s v="PALAU"/>
    <m/>
    <m/>
    <m/>
    <m/>
    <n v="15"/>
    <x v="6"/>
    <x v="137"/>
    <x v="43"/>
    <m/>
    <n v="0"/>
    <x v="0"/>
    <x v="0"/>
    <s v="SI"/>
    <s v="SI"/>
    <s v="Adelanto"/>
    <n v="0"/>
    <n v="1"/>
    <s v="PROVEEDORES"/>
    <x v="27"/>
    <x v="7"/>
    <n v="468"/>
    <n v="18"/>
    <n v="0.2"/>
  </r>
  <r>
    <d v="2019-07-02T00:00:00"/>
    <d v="1899-12-30T12:45:00"/>
    <d v="1899-12-30T12:45:00"/>
    <m/>
    <x v="1"/>
    <s v="JAR"/>
    <d v="2019-07-02T13:00:00"/>
    <n v="28664"/>
    <s v="DHL"/>
    <s v="Carga"/>
    <x v="0"/>
    <n v="1"/>
    <n v="1"/>
    <x v="0"/>
    <s v="VARIOS"/>
    <s v="Retira cliente Roto"/>
    <s v="Santander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7-02T00:00:00"/>
    <d v="1899-12-30T18:00:00"/>
    <d v="1899-12-30T18:00:00"/>
    <m/>
    <x v="1"/>
    <s v="JAR"/>
    <d v="2019-07-02T18:00:00"/>
    <n v="28400"/>
    <s v="CLEVER"/>
    <s v="Carga"/>
    <x v="0"/>
    <n v="5"/>
    <n v="9"/>
    <x v="0"/>
    <s v="HELIX TANK"/>
    <s v="Retira cliente Roto"/>
    <s v="UK"/>
    <m/>
    <m/>
    <m/>
    <m/>
    <n v="30"/>
    <x v="2"/>
    <x v="137"/>
    <x v="47"/>
    <m/>
    <n v="0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5:30:00"/>
    <d v="1899-12-30T15:30:00"/>
    <m/>
    <x v="1"/>
    <s v="JAR"/>
    <d v="2019-07-02T15:30:00"/>
    <m/>
    <s v="NOUTRANSPORT"/>
    <s v="Descarga"/>
    <x v="1"/>
    <n v="13.5"/>
    <n v="26"/>
    <x v="0"/>
    <s v="NOUTRANSPORT"/>
    <s v="Entre plantas"/>
    <s v="PALAU"/>
    <s v="Kaiman Azul"/>
    <m/>
    <m/>
    <m/>
    <n v="45"/>
    <x v="2"/>
    <x v="137"/>
    <x v="12"/>
    <m/>
    <n v="1"/>
    <x v="0"/>
    <x v="0"/>
    <s v="SI"/>
    <s v="SI"/>
    <s v="Adelanto"/>
    <n v="0"/>
    <n v="1"/>
    <s v="TRANS. PROPIO"/>
    <x v="27"/>
    <x v="7"/>
    <n v="468"/>
    <n v="18"/>
    <n v="0.2"/>
  </r>
  <r>
    <d v="2019-07-02T00:00:00"/>
    <d v="1899-12-30T10:30:00"/>
    <d v="1899-12-30T10:30:00"/>
    <m/>
    <x v="1"/>
    <s v="MR"/>
    <d v="2019-07-02T10:30:00"/>
    <n v="28583"/>
    <s v="SUS MEDIOS"/>
    <s v="Carga"/>
    <x v="0"/>
    <n v="4"/>
    <n v="8"/>
    <x v="0"/>
    <s v="SUMAL"/>
    <s v="Retira cliente Inyección"/>
    <s v="RUBI"/>
    <m/>
    <m/>
    <m/>
    <m/>
    <n v="30"/>
    <x v="4"/>
    <x v="137"/>
    <x v="1"/>
    <m/>
    <n v="0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08:30:00"/>
    <d v="1899-12-30T08:30:00"/>
    <m/>
    <x v="1"/>
    <s v="JAR"/>
    <d v="2019-07-02T08:30:00"/>
    <s v="28456-9000417"/>
    <s v="DAVID BERTRAN"/>
    <s v="Carga"/>
    <x v="0"/>
    <n v="4"/>
    <n v="3"/>
    <x v="0"/>
    <s v="VARIOS"/>
    <s v="DDP Cliente Inyección"/>
    <s v="VARIOS"/>
    <s v="SAN LLOREN DE SAVALL Y CARDEDEU"/>
    <m/>
    <m/>
    <m/>
    <n v="20"/>
    <x v="4"/>
    <x v="137"/>
    <x v="20"/>
    <m/>
    <n v="0"/>
    <x v="0"/>
    <x v="0"/>
    <s v="SI"/>
    <s v="SI"/>
    <s v="SI"/>
    <n v="0"/>
    <n v="1"/>
    <s v="TRANS. PROPIO"/>
    <x v="27"/>
    <x v="7"/>
    <n v="468"/>
    <n v="18"/>
    <n v="0.2"/>
  </r>
  <r>
    <d v="2019-07-02T00:00:00"/>
    <d v="1899-12-30T14:00:00"/>
    <d v="1899-12-30T14:00:00"/>
    <m/>
    <x v="1"/>
    <s v="JAR"/>
    <d v="2019-07-02T14:00:00"/>
    <m/>
    <s v="BREGER"/>
    <s v="Carga"/>
    <x v="0"/>
    <n v="9"/>
    <n v="18"/>
    <x v="0"/>
    <s v="SCHOELLER FRANCIA"/>
    <s v="Retira cliente Filial"/>
    <s v="france"/>
    <s v="6007370 + 6007395 + 6007403 +  6007369 + 6007193 + 6007366 "/>
    <m/>
    <m/>
    <m/>
    <n v="45"/>
    <x v="4"/>
    <x v="137"/>
    <x v="37"/>
    <m/>
    <n v="0"/>
    <x v="0"/>
    <x v="0"/>
    <s v="SI"/>
    <s v="SI"/>
    <s v="Adelanto"/>
    <n v="0"/>
    <n v="1"/>
    <s v="CLIENTES"/>
    <x v="27"/>
    <x v="7"/>
    <n v="468"/>
    <n v="18"/>
    <n v="0.2"/>
  </r>
  <r>
    <d v="2019-07-02T00:00:00"/>
    <d v="1899-12-30T17:30:00"/>
    <d v="1899-12-30T17:30:00"/>
    <m/>
    <x v="1"/>
    <s v="JAR"/>
    <d v="2019-07-02T17:30:00"/>
    <m/>
    <s v="COBARPLAS"/>
    <s v="Descarga"/>
    <x v="0"/>
    <n v="4"/>
    <n v="7"/>
    <x v="0"/>
    <s v="COBARPLAST"/>
    <s v="Proveedor Roto"/>
    <s v="PALAU"/>
    <m/>
    <m/>
    <m/>
    <m/>
    <n v="40"/>
    <x v="2"/>
    <x v="137"/>
    <x v="56"/>
    <m/>
    <n v="0"/>
    <x v="0"/>
    <x v="0"/>
    <s v="SI"/>
    <s v="SI"/>
    <s v="SI"/>
    <n v="0"/>
    <n v="1"/>
    <s v="PROVEEDORES"/>
    <x v="27"/>
    <x v="7"/>
    <n v="468"/>
    <n v="18"/>
    <n v="0.2"/>
  </r>
  <r>
    <d v="2019-07-02T00:00:00"/>
    <d v="1899-12-30T18:30:00"/>
    <d v="1899-12-30T18:30:00"/>
    <m/>
    <x v="1"/>
    <s v="JAR"/>
    <d v="2019-07-02T18:30:00"/>
    <n v="6007340"/>
    <s v="BREGER"/>
    <s v="Carga"/>
    <x v="0"/>
    <n v="2"/>
    <n v="3"/>
    <x v="0"/>
    <s v="SCHOELLER FRANCIA"/>
    <s v="Retira cliente Filial"/>
    <s v="Nurieux"/>
    <m/>
    <m/>
    <m/>
    <m/>
    <n v="20"/>
    <x v="0"/>
    <x v="137"/>
    <x v="48"/>
    <m/>
    <n v="0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3:30:00"/>
    <d v="1899-12-30T13:30:00"/>
    <m/>
    <x v="1"/>
    <s v="JAR"/>
    <d v="2019-07-02T13:30:00"/>
    <m/>
    <s v="PALLET WAY"/>
    <s v="Carga"/>
    <x v="0"/>
    <n v="1"/>
    <n v="1"/>
    <x v="0"/>
    <s v="STORE &amp; GO "/>
    <s v="Retira cliente Inyección"/>
    <s v="Portugal"/>
    <s v="23711 +  27446 + 28778."/>
    <m/>
    <m/>
    <m/>
    <n v="15"/>
    <x v="4"/>
    <x v="137"/>
    <x v="6"/>
    <m/>
    <n v="0"/>
    <x v="0"/>
    <x v="0"/>
    <s v="SI"/>
    <s v="SI"/>
    <s v="SI"/>
    <n v="0"/>
    <n v="1"/>
    <s v="CLIENTES"/>
    <x v="27"/>
    <x v="7"/>
    <n v="468"/>
    <n v="18"/>
    <n v="0.2"/>
  </r>
  <r>
    <d v="2019-07-02T00:00:00"/>
    <d v="1899-12-30T13:15:00"/>
    <d v="1899-12-30T13:15:00"/>
    <m/>
    <x v="1"/>
    <s v="JAR"/>
    <d v="2019-07-02T13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37"/>
    <x v="60"/>
    <m/>
    <n v="0"/>
    <x v="0"/>
    <x v="0"/>
    <s v="SI"/>
    <s v="SI"/>
    <s v="SI"/>
    <n v="0"/>
    <n v="1"/>
    <s v="TRANS. PROPIO"/>
    <x v="27"/>
    <x v="7"/>
    <n v="468"/>
    <n v="18"/>
    <n v="0.2"/>
  </r>
  <r>
    <d v="2019-07-03T00:00:00"/>
    <d v="1899-12-30T21:00:00"/>
    <d v="1899-12-30T21:00:00"/>
    <m/>
    <x v="1"/>
    <s v="JAR"/>
    <d v="2019-07-03T21:00:00"/>
    <n v="3680434447"/>
    <s v="SUS MEDIOS"/>
    <s v="Carga"/>
    <x v="1"/>
    <n v="13.5"/>
    <n v="26"/>
    <x v="0"/>
    <s v="CHEP"/>
    <s v="Retira cliente Inyección"/>
    <s v="varios"/>
    <n v="3680434447"/>
    <m/>
    <m/>
    <m/>
    <n v="60"/>
    <x v="8"/>
    <x v="138"/>
    <x v="22"/>
    <m/>
    <n v="1"/>
    <x v="0"/>
    <x v="0"/>
    <s v="SI"/>
    <s v="SI"/>
    <s v="Adelanto"/>
    <n v="0"/>
    <n v="1"/>
    <s v="CLIENTES"/>
    <x v="27"/>
    <x v="7"/>
    <n v="468"/>
    <n v="18"/>
    <n v="0.2"/>
  </r>
  <r>
    <d v="2019-07-03T00:00:00"/>
    <d v="1899-12-30T11:00:00"/>
    <d v="1899-12-30T11:00:00"/>
    <m/>
    <x v="1"/>
    <s v="JAR"/>
    <d v="2019-07-03T11:00:00"/>
    <n v="6007279"/>
    <s v="SUS MEDIOS"/>
    <s v="Carga"/>
    <x v="1"/>
    <n v="13.5"/>
    <n v="33"/>
    <x v="0"/>
    <s v="SCHOELLER UK"/>
    <s v="Retira cliente Filial"/>
    <s v="UK"/>
    <m/>
    <m/>
    <m/>
    <m/>
    <n v="60"/>
    <x v="4"/>
    <x v="138"/>
    <x v="13"/>
    <m/>
    <n v="1"/>
    <x v="0"/>
    <x v="0"/>
    <s v="SI"/>
    <s v="SI"/>
    <s v="Retraso"/>
    <n v="1"/>
    <n v="0"/>
    <s v="CLIENTES"/>
    <x v="27"/>
    <x v="7"/>
    <n v="468"/>
    <n v="18"/>
    <n v="0.2"/>
  </r>
  <r>
    <d v="2019-07-03T00:00:00"/>
    <d v="1899-12-30T17:15:00"/>
    <d v="1899-12-30T17:15:00"/>
    <m/>
    <x v="1"/>
    <s v="JAR"/>
    <d v="2019-07-03T17:30:00"/>
    <m/>
    <s v="TRANSABADELL"/>
    <s v="Carga"/>
    <x v="0"/>
    <n v="2"/>
    <n v="4"/>
    <x v="0"/>
    <s v="TRANSABADELL"/>
    <s v="DDP Cliente Inyección"/>
    <s v="varios"/>
    <m/>
    <m/>
    <m/>
    <m/>
    <n v="10"/>
    <x v="0"/>
    <x v="138"/>
    <x v="93"/>
    <m/>
    <n v="0"/>
    <x v="0"/>
    <x v="0"/>
    <s v="SI"/>
    <s v="SI"/>
    <s v="SI"/>
    <n v="0"/>
    <n v="1"/>
    <s v="TRANS. PROPIO"/>
    <x v="27"/>
    <x v="7"/>
    <n v="468"/>
    <n v="18"/>
    <n v="0.2"/>
  </r>
  <r>
    <d v="2019-07-03T00:00:00"/>
    <d v="1899-12-30T16:45:00"/>
    <d v="1899-12-30T16:45:00"/>
    <m/>
    <x v="1"/>
    <s v="JAR"/>
    <d v="2019-07-03T17:00:00"/>
    <m/>
    <s v="TRANSPARETS"/>
    <s v="Carga"/>
    <x v="0"/>
    <n v="6"/>
    <n v="6"/>
    <x v="0"/>
    <s v="AQUA AMBIENT"/>
    <s v="Retira cliente Roto"/>
    <s v="varios"/>
    <m/>
    <m/>
    <m/>
    <m/>
    <n v="20"/>
    <x v="2"/>
    <x v="138"/>
    <x v="87"/>
    <m/>
    <n v="0"/>
    <x v="0"/>
    <x v="0"/>
    <s v="SI"/>
    <s v="SI"/>
    <s v="SI"/>
    <n v="0"/>
    <n v="1"/>
    <s v="CLIENTES"/>
    <x v="27"/>
    <x v="7"/>
    <n v="468"/>
    <n v="18"/>
    <n v="0.2"/>
  </r>
  <r>
    <d v="2019-07-03T00:00:00"/>
    <d v="1899-12-30T21:30:00"/>
    <d v="1899-12-30T21:30:00"/>
    <m/>
    <x v="1"/>
    <s v="JAR"/>
    <d v="2019-07-03T21:30:00"/>
    <n v="3680436867"/>
    <s v="SUS MEDIOS"/>
    <s v="Carga"/>
    <x v="1"/>
    <n v="13.5"/>
    <n v="26"/>
    <x v="0"/>
    <s v="CHEP"/>
    <s v="Retira cliente Inyección"/>
    <s v="varios"/>
    <m/>
    <m/>
    <m/>
    <m/>
    <n v="60"/>
    <x v="4"/>
    <x v="138"/>
    <x v="37"/>
    <m/>
    <n v="1"/>
    <x v="0"/>
    <x v="0"/>
    <s v="SI"/>
    <s v="SI"/>
    <s v="Adelanto"/>
    <n v="0"/>
    <n v="1"/>
    <s v="CLIENTES"/>
    <x v="27"/>
    <x v="7"/>
    <n v="468"/>
    <n v="18"/>
    <n v="0.2"/>
  </r>
  <r>
    <d v="2019-07-03T00:00:00"/>
    <d v="1899-12-30T07:00:00"/>
    <d v="1899-12-30T07:00:00"/>
    <m/>
    <x v="1"/>
    <s v="JAR"/>
    <d v="2019-07-03T07:00:00"/>
    <n v="28645"/>
    <s v="GONZATRANS"/>
    <s v="Carga"/>
    <x v="1"/>
    <n v="13.5"/>
    <n v="26"/>
    <x v="0"/>
    <s v="CARREFOUR"/>
    <s v="DDP Cliente Inyección"/>
    <s v="Terrassa"/>
    <m/>
    <m/>
    <m/>
    <m/>
    <n v="45"/>
    <x v="8"/>
    <x v="138"/>
    <x v="61"/>
    <m/>
    <n v="1"/>
    <x v="0"/>
    <x v="0"/>
    <s v="SI"/>
    <s v="SI"/>
    <s v="SI"/>
    <n v="0"/>
    <n v="1"/>
    <s v="TRANS. PROPIO"/>
    <x v="27"/>
    <x v="7"/>
    <n v="468"/>
    <n v="18"/>
    <n v="0.2"/>
  </r>
  <r>
    <d v="2019-07-03T00:00:00"/>
    <d v="1899-12-30T18:00:00"/>
    <d v="1899-12-30T18:00:00"/>
    <m/>
    <x v="1"/>
    <s v="JAR"/>
    <d v="2019-07-03T18:00:00"/>
    <m/>
    <s v="SESE"/>
    <s v="Carga"/>
    <x v="1"/>
    <n v="13.5"/>
    <n v="26"/>
    <x v="0"/>
    <s v="VALEO MARRUECOS"/>
    <s v="Retira cliente Inyección"/>
    <s v="Marruecos"/>
    <m/>
    <m/>
    <m/>
    <m/>
    <n v="45"/>
    <x v="4"/>
    <x v="138"/>
    <x v="22"/>
    <m/>
    <n v="1"/>
    <x v="0"/>
    <x v="0"/>
    <s v="SI"/>
    <s v="SI"/>
    <s v="Adelanto"/>
    <n v="0"/>
    <n v="1"/>
    <s v="CLIENTES"/>
    <x v="27"/>
    <x v="7"/>
    <n v="468"/>
    <n v="18"/>
    <n v="0.2"/>
  </r>
  <r>
    <d v="2019-07-03T00:00:00"/>
    <d v="1899-12-30T12:00:00"/>
    <d v="1899-12-30T12:00:00"/>
    <m/>
    <x v="1"/>
    <s v="JAR"/>
    <d v="2019-07-03T12:00:00"/>
    <s v="6007348-7298"/>
    <s v="BREGER"/>
    <s v="Carga"/>
    <x v="0"/>
    <n v="3"/>
    <n v="4"/>
    <x v="0"/>
    <s v="SCHOELLER FRANCIA"/>
    <s v="Retira cliente Filial"/>
    <s v="france"/>
    <m/>
    <m/>
    <m/>
    <m/>
    <n v="20"/>
    <x v="8"/>
    <x v="138"/>
    <x v="1"/>
    <m/>
    <n v="0"/>
    <x v="0"/>
    <x v="0"/>
    <s v="SI"/>
    <s v="SI"/>
    <s v="Adelanto"/>
    <n v="0"/>
    <n v="1"/>
    <s v="CLIENTES"/>
    <x v="27"/>
    <x v="7"/>
    <n v="468"/>
    <n v="18"/>
    <n v="0.2"/>
  </r>
  <r>
    <d v="2019-07-03T00:00:00"/>
    <d v="1899-12-30T10:00:00"/>
    <d v="1899-12-30T10:00:00"/>
    <m/>
    <x v="1"/>
    <s v="JAR"/>
    <d v="2019-07-03T10:00:00"/>
    <m/>
    <s v="GONZATRANS"/>
    <s v="Descarga"/>
    <x v="1"/>
    <n v="13.5"/>
    <n v="26"/>
    <x v="0"/>
    <s v="SIGMA "/>
    <s v="Proveedor Inyección"/>
    <s v="PALAU"/>
    <m/>
    <m/>
    <m/>
    <m/>
    <n v="60"/>
    <x v="6"/>
    <x v="138"/>
    <x v="2"/>
    <m/>
    <n v="1"/>
    <x v="0"/>
    <x v="0"/>
    <s v="SI"/>
    <s v="SI"/>
    <s v="Retraso"/>
    <n v="1"/>
    <n v="0"/>
    <s v="PROVEEDORES"/>
    <x v="27"/>
    <x v="7"/>
    <n v="468"/>
    <n v="18"/>
    <n v="0.2"/>
  </r>
  <r>
    <d v="2019-07-03T00:00:00"/>
    <d v="1899-12-30T07:30:00"/>
    <d v="1899-12-30T07:30:00"/>
    <m/>
    <x v="1"/>
    <s v="JAR"/>
    <d v="2019-07-03T07:30:00"/>
    <m/>
    <s v="GONZATRANS"/>
    <s v="Carga"/>
    <x v="0"/>
    <n v="7"/>
    <n v="15"/>
    <x v="0"/>
    <s v="GONZATRANS"/>
    <s v="DDP Cliente Inyección"/>
    <s v="varios"/>
    <m/>
    <m/>
    <m/>
    <m/>
    <n v="30"/>
    <x v="6"/>
    <x v="138"/>
    <x v="18"/>
    <m/>
    <n v="0"/>
    <x v="0"/>
    <x v="0"/>
    <s v="SI"/>
    <s v="SI"/>
    <s v="SI"/>
    <n v="0"/>
    <n v="1"/>
    <s v="TRANS. PROPIO"/>
    <x v="27"/>
    <x v="7"/>
    <n v="468"/>
    <n v="18"/>
    <n v="0.2"/>
  </r>
  <r>
    <d v="2019-07-03T00:00:00"/>
    <d v="1899-12-30T19:00:00"/>
    <d v="1899-12-30T19:00:00"/>
    <m/>
    <x v="1"/>
    <s v="JAR"/>
    <d v="2019-07-03T19:00:00"/>
    <n v="6007280"/>
    <s v="J G H"/>
    <s v="Carga"/>
    <x v="1"/>
    <n v="13.5"/>
    <n v="26"/>
    <x v="2"/>
    <s v="RENTA BOX"/>
    <s v="Retira cliente Inyección"/>
    <s v="Lorqui"/>
    <m/>
    <m/>
    <m/>
    <m/>
    <n v="45"/>
    <x v="6"/>
    <x v="138"/>
    <x v="2"/>
    <m/>
    <n v="1"/>
    <x v="0"/>
    <x v="0"/>
    <s v="SI"/>
    <s v="SI"/>
    <s v="Adelanto"/>
    <n v="0"/>
    <n v="1"/>
    <s v="CLIENTES"/>
    <x v="27"/>
    <x v="7"/>
    <n v="468"/>
    <n v="18"/>
    <n v="0.2"/>
  </r>
  <r>
    <d v="2019-07-03T00:00:00"/>
    <d v="1899-12-30T20:00:00"/>
    <d v="1899-12-30T20:00:00"/>
    <m/>
    <x v="1"/>
    <s v="JAR"/>
    <d v="2019-07-03T20:00:00"/>
    <n v="6007280"/>
    <s v="J G H"/>
    <s v="Carga"/>
    <x v="1"/>
    <n v="13.5"/>
    <n v="26"/>
    <x v="2"/>
    <s v="RENTA BOX"/>
    <s v="Retira cliente Inyección"/>
    <s v="Lorqui"/>
    <m/>
    <m/>
    <m/>
    <m/>
    <n v="45"/>
    <x v="2"/>
    <x v="138"/>
    <x v="50"/>
    <m/>
    <n v="1"/>
    <x v="0"/>
    <x v="0"/>
    <s v="SI"/>
    <s v="SI"/>
    <s v="SI"/>
    <n v="0"/>
    <n v="1"/>
    <s v="CLIENTES"/>
    <x v="27"/>
    <x v="7"/>
    <n v="468"/>
    <n v="18"/>
    <n v="0.2"/>
  </r>
  <r>
    <d v="2019-07-03T00:00:00"/>
    <d v="1899-12-30T08:30:00"/>
    <d v="1899-12-30T08:30:00"/>
    <m/>
    <x v="1"/>
    <s v="JAR"/>
    <d v="2019-07-03T08:30:00"/>
    <s v="28735-28279"/>
    <s v="DAVID BERTRAN"/>
    <s v="Carga"/>
    <x v="0"/>
    <n v="4"/>
    <n v="3"/>
    <x v="0"/>
    <s v="VARIOS"/>
    <s v="DDP Cliente Inyección"/>
    <s v="varios"/>
    <m/>
    <m/>
    <m/>
    <m/>
    <n v="15"/>
    <x v="4"/>
    <x v="138"/>
    <x v="20"/>
    <m/>
    <n v="0"/>
    <x v="0"/>
    <x v="0"/>
    <s v="SI"/>
    <s v="SI"/>
    <s v="SI"/>
    <n v="0"/>
    <n v="1"/>
    <s v="TRANS. PROPIO"/>
    <x v="27"/>
    <x v="7"/>
    <n v="468"/>
    <n v="18"/>
    <n v="0.2"/>
  </r>
  <r>
    <d v="2019-07-03T00:00:00"/>
    <d v="1899-12-30T09:30:00"/>
    <m/>
    <m/>
    <x v="0"/>
    <s v="JAR"/>
    <d v="2019-07-03T09:30:00"/>
    <m/>
    <s v="SUS MEDIOS"/>
    <s v="Carga"/>
    <x v="1"/>
    <n v="13.5"/>
    <n v="12"/>
    <x v="0"/>
    <s v="AQUA AMBIENT"/>
    <s v="Retira cliente Roto"/>
    <s v="VALENCIA"/>
    <m/>
    <m/>
    <m/>
    <m/>
    <n v="40"/>
    <x v="6"/>
    <x v="138"/>
    <x v="0"/>
    <m/>
    <n v="1"/>
    <x v="0"/>
    <x v="0"/>
    <s v="No"/>
    <s v="Sin cita"/>
    <s v="Sin cita"/>
    <n v="1"/>
    <n v="0"/>
    <s v="CLIENTES"/>
    <x v="27"/>
    <x v="7"/>
    <n v="468"/>
    <n v="18"/>
    <n v="0.2"/>
  </r>
  <r>
    <d v="2019-07-03T00:00:00"/>
    <d v="1899-12-30T13:30:00"/>
    <m/>
    <m/>
    <x v="0"/>
    <s v="JAR"/>
    <d v="2019-07-03T13:30:00"/>
    <n v="28365"/>
    <s v="SUS MEDIOS"/>
    <s v="Carga"/>
    <x v="1"/>
    <n v="13.5"/>
    <n v="26"/>
    <x v="0"/>
    <s v="GRUPO ANTOLIN"/>
    <s v="Retira cliente Inyección"/>
    <s v="Burgos"/>
    <m/>
    <m/>
    <m/>
    <m/>
    <n v="60"/>
    <x v="8"/>
    <x v="138"/>
    <x v="6"/>
    <m/>
    <n v="1"/>
    <x v="0"/>
    <x v="0"/>
    <s v="No"/>
    <s v="Sin cita"/>
    <s v="Sin cita"/>
    <n v="1"/>
    <n v="0"/>
    <s v="CLIENTES"/>
    <x v="27"/>
    <x v="7"/>
    <n v="468"/>
    <n v="18"/>
    <n v="0.2"/>
  </r>
  <r>
    <d v="2019-07-03T00:00:00"/>
    <d v="1899-12-30T15:00:00"/>
    <m/>
    <m/>
    <x v="0"/>
    <s v="JAR"/>
    <d v="2019-07-03T15:00:00"/>
    <n v="28365"/>
    <s v="SUS MEDIOS"/>
    <s v="Carga"/>
    <x v="1"/>
    <n v="13.5"/>
    <n v="26"/>
    <x v="0"/>
    <s v="GRUPO ANTOLIN"/>
    <s v="Retira cliente Inyección"/>
    <s v="Burgos"/>
    <m/>
    <m/>
    <m/>
    <m/>
    <n v="60"/>
    <x v="0"/>
    <x v="138"/>
    <x v="39"/>
    <m/>
    <n v="1"/>
    <x v="0"/>
    <x v="0"/>
    <s v="No"/>
    <s v="Sin cita"/>
    <s v="Sin cita"/>
    <n v="1"/>
    <n v="0"/>
    <s v="CLIENTES"/>
    <x v="27"/>
    <x v="7"/>
    <n v="468"/>
    <n v="18"/>
    <n v="0.2"/>
  </r>
  <r>
    <d v="2019-07-03T00:00:00"/>
    <d v="1899-12-30T11:15:00"/>
    <d v="1899-12-30T11:15:00"/>
    <m/>
    <x v="1"/>
    <s v="JAR"/>
    <d v="2019-07-03T11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38"/>
    <x v="75"/>
    <m/>
    <n v="0"/>
    <x v="0"/>
    <x v="0"/>
    <s v="SI"/>
    <s v="SI"/>
    <s v="SI"/>
    <n v="0"/>
    <n v="1"/>
    <s v="TRANS. PROPIO"/>
    <x v="27"/>
    <x v="7"/>
    <n v="468"/>
    <n v="18"/>
    <n v="0.2"/>
  </r>
  <r>
    <d v="2019-07-03T00:00:00"/>
    <d v="1899-12-30T16:00:00"/>
    <d v="1899-12-30T16:00:00"/>
    <m/>
    <x v="1"/>
    <s v="JAR"/>
    <d v="2019-07-03T16:00:00"/>
    <m/>
    <s v="DAVID BERTRAN"/>
    <s v="Carga"/>
    <x v="0"/>
    <n v="4"/>
    <n v="6"/>
    <x v="0"/>
    <s v="RESIDUOS "/>
    <s v="Recogida diaria"/>
    <s v="LA LLAGOSTA"/>
    <m/>
    <m/>
    <m/>
    <m/>
    <n v="20"/>
    <x v="2"/>
    <x v="138"/>
    <x v="13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6:45:00"/>
    <d v="1899-12-30T16:45:00"/>
    <m/>
    <x v="1"/>
    <s v="JAR"/>
    <d v="2019-07-04T17:00:00"/>
    <m/>
    <s v="TRANSPARETS"/>
    <s v="Carga"/>
    <x v="0"/>
    <n v="6"/>
    <n v="6"/>
    <x v="0"/>
    <s v="AQUA AMBIENT"/>
    <s v="Retira cliente Roto"/>
    <s v="varios"/>
    <m/>
    <m/>
    <m/>
    <m/>
    <n v="20"/>
    <x v="3"/>
    <x v="139"/>
    <x v="87"/>
    <m/>
    <n v="0"/>
    <x v="0"/>
    <x v="0"/>
    <s v="SI"/>
    <s v="SI"/>
    <s v="SI"/>
    <n v="0"/>
    <n v="1"/>
    <s v="CLIENTES"/>
    <x v="27"/>
    <x v="7"/>
    <n v="468"/>
    <n v="18"/>
    <n v="0.2"/>
  </r>
  <r>
    <d v="2019-07-04T00:00:00"/>
    <d v="1899-12-30T21:00:00"/>
    <d v="1899-12-30T21:00:00"/>
    <m/>
    <x v="1"/>
    <s v="JAR"/>
    <d v="2019-07-04T21:00:00"/>
    <n v="3680436870"/>
    <s v="SUS MEDIOS"/>
    <s v="Carga"/>
    <x v="1"/>
    <n v="13.5"/>
    <n v="26"/>
    <x v="0"/>
    <s v="CHEP"/>
    <s v="Retira cliente Inyección"/>
    <s v="varios"/>
    <m/>
    <m/>
    <m/>
    <m/>
    <n v="80"/>
    <x v="4"/>
    <x v="139"/>
    <x v="37"/>
    <m/>
    <n v="1"/>
    <x v="0"/>
    <x v="0"/>
    <s v="SI"/>
    <s v="SI"/>
    <s v="Adelanto"/>
    <n v="0"/>
    <n v="1"/>
    <s v="CLIENTES"/>
    <x v="27"/>
    <x v="7"/>
    <n v="468"/>
    <n v="18"/>
    <n v="0.2"/>
  </r>
  <r>
    <d v="2019-07-04T00:00:00"/>
    <d v="1899-12-30T07:00:00"/>
    <d v="1899-12-30T07:00:00"/>
    <m/>
    <x v="1"/>
    <s v="JAR"/>
    <d v="2019-07-04T07:00:00"/>
    <s v="CB-1331"/>
    <s v="GIMARCO"/>
    <s v="Descarga"/>
    <x v="1"/>
    <n v="13.5"/>
    <n v="26"/>
    <x v="0"/>
    <s v="SCHOELLER NRX"/>
    <s v="Filial Import"/>
    <s v="NURIEUX"/>
    <m/>
    <m/>
    <m/>
    <m/>
    <n v="60"/>
    <x v="8"/>
    <x v="139"/>
    <x v="61"/>
    <m/>
    <n v="1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5:30:00"/>
    <d v="1899-12-30T15:30:00"/>
    <m/>
    <x v="1"/>
    <s v="JAR"/>
    <d v="2019-07-04T15:30:00"/>
    <m/>
    <s v="NOUTRANSPORT"/>
    <s v="Descarga"/>
    <x v="1"/>
    <n v="13.5"/>
    <n v="26"/>
    <x v="0"/>
    <s v="NOUTRANSPORT"/>
    <s v="Entre plantas"/>
    <s v="PALAU"/>
    <s v="Kaiman Azul"/>
    <m/>
    <m/>
    <m/>
    <n v="60"/>
    <x v="3"/>
    <x v="139"/>
    <x v="7"/>
    <m/>
    <n v="1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08:00:00"/>
    <d v="1899-12-30T08:00:00"/>
    <m/>
    <x v="1"/>
    <s v="JAR"/>
    <d v="2019-07-04T08:00:00"/>
    <m/>
    <s v="COMILLAS"/>
    <s v="Carga"/>
    <x v="0"/>
    <n v="7"/>
    <n v="13"/>
    <x v="0"/>
    <s v="MULTIPLASTIC"/>
    <s v="Retira cliente Inyección"/>
    <s v="barcelona"/>
    <m/>
    <m/>
    <m/>
    <m/>
    <n v="30"/>
    <x v="4"/>
    <x v="139"/>
    <x v="9"/>
    <m/>
    <n v="0"/>
    <x v="0"/>
    <x v="0"/>
    <s v="SI"/>
    <s v="SI"/>
    <s v="SI"/>
    <n v="0"/>
    <n v="1"/>
    <s v="CLIENTES"/>
    <x v="27"/>
    <x v="7"/>
    <n v="468"/>
    <n v="18"/>
    <n v="0.2"/>
  </r>
  <r>
    <d v="2019-07-04T00:00:00"/>
    <d v="1899-12-30T16:00:00"/>
    <d v="1899-12-30T16:00:00"/>
    <m/>
    <x v="1"/>
    <s v="JAR"/>
    <d v="2019-07-04T16:00:00"/>
    <s v="6007336-6007397"/>
    <s v="SUS MEDIOS"/>
    <s v="Carga"/>
    <x v="0"/>
    <n v="4"/>
    <n v="7"/>
    <x v="0"/>
    <s v="SCHOELLER ROMANIA"/>
    <s v="Retira cliente Filial"/>
    <s v="Romania"/>
    <m/>
    <m/>
    <m/>
    <m/>
    <n v="30"/>
    <x v="4"/>
    <x v="139"/>
    <x v="13"/>
    <m/>
    <n v="0"/>
    <x v="0"/>
    <x v="0"/>
    <s v="SI"/>
    <s v="SI"/>
    <s v="SI"/>
    <n v="0"/>
    <n v="1"/>
    <s v="CLIENTES"/>
    <x v="27"/>
    <x v="7"/>
    <n v="468"/>
    <n v="18"/>
    <n v="0.2"/>
  </r>
  <r>
    <d v="2019-07-04T00:00:00"/>
    <d v="1899-12-30T15:00:00"/>
    <d v="1899-12-30T15:00:00"/>
    <m/>
    <x v="1"/>
    <s v="JAR"/>
    <d v="2019-07-04T15:00:00"/>
    <n v="6007245"/>
    <s v="BCN EXPRESS"/>
    <s v="Carga"/>
    <x v="0"/>
    <n v="1"/>
    <n v="1"/>
    <x v="0"/>
    <s v="SCHOELLER ALEMANIA"/>
    <s v="DDP Cliente Filial"/>
    <s v="France"/>
    <m/>
    <m/>
    <m/>
    <m/>
    <n v="10"/>
    <x v="0"/>
    <x v="139"/>
    <x v="39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1:30:00"/>
    <d v="1899-12-30T11:30:00"/>
    <m/>
    <x v="1"/>
    <s v="JAR"/>
    <d v="2019-07-04T11:30:00"/>
    <n v="28365"/>
    <s v="SUS MEDIOS"/>
    <s v="Carga"/>
    <x v="0"/>
    <n v="2"/>
    <n v="3"/>
    <x v="0"/>
    <s v="GRUPO ANTOLIN"/>
    <s v="Retira cliente Inyección"/>
    <s v="Burgos"/>
    <m/>
    <m/>
    <m/>
    <m/>
    <n v="20"/>
    <x v="8"/>
    <x v="139"/>
    <x v="3"/>
    <m/>
    <n v="0"/>
    <x v="0"/>
    <x v="0"/>
    <s v="SI"/>
    <s v="SI"/>
    <s v="SI"/>
    <n v="0"/>
    <n v="1"/>
    <s v="CLIENTES"/>
    <x v="27"/>
    <x v="7"/>
    <n v="468"/>
    <n v="18"/>
    <n v="0.2"/>
  </r>
  <r>
    <d v="2019-07-04T00:00:00"/>
    <d v="1899-12-30T08:30:00"/>
    <d v="1899-12-30T08:30:00"/>
    <m/>
    <x v="1"/>
    <s v="JAR"/>
    <d v="2019-07-04T08:30:00"/>
    <m/>
    <s v="DAVID BERTRAN"/>
    <s v="Carga"/>
    <x v="0"/>
    <n v="4"/>
    <n v="6"/>
    <x v="0"/>
    <s v="VARIOS"/>
    <s v="DDP Cliente Inyección"/>
    <s v="El PRAT"/>
    <s v="SIGMA- VARIOS."/>
    <m/>
    <m/>
    <m/>
    <n v="20"/>
    <x v="4"/>
    <x v="139"/>
    <x v="20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2:00:00"/>
    <d v="1899-12-30T12:00:00"/>
    <m/>
    <x v="1"/>
    <s v="JAR"/>
    <d v="2019-07-04T12:00:00"/>
    <m/>
    <s v="ALGAITRUCK"/>
    <s v="Descarga"/>
    <x v="1"/>
    <n v="13.5"/>
    <n v="24"/>
    <x v="0"/>
    <s v="SCHOELLER  LORQUI"/>
    <s v="Entre plantas"/>
    <s v="PALAU"/>
    <m/>
    <m/>
    <m/>
    <m/>
    <n v="45"/>
    <x v="8"/>
    <x v="139"/>
    <x v="37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4T00:00:00"/>
    <d v="1899-12-30T14:30:00"/>
    <d v="1899-12-30T14:30:00"/>
    <m/>
    <x v="1"/>
    <s v="JAR"/>
    <d v="2019-07-04T14:30:00"/>
    <n v="28469"/>
    <s v="SUS MEDIOS"/>
    <s v="Carga"/>
    <x v="0"/>
    <n v="2"/>
    <n v="4"/>
    <x v="0"/>
    <s v="COOP. AGRIL MENORCA"/>
    <s v="Retira cliente Inyección"/>
    <s v="Menorca"/>
    <m/>
    <m/>
    <m/>
    <m/>
    <n v="20"/>
    <x v="0"/>
    <x v="139"/>
    <x v="7"/>
    <m/>
    <n v="0"/>
    <x v="0"/>
    <x v="0"/>
    <s v="SI"/>
    <s v="SI"/>
    <s v="Retraso"/>
    <n v="1"/>
    <n v="0"/>
    <s v="CLIENTES"/>
    <x v="27"/>
    <x v="7"/>
    <n v="468"/>
    <n v="18"/>
    <n v="0.2"/>
  </r>
  <r>
    <d v="2019-07-04T00:00:00"/>
    <d v="1899-12-30T12:30:00"/>
    <d v="1899-12-30T12:30:00"/>
    <m/>
    <x v="1"/>
    <s v="JAR"/>
    <d v="2019-07-04T12:30:00"/>
    <m/>
    <s v="ALGAITRUCK"/>
    <s v="Carga"/>
    <x v="1"/>
    <n v="13.5"/>
    <n v="24"/>
    <x v="0"/>
    <s v="SCHOELLER  LORQUI"/>
    <s v="Entre plantas"/>
    <s v="Lorqui"/>
    <m/>
    <m/>
    <m/>
    <m/>
    <n v="45"/>
    <x v="2"/>
    <x v="139"/>
    <x v="12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4T00:00:00"/>
    <d v="1899-12-30T13:30:00"/>
    <d v="1899-12-30T13:30:00"/>
    <m/>
    <x v="1"/>
    <s v="JAR"/>
    <d v="2019-07-04T13:30:00"/>
    <n v="27818"/>
    <s v="SUS MEDIOS"/>
    <s v="Carga"/>
    <x v="0"/>
    <s v="13..5"/>
    <n v="33"/>
    <x v="0"/>
    <s v="QUESOS EL PASTOR"/>
    <s v="Retira cliente Inyección"/>
    <s v="Zamora"/>
    <m/>
    <m/>
    <m/>
    <m/>
    <n v="60"/>
    <x v="2"/>
    <x v="139"/>
    <x v="39"/>
    <m/>
    <n v="0"/>
    <x v="0"/>
    <x v="0"/>
    <s v="SI"/>
    <s v="SI"/>
    <s v="Retraso"/>
    <n v="1"/>
    <n v="0"/>
    <s v="CLIENTES"/>
    <x v="27"/>
    <x v="7"/>
    <n v="468"/>
    <n v="18"/>
    <n v="0.2"/>
  </r>
  <r>
    <d v="2019-07-04T00:00:00"/>
    <d v="1899-12-30T13:00:00"/>
    <d v="1899-12-30T13:00:00"/>
    <m/>
    <x v="1"/>
    <s v="JAR"/>
    <d v="2019-07-04T13:00:00"/>
    <m/>
    <s v="GONZATRANS"/>
    <s v="Descarga"/>
    <x v="0"/>
    <n v="8"/>
    <n v="16"/>
    <x v="0"/>
    <s v="GONZATRANS"/>
    <s v="Entre plantas"/>
    <s v="PALAU"/>
    <s v="Kaiman Azul"/>
    <m/>
    <m/>
    <m/>
    <n v="40"/>
    <x v="4"/>
    <x v="139"/>
    <x v="37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5:15:00"/>
    <d v="1899-12-30T15:15:00"/>
    <m/>
    <x v="1"/>
    <s v="JAR"/>
    <d v="2019-07-04T15:30:00"/>
    <n v="28762"/>
    <s v="GONZATRANS"/>
    <s v="Carga"/>
    <x v="1"/>
    <n v="13.5"/>
    <n v="10"/>
    <x v="0"/>
    <s v="FLUIDRA"/>
    <s v="DDP Cliente Roto"/>
    <s v="almeria"/>
    <m/>
    <m/>
    <m/>
    <m/>
    <n v="35"/>
    <x v="2"/>
    <x v="139"/>
    <x v="190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4T00:00:00"/>
    <d v="1899-12-30T18:30:00"/>
    <d v="1899-12-30T18:30:00"/>
    <m/>
    <x v="1"/>
    <s v="JAR"/>
    <d v="2019-07-04T18:30:00"/>
    <n v="27643"/>
    <s v="DASCHER"/>
    <s v="Carga"/>
    <x v="0"/>
    <n v="1"/>
    <n v="2"/>
    <x v="0"/>
    <s v="CAVYCAR"/>
    <s v="Retira cliente Roto"/>
    <s v="Guipuzcoa"/>
    <m/>
    <m/>
    <m/>
    <m/>
    <n v="20"/>
    <x v="3"/>
    <x v="139"/>
    <x v="48"/>
    <m/>
    <n v="0"/>
    <x v="0"/>
    <x v="0"/>
    <s v="SI"/>
    <s v="SI"/>
    <s v="SI"/>
    <n v="0"/>
    <n v="1"/>
    <s v="CLIENTES"/>
    <x v="27"/>
    <x v="7"/>
    <n v="468"/>
    <n v="18"/>
    <n v="0.2"/>
  </r>
  <r>
    <d v="2019-07-04T00:00:00"/>
    <d v="1899-12-30T13:15:00"/>
    <d v="1899-12-30T13:15:00"/>
    <m/>
    <x v="1"/>
    <s v="JAR"/>
    <d v="2019-07-04T13:30:00"/>
    <n v="6007351"/>
    <s v="BREGER"/>
    <s v="Carga"/>
    <x v="0"/>
    <n v="6"/>
    <n v="11"/>
    <x v="0"/>
    <s v="SCHOELLER FRANCIA"/>
    <s v="Retira cliente Filial"/>
    <s v="France"/>
    <m/>
    <m/>
    <m/>
    <m/>
    <n v="35"/>
    <x v="6"/>
    <x v="139"/>
    <x v="60"/>
    <m/>
    <n v="0"/>
    <x v="0"/>
    <x v="0"/>
    <s v="SI"/>
    <s v="SI"/>
    <s v="SI"/>
    <n v="0"/>
    <n v="1"/>
    <s v="CLIENTES"/>
    <x v="27"/>
    <x v="7"/>
    <n v="468"/>
    <n v="18"/>
    <n v="0.2"/>
  </r>
  <r>
    <d v="2019-07-04T00:00:00"/>
    <d v="1899-12-30T11:15:00"/>
    <m/>
    <m/>
    <x v="0"/>
    <s v="JAR"/>
    <d v="2019-07-04T11:30:00"/>
    <n v="28590"/>
    <s v="RENHUS"/>
    <s v="Carga"/>
    <x v="0"/>
    <n v="3"/>
    <n v="6"/>
    <x v="0"/>
    <s v="VARIOS"/>
    <s v="Retira cliente Inyección"/>
    <s v="sevilla"/>
    <m/>
    <m/>
    <m/>
    <m/>
    <n v="20"/>
    <x v="6"/>
    <x v="139"/>
    <x v="75"/>
    <m/>
    <n v="0"/>
    <x v="0"/>
    <x v="0"/>
    <s v="No"/>
    <s v="Sin cita"/>
    <s v="Sin cita"/>
    <n v="1"/>
    <n v="0"/>
    <s v="CLIENTES"/>
    <x v="27"/>
    <x v="7"/>
    <n v="468"/>
    <n v="18"/>
    <n v="0.2"/>
  </r>
  <r>
    <d v="2019-07-04T00:00:00"/>
    <d v="1899-12-30T11:45:00"/>
    <m/>
    <m/>
    <x v="0"/>
    <s v="JAR"/>
    <d v="2019-07-04T12:00:00"/>
    <n v="28642"/>
    <s v="SUS MEDIOS"/>
    <s v="Carga"/>
    <x v="0"/>
    <n v="1"/>
    <n v="1"/>
    <x v="0"/>
    <s v="ARTIPLAS"/>
    <s v="Retira cliente Inyección"/>
    <s v="VIZCAYA"/>
    <m/>
    <m/>
    <m/>
    <m/>
    <n v="10"/>
    <x v="6"/>
    <x v="139"/>
    <x v="63"/>
    <m/>
    <n v="0"/>
    <x v="0"/>
    <x v="0"/>
    <s v="No"/>
    <s v="Sin cita"/>
    <s v="Sin cita"/>
    <n v="1"/>
    <n v="0"/>
    <s v="CLIENTES"/>
    <x v="27"/>
    <x v="7"/>
    <n v="468"/>
    <n v="18"/>
    <n v="0.2"/>
  </r>
  <r>
    <d v="2019-07-04T00:00:00"/>
    <d v="1899-12-30T12:15:00"/>
    <d v="1899-12-30T12:15:00"/>
    <m/>
    <x v="1"/>
    <s v="JAR"/>
    <d v="2019-07-04T12:30:00"/>
    <n v="28641"/>
    <s v="GONZATRANS"/>
    <s v="Carga"/>
    <x v="1"/>
    <n v="13.5"/>
    <n v="26"/>
    <x v="0"/>
    <s v="CARREFOUR"/>
    <s v="DDP Cliente Inyección"/>
    <s v="ALICANTE"/>
    <m/>
    <m/>
    <m/>
    <m/>
    <n v="45"/>
    <x v="8"/>
    <x v="139"/>
    <x v="36"/>
    <m/>
    <n v="1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7:00:00"/>
    <d v="1899-12-30T17:00:00"/>
    <m/>
    <x v="1"/>
    <s v="JAR"/>
    <d v="2019-07-04T17:00:00"/>
    <n v="28643"/>
    <s v="GONZATRANS"/>
    <s v="Carga"/>
    <x v="1"/>
    <n v="13.5"/>
    <n v="26"/>
    <x v="0"/>
    <s v="CARREFOUR"/>
    <s v="DDP Cliente Inyección"/>
    <s v="ELCHE"/>
    <m/>
    <m/>
    <m/>
    <m/>
    <n v="60"/>
    <x v="0"/>
    <x v="139"/>
    <x v="41"/>
    <m/>
    <n v="1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9:00:00"/>
    <d v="1899-12-30T19:00:00"/>
    <m/>
    <x v="1"/>
    <s v="JAR"/>
    <d v="2019-07-04T19:00:00"/>
    <n v="28682"/>
    <s v="GONZATRANS"/>
    <s v="Carga"/>
    <x v="1"/>
    <n v="13.5"/>
    <n v="26"/>
    <x v="0"/>
    <s v="CARREFOUR"/>
    <s v="DDP Cliente Inyección"/>
    <s v="ALICANTE"/>
    <m/>
    <m/>
    <m/>
    <m/>
    <n v="60"/>
    <x v="0"/>
    <x v="139"/>
    <x v="56"/>
    <m/>
    <n v="1"/>
    <x v="0"/>
    <x v="0"/>
    <s v="SI"/>
    <s v="SI"/>
    <s v="Adelanto"/>
    <n v="0"/>
    <n v="1"/>
    <s v="TRANS. PROPIO"/>
    <x v="27"/>
    <x v="7"/>
    <n v="468"/>
    <n v="18"/>
    <n v="0.2"/>
  </r>
  <r>
    <d v="2019-07-04T00:00:00"/>
    <d v="1899-12-30T14:00:00"/>
    <d v="1899-12-30T14:00:00"/>
    <m/>
    <x v="1"/>
    <s v="JAR"/>
    <d v="2019-07-04T14:00:00"/>
    <n v="28640"/>
    <s v="GONZATRANS"/>
    <s v="Carga"/>
    <x v="0"/>
    <n v="6"/>
    <n v="12"/>
    <x v="0"/>
    <s v="CARREFOUR"/>
    <s v="DDP Cliente Inyección"/>
    <s v="VALENCIA"/>
    <m/>
    <m/>
    <m/>
    <m/>
    <n v="30"/>
    <x v="8"/>
    <x v="139"/>
    <x v="37"/>
    <m/>
    <n v="0"/>
    <x v="0"/>
    <x v="0"/>
    <s v="SI"/>
    <s v="SI"/>
    <s v="Adelanto"/>
    <n v="0"/>
    <n v="1"/>
    <s v="TRANS. PROPIO"/>
    <x v="27"/>
    <x v="7"/>
    <n v="468"/>
    <n v="18"/>
    <n v="0.2"/>
  </r>
  <r>
    <d v="2019-07-04T00:00:00"/>
    <d v="1899-12-30T12:45:00"/>
    <d v="1899-12-30T12:45:00"/>
    <m/>
    <x v="1"/>
    <s v="JAR"/>
    <d v="2019-07-04T13:00:00"/>
    <n v="28865"/>
    <s v="DAVID BERTRAN"/>
    <s v="Carga"/>
    <x v="0"/>
    <n v="1"/>
    <n v="1"/>
    <x v="0"/>
    <s v="ITC"/>
    <s v="DDP Cliente Roto"/>
    <s v="sTA. PERPETUA"/>
    <m/>
    <m/>
    <m/>
    <m/>
    <n v="10"/>
    <x v="3"/>
    <x v="139"/>
    <x v="54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7:15:00"/>
    <d v="1899-12-30T17:15:00"/>
    <m/>
    <x v="1"/>
    <s v="JAR"/>
    <d v="2019-07-04T17:30:00"/>
    <m/>
    <s v="TRANSABADELL"/>
    <s v="Carga"/>
    <x v="0"/>
    <n v="1"/>
    <n v="2"/>
    <x v="0"/>
    <s v="TRANSABADELL"/>
    <s v="DDP Cliente Inyección"/>
    <s v="varios"/>
    <m/>
    <m/>
    <m/>
    <m/>
    <n v="15"/>
    <x v="0"/>
    <x v="139"/>
    <x v="93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4:15:00"/>
    <d v="1899-12-30T14:15:00"/>
    <m/>
    <x v="1"/>
    <s v="JAR"/>
    <d v="2019-07-04T14:30:00"/>
    <m/>
    <s v="LUIS TORTOSA"/>
    <s v="Descarga"/>
    <x v="1"/>
    <n v="13.5"/>
    <n v="22"/>
    <x v="0"/>
    <s v="MORSSINKHOF"/>
    <s v="Proveedor Inyección"/>
    <s v="PALAU"/>
    <m/>
    <m/>
    <m/>
    <m/>
    <n v="60"/>
    <x v="2"/>
    <x v="139"/>
    <x v="216"/>
    <m/>
    <n v="1"/>
    <x v="0"/>
    <x v="0"/>
    <s v="SI"/>
    <s v="SI"/>
    <s v="SI"/>
    <n v="0"/>
    <n v="1"/>
    <s v="PROVEEDORES"/>
    <x v="27"/>
    <x v="7"/>
    <n v="468"/>
    <n v="18"/>
    <n v="0.2"/>
  </r>
  <r>
    <d v="2019-07-04T00:00:00"/>
    <d v="1899-12-30T15:45:00"/>
    <d v="1899-12-30T15:45:00"/>
    <m/>
    <x v="1"/>
    <s v="JAR"/>
    <d v="2019-07-04T16:00:00"/>
    <n v="28825"/>
    <s v="GARVI"/>
    <s v="Carga"/>
    <x v="0"/>
    <n v="7"/>
    <n v="14"/>
    <x v="0"/>
    <s v="FLUIDRA"/>
    <s v="DDP Cliente Roto"/>
    <s v="Granada"/>
    <m/>
    <m/>
    <m/>
    <m/>
    <n v="30"/>
    <x v="4"/>
    <x v="139"/>
    <x v="55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5:20:00"/>
    <d v="1899-12-30T15:20:00"/>
    <m/>
    <x v="1"/>
    <s v="JAR"/>
    <d v="2019-07-04T15:30:00"/>
    <m/>
    <s v="DAVID BERTRAN"/>
    <s v="Carga"/>
    <x v="0"/>
    <n v="4"/>
    <n v="6"/>
    <x v="0"/>
    <s v="RESIDUOS "/>
    <s v="Recogida diaria"/>
    <s v="la llagosta"/>
    <m/>
    <m/>
    <m/>
    <m/>
    <n v="20"/>
    <x v="4"/>
    <x v="139"/>
    <x v="112"/>
    <m/>
    <n v="0"/>
    <x v="0"/>
    <x v="0"/>
    <s v="SI"/>
    <s v="SI"/>
    <s v="SI"/>
    <n v="0"/>
    <n v="1"/>
    <s v="TRANS. PROPIO"/>
    <x v="27"/>
    <x v="7"/>
    <n v="468"/>
    <n v="18"/>
    <n v="0.2"/>
  </r>
  <r>
    <d v="2019-07-04T00:00:00"/>
    <d v="1899-12-30T17:30:00"/>
    <m/>
    <m/>
    <x v="0"/>
    <s v="JAR"/>
    <d v="2019-07-04T17:30:00"/>
    <m/>
    <s v="J H L"/>
    <s v="Carga"/>
    <x v="0"/>
    <n v="3"/>
    <n v="5"/>
    <x v="0"/>
    <s v="VARIOS"/>
    <s v="DDP Cliente Inyección"/>
    <s v="portugal"/>
    <m/>
    <m/>
    <m/>
    <m/>
    <n v="20"/>
    <x v="0"/>
    <x v="139"/>
    <x v="56"/>
    <m/>
    <n v="0"/>
    <x v="0"/>
    <x v="0"/>
    <s v="No"/>
    <s v="Sin cita"/>
    <s v="Sin cita"/>
    <n v="1"/>
    <n v="0"/>
    <s v="TRANS. PROPIO"/>
    <x v="27"/>
    <x v="7"/>
    <n v="468"/>
    <n v="18"/>
    <n v="0.2"/>
  </r>
  <r>
    <d v="2019-07-05T00:00:00"/>
    <d v="1899-12-30T16:45:00"/>
    <d v="1899-12-30T16:45:00"/>
    <m/>
    <x v="1"/>
    <s v="JAR"/>
    <d v="2019-07-05T17:00:00"/>
    <m/>
    <s v="TRANSPARETS"/>
    <s v="Carga"/>
    <x v="0"/>
    <n v="6"/>
    <n v="6"/>
    <x v="0"/>
    <s v="AQUA AMBIENT"/>
    <s v="Retira cliente Roto"/>
    <s v="varios"/>
    <m/>
    <m/>
    <m/>
    <m/>
    <n v="10"/>
    <x v="3"/>
    <x v="140"/>
    <x v="87"/>
    <m/>
    <n v="0"/>
    <x v="0"/>
    <x v="0"/>
    <s v="SI"/>
    <s v="SI"/>
    <s v="SI"/>
    <n v="0"/>
    <n v="1"/>
    <s v="CLIENTES"/>
    <x v="27"/>
    <x v="7"/>
    <n v="468"/>
    <n v="18"/>
    <n v="0.2"/>
  </r>
  <r>
    <d v="2019-07-05T00:00:00"/>
    <d v="1899-12-30T15:00:00"/>
    <d v="1899-12-30T15:00:00"/>
    <m/>
    <x v="1"/>
    <s v="JAR"/>
    <d v="2019-07-05T15:00:00"/>
    <n v="6007244"/>
    <s v="NOUTRANSPORT"/>
    <s v="Carga"/>
    <x v="0"/>
    <n v="5"/>
    <n v="10"/>
    <x v="0"/>
    <s v="SCHOELLER ALEMANIA"/>
    <s v="DDP Cliente Filial"/>
    <s v="alemania"/>
    <m/>
    <m/>
    <m/>
    <m/>
    <n v="30"/>
    <x v="0"/>
    <x v="140"/>
    <x v="47"/>
    <m/>
    <n v="0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12:00:00"/>
    <d v="1899-12-30T12:00:00"/>
    <m/>
    <x v="1"/>
    <s v="JAR"/>
    <d v="2019-07-05T12:00:00"/>
    <n v="28804"/>
    <s v="J G H"/>
    <s v="Carga"/>
    <x v="1"/>
    <n v="13.5"/>
    <n v="26"/>
    <x v="2"/>
    <s v="CAVER"/>
    <s v="DDP Cliente Inyección"/>
    <s v="Badajoz"/>
    <m/>
    <m/>
    <m/>
    <m/>
    <n v="45"/>
    <x v="2"/>
    <x v="140"/>
    <x v="47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13:00:00"/>
    <d v="1899-12-30T13:00:00"/>
    <m/>
    <x v="1"/>
    <s v="JAR"/>
    <d v="2019-07-05T13:00:00"/>
    <n v="28804"/>
    <s v="J G H"/>
    <s v="Carga"/>
    <x v="1"/>
    <n v="13.5"/>
    <n v="26"/>
    <x v="2"/>
    <s v="CAVER"/>
    <s v="DDP Cliente Inyección"/>
    <s v="Badajoz"/>
    <m/>
    <m/>
    <m/>
    <m/>
    <n v="45"/>
    <x v="2"/>
    <x v="140"/>
    <x v="41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14:00:00"/>
    <d v="1899-12-30T14:00:00"/>
    <m/>
    <x v="1"/>
    <s v="JAR"/>
    <d v="2019-07-05T14:00:00"/>
    <n v="28804"/>
    <s v="J G H"/>
    <s v="Carga"/>
    <x v="1"/>
    <n v="13.5"/>
    <n v="26"/>
    <x v="2"/>
    <s v="CAVER"/>
    <s v="DDP Cliente Inyección"/>
    <s v="Badajoz"/>
    <m/>
    <m/>
    <m/>
    <m/>
    <n v="45"/>
    <x v="2"/>
    <x v="140"/>
    <x v="13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15:30:00"/>
    <d v="1899-12-30T15:30:00"/>
    <m/>
    <x v="1"/>
    <s v="JAR"/>
    <d v="2019-07-05T15:30:00"/>
    <n v="28804"/>
    <s v="J G H"/>
    <s v="Carga"/>
    <x v="1"/>
    <n v="13.5"/>
    <n v="26"/>
    <x v="2"/>
    <s v="CAVER"/>
    <s v="DDP Cliente Inyección"/>
    <s v="Badajoz"/>
    <m/>
    <m/>
    <m/>
    <m/>
    <n v="45"/>
    <x v="2"/>
    <x v="140"/>
    <x v="49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19:00:00"/>
    <d v="1899-12-30T19:00:00"/>
    <m/>
    <x v="1"/>
    <s v="JAR"/>
    <d v="2019-07-05T19:00:00"/>
    <n v="28804"/>
    <s v="CARIBU"/>
    <s v="Carga"/>
    <x v="1"/>
    <n v="13.5"/>
    <n v="26"/>
    <x v="2"/>
    <s v="CAVER"/>
    <s v="DDP Cliente Inyección"/>
    <s v="Badajoz"/>
    <m/>
    <s v="7758-JVS // R-3442-BCR"/>
    <m/>
    <m/>
    <n v="45"/>
    <x v="0"/>
    <x v="140"/>
    <x v="190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07:00:00"/>
    <d v="1899-12-30T07:00:00"/>
    <m/>
    <x v="1"/>
    <s v="JAR"/>
    <d v="2019-07-05T07:00:00"/>
    <m/>
    <s v="GONZATRANS"/>
    <s v="Descarga"/>
    <x v="0"/>
    <n v="8"/>
    <n v="16"/>
    <x v="0"/>
    <s v="GONZATRANS"/>
    <s v="Entre plantas"/>
    <s v="PALAU"/>
    <s v="kaiman azul"/>
    <m/>
    <m/>
    <m/>
    <n v="40"/>
    <x v="8"/>
    <x v="140"/>
    <x v="61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16:00:00"/>
    <d v="1899-12-30T16:00:00"/>
    <m/>
    <x v="1"/>
    <s v="JAR"/>
    <d v="2019-07-05T16:00:00"/>
    <s v="28582-28616"/>
    <s v="SESE"/>
    <s v="Carga"/>
    <x v="1"/>
    <n v="13.5"/>
    <n v="26"/>
    <x v="0"/>
    <s v="VALEO"/>
    <s v="Retira cliente Inyección"/>
    <s v="jaen"/>
    <m/>
    <m/>
    <m/>
    <m/>
    <n v="45"/>
    <x v="0"/>
    <x v="140"/>
    <x v="57"/>
    <m/>
    <n v="1"/>
    <x v="0"/>
    <x v="0"/>
    <s v="SI"/>
    <s v="SI"/>
    <s v="Retraso"/>
    <n v="1"/>
    <n v="0"/>
    <s v="CLIENTES"/>
    <x v="27"/>
    <x v="7"/>
    <n v="468"/>
    <n v="18"/>
    <n v="0.2"/>
  </r>
  <r>
    <d v="2019-07-05T00:00:00"/>
    <d v="1899-12-30T13:15:00"/>
    <d v="1899-12-30T13:15:00"/>
    <m/>
    <x v="1"/>
    <s v="JAR"/>
    <d v="2019-07-05T13:30:00"/>
    <n v="28664"/>
    <s v="DHL"/>
    <s v="Carga"/>
    <x v="0"/>
    <n v="1"/>
    <n v="1"/>
    <x v="0"/>
    <s v="SUM.Q.ARROYO"/>
    <s v="Retira cliente Roto"/>
    <s v="SANTANDER"/>
    <m/>
    <m/>
    <m/>
    <m/>
    <n v="10"/>
    <x v="0"/>
    <x v="140"/>
    <x v="7"/>
    <m/>
    <n v="0"/>
    <x v="0"/>
    <x v="0"/>
    <s v="SI"/>
    <s v="SI"/>
    <s v="Retraso"/>
    <n v="1"/>
    <n v="0"/>
    <s v="CLIENTES"/>
    <x v="27"/>
    <x v="7"/>
    <n v="468"/>
    <n v="18"/>
    <n v="0.2"/>
  </r>
  <r>
    <d v="2019-07-05T00:00:00"/>
    <d v="1899-12-30T17:15:00"/>
    <d v="1899-12-30T17:15:00"/>
    <m/>
    <x v="1"/>
    <s v="JAR"/>
    <d v="2019-07-05T17:30:00"/>
    <m/>
    <s v="TRANSABADELL"/>
    <s v="Carga"/>
    <x v="0"/>
    <n v="1"/>
    <n v="1"/>
    <x v="0"/>
    <s v="TRANSABADELL"/>
    <s v="DDP Cliente Inyección"/>
    <s v="varios"/>
    <m/>
    <m/>
    <m/>
    <m/>
    <n v="20"/>
    <x v="3"/>
    <x v="140"/>
    <x v="93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16:30:00"/>
    <d v="1899-12-30T16:30:00"/>
    <m/>
    <x v="1"/>
    <s v="JAR"/>
    <d v="2019-07-05T16:30:00"/>
    <n v="6007280"/>
    <s v="ALGAITRUCK"/>
    <s v="Carga"/>
    <x v="1"/>
    <n v="13.5"/>
    <n v="26"/>
    <x v="2"/>
    <s v="RENTA BOX"/>
    <s v="Retira cliente Inyección"/>
    <s v="Lorqui"/>
    <m/>
    <m/>
    <m/>
    <m/>
    <n v="45"/>
    <x v="4"/>
    <x v="140"/>
    <x v="8"/>
    <m/>
    <n v="1"/>
    <x v="0"/>
    <x v="0"/>
    <s v="SI"/>
    <s v="SI"/>
    <s v="SI"/>
    <n v="0"/>
    <n v="1"/>
    <s v="CLIENTES"/>
    <x v="27"/>
    <x v="7"/>
    <n v="468"/>
    <n v="18"/>
    <n v="0.2"/>
  </r>
  <r>
    <d v="2019-07-05T00:00:00"/>
    <d v="1899-12-30T13:30:00"/>
    <d v="1899-12-30T13:30:00"/>
    <m/>
    <x v="1"/>
    <s v="JAR"/>
    <d v="2019-07-05T13:30:00"/>
    <m/>
    <s v="NOUTRANSPORT"/>
    <s v="Descarga"/>
    <x v="1"/>
    <n v="13.5"/>
    <n v="26"/>
    <x v="0"/>
    <s v="NOUTRANSPORT"/>
    <s v="Entre plantas"/>
    <s v="PALAU"/>
    <s v="Kaiman Azul"/>
    <m/>
    <m/>
    <m/>
    <n v="60"/>
    <x v="0"/>
    <x v="140"/>
    <x v="12"/>
    <m/>
    <n v="1"/>
    <x v="0"/>
    <x v="0"/>
    <s v="SI"/>
    <s v="SI"/>
    <s v="Retraso"/>
    <n v="1"/>
    <n v="0"/>
    <s v="TRANS. PROPIO"/>
    <x v="27"/>
    <x v="7"/>
    <n v="468"/>
    <n v="18"/>
    <n v="0.2"/>
  </r>
  <r>
    <d v="2019-07-05T00:00:00"/>
    <d v="1899-12-30T17:00:00"/>
    <d v="1899-12-30T17:00:00"/>
    <m/>
    <x v="1"/>
    <s v="JAR"/>
    <d v="2019-07-05T17:00:00"/>
    <n v="6007241"/>
    <s v="NOUTRANSPORT"/>
    <s v="Carga"/>
    <x v="1"/>
    <n v="13.5"/>
    <n v="22"/>
    <x v="0"/>
    <s v="SCHOELLER FRANCIA"/>
    <s v="DDP Cliente Filial"/>
    <s v="france"/>
    <m/>
    <m/>
    <m/>
    <m/>
    <n v="45"/>
    <x v="2"/>
    <x v="140"/>
    <x v="39"/>
    <m/>
    <n v="1"/>
    <x v="0"/>
    <x v="0"/>
    <s v="SI"/>
    <s v="SI"/>
    <s v="Adelanto"/>
    <n v="0"/>
    <n v="1"/>
    <s v="TRANS. PROPIO"/>
    <x v="27"/>
    <x v="7"/>
    <n v="468"/>
    <n v="18"/>
    <n v="0.2"/>
  </r>
  <r>
    <d v="2019-07-05T00:00:00"/>
    <d v="1899-12-30T20:00:00"/>
    <d v="1899-12-30T20:00:00"/>
    <m/>
    <x v="1"/>
    <s v="JAR"/>
    <d v="2019-07-05T20:00:00"/>
    <m/>
    <s v="SUS MEDIOS"/>
    <s v="Carga"/>
    <x v="1"/>
    <n v="13.5"/>
    <n v="20"/>
    <x v="0"/>
    <s v="SCHOELLER ITALIA"/>
    <s v="Retira cliente Filial"/>
    <s v="Italia"/>
    <m/>
    <m/>
    <m/>
    <m/>
    <n v="60"/>
    <x v="0"/>
    <x v="140"/>
    <x v="41"/>
    <m/>
    <n v="1"/>
    <x v="0"/>
    <x v="0"/>
    <s v="SI"/>
    <s v="SI"/>
    <s v="Adelanto"/>
    <n v="0"/>
    <n v="1"/>
    <s v="CLIENTES"/>
    <x v="27"/>
    <x v="7"/>
    <n v="468"/>
    <n v="18"/>
    <n v="0.2"/>
  </r>
  <r>
    <d v="2019-07-05T00:00:00"/>
    <d v="1899-12-30T11:30:00"/>
    <d v="1899-12-30T11:30:00"/>
    <m/>
    <x v="1"/>
    <s v="JAR"/>
    <d v="2019-07-05T11:30:00"/>
    <n v="6007355"/>
    <s v="SUS MEDIOS"/>
    <s v="Carga"/>
    <x v="0"/>
    <n v="2"/>
    <n v="4"/>
    <x v="0"/>
    <s v="SCHOELLER HUNGARY"/>
    <s v="Retira cliente Filial"/>
    <s v="Hungria"/>
    <m/>
    <m/>
    <m/>
    <m/>
    <n v="15"/>
    <x v="3"/>
    <x v="140"/>
    <x v="14"/>
    <m/>
    <n v="0"/>
    <x v="0"/>
    <x v="0"/>
    <s v="SI"/>
    <s v="SI"/>
    <s v="Adelanto"/>
    <n v="0"/>
    <n v="1"/>
    <s v="CLIENTES"/>
    <x v="27"/>
    <x v="7"/>
    <n v="468"/>
    <n v="18"/>
    <n v="0.2"/>
  </r>
  <r>
    <d v="2019-07-05T00:00:00"/>
    <d v="1899-12-30T09:30:00"/>
    <d v="1899-12-30T09:30:00"/>
    <m/>
    <x v="1"/>
    <s v="JAR"/>
    <d v="2019-07-05T09:30:00"/>
    <m/>
    <s v="COBARPLAS"/>
    <s v="Descarga"/>
    <x v="0"/>
    <n v="2"/>
    <n v="2"/>
    <x v="0"/>
    <s v="COBARPLAST"/>
    <s v="Proveedor Roto"/>
    <s v="PALAU"/>
    <m/>
    <m/>
    <m/>
    <m/>
    <n v="20"/>
    <x v="6"/>
    <x v="140"/>
    <x v="43"/>
    <m/>
    <n v="0"/>
    <x v="0"/>
    <x v="0"/>
    <s v="SI"/>
    <s v="SI"/>
    <s v="Retraso"/>
    <n v="1"/>
    <n v="0"/>
    <s v="PROVEEDORES"/>
    <x v="27"/>
    <x v="7"/>
    <n v="468"/>
    <n v="18"/>
    <n v="0.2"/>
  </r>
  <r>
    <d v="2019-07-05T00:00:00"/>
    <d v="1899-12-30T07:30:00"/>
    <d v="1899-12-30T07:30:00"/>
    <m/>
    <x v="1"/>
    <s v="JAR"/>
    <d v="2019-07-05T07:30:00"/>
    <n v="28468"/>
    <s v="GONZATRANS"/>
    <s v="Carga"/>
    <x v="0"/>
    <n v="6"/>
    <n v="12"/>
    <x v="0"/>
    <s v="GONZATRANS"/>
    <s v="DDP Cliente Inyección"/>
    <s v="valldoreix"/>
    <m/>
    <m/>
    <m/>
    <m/>
    <n v="30"/>
    <x v="8"/>
    <x v="140"/>
    <x v="18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07:45:00"/>
    <d v="1899-12-30T07:45:00"/>
    <m/>
    <x v="1"/>
    <s v="JAR"/>
    <d v="2019-07-05T08:00:00"/>
    <m/>
    <s v="SUS MEDIOS"/>
    <s v="Descarga"/>
    <x v="0"/>
    <n v="3"/>
    <n v="6"/>
    <x v="0"/>
    <s v="SERRADORA DOMENECH"/>
    <s v="Proveedor Inyección"/>
    <s v="PALAU"/>
    <m/>
    <m/>
    <m/>
    <m/>
    <n v="20"/>
    <x v="6"/>
    <x v="140"/>
    <x v="213"/>
    <m/>
    <n v="0"/>
    <x v="0"/>
    <x v="0"/>
    <s v="SI"/>
    <s v="SI"/>
    <s v="SI"/>
    <n v="0"/>
    <n v="1"/>
    <s v="PROVEEDORES"/>
    <x v="27"/>
    <x v="7"/>
    <n v="468"/>
    <n v="18"/>
    <n v="0.2"/>
  </r>
  <r>
    <d v="2019-07-05T00:00:00"/>
    <d v="1899-12-30T08:00:00"/>
    <d v="1899-12-30T08:00:00"/>
    <m/>
    <x v="1"/>
    <s v="JAR"/>
    <d v="2019-07-05T08:00:00"/>
    <n v="28512"/>
    <s v="DAVID BERTRAN"/>
    <s v="Carga"/>
    <x v="0"/>
    <n v="4"/>
    <n v="5"/>
    <x v="0"/>
    <s v="DENSO BARCELONA"/>
    <s v="DDP Cliente Inyección"/>
    <s v="sant Fruitos del Bages"/>
    <m/>
    <m/>
    <m/>
    <m/>
    <n v="20"/>
    <x v="4"/>
    <x v="140"/>
    <x v="9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08:30:00"/>
    <m/>
    <m/>
    <x v="0"/>
    <s v="JAR"/>
    <d v="2019-07-05T08:30:00"/>
    <n v="113006776"/>
    <s v="SUS MEDIOS"/>
    <s v="Descarga"/>
    <x v="0"/>
    <n v="5"/>
    <n v="9"/>
    <x v="0"/>
    <s v="BEKUPLAST"/>
    <s v="Proveedor Inyección"/>
    <s v="PALAU"/>
    <m/>
    <m/>
    <m/>
    <m/>
    <n v="30"/>
    <x v="6"/>
    <x v="140"/>
    <x v="20"/>
    <m/>
    <n v="0"/>
    <x v="0"/>
    <x v="0"/>
    <s v="No"/>
    <s v="Sin cita"/>
    <s v="Sin cita"/>
    <n v="1"/>
    <n v="0"/>
    <s v="PROVEEDORES"/>
    <x v="27"/>
    <x v="7"/>
    <n v="468"/>
    <n v="18"/>
    <n v="0.2"/>
  </r>
  <r>
    <d v="2019-07-05T00:00:00"/>
    <d v="1899-12-30T12:30:00"/>
    <d v="1899-12-30T12:30:00"/>
    <m/>
    <x v="1"/>
    <s v="JAR"/>
    <d v="2019-07-05T12:30:00"/>
    <n v="3680436875"/>
    <s v="SUS MEDIOS"/>
    <s v="Carga"/>
    <x v="1"/>
    <n v="13.5"/>
    <n v="26"/>
    <x v="0"/>
    <s v="CHEP"/>
    <s v="Retira cliente Inyección"/>
    <s v="vari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7-05T00:00:00"/>
    <d v="1899-12-30T11:45:00"/>
    <d v="1899-12-30T11:45:00"/>
    <m/>
    <x v="1"/>
    <s v="JAR"/>
    <d v="2019-07-05T12:00:00"/>
    <m/>
    <s v="DAVID BERTRAN"/>
    <s v="Carga"/>
    <x v="0"/>
    <n v="4"/>
    <n v="4"/>
    <x v="0"/>
    <s v="VARIOS"/>
    <s v="DDP Cliente Roto"/>
    <s v="varios"/>
    <s v="lliça, Mollet."/>
    <m/>
    <m/>
    <m/>
    <n v="20"/>
    <x v="6"/>
    <x v="140"/>
    <x v="63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12:15:00"/>
    <d v="1899-12-30T12:15:00"/>
    <m/>
    <x v="1"/>
    <s v="JAR"/>
    <d v="2019-07-05T12:30:00"/>
    <m/>
    <s v="PALLET WAY"/>
    <s v="Carga"/>
    <x v="0"/>
    <n v="2"/>
    <n v="3"/>
    <x v="0"/>
    <s v="PALET WAYS"/>
    <s v="DDP Cliente Inyección"/>
    <s v="VARIOS"/>
    <m/>
    <m/>
    <m/>
    <m/>
    <n v="20"/>
    <x v="8"/>
    <x v="140"/>
    <x v="36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12:45:00"/>
    <d v="1899-12-30T12:45:00"/>
    <m/>
    <x v="1"/>
    <s v="JAR"/>
    <d v="2019-07-05T13:00:00"/>
    <n v="28644"/>
    <s v="GONZATRANS"/>
    <s v="Carga"/>
    <x v="0"/>
    <n v="6"/>
    <n v="12"/>
    <x v="0"/>
    <s v="CARREFOUR"/>
    <s v="DDP Cliente Inyección"/>
    <s v="Madrid"/>
    <m/>
    <m/>
    <m/>
    <m/>
    <n v="30"/>
    <x v="8"/>
    <x v="140"/>
    <x v="54"/>
    <m/>
    <n v="0"/>
    <x v="0"/>
    <x v="0"/>
    <s v="SI"/>
    <s v="SI"/>
    <s v="SI"/>
    <n v="0"/>
    <n v="1"/>
    <s v="TRANS. PROPIO"/>
    <x v="27"/>
    <x v="7"/>
    <n v="468"/>
    <n v="18"/>
    <n v="0.2"/>
  </r>
  <r>
    <d v="2019-07-05T00:00:00"/>
    <d v="1899-12-30T14:30:00"/>
    <d v="1899-12-30T14:30:00"/>
    <m/>
    <x v="1"/>
    <s v="JAR"/>
    <d v="2019-07-05T14:30:00"/>
    <m/>
    <s v="DAVID BERTRAN"/>
    <s v="Carga"/>
    <x v="0"/>
    <n v="4"/>
    <n v="6"/>
    <x v="0"/>
    <s v="RESIDUOS "/>
    <s v="Recogida diaria"/>
    <s v="La llagosta"/>
    <s v="Maquila"/>
    <m/>
    <m/>
    <m/>
    <n v="20"/>
    <x v="4"/>
    <x v="140"/>
    <x v="12"/>
    <m/>
    <n v="0"/>
    <x v="0"/>
    <x v="0"/>
    <s v="SI"/>
    <s v="SI"/>
    <s v="SI"/>
    <n v="0"/>
    <n v="1"/>
    <s v="TRANS. PROPIO"/>
    <x v="27"/>
    <x v="7"/>
    <n v="468"/>
    <n v="18"/>
    <n v="0.2"/>
  </r>
  <r>
    <d v="2019-07-08T00:00:00"/>
    <d v="1899-12-30T11:00:00"/>
    <d v="1899-12-30T11:00:00"/>
    <m/>
    <x v="1"/>
    <s v="JAR"/>
    <d v="2019-07-08T11:00:00"/>
    <s v="CB-1337"/>
    <s v="NOUTRANSPORT"/>
    <s v="Descarga"/>
    <x v="1"/>
    <n v="13.5"/>
    <n v="26"/>
    <x v="0"/>
    <s v="SCHOELLER GAILLON"/>
    <s v="Filial Import"/>
    <s v="GAILLON"/>
    <m/>
    <m/>
    <m/>
    <m/>
    <n v="60"/>
    <x v="8"/>
    <x v="141"/>
    <x v="14"/>
    <m/>
    <n v="1"/>
    <x v="0"/>
    <x v="0"/>
    <s v="SI"/>
    <s v="SI"/>
    <s v="Adelanto"/>
    <n v="0"/>
    <n v="1"/>
    <s v="TRANS. PROPIO"/>
    <x v="28"/>
    <x v="7"/>
    <n v="468"/>
    <n v="18"/>
    <n v="0.2"/>
  </r>
  <r>
    <d v="2019-07-08T00:00:00"/>
    <d v="1899-12-30T15:00:00"/>
    <d v="1899-12-30T15:00:00"/>
    <m/>
    <x v="1"/>
    <s v="JAR"/>
    <d v="2019-07-08T15:00:00"/>
    <n v="6007333"/>
    <s v="BREGER"/>
    <s v="Carga"/>
    <x v="1"/>
    <n v="13.5"/>
    <n v="22"/>
    <x v="0"/>
    <s v="SCHOELLER FRANCIA"/>
    <s v="Retira cliente Filial"/>
    <s v="FRANCE"/>
    <m/>
    <m/>
    <m/>
    <m/>
    <n v="45"/>
    <x v="4"/>
    <x v="141"/>
    <x v="13"/>
    <m/>
    <n v="1"/>
    <x v="0"/>
    <x v="0"/>
    <s v="SI"/>
    <s v="SI"/>
    <s v="Retraso"/>
    <n v="1"/>
    <n v="0"/>
    <s v="CLIENTES"/>
    <x v="28"/>
    <x v="7"/>
    <n v="468"/>
    <n v="18"/>
    <n v="0.2"/>
  </r>
  <r>
    <d v="2019-07-08T00:00:00"/>
    <d v="1899-12-30T11:30:00"/>
    <d v="1899-12-30T11:30:00"/>
    <m/>
    <x v="1"/>
    <s v="JAR"/>
    <d v="2019-07-08T11:30:00"/>
    <n v="6007237"/>
    <s v="NOUTRANSPORT"/>
    <s v="Carga"/>
    <x v="1"/>
    <n v="13.5"/>
    <n v="26"/>
    <x v="0"/>
    <s v="SCHOELLER ALEMANIA"/>
    <s v="DDP Cliente Filial"/>
    <s v="Alemania"/>
    <m/>
    <m/>
    <m/>
    <m/>
    <n v="60"/>
    <x v="12"/>
    <x v="141"/>
    <x v="3"/>
    <m/>
    <n v="1"/>
    <x v="0"/>
    <x v="0"/>
    <s v="SI"/>
    <s v="SI"/>
    <s v="SI"/>
    <n v="0"/>
    <n v="1"/>
    <s v="TRANS. PROPIO"/>
    <x v="28"/>
    <x v="7"/>
    <n v="468"/>
    <n v="18"/>
    <n v="0.2"/>
  </r>
  <r>
    <d v="2019-07-08T00:00:00"/>
    <d v="1899-12-30T09:45:00"/>
    <d v="1899-12-30T09:45:00"/>
    <m/>
    <x v="1"/>
    <s v="JAR"/>
    <d v="2019-07-08T10:00:00"/>
    <m/>
    <s v="SUS MEDIOS"/>
    <s v="Descarga"/>
    <x v="0"/>
    <n v="1"/>
    <n v="1"/>
    <x v="0"/>
    <s v="TRANSFOR-PACKAGING"/>
    <s v="Proveedor Inyección"/>
    <s v="PALAU"/>
    <m/>
    <m/>
    <m/>
    <m/>
    <n v="20"/>
    <x v="8"/>
    <x v="141"/>
    <x v="53"/>
    <m/>
    <n v="0"/>
    <x v="0"/>
    <x v="0"/>
    <s v="SI"/>
    <s v="SI"/>
    <s v="SI"/>
    <n v="0"/>
    <n v="1"/>
    <s v="PROVEEDORES"/>
    <x v="28"/>
    <x v="7"/>
    <n v="468"/>
    <n v="18"/>
    <n v="0.2"/>
  </r>
  <r>
    <d v="2019-07-08T00:00:00"/>
    <d v="1899-12-30T10:00:00"/>
    <d v="1899-12-30T10:00:00"/>
    <m/>
    <x v="1"/>
    <s v="JAR"/>
    <d v="2019-07-08T10:00:00"/>
    <n v="28804"/>
    <s v="CARIBU"/>
    <s v="Carga"/>
    <x v="1"/>
    <n v="13.5"/>
    <n v="26"/>
    <x v="2"/>
    <s v="CAVER"/>
    <s v="DDP Cliente Inyección"/>
    <s v="Badajoz"/>
    <m/>
    <s v="6929 KJC / R 6245 BCV"/>
    <m/>
    <m/>
    <n v="45"/>
    <x v="6"/>
    <x v="141"/>
    <x v="37"/>
    <m/>
    <n v="1"/>
    <x v="0"/>
    <x v="0"/>
    <s v="SI"/>
    <s v="SI"/>
    <s v="Retraso"/>
    <n v="1"/>
    <n v="0"/>
    <s v="TRANS. PROPIO"/>
    <x v="28"/>
    <x v="7"/>
    <n v="468"/>
    <n v="18"/>
    <n v="0.2"/>
  </r>
  <r>
    <d v="2019-07-08T00:00:00"/>
    <d v="1899-12-30T13:00:00"/>
    <d v="1899-12-30T13:00:00"/>
    <m/>
    <x v="1"/>
    <s v="JAR"/>
    <d v="2019-07-08T13:00:00"/>
    <n v="28804"/>
    <s v="CARIBU"/>
    <s v="Carga"/>
    <x v="1"/>
    <n v="13.5"/>
    <n v="26"/>
    <x v="2"/>
    <s v="CAVER"/>
    <s v="DDP Cliente Inyección"/>
    <s v="Badajoz"/>
    <m/>
    <s v="3970 JBB / R 9873 BCV"/>
    <m/>
    <m/>
    <n v="45"/>
    <x v="2"/>
    <x v="141"/>
    <x v="42"/>
    <m/>
    <n v="1"/>
    <x v="0"/>
    <x v="0"/>
    <s v="SI"/>
    <s v="SI"/>
    <s v="Retraso"/>
    <n v="1"/>
    <n v="0"/>
    <s v="TRANS. PROPIO"/>
    <x v="28"/>
    <x v="7"/>
    <n v="468"/>
    <n v="18"/>
    <n v="0.2"/>
  </r>
  <r>
    <d v="2019-07-08T00:00:00"/>
    <d v="1899-12-30T16:00:00"/>
    <d v="1899-12-30T16:00:00"/>
    <m/>
    <x v="1"/>
    <s v="JAR"/>
    <d v="2019-07-08T16:00:00"/>
    <s v="6007237-7417"/>
    <s v="SUS MEDIOS"/>
    <s v="Carga"/>
    <x v="1"/>
    <n v="13.5"/>
    <n v="22"/>
    <x v="0"/>
    <s v="SCHOELLER ALEMANIA"/>
    <s v="Retira cliente Filial"/>
    <s v="Alemania"/>
    <m/>
    <m/>
    <m/>
    <m/>
    <n v="45"/>
    <x v="4"/>
    <x v="141"/>
    <x v="13"/>
    <m/>
    <n v="1"/>
    <x v="0"/>
    <x v="0"/>
    <s v="SI"/>
    <s v="SI"/>
    <s v="SI"/>
    <n v="0"/>
    <n v="1"/>
    <s v="CLIENTES"/>
    <x v="28"/>
    <x v="7"/>
    <n v="468"/>
    <n v="18"/>
    <n v="0.2"/>
  </r>
  <r>
    <d v="2019-07-08T00:00:00"/>
    <d v="1899-12-30T17:15:00"/>
    <d v="1899-12-30T17:15:00"/>
    <m/>
    <x v="1"/>
    <s v="JAR"/>
    <d v="2019-07-08T17:30:00"/>
    <m/>
    <s v="TRANSABADELL"/>
    <s v="Carga"/>
    <x v="0"/>
    <n v="1"/>
    <n v="1"/>
    <x v="0"/>
    <s v="TRANSABADELL"/>
    <s v="DDP Cliente Inyección"/>
    <s v="varios"/>
    <m/>
    <m/>
    <m/>
    <m/>
    <n v="10"/>
    <x v="4"/>
    <x v="141"/>
    <x v="93"/>
    <m/>
    <n v="0"/>
    <x v="0"/>
    <x v="0"/>
    <s v="SI"/>
    <s v="SI"/>
    <s v="SI"/>
    <n v="0"/>
    <n v="1"/>
    <s v="TRANS. PROPIO"/>
    <x v="28"/>
    <x v="7"/>
    <n v="468"/>
    <n v="18"/>
    <n v="0.2"/>
  </r>
  <r>
    <d v="2019-07-08T00:00:00"/>
    <d v="1899-12-30T12:30:00"/>
    <d v="1899-12-30T12:30:00"/>
    <m/>
    <x v="1"/>
    <s v="JAR"/>
    <d v="2019-07-08T12:30:00"/>
    <m/>
    <s v="NOUTRANSPORT"/>
    <s v="Descarga"/>
    <x v="0"/>
    <n v="6"/>
    <n v="11"/>
    <x v="0"/>
    <s v="SCHOELLER SCHWERIN"/>
    <s v="Filial Import"/>
    <s v="PALAU"/>
    <m/>
    <m/>
    <m/>
    <m/>
    <n v="30"/>
    <x v="0"/>
    <x v="141"/>
    <x v="12"/>
    <m/>
    <n v="0"/>
    <x v="0"/>
    <x v="0"/>
    <s v="SI"/>
    <s v="SI"/>
    <s v="Retraso"/>
    <n v="1"/>
    <n v="0"/>
    <s v="TRANS. PROPIO"/>
    <x v="28"/>
    <x v="7"/>
    <n v="468"/>
    <n v="18"/>
    <n v="0.2"/>
  </r>
  <r>
    <d v="2019-07-08T00:00:00"/>
    <d v="1899-12-30T07:00:00"/>
    <d v="1899-12-30T07:00:00"/>
    <m/>
    <x v="1"/>
    <s v="JAR"/>
    <d v="2019-07-08T07:00:00"/>
    <m/>
    <s v="GONZATRANS"/>
    <s v="Carga"/>
    <x v="0"/>
    <n v="7"/>
    <n v="13"/>
    <x v="0"/>
    <s v="GONZATRANS"/>
    <s v="Recogida diaria"/>
    <s v="varios"/>
    <m/>
    <m/>
    <m/>
    <m/>
    <n v="30"/>
    <x v="8"/>
    <x v="141"/>
    <x v="61"/>
    <m/>
    <n v="0"/>
    <x v="0"/>
    <x v="0"/>
    <s v="SI"/>
    <s v="SI"/>
    <s v="SI"/>
    <n v="0"/>
    <n v="1"/>
    <s v="TRANS. PROPIO"/>
    <x v="28"/>
    <x v="7"/>
    <n v="468"/>
    <n v="18"/>
    <n v="0.2"/>
  </r>
  <r>
    <d v="2019-07-08T00:00:00"/>
    <d v="1899-12-30T08:00:00"/>
    <d v="1899-12-30T08:00:00"/>
    <m/>
    <x v="1"/>
    <s v="JAR"/>
    <d v="2019-07-08T08:00:00"/>
    <n v="28645"/>
    <s v="GONZATRANS"/>
    <s v="Carga"/>
    <x v="0"/>
    <n v="6"/>
    <n v="12"/>
    <x v="0"/>
    <s v="CARREFOUR"/>
    <s v="DDP Cliente Inyección"/>
    <s v="Terrassa"/>
    <m/>
    <m/>
    <m/>
    <m/>
    <n v="30"/>
    <x v="0"/>
    <x v="141"/>
    <x v="57"/>
    <m/>
    <n v="0"/>
    <x v="0"/>
    <x v="0"/>
    <s v="SI"/>
    <s v="SI"/>
    <s v="Retraso"/>
    <n v="1"/>
    <n v="0"/>
    <s v="TRANS. PROPIO"/>
    <x v="28"/>
    <x v="7"/>
    <n v="468"/>
    <n v="18"/>
    <n v="0.2"/>
  </r>
  <r>
    <d v="2019-07-08T00:00:00"/>
    <d v="1899-12-30T14:30:00"/>
    <d v="1899-12-30T14:30:00"/>
    <m/>
    <x v="1"/>
    <s v="JAR"/>
    <d v="2019-07-08T14:30:00"/>
    <n v="28617"/>
    <s v="GONZATRANS"/>
    <s v="Carga"/>
    <x v="0"/>
    <n v="6"/>
    <n v="12"/>
    <x v="0"/>
    <s v="CARREFOUR"/>
    <s v="DDP Cliente Inyección"/>
    <s v="Malaga"/>
    <m/>
    <m/>
    <m/>
    <m/>
    <n v="30"/>
    <x v="8"/>
    <x v="141"/>
    <x v="60"/>
    <m/>
    <n v="0"/>
    <x v="0"/>
    <x v="0"/>
    <s v="SI"/>
    <s v="SI"/>
    <s v="Adelanto"/>
    <n v="0"/>
    <n v="1"/>
    <s v="TRANS. PROPIO"/>
    <x v="28"/>
    <x v="7"/>
    <n v="468"/>
    <n v="18"/>
    <n v="0.2"/>
  </r>
  <r>
    <d v="2019-07-08T00:00:00"/>
    <d v="1899-12-30T11:15:00"/>
    <d v="1899-12-30T11:15:00"/>
    <m/>
    <x v="1"/>
    <s v="JAR"/>
    <d v="2019-07-08T11:30:00"/>
    <n v="28240"/>
    <s v="XPOLOGISTIC"/>
    <s v="Carga"/>
    <x v="0"/>
    <n v="1"/>
    <n v="1"/>
    <x v="0"/>
    <s v="FIJAPLAST"/>
    <s v="Retira cliente Inyección"/>
    <s v="Granada"/>
    <m/>
    <m/>
    <m/>
    <m/>
    <n v="10"/>
    <x v="6"/>
    <x v="142"/>
    <x v="6"/>
    <m/>
    <n v="0"/>
    <x v="0"/>
    <x v="0"/>
    <s v="SI"/>
    <s v="Retraso"/>
    <s v="Retraso"/>
    <n v="1"/>
    <n v="0"/>
    <s v="CLIENTES"/>
    <x v="28"/>
    <x v="7"/>
    <n v="468"/>
    <n v="18"/>
    <n v="0.2"/>
  </r>
  <r>
    <d v="2019-07-08T00:00:00"/>
    <d v="1899-12-30T08:30:00"/>
    <d v="1899-12-30T08:30:00"/>
    <m/>
    <x v="1"/>
    <s v="JAR"/>
    <d v="2019-07-08T08:30:00"/>
    <m/>
    <s v="DAVID BERTRAN"/>
    <s v="Carga"/>
    <x v="0"/>
    <n v="4"/>
    <n v="2"/>
    <x v="0"/>
    <s v="AQUA AMBIENT"/>
    <s v="Retira cliente Roto"/>
    <s v="El Brull"/>
    <m/>
    <m/>
    <m/>
    <m/>
    <n v="20"/>
    <x v="6"/>
    <x v="141"/>
    <x v="20"/>
    <m/>
    <n v="0"/>
    <x v="0"/>
    <x v="0"/>
    <s v="SI"/>
    <s v="SI"/>
    <s v="SI"/>
    <n v="0"/>
    <n v="1"/>
    <s v="CLIENTES"/>
    <x v="28"/>
    <x v="7"/>
    <n v="468"/>
    <n v="18"/>
    <n v="0.2"/>
  </r>
  <r>
    <d v="2019-07-08T00:00:00"/>
    <d v="1899-12-30T16:30:00"/>
    <d v="1899-12-30T16:30:00"/>
    <m/>
    <x v="1"/>
    <s v="JAR"/>
    <d v="2019-07-08T16:30:00"/>
    <m/>
    <s v="COBARPLAS"/>
    <s v="Descarga"/>
    <x v="0"/>
    <n v="6"/>
    <n v="11"/>
    <x v="0"/>
    <s v="COBARPLAST"/>
    <s v="Proveedor Roto"/>
    <s v="PALAU"/>
    <m/>
    <m/>
    <m/>
    <m/>
    <n v="40"/>
    <x v="2"/>
    <x v="141"/>
    <x v="8"/>
    <m/>
    <n v="0"/>
    <x v="0"/>
    <x v="0"/>
    <s v="SI"/>
    <s v="SI"/>
    <s v="SI"/>
    <n v="0"/>
    <n v="1"/>
    <s v="PROVEEDORES"/>
    <x v="28"/>
    <x v="7"/>
    <n v="468"/>
    <n v="18"/>
    <n v="0.2"/>
  </r>
  <r>
    <d v="2019-07-08T00:00:00"/>
    <d v="1899-12-30T13:30:00"/>
    <d v="1899-12-30T13:30:00"/>
    <m/>
    <x v="1"/>
    <s v="JAR"/>
    <d v="2019-07-08T13:30:00"/>
    <n v="28832"/>
    <s v="DHL"/>
    <s v="Carga"/>
    <x v="0"/>
    <n v="1"/>
    <n v="1"/>
    <x v="0"/>
    <s v="VARIOS"/>
    <s v="Retira cliente Roto"/>
    <s v="Valladolid"/>
    <m/>
    <m/>
    <m/>
    <m/>
    <n v="10"/>
    <x v="4"/>
    <x v="141"/>
    <x v="6"/>
    <m/>
    <n v="0"/>
    <x v="0"/>
    <x v="0"/>
    <s v="SI"/>
    <s v="SI"/>
    <s v="SI"/>
    <n v="0"/>
    <n v="1"/>
    <s v="CLIENTES"/>
    <x v="28"/>
    <x v="7"/>
    <n v="468"/>
    <n v="18"/>
    <n v="0.2"/>
  </r>
  <r>
    <d v="2019-07-08T00:00:00"/>
    <d v="1899-12-30T09:30:00"/>
    <d v="1899-12-30T09:30:00"/>
    <m/>
    <x v="1"/>
    <s v="JAR"/>
    <d v="2019-07-08T09:30:00"/>
    <n v="28677"/>
    <s v="GONZATRANS"/>
    <s v="Carga"/>
    <x v="0"/>
    <n v="6"/>
    <n v="4"/>
    <x v="0"/>
    <s v="GONZATRANS"/>
    <s v="Recogida diaria"/>
    <s v="varios"/>
    <m/>
    <m/>
    <m/>
    <m/>
    <n v="20"/>
    <x v="8"/>
    <x v="141"/>
    <x v="0"/>
    <m/>
    <n v="0"/>
    <x v="0"/>
    <x v="0"/>
    <s v="SI"/>
    <s v="SI"/>
    <s v="SI"/>
    <n v="0"/>
    <n v="1"/>
    <s v="TRANS. PROPIO"/>
    <x v="28"/>
    <x v="7"/>
    <n v="468"/>
    <n v="18"/>
    <n v="0.2"/>
  </r>
  <r>
    <d v="2019-07-08T00:00:00"/>
    <d v="1899-12-30T11:45:00"/>
    <d v="1899-12-30T11:45:00"/>
    <m/>
    <x v="1"/>
    <s v="JAR"/>
    <d v="2019-07-08T12:00:00"/>
    <n v="28639"/>
    <s v="DAVID BERTRAN"/>
    <s v="Carga"/>
    <x v="0"/>
    <n v="4"/>
    <n v="6"/>
    <x v="0"/>
    <s v="DAVID BERTRAN"/>
    <s v="DDP Cliente Inyección"/>
    <s v="barcelona"/>
    <m/>
    <m/>
    <m/>
    <m/>
    <n v="15"/>
    <x v="8"/>
    <x v="141"/>
    <x v="63"/>
    <m/>
    <n v="0"/>
    <x v="0"/>
    <x v="0"/>
    <s v="SI"/>
    <s v="SI"/>
    <s v="SI"/>
    <n v="0"/>
    <n v="1"/>
    <s v="TRANS. PROPIO"/>
    <x v="28"/>
    <x v="7"/>
    <n v="468"/>
    <n v="18"/>
    <n v="0.2"/>
  </r>
  <r>
    <d v="2019-07-08T00:00:00"/>
    <d v="1899-12-30T15:30:00"/>
    <m/>
    <m/>
    <x v="0"/>
    <s v="JAR"/>
    <d v="2019-07-08T15:30:00"/>
    <n v="28770"/>
    <s v="SUS MEDIOS"/>
    <s v="Carga"/>
    <x v="1"/>
    <n v="13.5"/>
    <n v="44"/>
    <x v="0"/>
    <s v="AQUA AMBIENT"/>
    <s v="Retira cliente Roto"/>
    <s v="Bernis"/>
    <m/>
    <m/>
    <m/>
    <m/>
    <n v="60"/>
    <x v="2"/>
    <x v="141"/>
    <x v="7"/>
    <m/>
    <n v="1"/>
    <x v="0"/>
    <x v="0"/>
    <s v="No"/>
    <s v="Sin cita"/>
    <s v="Sin cita"/>
    <n v="1"/>
    <n v="0"/>
    <s v="CLIENTES"/>
    <x v="28"/>
    <x v="7"/>
    <n v="468"/>
    <n v="18"/>
    <n v="0.2"/>
  </r>
  <r>
    <d v="2019-07-08T00:00:00"/>
    <d v="1899-12-30T17:30:00"/>
    <d v="1899-12-30T17:30:00"/>
    <m/>
    <x v="1"/>
    <s v="JAR"/>
    <d v="2019-07-08T17:30:00"/>
    <m/>
    <s v="NOUTRANSPORT"/>
    <s v="Carga"/>
    <x v="1"/>
    <n v="13.5"/>
    <n v="26"/>
    <x v="0"/>
    <s v="SCHOELLER FRANCIA"/>
    <s v="DDP Cliente Filial"/>
    <s v="France"/>
    <s v="varios pedidos de Gaillon"/>
    <s v="4443 KCY / R 1707 BCY"/>
    <m/>
    <m/>
    <n v="40"/>
    <x v="4"/>
    <x v="141"/>
    <x v="56"/>
    <m/>
    <n v="1"/>
    <x v="0"/>
    <x v="0"/>
    <s v="SI"/>
    <s v="SI"/>
    <s v="SI"/>
    <n v="0"/>
    <n v="1"/>
    <s v="TRANS. PROPIO"/>
    <x v="28"/>
    <x v="7"/>
    <n v="468"/>
    <n v="18"/>
    <n v="0.2"/>
  </r>
  <r>
    <d v="2019-07-08T00:00:00"/>
    <d v="1899-12-30T18:30:00"/>
    <d v="1899-12-30T18:30:00"/>
    <m/>
    <x v="1"/>
    <s v="JAR"/>
    <d v="2019-07-08T18:30:00"/>
    <n v="27748"/>
    <s v="JFT"/>
    <s v="Carga"/>
    <x v="0"/>
    <n v="3"/>
    <n v="5"/>
    <x v="0"/>
    <s v="LUIS MARQUES PINHEIRO"/>
    <s v="Retira cliente Inyección"/>
    <s v="Portugal"/>
    <m/>
    <m/>
    <m/>
    <m/>
    <n v="20"/>
    <x v="0"/>
    <x v="141"/>
    <x v="48"/>
    <m/>
    <n v="0"/>
    <x v="0"/>
    <x v="0"/>
    <s v="SI"/>
    <s v="SI"/>
    <s v="SI"/>
    <n v="0"/>
    <n v="1"/>
    <s v="CLIENTES"/>
    <x v="28"/>
    <x v="7"/>
    <n v="468"/>
    <n v="18"/>
    <n v="0.2"/>
  </r>
  <r>
    <d v="2019-07-08T00:00:00"/>
    <d v="1899-12-30T20:00:00"/>
    <d v="1899-12-30T20:00:00"/>
    <m/>
    <x v="1"/>
    <s v="JAR"/>
    <d v="2019-07-08T20:00:00"/>
    <m/>
    <s v="GONZATRANS"/>
    <s v="Descarga"/>
    <x v="1"/>
    <n v="13.5"/>
    <n v="26"/>
    <x v="0"/>
    <s v="SIGMA "/>
    <s v="Proveedor Inyección"/>
    <s v="PALAU"/>
    <m/>
    <m/>
    <m/>
    <m/>
    <n v="60"/>
    <x v="2"/>
    <x v="141"/>
    <x v="50"/>
    <m/>
    <n v="1"/>
    <x v="0"/>
    <x v="0"/>
    <s v="SI"/>
    <s v="SI"/>
    <s v="SI"/>
    <n v="0"/>
    <n v="1"/>
    <s v="PROVEEDORES"/>
    <x v="28"/>
    <x v="7"/>
    <n v="468"/>
    <n v="18"/>
    <n v="0.2"/>
  </r>
  <r>
    <d v="2019-07-09T00:00:00"/>
    <d v="1899-12-30T07:00:00"/>
    <d v="1899-12-30T07:00:00"/>
    <m/>
    <x v="1"/>
    <s v="JAR"/>
    <d v="2019-07-09T07:00:00"/>
    <m/>
    <s v="ALGAITRUCK"/>
    <s v="Descarga"/>
    <x v="1"/>
    <n v="13.5"/>
    <n v="20"/>
    <x v="0"/>
    <s v="SCHOELLER  LORQUI"/>
    <s v="Entre plantas"/>
    <s v="PALAU"/>
    <m/>
    <m/>
    <m/>
    <m/>
    <n v="60"/>
    <x v="6"/>
    <x v="142"/>
    <x v="61"/>
    <m/>
    <n v="1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08:30:00"/>
    <d v="1899-12-30T08:30:00"/>
    <m/>
    <x v="1"/>
    <s v="JAR"/>
    <d v="2019-07-09T08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42"/>
    <x v="20"/>
    <m/>
    <n v="0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09:45:00"/>
    <d v="1899-12-30T09:45:00"/>
    <m/>
    <x v="1"/>
    <s v="JAR"/>
    <d v="2019-07-09T10:00:00"/>
    <m/>
    <s v="DAVID BERTRAN"/>
    <s v="Carga"/>
    <x v="0"/>
    <n v="4"/>
    <n v="2"/>
    <x v="0"/>
    <s v="AQUA AMBIENT"/>
    <s v="DDP Cliente Roto"/>
    <s v="Montmelo"/>
    <m/>
    <m/>
    <m/>
    <m/>
    <n v="15"/>
    <x v="6"/>
    <x v="142"/>
    <x v="53"/>
    <m/>
    <n v="0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11:30:00"/>
    <d v="1899-12-30T11:30:00"/>
    <m/>
    <x v="1"/>
    <s v="JAR"/>
    <d v="2019-07-09T11:30:00"/>
    <n v="28241"/>
    <s v="JFT"/>
    <s v="Carga"/>
    <x v="0"/>
    <n v="8"/>
    <n v="15"/>
    <x v="0"/>
    <s v="VARIOS"/>
    <s v="DDP Cliente Inyección"/>
    <s v="Portugal"/>
    <m/>
    <m/>
    <m/>
    <m/>
    <n v="30"/>
    <x v="4"/>
    <x v="142"/>
    <x v="13"/>
    <m/>
    <n v="0"/>
    <x v="0"/>
    <x v="0"/>
    <s v="SI"/>
    <s v="SI"/>
    <s v="Retraso"/>
    <n v="1"/>
    <n v="0"/>
    <s v="TRANS. PROPIO"/>
    <x v="28"/>
    <x v="7"/>
    <n v="468"/>
    <n v="18"/>
    <n v="0.2"/>
  </r>
  <r>
    <d v="2019-07-09T00:00:00"/>
    <d v="1899-12-30T12:00:00"/>
    <d v="1899-12-30T12:00:00"/>
    <m/>
    <x v="1"/>
    <s v="MR"/>
    <d v="2019-07-09T12:00:00"/>
    <n v="28132"/>
    <s v="SUS MEDIOS"/>
    <s v="Carga"/>
    <x v="0"/>
    <n v="26"/>
    <n v="13.5"/>
    <x v="0"/>
    <s v="LAGUENS &amp; PEREZ"/>
    <s v="Retira cliente Inyección"/>
    <s v="ZARAGOZA"/>
    <m/>
    <m/>
    <m/>
    <m/>
    <n v="60"/>
    <x v="6"/>
    <x v="142"/>
    <x v="4"/>
    <m/>
    <n v="0"/>
    <x v="0"/>
    <x v="0"/>
    <s v="SI"/>
    <s v="SI"/>
    <s v="SI"/>
    <n v="0"/>
    <n v="1"/>
    <s v="CLIENTES"/>
    <x v="28"/>
    <x v="7"/>
    <n v="468"/>
    <n v="18"/>
    <n v="0.2"/>
  </r>
  <r>
    <d v="2019-07-09T00:00:00"/>
    <d v="1899-12-30T12:30:00"/>
    <d v="1899-12-30T12:30:00"/>
    <m/>
    <x v="1"/>
    <s v="JAR"/>
    <d v="2019-07-09T12:30:00"/>
    <s v="28397-28846"/>
    <s v="SUS MEDIOS"/>
    <s v="Carga"/>
    <x v="0"/>
    <n v="4"/>
    <n v="8"/>
    <x v="0"/>
    <s v="PALETPLASTIC"/>
    <s v="Retira cliente Inyección"/>
    <s v="Murcia"/>
    <m/>
    <s v="4495 JTD R2352BBM"/>
    <m/>
    <m/>
    <n v="20"/>
    <x v="0"/>
    <x v="142"/>
    <x v="8"/>
    <m/>
    <n v="0"/>
    <x v="0"/>
    <x v="0"/>
    <s v="SI"/>
    <s v="SI"/>
    <s v="Retraso"/>
    <n v="1"/>
    <n v="0"/>
    <s v="CLIENTES"/>
    <x v="28"/>
    <x v="7"/>
    <n v="468"/>
    <n v="18"/>
    <n v="0.2"/>
  </r>
  <r>
    <d v="2019-07-09T00:00:00"/>
    <d v="1899-12-30T12:45:00"/>
    <d v="1899-12-30T12:45:00"/>
    <m/>
    <x v="1"/>
    <s v="JAR"/>
    <d v="2019-07-09T13:00:00"/>
    <n v="6007380"/>
    <s v="SUS MEDIOS"/>
    <s v="Carga"/>
    <x v="0"/>
    <n v="3"/>
    <n v="5"/>
    <x v="0"/>
    <s v="SCHOELLER AUSTRIA"/>
    <s v="Retira cliente Filial"/>
    <s v="Austria"/>
    <m/>
    <m/>
    <m/>
    <m/>
    <n v="25"/>
    <x v="8"/>
    <x v="142"/>
    <x v="54"/>
    <m/>
    <n v="0"/>
    <x v="0"/>
    <x v="0"/>
    <s v="SI"/>
    <s v="SI"/>
    <s v="SI"/>
    <n v="0"/>
    <n v="1"/>
    <s v="CLIENTES"/>
    <x v="28"/>
    <x v="7"/>
    <n v="468"/>
    <n v="18"/>
    <n v="0.2"/>
  </r>
  <r>
    <d v="2019-07-09T00:00:00"/>
    <d v="1899-12-30T13:15:00"/>
    <d v="1899-12-30T13:15:00"/>
    <m/>
    <x v="1"/>
    <s v="JAR"/>
    <d v="2019-07-09T13:30:00"/>
    <m/>
    <s v="GIMARCO"/>
    <s v="Descarga"/>
    <x v="0"/>
    <n v="8"/>
    <n v="15"/>
    <x v="0"/>
    <s v="SCHOELLER POLONIA"/>
    <s v="Filial Import"/>
    <s v="PALAU"/>
    <s v="Junto con dos moldes."/>
    <m/>
    <m/>
    <m/>
    <n v="30"/>
    <x v="6"/>
    <x v="142"/>
    <x v="60"/>
    <m/>
    <n v="0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14:00:00"/>
    <d v="1899-12-30T14:00:00"/>
    <m/>
    <x v="1"/>
    <s v="JAR"/>
    <d v="2019-07-09T14:00:00"/>
    <n v="28804"/>
    <s v="CARIBU"/>
    <s v="Carga"/>
    <x v="1"/>
    <n v="13.5"/>
    <n v="26"/>
    <x v="2"/>
    <s v="CAVER"/>
    <s v="DDP Cliente Inyección"/>
    <s v="Badajoz"/>
    <m/>
    <s v="5233-GYW // R-7027-BDB"/>
    <m/>
    <m/>
    <n v="45"/>
    <x v="12"/>
    <x v="142"/>
    <x v="57"/>
    <m/>
    <n v="1"/>
    <x v="0"/>
    <x v="0"/>
    <s v="SI"/>
    <s v="SI"/>
    <s v="Retraso"/>
    <n v="1"/>
    <n v="0"/>
    <s v="TRANS. PROPIO"/>
    <x v="28"/>
    <x v="7"/>
    <n v="468"/>
    <n v="18"/>
    <n v="0.2"/>
  </r>
  <r>
    <d v="2019-07-09T00:00:00"/>
    <d v="1899-12-30T15:15:00"/>
    <d v="1899-12-30T15:15:00"/>
    <m/>
    <x v="1"/>
    <s v="JAR"/>
    <d v="2019-07-09T15:30:00"/>
    <n v="6007404"/>
    <s v="BCN EXPRESS"/>
    <s v="Carga"/>
    <x v="0"/>
    <n v="1"/>
    <n v="1"/>
    <x v="0"/>
    <s v="SCHOELLER REP. CHECA"/>
    <s v="DDP Cliente Filial"/>
    <s v="R.Checa"/>
    <m/>
    <m/>
    <m/>
    <m/>
    <n v="5"/>
    <x v="0"/>
    <x v="142"/>
    <x v="120"/>
    <m/>
    <n v="0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16:45:00"/>
    <d v="1899-12-30T16:45:00"/>
    <m/>
    <x v="1"/>
    <s v="JAR"/>
    <d v="2019-07-09T17:00:00"/>
    <m/>
    <s v="TRANSPARETS"/>
    <s v="Carga"/>
    <x v="0"/>
    <n v="6"/>
    <n v="6"/>
    <x v="0"/>
    <s v="AQUA AMBIENT"/>
    <s v="Retira cliente Roto"/>
    <s v="varios"/>
    <m/>
    <m/>
    <m/>
    <m/>
    <n v="20"/>
    <x v="6"/>
    <x v="142"/>
    <x v="6"/>
    <m/>
    <n v="0"/>
    <x v="0"/>
    <x v="0"/>
    <s v="SI"/>
    <s v="SI"/>
    <s v="Adelanto"/>
    <n v="0"/>
    <n v="1"/>
    <s v="CLIENTES"/>
    <x v="28"/>
    <x v="7"/>
    <n v="468"/>
    <n v="18"/>
    <n v="0.2"/>
  </r>
  <r>
    <d v="2019-07-09T00:00:00"/>
    <d v="1899-12-30T17:15:00"/>
    <d v="1899-12-30T17:15:00"/>
    <m/>
    <x v="1"/>
    <s v="JAR"/>
    <d v="2019-07-09T17:30:00"/>
    <m/>
    <s v="TRANSABADELL"/>
    <s v="Carga"/>
    <x v="0"/>
    <n v="2"/>
    <n v="3"/>
    <x v="0"/>
    <s v="TRANSABADELL"/>
    <s v="DDP Cliente Inyección"/>
    <s v="varios"/>
    <m/>
    <m/>
    <m/>
    <m/>
    <n v="20"/>
    <x v="4"/>
    <x v="142"/>
    <x v="93"/>
    <m/>
    <n v="0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18:30:00"/>
    <d v="1899-12-30T18:30:00"/>
    <m/>
    <x v="1"/>
    <s v="JAR"/>
    <d v="2019-07-09T18:30:00"/>
    <n v="28804"/>
    <s v="J G H"/>
    <s v="Carga"/>
    <x v="1"/>
    <n v="13.5"/>
    <n v="26"/>
    <x v="2"/>
    <s v="CAVER"/>
    <s v="DDP Cliente Inyección"/>
    <s v="Badajoz"/>
    <m/>
    <m/>
    <m/>
    <m/>
    <n v="45"/>
    <x v="4"/>
    <x v="142"/>
    <x v="56"/>
    <m/>
    <n v="1"/>
    <x v="0"/>
    <x v="0"/>
    <s v="SI"/>
    <s v="SI"/>
    <s v="Adelanto"/>
    <n v="0"/>
    <n v="1"/>
    <s v="TRANS. PROPIO"/>
    <x v="28"/>
    <x v="7"/>
    <n v="468"/>
    <n v="18"/>
    <n v="0.2"/>
  </r>
  <r>
    <d v="2019-07-09T00:00:00"/>
    <d v="1899-12-30T19:30:00"/>
    <d v="1899-12-30T19:30:00"/>
    <m/>
    <x v="1"/>
    <s v="JAR"/>
    <d v="2019-07-09T19:30:00"/>
    <n v="28804"/>
    <s v="J G H"/>
    <s v="Carga"/>
    <x v="1"/>
    <n v="13.5"/>
    <n v="26"/>
    <x v="2"/>
    <s v="CAVER"/>
    <s v="DDP Cliente Inyección"/>
    <s v="Badajoz"/>
    <m/>
    <m/>
    <m/>
    <m/>
    <n v="45"/>
    <x v="4"/>
    <x v="142"/>
    <x v="49"/>
    <m/>
    <n v="1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18:00:00"/>
    <d v="1899-12-30T18:00:00"/>
    <m/>
    <x v="1"/>
    <s v="JAR"/>
    <d v="2019-07-09T18:00:00"/>
    <m/>
    <s v="GONZATRANS"/>
    <s v="Carga"/>
    <x v="0"/>
    <n v="26"/>
    <n v="13.5"/>
    <x v="0"/>
    <s v="GONZATRANS"/>
    <s v="Recogida diaria"/>
    <s v="varios"/>
    <m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7-09T00:00:00"/>
    <d v="1899-12-30T13:30:00"/>
    <m/>
    <m/>
    <x v="0"/>
    <s v="JAR"/>
    <d v="2019-07-09T13:30:00"/>
    <n v="28621"/>
    <s v="J G H"/>
    <s v="Carga"/>
    <x v="1"/>
    <n v="13.5"/>
    <n v="26"/>
    <x v="2"/>
    <s v="PANCHOMAR"/>
    <s v="Retira cliente Inyección"/>
    <s v="Murcia"/>
    <m/>
    <m/>
    <m/>
    <m/>
    <n v="45"/>
    <x v="8"/>
    <x v="142"/>
    <x v="6"/>
    <m/>
    <n v="1"/>
    <x v="0"/>
    <x v="0"/>
    <s v="No"/>
    <s v="Sin cita"/>
    <s v="Sin cita"/>
    <n v="1"/>
    <n v="0"/>
    <s v="CLIENTES"/>
    <x v="28"/>
    <x v="7"/>
    <n v="468"/>
    <n v="18"/>
    <n v="0.2"/>
  </r>
  <r>
    <d v="2019-07-09T00:00:00"/>
    <d v="1899-12-30T15:00:00"/>
    <d v="1899-12-30T15:00:00"/>
    <m/>
    <x v="1"/>
    <s v="JAR"/>
    <d v="2019-07-09T15:00:00"/>
    <n v="6007413"/>
    <s v="BREGER"/>
    <s v="Carga"/>
    <x v="0"/>
    <n v="7"/>
    <n v="13"/>
    <x v="0"/>
    <s v="SCHOELLER FRANCIA"/>
    <s v="Retira cliente Filial"/>
    <s v="Nurieux"/>
    <m/>
    <m/>
    <m/>
    <m/>
    <n v="35"/>
    <x v="4"/>
    <x v="142"/>
    <x v="39"/>
    <m/>
    <n v="0"/>
    <x v="0"/>
    <x v="0"/>
    <s v="SI"/>
    <s v="SI"/>
    <s v="SI"/>
    <n v="0"/>
    <n v="1"/>
    <s v="CLIENTES"/>
    <x v="28"/>
    <x v="7"/>
    <n v="468"/>
    <n v="18"/>
    <n v="0.2"/>
  </r>
  <r>
    <d v="2019-07-09T00:00:00"/>
    <d v="1899-12-30T16:00:00"/>
    <d v="1899-12-30T16:00:00"/>
    <m/>
    <x v="1"/>
    <s v="JAR"/>
    <d v="2019-07-09T16:00:00"/>
    <n v="28887"/>
    <s v="J G H"/>
    <s v="Carga"/>
    <x v="1"/>
    <n v="13.5"/>
    <n v="20"/>
    <x v="0"/>
    <s v="FLUIDRA"/>
    <s v="DDP Cliente Roto"/>
    <s v="Murcia"/>
    <m/>
    <s v="9728KDR_x0009_R8960BCN"/>
    <m/>
    <m/>
    <n v="60"/>
    <x v="2"/>
    <x v="142"/>
    <x v="13"/>
    <m/>
    <n v="1"/>
    <x v="0"/>
    <x v="0"/>
    <s v="SI"/>
    <s v="SI"/>
    <s v="SI"/>
    <n v="0"/>
    <n v="1"/>
    <s v="TRANS. PROPIO"/>
    <x v="28"/>
    <x v="7"/>
    <n v="468"/>
    <n v="18"/>
    <n v="0.2"/>
  </r>
  <r>
    <d v="2019-07-09T00:00:00"/>
    <d v="1899-12-30T14:15:00"/>
    <m/>
    <m/>
    <x v="0"/>
    <s v="JAR"/>
    <d v="2019-07-09T14:30:00"/>
    <n v="28614"/>
    <s v="SCHENKER"/>
    <s v="Carga"/>
    <x v="0"/>
    <n v="1"/>
    <n v="1"/>
    <x v="0"/>
    <s v="TALLERES TRANSGLASS"/>
    <s v="Retira cliente Inyección"/>
    <s v="Asturias"/>
    <m/>
    <m/>
    <m/>
    <m/>
    <n v="10"/>
    <x v="5"/>
    <x v="142"/>
    <x v="216"/>
    <m/>
    <n v="0"/>
    <x v="0"/>
    <x v="0"/>
    <s v="No"/>
    <s v="Sin cita"/>
    <s v="Sin cita"/>
    <n v="1"/>
    <n v="0"/>
    <s v="CLIENTES"/>
    <x v="28"/>
    <x v="7"/>
    <n v="468"/>
    <n v="18"/>
    <n v="0.2"/>
  </r>
  <r>
    <d v="2019-07-09T00:00:00"/>
    <d v="1899-12-30T17:00:00"/>
    <d v="1899-12-30T17:00:00"/>
    <m/>
    <x v="1"/>
    <s v="JAR"/>
    <d v="2019-07-09T17:00:00"/>
    <m/>
    <s v="SUS MEDIOS"/>
    <s v="Descarga"/>
    <x v="0"/>
    <n v="3"/>
    <n v="6"/>
    <x v="0"/>
    <s v="BARMATEC"/>
    <s v="Proveedor Roto"/>
    <s v="PALAU"/>
    <m/>
    <m/>
    <m/>
    <m/>
    <n v="30"/>
    <x v="2"/>
    <x v="142"/>
    <x v="41"/>
    <m/>
    <n v="0"/>
    <x v="0"/>
    <x v="0"/>
    <s v="SI"/>
    <s v="SI"/>
    <s v="SI"/>
    <n v="0"/>
    <n v="1"/>
    <s v="PROVEEDORES"/>
    <x v="28"/>
    <x v="7"/>
    <n v="468"/>
    <n v="18"/>
    <n v="0.2"/>
  </r>
  <r>
    <d v="2019-07-09T00:00:00"/>
    <d v="1899-12-30T19:00:00"/>
    <d v="1899-12-30T19:00:00"/>
    <m/>
    <x v="1"/>
    <s v="JAR"/>
    <d v="2019-07-09T19:00:00"/>
    <n v="28964"/>
    <s v="J G H"/>
    <s v="Carga"/>
    <x v="1"/>
    <n v="13.5"/>
    <n v="26"/>
    <x v="0"/>
    <s v="MULTIPLASTIC"/>
    <s v="Retira cliente Inyección"/>
    <s v="MURCIA"/>
    <m/>
    <m/>
    <m/>
    <m/>
    <n v="45"/>
    <x v="4"/>
    <x v="142"/>
    <x v="57"/>
    <m/>
    <n v="1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16:45:00"/>
    <d v="1899-12-30T16:45:00"/>
    <m/>
    <x v="1"/>
    <s v="JAR"/>
    <d v="2019-07-10T17:00:00"/>
    <m/>
    <s v="TRANSPARETS"/>
    <s v="Carga"/>
    <x v="0"/>
    <n v="6"/>
    <n v="6"/>
    <x v="0"/>
    <s v="AQUA AMBIENT"/>
    <s v="Retira cliente Roto"/>
    <s v="varios"/>
    <m/>
    <m/>
    <m/>
    <m/>
    <n v="20"/>
    <x v="2"/>
    <x v="143"/>
    <x v="87"/>
    <m/>
    <n v="0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07:00:00"/>
    <d v="1899-12-30T07:00:00"/>
    <m/>
    <x v="1"/>
    <s v="JAR"/>
    <d v="2019-07-10T07:00:00"/>
    <m/>
    <s v="GONZATRANS"/>
    <s v="Carga"/>
    <x v="0"/>
    <n v="8"/>
    <n v="16"/>
    <x v="0"/>
    <s v="GONZATRANS"/>
    <s v="Recogida diaria"/>
    <s v="varios"/>
    <m/>
    <m/>
    <m/>
    <m/>
    <n v="30"/>
    <x v="8"/>
    <x v="143"/>
    <x v="61"/>
    <m/>
    <n v="0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15:00:00"/>
    <d v="1899-12-30T15:00:00"/>
    <m/>
    <x v="1"/>
    <s v="JAR"/>
    <d v="2019-07-10T15:00:00"/>
    <n v="28748"/>
    <s v="SUS MEDIOS"/>
    <s v="Carga"/>
    <x v="0"/>
    <n v="4"/>
    <n v="6"/>
    <x v="0"/>
    <s v="COMERCIAL GODO"/>
    <s v="Retira cliente Roto"/>
    <s v="Igualada"/>
    <m/>
    <m/>
    <m/>
    <m/>
    <n v="30"/>
    <x v="6"/>
    <x v="143"/>
    <x v="60"/>
    <m/>
    <n v="0"/>
    <x v="0"/>
    <x v="0"/>
    <s v="SI"/>
    <s v="SI"/>
    <s v="Adelanto"/>
    <n v="0"/>
    <n v="1"/>
    <s v="CLIENTES"/>
    <x v="28"/>
    <x v="7"/>
    <n v="468"/>
    <n v="18"/>
    <n v="0.2"/>
  </r>
  <r>
    <d v="2019-07-10T00:00:00"/>
    <d v="1899-12-30T08:30:00"/>
    <d v="1899-12-30T08:30:00"/>
    <m/>
    <x v="1"/>
    <s v="JAR"/>
    <d v="2019-07-10T08:30:00"/>
    <m/>
    <s v="JOSE REY"/>
    <s v="Carga"/>
    <x v="1"/>
    <n v="13.5"/>
    <n v="22"/>
    <x v="0"/>
    <s v="FLUIDRA"/>
    <s v="DDP Cliente Roto"/>
    <s v="Maçanet de la Selva"/>
    <m/>
    <m/>
    <m/>
    <m/>
    <n v="60"/>
    <x v="6"/>
    <x v="143"/>
    <x v="20"/>
    <m/>
    <n v="1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12:15:00"/>
    <d v="1899-12-30T12:15:00"/>
    <m/>
    <x v="1"/>
    <s v="JAR"/>
    <d v="2019-07-10T12:30:00"/>
    <m/>
    <s v="SUS MEDIOS"/>
    <s v="Descarga"/>
    <x v="0"/>
    <n v="1"/>
    <n v="2"/>
    <x v="0"/>
    <s v="PUROMASTER"/>
    <s v="Proveedor Inyección"/>
    <s v="PALAU"/>
    <m/>
    <m/>
    <m/>
    <m/>
    <n v="10"/>
    <x v="12"/>
    <x v="143"/>
    <x v="75"/>
    <m/>
    <n v="0"/>
    <x v="0"/>
    <x v="0"/>
    <s v="SI"/>
    <s v="SI"/>
    <s v="Adelanto"/>
    <n v="0"/>
    <n v="1"/>
    <s v="PROVEEDORES"/>
    <x v="28"/>
    <x v="7"/>
    <n v="468"/>
    <n v="18"/>
    <n v="0.2"/>
  </r>
  <r>
    <d v="2019-07-10T00:00:00"/>
    <d v="1899-12-30T10:30:00"/>
    <d v="1899-12-30T10:30:00"/>
    <m/>
    <x v="1"/>
    <s v="JAR"/>
    <d v="2019-07-10T10:30:00"/>
    <n v="28543"/>
    <s v="SUS MEDIOS"/>
    <s v="Carga"/>
    <x v="0"/>
    <n v="2"/>
    <n v="4"/>
    <x v="0"/>
    <s v="ANTONIO NADAL"/>
    <s v="Retira cliente Inyección"/>
    <s v="Mallorca"/>
    <m/>
    <m/>
    <m/>
    <m/>
    <n v="10"/>
    <x v="8"/>
    <x v="143"/>
    <x v="1"/>
    <m/>
    <n v="0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11:00:00"/>
    <d v="1899-12-30T11:00:00"/>
    <m/>
    <x v="1"/>
    <s v="JAR"/>
    <d v="2019-07-10T11:00:00"/>
    <n v="28982"/>
    <s v="NADAL-FORWARDING"/>
    <s v="Carga"/>
    <x v="0"/>
    <n v="1"/>
    <n v="1"/>
    <x v="0"/>
    <s v="VARIOS"/>
    <s v="DDP Cliente Inyección"/>
    <s v="Las Palmas"/>
    <m/>
    <m/>
    <m/>
    <m/>
    <n v="10"/>
    <x v="8"/>
    <x v="143"/>
    <x v="2"/>
    <m/>
    <n v="0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11:30:00"/>
    <d v="1899-12-30T11:30:00"/>
    <m/>
    <x v="1"/>
    <s v="JAR"/>
    <d v="2019-07-10T11:30:00"/>
    <n v="28840"/>
    <s v="KUEHNE NAGEL"/>
    <s v="Carga"/>
    <x v="0"/>
    <n v="2"/>
    <n v="4"/>
    <x v="0"/>
    <s v="STORE &amp; GO "/>
    <s v="Retira cliente Inyección"/>
    <s v="Portugal"/>
    <m/>
    <m/>
    <m/>
    <m/>
    <n v="15"/>
    <x v="8"/>
    <x v="143"/>
    <x v="1"/>
    <m/>
    <n v="0"/>
    <x v="0"/>
    <x v="0"/>
    <s v="SI"/>
    <s v="SI"/>
    <s v="Adelanto"/>
    <n v="0"/>
    <n v="1"/>
    <s v="CLIENTES"/>
    <x v="28"/>
    <x v="7"/>
    <n v="468"/>
    <n v="18"/>
    <n v="0.2"/>
  </r>
  <r>
    <d v="2019-07-10T00:00:00"/>
    <d v="1899-12-30T11:15:00"/>
    <d v="1899-12-30T11:15:00"/>
    <m/>
    <x v="1"/>
    <s v="JAR"/>
    <d v="2019-07-10T11:30:00"/>
    <m/>
    <s v="COBARPLAS"/>
    <s v="Descarga"/>
    <x v="0"/>
    <n v="6"/>
    <n v="11"/>
    <x v="0"/>
    <s v="COBARPLAST"/>
    <s v="Proveedor Roto"/>
    <s v="PALAU"/>
    <m/>
    <m/>
    <m/>
    <m/>
    <n v="60"/>
    <x v="6"/>
    <x v="143"/>
    <x v="75"/>
    <m/>
    <n v="0"/>
    <x v="0"/>
    <x v="0"/>
    <s v="SI"/>
    <s v="SI"/>
    <s v="SI"/>
    <n v="0"/>
    <n v="1"/>
    <s v="PROVEEDORES"/>
    <x v="28"/>
    <x v="7"/>
    <n v="468"/>
    <n v="18"/>
    <n v="0.2"/>
  </r>
  <r>
    <d v="2019-07-10T00:00:00"/>
    <d v="1899-12-30T10:45:00"/>
    <d v="1899-12-30T10:45:00"/>
    <m/>
    <x v="1"/>
    <s v="JAR"/>
    <d v="2019-07-10T11:00:00"/>
    <n v="28780"/>
    <s v="SUS MEDIOS"/>
    <s v="Carga"/>
    <x v="0"/>
    <n v="1"/>
    <n v="1"/>
    <x v="0"/>
    <s v="VARIOS"/>
    <s v="Retira cliente Roto"/>
    <s v="barcelona"/>
    <m/>
    <m/>
    <m/>
    <m/>
    <n v="10"/>
    <x v="8"/>
    <x v="143"/>
    <x v="32"/>
    <m/>
    <n v="0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11:45:00"/>
    <d v="1899-12-30T11:45:00"/>
    <m/>
    <x v="1"/>
    <s v="JAR"/>
    <d v="2019-07-10T12:00:00"/>
    <n v="28615"/>
    <s v="SUS MEDIOS"/>
    <s v="Carga"/>
    <x v="0"/>
    <n v="1"/>
    <n v="1"/>
    <x v="0"/>
    <s v="VIUDA PIFARRE"/>
    <s v="Retira cliente Inyección"/>
    <s v="Lleida"/>
    <m/>
    <m/>
    <m/>
    <m/>
    <n v="10"/>
    <x v="8"/>
    <x v="143"/>
    <x v="63"/>
    <m/>
    <n v="0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09:30:00"/>
    <d v="1899-12-30T09:30:00"/>
    <m/>
    <x v="1"/>
    <s v="JAR"/>
    <d v="2019-07-10T09:30:00"/>
    <m/>
    <s v="SUS MEDIOS"/>
    <s v="Descarga"/>
    <x v="0"/>
    <n v="2"/>
    <n v="4"/>
    <x v="0"/>
    <s v="SUTEIN "/>
    <s v="Proveedor Roto"/>
    <s v="PALAU"/>
    <m/>
    <m/>
    <m/>
    <m/>
    <n v="15"/>
    <x v="12"/>
    <x v="143"/>
    <x v="0"/>
    <m/>
    <n v="0"/>
    <x v="0"/>
    <x v="0"/>
    <s v="SI"/>
    <s v="SI"/>
    <s v="SI"/>
    <n v="0"/>
    <n v="1"/>
    <s v="PROVEEDORES"/>
    <x v="28"/>
    <x v="7"/>
    <n v="468"/>
    <n v="18"/>
    <n v="0.2"/>
  </r>
  <r>
    <d v="2019-07-10T00:00:00"/>
    <d v="1899-12-30T07:45:00"/>
    <d v="1899-12-30T07:45:00"/>
    <m/>
    <x v="1"/>
    <s v="JAR"/>
    <d v="2019-07-10T08:00:00"/>
    <n v="28871"/>
    <s v="DAVID BERTRAN"/>
    <s v="Carga"/>
    <x v="0"/>
    <n v="4"/>
    <n v="4"/>
    <x v="0"/>
    <s v="OSONA IND. PLASTIC"/>
    <s v="DDP Cliente Inyección"/>
    <s v="BARDELONA"/>
    <m/>
    <m/>
    <m/>
    <m/>
    <n v="15"/>
    <x v="8"/>
    <x v="143"/>
    <x v="213"/>
    <m/>
    <n v="0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10:15:00"/>
    <d v="1899-12-30T10:15:00"/>
    <m/>
    <x v="1"/>
    <s v="JAR"/>
    <d v="2019-07-10T10:30:00"/>
    <n v="28871"/>
    <s v="DAVID BERTRAN"/>
    <s v="Carga"/>
    <x v="0"/>
    <n v="4"/>
    <n v="4"/>
    <x v="0"/>
    <s v="OSONA IND. PLASTIC"/>
    <s v="DDP Cliente Inyección"/>
    <s v="BARDELONA"/>
    <m/>
    <m/>
    <m/>
    <m/>
    <n v="15"/>
    <x v="12"/>
    <x v="143"/>
    <x v="43"/>
    <m/>
    <n v="0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08:00:00"/>
    <d v="1899-12-30T08:00:00"/>
    <m/>
    <x v="1"/>
    <s v="JAR"/>
    <d v="2019-07-10T08:00:00"/>
    <m/>
    <s v="GONZATRANS"/>
    <s v="Carga"/>
    <x v="1"/>
    <n v="13.5"/>
    <n v="26"/>
    <x v="0"/>
    <s v="GONZATRANS"/>
    <s v="Recogida diaria"/>
    <s v="varios"/>
    <m/>
    <m/>
    <m/>
    <m/>
    <n v="45"/>
    <x v="8"/>
    <x v="143"/>
    <x v="9"/>
    <m/>
    <n v="1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17:15:00"/>
    <d v="1899-12-30T17:15:00"/>
    <m/>
    <x v="1"/>
    <s v="JAR"/>
    <d v="2019-07-10T17:30:00"/>
    <m/>
    <s v="TRANSABADELL"/>
    <s v="Carga"/>
    <x v="0"/>
    <n v="5"/>
    <n v="9"/>
    <x v="0"/>
    <s v="TRANSABADELL"/>
    <s v="DDP Cliente Inyección"/>
    <s v="varios"/>
    <m/>
    <m/>
    <m/>
    <m/>
    <n v="30"/>
    <x v="0"/>
    <x v="143"/>
    <x v="93"/>
    <m/>
    <n v="0"/>
    <x v="0"/>
    <x v="0"/>
    <s v="SI"/>
    <s v="SI"/>
    <s v="SI"/>
    <n v="0"/>
    <n v="1"/>
    <s v="TRANS. PROPIO"/>
    <x v="28"/>
    <x v="7"/>
    <n v="468"/>
    <n v="18"/>
    <n v="0.2"/>
  </r>
  <r>
    <d v="2019-07-10T00:00:00"/>
    <d v="1899-12-30T13:00:00"/>
    <d v="1899-12-30T13:00:00"/>
    <m/>
    <x v="1"/>
    <s v="JAR"/>
    <d v="2019-07-10T13:00:00"/>
    <s v="28156-28243"/>
    <s v="JFT"/>
    <s v="Carga"/>
    <x v="0"/>
    <n v="7"/>
    <n v="14"/>
    <x v="0"/>
    <s v="GESTAMP CERVEIRA"/>
    <s v="Retira cliente Inyección"/>
    <s v="Portugal"/>
    <m/>
    <m/>
    <m/>
    <m/>
    <n v="30"/>
    <x v="0"/>
    <x v="143"/>
    <x v="42"/>
    <m/>
    <n v="0"/>
    <x v="0"/>
    <x v="0"/>
    <s v="SI"/>
    <s v="SI"/>
    <s v="Retraso"/>
    <n v="1"/>
    <n v="0"/>
    <s v="CLIENTES"/>
    <x v="28"/>
    <x v="7"/>
    <n v="468"/>
    <n v="18"/>
    <n v="0.2"/>
  </r>
  <r>
    <d v="2019-07-10T00:00:00"/>
    <d v="1899-12-30T16:00:00"/>
    <d v="1899-12-30T16:00:00"/>
    <m/>
    <x v="1"/>
    <s v="JAR"/>
    <d v="2019-07-10T16:00:00"/>
    <n v="28746"/>
    <s v="SUS MEDIOS"/>
    <s v="Carga"/>
    <x v="0"/>
    <n v="1"/>
    <n v="2"/>
    <x v="0"/>
    <s v="3 OPAL CENTRAL DE ENVASES"/>
    <s v="Retira cliente Inyección"/>
    <s v="Madrid"/>
    <m/>
    <m/>
    <m/>
    <m/>
    <n v="15"/>
    <x v="0"/>
    <x v="143"/>
    <x v="13"/>
    <m/>
    <n v="0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15:15:00"/>
    <d v="1899-12-30T15:15:00"/>
    <m/>
    <x v="1"/>
    <s v="JAR"/>
    <d v="2019-07-10T15:30:00"/>
    <n v="28743"/>
    <s v="SUS MEDIOS"/>
    <s v="Carga"/>
    <x v="0"/>
    <n v="2"/>
    <n v="3"/>
    <x v="0"/>
    <s v="INDUSTRIAS DAVID"/>
    <s v="Retira cliente Inyección"/>
    <s v="Murcia"/>
    <m/>
    <m/>
    <m/>
    <m/>
    <n v="15"/>
    <x v="0"/>
    <x v="143"/>
    <x v="120"/>
    <m/>
    <n v="0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15:30:00"/>
    <d v="1899-12-30T15:30:00"/>
    <m/>
    <x v="1"/>
    <s v="JAR"/>
    <d v="2019-07-10T15:30:00"/>
    <n v="28769"/>
    <s v="SUS MEDIOS"/>
    <s v="Carga"/>
    <x v="1"/>
    <n v="13.5"/>
    <n v="10"/>
    <x v="0"/>
    <s v="AQUA AMBIENT"/>
    <s v="Retira cliente Roto"/>
    <s v="Bernis"/>
    <m/>
    <m/>
    <m/>
    <m/>
    <n v="30"/>
    <x v="4"/>
    <x v="143"/>
    <x v="7"/>
    <m/>
    <n v="1"/>
    <x v="0"/>
    <x v="0"/>
    <s v="SI"/>
    <s v="SI"/>
    <s v="SI"/>
    <n v="0"/>
    <n v="1"/>
    <s v="CLIENTES"/>
    <x v="28"/>
    <x v="7"/>
    <n v="468"/>
    <n v="18"/>
    <n v="0.2"/>
  </r>
  <r>
    <d v="2019-07-10T00:00:00"/>
    <d v="1899-12-30T15:45:00"/>
    <m/>
    <m/>
    <x v="0"/>
    <s v="JAR"/>
    <d v="2019-07-10T16:00:00"/>
    <n v="28848"/>
    <s v="SUS MEDIOS"/>
    <s v="Carga"/>
    <x v="0"/>
    <n v="2"/>
    <n v="1"/>
    <x v="0"/>
    <s v="INXTALIA"/>
    <s v="Retira cliente Roto"/>
    <s v="Sevilla"/>
    <m/>
    <m/>
    <m/>
    <m/>
    <n v="10"/>
    <x v="0"/>
    <x v="143"/>
    <x v="55"/>
    <m/>
    <n v="0"/>
    <x v="0"/>
    <x v="0"/>
    <s v="No"/>
    <s v="Sin cita"/>
    <s v="Sin cita"/>
    <n v="1"/>
    <n v="0"/>
    <s v="CLIENTES"/>
    <x v="28"/>
    <x v="7"/>
    <n v="468"/>
    <n v="18"/>
    <n v="0.2"/>
  </r>
  <r>
    <d v="2019-07-11T00:00:00"/>
    <d v="1899-12-30T17:15:00"/>
    <d v="1899-12-30T17:15:00"/>
    <m/>
    <x v="1"/>
    <s v="JAR"/>
    <d v="2019-07-11T17:30:00"/>
    <m/>
    <s v="TRANSABADELL"/>
    <s v="Carga"/>
    <x v="0"/>
    <n v="1"/>
    <n v="1"/>
    <x v="0"/>
    <s v="TRANSABADELL"/>
    <s v="DDP Cliente Inyección"/>
    <s v="varios"/>
    <m/>
    <m/>
    <m/>
    <m/>
    <n v="15"/>
    <x v="0"/>
    <x v="144"/>
    <x v="93"/>
    <m/>
    <n v="0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6:45:00"/>
    <d v="1899-12-30T16:45:00"/>
    <m/>
    <x v="1"/>
    <s v="JAR"/>
    <d v="2019-07-11T17:00:00"/>
    <m/>
    <s v="TRANSPARETS"/>
    <s v="Carga"/>
    <x v="0"/>
    <n v="6"/>
    <n v="6"/>
    <x v="0"/>
    <s v="AQUA AMBIENT"/>
    <s v="Retira cliente Roto"/>
    <s v="varios"/>
    <m/>
    <m/>
    <m/>
    <m/>
    <n v="15"/>
    <x v="4"/>
    <x v="144"/>
    <x v="87"/>
    <m/>
    <n v="0"/>
    <x v="0"/>
    <x v="0"/>
    <s v="SI"/>
    <s v="SI"/>
    <s v="SI"/>
    <n v="0"/>
    <n v="1"/>
    <s v="CLIENTES"/>
    <x v="28"/>
    <x v="7"/>
    <n v="468"/>
    <n v="18"/>
    <n v="0.2"/>
  </r>
  <r>
    <d v="2019-07-11T00:00:00"/>
    <d v="1899-12-30T08:00:00"/>
    <d v="1899-12-30T08:00:00"/>
    <m/>
    <x v="1"/>
    <s v="JAR"/>
    <d v="2019-07-11T08:00:00"/>
    <m/>
    <s v="ALGAITRUCK"/>
    <s v="Descarga"/>
    <x v="1"/>
    <n v="13.5"/>
    <n v="20"/>
    <x v="0"/>
    <s v="SCHOELLER  LORQUI"/>
    <s v="Entre plantas"/>
    <s v="PALAU"/>
    <m/>
    <m/>
    <m/>
    <m/>
    <n v="60"/>
    <x v="8"/>
    <x v="144"/>
    <x v="9"/>
    <m/>
    <n v="1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2:00:00"/>
    <d v="1899-12-30T12:00:00"/>
    <m/>
    <x v="1"/>
    <s v="JAR"/>
    <d v="2019-07-11T12:00:00"/>
    <n v="3680360689"/>
    <s v="SUS MEDIOS"/>
    <s v="Descarga"/>
    <x v="1"/>
    <n v="13.5"/>
    <n v="26"/>
    <x v="0"/>
    <s v="CHEP"/>
    <s v="Proveedor Inyección"/>
    <s v="PALAU"/>
    <m/>
    <m/>
    <m/>
    <m/>
    <n v="60"/>
    <x v="6"/>
    <x v="144"/>
    <x v="4"/>
    <m/>
    <n v="1"/>
    <x v="0"/>
    <x v="0"/>
    <s v="SI"/>
    <s v="SI"/>
    <s v="SI"/>
    <n v="0"/>
    <n v="1"/>
    <s v="PROVEEDORES"/>
    <x v="28"/>
    <x v="7"/>
    <n v="468"/>
    <n v="18"/>
    <n v="0.2"/>
  </r>
  <r>
    <d v="2019-07-11T00:00:00"/>
    <d v="1899-12-30T12:15:00"/>
    <d v="1899-12-30T12:15:00"/>
    <m/>
    <x v="1"/>
    <s v="JAR"/>
    <d v="2019-07-11T12:30:00"/>
    <m/>
    <s v="SUS MEDIOS"/>
    <s v="Descarga"/>
    <x v="0"/>
    <n v="1"/>
    <n v="2"/>
    <x v="0"/>
    <s v="PUROMASTER"/>
    <s v="Proveedor Inyección"/>
    <s v="PALAU"/>
    <m/>
    <m/>
    <m/>
    <m/>
    <n v="10"/>
    <x v="6"/>
    <x v="144"/>
    <x v="36"/>
    <m/>
    <n v="0"/>
    <x v="0"/>
    <x v="0"/>
    <s v="SI"/>
    <s v="SI"/>
    <s v="SI"/>
    <n v="0"/>
    <n v="1"/>
    <s v="PROVEEDORES"/>
    <x v="28"/>
    <x v="7"/>
    <n v="468"/>
    <n v="18"/>
    <n v="0.2"/>
  </r>
  <r>
    <d v="2019-07-11T00:00:00"/>
    <d v="1899-12-30T13:00:00"/>
    <d v="1899-12-30T13:00:00"/>
    <m/>
    <x v="1"/>
    <s v="JAR"/>
    <d v="2019-07-11T13:00:00"/>
    <s v="CB-1340"/>
    <s v="NOUTRANSPORT"/>
    <s v="Descarga"/>
    <x v="0"/>
    <n v="7"/>
    <n v="11"/>
    <x v="0"/>
    <s v="SCHOELLER NRX"/>
    <s v="Filial Import"/>
    <s v="NURIEUX"/>
    <m/>
    <m/>
    <m/>
    <m/>
    <n v="35"/>
    <x v="8"/>
    <x v="144"/>
    <x v="37"/>
    <m/>
    <n v="0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08:30:00"/>
    <d v="1899-12-30T08:30:00"/>
    <m/>
    <x v="1"/>
    <s v="JAR"/>
    <d v="2019-07-11T08:30:00"/>
    <s v="28826-28734"/>
    <s v="COMILLAS"/>
    <s v="Carga"/>
    <x v="0"/>
    <n v="3"/>
    <n v="5"/>
    <x v="0"/>
    <s v="MULTIPLASTIC"/>
    <s v="Retira cliente Inyección"/>
    <s v="Barcelona"/>
    <m/>
    <m/>
    <m/>
    <m/>
    <n v="15"/>
    <x v="8"/>
    <x v="144"/>
    <x v="20"/>
    <m/>
    <n v="0"/>
    <x v="0"/>
    <x v="0"/>
    <s v="SI"/>
    <s v="SI"/>
    <s v="SI"/>
    <n v="0"/>
    <n v="1"/>
    <s v="CLIENTES"/>
    <x v="28"/>
    <x v="7"/>
    <n v="468"/>
    <n v="18"/>
    <n v="0.2"/>
  </r>
  <r>
    <d v="2019-07-11T00:00:00"/>
    <d v="1899-12-30T07:30:00"/>
    <d v="1899-12-30T07:30:00"/>
    <m/>
    <x v="1"/>
    <s v="JAR"/>
    <d v="2019-07-11T07:30:00"/>
    <m/>
    <s v="SUS MEDIOS"/>
    <s v="Descarga"/>
    <x v="0"/>
    <n v="3"/>
    <n v="6"/>
    <x v="0"/>
    <s v="SERRADORA DOMENECH"/>
    <s v="Proveedor Inyección"/>
    <s v="PALAU"/>
    <m/>
    <m/>
    <m/>
    <m/>
    <n v="30"/>
    <x v="8"/>
    <x v="144"/>
    <x v="18"/>
    <m/>
    <n v="0"/>
    <x v="0"/>
    <x v="0"/>
    <s v="SI"/>
    <s v="SI"/>
    <s v="SI"/>
    <n v="0"/>
    <n v="1"/>
    <s v="PROVEEDORES"/>
    <x v="28"/>
    <x v="7"/>
    <n v="468"/>
    <n v="18"/>
    <n v="0.2"/>
  </r>
  <r>
    <d v="2019-07-11T00:00:00"/>
    <d v="1899-12-30T09:00:00"/>
    <d v="1899-12-30T09:00:00"/>
    <m/>
    <x v="1"/>
    <s v="JAR"/>
    <d v="2019-07-11T09:00:00"/>
    <m/>
    <s v="JOSE REY"/>
    <s v="Carga"/>
    <x v="1"/>
    <n v="13.5"/>
    <n v="22"/>
    <x v="0"/>
    <s v="FLUIDRA"/>
    <s v="DDP Cliente Roto"/>
    <s v="Maçanet de la Selva"/>
    <m/>
    <m/>
    <m/>
    <m/>
    <n v="60"/>
    <x v="6"/>
    <x v="144"/>
    <x v="22"/>
    <m/>
    <n v="1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09:30:00"/>
    <d v="1899-12-30T09:30:00"/>
    <m/>
    <x v="1"/>
    <s v="JAR"/>
    <d v="2019-07-11T09:30:00"/>
    <n v="213004731"/>
    <s v="SUS MEDIOS"/>
    <s v="Descarga"/>
    <x v="0"/>
    <n v="2"/>
    <n v="4"/>
    <x v="0"/>
    <s v="KINGSPAN"/>
    <s v="Proveedor Roto"/>
    <s v="PALAU"/>
    <m/>
    <m/>
    <m/>
    <m/>
    <n v="10"/>
    <x v="6"/>
    <x v="144"/>
    <x v="0"/>
    <m/>
    <n v="0"/>
    <x v="0"/>
    <x v="0"/>
    <s v="SI"/>
    <s v="SI"/>
    <s v="SI"/>
    <n v="0"/>
    <n v="1"/>
    <s v="PROVEEDORES"/>
    <x v="28"/>
    <x v="7"/>
    <n v="468"/>
    <n v="18"/>
    <n v="0.2"/>
  </r>
  <r>
    <d v="2019-07-11T00:00:00"/>
    <d v="1899-12-30T11:30:00"/>
    <d v="1899-12-30T11:30:00"/>
    <m/>
    <x v="1"/>
    <s v="JAR"/>
    <d v="2019-07-11T11:30:00"/>
    <n v="28860"/>
    <s v="SUS MEDIOS"/>
    <s v="Carga"/>
    <x v="0"/>
    <n v="1"/>
    <n v="1"/>
    <x v="0"/>
    <s v="ICOMMERS"/>
    <s v="Retira cliente Roto"/>
    <s v="Huelva"/>
    <m/>
    <m/>
    <m/>
    <m/>
    <n v="5"/>
    <x v="8"/>
    <x v="144"/>
    <x v="6"/>
    <m/>
    <n v="0"/>
    <x v="0"/>
    <x v="0"/>
    <s v="SI"/>
    <s v="SI"/>
    <s v="Retraso"/>
    <n v="1"/>
    <n v="0"/>
    <s v="CLIENTES"/>
    <x v="28"/>
    <x v="7"/>
    <n v="468"/>
    <n v="18"/>
    <n v="0.2"/>
  </r>
  <r>
    <d v="2019-07-11T00:00:00"/>
    <d v="1899-12-30T11:15:00"/>
    <d v="1899-12-30T11:15:00"/>
    <m/>
    <x v="1"/>
    <s v="JAR"/>
    <d v="2019-07-11T11:30:00"/>
    <n v="29027"/>
    <s v="SUS MEDIOS"/>
    <s v="Carga"/>
    <x v="0"/>
    <n v="1"/>
    <n v="1"/>
    <x v="0"/>
    <s v="FUJIKURA AUTO."/>
    <s v="Retira cliente Inyección"/>
    <s v="Marruecos"/>
    <m/>
    <m/>
    <m/>
    <m/>
    <n v="15"/>
    <x v="6"/>
    <x v="144"/>
    <x v="75"/>
    <m/>
    <n v="0"/>
    <x v="0"/>
    <x v="0"/>
    <s v="SI"/>
    <s v="SI"/>
    <s v="SI"/>
    <n v="0"/>
    <n v="1"/>
    <s v="CLIENTES"/>
    <x v="28"/>
    <x v="7"/>
    <n v="468"/>
    <n v="18"/>
    <n v="0.2"/>
  </r>
  <r>
    <d v="2019-07-11T00:00:00"/>
    <d v="1899-12-30T10:30:00"/>
    <d v="1899-12-30T10:30:00"/>
    <m/>
    <x v="1"/>
    <s v="JAR"/>
    <d v="2019-07-11T10:30:00"/>
    <n v="6007376"/>
    <s v="BREGER"/>
    <s v="Carga"/>
    <x v="1"/>
    <n v="13.5"/>
    <n v="32"/>
    <x v="0"/>
    <s v="SCHOELLER FRANCIA"/>
    <s v="Retira cliente Filial"/>
    <s v="France"/>
    <m/>
    <m/>
    <m/>
    <m/>
    <n v="60"/>
    <x v="6"/>
    <x v="144"/>
    <x v="1"/>
    <m/>
    <n v="1"/>
    <x v="0"/>
    <x v="0"/>
    <s v="SI"/>
    <s v="SI"/>
    <s v="SI"/>
    <n v="0"/>
    <n v="1"/>
    <s v="CLIENTES"/>
    <x v="28"/>
    <x v="7"/>
    <n v="468"/>
    <n v="18"/>
    <n v="0.2"/>
  </r>
  <r>
    <d v="2019-07-11T00:00:00"/>
    <d v="1899-12-30T06:00:00"/>
    <d v="1899-12-30T06:00:00"/>
    <m/>
    <x v="1"/>
    <s v="JAR"/>
    <d v="2019-07-11T06:00:00"/>
    <m/>
    <s v="ALGAITRUCK"/>
    <s v="Descarga"/>
    <x v="1"/>
    <n v="13.5"/>
    <n v="20"/>
    <x v="0"/>
    <s v="SCHOELLER  LORQUI"/>
    <s v="Entre plantas"/>
    <s v="PALAU"/>
    <m/>
    <m/>
    <m/>
    <m/>
    <n v="60"/>
    <x v="6"/>
    <x v="144"/>
    <x v="76"/>
    <m/>
    <n v="1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07:00:00"/>
    <d v="1899-12-30T07:00:00"/>
    <m/>
    <x v="1"/>
    <s v="JAR"/>
    <d v="2019-07-11T07:00:00"/>
    <m/>
    <s v="GONZATRANS"/>
    <s v="Carga"/>
    <x v="0"/>
    <n v="2"/>
    <n v="3"/>
    <x v="0"/>
    <s v="GONZATRANS"/>
    <s v="Recogida diaria"/>
    <s v="varios"/>
    <m/>
    <m/>
    <m/>
    <m/>
    <n v="15"/>
    <x v="8"/>
    <x v="144"/>
    <x v="61"/>
    <m/>
    <n v="0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0:00:00"/>
    <d v="1899-12-30T10:00:00"/>
    <m/>
    <x v="1"/>
    <s v="JAR"/>
    <d v="2019-07-11T10:00:00"/>
    <m/>
    <s v="ALGAITRUCK"/>
    <s v="Carga"/>
    <x v="1"/>
    <n v="13.5"/>
    <n v="20"/>
    <x v="0"/>
    <s v="SCHOELLER  LORQUI"/>
    <s v="Entre plantas"/>
    <s v="Lorqui"/>
    <m/>
    <m/>
    <m/>
    <m/>
    <n v="60"/>
    <x v="8"/>
    <x v="144"/>
    <x v="14"/>
    <m/>
    <n v="1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5:00:00"/>
    <d v="1899-12-30T15:00:00"/>
    <m/>
    <x v="1"/>
    <s v="JAR"/>
    <d v="2019-07-11T15:00:00"/>
    <m/>
    <s v="GONZATRANS"/>
    <s v="Descarga"/>
    <x v="1"/>
    <n v="13.5"/>
    <n v="21"/>
    <x v="0"/>
    <s v="SIGMA "/>
    <s v="Proveedor Inyección"/>
    <s v="PALAU"/>
    <m/>
    <m/>
    <m/>
    <m/>
    <n v="40"/>
    <x v="4"/>
    <x v="144"/>
    <x v="39"/>
    <m/>
    <n v="1"/>
    <x v="0"/>
    <x v="0"/>
    <s v="SI"/>
    <s v="SI"/>
    <s v="SI"/>
    <n v="0"/>
    <n v="1"/>
    <s v="PROVEEDORES"/>
    <x v="28"/>
    <x v="7"/>
    <n v="468"/>
    <n v="18"/>
    <n v="0.2"/>
  </r>
  <r>
    <d v="2019-07-11T00:00:00"/>
    <d v="1899-12-30T11:00:00"/>
    <d v="1899-12-30T11:00:00"/>
    <m/>
    <x v="1"/>
    <s v="JAR"/>
    <d v="2019-07-11T11:00:00"/>
    <n v="28525"/>
    <s v="DAVID BERTRAN"/>
    <s v="Carga"/>
    <x v="0"/>
    <n v="4"/>
    <n v="5"/>
    <x v="0"/>
    <s v="DAVID BERTRAN"/>
    <s v="DDP Cliente Inyección"/>
    <s v="Martorelles"/>
    <m/>
    <m/>
    <m/>
    <m/>
    <n v="20"/>
    <x v="8"/>
    <x v="144"/>
    <x v="2"/>
    <m/>
    <n v="0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2:30:00"/>
    <d v="1899-12-30T12:30:00"/>
    <m/>
    <x v="1"/>
    <s v="JAR"/>
    <d v="2019-07-11T12:30:00"/>
    <m/>
    <s v="SUS MEDIOS"/>
    <s v="Carga"/>
    <x v="0"/>
    <n v="8"/>
    <n v="15"/>
    <x v="0"/>
    <s v="SCHOELLER ITALIA"/>
    <s v="Retira cliente Filial"/>
    <s v="Italia"/>
    <m/>
    <m/>
    <m/>
    <m/>
    <n v="60"/>
    <x v="8"/>
    <x v="144"/>
    <x v="5"/>
    <m/>
    <n v="0"/>
    <x v="0"/>
    <x v="0"/>
    <s v="SI"/>
    <s v="SI"/>
    <s v="SI"/>
    <n v="0"/>
    <n v="1"/>
    <s v="CLIENTES"/>
    <x v="28"/>
    <x v="7"/>
    <n v="468"/>
    <n v="18"/>
    <n v="0.2"/>
  </r>
  <r>
    <d v="2019-07-11T00:00:00"/>
    <d v="1899-12-30T11:45:00"/>
    <d v="1899-12-30T11:45:00"/>
    <m/>
    <x v="1"/>
    <s v="JAR"/>
    <d v="2019-07-11T12:00:00"/>
    <m/>
    <s v="DAVID BERTRAN"/>
    <s v="Carga"/>
    <x v="0"/>
    <n v="4"/>
    <n v="6"/>
    <x v="0"/>
    <s v="RESIDUOS "/>
    <s v="Recogida diaria"/>
    <s v="La llagosta"/>
    <m/>
    <m/>
    <m/>
    <m/>
    <n v="25"/>
    <x v="6"/>
    <x v="144"/>
    <x v="63"/>
    <m/>
    <n v="0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2:45:00"/>
    <d v="1899-12-30T12:45:00"/>
    <m/>
    <x v="1"/>
    <s v="MR"/>
    <d v="2019-07-11T13:00:00"/>
    <m/>
    <s v="SUS MEDIOS"/>
    <s v="Descarga"/>
    <x v="1"/>
    <n v="13.5"/>
    <n v="26"/>
    <x v="0"/>
    <s v="CHEP"/>
    <s v="Proveedor Inyección"/>
    <s v="PALAU"/>
    <m/>
    <m/>
    <m/>
    <m/>
    <n v="60"/>
    <x v="6"/>
    <x v="144"/>
    <x v="54"/>
    <m/>
    <n v="1"/>
    <x v="0"/>
    <x v="0"/>
    <s v="SI"/>
    <s v="SI"/>
    <s v="SI"/>
    <n v="0"/>
    <n v="1"/>
    <s v="PROVEEDORES"/>
    <x v="28"/>
    <x v="7"/>
    <n v="468"/>
    <n v="18"/>
    <n v="0.2"/>
  </r>
  <r>
    <d v="2019-07-11T00:00:00"/>
    <d v="1899-12-30T16:00:00"/>
    <d v="1899-12-30T16:00:00"/>
    <m/>
    <x v="1"/>
    <s v="JAR"/>
    <d v="2019-07-11T16:00:00"/>
    <m/>
    <s v="GONZATRANS"/>
    <s v="Carga"/>
    <x v="0"/>
    <n v="9"/>
    <n v="18"/>
    <x v="0"/>
    <s v="GONZATRANS"/>
    <s v="DDP Cliente Inyección"/>
    <s v="varios"/>
    <m/>
    <m/>
    <m/>
    <m/>
    <n v="40"/>
    <x v="4"/>
    <x v="144"/>
    <x v="13"/>
    <m/>
    <n v="0"/>
    <x v="0"/>
    <x v="0"/>
    <s v="SI"/>
    <s v="SI"/>
    <s v="SI"/>
    <n v="0"/>
    <n v="1"/>
    <s v="TRANS. PROPIO"/>
    <x v="28"/>
    <x v="7"/>
    <n v="468"/>
    <n v="18"/>
    <n v="0.2"/>
  </r>
  <r>
    <d v="2019-07-11T00:00:00"/>
    <d v="1899-12-30T16:30:00"/>
    <m/>
    <m/>
    <x v="0"/>
    <s v="JAR"/>
    <d v="2019-07-11T16:30:00"/>
    <n v="28774"/>
    <s v="SUS MEDIOS"/>
    <s v="Carga"/>
    <x v="0"/>
    <n v="1"/>
    <n v="1"/>
    <x v="0"/>
    <s v="EMBALASER"/>
    <s v="Retira cliente Inyección"/>
    <s v="Alava"/>
    <m/>
    <m/>
    <m/>
    <m/>
    <n v="10"/>
    <x v="0"/>
    <x v="144"/>
    <x v="8"/>
    <m/>
    <n v="0"/>
    <x v="0"/>
    <x v="0"/>
    <s v="No"/>
    <s v="Sin cita"/>
    <s v="Sin cita"/>
    <n v="1"/>
    <n v="0"/>
    <s v="CLIENTES"/>
    <x v="28"/>
    <x v="7"/>
    <n v="468"/>
    <n v="18"/>
    <n v="0.2"/>
  </r>
  <r>
    <d v="2019-07-11T00:00:00"/>
    <d v="1899-12-30T18:00:00"/>
    <m/>
    <m/>
    <x v="0"/>
    <s v="JAR"/>
    <d v="2019-07-11T18:00:00"/>
    <m/>
    <s v="BREGER"/>
    <s v="Descarga"/>
    <x v="0"/>
    <n v="2"/>
    <n v="3"/>
    <x v="0"/>
    <s v="SCHOELLER FRANCIA"/>
    <s v="Proveedor Filial"/>
    <s v="PALAU"/>
    <s v="Devolución de material"/>
    <m/>
    <m/>
    <m/>
    <n v="10"/>
    <x v="2"/>
    <x v="144"/>
    <x v="47"/>
    <m/>
    <n v="0"/>
    <x v="0"/>
    <x v="0"/>
    <s v="No"/>
    <s v="Sin cita"/>
    <s v="Sin cita"/>
    <n v="1"/>
    <n v="0"/>
    <s v="PROVEEDORES"/>
    <x v="28"/>
    <x v="7"/>
    <n v="468"/>
    <n v="18"/>
    <n v="0.2"/>
  </r>
  <r>
    <d v="2019-07-12T00:00:00"/>
    <d v="1899-12-30T07:00:00"/>
    <d v="1899-12-30T07:00:00"/>
    <m/>
    <x v="1"/>
    <s v="JAR"/>
    <d v="2019-07-12T07:00:00"/>
    <m/>
    <s v="GONZATRANS"/>
    <s v="Carga"/>
    <x v="0"/>
    <n v="8"/>
    <n v="16"/>
    <x v="0"/>
    <s v="GONZATRANS"/>
    <s v="Recogida diaria"/>
    <s v="varios"/>
    <m/>
    <m/>
    <m/>
    <m/>
    <n v="30"/>
    <x v="8"/>
    <x v="145"/>
    <x v="61"/>
    <m/>
    <n v="0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08:00:00"/>
    <d v="1899-12-30T08:00:00"/>
    <m/>
    <x v="1"/>
    <s v="JAR"/>
    <d v="2019-07-12T08:00:00"/>
    <m/>
    <s v="ALGAITRUCK"/>
    <s v="Descarga"/>
    <x v="1"/>
    <n v="13.5"/>
    <n v="20"/>
    <x v="0"/>
    <s v="SCHOELLER  LORQUI"/>
    <s v="Entre plantas"/>
    <s v="PALAU"/>
    <m/>
    <m/>
    <m/>
    <m/>
    <n v="60"/>
    <x v="6"/>
    <x v="145"/>
    <x v="9"/>
    <m/>
    <n v="1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18:00:00"/>
    <d v="1899-12-30T18:00:00"/>
    <m/>
    <x v="1"/>
    <s v="JAR"/>
    <d v="2019-07-12T18:00:00"/>
    <n v="28846"/>
    <s v="SUS MEDIOS"/>
    <s v="Carga"/>
    <x v="0"/>
    <n v="2"/>
    <n v="4"/>
    <x v="0"/>
    <s v="PALETPLASTIC"/>
    <s v="Retira cliente Inyección"/>
    <s v="Murci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7-12T00:00:00"/>
    <d v="1899-12-30T08:30:00"/>
    <d v="1899-12-30T08:30:00"/>
    <m/>
    <x v="1"/>
    <s v="JAR"/>
    <d v="2019-07-12T08:30:00"/>
    <s v="CB-1339"/>
    <s v="NOUTRANSPORT"/>
    <s v="Descarga"/>
    <x v="1"/>
    <n v="13.5"/>
    <n v="26"/>
    <x v="0"/>
    <s v="SCHOELLER GAILLON"/>
    <s v="Filial Import"/>
    <s v="GAILLON"/>
    <m/>
    <m/>
    <m/>
    <m/>
    <n v="60"/>
    <x v="8"/>
    <x v="145"/>
    <x v="20"/>
    <m/>
    <n v="1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20:00:00"/>
    <d v="1899-12-30T20:00:00"/>
    <m/>
    <x v="1"/>
    <s v="JAR"/>
    <d v="2019-07-12T20:00:00"/>
    <n v="3680452818"/>
    <s v="SUS MEDIOS"/>
    <s v="Carga"/>
    <x v="1"/>
    <n v="13.5"/>
    <n v="26"/>
    <x v="0"/>
    <s v="CHEP"/>
    <s v="Retira cliente Inyección"/>
    <s v="Varios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7-12T00:00:00"/>
    <d v="1899-12-30T11:15:00"/>
    <d v="1899-12-30T11:15:00"/>
    <m/>
    <x v="1"/>
    <s v="JAR"/>
    <d v="2019-07-12T11:30:00"/>
    <n v="28598"/>
    <s v="XPOLOGISTIC"/>
    <s v="Carga"/>
    <x v="0"/>
    <n v="1"/>
    <n v="1"/>
    <x v="0"/>
    <s v="FIJAPLAST"/>
    <s v="Retira cliente Inyección"/>
    <s v="Granad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7-12T00:00:00"/>
    <d v="1899-12-30T17:15:00"/>
    <d v="1899-12-30T17:15:00"/>
    <m/>
    <x v="1"/>
    <s v="JAR"/>
    <d v="2019-07-12T17:30:00"/>
    <m/>
    <s v="TRANSABADELL"/>
    <s v="Carga"/>
    <x v="0"/>
    <n v="2"/>
    <n v="3"/>
    <x v="0"/>
    <s v="TRANSABADELL"/>
    <s v="DDP Cliente Inyección"/>
    <s v="varios"/>
    <m/>
    <m/>
    <m/>
    <m/>
    <n v="15"/>
    <x v="0"/>
    <x v="145"/>
    <x v="93"/>
    <m/>
    <n v="0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12:45:00"/>
    <d v="1899-12-30T12:45:00"/>
    <m/>
    <x v="1"/>
    <s v="JAR"/>
    <d v="2019-07-12T13:00:00"/>
    <m/>
    <s v="COBARPLAS"/>
    <s v="Descarga"/>
    <x v="1"/>
    <n v="13.5"/>
    <n v="20"/>
    <x v="0"/>
    <s v="COBARPLAST"/>
    <s v="Proveedor Roto"/>
    <s v="PALAU"/>
    <m/>
    <m/>
    <m/>
    <m/>
    <n v="60"/>
    <x v="2"/>
    <x v="145"/>
    <x v="42"/>
    <m/>
    <n v="1"/>
    <x v="0"/>
    <x v="0"/>
    <s v="SI"/>
    <s v="SI"/>
    <s v="Retraso"/>
    <n v="1"/>
    <n v="0"/>
    <s v="PROVEEDORES"/>
    <x v="28"/>
    <x v="7"/>
    <n v="468"/>
    <n v="18"/>
    <n v="0.2"/>
  </r>
  <r>
    <d v="2019-07-12T00:00:00"/>
    <d v="1899-12-30T16:00:00"/>
    <d v="1899-12-30T16:00:00"/>
    <m/>
    <x v="1"/>
    <s v="JAR"/>
    <d v="2019-07-12T16:00:00"/>
    <n v="28630"/>
    <s v="GONZATRANS"/>
    <s v="Carga"/>
    <x v="0"/>
    <n v="6"/>
    <n v="12"/>
    <x v="0"/>
    <s v="CARREFOUR"/>
    <s v="DDP Cliente Inyección"/>
    <s v="Alicante"/>
    <m/>
    <m/>
    <m/>
    <m/>
    <n v="40"/>
    <x v="8"/>
    <x v="145"/>
    <x v="37"/>
    <m/>
    <n v="0"/>
    <x v="0"/>
    <x v="0"/>
    <s v="SI"/>
    <s v="SI"/>
    <s v="Adelanto"/>
    <n v="0"/>
    <n v="1"/>
    <s v="TRANS. PROPIO"/>
    <x v="28"/>
    <x v="7"/>
    <n v="468"/>
    <n v="18"/>
    <n v="0.2"/>
  </r>
  <r>
    <d v="2019-07-12T00:00:00"/>
    <d v="1899-12-30T07:30:00"/>
    <d v="1899-12-30T07:30:00"/>
    <m/>
    <x v="1"/>
    <s v="JAR"/>
    <d v="2019-07-12T07:30:00"/>
    <n v="28767"/>
    <s v="SUS MEDIOS"/>
    <s v="Carga"/>
    <x v="1"/>
    <n v="13.5"/>
    <n v="10"/>
    <x v="0"/>
    <s v="AQUA AMBIENT"/>
    <s v="Retira cliente Roto"/>
    <s v="Bernis"/>
    <m/>
    <m/>
    <m/>
    <m/>
    <n v="30"/>
    <x v="6"/>
    <x v="145"/>
    <x v="18"/>
    <m/>
    <n v="1"/>
    <x v="0"/>
    <x v="0"/>
    <s v="SI"/>
    <s v="SI"/>
    <s v="SI"/>
    <n v="0"/>
    <n v="1"/>
    <s v="CLIENTES"/>
    <x v="28"/>
    <x v="7"/>
    <n v="468"/>
    <n v="18"/>
    <n v="0.2"/>
  </r>
  <r>
    <d v="2019-07-12T00:00:00"/>
    <d v="1899-12-30T10:30:00"/>
    <d v="1899-12-30T10:30:00"/>
    <m/>
    <x v="1"/>
    <s v="JAR"/>
    <d v="2019-07-12T10:30:00"/>
    <n v="28920"/>
    <s v="SUS MEDIOS"/>
    <s v="Carga"/>
    <x v="1"/>
    <n v="13.5"/>
    <n v="26"/>
    <x v="2"/>
    <s v="FRUTAS MI CAPRICHO"/>
    <s v="Retira cliente Inyección"/>
    <s v="Valladolid"/>
    <m/>
    <m/>
    <m/>
    <m/>
    <n v="45"/>
    <x v="13"/>
    <x v="145"/>
    <x v="1"/>
    <m/>
    <n v="1"/>
    <x v="0"/>
    <x v="0"/>
    <s v="SI"/>
    <s v="SI"/>
    <s v="SI"/>
    <n v="0"/>
    <n v="1"/>
    <s v="CLIENTES"/>
    <x v="28"/>
    <x v="7"/>
    <n v="468"/>
    <n v="18"/>
    <n v="0.2"/>
  </r>
  <r>
    <d v="2019-07-12T00:00:00"/>
    <d v="1899-12-30T19:30:00"/>
    <d v="1899-12-30T19:30:00"/>
    <m/>
    <x v="1"/>
    <s v="JAR"/>
    <d v="2019-07-12T19:30:00"/>
    <n v="28713"/>
    <s v="GONZATRANS"/>
    <s v="Carga"/>
    <x v="0"/>
    <n v="6"/>
    <n v="12"/>
    <x v="0"/>
    <s v="CARREFOUR"/>
    <s v="DDP Cliente Inyección"/>
    <s v="Vizcaya"/>
    <m/>
    <m/>
    <m/>
    <m/>
    <n v="40"/>
    <x v="0"/>
    <x v="145"/>
    <x v="12"/>
    <m/>
    <n v="0"/>
    <x v="0"/>
    <x v="0"/>
    <s v="SI"/>
    <s v="SI"/>
    <s v="Adelanto"/>
    <n v="0"/>
    <n v="1"/>
    <s v="TRANS. PROPIO"/>
    <x v="28"/>
    <x v="7"/>
    <n v="468"/>
    <n v="18"/>
    <n v="0.2"/>
  </r>
  <r>
    <d v="2019-07-12T00:00:00"/>
    <d v="1899-12-30T17:00:00"/>
    <d v="1899-12-30T17:00:00"/>
    <m/>
    <x v="1"/>
    <s v="JAR"/>
    <d v="2019-07-12T17:00:00"/>
    <n v="28611"/>
    <s v="GONZATRANS"/>
    <s v="Carga"/>
    <x v="0"/>
    <n v="6"/>
    <n v="12"/>
    <x v="0"/>
    <s v="CARREFOUR"/>
    <s v="DDP Cliente Inyección"/>
    <s v="Zaragoza"/>
    <m/>
    <m/>
    <m/>
    <m/>
    <n v="30"/>
    <x v="12"/>
    <x v="146"/>
    <x v="3"/>
    <m/>
    <n v="0"/>
    <x v="0"/>
    <x v="0"/>
    <s v="SI"/>
    <s v="Retraso"/>
    <s v="Retraso"/>
    <n v="1"/>
    <n v="0"/>
    <s v="TRANS. PROPIO"/>
    <x v="29"/>
    <x v="7"/>
    <n v="468"/>
    <n v="18"/>
    <n v="0.2"/>
  </r>
  <r>
    <d v="2019-07-12T00:00:00"/>
    <d v="1899-12-30T15:30:00"/>
    <d v="1899-12-30T15:30:00"/>
    <m/>
    <x v="1"/>
    <s v="JAR"/>
    <d v="2019-07-12T15:30:00"/>
    <n v="28824"/>
    <s v="GONZATRANS"/>
    <s v="Carga"/>
    <x v="1"/>
    <n v="13.5"/>
    <n v="26"/>
    <x v="2"/>
    <s v="ASOFRUBE"/>
    <s v="DDP Cliente Inyección"/>
    <s v="Fraga"/>
    <m/>
    <m/>
    <m/>
    <m/>
    <n v="45"/>
    <x v="2"/>
    <x v="145"/>
    <x v="7"/>
    <m/>
    <n v="1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09:00:00"/>
    <d v="1899-12-30T09:00:00"/>
    <m/>
    <x v="1"/>
    <s v="JAR"/>
    <d v="2019-07-12T09:00:00"/>
    <m/>
    <s v="DAVID BERTRAN"/>
    <s v="Carga"/>
    <x v="0"/>
    <n v="4"/>
    <n v="6"/>
    <x v="0"/>
    <s v="RESIDUOS "/>
    <s v="Recogida diaria"/>
    <s v="La llagosta"/>
    <s v="Recogida en Barbera"/>
    <m/>
    <m/>
    <m/>
    <n v="20"/>
    <x v="6"/>
    <x v="145"/>
    <x v="22"/>
    <m/>
    <n v="0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10:00:00"/>
    <d v="1899-12-30T10:00:00"/>
    <m/>
    <x v="1"/>
    <s v="JAR"/>
    <d v="2019-07-12T10:00:00"/>
    <n v="28755"/>
    <s v="DAVID BERTRAN"/>
    <s v="Carga"/>
    <x v="0"/>
    <n v="1"/>
    <n v="1"/>
    <x v="0"/>
    <s v="ALTOPLAST"/>
    <s v="DDP Cliente Inyección"/>
    <s v="BARCELONA"/>
    <s v="URGENTE"/>
    <m/>
    <m/>
    <m/>
    <n v="10"/>
    <x v="13"/>
    <x v="145"/>
    <x v="14"/>
    <m/>
    <n v="0"/>
    <x v="0"/>
    <x v="0"/>
    <s v="SI"/>
    <s v="SI"/>
    <s v="SI"/>
    <n v="0"/>
    <n v="1"/>
    <s v="TRANS. PROPIO"/>
    <x v="28"/>
    <x v="7"/>
    <n v="468"/>
    <n v="18"/>
    <n v="0.2"/>
  </r>
  <r>
    <d v="2019-07-12T00:00:00"/>
    <d v="1899-12-30T14:00:00"/>
    <d v="1899-12-30T14:00:00"/>
    <m/>
    <x v="1"/>
    <s v="JAR"/>
    <d v="2019-07-12T14:00:00"/>
    <n v="6007264"/>
    <s v="BREGER"/>
    <s v="Carga"/>
    <x v="0"/>
    <n v="10"/>
    <n v="19"/>
    <x v="0"/>
    <s v="SCHOELLER FRANCIA"/>
    <s v="Retira cliente Filial"/>
    <s v="France"/>
    <m/>
    <m/>
    <m/>
    <m/>
    <n v="35"/>
    <x v="13"/>
    <x v="145"/>
    <x v="4"/>
    <m/>
    <n v="0"/>
    <x v="0"/>
    <x v="0"/>
    <s v="SI"/>
    <s v="SI"/>
    <s v="Adelanto"/>
    <n v="0"/>
    <n v="1"/>
    <s v="CLIENTES"/>
    <x v="28"/>
    <x v="7"/>
    <n v="468"/>
    <n v="18"/>
    <n v="0.2"/>
  </r>
  <r>
    <d v="2019-07-12T00:00:00"/>
    <d v="1899-12-30T15:00:00"/>
    <d v="1899-12-30T15:00:00"/>
    <m/>
    <x v="1"/>
    <s v="JAR"/>
    <d v="2019-07-12T15:00:00"/>
    <n v="28618"/>
    <s v="GONZATRANS"/>
    <s v="Carga"/>
    <x v="0"/>
    <n v="6"/>
    <n v="12"/>
    <x v="0"/>
    <s v="CARREFOUR"/>
    <s v="DDP Cliente Inyección"/>
    <s v="Alicante"/>
    <m/>
    <m/>
    <m/>
    <m/>
    <n v="40"/>
    <x v="8"/>
    <x v="145"/>
    <x v="37"/>
    <m/>
    <n v="0"/>
    <x v="0"/>
    <x v="0"/>
    <s v="SI"/>
    <s v="SI"/>
    <s v="Adelanto"/>
    <n v="0"/>
    <n v="1"/>
    <s v="TRANS. PROPIO"/>
    <x v="28"/>
    <x v="7"/>
    <n v="468"/>
    <n v="18"/>
    <n v="0.2"/>
  </r>
  <r>
    <d v="2019-07-12T00:00:00"/>
    <d v="1899-12-30T18:30:00"/>
    <d v="1899-12-30T18:30:00"/>
    <m/>
    <x v="1"/>
    <s v="JAR"/>
    <d v="2019-07-12T18:30:00"/>
    <n v="28824"/>
    <s v="GONZATRANS"/>
    <s v="Carga"/>
    <x v="1"/>
    <n v="13.5"/>
    <n v="26"/>
    <x v="0"/>
    <s v="ASOFRUBE"/>
    <s v="DDP Cliente Inyección"/>
    <s v="Fraga"/>
    <m/>
    <m/>
    <m/>
    <m/>
    <n v="45"/>
    <x v="13"/>
    <x v="145"/>
    <x v="60"/>
    <m/>
    <n v="1"/>
    <x v="0"/>
    <x v="0"/>
    <s v="SI"/>
    <s v="SI"/>
    <s v="Adelanto"/>
    <n v="0"/>
    <n v="1"/>
    <s v="TRANS. PROPIO"/>
    <x v="28"/>
    <x v="7"/>
    <n v="468"/>
    <n v="18"/>
    <n v="0.2"/>
  </r>
  <r>
    <d v="2019-07-12T00:00:00"/>
    <d v="1899-12-30T12:00:00"/>
    <d v="1899-12-30T12:00:00"/>
    <m/>
    <x v="1"/>
    <s v="JAR"/>
    <d v="2019-07-12T12:00:00"/>
    <s v="28879-28947"/>
    <s v="DAVID BERTRAN"/>
    <s v="Carga"/>
    <x v="0"/>
    <n v="4"/>
    <n v="4"/>
    <x v="0"/>
    <s v="ITC"/>
    <s v="DDP Cliente Roto"/>
    <s v="Sta. perpetua"/>
    <m/>
    <m/>
    <m/>
    <m/>
    <n v="15"/>
    <x v="6"/>
    <x v="145"/>
    <x v="4"/>
    <m/>
    <n v="0"/>
    <x v="0"/>
    <x v="0"/>
    <s v="SI"/>
    <s v="SI"/>
    <s v="SI"/>
    <n v="0"/>
    <n v="1"/>
    <s v="TRANS. PROPIO"/>
    <x v="28"/>
    <x v="7"/>
    <n v="468"/>
    <n v="18"/>
    <n v="0.2"/>
  </r>
  <r>
    <d v="2019-07-15T00:00:00"/>
    <d v="1899-12-30T08:00:00"/>
    <d v="1899-12-30T08:00:00"/>
    <m/>
    <x v="1"/>
    <s v="JAR"/>
    <d v="2019-07-15T08:00:00"/>
    <m/>
    <s v="ALGAITRUCK"/>
    <s v="Descarga"/>
    <x v="1"/>
    <n v="13.5"/>
    <n v="20"/>
    <x v="0"/>
    <s v="SCHOELLER  LORQUI"/>
    <s v="Entre plantas"/>
    <s v="PALAU"/>
    <m/>
    <m/>
    <m/>
    <m/>
    <n v="60"/>
    <x v="8"/>
    <x v="146"/>
    <x v="9"/>
    <m/>
    <n v="1"/>
    <x v="0"/>
    <x v="0"/>
    <s v="SI"/>
    <s v="SI"/>
    <s v="SI"/>
    <n v="0"/>
    <n v="1"/>
    <s v="TRANS. PROPIO"/>
    <x v="29"/>
    <x v="7"/>
    <n v="468"/>
    <n v="18"/>
    <n v="0.2"/>
  </r>
  <r>
    <d v="2019-07-15T00:00:00"/>
    <d v="1899-12-30T10:00:00"/>
    <d v="1899-12-30T10:00:00"/>
    <m/>
    <x v="1"/>
    <s v="JAR"/>
    <d v="2019-07-15T10:00:00"/>
    <s v="CB-1338"/>
    <s v="NOUTRANSPORT"/>
    <s v="Descarga"/>
    <x v="0"/>
    <n v="10"/>
    <n v="17"/>
    <x v="0"/>
    <s v="SCHOELLER UK"/>
    <s v="Filial Import"/>
    <s v="PALAU"/>
    <m/>
    <m/>
    <m/>
    <m/>
    <n v="45"/>
    <x v="8"/>
    <x v="147"/>
    <x v="2"/>
    <m/>
    <n v="0"/>
    <x v="0"/>
    <x v="0"/>
    <s v="SI"/>
    <s v="Retraso"/>
    <s v="Retraso"/>
    <n v="1"/>
    <n v="0"/>
    <s v="TRANS. PROPIO"/>
    <x v="29"/>
    <x v="7"/>
    <n v="468"/>
    <n v="18"/>
    <n v="0.2"/>
  </r>
  <r>
    <d v="2019-07-15T00:00:00"/>
    <d v="1899-12-30T12:00:00"/>
    <d v="1899-12-30T12:00:00"/>
    <m/>
    <x v="1"/>
    <s v="JAR"/>
    <d v="2019-07-15T12:00:00"/>
    <s v="CB-1343"/>
    <s v="NOUTRANSPORT"/>
    <s v="Descarga"/>
    <x v="1"/>
    <n v="13.5"/>
    <n v="26"/>
    <x v="0"/>
    <s v="SCHOELLER GAILLON"/>
    <s v="Filial Import"/>
    <s v="GAILLON"/>
    <m/>
    <m/>
    <m/>
    <m/>
    <n v="60"/>
    <x v="8"/>
    <x v="146"/>
    <x v="2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5T00:00:00"/>
    <d v="1899-12-30T12:30:00"/>
    <d v="1899-12-30T12:30:00"/>
    <m/>
    <x v="1"/>
    <s v="JAR"/>
    <d v="2019-07-15T12:30:00"/>
    <m/>
    <s v="LUIS TORTOSA"/>
    <s v="Descarga"/>
    <x v="1"/>
    <n v="13.5"/>
    <n v="22"/>
    <x v="0"/>
    <s v="MORSSINKHOF"/>
    <s v="Proveedor Inyección"/>
    <s v="PALAU"/>
    <m/>
    <m/>
    <m/>
    <m/>
    <n v="60"/>
    <x v="6"/>
    <x v="146"/>
    <x v="3"/>
    <m/>
    <n v="1"/>
    <x v="0"/>
    <x v="0"/>
    <s v="SI"/>
    <s v="SI"/>
    <s v="Adelanto"/>
    <n v="0"/>
    <n v="1"/>
    <s v="PROVEEDORES"/>
    <x v="29"/>
    <x v="7"/>
    <n v="468"/>
    <n v="18"/>
    <n v="0.2"/>
  </r>
  <r>
    <d v="2019-07-15T00:00:00"/>
    <d v="1899-12-30T16:45:00"/>
    <d v="1899-12-30T16:45:00"/>
    <m/>
    <x v="1"/>
    <s v="JAR"/>
    <d v="2019-07-15T17:00:00"/>
    <m/>
    <s v="TRANSPARETS"/>
    <s v="Carga"/>
    <x v="0"/>
    <n v="6"/>
    <n v="6"/>
    <x v="0"/>
    <s v="AQUA AMBIENT"/>
    <s v="Retira cliente Roto"/>
    <s v="varios"/>
    <m/>
    <m/>
    <m/>
    <m/>
    <n v="10"/>
    <x v="2"/>
    <x v="146"/>
    <x v="87"/>
    <m/>
    <n v="0"/>
    <x v="0"/>
    <x v="0"/>
    <s v="SI"/>
    <s v="SI"/>
    <s v="SI"/>
    <n v="0"/>
    <n v="1"/>
    <s v="CLIENTES"/>
    <x v="29"/>
    <x v="7"/>
    <n v="468"/>
    <n v="18"/>
    <n v="0.2"/>
  </r>
  <r>
    <d v="2019-07-15T00:00:00"/>
    <d v="1899-12-30T08:30:00"/>
    <d v="1899-12-30T08:30:00"/>
    <m/>
    <x v="1"/>
    <s v="JAR"/>
    <d v="2019-07-15T08:30:00"/>
    <m/>
    <s v="SUS MEDIOS"/>
    <s v="Descarga"/>
    <x v="0"/>
    <n v="6"/>
    <n v="12"/>
    <x v="0"/>
    <s v="SERRADORA DOMENECH"/>
    <s v="Proveedor Inyección"/>
    <s v="PALAU"/>
    <m/>
    <m/>
    <m/>
    <m/>
    <n v="30"/>
    <x v="12"/>
    <x v="146"/>
    <x v="20"/>
    <m/>
    <n v="0"/>
    <x v="0"/>
    <x v="0"/>
    <s v="SI"/>
    <s v="SI"/>
    <s v="SI"/>
    <n v="0"/>
    <n v="1"/>
    <s v="PROVEEDORES"/>
    <x v="29"/>
    <x v="7"/>
    <n v="468"/>
    <n v="18"/>
    <n v="0.2"/>
  </r>
  <r>
    <d v="2019-07-15T00:00:00"/>
    <d v="1899-12-30T07:30:00"/>
    <d v="1899-12-30T07:30:00"/>
    <m/>
    <x v="1"/>
    <s v="JAR"/>
    <d v="2019-07-15T07:30:00"/>
    <n v="28824"/>
    <s v="GONZATRANS"/>
    <s v="Carga"/>
    <x v="1"/>
    <n v="13.5"/>
    <n v="26"/>
    <x v="2"/>
    <s v="ASOFRUBE"/>
    <s v="DDP Cliente Inyección"/>
    <s v="Fraga"/>
    <m/>
    <m/>
    <m/>
    <m/>
    <n v="45"/>
    <x v="12"/>
    <x v="146"/>
    <x v="14"/>
    <m/>
    <n v="1"/>
    <x v="0"/>
    <x v="0"/>
    <s v="SI"/>
    <s v="SI"/>
    <s v="Retraso"/>
    <n v="1"/>
    <n v="0"/>
    <s v="TRANS. PROPIO"/>
    <x v="29"/>
    <x v="7"/>
    <n v="468"/>
    <n v="18"/>
    <n v="0.2"/>
  </r>
  <r>
    <d v="2019-07-15T00:00:00"/>
    <d v="1899-12-30T09:30:00"/>
    <d v="1899-12-30T09:30:00"/>
    <m/>
    <x v="1"/>
    <s v="JAR"/>
    <d v="2019-07-15T09:30:00"/>
    <n v="28824"/>
    <s v="GONZATRANS"/>
    <s v="Carga"/>
    <x v="1"/>
    <n v="13.5"/>
    <n v="26"/>
    <x v="2"/>
    <s v="ASOFRUBE"/>
    <s v="DDP Cliente Inyección"/>
    <s v="Fraga"/>
    <m/>
    <m/>
    <m/>
    <m/>
    <n v="45"/>
    <x v="12"/>
    <x v="146"/>
    <x v="5"/>
    <m/>
    <n v="1"/>
    <x v="0"/>
    <x v="0"/>
    <s v="SI"/>
    <s v="SI"/>
    <s v="Retraso"/>
    <n v="1"/>
    <n v="0"/>
    <s v="TRANS. PROPIO"/>
    <x v="29"/>
    <x v="7"/>
    <n v="468"/>
    <n v="18"/>
    <n v="0.2"/>
  </r>
  <r>
    <d v="2019-07-15T00:00:00"/>
    <d v="1899-12-30T10:30:00"/>
    <d v="1899-12-30T10:30:00"/>
    <m/>
    <x v="1"/>
    <s v="JAR"/>
    <d v="2019-07-15T10:30:00"/>
    <n v="28824"/>
    <s v="GONZATRANS"/>
    <s v="Carga"/>
    <x v="1"/>
    <n v="13.5"/>
    <n v="26"/>
    <x v="2"/>
    <s v="ASOFRUBE"/>
    <s v="DDP Cliente Inyección"/>
    <s v="Fraga"/>
    <m/>
    <m/>
    <m/>
    <m/>
    <n v="45"/>
    <x v="12"/>
    <x v="146"/>
    <x v="60"/>
    <m/>
    <n v="1"/>
    <x v="0"/>
    <x v="0"/>
    <s v="SI"/>
    <s v="SI"/>
    <s v="Retraso"/>
    <n v="1"/>
    <n v="0"/>
    <s v="TRANS. PROPIO"/>
    <x v="29"/>
    <x v="7"/>
    <n v="468"/>
    <n v="18"/>
    <n v="0.2"/>
  </r>
  <r>
    <d v="2019-07-15T00:00:00"/>
    <d v="1899-12-30T07:00:00"/>
    <d v="1899-12-30T07:00:00"/>
    <m/>
    <x v="1"/>
    <s v="JAR"/>
    <d v="2019-07-15T07:00:00"/>
    <m/>
    <s v="SUS MEDIOS"/>
    <s v="Descarga"/>
    <x v="0"/>
    <n v="5"/>
    <n v="10"/>
    <x v="0"/>
    <s v="BEKUPLAST"/>
    <s v="Proveedor Inyección"/>
    <s v="PALAU"/>
    <m/>
    <s v="CA-1774-BT / C-9161-EM"/>
    <m/>
    <m/>
    <n v="40"/>
    <x v="6"/>
    <x v="146"/>
    <x v="0"/>
    <m/>
    <n v="0"/>
    <x v="0"/>
    <x v="0"/>
    <s v="SI"/>
    <s v="SI"/>
    <s v="Retraso"/>
    <n v="1"/>
    <n v="0"/>
    <s v="PROVEEDORES"/>
    <x v="29"/>
    <x v="7"/>
    <n v="468"/>
    <n v="18"/>
    <n v="0.2"/>
  </r>
  <r>
    <d v="2019-07-15T00:00:00"/>
    <d v="1899-12-30T11:00:00"/>
    <d v="1899-12-30T11:00:00"/>
    <m/>
    <x v="1"/>
    <s v="JAR"/>
    <d v="2019-07-15T11:00:00"/>
    <n v="28632"/>
    <s v="GONZATRANS"/>
    <s v="Carga"/>
    <x v="0"/>
    <n v="6"/>
    <n v="12"/>
    <x v="0"/>
    <s v="CARREFOUR"/>
    <s v="DDP Cliente Inyección"/>
    <s v="Madrid"/>
    <m/>
    <m/>
    <m/>
    <m/>
    <n v="30"/>
    <x v="8"/>
    <x v="146"/>
    <x v="2"/>
    <m/>
    <n v="0"/>
    <x v="0"/>
    <x v="0"/>
    <s v="SI"/>
    <s v="SI"/>
    <s v="SI"/>
    <n v="0"/>
    <n v="1"/>
    <s v="TRANS. PROPIO"/>
    <x v="29"/>
    <x v="7"/>
    <n v="468"/>
    <n v="18"/>
    <n v="0.2"/>
  </r>
  <r>
    <d v="2019-07-15T00:00:00"/>
    <d v="1899-12-30T12:15:00"/>
    <d v="1899-12-30T12:15:00"/>
    <m/>
    <x v="1"/>
    <s v="JAR"/>
    <d v="2019-07-15T12:30:00"/>
    <n v="28598"/>
    <s v="XPOLOGISTIC"/>
    <s v="Carga"/>
    <x v="0"/>
    <n v="1"/>
    <n v="1"/>
    <x v="0"/>
    <s v="FIJAPLAST"/>
    <s v="Retira cliente Inyección"/>
    <s v="Granada"/>
    <m/>
    <m/>
    <m/>
    <m/>
    <n v="10"/>
    <x v="8"/>
    <x v="148"/>
    <x v="75"/>
    <m/>
    <n v="0"/>
    <x v="0"/>
    <x v="0"/>
    <s v="SI"/>
    <s v="Retraso"/>
    <s v="Retraso"/>
    <n v="1"/>
    <n v="0"/>
    <s v="CLIENTES"/>
    <x v="29"/>
    <x v="7"/>
    <n v="468"/>
    <n v="18"/>
    <n v="0.2"/>
  </r>
  <r>
    <d v="2019-07-15T00:00:00"/>
    <d v="1899-12-30T07:45:00"/>
    <d v="1899-12-30T07:45:00"/>
    <m/>
    <x v="1"/>
    <s v="JAR"/>
    <d v="2019-07-15T08:00:00"/>
    <m/>
    <s v="DAVID BERTRAN"/>
    <s v="Carga"/>
    <x v="0"/>
    <n v="4"/>
    <n v="3"/>
    <x v="0"/>
    <s v="AQUA AMBIENT"/>
    <s v="Retira cliente Roto"/>
    <s v="Granollers"/>
    <m/>
    <m/>
    <m/>
    <m/>
    <n v="15"/>
    <x v="6"/>
    <x v="146"/>
    <x v="213"/>
    <m/>
    <n v="0"/>
    <x v="0"/>
    <x v="0"/>
    <s v="SI"/>
    <s v="SI"/>
    <s v="SI"/>
    <n v="0"/>
    <n v="1"/>
    <s v="CLIENTES"/>
    <x v="29"/>
    <x v="7"/>
    <n v="468"/>
    <n v="18"/>
    <n v="0.2"/>
  </r>
  <r>
    <d v="2019-07-15T00:00:00"/>
    <d v="1899-12-30T15:30:00"/>
    <d v="1899-12-30T15:30:00"/>
    <m/>
    <x v="1"/>
    <s v="JAR"/>
    <d v="2019-07-15T15:30:00"/>
    <n v="29008"/>
    <s v="DASCHER"/>
    <s v="Carga"/>
    <x v="0"/>
    <n v="2"/>
    <n v="3"/>
    <x v="0"/>
    <s v="PESCANOVA"/>
    <s v="Retira cliente Inyección"/>
    <s v="Pontevedra"/>
    <m/>
    <m/>
    <m/>
    <m/>
    <n v="15"/>
    <x v="13"/>
    <x v="146"/>
    <x v="8"/>
    <m/>
    <n v="0"/>
    <x v="0"/>
    <x v="0"/>
    <s v="SI"/>
    <s v="SI"/>
    <s v="Retraso"/>
    <n v="1"/>
    <n v="0"/>
    <s v="CLIENTES"/>
    <x v="29"/>
    <x v="7"/>
    <n v="468"/>
    <n v="18"/>
    <n v="0.2"/>
  </r>
  <r>
    <d v="2019-07-15T00:00:00"/>
    <d v="1899-12-30T17:15:00"/>
    <d v="1899-12-30T17:15:00"/>
    <m/>
    <x v="1"/>
    <s v="JAR"/>
    <d v="2019-07-15T17:30:00"/>
    <m/>
    <s v="TRANSABADELL"/>
    <s v="Carga"/>
    <x v="0"/>
    <n v="4"/>
    <n v="8"/>
    <x v="0"/>
    <s v="TRANSABADELL"/>
    <s v="DDP Cliente Inyección"/>
    <s v="varios"/>
    <m/>
    <m/>
    <m/>
    <m/>
    <n v="20"/>
    <x v="0"/>
    <x v="146"/>
    <x v="93"/>
    <m/>
    <n v="0"/>
    <x v="0"/>
    <x v="0"/>
    <s v="SI"/>
    <s v="SI"/>
    <s v="SI"/>
    <n v="0"/>
    <n v="1"/>
    <s v="TRANS. PROPIO"/>
    <x v="29"/>
    <x v="7"/>
    <n v="468"/>
    <n v="18"/>
    <n v="0.2"/>
  </r>
  <r>
    <d v="2019-07-15T00:00:00"/>
    <d v="1899-12-30T15:00:00"/>
    <d v="1899-12-30T15:00:00"/>
    <m/>
    <x v="1"/>
    <s v="JAR"/>
    <d v="2019-07-15T15:00:00"/>
    <n v="28675"/>
    <s v="GONZATRANS"/>
    <s v="Carga"/>
    <x v="0"/>
    <n v="10"/>
    <n v="20"/>
    <x v="0"/>
    <s v="CARREFOUR"/>
    <s v="DDP Cliente Inyección"/>
    <s v="Cadiz"/>
    <m/>
    <m/>
    <m/>
    <m/>
    <n v="40"/>
    <x v="13"/>
    <x v="146"/>
    <x v="47"/>
    <m/>
    <n v="0"/>
    <x v="0"/>
    <x v="0"/>
    <s v="SI"/>
    <s v="SI"/>
    <s v="Retraso"/>
    <n v="1"/>
    <n v="0"/>
    <s v="TRANS. PROPIO"/>
    <x v="29"/>
    <x v="7"/>
    <n v="468"/>
    <n v="18"/>
    <n v="0.2"/>
  </r>
  <r>
    <d v="2019-07-15T00:00:00"/>
    <d v="1899-12-30T20:00:00"/>
    <d v="1899-12-30T20:00:00"/>
    <m/>
    <x v="1"/>
    <s v="JAR"/>
    <d v="2019-07-15T20:00:00"/>
    <n v="28661"/>
    <s v="GONZATRANS"/>
    <s v="Carga"/>
    <x v="0"/>
    <n v="10"/>
    <n v="20"/>
    <x v="0"/>
    <s v="CARREFOUR"/>
    <s v="DDP Cliente Inyección"/>
    <s v="Almeria"/>
    <m/>
    <m/>
    <m/>
    <m/>
    <n v="40"/>
    <x v="0"/>
    <x v="146"/>
    <x v="50"/>
    <m/>
    <n v="0"/>
    <x v="0"/>
    <x v="0"/>
    <s v="SI"/>
    <s v="SI"/>
    <s v="SI"/>
    <n v="0"/>
    <n v="1"/>
    <s v="TRANS. PROPIO"/>
    <x v="29"/>
    <x v="7"/>
    <n v="468"/>
    <n v="18"/>
    <n v="0.2"/>
  </r>
  <r>
    <d v="2019-07-15T00:00:00"/>
    <d v="1899-12-30T16:00:00"/>
    <d v="1899-12-30T16:00:00"/>
    <m/>
    <x v="1"/>
    <s v="JAR"/>
    <d v="2019-07-15T16:00:00"/>
    <n v="29005"/>
    <s v="GARVI"/>
    <s v="Carga"/>
    <x v="0"/>
    <n v="3"/>
    <n v="5"/>
    <x v="0"/>
    <s v="CARREFOUR"/>
    <s v="DDP Cliente Inyección"/>
    <s v="Baleares"/>
    <m/>
    <m/>
    <m/>
    <m/>
    <n v="20"/>
    <x v="0"/>
    <x v="146"/>
    <x v="39"/>
    <m/>
    <n v="0"/>
    <x v="0"/>
    <x v="0"/>
    <s v="SI"/>
    <s v="SI"/>
    <s v="Adelanto"/>
    <n v="0"/>
    <n v="1"/>
    <s v="TRANS. PROPIO"/>
    <x v="29"/>
    <x v="7"/>
    <n v="468"/>
    <n v="18"/>
    <n v="0.2"/>
  </r>
  <r>
    <d v="2019-07-15T00:00:00"/>
    <d v="1899-12-30T13:15:00"/>
    <d v="1899-12-30T13:15:00"/>
    <m/>
    <x v="1"/>
    <s v="JAR"/>
    <d v="2019-07-15T13:30:00"/>
    <s v="29062-29023"/>
    <s v="DAVID BERTRAN"/>
    <s v="Carga"/>
    <x v="0"/>
    <n v="4"/>
    <n v="4"/>
    <x v="0"/>
    <s v="ITC"/>
    <s v="DDP Cliente Roto"/>
    <s v="Sta. Perpetua"/>
    <m/>
    <m/>
    <m/>
    <m/>
    <n v="15"/>
    <x v="6"/>
    <x v="146"/>
    <x v="60"/>
    <m/>
    <n v="0"/>
    <x v="0"/>
    <x v="0"/>
    <s v="SI"/>
    <s v="SI"/>
    <s v="SI"/>
    <n v="0"/>
    <n v="1"/>
    <s v="TRANS. PROPIO"/>
    <x v="29"/>
    <x v="7"/>
    <n v="468"/>
    <n v="18"/>
    <n v="0.2"/>
  </r>
  <r>
    <d v="2019-07-15T00:00:00"/>
    <d v="1899-12-30T18:00:00"/>
    <d v="1899-12-30T18:00:00"/>
    <m/>
    <x v="1"/>
    <s v="JAR"/>
    <d v="2019-07-15T18:00:00"/>
    <m/>
    <s v="GONZATRANS"/>
    <s v="Carga"/>
    <x v="1"/>
    <n v="13.5"/>
    <n v="26"/>
    <x v="0"/>
    <s v="GONZATRANS"/>
    <s v="Recogida diaria"/>
    <s v="varios"/>
    <m/>
    <m/>
    <m/>
    <m/>
    <n v="60"/>
    <x v="0"/>
    <x v="146"/>
    <x v="47"/>
    <m/>
    <n v="1"/>
    <x v="0"/>
    <x v="0"/>
    <s v="SI"/>
    <s v="SI"/>
    <s v="SI"/>
    <n v="0"/>
    <n v="1"/>
    <s v="TRANS. PROPIO"/>
    <x v="29"/>
    <x v="7"/>
    <n v="468"/>
    <n v="18"/>
    <n v="0.2"/>
  </r>
  <r>
    <d v="2019-07-15T00:00:00"/>
    <d v="1899-12-30T16:30:00"/>
    <m/>
    <m/>
    <x v="0"/>
    <s v="JAR"/>
    <d v="2019-07-15T16:30:00"/>
    <n v="6007469"/>
    <s v="BCN EXPRESS"/>
    <s v="Carga"/>
    <x v="0"/>
    <n v="1"/>
    <n v="1"/>
    <x v="1"/>
    <s v="SCHOELLER ALEMANIA"/>
    <s v="DDP Cliente Filial"/>
    <s v="Alemania"/>
    <m/>
    <m/>
    <m/>
    <m/>
    <n v="10"/>
    <x v="5"/>
    <x v="146"/>
    <x v="8"/>
    <m/>
    <n v="0"/>
    <x v="0"/>
    <x v="0"/>
    <s v="No"/>
    <s v="Sin cita"/>
    <s v="Sin cita"/>
    <n v="1"/>
    <n v="0"/>
    <s v="TRANS. PROPIO"/>
    <x v="29"/>
    <x v="7"/>
    <n v="468"/>
    <n v="18"/>
    <n v="0.2"/>
  </r>
  <r>
    <d v="2019-07-16T00:00:00"/>
    <d v="1899-12-30T16:45:00"/>
    <d v="1899-12-30T16:45:00"/>
    <m/>
    <x v="1"/>
    <s v="JAR"/>
    <d v="2019-07-16T17:00:00"/>
    <m/>
    <s v="TRANSPARETS"/>
    <s v="Carga"/>
    <x v="0"/>
    <n v="6"/>
    <n v="6"/>
    <x v="0"/>
    <s v="AQUA AMBIENT"/>
    <s v="Retira cliente Roto"/>
    <s v="varios"/>
    <m/>
    <m/>
    <m/>
    <m/>
    <n v="10"/>
    <x v="13"/>
    <x v="147"/>
    <x v="87"/>
    <m/>
    <n v="0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10:00:00"/>
    <d v="1899-12-30T10:00:00"/>
    <m/>
    <x v="1"/>
    <s v="JAR"/>
    <d v="2019-07-16T10:00:00"/>
    <n v="28648"/>
    <s v="GONZATRANS"/>
    <s v="Carga"/>
    <x v="0"/>
    <n v="5"/>
    <n v="10"/>
    <x v="0"/>
    <s v="CARREFOUR"/>
    <s v="DDP Cliente Inyección"/>
    <s v="Burgos"/>
    <m/>
    <m/>
    <m/>
    <m/>
    <n v="30"/>
    <x v="12"/>
    <x v="147"/>
    <x v="37"/>
    <m/>
    <n v="0"/>
    <x v="0"/>
    <x v="0"/>
    <s v="SI"/>
    <s v="SI"/>
    <s v="Retraso"/>
    <n v="1"/>
    <n v="0"/>
    <s v="TRANS. PROPIO"/>
    <x v="29"/>
    <x v="7"/>
    <n v="468"/>
    <n v="18"/>
    <n v="0.2"/>
  </r>
  <r>
    <d v="2019-07-16T00:00:00"/>
    <d v="1899-12-30T11:00:00"/>
    <d v="1899-12-30T11:00:00"/>
    <m/>
    <x v="1"/>
    <s v="JAR"/>
    <d v="2019-07-16T11:00:00"/>
    <n v="28660"/>
    <s v="GONZATRANS"/>
    <s v="Carga"/>
    <x v="0"/>
    <n v="10"/>
    <n v="20"/>
    <x v="0"/>
    <s v="CARREFOUR"/>
    <s v="DDP Cliente Inyección"/>
    <s v="Castellon"/>
    <m/>
    <m/>
    <m/>
    <m/>
    <n v="45"/>
    <x v="8"/>
    <x v="147"/>
    <x v="2"/>
    <m/>
    <n v="0"/>
    <x v="0"/>
    <x v="0"/>
    <s v="SI"/>
    <s v="SI"/>
    <s v="SI"/>
    <n v="0"/>
    <n v="1"/>
    <s v="TRANS. PROPIO"/>
    <x v="29"/>
    <x v="7"/>
    <n v="468"/>
    <n v="18"/>
    <n v="0.2"/>
  </r>
  <r>
    <d v="2019-07-16T00:00:00"/>
    <d v="1899-12-30T08:00:00"/>
    <d v="1899-12-30T08:00:00"/>
    <m/>
    <x v="1"/>
    <s v="JAR"/>
    <d v="2019-07-16T08:00:00"/>
    <m/>
    <s v="TRANSPARETS"/>
    <s v="Carga"/>
    <x v="0"/>
    <n v="6"/>
    <n v="7"/>
    <x v="0"/>
    <s v="AQUA AMBIENT"/>
    <s v="Retira cliente Roto"/>
    <s v="Montmelo"/>
    <m/>
    <m/>
    <m/>
    <m/>
    <n v="40"/>
    <x v="6"/>
    <x v="147"/>
    <x v="9"/>
    <m/>
    <n v="0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06:30:00"/>
    <d v="1899-12-30T06:30:00"/>
    <m/>
    <x v="1"/>
    <s v="JAR"/>
    <d v="2019-07-16T06:30:00"/>
    <n v="28575"/>
    <s v="JOSE REY"/>
    <s v="Carga"/>
    <x v="1"/>
    <n v="13.5"/>
    <n v="26"/>
    <x v="0"/>
    <s v="FLOMAY QUIMICA"/>
    <s v="DDP Cliente Roto"/>
    <s v="Huelva"/>
    <m/>
    <m/>
    <m/>
    <m/>
    <n v="40"/>
    <x v="6"/>
    <x v="147"/>
    <x v="61"/>
    <m/>
    <n v="1"/>
    <x v="0"/>
    <x v="0"/>
    <s v="SI"/>
    <s v="SI"/>
    <s v="Retraso"/>
    <n v="1"/>
    <n v="0"/>
    <s v="TRANS. PROPIO"/>
    <x v="29"/>
    <x v="7"/>
    <n v="468"/>
    <n v="18"/>
    <n v="0.2"/>
  </r>
  <r>
    <d v="2019-07-16T00:00:00"/>
    <d v="1899-12-30T11:30:00"/>
    <d v="1899-12-30T11:30:00"/>
    <m/>
    <x v="1"/>
    <s v="JAR"/>
    <d v="2019-07-16T11:30:00"/>
    <s v="28784-28944-29049"/>
    <s v="NADAL-FORWARDING"/>
    <s v="Carga"/>
    <x v="0"/>
    <n v="2"/>
    <n v="4"/>
    <x v="0"/>
    <s v="PDR CANARIAS"/>
    <s v="Retira cliente Inyección"/>
    <s v="Canarias"/>
    <m/>
    <m/>
    <m/>
    <m/>
    <n v="30"/>
    <x v="8"/>
    <x v="147"/>
    <x v="5"/>
    <m/>
    <n v="0"/>
    <x v="0"/>
    <x v="0"/>
    <s v="SI"/>
    <s v="SI"/>
    <s v="Retraso"/>
    <n v="1"/>
    <n v="0"/>
    <s v="CLIENTES"/>
    <x v="29"/>
    <x v="7"/>
    <n v="468"/>
    <n v="18"/>
    <n v="0.2"/>
  </r>
  <r>
    <d v="2019-07-16T00:00:00"/>
    <d v="1899-12-30T09:30:00"/>
    <d v="1899-12-30T09:30:00"/>
    <m/>
    <x v="1"/>
    <s v="JAR"/>
    <d v="2019-07-16T09:30:00"/>
    <n v="28991"/>
    <s v="J H L"/>
    <s v="Carga"/>
    <x v="1"/>
    <n v="13.5"/>
    <n v="26"/>
    <x v="0"/>
    <s v="FLUIDRA"/>
    <s v="DDP Cliente Roto"/>
    <s v="Portugal"/>
    <m/>
    <m/>
    <m/>
    <m/>
    <n v="60"/>
    <x v="2"/>
    <x v="146"/>
    <x v="50"/>
    <m/>
    <n v="1"/>
    <x v="0"/>
    <x v="0"/>
    <s v="SI"/>
    <s v="Adelanto"/>
    <s v="Adelanto"/>
    <n v="0"/>
    <n v="1"/>
    <s v="TRANS. PROPIO"/>
    <x v="29"/>
    <x v="7"/>
    <n v="468"/>
    <n v="18"/>
    <n v="0.2"/>
  </r>
  <r>
    <d v="2019-07-16T00:00:00"/>
    <d v="1899-12-30T06:00:00"/>
    <d v="1899-12-30T06:00:00"/>
    <m/>
    <x v="1"/>
    <s v="JAR"/>
    <d v="2019-07-16T06:00:00"/>
    <m/>
    <s v="GARVI"/>
    <s v="Carga"/>
    <x v="1"/>
    <n v="13.5"/>
    <n v="26"/>
    <x v="0"/>
    <s v="SIGMA "/>
    <s v="Proveedor Inyección"/>
    <s v="Cornella"/>
    <m/>
    <m/>
    <m/>
    <m/>
    <n v="60"/>
    <x v="8"/>
    <x v="147"/>
    <x v="76"/>
    <m/>
    <n v="1"/>
    <x v="0"/>
    <x v="0"/>
    <s v="SI"/>
    <s v="SI"/>
    <s v="SI"/>
    <n v="0"/>
    <n v="1"/>
    <s v="PROVEEDORES"/>
    <x v="29"/>
    <x v="7"/>
    <n v="468"/>
    <n v="18"/>
    <n v="0.2"/>
  </r>
  <r>
    <d v="2019-07-16T00:00:00"/>
    <d v="1899-12-30T08:30:00"/>
    <d v="1899-12-30T08:30:00"/>
    <m/>
    <x v="1"/>
    <s v="JAR"/>
    <d v="2019-07-16T08:30:00"/>
    <n v="3680452814"/>
    <s v="SUS MEDIOS"/>
    <s v="Carga"/>
    <x v="1"/>
    <n v="13.5"/>
    <n v="26"/>
    <x v="0"/>
    <s v="CHEP"/>
    <s v="Retira cliente Inyección"/>
    <s v="Varios"/>
    <m/>
    <m/>
    <m/>
    <m/>
    <n v="60"/>
    <x v="8"/>
    <x v="147"/>
    <x v="20"/>
    <m/>
    <n v="1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11:45:00"/>
    <d v="1899-12-30T11:45:00"/>
    <m/>
    <x v="1"/>
    <s v="JAR"/>
    <d v="2019-07-16T12:00:00"/>
    <m/>
    <s v="SUS MEDIOS"/>
    <s v="Descarga"/>
    <x v="0"/>
    <n v="1"/>
    <n v="1"/>
    <x v="0"/>
    <s v="CHAMPION MOULDINGS"/>
    <s v="Proveedor Inyección"/>
    <s v="PALAU"/>
    <m/>
    <m/>
    <m/>
    <m/>
    <n v="10"/>
    <x v="6"/>
    <x v="147"/>
    <x v="22"/>
    <m/>
    <n v="0"/>
    <x v="0"/>
    <x v="0"/>
    <s v="SI"/>
    <s v="SI"/>
    <s v="Adelanto"/>
    <n v="0"/>
    <n v="1"/>
    <s v="PROVEEDORES"/>
    <x v="29"/>
    <x v="7"/>
    <n v="468"/>
    <n v="18"/>
    <n v="0.2"/>
  </r>
  <r>
    <d v="2019-07-16T00:00:00"/>
    <d v="1899-12-30T13:00:00"/>
    <d v="1899-12-30T13:00:00"/>
    <m/>
    <x v="1"/>
    <s v="JAR"/>
    <d v="2019-07-16T13:00:00"/>
    <n v="28824"/>
    <s v="TROTA"/>
    <s v="Carga"/>
    <x v="1"/>
    <n v="13.5"/>
    <n v="26"/>
    <x v="2"/>
    <s v="ASOFRUBE"/>
    <s v="DDP Cliente Inyección"/>
    <s v="FRAGA"/>
    <m/>
    <m/>
    <m/>
    <m/>
    <n v="45"/>
    <x v="12"/>
    <x v="147"/>
    <x v="22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6T00:00:00"/>
    <d v="1899-12-30T15:00:00"/>
    <d v="1899-12-30T15:00:00"/>
    <m/>
    <x v="1"/>
    <s v="JAR"/>
    <d v="2019-07-16T15:00:00"/>
    <n v="28824"/>
    <s v="TROTA"/>
    <s v="Carga"/>
    <x v="1"/>
    <n v="13.5"/>
    <n v="26"/>
    <x v="2"/>
    <s v="ASOFRUBE"/>
    <s v="DDP Cliente Inyección"/>
    <s v="FRAGA"/>
    <m/>
    <m/>
    <m/>
    <m/>
    <n v="45"/>
    <x v="12"/>
    <x v="147"/>
    <x v="1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6T00:00:00"/>
    <d v="1899-12-30T18:00:00"/>
    <d v="1899-12-30T18:00:00"/>
    <m/>
    <x v="1"/>
    <s v="JAR"/>
    <d v="2019-07-16T18:00:00"/>
    <n v="28824"/>
    <s v="TROTA"/>
    <s v="Carga"/>
    <x v="1"/>
    <n v="13.5"/>
    <n v="26"/>
    <x v="2"/>
    <s v="ASOFRUBE"/>
    <s v="DDP Cliente Inyección"/>
    <s v="FRAGA"/>
    <m/>
    <m/>
    <m/>
    <m/>
    <n v="45"/>
    <x v="12"/>
    <x v="147"/>
    <x v="60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6T00:00:00"/>
    <d v="1899-12-30T12:30:00"/>
    <d v="1899-12-30T12:30:00"/>
    <m/>
    <x v="1"/>
    <s v="JAR"/>
    <d v="2019-07-16T12:30:00"/>
    <n v="28824"/>
    <s v="GONZATRANS"/>
    <s v="Carga"/>
    <x v="1"/>
    <n v="13.5"/>
    <n v="26"/>
    <x v="2"/>
    <s v="ASOFRUBE"/>
    <s v="DDP Cliente Inyección"/>
    <s v="Fraga"/>
    <m/>
    <m/>
    <m/>
    <m/>
    <n v="45"/>
    <x v="13"/>
    <x v="146"/>
    <x v="201"/>
    <m/>
    <n v="1"/>
    <x v="0"/>
    <x v="0"/>
    <s v="SI"/>
    <s v="Adelanto"/>
    <s v="Adelanto"/>
    <n v="0"/>
    <n v="1"/>
    <s v="TRANS. PROPIO"/>
    <x v="29"/>
    <x v="7"/>
    <n v="468"/>
    <n v="18"/>
    <n v="0.2"/>
  </r>
  <r>
    <d v="2019-07-16T00:00:00"/>
    <d v="1899-12-30T13:30:00"/>
    <d v="1899-12-30T13:30:00"/>
    <m/>
    <x v="1"/>
    <s v="JAR"/>
    <d v="2019-07-16T13:30:00"/>
    <n v="28824"/>
    <s v="GONZATRANS"/>
    <s v="Carga"/>
    <x v="1"/>
    <n v="13.5"/>
    <n v="26"/>
    <x v="2"/>
    <s v="ASOFRUBE"/>
    <s v="DDP Cliente Inyección"/>
    <s v="Fraga"/>
    <m/>
    <m/>
    <m/>
    <m/>
    <n v="45"/>
    <x v="6"/>
    <x v="147"/>
    <x v="14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6T00:00:00"/>
    <d v="1899-12-30T07:45:00"/>
    <d v="1899-12-30T07:45:00"/>
    <m/>
    <x v="1"/>
    <s v="JAR"/>
    <d v="2019-07-16T08:00:00"/>
    <n v="28890"/>
    <s v="DAVID BERTRAN"/>
    <s v="Carga"/>
    <x v="0"/>
    <n v="4"/>
    <n v="7"/>
    <x v="0"/>
    <s v="INORPACK"/>
    <s v="DDP Cliente Inyección"/>
    <s v="San Esteve Sesrovires"/>
    <m/>
    <m/>
    <m/>
    <m/>
    <n v="15"/>
    <x v="5"/>
    <x v="147"/>
    <x v="213"/>
    <m/>
    <n v="0"/>
    <x v="0"/>
    <x v="0"/>
    <s v="SI"/>
    <s v="SI"/>
    <s v="SI"/>
    <n v="0"/>
    <n v="1"/>
    <s v="TRANS. PROPIO"/>
    <x v="29"/>
    <x v="7"/>
    <n v="468"/>
    <n v="18"/>
    <n v="0.2"/>
  </r>
  <r>
    <d v="2019-07-16T00:00:00"/>
    <d v="1899-12-30T11:15:00"/>
    <d v="1899-12-30T11:15:00"/>
    <m/>
    <x v="1"/>
    <s v="JAR"/>
    <d v="2019-07-16T11:30:00"/>
    <n v="6007399"/>
    <s v="BREGER"/>
    <s v="Carga"/>
    <x v="1"/>
    <n v="13.5"/>
    <n v="22"/>
    <x v="0"/>
    <s v="SCHOELLER FRANCIA"/>
    <s v="Retira cliente Filial"/>
    <s v="France"/>
    <m/>
    <m/>
    <m/>
    <m/>
    <n v="45"/>
    <x v="12"/>
    <x v="147"/>
    <x v="75"/>
    <m/>
    <n v="1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12:00:00"/>
    <d v="1899-12-30T12:00:00"/>
    <m/>
    <x v="1"/>
    <s v="JAR"/>
    <d v="2019-07-16T12:00:00"/>
    <m/>
    <s v="GONZATRANS"/>
    <s v="Carga"/>
    <x v="0"/>
    <n v="5"/>
    <n v="10"/>
    <x v="0"/>
    <s v="GONZATRANS"/>
    <s v="DDP Cliente Inyección"/>
    <s v="Varios"/>
    <m/>
    <m/>
    <m/>
    <m/>
    <n v="40"/>
    <x v="8"/>
    <x v="147"/>
    <x v="37"/>
    <m/>
    <n v="0"/>
    <x v="0"/>
    <x v="0"/>
    <s v="SI"/>
    <s v="SI"/>
    <s v="Retraso"/>
    <n v="1"/>
    <n v="0"/>
    <s v="TRANS. PROPIO"/>
    <x v="29"/>
    <x v="7"/>
    <n v="468"/>
    <n v="18"/>
    <n v="0.2"/>
  </r>
  <r>
    <d v="2019-07-16T00:00:00"/>
    <d v="1899-12-30T10:45:00"/>
    <d v="1899-12-30T10:45:00"/>
    <m/>
    <x v="1"/>
    <s v="JAR"/>
    <d v="2019-07-16T11:00:00"/>
    <s v="6007405-7449"/>
    <s v="BREGER"/>
    <s v="Carga"/>
    <x v="0"/>
    <n v="5"/>
    <n v="10"/>
    <x v="0"/>
    <s v="SCHOELLER FRANCIA"/>
    <s v="Retira cliente Filial"/>
    <s v="France"/>
    <m/>
    <m/>
    <m/>
    <m/>
    <n v="30"/>
    <x v="6"/>
    <x v="147"/>
    <x v="32"/>
    <m/>
    <n v="0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17:15:00"/>
    <d v="1899-12-30T17:15:00"/>
    <m/>
    <x v="1"/>
    <s v="JAR"/>
    <d v="2019-07-16T17:30:00"/>
    <m/>
    <s v="TRANSABADELL"/>
    <s v="Carga"/>
    <x v="0"/>
    <n v="6"/>
    <n v="11"/>
    <x v="0"/>
    <s v="TRANSABADELL"/>
    <s v="DDP Cliente Inyección"/>
    <s v="varios"/>
    <m/>
    <m/>
    <m/>
    <m/>
    <n v="30"/>
    <x v="0"/>
    <x v="147"/>
    <x v="93"/>
    <m/>
    <n v="0"/>
    <x v="0"/>
    <x v="0"/>
    <s v="SI"/>
    <s v="SI"/>
    <s v="SI"/>
    <n v="0"/>
    <n v="1"/>
    <s v="TRANS. PROPIO"/>
    <x v="29"/>
    <x v="7"/>
    <n v="468"/>
    <n v="18"/>
    <n v="0.2"/>
  </r>
  <r>
    <d v="2019-07-16T00:00:00"/>
    <d v="1899-12-30T12:10:00"/>
    <d v="1899-12-30T12:10:00"/>
    <m/>
    <x v="1"/>
    <s v="JAR"/>
    <d v="2019-07-16T12:00:00"/>
    <n v="28960"/>
    <s v="DAVID BERTRAN"/>
    <s v="Carga"/>
    <x v="0"/>
    <n v="4"/>
    <n v="14"/>
    <x v="0"/>
    <s v="DOSIM"/>
    <s v="DDP Cliente Roto"/>
    <s v="Barcelona"/>
    <m/>
    <m/>
    <m/>
    <m/>
    <n v="20"/>
    <x v="6"/>
    <x v="147"/>
    <x v="24"/>
    <m/>
    <n v="0"/>
    <x v="0"/>
    <x v="0"/>
    <s v="SI"/>
    <s v="SI"/>
    <s v="SI"/>
    <n v="0"/>
    <n v="1"/>
    <s v="TRANS. PROPIO"/>
    <x v="29"/>
    <x v="7"/>
    <n v="468"/>
    <n v="18"/>
    <n v="0.2"/>
  </r>
  <r>
    <d v="2019-07-16T00:00:00"/>
    <d v="1899-12-30T15:30:00"/>
    <d v="1899-12-30T15:30:00"/>
    <m/>
    <x v="1"/>
    <s v="JAR"/>
    <d v="2019-07-16T15:30:00"/>
    <m/>
    <s v="GARVI"/>
    <s v="Descarga"/>
    <x v="0"/>
    <n v="14"/>
    <n v="8"/>
    <x v="0"/>
    <s v="POLIURETANOS RIVAS"/>
    <s v="Proveedor Roto"/>
    <s v="PALAU"/>
    <m/>
    <m/>
    <m/>
    <m/>
    <n v="60"/>
    <x v="2"/>
    <x v="147"/>
    <x v="7"/>
    <m/>
    <n v="0"/>
    <x v="0"/>
    <x v="0"/>
    <s v="SI"/>
    <s v="SI"/>
    <s v="SI"/>
    <n v="0"/>
    <n v="1"/>
    <s v="PROVEEDORES"/>
    <x v="29"/>
    <x v="7"/>
    <n v="468"/>
    <n v="18"/>
    <n v="0.2"/>
  </r>
  <r>
    <d v="2019-07-16T00:00:00"/>
    <d v="1899-12-30T14:30:00"/>
    <d v="1899-12-30T14:30:00"/>
    <m/>
    <x v="1"/>
    <s v="JAR"/>
    <d v="2019-07-16T14:30:00"/>
    <n v="3680452818"/>
    <s v="SUS MEDIOS"/>
    <s v="Carga"/>
    <x v="1"/>
    <n v="13.5"/>
    <n v="26"/>
    <x v="0"/>
    <s v="CHEP"/>
    <s v="Retira cliente Inyección"/>
    <s v="Varios"/>
    <m/>
    <m/>
    <m/>
    <m/>
    <n v="60"/>
    <x v="0"/>
    <x v="147"/>
    <x v="12"/>
    <m/>
    <n v="1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16:00:00"/>
    <d v="1899-12-30T16:00:00"/>
    <m/>
    <x v="1"/>
    <s v="JAR"/>
    <d v="2019-07-16T16:00:00"/>
    <n v="3680459748"/>
    <s v="SUS MEDIOS"/>
    <s v="Carga"/>
    <x v="1"/>
    <n v="13.5"/>
    <n v="26"/>
    <x v="0"/>
    <s v="CHEP"/>
    <s v="Retira cliente Inyección"/>
    <s v="Varios"/>
    <m/>
    <m/>
    <m/>
    <m/>
    <n v="60"/>
    <x v="2"/>
    <x v="147"/>
    <x v="13"/>
    <m/>
    <n v="1"/>
    <x v="0"/>
    <x v="0"/>
    <s v="SI"/>
    <s v="SI"/>
    <s v="SI"/>
    <n v="0"/>
    <n v="1"/>
    <s v="CLIENTES"/>
    <x v="29"/>
    <x v="7"/>
    <n v="468"/>
    <n v="18"/>
    <n v="0.2"/>
  </r>
  <r>
    <d v="2019-07-16T00:00:00"/>
    <d v="1899-12-30T19:00:00"/>
    <d v="1899-12-30T19:00:00"/>
    <m/>
    <x v="1"/>
    <s v="JAR"/>
    <d v="2019-07-16T19:00:00"/>
    <n v="28824"/>
    <s v="GONZATRANS"/>
    <s v="Carga"/>
    <x v="1"/>
    <n v="13.5"/>
    <n v="26"/>
    <x v="2"/>
    <s v="ASOFRUBE"/>
    <s v="DDP Cliente Inyección"/>
    <s v="Fraga"/>
    <m/>
    <m/>
    <m/>
    <m/>
    <n v="45"/>
    <x v="13"/>
    <x v="147"/>
    <x v="56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6T00:00:00"/>
    <d v="1899-12-30T20:00:00"/>
    <m/>
    <m/>
    <x v="0"/>
    <s v="JAR"/>
    <d v="2019-07-16T20:00:00"/>
    <s v="28386-27826"/>
    <s v="J H L"/>
    <s v="Carga"/>
    <x v="0"/>
    <n v="3"/>
    <n v="5"/>
    <x v="0"/>
    <s v="VARIOS"/>
    <s v="Retira cliente Inyección"/>
    <s v="Portugal"/>
    <m/>
    <m/>
    <m/>
    <m/>
    <n v="20"/>
    <x v="2"/>
    <x v="147"/>
    <x v="50"/>
    <m/>
    <n v="0"/>
    <x v="0"/>
    <x v="0"/>
    <s v="No"/>
    <s v="Sin cita"/>
    <s v="Sin cita"/>
    <n v="1"/>
    <n v="0"/>
    <s v="CLIENTES"/>
    <x v="29"/>
    <x v="7"/>
    <n v="468"/>
    <n v="18"/>
    <n v="0.2"/>
  </r>
  <r>
    <d v="2019-07-17T00:00:00"/>
    <d v="1899-12-30T08:30:00"/>
    <d v="1899-12-30T08:30:00"/>
    <m/>
    <x v="1"/>
    <s v="JAR"/>
    <d v="2019-07-17T08:30:00"/>
    <m/>
    <s v="JOSE REY"/>
    <s v="Carga"/>
    <x v="1"/>
    <n v="13.5"/>
    <n v="26"/>
    <x v="0"/>
    <s v="FLUIDRA"/>
    <s v="DDP Cliente Roto"/>
    <s v="Maçanet "/>
    <m/>
    <m/>
    <m/>
    <m/>
    <n v="60"/>
    <x v="6"/>
    <x v="148"/>
    <x v="20"/>
    <m/>
    <n v="1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1:00:00"/>
    <d v="1899-12-30T11:00:00"/>
    <m/>
    <x v="1"/>
    <s v="JAR"/>
    <d v="2019-07-17T11:00:00"/>
    <m/>
    <s v="SUS MEDIOS"/>
    <s v="Descarga"/>
    <x v="0"/>
    <n v="3"/>
    <n v="1"/>
    <x v="0"/>
    <s v="EUROGRATE"/>
    <s v="Proveedor Roto"/>
    <s v="PALAU"/>
    <m/>
    <m/>
    <m/>
    <m/>
    <n v="10"/>
    <x v="12"/>
    <x v="148"/>
    <x v="2"/>
    <m/>
    <n v="0"/>
    <x v="0"/>
    <x v="0"/>
    <s v="SI"/>
    <s v="SI"/>
    <s v="SI"/>
    <n v="0"/>
    <n v="1"/>
    <s v="PROVEEDORES"/>
    <x v="29"/>
    <x v="7"/>
    <n v="468"/>
    <n v="18"/>
    <n v="0.2"/>
  </r>
  <r>
    <d v="2019-07-17T00:00:00"/>
    <d v="1899-12-30T11:30:00"/>
    <d v="1899-12-30T11:30:00"/>
    <m/>
    <x v="1"/>
    <s v="JAR"/>
    <d v="2019-07-17T11:30:00"/>
    <n v="28824"/>
    <s v="TROTA"/>
    <s v="Carga"/>
    <x v="1"/>
    <n v="13.5"/>
    <n v="26"/>
    <x v="2"/>
    <s v="ASOFRUBE"/>
    <s v="DDP Cliente Inyección"/>
    <s v="FRAGA"/>
    <m/>
    <m/>
    <m/>
    <m/>
    <n v="45"/>
    <x v="13"/>
    <x v="148"/>
    <x v="12"/>
    <m/>
    <n v="1"/>
    <x v="0"/>
    <x v="0"/>
    <s v="SI"/>
    <s v="SI"/>
    <s v="Retraso"/>
    <n v="1"/>
    <n v="0"/>
    <s v="TRANS. PROPIO"/>
    <x v="29"/>
    <x v="7"/>
    <n v="468"/>
    <n v="18"/>
    <n v="0.2"/>
  </r>
  <r>
    <d v="2019-07-17T00:00:00"/>
    <d v="1899-12-30T15:30:00"/>
    <d v="1899-12-30T15:30:00"/>
    <m/>
    <x v="1"/>
    <s v="JAR"/>
    <d v="2019-07-17T15:30:00"/>
    <n v="28824"/>
    <s v="TROTA"/>
    <s v="Carga"/>
    <x v="1"/>
    <n v="13.5"/>
    <n v="26"/>
    <x v="2"/>
    <s v="ASOFRUBE"/>
    <s v="DDP Cliente Inyección"/>
    <s v="FRAGA"/>
    <m/>
    <m/>
    <m/>
    <m/>
    <m/>
    <x v="10"/>
    <x v="23"/>
    <x v="119"/>
    <m/>
    <n v="1"/>
    <x v="1"/>
    <x v="1"/>
    <s v="N/A"/>
    <s v="N/A"/>
    <s v="N/A"/>
    <n v="1"/>
    <n v="0"/>
    <s v="TRANS. PROPIO"/>
    <x v="5"/>
    <x v="2"/>
    <n v="468"/>
    <n v="18"/>
    <n v="0.2"/>
  </r>
  <r>
    <d v="2019-07-17T00:00:00"/>
    <d v="1899-12-30T18:30:00"/>
    <d v="1899-12-30T18:30:00"/>
    <m/>
    <x v="1"/>
    <s v="JAR"/>
    <d v="2019-07-17T18:30:00"/>
    <n v="28824"/>
    <s v="TROTA"/>
    <s v="Carga"/>
    <x v="1"/>
    <n v="13.5"/>
    <n v="26"/>
    <x v="2"/>
    <s v="ASOFRUBE"/>
    <s v="DDP Cliente Inyección"/>
    <s v="FRAGA"/>
    <m/>
    <m/>
    <m/>
    <m/>
    <n v="45"/>
    <x v="2"/>
    <x v="148"/>
    <x v="48"/>
    <m/>
    <n v="1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4:00:00"/>
    <d v="1899-12-30T14:00:00"/>
    <m/>
    <x v="1"/>
    <s v="JAR"/>
    <d v="2019-07-17T14:00:00"/>
    <n v="28824"/>
    <s v="GONZATRANS"/>
    <s v="Carga"/>
    <x v="1"/>
    <n v="13.5"/>
    <n v="26"/>
    <x v="2"/>
    <s v="ASOFRUBE"/>
    <s v="DDP Cliente Inyección"/>
    <s v="Fraga"/>
    <m/>
    <m/>
    <m/>
    <m/>
    <n v="45"/>
    <x v="6"/>
    <x v="148"/>
    <x v="14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7T00:00:00"/>
    <d v="1899-12-30T16:00:00"/>
    <d v="1899-12-30T16:00:00"/>
    <m/>
    <x v="1"/>
    <s v="JAR"/>
    <d v="2019-07-17T16:00:00"/>
    <n v="28824"/>
    <s v="GONZATRANS"/>
    <s v="Carga"/>
    <x v="1"/>
    <n v="13.5"/>
    <n v="26"/>
    <x v="2"/>
    <s v="ASOFRUBE"/>
    <s v="DDP Cliente Inyección"/>
    <s v="Fraga"/>
    <m/>
    <m/>
    <m/>
    <m/>
    <n v="45"/>
    <x v="6"/>
    <x v="148"/>
    <x v="5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7T00:00:00"/>
    <d v="1899-12-30T10:00:00"/>
    <d v="1899-12-30T10:00:00"/>
    <m/>
    <x v="1"/>
    <s v="JAR"/>
    <d v="2019-07-17T10:00:00"/>
    <n v="28577"/>
    <s v="GEFCO"/>
    <s v="Carga"/>
    <x v="0"/>
    <n v="10"/>
    <n v="20"/>
    <x v="0"/>
    <s v="TARKETT FLOORS"/>
    <s v="Retira cliente Inyección"/>
    <s v="Ontigola"/>
    <m/>
    <m/>
    <m/>
    <m/>
    <n v="30"/>
    <x v="8"/>
    <x v="148"/>
    <x v="61"/>
    <m/>
    <n v="0"/>
    <x v="0"/>
    <x v="0"/>
    <s v="SI"/>
    <s v="SI"/>
    <s v="Adelanto"/>
    <n v="0"/>
    <n v="1"/>
    <s v="CLIENTES"/>
    <x v="29"/>
    <x v="7"/>
    <n v="468"/>
    <n v="18"/>
    <n v="0.2"/>
  </r>
  <r>
    <d v="2019-07-17T00:00:00"/>
    <d v="1899-12-30T08:00:00"/>
    <d v="1899-12-30T08:00:00"/>
    <m/>
    <x v="1"/>
    <s v="JAR"/>
    <d v="2019-07-17T08:00:00"/>
    <m/>
    <s v="ALGAITRUCK"/>
    <s v="Descarga"/>
    <x v="1"/>
    <n v="13.5"/>
    <n v="22"/>
    <x v="0"/>
    <s v="SCHOELLER  LORQUI"/>
    <s v="Entre plantas"/>
    <s v="PALAU"/>
    <m/>
    <m/>
    <m/>
    <m/>
    <n v="60"/>
    <x v="6"/>
    <x v="148"/>
    <x v="9"/>
    <m/>
    <n v="1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0:30:00"/>
    <d v="1899-12-30T10:30:00"/>
    <m/>
    <x v="1"/>
    <s v="JAR"/>
    <d v="2019-07-17T10:30:00"/>
    <m/>
    <s v="ALGAITRUCK"/>
    <s v="Carga"/>
    <x v="1"/>
    <n v="13.5"/>
    <n v="22"/>
    <x v="0"/>
    <s v="SCHOELLER  LORQUI"/>
    <s v="Entre plantas"/>
    <s v="Lorqui"/>
    <m/>
    <m/>
    <m/>
    <m/>
    <n v="45"/>
    <x v="6"/>
    <x v="148"/>
    <x v="1"/>
    <m/>
    <n v="1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5:00:00"/>
    <d v="1899-12-30T15:00:00"/>
    <m/>
    <x v="1"/>
    <s v="JAR"/>
    <d v="2019-07-17T15:00:00"/>
    <n v="28739"/>
    <s v="GARVI"/>
    <s v="Carga"/>
    <x v="0"/>
    <n v="4"/>
    <n v="2"/>
    <x v="0"/>
    <s v="CALVIA 2000 EDAR BENDINAT"/>
    <s v="DDP Cliente Roto"/>
    <s v="Baleares"/>
    <m/>
    <m/>
    <m/>
    <m/>
    <n v="15"/>
    <x v="6"/>
    <x v="148"/>
    <x v="32"/>
    <m/>
    <n v="0"/>
    <x v="0"/>
    <x v="0"/>
    <s v="SI"/>
    <s v="SI"/>
    <s v="Adelanto"/>
    <n v="0"/>
    <n v="1"/>
    <s v="TRANS. PROPIO"/>
    <x v="29"/>
    <x v="7"/>
    <n v="468"/>
    <n v="18"/>
    <n v="0.2"/>
  </r>
  <r>
    <d v="2019-07-17T00:00:00"/>
    <d v="1899-12-30T11:45:00"/>
    <d v="1899-12-30T11:45:00"/>
    <m/>
    <x v="1"/>
    <s v="JAR"/>
    <d v="2019-07-17T12:00:00"/>
    <n v="28889"/>
    <s v="NADAL-FORWARDING"/>
    <s v="Carga"/>
    <x v="0"/>
    <n v="2"/>
    <n v="4"/>
    <x v="0"/>
    <s v="CAVAS CATALANAS"/>
    <s v="DDP Cliente Inyección"/>
    <s v="Las Palmas"/>
    <m/>
    <m/>
    <m/>
    <m/>
    <n v="10"/>
    <x v="8"/>
    <x v="148"/>
    <x v="63"/>
    <m/>
    <n v="0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0:15:00"/>
    <d v="1899-12-30T10:15:00"/>
    <m/>
    <x v="1"/>
    <s v="JAR"/>
    <d v="2019-07-17T10:30:00"/>
    <n v="29012"/>
    <s v="MASCARO MOREIRA"/>
    <s v="Carga"/>
    <x v="0"/>
    <n v="1"/>
    <n v="2"/>
    <x v="0"/>
    <s v="FERRER SERRA"/>
    <s v="Retira cliente Inyección"/>
    <s v="Baleares"/>
    <m/>
    <m/>
    <m/>
    <m/>
    <n v="10"/>
    <x v="8"/>
    <x v="148"/>
    <x v="43"/>
    <m/>
    <n v="0"/>
    <x v="0"/>
    <x v="0"/>
    <s v="SI"/>
    <s v="SI"/>
    <s v="SI"/>
    <n v="0"/>
    <n v="1"/>
    <s v="CLIENTES"/>
    <x v="29"/>
    <x v="7"/>
    <n v="468"/>
    <n v="18"/>
    <n v="0.2"/>
  </r>
  <r>
    <d v="2019-07-17T00:00:00"/>
    <d v="1899-12-30T09:00:00"/>
    <d v="1899-12-30T09:00:00"/>
    <m/>
    <x v="1"/>
    <s v="JAR"/>
    <d v="2019-07-17T09:00:00"/>
    <n v="3680452815"/>
    <s v="SUS MEDIOS"/>
    <s v="Carga"/>
    <x v="1"/>
    <n v="13.5"/>
    <n v="26"/>
    <x v="0"/>
    <s v="CHEP"/>
    <s v="Retira cliente Inyección"/>
    <s v="Varios"/>
    <m/>
    <m/>
    <m/>
    <m/>
    <n v="60"/>
    <x v="8"/>
    <x v="148"/>
    <x v="22"/>
    <m/>
    <n v="1"/>
    <x v="0"/>
    <x v="0"/>
    <s v="SI"/>
    <s v="SI"/>
    <s v="SI"/>
    <n v="0"/>
    <n v="1"/>
    <s v="CLIENTES"/>
    <x v="29"/>
    <x v="7"/>
    <n v="468"/>
    <n v="18"/>
    <n v="0.2"/>
  </r>
  <r>
    <d v="2019-07-17T00:00:00"/>
    <d v="1899-12-30T12:15:00"/>
    <d v="1899-12-30T12:15:00"/>
    <m/>
    <x v="1"/>
    <s v="JAR"/>
    <d v="2019-07-17T12:30:00"/>
    <n v="28981"/>
    <s v="CBL"/>
    <s v="Carga"/>
    <x v="0"/>
    <n v="1"/>
    <n v="2"/>
    <x v="0"/>
    <s v="ESTABLECIMIENTOS ALVAREZ"/>
    <s v="Retira cliente Inyección"/>
    <s v="Madrid"/>
    <m/>
    <m/>
    <m/>
    <m/>
    <n v="10"/>
    <x v="6"/>
    <x v="148"/>
    <x v="65"/>
    <m/>
    <n v="0"/>
    <x v="0"/>
    <x v="0"/>
    <s v="SI"/>
    <s v="SI"/>
    <s v="Retraso"/>
    <n v="1"/>
    <n v="0"/>
    <s v="CLIENTES"/>
    <x v="29"/>
    <x v="7"/>
    <n v="468"/>
    <n v="18"/>
    <n v="0.2"/>
  </r>
  <r>
    <d v="2019-07-17T00:00:00"/>
    <d v="1899-12-30T09:30:00"/>
    <d v="1899-12-30T09:30:00"/>
    <m/>
    <x v="1"/>
    <s v="JAR"/>
    <d v="2019-07-17T09:30:00"/>
    <m/>
    <s v="COBARPLAS"/>
    <s v="Descarga"/>
    <x v="0"/>
    <n v="5"/>
    <n v="9"/>
    <x v="0"/>
    <s v="COBARPLAST"/>
    <s v="Proveedor Roto"/>
    <s v="PALAU"/>
    <m/>
    <m/>
    <m/>
    <m/>
    <n v="40"/>
    <x v="12"/>
    <x v="148"/>
    <x v="20"/>
    <m/>
    <n v="0"/>
    <x v="0"/>
    <x v="0"/>
    <s v="SI"/>
    <s v="SI"/>
    <s v="Adelanto"/>
    <n v="0"/>
    <n v="1"/>
    <s v="PROVEEDORES"/>
    <x v="29"/>
    <x v="7"/>
    <n v="468"/>
    <n v="18"/>
    <n v="0.2"/>
  </r>
  <r>
    <d v="2019-07-17T00:00:00"/>
    <d v="1899-12-30T12:00:00"/>
    <d v="1899-12-30T12:00:00"/>
    <m/>
    <x v="1"/>
    <s v="JAR"/>
    <d v="2019-07-17T12:00:00"/>
    <m/>
    <s v="COBARPLAS"/>
    <s v="Descarga"/>
    <x v="0"/>
    <n v="5"/>
    <n v="9"/>
    <x v="0"/>
    <s v="COBARPLAST"/>
    <s v="Proveedor Roto"/>
    <s v="PALAU"/>
    <m/>
    <m/>
    <m/>
    <m/>
    <n v="40"/>
    <x v="12"/>
    <x v="148"/>
    <x v="4"/>
    <m/>
    <n v="0"/>
    <x v="0"/>
    <x v="0"/>
    <s v="SI"/>
    <s v="SI"/>
    <s v="SI"/>
    <n v="0"/>
    <n v="1"/>
    <s v="PROVEEDORES"/>
    <x v="29"/>
    <x v="7"/>
    <n v="468"/>
    <n v="18"/>
    <n v="0.2"/>
  </r>
  <r>
    <d v="2019-07-17T00:00:00"/>
    <d v="1899-12-30T07:45:00"/>
    <d v="1899-12-30T07:45:00"/>
    <m/>
    <x v="1"/>
    <s v="JAR"/>
    <d v="2019-07-17T08:00:00"/>
    <n v="28829"/>
    <s v="DAVID BERTRAN"/>
    <s v="Carga"/>
    <x v="0"/>
    <n v="1"/>
    <n v="1"/>
    <x v="0"/>
    <s v="MANUFACTURAS DE PLASTICOS REFORZADOS"/>
    <s v="DDP Cliente Roto"/>
    <s v="Sabadell"/>
    <m/>
    <m/>
    <m/>
    <m/>
    <n v="10"/>
    <x v="6"/>
    <x v="148"/>
    <x v="213"/>
    <m/>
    <n v="0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7:15:00"/>
    <d v="1899-12-30T17:15:00"/>
    <m/>
    <x v="1"/>
    <s v="JAR"/>
    <d v="2019-07-17T17:30:00"/>
    <m/>
    <s v="TRANSABADELL"/>
    <s v="Carga"/>
    <x v="0"/>
    <n v="4"/>
    <n v="7"/>
    <x v="0"/>
    <s v="TRANSABADELL"/>
    <s v="DDP Cliente Inyección"/>
    <s v="varios"/>
    <m/>
    <m/>
    <m/>
    <m/>
    <n v="30"/>
    <x v="0"/>
    <x v="148"/>
    <x v="93"/>
    <m/>
    <n v="0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0:45:00"/>
    <d v="1899-12-30T10:45:00"/>
    <m/>
    <x v="1"/>
    <s v="JAR"/>
    <d v="2019-07-17T11:00:00"/>
    <n v="29051"/>
    <s v="DAVID BERTRAN"/>
    <s v="Carga"/>
    <x v="0"/>
    <n v="4"/>
    <n v="7"/>
    <x v="0"/>
    <s v="IMPORTACIONES DECAVI"/>
    <s v="DDP Cliente Inyección"/>
    <s v="Olesa de Montserrat"/>
    <m/>
    <m/>
    <m/>
    <m/>
    <n v="15"/>
    <x v="8"/>
    <x v="148"/>
    <x v="32"/>
    <m/>
    <n v="0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9:00:00"/>
    <d v="1899-12-30T19:00:00"/>
    <m/>
    <x v="1"/>
    <s v="JAR"/>
    <d v="2019-07-17T19:00:00"/>
    <n v="29102"/>
    <s v="GARVI"/>
    <s v="Carga"/>
    <x v="1"/>
    <n v="13.5"/>
    <n v="7"/>
    <x v="0"/>
    <s v="FLUIDRA"/>
    <s v="DDP Cliente Roto"/>
    <s v="Almeria"/>
    <m/>
    <s v="2979 KDV // AL 3889 R"/>
    <m/>
    <m/>
    <n v="30"/>
    <x v="0"/>
    <x v="148"/>
    <x v="57"/>
    <m/>
    <n v="1"/>
    <x v="0"/>
    <x v="0"/>
    <s v="SI"/>
    <s v="SI"/>
    <s v="SI"/>
    <n v="0"/>
    <n v="1"/>
    <s v="TRANS. PROPIO"/>
    <x v="29"/>
    <x v="7"/>
    <n v="468"/>
    <n v="18"/>
    <n v="0.2"/>
  </r>
  <r>
    <d v="2019-07-17T00:00:00"/>
    <d v="1899-12-30T13:15:00"/>
    <d v="1899-12-30T13:15:00"/>
    <m/>
    <x v="1"/>
    <s v="JAR"/>
    <d v="2019-07-17T13:30:00"/>
    <n v="29134"/>
    <s v="DAVID BERTRAN"/>
    <s v="Carga"/>
    <x v="0"/>
    <n v="4"/>
    <n v="7"/>
    <x v="0"/>
    <s v="ITC"/>
    <s v="DDP Cliente Roto"/>
    <s v="Sta. Perpetua"/>
    <m/>
    <m/>
    <m/>
    <m/>
    <n v="20"/>
    <x v="12"/>
    <x v="148"/>
    <x v="60"/>
    <m/>
    <n v="0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7:15:00"/>
    <d v="1899-12-30T17:15:00"/>
    <m/>
    <x v="1"/>
    <s v="JAR"/>
    <d v="2019-07-18T17:30:00"/>
    <m/>
    <s v="TRANSABADELL"/>
    <s v="Carga"/>
    <x v="0"/>
    <n v="1"/>
    <n v="1"/>
    <x v="0"/>
    <s v="TRANSABADELL"/>
    <s v="DDP Cliente Inyección"/>
    <s v="varios"/>
    <m/>
    <m/>
    <m/>
    <m/>
    <n v="20"/>
    <x v="0"/>
    <x v="149"/>
    <x v="93"/>
    <m/>
    <n v="0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6:45:00"/>
    <d v="1899-12-30T16:45:00"/>
    <m/>
    <x v="1"/>
    <s v="JAR"/>
    <d v="2019-07-18T17:00:00"/>
    <m/>
    <s v="TRANSPARETS"/>
    <s v="Carga"/>
    <x v="0"/>
    <n v="6"/>
    <n v="6"/>
    <x v="0"/>
    <s v="AQUA AMBIENT"/>
    <s v="Retira cliente Roto"/>
    <s v="varios"/>
    <m/>
    <m/>
    <m/>
    <m/>
    <n v="20"/>
    <x v="0"/>
    <x v="149"/>
    <x v="87"/>
    <m/>
    <n v="0"/>
    <x v="0"/>
    <x v="0"/>
    <s v="SI"/>
    <s v="SI"/>
    <s v="SI"/>
    <n v="0"/>
    <n v="1"/>
    <s v="CLIENTES"/>
    <x v="29"/>
    <x v="7"/>
    <n v="468"/>
    <n v="18"/>
    <n v="0.2"/>
  </r>
  <r>
    <d v="2019-07-18T00:00:00"/>
    <d v="1899-12-30T18:30:00"/>
    <d v="1899-12-30T18:30:00"/>
    <m/>
    <x v="1"/>
    <s v="JAR"/>
    <d v="2019-07-18T18:30:00"/>
    <n v="28824"/>
    <s v="TROTA"/>
    <s v="Carga"/>
    <x v="1"/>
    <n v="13.5"/>
    <n v="26"/>
    <x v="2"/>
    <s v="ASOFRUBE"/>
    <s v="DDP Cliente Inyección"/>
    <s v="FRAGA"/>
    <m/>
    <m/>
    <m/>
    <m/>
    <n v="45"/>
    <x v="13"/>
    <x v="149"/>
    <x v="48"/>
    <m/>
    <n v="1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5:30:00"/>
    <d v="1899-12-30T15:30:00"/>
    <m/>
    <x v="1"/>
    <s v="JAR"/>
    <d v="2019-07-18T15:30:00"/>
    <n v="28824"/>
    <s v="TROTA"/>
    <s v="Carga"/>
    <x v="1"/>
    <n v="13.5"/>
    <n v="26"/>
    <x v="2"/>
    <s v="ASOFRUBE"/>
    <s v="DDP Cliente Inyección"/>
    <s v="FRAGA"/>
    <m/>
    <m/>
    <m/>
    <m/>
    <n v="45"/>
    <x v="13"/>
    <x v="149"/>
    <x v="7"/>
    <m/>
    <n v="1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1:30:00"/>
    <d v="1899-12-30T11:30:00"/>
    <m/>
    <x v="1"/>
    <s v="JAR"/>
    <d v="2019-07-18T11:30:00"/>
    <n v="28824"/>
    <s v="TROTA"/>
    <s v="Carga"/>
    <x v="1"/>
    <n v="13.5"/>
    <n v="26"/>
    <x v="2"/>
    <s v="ASOFRUBE"/>
    <s v="DDP Cliente Inyección"/>
    <s v="FRAGA"/>
    <m/>
    <m/>
    <m/>
    <m/>
    <n v="45"/>
    <x v="6"/>
    <x v="149"/>
    <x v="14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8T00:00:00"/>
    <d v="1899-12-30T12:00:00"/>
    <d v="1899-12-30T12:00:00"/>
    <m/>
    <x v="1"/>
    <s v="JAR"/>
    <d v="2019-07-18T12:00:00"/>
    <n v="28824"/>
    <s v="GONZATRANS"/>
    <s v="Carga"/>
    <x v="1"/>
    <n v="13.5"/>
    <n v="26"/>
    <x v="2"/>
    <s v="ASOFRUBE"/>
    <s v="DDP Cliente Inyección"/>
    <s v="Fraga"/>
    <m/>
    <m/>
    <m/>
    <m/>
    <n v="45"/>
    <x v="13"/>
    <x v="148"/>
    <x v="41"/>
    <m/>
    <n v="1"/>
    <x v="0"/>
    <x v="0"/>
    <s v="SI"/>
    <s v="Adelanto"/>
    <s v="Adelanto"/>
    <n v="0"/>
    <n v="1"/>
    <s v="TRANS. PROPIO"/>
    <x v="29"/>
    <x v="7"/>
    <n v="468"/>
    <n v="18"/>
    <n v="0.2"/>
  </r>
  <r>
    <d v="2019-07-18T00:00:00"/>
    <d v="1899-12-30T13:30:00"/>
    <d v="1899-12-30T13:30:00"/>
    <m/>
    <x v="1"/>
    <s v="JAR"/>
    <d v="2019-07-18T13:30:00"/>
    <n v="6007473"/>
    <s v="SUS MEDIOS"/>
    <s v="Carga"/>
    <x v="0"/>
    <n v="1"/>
    <n v="1"/>
    <x v="0"/>
    <s v="SCHOELLER SUECIA"/>
    <s v="Retira cliente Filial"/>
    <s v="Suecia"/>
    <m/>
    <m/>
    <m/>
    <m/>
    <n v="15"/>
    <x v="6"/>
    <x v="149"/>
    <x v="5"/>
    <m/>
    <n v="0"/>
    <x v="0"/>
    <x v="0"/>
    <s v="SI"/>
    <s v="SI"/>
    <s v="Adelanto"/>
    <n v="0"/>
    <n v="1"/>
    <s v="CLIENTES"/>
    <x v="29"/>
    <x v="7"/>
    <n v="468"/>
    <n v="18"/>
    <n v="0.2"/>
  </r>
  <r>
    <d v="2019-07-18T00:00:00"/>
    <d v="1899-12-30T06:00:00"/>
    <d v="1899-12-30T06:00:00"/>
    <m/>
    <x v="1"/>
    <s v="JAR"/>
    <d v="2019-07-18T06:00:00"/>
    <s v="Silo - 6  Patio"/>
    <s v="SUS MEDIOS"/>
    <s v="Descarga"/>
    <x v="0"/>
    <n v="1"/>
    <n v="1"/>
    <x v="0"/>
    <s v="SOLPLASIB"/>
    <s v="Proveedor Inyección"/>
    <s v="PALAU"/>
    <s v="Silo 6 - Patio"/>
    <m/>
    <m/>
    <m/>
    <n v="1"/>
    <x v="3"/>
    <x v="149"/>
    <x v="2"/>
    <m/>
    <n v="0"/>
    <x v="0"/>
    <x v="0"/>
    <s v="SI"/>
    <s v="SI"/>
    <s v="Retraso"/>
    <n v="1"/>
    <n v="0"/>
    <s v="PROVEEDORES"/>
    <x v="29"/>
    <x v="7"/>
    <n v="468"/>
    <n v="18"/>
    <n v="0.2"/>
  </r>
  <r>
    <d v="2019-07-18T00:00:00"/>
    <d v="1899-12-30T08:00:00"/>
    <d v="1899-12-30T08:00:00"/>
    <m/>
    <x v="1"/>
    <s v="JAR"/>
    <d v="2019-07-18T08:00:00"/>
    <n v="3680452816"/>
    <s v="SUS MEDIOS"/>
    <s v="Carga"/>
    <x v="1"/>
    <n v="13.5"/>
    <n v="26"/>
    <x v="0"/>
    <s v="CHEP"/>
    <s v="Retira cliente Inyección"/>
    <s v="Varios"/>
    <m/>
    <m/>
    <m/>
    <m/>
    <n v="60"/>
    <x v="8"/>
    <x v="149"/>
    <x v="9"/>
    <m/>
    <n v="1"/>
    <x v="0"/>
    <x v="0"/>
    <s v="SI"/>
    <s v="SI"/>
    <s v="SI"/>
    <n v="0"/>
    <n v="1"/>
    <s v="CLIENTES"/>
    <x v="29"/>
    <x v="7"/>
    <n v="468"/>
    <n v="18"/>
    <n v="0.2"/>
  </r>
  <r>
    <d v="2019-07-18T00:00:00"/>
    <d v="1899-12-30T11:15:00"/>
    <d v="1899-12-30T11:15:00"/>
    <m/>
    <x v="1"/>
    <s v="JAR"/>
    <d v="2019-07-18T11:30:00"/>
    <s v="CB-1346"/>
    <s v="GIMARCO"/>
    <s v="Descarga"/>
    <x v="1"/>
    <n v="13.5"/>
    <n v="26"/>
    <x v="0"/>
    <s v="SCHOELLER NRX"/>
    <s v="Filial Import"/>
    <s v="NURIEUX"/>
    <m/>
    <m/>
    <m/>
    <m/>
    <n v="60"/>
    <x v="8"/>
    <x v="149"/>
    <x v="75"/>
    <m/>
    <n v="1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6:15:00"/>
    <d v="1899-12-30T16:15:00"/>
    <m/>
    <x v="1"/>
    <s v="JAR"/>
    <d v="2019-07-18T16:30:00"/>
    <n v="29042"/>
    <s v="SUS MEDIOS"/>
    <s v="Carga"/>
    <x v="0"/>
    <n v="1"/>
    <n v="1"/>
    <x v="1"/>
    <s v="3 OPAL CENTRAL DE ENVASES"/>
    <s v="Retira cliente Roto"/>
    <s v="Madrid"/>
    <m/>
    <m/>
    <m/>
    <m/>
    <n v="10"/>
    <x v="6"/>
    <x v="149"/>
    <x v="11"/>
    <m/>
    <n v="0"/>
    <x v="0"/>
    <x v="0"/>
    <s v="SI"/>
    <s v="SI"/>
    <s v="Adelanto"/>
    <n v="0"/>
    <n v="1"/>
    <s v="CLIENTES"/>
    <x v="29"/>
    <x v="7"/>
    <n v="468"/>
    <n v="18"/>
    <n v="0.2"/>
  </r>
  <r>
    <d v="2019-07-18T00:00:00"/>
    <d v="1899-12-30T08:30:00"/>
    <d v="1899-12-30T08:30:00"/>
    <m/>
    <x v="1"/>
    <s v="JAR"/>
    <d v="2019-07-18T08:30:00"/>
    <s v="28629-29114"/>
    <s v="DAVID BERTRAN"/>
    <s v="Carga"/>
    <x v="0"/>
    <n v="4"/>
    <n v="5"/>
    <x v="0"/>
    <s v="DAVID BERTRAN"/>
    <s v="DDP Cliente Inyección"/>
    <s v="Martorell"/>
    <m/>
    <m/>
    <m/>
    <m/>
    <n v="20"/>
    <x v="5"/>
    <x v="149"/>
    <x v="20"/>
    <m/>
    <n v="0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09:00:00"/>
    <m/>
    <m/>
    <x v="0"/>
    <s v="JAR"/>
    <d v="2019-07-18T09:00:00"/>
    <n v="6007478"/>
    <s v="SUS MEDIOS"/>
    <s v="Carga"/>
    <x v="0"/>
    <n v="1"/>
    <n v="1"/>
    <x v="0"/>
    <s v="SCHOELLER REP. CHECA"/>
    <s v="Retira cliente Filial"/>
    <s v="Chequia"/>
    <m/>
    <m/>
    <m/>
    <m/>
    <n v="10"/>
    <x v="6"/>
    <x v="149"/>
    <x v="22"/>
    <m/>
    <n v="0"/>
    <x v="0"/>
    <x v="0"/>
    <s v="No"/>
    <s v="Sin cita"/>
    <s v="Sin cita"/>
    <n v="1"/>
    <n v="0"/>
    <s v="CLIENTES"/>
    <x v="29"/>
    <x v="7"/>
    <n v="468"/>
    <n v="18"/>
    <n v="0.2"/>
  </r>
  <r>
    <d v="2019-07-18T00:00:00"/>
    <d v="1899-12-30T14:30:00"/>
    <d v="1899-12-30T14:30:00"/>
    <m/>
    <x v="1"/>
    <s v="JAR"/>
    <d v="2019-07-18T14:30:00"/>
    <s v="28934-28679-28965"/>
    <s v="KUEHNE NAGEL"/>
    <s v="Carga"/>
    <x v="1"/>
    <n v="13.5"/>
    <n v="22"/>
    <x v="0"/>
    <s v="STORE &amp; GO "/>
    <s v="Retira cliente Inyección"/>
    <s v="Portugal"/>
    <m/>
    <m/>
    <m/>
    <m/>
    <n v="60"/>
    <x v="0"/>
    <x v="149"/>
    <x v="8"/>
    <m/>
    <n v="1"/>
    <x v="0"/>
    <x v="0"/>
    <s v="SI"/>
    <s v="SI"/>
    <s v="Retraso"/>
    <n v="1"/>
    <n v="0"/>
    <s v="CLIENTES"/>
    <x v="29"/>
    <x v="7"/>
    <n v="468"/>
    <n v="18"/>
    <n v="0.2"/>
  </r>
  <r>
    <d v="2019-07-18T00:00:00"/>
    <d v="1899-12-30T11:00:00"/>
    <d v="1899-12-30T11:00:00"/>
    <m/>
    <x v="1"/>
    <s v="JAR"/>
    <d v="2019-07-18T11:00:00"/>
    <s v="28846-28033-28410"/>
    <s v="SUS MEDIOS"/>
    <s v="Carga"/>
    <x v="0"/>
    <n v="5"/>
    <n v="9"/>
    <x v="0"/>
    <s v="PALETPLASTIC"/>
    <s v="Retira cliente Inyección"/>
    <s v="Murcia"/>
    <m/>
    <s v="7734KBP"/>
    <m/>
    <m/>
    <n v="30"/>
    <x v="6"/>
    <x v="149"/>
    <x v="2"/>
    <m/>
    <n v="0"/>
    <x v="0"/>
    <x v="0"/>
    <s v="SI"/>
    <s v="SI"/>
    <s v="SI"/>
    <n v="0"/>
    <n v="1"/>
    <s v="CLIENTES"/>
    <x v="29"/>
    <x v="7"/>
    <n v="468"/>
    <n v="18"/>
    <n v="0.2"/>
  </r>
  <r>
    <d v="2019-07-18T00:00:00"/>
    <d v="1899-12-30T10:30:00"/>
    <d v="1899-12-30T10:30:00"/>
    <m/>
    <x v="1"/>
    <s v="JAR"/>
    <d v="2019-07-18T10:30:00"/>
    <n v="28824"/>
    <s v="GONZATRANS"/>
    <s v="Carga"/>
    <x v="1"/>
    <n v="13.5"/>
    <n v="26"/>
    <x v="2"/>
    <s v="ASOFRUBE"/>
    <s v="DDP Cliente Inyección"/>
    <s v="FRAGA"/>
    <m/>
    <m/>
    <m/>
    <m/>
    <n v="45"/>
    <x v="12"/>
    <x v="149"/>
    <x v="1"/>
    <m/>
    <n v="1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6:00:00"/>
    <d v="1899-12-30T16:00:00"/>
    <m/>
    <x v="1"/>
    <s v="JAR"/>
    <d v="2019-07-18T16:00:00"/>
    <n v="28729"/>
    <s v="SUS MEDIOS"/>
    <s v="Carga"/>
    <x v="0"/>
    <n v="1"/>
    <n v="1"/>
    <x v="0"/>
    <s v="CROPU"/>
    <s v="Retira cliente Inyección"/>
    <s v="Burgos"/>
    <m/>
    <m/>
    <m/>
    <m/>
    <n v="10"/>
    <x v="0"/>
    <x v="149"/>
    <x v="13"/>
    <m/>
    <n v="0"/>
    <x v="0"/>
    <x v="0"/>
    <s v="SI"/>
    <s v="SI"/>
    <s v="SI"/>
    <n v="0"/>
    <n v="1"/>
    <s v="CLIENTES"/>
    <x v="29"/>
    <x v="7"/>
    <n v="468"/>
    <n v="18"/>
    <n v="0.2"/>
  </r>
  <r>
    <d v="2019-07-18T00:00:00"/>
    <d v="1899-12-30T12:15:00"/>
    <d v="1899-12-30T12:15:00"/>
    <m/>
    <x v="1"/>
    <s v="JAR"/>
    <d v="2019-07-18T12:30:00"/>
    <n v="29010"/>
    <s v="SUS MEDIOS"/>
    <s v="Carga"/>
    <x v="0"/>
    <n v="1"/>
    <n v="1"/>
    <x v="0"/>
    <s v="BWT IBERICA"/>
    <s v="Retira cliente Roto"/>
    <s v="Cornella"/>
    <m/>
    <m/>
    <m/>
    <m/>
    <n v="15"/>
    <x v="6"/>
    <x v="149"/>
    <x v="36"/>
    <m/>
    <n v="0"/>
    <x v="0"/>
    <x v="0"/>
    <s v="SI"/>
    <s v="SI"/>
    <s v="SI"/>
    <n v="0"/>
    <n v="1"/>
    <s v="CLIENTES"/>
    <x v="29"/>
    <x v="7"/>
    <n v="468"/>
    <n v="18"/>
    <n v="0.2"/>
  </r>
  <r>
    <d v="2019-07-18T00:00:00"/>
    <d v="1899-12-30T11:45:00"/>
    <d v="1899-12-30T11:45:00"/>
    <m/>
    <x v="1"/>
    <s v="JAR"/>
    <d v="2019-07-18T12:00:00"/>
    <m/>
    <s v="DAVID BERTRAN"/>
    <s v="Carga"/>
    <x v="0"/>
    <n v="4"/>
    <n v="6"/>
    <x v="0"/>
    <s v="RESIDUOS "/>
    <s v="Recogida diaria"/>
    <s v="La Llagosta"/>
    <m/>
    <m/>
    <m/>
    <m/>
    <n v="20"/>
    <x v="6"/>
    <x v="149"/>
    <x v="63"/>
    <m/>
    <n v="0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7:00:00"/>
    <d v="1899-12-30T17:00:00"/>
    <m/>
    <x v="1"/>
    <s v="JAR"/>
    <d v="2019-07-18T17:00:00"/>
    <n v="29130"/>
    <s v="GARVI"/>
    <s v="Carga"/>
    <x v="0"/>
    <n v="7"/>
    <n v="13"/>
    <x v="0"/>
    <s v="SUMINOVA"/>
    <s v="DDP Cliente Roto"/>
    <s v="Castellon"/>
    <m/>
    <m/>
    <m/>
    <m/>
    <n v="40"/>
    <x v="2"/>
    <x v="149"/>
    <x v="41"/>
    <m/>
    <n v="0"/>
    <x v="0"/>
    <x v="0"/>
    <s v="SI"/>
    <s v="SI"/>
    <s v="SI"/>
    <n v="0"/>
    <n v="1"/>
    <s v="TRANS. PROPIO"/>
    <x v="29"/>
    <x v="7"/>
    <n v="468"/>
    <n v="18"/>
    <n v="0.2"/>
  </r>
  <r>
    <d v="2019-07-18T00:00:00"/>
    <d v="1899-12-30T15:00:00"/>
    <d v="1899-12-30T15:00:00"/>
    <m/>
    <x v="1"/>
    <s v="JAR"/>
    <d v="2019-07-18T15:00:00"/>
    <m/>
    <s v="GONZATRANS"/>
    <s v="Carga"/>
    <x v="0"/>
    <n v="4"/>
    <n v="2"/>
    <x v="0"/>
    <s v="LLABERIA PLASTICS"/>
    <s v="Proveedor Inyección"/>
    <s v="Tarragona"/>
    <m/>
    <m/>
    <m/>
    <m/>
    <n v="10"/>
    <x v="8"/>
    <x v="149"/>
    <x v="37"/>
    <m/>
    <n v="0"/>
    <x v="0"/>
    <x v="0"/>
    <s v="SI"/>
    <s v="SI"/>
    <s v="Adelanto"/>
    <n v="0"/>
    <n v="1"/>
    <s v="PROVEEDORES"/>
    <x v="29"/>
    <x v="7"/>
    <n v="468"/>
    <n v="18"/>
    <n v="0.2"/>
  </r>
  <r>
    <d v="2019-07-18T00:00:00"/>
    <d v="1899-12-30T15:15:00"/>
    <d v="1899-12-30T15:15:00"/>
    <m/>
    <x v="1"/>
    <s v="JAR"/>
    <d v="2019-07-18T15:30:00"/>
    <n v="28766"/>
    <s v="SUS MEDIOS"/>
    <s v="Carga"/>
    <x v="1"/>
    <n v="13.5"/>
    <n v="44"/>
    <x v="0"/>
    <s v="AQUA AMBIENT"/>
    <s v="Retira cliente Roto"/>
    <s v="BERNIS"/>
    <m/>
    <m/>
    <m/>
    <m/>
    <n v="60"/>
    <x v="2"/>
    <x v="149"/>
    <x v="120"/>
    <m/>
    <n v="1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07:00:00"/>
    <d v="1899-12-30T07:00:00"/>
    <m/>
    <x v="1"/>
    <s v="JAR"/>
    <d v="2019-07-19T07:00:00"/>
    <m/>
    <s v="GONZATRANS"/>
    <s v="Carga"/>
    <x v="0"/>
    <n v="8"/>
    <n v="16"/>
    <x v="0"/>
    <s v="GONZATRANS"/>
    <s v="Recogida diaria"/>
    <s v="varios"/>
    <m/>
    <m/>
    <m/>
    <m/>
    <n v="40"/>
    <x v="8"/>
    <x v="150"/>
    <x v="61"/>
    <m/>
    <n v="0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07:30:00"/>
    <d v="1899-12-30T07:30:00"/>
    <m/>
    <x v="1"/>
    <s v="JAR"/>
    <d v="2019-07-19T07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50"/>
    <x v="18"/>
    <m/>
    <n v="0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08:00:00"/>
    <d v="1899-12-30T08:00:00"/>
    <m/>
    <x v="1"/>
    <s v="JAR"/>
    <d v="2019-07-19T08:00:00"/>
    <m/>
    <s v="ALGAITRUCK"/>
    <s v="Descarga"/>
    <x v="1"/>
    <n v="13.5"/>
    <n v="22"/>
    <x v="0"/>
    <s v="SCHOELLER  LORQUI"/>
    <s v="Entre plantas"/>
    <s v="PALAU"/>
    <m/>
    <m/>
    <m/>
    <m/>
    <n v="60"/>
    <x v="8"/>
    <x v="150"/>
    <x v="9"/>
    <m/>
    <n v="1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08:30:00"/>
    <d v="1899-12-30T08:30:00"/>
    <m/>
    <x v="1"/>
    <s v="JAR"/>
    <d v="2019-07-19T08:30:00"/>
    <n v="27082"/>
    <s v="GONZATRANS"/>
    <s v="Carga"/>
    <x v="1"/>
    <n v="13.5"/>
    <n v="33"/>
    <x v="0"/>
    <s v="INORPACK"/>
    <s v="DDP Cliente Inyección"/>
    <s v="San Esteve Ses."/>
    <m/>
    <m/>
    <m/>
    <m/>
    <n v="60"/>
    <x v="12"/>
    <x v="150"/>
    <x v="20"/>
    <m/>
    <n v="1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09:00:00"/>
    <d v="1899-12-30T09:00:00"/>
    <m/>
    <x v="1"/>
    <s v="JAR"/>
    <d v="2019-07-19T09:00:00"/>
    <n v="6007392"/>
    <s v="SPEDYPRA"/>
    <s v="Carga"/>
    <x v="1"/>
    <n v="13.5"/>
    <n v="8"/>
    <x v="0"/>
    <s v="SCHOELLER ITALIA"/>
    <s v="Retira cliente Filial"/>
    <s v="Italy"/>
    <m/>
    <s v="5030 HTC / XA 646 FN"/>
    <m/>
    <m/>
    <n v="40"/>
    <x v="6"/>
    <x v="150"/>
    <x v="22"/>
    <m/>
    <n v="1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09:30:00"/>
    <d v="1899-12-30T09:30:00"/>
    <m/>
    <x v="1"/>
    <s v="SJ"/>
    <d v="2019-07-19T09:30:00"/>
    <m/>
    <s v="ALGAITRUCK"/>
    <s v="Carga"/>
    <x v="1"/>
    <n v="13.5"/>
    <n v="26"/>
    <x v="0"/>
    <s v="SCHOELLER  LORQUI"/>
    <s v="Entre plantas"/>
    <s v="lorqui"/>
    <m/>
    <m/>
    <m/>
    <m/>
    <n v="40"/>
    <x v="8"/>
    <x v="150"/>
    <x v="0"/>
    <m/>
    <n v="1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09:45:00"/>
    <d v="1899-12-30T09:45:00"/>
    <m/>
    <x v="1"/>
    <s v="JAR"/>
    <d v="2019-07-19T10:00:00"/>
    <s v="29000-28311-29125"/>
    <s v="DAVID BERTRAN"/>
    <s v="Carga"/>
    <x v="0"/>
    <n v="4"/>
    <n v="3"/>
    <x v="0"/>
    <s v="DAVID BERTRAN"/>
    <s v="DDP Cliente Roto"/>
    <s v="varios"/>
    <m/>
    <m/>
    <m/>
    <m/>
    <n v="20"/>
    <x v="3"/>
    <x v="150"/>
    <x v="53"/>
    <m/>
    <n v="0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11:00:00"/>
    <d v="1899-12-30T11:00:00"/>
    <m/>
    <x v="1"/>
    <s v="JAR"/>
    <d v="2019-07-19T11:00:00"/>
    <n v="113006878"/>
    <s v="SUS MEDIOS"/>
    <s v="Descarga"/>
    <x v="0"/>
    <n v="6"/>
    <n v="11"/>
    <x v="0"/>
    <s v="ML PLASTICS"/>
    <s v="Proveedor Inyección"/>
    <s v="PALAU"/>
    <m/>
    <m/>
    <m/>
    <m/>
    <n v="40"/>
    <x v="6"/>
    <x v="150"/>
    <x v="2"/>
    <m/>
    <n v="0"/>
    <x v="0"/>
    <x v="0"/>
    <s v="SI"/>
    <s v="SI"/>
    <s v="SI"/>
    <n v="0"/>
    <n v="1"/>
    <s v="PROVEEDORES"/>
    <x v="29"/>
    <x v="7"/>
    <n v="468"/>
    <n v="18"/>
    <n v="0.2"/>
  </r>
  <r>
    <d v="2019-07-19T00:00:00"/>
    <d v="1899-12-30T11:15:00"/>
    <d v="1899-12-30T11:15:00"/>
    <m/>
    <x v="1"/>
    <s v="JAR"/>
    <d v="2019-07-19T11:30:00"/>
    <n v="6007273"/>
    <s v="BREGER"/>
    <s v="Carga"/>
    <x v="0"/>
    <n v="3"/>
    <n v="5"/>
    <x v="0"/>
    <s v="SCHOELLER FRANCIA"/>
    <s v="Retira cliente Filial"/>
    <s v="France"/>
    <m/>
    <m/>
    <m/>
    <m/>
    <n v="20"/>
    <x v="6"/>
    <x v="150"/>
    <x v="75"/>
    <m/>
    <n v="0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11:30:00"/>
    <d v="1899-12-30T11:30:00"/>
    <m/>
    <x v="1"/>
    <s v="JAR"/>
    <d v="2019-07-19T11:30:00"/>
    <n v="28783"/>
    <s v="SUS MEDIOS"/>
    <s v="Carga"/>
    <x v="1"/>
    <n v="13.5"/>
    <n v="44"/>
    <x v="0"/>
    <s v="AQUA AMBIENT"/>
    <s v="Retira cliente Roto"/>
    <s v="BERNIS"/>
    <m/>
    <m/>
    <m/>
    <m/>
    <n v="40"/>
    <x v="8"/>
    <x v="150"/>
    <x v="3"/>
    <m/>
    <n v="1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12:00:00"/>
    <d v="1899-12-30T12:00:00"/>
    <m/>
    <x v="1"/>
    <s v="JAR"/>
    <d v="2019-07-19T12:00:00"/>
    <m/>
    <s v="COBARPLAS"/>
    <s v="Descarga"/>
    <x v="0"/>
    <n v="6"/>
    <n v="11"/>
    <x v="0"/>
    <s v="COBARPLAST"/>
    <s v="Proveedor Roto"/>
    <s v="PALAU"/>
    <m/>
    <m/>
    <m/>
    <m/>
    <n v="60"/>
    <x v="12"/>
    <x v="150"/>
    <x v="132"/>
    <m/>
    <n v="0"/>
    <x v="0"/>
    <x v="0"/>
    <s v="SI"/>
    <s v="SI"/>
    <s v="Retraso"/>
    <n v="1"/>
    <n v="0"/>
    <s v="PROVEEDORES"/>
    <x v="29"/>
    <x v="7"/>
    <n v="468"/>
    <n v="18"/>
    <n v="0.2"/>
  </r>
  <r>
    <d v="2019-07-19T00:00:00"/>
    <d v="1899-12-30T12:30:00"/>
    <d v="1899-12-30T12:30:00"/>
    <m/>
    <x v="1"/>
    <s v="JAR"/>
    <d v="2019-07-19T12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50"/>
    <x v="5"/>
    <m/>
    <n v="0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12:45:00"/>
    <d v="1899-12-30T12:45:00"/>
    <m/>
    <x v="1"/>
    <s v="JAR"/>
    <d v="2019-07-19T13:00:00"/>
    <m/>
    <s v="TRANSPARETS"/>
    <s v="Carga"/>
    <x v="0"/>
    <n v="2"/>
    <n v="4"/>
    <x v="0"/>
    <s v="AQUA AMBIENT"/>
    <s v="Retira cliente Roto"/>
    <s v="varios"/>
    <m/>
    <m/>
    <m/>
    <m/>
    <n v="15"/>
    <x v="6"/>
    <x v="150"/>
    <x v="54"/>
    <m/>
    <n v="0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13:00:00"/>
    <d v="1899-12-30T13:00:00"/>
    <m/>
    <x v="1"/>
    <s v="JAR"/>
    <d v="2019-07-19T13:00:00"/>
    <n v="28710"/>
    <s v="BCN EXPRESS"/>
    <s v="Carga"/>
    <x v="0"/>
    <n v="2"/>
    <n v="3"/>
    <x v="0"/>
    <s v="CARREFOUR"/>
    <s v="DDP Cliente Inyección"/>
    <s v="Ceuta"/>
    <m/>
    <m/>
    <m/>
    <m/>
    <n v="15"/>
    <x v="12"/>
    <x v="150"/>
    <x v="2"/>
    <m/>
    <n v="0"/>
    <x v="0"/>
    <x v="0"/>
    <s v="SI"/>
    <s v="SI"/>
    <s v="Adelanto"/>
    <n v="0"/>
    <n v="1"/>
    <s v="TRANS. PROPIO"/>
    <x v="29"/>
    <x v="7"/>
    <n v="468"/>
    <n v="18"/>
    <n v="0.2"/>
  </r>
  <r>
    <d v="2019-07-19T00:00:00"/>
    <d v="1899-12-30T13:15:00"/>
    <d v="1899-12-30T13:15:00"/>
    <m/>
    <x v="1"/>
    <s v="JAR"/>
    <d v="2019-07-19T13:30:00"/>
    <m/>
    <s v="DAVID BERTRAN"/>
    <s v="Carga"/>
    <x v="0"/>
    <n v="4"/>
    <n v="2"/>
    <x v="0"/>
    <s v="MANUFACTURAS DE PLASTICOS REFORZADOS"/>
    <s v="Proveedor Roto"/>
    <s v="Sabadell"/>
    <m/>
    <m/>
    <m/>
    <m/>
    <n v="15"/>
    <x v="6"/>
    <x v="150"/>
    <x v="60"/>
    <m/>
    <n v="0"/>
    <x v="0"/>
    <x v="0"/>
    <s v="SI"/>
    <s v="SI"/>
    <s v="SI"/>
    <n v="0"/>
    <n v="1"/>
    <s v="PROVEEDORES"/>
    <x v="29"/>
    <x v="7"/>
    <n v="468"/>
    <n v="18"/>
    <n v="0.2"/>
  </r>
  <r>
    <d v="2019-07-19T00:00:00"/>
    <d v="1899-12-30T14:00:00"/>
    <d v="1899-12-30T14:00:00"/>
    <m/>
    <x v="1"/>
    <s v="JAR"/>
    <d v="2019-07-19T14:00:00"/>
    <n v="6007420"/>
    <s v="NOUTRANSPORT"/>
    <s v="Carga"/>
    <x v="1"/>
    <n v="13.5"/>
    <n v="26"/>
    <x v="0"/>
    <s v="SCHOELLER FRANCIA"/>
    <s v="DDP Cliente Filial"/>
    <s v="Gaillon"/>
    <m/>
    <m/>
    <m/>
    <m/>
    <n v="60"/>
    <x v="12"/>
    <x v="150"/>
    <x v="4"/>
    <m/>
    <n v="1"/>
    <x v="0"/>
    <x v="0"/>
    <s v="SI"/>
    <s v="SI"/>
    <s v="Adelanto"/>
    <n v="0"/>
    <n v="1"/>
    <s v="TRANS. PROPIO"/>
    <x v="29"/>
    <x v="7"/>
    <n v="468"/>
    <n v="18"/>
    <n v="0.2"/>
  </r>
  <r>
    <d v="2019-07-19T00:00:00"/>
    <d v="1899-12-30T16:00:00"/>
    <d v="1899-12-30T16:00:00"/>
    <m/>
    <x v="1"/>
    <s v="JAR"/>
    <d v="2019-07-19T16:00:00"/>
    <m/>
    <s v="BREGER"/>
    <s v="Carga"/>
    <x v="1"/>
    <n v="13.5"/>
    <n v="26"/>
    <x v="0"/>
    <s v="SCHOELLER FRANCIA"/>
    <s v="Retira cliente Filial"/>
    <s v="France"/>
    <s v=": 6007496 + 6007368 + 6007339 + 6007468 + 6007450 + 6007420 - 6007499"/>
    <m/>
    <m/>
    <m/>
    <n v="30"/>
    <x v="0"/>
    <x v="150"/>
    <x v="13"/>
    <m/>
    <n v="1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16:45:00"/>
    <d v="1899-12-30T16:45:00"/>
    <m/>
    <x v="1"/>
    <s v="JAR"/>
    <d v="2019-07-19T17:00:00"/>
    <m/>
    <s v="TRANSPARETS"/>
    <s v="Carga"/>
    <x v="0"/>
    <n v="6"/>
    <n v="6"/>
    <x v="0"/>
    <s v="AQUA AMBIENT"/>
    <s v="Retira cliente Roto"/>
    <s v="varios"/>
    <m/>
    <m/>
    <m/>
    <m/>
    <n v="30"/>
    <x v="9"/>
    <x v="150"/>
    <x v="87"/>
    <m/>
    <n v="0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17:15:00"/>
    <d v="1899-12-30T17:15:00"/>
    <m/>
    <x v="1"/>
    <s v="JAR"/>
    <d v="2019-07-19T17:30:00"/>
    <n v="28679"/>
    <s v="TRANSABADELL"/>
    <s v="Carga"/>
    <x v="0"/>
    <n v="1"/>
    <n v="2"/>
    <x v="0"/>
    <s v="TRANSABADELL"/>
    <s v="DDP Cliente Inyección"/>
    <s v="varios"/>
    <m/>
    <m/>
    <m/>
    <m/>
    <n v="20"/>
    <x v="0"/>
    <x v="150"/>
    <x v="93"/>
    <m/>
    <n v="0"/>
    <x v="0"/>
    <x v="0"/>
    <s v="SI"/>
    <s v="SI"/>
    <s v="SI"/>
    <n v="0"/>
    <n v="1"/>
    <s v="TRANS. PROPIO"/>
    <x v="29"/>
    <x v="7"/>
    <n v="468"/>
    <n v="18"/>
    <n v="0.2"/>
  </r>
  <r>
    <d v="2019-07-19T00:00:00"/>
    <d v="1899-12-30T19:00:00"/>
    <d v="1899-12-30T19:00:00"/>
    <m/>
    <x v="1"/>
    <s v="JAR"/>
    <d v="2019-07-19T19:00:00"/>
    <n v="6007271"/>
    <s v="BREGER"/>
    <s v="Carga"/>
    <x v="0"/>
    <n v="2"/>
    <n v="3"/>
    <x v="0"/>
    <s v="SCHOELLER FRANCIA"/>
    <s v="Retira cliente Filial"/>
    <s v="France"/>
    <m/>
    <m/>
    <m/>
    <m/>
    <n v="15"/>
    <x v="0"/>
    <x v="150"/>
    <x v="57"/>
    <m/>
    <n v="0"/>
    <x v="0"/>
    <x v="0"/>
    <s v="SI"/>
    <s v="SI"/>
    <s v="SI"/>
    <n v="0"/>
    <n v="1"/>
    <s v="CLIENTES"/>
    <x v="29"/>
    <x v="7"/>
    <n v="468"/>
    <n v="18"/>
    <n v="0.2"/>
  </r>
  <r>
    <d v="2019-07-19T00:00:00"/>
    <d v="1899-12-30T21:00:00"/>
    <d v="1899-12-30T21:00:00"/>
    <m/>
    <x v="1"/>
    <s v="JAR"/>
    <d v="2019-07-19T21:00:00"/>
    <n v="3680466764"/>
    <s v="SUS MEDIOS"/>
    <s v="Carga"/>
    <x v="1"/>
    <n v="13.5"/>
    <n v="26"/>
    <x v="0"/>
    <s v="CHEP"/>
    <s v="Retira cliente Inyección"/>
    <s v="Polon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7-22T00:00:00"/>
    <d v="1899-12-30T16:45:00"/>
    <d v="1899-12-30T16:45:00"/>
    <m/>
    <x v="1"/>
    <s v="JAR"/>
    <d v="2019-07-22T17:00:00"/>
    <m/>
    <s v="TRANSPARETS"/>
    <s v="Carga"/>
    <x v="0"/>
    <n v="6"/>
    <n v="6"/>
    <x v="0"/>
    <s v="AQUA AMBIENT"/>
    <s v="Retira cliente Roto"/>
    <s v="varios"/>
    <m/>
    <m/>
    <m/>
    <m/>
    <n v="10"/>
    <x v="2"/>
    <x v="151"/>
    <x v="87"/>
    <m/>
    <n v="0"/>
    <x v="0"/>
    <x v="0"/>
    <s v="SI"/>
    <s v="SI"/>
    <s v="SI"/>
    <n v="0"/>
    <n v="1"/>
    <s v="CLIENTES"/>
    <x v="30"/>
    <x v="7"/>
    <n v="468"/>
    <n v="18"/>
    <n v="0.2"/>
  </r>
  <r>
    <d v="2019-07-22T00:00:00"/>
    <d v="1899-12-30T17:15:00"/>
    <d v="1899-12-30T17:15:00"/>
    <m/>
    <x v="1"/>
    <s v="JAR"/>
    <d v="2019-07-22T17:30:00"/>
    <m/>
    <s v="TRANSABADELL"/>
    <s v="Carga"/>
    <x v="0"/>
    <n v="1"/>
    <n v="1"/>
    <x v="0"/>
    <s v="TRANSABADELL"/>
    <s v="DDP Cliente Inyección"/>
    <s v="varios"/>
    <m/>
    <m/>
    <m/>
    <m/>
    <n v="20"/>
    <x v="2"/>
    <x v="151"/>
    <x v="93"/>
    <m/>
    <n v="0"/>
    <x v="0"/>
    <x v="0"/>
    <s v="SI"/>
    <s v="SI"/>
    <s v="SI"/>
    <n v="0"/>
    <n v="1"/>
    <s v="TRANS. PROPIO"/>
    <x v="30"/>
    <x v="7"/>
    <n v="468"/>
    <n v="18"/>
    <n v="0.2"/>
  </r>
  <r>
    <d v="2019-07-22T00:00:00"/>
    <d v="1899-12-30T13:00:00"/>
    <d v="1899-12-30T13:00:00"/>
    <m/>
    <x v="1"/>
    <s v="JAR"/>
    <d v="2019-07-22T13:00:00"/>
    <n v="27082"/>
    <s v="GONZATRANS"/>
    <s v="Carga"/>
    <x v="1"/>
    <n v="13.5"/>
    <n v="33"/>
    <x v="0"/>
    <s v="INORPACK"/>
    <s v="DDP Cliente Inyección"/>
    <s v="San Esteve Ses."/>
    <m/>
    <m/>
    <m/>
    <m/>
    <n v="40"/>
    <x v="12"/>
    <x v="151"/>
    <x v="37"/>
    <m/>
    <n v="1"/>
    <x v="0"/>
    <x v="0"/>
    <s v="SI"/>
    <s v="SI"/>
    <s v="SI"/>
    <n v="0"/>
    <n v="1"/>
    <s v="TRANS. PROPIO"/>
    <x v="30"/>
    <x v="7"/>
    <n v="468"/>
    <n v="18"/>
    <n v="0.2"/>
  </r>
  <r>
    <d v="2019-07-22T00:00:00"/>
    <d v="1899-12-30T13:30:00"/>
    <d v="1899-12-30T13:30:00"/>
    <m/>
    <x v="1"/>
    <s v="JAR"/>
    <d v="2019-07-22T13:30:00"/>
    <s v="CB-1345"/>
    <s v="MORARTE"/>
    <s v="Descarga"/>
    <x v="1"/>
    <n v="13.5"/>
    <n v="26"/>
    <x v="0"/>
    <s v="SCHOELLER SCHWERIN"/>
    <s v="Filial Import"/>
    <s v="PALAU"/>
    <m/>
    <m/>
    <m/>
    <m/>
    <n v="40"/>
    <x v="8"/>
    <x v="151"/>
    <x v="6"/>
    <m/>
    <n v="1"/>
    <x v="0"/>
    <x v="0"/>
    <s v="SI"/>
    <s v="SI"/>
    <s v="SI"/>
    <n v="0"/>
    <n v="1"/>
    <s v="TRANS. PROPIO"/>
    <x v="30"/>
    <x v="7"/>
    <n v="468"/>
    <n v="18"/>
    <n v="0.2"/>
  </r>
  <r>
    <d v="2019-07-22T00:00:00"/>
    <d v="1899-12-30T09:00:00"/>
    <d v="1899-12-30T09:00:00"/>
    <m/>
    <x v="1"/>
    <s v="JAR"/>
    <d v="2019-07-22T09:00:00"/>
    <m/>
    <s v="CRAEMER"/>
    <s v="Descarga"/>
    <x v="0"/>
    <n v="3"/>
    <n v="6"/>
    <x v="0"/>
    <s v="CRAEMER"/>
    <s v="Proveedor Inyección"/>
    <s v="PALAU"/>
    <m/>
    <m/>
    <m/>
    <m/>
    <n v="20"/>
    <x v="12"/>
    <x v="151"/>
    <x v="14"/>
    <m/>
    <n v="0"/>
    <x v="0"/>
    <x v="0"/>
    <s v="SI"/>
    <s v="SI"/>
    <s v="Retraso"/>
    <n v="1"/>
    <n v="0"/>
    <s v="PROVEEDORES"/>
    <x v="30"/>
    <x v="7"/>
    <n v="468"/>
    <n v="18"/>
    <n v="0.2"/>
  </r>
  <r>
    <d v="2019-07-22T00:00:00"/>
    <d v="1899-12-30T18:00:00"/>
    <d v="1899-12-30T18:00:00"/>
    <m/>
    <x v="1"/>
    <s v="JAR"/>
    <d v="2019-07-22T18:00:00"/>
    <m/>
    <s v="GONZATRANS"/>
    <s v="Carga"/>
    <x v="0"/>
    <n v="8"/>
    <n v="16"/>
    <x v="0"/>
    <s v="GONZATRANS"/>
    <s v="Recogida diaria"/>
    <s v="varios"/>
    <m/>
    <m/>
    <m/>
    <m/>
    <n v="45"/>
    <x v="2"/>
    <x v="151"/>
    <x v="47"/>
    <m/>
    <n v="0"/>
    <x v="0"/>
    <x v="0"/>
    <s v="SI"/>
    <s v="SI"/>
    <s v="SI"/>
    <n v="0"/>
    <n v="1"/>
    <s v="TRANS. PROPIO"/>
    <x v="30"/>
    <x v="7"/>
    <n v="468"/>
    <n v="18"/>
    <n v="0.2"/>
  </r>
  <r>
    <d v="2019-07-22T00:00:00"/>
    <d v="1899-12-30T14:00:00"/>
    <d v="1899-12-30T14:00:00"/>
    <m/>
    <x v="1"/>
    <s v="JAR"/>
    <d v="2019-07-22T14:00:00"/>
    <n v="6007263"/>
    <s v="BREGER"/>
    <s v="Carga"/>
    <x v="1"/>
    <n v="13.5"/>
    <n v="33"/>
    <x v="0"/>
    <s v="SCHOELLER FRANCIA"/>
    <s v="Retira cliente Filial"/>
    <s v="France"/>
    <m/>
    <m/>
    <m/>
    <m/>
    <n v="45"/>
    <x v="2"/>
    <x v="151"/>
    <x v="42"/>
    <m/>
    <n v="1"/>
    <x v="0"/>
    <x v="0"/>
    <s v="SI"/>
    <s v="SI"/>
    <s v="SI"/>
    <n v="0"/>
    <n v="1"/>
    <s v="CLIENTES"/>
    <x v="30"/>
    <x v="7"/>
    <n v="468"/>
    <n v="18"/>
    <n v="0.2"/>
  </r>
  <r>
    <d v="2019-07-22T00:00:00"/>
    <d v="1899-12-30T12:15:00"/>
    <d v="1899-12-30T12:15:00"/>
    <m/>
    <x v="1"/>
    <s v="JAR"/>
    <d v="2019-07-22T12:30:00"/>
    <m/>
    <s v="SUS MEDIOS"/>
    <s v="Descarga"/>
    <x v="0"/>
    <n v="2"/>
    <n v="3"/>
    <x v="0"/>
    <s v="PUROMASTER"/>
    <s v="Proveedor Inyección"/>
    <s v="PALAU"/>
    <m/>
    <m/>
    <m/>
    <m/>
    <n v="30"/>
    <x v="8"/>
    <x v="151"/>
    <x v="36"/>
    <m/>
    <n v="0"/>
    <x v="0"/>
    <x v="0"/>
    <s v="SI"/>
    <s v="SI"/>
    <s v="SI"/>
    <n v="0"/>
    <n v="1"/>
    <s v="PROVEEDORES"/>
    <x v="30"/>
    <x v="7"/>
    <n v="468"/>
    <n v="18"/>
    <n v="0.2"/>
  </r>
  <r>
    <d v="2019-07-22T00:00:00"/>
    <d v="1899-12-30T09:30:00"/>
    <d v="1899-12-30T09:30:00"/>
    <m/>
    <x v="1"/>
    <s v="JAR"/>
    <d v="2019-07-22T09:30:00"/>
    <m/>
    <s v="SUS MEDIOS"/>
    <s v="Descarga"/>
    <x v="0"/>
    <n v="2"/>
    <n v="2"/>
    <x v="0"/>
    <s v="SUTEIN "/>
    <s v="Proveedor Roto"/>
    <s v="PALAU"/>
    <m/>
    <m/>
    <m/>
    <m/>
    <n v="10"/>
    <x v="3"/>
    <x v="151"/>
    <x v="0"/>
    <m/>
    <n v="0"/>
    <x v="0"/>
    <x v="0"/>
    <s v="SI"/>
    <s v="SI"/>
    <s v="SI"/>
    <n v="0"/>
    <n v="1"/>
    <s v="PROVEEDORES"/>
    <x v="30"/>
    <x v="7"/>
    <n v="468"/>
    <n v="18"/>
    <n v="0.2"/>
  </r>
  <r>
    <d v="2019-07-22T00:00:00"/>
    <d v="1899-12-30T12:30:00"/>
    <d v="1899-12-30T12:30:00"/>
    <m/>
    <x v="1"/>
    <s v="JAR"/>
    <d v="2019-07-22T12:30:00"/>
    <n v="19000804"/>
    <s v="TRANSPARETS"/>
    <s v="Carga"/>
    <x v="0"/>
    <n v="6"/>
    <n v="6"/>
    <x v="0"/>
    <s v="AQUA AMBIENT"/>
    <s v="Retira cliente Roto"/>
    <s v="varios"/>
    <m/>
    <m/>
    <m/>
    <m/>
    <n v="10"/>
    <x v="2"/>
    <x v="151"/>
    <x v="5"/>
    <m/>
    <n v="0"/>
    <x v="0"/>
    <x v="0"/>
    <s v="SI"/>
    <s v="SI"/>
    <s v="SI"/>
    <n v="0"/>
    <n v="1"/>
    <s v="CLIENTES"/>
    <x v="30"/>
    <x v="7"/>
    <n v="468"/>
    <n v="18"/>
    <n v="0.2"/>
  </r>
  <r>
    <d v="2019-07-22T00:00:00"/>
    <d v="1899-12-30T10:00:00"/>
    <m/>
    <m/>
    <x v="0"/>
    <s v="SJ"/>
    <d v="2019-07-22T10:00:00"/>
    <n v="19000778"/>
    <s v="SUS MEDIOS"/>
    <s v="Carga"/>
    <x v="0"/>
    <n v="1"/>
    <n v="1"/>
    <x v="0"/>
    <s v="AQUA AMBIENT"/>
    <s v="Retira cliente Roto"/>
    <s v="palau"/>
    <m/>
    <m/>
    <m/>
    <m/>
    <n v="20"/>
    <x v="12"/>
    <x v="151"/>
    <x v="14"/>
    <m/>
    <n v="0"/>
    <x v="0"/>
    <x v="0"/>
    <s v="No"/>
    <s v="Sin cita"/>
    <s v="Sin cita"/>
    <n v="1"/>
    <n v="0"/>
    <s v="CLIENTES"/>
    <x v="30"/>
    <x v="7"/>
    <n v="468"/>
    <n v="18"/>
    <n v="0.2"/>
  </r>
  <r>
    <d v="2019-07-22T00:00:00"/>
    <d v="1899-12-30T15:00:00"/>
    <d v="1899-12-30T15:00:00"/>
    <m/>
    <x v="1"/>
    <s v="SJ"/>
    <d v="2019-07-22T15:00:00"/>
    <n v="6007401"/>
    <s v="BREGER"/>
    <s v="Carga"/>
    <x v="1"/>
    <n v="13.5"/>
    <n v="26"/>
    <x v="0"/>
    <s v="SCHOELLER FRANCIA"/>
    <s v="Retira cliente Filial"/>
    <s v="francia"/>
    <m/>
    <m/>
    <m/>
    <m/>
    <n v="45"/>
    <x v="4"/>
    <x v="151"/>
    <x v="39"/>
    <m/>
    <n v="1"/>
    <x v="0"/>
    <x v="0"/>
    <s v="SI"/>
    <s v="SI"/>
    <s v="SI"/>
    <n v="0"/>
    <n v="1"/>
    <s v="CLIENTES"/>
    <x v="30"/>
    <x v="7"/>
    <n v="468"/>
    <n v="18"/>
    <n v="0.2"/>
  </r>
  <r>
    <d v="2019-07-22T00:00:00"/>
    <d v="1899-12-30T16:00:00"/>
    <d v="1899-12-30T16:00:00"/>
    <m/>
    <x v="1"/>
    <s v="SJ"/>
    <d v="2019-07-22T16:00:00"/>
    <n v="28365"/>
    <s v="SUS MEDIOS"/>
    <s v="Carga"/>
    <x v="0"/>
    <n v="3.5"/>
    <n v="7"/>
    <x v="0"/>
    <s v="GRUPO ANTOLIN"/>
    <s v="Retira cliente Inyección"/>
    <s v="burgos"/>
    <m/>
    <m/>
    <m/>
    <m/>
    <n v="40"/>
    <x v="2"/>
    <x v="151"/>
    <x v="13"/>
    <m/>
    <n v="0"/>
    <x v="0"/>
    <x v="0"/>
    <s v="SI"/>
    <s v="SI"/>
    <s v="SI"/>
    <n v="0"/>
    <n v="1"/>
    <s v="CLIENTES"/>
    <x v="30"/>
    <x v="7"/>
    <n v="468"/>
    <n v="18"/>
    <n v="0.2"/>
  </r>
  <r>
    <d v="2019-07-22T00:00:00"/>
    <d v="1899-12-30T18:30:00"/>
    <d v="1899-12-30T18:30:00"/>
    <m/>
    <x v="1"/>
    <s v="SJ"/>
    <d v="2019-07-22T18:30:00"/>
    <n v="28201"/>
    <s v="SUS MEDIOS"/>
    <s v="Carga"/>
    <x v="0"/>
    <n v="3"/>
    <n v="5"/>
    <x v="0"/>
    <s v="PROQUIMIA"/>
    <s v="Retira cliente Roto"/>
    <s v="PROQUIMI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7-22T00:00:00"/>
    <d v="1899-12-30T12:00:00"/>
    <m/>
    <m/>
    <x v="0"/>
    <s v="SJ"/>
    <d v="2019-07-22T12:00:00"/>
    <n v="36800466764"/>
    <s v="SUS MEDIOS"/>
    <s v="Carga"/>
    <x v="1"/>
    <n v="13.5"/>
    <n v="26"/>
    <x v="0"/>
    <s v="CHEP"/>
    <s v="Retira cliente Inyección"/>
    <s v="PALAU"/>
    <m/>
    <m/>
    <m/>
    <m/>
    <n v="60"/>
    <x v="8"/>
    <x v="151"/>
    <x v="4"/>
    <m/>
    <n v="1"/>
    <x v="0"/>
    <x v="0"/>
    <s v="No"/>
    <s v="Sin cita"/>
    <s v="Sin cita"/>
    <n v="1"/>
    <n v="0"/>
    <s v="CLIENTES"/>
    <x v="30"/>
    <x v="7"/>
    <n v="468"/>
    <n v="18"/>
    <n v="0.2"/>
  </r>
  <r>
    <d v="2019-07-23T00:00:00"/>
    <d v="1899-12-30T07:15:00"/>
    <d v="1899-12-30T07:15:00"/>
    <m/>
    <x v="1"/>
    <s v="SJ"/>
    <d v="2019-07-23T07:30:00"/>
    <m/>
    <s v="SUS MEDIOS"/>
    <s v="Descarga"/>
    <x v="0"/>
    <n v="13"/>
    <n v="10"/>
    <x v="0"/>
    <s v="SERRADORA DOMENECH"/>
    <s v="Proveedor Inyección"/>
    <s v="PALAU"/>
    <m/>
    <m/>
    <m/>
    <m/>
    <n v="30"/>
    <x v="8"/>
    <x v="152"/>
    <x v="208"/>
    <m/>
    <n v="0"/>
    <x v="0"/>
    <x v="0"/>
    <s v="SI"/>
    <s v="SI"/>
    <s v="SI"/>
    <n v="0"/>
    <n v="1"/>
    <s v="PROVEEDORES"/>
    <x v="30"/>
    <x v="7"/>
    <n v="468"/>
    <n v="18"/>
    <n v="0.2"/>
  </r>
  <r>
    <d v="2019-07-23T00:00:00"/>
    <d v="1899-12-30T08:00:00"/>
    <d v="1899-12-30T08:00:00"/>
    <m/>
    <x v="1"/>
    <s v="JAR"/>
    <d v="2019-07-23T08:00:00"/>
    <m/>
    <s v="ALGAITRUCK"/>
    <s v="Descarga"/>
    <x v="1"/>
    <n v="13.5"/>
    <n v="22"/>
    <x v="0"/>
    <s v="SCHOELLER  LORQUI"/>
    <s v="Entre plantas"/>
    <s v="PALAU"/>
    <s v="Traversas"/>
    <m/>
    <m/>
    <m/>
    <n v="60"/>
    <x v="8"/>
    <x v="152"/>
    <x v="9"/>
    <m/>
    <n v="1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08:15:00"/>
    <d v="1899-12-30T08:15:00"/>
    <m/>
    <x v="1"/>
    <s v="SJ"/>
    <d v="2019-07-23T08:30:00"/>
    <m/>
    <s v="DAVID BERTRAN"/>
    <s v="Carga"/>
    <x v="0"/>
    <n v="3.5"/>
    <n v="7"/>
    <x v="0"/>
    <s v="DAVID BERTRAN"/>
    <s v="Recogida diaria"/>
    <s v="TIRGI"/>
    <m/>
    <m/>
    <m/>
    <m/>
    <m/>
    <x v="8"/>
    <x v="152"/>
    <x v="94"/>
    <m/>
    <n v="0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09:00:00"/>
    <d v="1899-12-30T09:00:00"/>
    <m/>
    <x v="1"/>
    <s v="JAR"/>
    <d v="2019-07-23T09:00:00"/>
    <m/>
    <s v="ALGAITRUCK"/>
    <s v="Carga"/>
    <x v="1"/>
    <n v="13.5"/>
    <n v="26"/>
    <x v="0"/>
    <s v="SCHOELLER  LORQUI"/>
    <s v="Entre plantas"/>
    <s v="Lorqui"/>
    <s v="Retorno Agrilog rotos."/>
    <m/>
    <m/>
    <m/>
    <m/>
    <x v="8"/>
    <x v="152"/>
    <x v="22"/>
    <m/>
    <n v="1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1:00:00"/>
    <d v="1899-12-30T11:00:00"/>
    <m/>
    <x v="1"/>
    <s v="JAR"/>
    <d v="2019-07-23T11:00:00"/>
    <n v="26133"/>
    <s v="EL MOSCA"/>
    <s v="Carga"/>
    <x v="1"/>
    <n v="13.5"/>
    <n v="22"/>
    <x v="0"/>
    <s v="EURL BIODATTES "/>
    <s v="DDP Cliente Inyección"/>
    <s v="Algerie"/>
    <m/>
    <m/>
    <m/>
    <m/>
    <n v="70"/>
    <x v="8"/>
    <x v="152"/>
    <x v="2"/>
    <m/>
    <n v="1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1:15:00"/>
    <m/>
    <m/>
    <x v="0"/>
    <s v="MR"/>
    <d v="2019-07-23T11:30:00"/>
    <m/>
    <s v="SUS MEDIOS"/>
    <s v="Descarga"/>
    <x v="1"/>
    <n v="13.5"/>
    <n v="26"/>
    <x v="0"/>
    <s v="BEKUPLAST"/>
    <s v="Proveedor Inyección"/>
    <s v="RINGE"/>
    <m/>
    <m/>
    <m/>
    <m/>
    <n v="60"/>
    <x v="12"/>
    <x v="152"/>
    <x v="75"/>
    <m/>
    <n v="1"/>
    <x v="0"/>
    <x v="0"/>
    <s v="No"/>
    <s v="Sin cita"/>
    <s v="Sin cita"/>
    <n v="1"/>
    <n v="0"/>
    <s v="PROVEEDORES"/>
    <x v="30"/>
    <x v="7"/>
    <n v="468"/>
    <n v="18"/>
    <n v="0.2"/>
  </r>
  <r>
    <d v="2019-07-23T00:00:00"/>
    <d v="1899-12-30T12:00:00"/>
    <d v="1899-12-30T12:00:00"/>
    <m/>
    <x v="1"/>
    <s v="SJ"/>
    <d v="2019-07-23T12:00:00"/>
    <n v="6007337"/>
    <s v="NOUTRANSPORT"/>
    <s v="Carga"/>
    <x v="0"/>
    <n v="5.5"/>
    <n v="10"/>
    <x v="0"/>
    <s v="SCHOELLER ALEMANIA"/>
    <s v="DDP Cliente Inyección"/>
    <s v="Schwerin"/>
    <m/>
    <m/>
    <m/>
    <m/>
    <n v="20"/>
    <x v="3"/>
    <x v="152"/>
    <x v="4"/>
    <m/>
    <n v="0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2:15:00"/>
    <d v="1899-12-30T12:15:00"/>
    <m/>
    <x v="1"/>
    <s v="SJ"/>
    <d v="2019-07-23T12:30:00"/>
    <n v="6007464"/>
    <s v="NOUTRANSPORT"/>
    <s v="Carga"/>
    <x v="0"/>
    <n v="3"/>
    <n v="5"/>
    <x v="0"/>
    <s v="SCHOELLER BELGICA"/>
    <s v="Retira cliente Inyección"/>
    <s v="belgic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7-23T00:00:00"/>
    <d v="1899-12-30T12:30:00"/>
    <d v="1899-12-30T12:30:00"/>
    <m/>
    <x v="1"/>
    <s v="SJ"/>
    <d v="2019-07-23T12:30:00"/>
    <m/>
    <s v="SUS MEDIOS"/>
    <s v="Descarga"/>
    <x v="0"/>
    <n v="4.5"/>
    <n v="9"/>
    <x v="0"/>
    <s v="POWDER"/>
    <s v="Proveedor Roto"/>
    <s v="PALAU"/>
    <m/>
    <m/>
    <m/>
    <m/>
    <n v="40"/>
    <x v="12"/>
    <x v="152"/>
    <x v="5"/>
    <m/>
    <n v="0"/>
    <x v="0"/>
    <x v="0"/>
    <s v="SI"/>
    <s v="SI"/>
    <s v="SI"/>
    <n v="0"/>
    <n v="1"/>
    <s v="PROVEEDORES"/>
    <x v="30"/>
    <x v="7"/>
    <n v="468"/>
    <n v="18"/>
    <n v="0.2"/>
  </r>
  <r>
    <d v="2019-07-23T00:00:00"/>
    <d v="1899-12-30T13:00:00"/>
    <d v="1899-12-30T13:00:00"/>
    <m/>
    <x v="1"/>
    <s v="JAR"/>
    <d v="2019-07-23T13:00:00"/>
    <n v="26133"/>
    <s v="EL MOSCA"/>
    <s v="Carga"/>
    <x v="1"/>
    <n v="13.5"/>
    <n v="22"/>
    <x v="0"/>
    <s v="EURL BIODATTES "/>
    <s v="DDP Cliente Inyección"/>
    <s v="Algerie"/>
    <m/>
    <m/>
    <m/>
    <m/>
    <n v="40"/>
    <x v="2"/>
    <x v="152"/>
    <x v="37"/>
    <m/>
    <n v="1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4:00:00"/>
    <d v="1899-12-30T14:00:00"/>
    <m/>
    <x v="1"/>
    <s v="SJ"/>
    <d v="2019-07-23T14:00:00"/>
    <n v="27082"/>
    <s v="GONZATRANS"/>
    <s v="Carga"/>
    <x v="0"/>
    <n v="16.5"/>
    <n v="33"/>
    <x v="0"/>
    <s v="INORPACK"/>
    <s v="DDP Cliente Inyección"/>
    <s v="SAN ESTEVE DE SESROVIRES"/>
    <m/>
    <m/>
    <m/>
    <m/>
    <n v="40"/>
    <x v="4"/>
    <x v="152"/>
    <x v="42"/>
    <m/>
    <n v="0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5:00:00"/>
    <d v="1899-12-30T15:00:00"/>
    <m/>
    <x v="1"/>
    <s v="SJ"/>
    <d v="2019-07-23T15:00:00"/>
    <n v="3680468896"/>
    <s v="SUS MEDIOS"/>
    <s v="Carga"/>
    <x v="1"/>
    <n v="13.5"/>
    <n v="26"/>
    <x v="0"/>
    <s v="CHEP"/>
    <s v="Retira cliente Inyección"/>
    <s v="PALAU"/>
    <m/>
    <m/>
    <m/>
    <m/>
    <n v="60"/>
    <x v="2"/>
    <x v="152"/>
    <x v="39"/>
    <m/>
    <n v="1"/>
    <x v="0"/>
    <x v="0"/>
    <s v="SI"/>
    <s v="SI"/>
    <s v="SI"/>
    <n v="0"/>
    <n v="1"/>
    <s v="CLIENTES"/>
    <x v="30"/>
    <x v="7"/>
    <n v="468"/>
    <n v="18"/>
    <n v="0.2"/>
  </r>
  <r>
    <d v="2019-07-23T00:00:00"/>
    <d v="1899-12-30T15:30:00"/>
    <d v="1899-12-30T15:30:00"/>
    <m/>
    <x v="1"/>
    <s v="MR"/>
    <d v="2019-07-23T15:30:00"/>
    <n v="28833"/>
    <s v="J H L"/>
    <s v="Carga"/>
    <x v="0"/>
    <n v="2"/>
    <n v="4"/>
    <x v="0"/>
    <s v="AQUANET AUTOMATISMOS"/>
    <s v="DDP Cliente Roto"/>
    <s v="PORTUGAL"/>
    <m/>
    <m/>
    <m/>
    <m/>
    <n v="30"/>
    <x v="4"/>
    <x v="152"/>
    <x v="41"/>
    <m/>
    <n v="0"/>
    <x v="0"/>
    <x v="0"/>
    <s v="SI"/>
    <s v="SI"/>
    <s v="Retraso"/>
    <n v="1"/>
    <n v="0"/>
    <s v="TRANS. PROPIO"/>
    <x v="30"/>
    <x v="7"/>
    <n v="468"/>
    <n v="18"/>
    <n v="0.2"/>
  </r>
  <r>
    <d v="2019-07-23T00:00:00"/>
    <d v="1899-12-30T16:00:00"/>
    <d v="1899-12-30T16:00:00"/>
    <m/>
    <x v="1"/>
    <s v="SJ"/>
    <d v="2019-07-23T16:00:00"/>
    <n v="3680468897"/>
    <s v="SUS MEDIOS"/>
    <s v="Carga"/>
    <x v="1"/>
    <n v="13.5"/>
    <n v="26"/>
    <x v="0"/>
    <s v="CHEP"/>
    <s v="Retira cliente Inyección"/>
    <s v="PALAU"/>
    <m/>
    <m/>
    <m/>
    <m/>
    <n v="60"/>
    <x v="2"/>
    <x v="152"/>
    <x v="47"/>
    <m/>
    <n v="1"/>
    <x v="0"/>
    <x v="0"/>
    <s v="SI"/>
    <s v="SI"/>
    <s v="Retraso"/>
    <n v="1"/>
    <n v="0"/>
    <s v="CLIENTES"/>
    <x v="30"/>
    <x v="7"/>
    <n v="468"/>
    <n v="18"/>
    <n v="0.2"/>
  </r>
  <r>
    <d v="2019-07-23T00:00:00"/>
    <d v="1899-12-30T16:45:00"/>
    <d v="1899-12-30T16:45:00"/>
    <m/>
    <x v="1"/>
    <s v="JAR"/>
    <d v="2019-07-23T17:00:00"/>
    <m/>
    <s v="TRANSPARETS"/>
    <s v="Carga"/>
    <x v="0"/>
    <n v="6"/>
    <n v="6"/>
    <x v="0"/>
    <s v="AQUA AMBIENT"/>
    <s v="Retira cliente Roto"/>
    <s v="varios"/>
    <m/>
    <m/>
    <m/>
    <m/>
    <n v="20"/>
    <x v="4"/>
    <x v="152"/>
    <x v="87"/>
    <m/>
    <n v="0"/>
    <x v="0"/>
    <x v="0"/>
    <s v="SI"/>
    <s v="SI"/>
    <s v="SI"/>
    <n v="0"/>
    <n v="1"/>
    <s v="CLIENTES"/>
    <x v="30"/>
    <x v="7"/>
    <n v="468"/>
    <n v="18"/>
    <n v="0.2"/>
  </r>
  <r>
    <d v="2019-07-23T00:00:00"/>
    <d v="1899-12-30T17:00:00"/>
    <d v="1899-12-30T17:00:00"/>
    <m/>
    <x v="1"/>
    <s v="SJ"/>
    <d v="2019-07-23T17:00:00"/>
    <n v="26654"/>
    <s v="JOSE REY"/>
    <s v="Carga"/>
    <x v="1"/>
    <n v="13.5"/>
    <n v="26"/>
    <x v="0"/>
    <s v="QUESERIAS ENTREPINARES"/>
    <s v="DDP Cliente Inyección"/>
    <s v="VALLADOLID"/>
    <m/>
    <m/>
    <m/>
    <m/>
    <n v="60"/>
    <x v="4"/>
    <x v="152"/>
    <x v="41"/>
    <m/>
    <n v="1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7:15:00"/>
    <d v="1899-12-30T17:15:00"/>
    <m/>
    <x v="1"/>
    <s v="JAR"/>
    <d v="2019-07-23T17:30:00"/>
    <s v="29220/28503"/>
    <s v="TRANSABADELL"/>
    <s v="Carga"/>
    <x v="0"/>
    <n v="1"/>
    <n v="2"/>
    <x v="0"/>
    <s v="TRANSABADELL"/>
    <s v="DDP Cliente Inyección"/>
    <s v="varios"/>
    <m/>
    <m/>
    <m/>
    <m/>
    <n v="20"/>
    <x v="3"/>
    <x v="152"/>
    <x v="93"/>
    <m/>
    <n v="0"/>
    <x v="0"/>
    <x v="0"/>
    <s v="SI"/>
    <s v="SI"/>
    <s v="SI"/>
    <n v="0"/>
    <n v="1"/>
    <s v="TRANS. PROPIO"/>
    <x v="30"/>
    <x v="7"/>
    <n v="468"/>
    <n v="18"/>
    <n v="0.2"/>
  </r>
  <r>
    <d v="2019-07-23T00:00:00"/>
    <d v="1899-12-30T18:00:00"/>
    <d v="1899-12-30T18:00:00"/>
    <m/>
    <x v="1"/>
    <s v="SJ"/>
    <d v="2019-07-23T18:00:00"/>
    <n v="3680468900"/>
    <s v="SUS MEDIOS"/>
    <s v="Carga"/>
    <x v="1"/>
    <n v="13.5"/>
    <n v="26"/>
    <x v="0"/>
    <s v="CHEP"/>
    <s v="Retira cliente Inyección"/>
    <s v="PALAU"/>
    <m/>
    <m/>
    <m/>
    <m/>
    <n v="60"/>
    <x v="8"/>
    <x v="152"/>
    <x v="37"/>
    <m/>
    <n v="1"/>
    <x v="0"/>
    <x v="0"/>
    <s v="SI"/>
    <s v="SI"/>
    <s v="Adelanto"/>
    <n v="0"/>
    <n v="1"/>
    <s v="CLIENTES"/>
    <x v="30"/>
    <x v="7"/>
    <n v="468"/>
    <n v="18"/>
    <n v="0.2"/>
  </r>
  <r>
    <d v="2019-07-23T00:00:00"/>
    <d v="1899-12-30T18:30:00"/>
    <d v="1899-12-30T18:30:00"/>
    <m/>
    <x v="1"/>
    <s v="MR"/>
    <d v="2019-07-23T18:30:00"/>
    <n v="28918"/>
    <s v="GARVI"/>
    <s v="Carga"/>
    <x v="0"/>
    <n v="1"/>
    <n v="2"/>
    <x v="0"/>
    <s v="SMURFIT KAPPA ESPAÑA"/>
    <s v="Proveedor Roto"/>
    <s v="JAEN"/>
    <s v="2960GZM R0192BCN"/>
    <m/>
    <m/>
    <m/>
    <n v="15"/>
    <x v="2"/>
    <x v="152"/>
    <x v="48"/>
    <m/>
    <n v="0"/>
    <x v="0"/>
    <x v="0"/>
    <s v="SI"/>
    <s v="SI"/>
    <s v="SI"/>
    <n v="0"/>
    <n v="1"/>
    <s v="PROVEEDORES"/>
    <x v="30"/>
    <x v="7"/>
    <n v="468"/>
    <n v="18"/>
    <n v="0.2"/>
  </r>
  <r>
    <d v="2019-07-24T00:00:00"/>
    <d v="1899-12-30T08:15:00"/>
    <d v="1899-12-30T08:15:00"/>
    <m/>
    <x v="1"/>
    <s v="SJ"/>
    <d v="2019-07-24T08:30:00"/>
    <m/>
    <s v="DAVID BERTRAN"/>
    <s v="Carga"/>
    <x v="0"/>
    <n v="3.5"/>
    <n v="7"/>
    <x v="0"/>
    <s v="DAVID BERTRAN"/>
    <s v="Recogida diaria"/>
    <s v="TIRGI"/>
    <m/>
    <m/>
    <m/>
    <m/>
    <m/>
    <x v="8"/>
    <x v="153"/>
    <x v="94"/>
    <m/>
    <n v="0"/>
    <x v="0"/>
    <x v="0"/>
    <s v="SI"/>
    <s v="SI"/>
    <s v="SI"/>
    <n v="0"/>
    <n v="1"/>
    <s v="TRANS. PROPIO"/>
    <x v="30"/>
    <x v="7"/>
    <n v="468"/>
    <n v="18"/>
    <n v="0.2"/>
  </r>
  <r>
    <d v="2019-07-24T00:00:00"/>
    <d v="1899-12-30T08:30:00"/>
    <d v="1899-12-30T08:30:00"/>
    <m/>
    <x v="1"/>
    <s v="JAR"/>
    <d v="2019-07-24T08:30:00"/>
    <m/>
    <s v="JOSE REY"/>
    <s v="Carga"/>
    <x v="1"/>
    <n v="13.5"/>
    <n v="26"/>
    <x v="0"/>
    <s v="FLUIDRA"/>
    <s v="DDP Cliente Roto"/>
    <s v="Maçanet de la Selva"/>
    <m/>
    <m/>
    <m/>
    <m/>
    <n v="60"/>
    <x v="8"/>
    <x v="153"/>
    <x v="20"/>
    <m/>
    <n v="1"/>
    <x v="0"/>
    <x v="0"/>
    <s v="SI"/>
    <s v="SI"/>
    <s v="SI"/>
    <n v="0"/>
    <n v="1"/>
    <s v="TRANS. PROPIO"/>
    <x v="30"/>
    <x v="7"/>
    <n v="468"/>
    <n v="18"/>
    <n v="0.2"/>
  </r>
  <r>
    <d v="2019-07-24T00:00:00"/>
    <d v="1899-12-30T09:00:00"/>
    <d v="1899-12-30T09:00:00"/>
    <m/>
    <x v="1"/>
    <s v="MR"/>
    <d v="2019-07-24T09:00:00"/>
    <m/>
    <s v="SUS MEDIOS"/>
    <s v="Descarga"/>
    <x v="0"/>
    <n v="0.5"/>
    <n v="1"/>
    <x v="0"/>
    <s v="SAFI FABRICA DE VALVULAS"/>
    <s v="Proveedor Roto"/>
    <s v="PALAU"/>
    <m/>
    <m/>
    <m/>
    <m/>
    <n v="15"/>
    <x v="3"/>
    <x v="153"/>
    <x v="22"/>
    <m/>
    <n v="0"/>
    <x v="0"/>
    <x v="0"/>
    <s v="SI"/>
    <s v="SI"/>
    <s v="SI"/>
    <n v="0"/>
    <n v="1"/>
    <s v="PROVEEDORES"/>
    <x v="30"/>
    <x v="7"/>
    <n v="468"/>
    <n v="18"/>
    <n v="0.2"/>
  </r>
  <r>
    <d v="2019-07-24T00:00:00"/>
    <d v="1899-12-30T09:10:00"/>
    <m/>
    <m/>
    <x v="0"/>
    <s v="SJ"/>
    <d v="2019-07-24T09:00:00"/>
    <n v="3680468901"/>
    <s v="SUS MEDIOS"/>
    <s v="Carga"/>
    <x v="1"/>
    <n v="13.5"/>
    <n v="26"/>
    <x v="0"/>
    <s v="CHEP"/>
    <s v="Retira cliente Inyección"/>
    <s v="PALAU"/>
    <m/>
    <m/>
    <m/>
    <m/>
    <n v="60"/>
    <x v="4"/>
    <x v="153"/>
    <x v="28"/>
    <m/>
    <n v="1"/>
    <x v="0"/>
    <x v="0"/>
    <s v="No"/>
    <s v="Sin cita"/>
    <s v="Sin cita"/>
    <n v="1"/>
    <n v="0"/>
    <s v="CLIENTES"/>
    <x v="30"/>
    <x v="7"/>
    <n v="468"/>
    <n v="18"/>
    <n v="0.2"/>
  </r>
  <r>
    <d v="2019-07-24T00:00:00"/>
    <d v="1899-12-30T11:00:00"/>
    <d v="1899-12-30T11:00:00"/>
    <m/>
    <x v="1"/>
    <s v="SJ"/>
    <d v="2019-07-24T11:00:00"/>
    <m/>
    <s v="SUS MEDIOS"/>
    <s v="Descarga"/>
    <x v="0"/>
    <n v="1.5"/>
    <n v="3"/>
    <x v="0"/>
    <s v="EUROGRATE"/>
    <s v="Proveedor Inyección"/>
    <s v="PALAU"/>
    <m/>
    <m/>
    <m/>
    <m/>
    <n v="30"/>
    <x v="3"/>
    <x v="153"/>
    <x v="2"/>
    <m/>
    <n v="0"/>
    <x v="0"/>
    <x v="0"/>
    <s v="SI"/>
    <s v="SI"/>
    <s v="SI"/>
    <n v="0"/>
    <n v="1"/>
    <s v="PROVEEDORES"/>
    <x v="30"/>
    <x v="7"/>
    <n v="468"/>
    <n v="18"/>
    <n v="0.2"/>
  </r>
  <r>
    <d v="2019-07-24T00:00:00"/>
    <d v="1899-12-30T12:15:00"/>
    <d v="1899-12-30T12:15:00"/>
    <m/>
    <x v="1"/>
    <s v="MB"/>
    <d v="2019-07-24T12:30:00"/>
    <n v="5000434"/>
    <s v="ALGAITRUCK"/>
    <s v="Descarga"/>
    <x v="0"/>
    <n v="13.6"/>
    <n v="26"/>
    <x v="0"/>
    <s v="SCHOELLER  LORQUI"/>
    <s v="Entre plantas"/>
    <s v="PALAU"/>
    <m/>
    <m/>
    <m/>
    <m/>
    <n v="60"/>
    <x v="8"/>
    <x v="153"/>
    <x v="36"/>
    <m/>
    <n v="0"/>
    <x v="0"/>
    <x v="0"/>
    <s v="SI"/>
    <s v="SI"/>
    <s v="SI"/>
    <n v="0"/>
    <n v="1"/>
    <s v="TRANS. PROPIO"/>
    <x v="30"/>
    <x v="7"/>
    <n v="468"/>
    <n v="18"/>
    <n v="0.2"/>
  </r>
  <r>
    <d v="2019-07-24T00:00:00"/>
    <d v="1899-12-30T12:30:00"/>
    <m/>
    <m/>
    <x v="0"/>
    <s v="MR"/>
    <d v="2019-07-24T12:30:00"/>
    <n v="28485"/>
    <s v="DASCHER"/>
    <s v="Carga"/>
    <x v="0"/>
    <n v="2"/>
    <n v="1"/>
    <x v="0"/>
    <s v="CAVYCAR"/>
    <s v="Retira cliente Inyección"/>
    <s v="ANDOAIN"/>
    <m/>
    <m/>
    <m/>
    <m/>
    <n v="10"/>
    <x v="8"/>
    <x v="153"/>
    <x v="5"/>
    <m/>
    <n v="0"/>
    <x v="0"/>
    <x v="0"/>
    <s v="No"/>
    <s v="Sin cita"/>
    <s v="Sin cita"/>
    <n v="1"/>
    <n v="0"/>
    <s v="CLIENTES"/>
    <x v="30"/>
    <x v="7"/>
    <n v="468"/>
    <n v="18"/>
    <n v="0.2"/>
  </r>
  <r>
    <d v="2019-07-24T00:00:00"/>
    <d v="1899-12-30T13:00:00"/>
    <d v="1899-12-30T13:00:00"/>
    <m/>
    <x v="1"/>
    <s v="JAR"/>
    <d v="2019-07-24T13:00:00"/>
    <s v="28653/28824/26654"/>
    <s v="GONZATRANS"/>
    <s v="Carga"/>
    <x v="0"/>
    <n v="6.5"/>
    <n v="12"/>
    <x v="0"/>
    <s v="GONZATRANS"/>
    <s v="Recogida diaria"/>
    <s v="varios"/>
    <m/>
    <m/>
    <m/>
    <m/>
    <n v="60"/>
    <x v="8"/>
    <x v="153"/>
    <x v="37"/>
    <m/>
    <n v="0"/>
    <x v="0"/>
    <x v="0"/>
    <s v="SI"/>
    <s v="SI"/>
    <s v="SI"/>
    <n v="0"/>
    <n v="1"/>
    <s v="TRANS. PROPIO"/>
    <x v="30"/>
    <x v="7"/>
    <n v="468"/>
    <n v="18"/>
    <n v="0.2"/>
  </r>
  <r>
    <d v="2019-07-24T00:00:00"/>
    <d v="1899-12-30T15:00:00"/>
    <d v="1899-12-30T15:00:00"/>
    <m/>
    <x v="1"/>
    <s v="SJ"/>
    <d v="2019-07-24T15:00:00"/>
    <s v="6007445/6007342"/>
    <s v="BCN EXPRESS"/>
    <s v="Carga"/>
    <x v="0"/>
    <n v="1"/>
    <n v="2"/>
    <x v="0"/>
    <s v="SCHOELLER BELGICA"/>
    <s v="Retira cliente Roto"/>
    <s v="palau"/>
    <m/>
    <m/>
    <m/>
    <m/>
    <n v="10"/>
    <x v="4"/>
    <x v="153"/>
    <x v="39"/>
    <m/>
    <n v="0"/>
    <x v="0"/>
    <x v="0"/>
    <s v="SI"/>
    <s v="SI"/>
    <s v="SI"/>
    <n v="0"/>
    <n v="1"/>
    <s v="CLIENTES"/>
    <x v="30"/>
    <x v="7"/>
    <n v="468"/>
    <n v="18"/>
    <n v="0.2"/>
  </r>
  <r>
    <d v="2019-07-24T00:00:00"/>
    <d v="1899-12-30T16:45:00"/>
    <d v="1899-12-30T16:45:00"/>
    <m/>
    <x v="1"/>
    <s v="JAR"/>
    <d v="2019-07-24T17:00:00"/>
    <m/>
    <s v="TRANSPARETS"/>
    <s v="Carga"/>
    <x v="0"/>
    <n v="6"/>
    <n v="6"/>
    <x v="0"/>
    <s v="AQUA AMBIENT"/>
    <s v="Retira cliente Roto"/>
    <s v="varios"/>
    <m/>
    <m/>
    <m/>
    <m/>
    <n v="10"/>
    <x v="4"/>
    <x v="153"/>
    <x v="87"/>
    <m/>
    <n v="0"/>
    <x v="0"/>
    <x v="0"/>
    <s v="SI"/>
    <s v="SI"/>
    <s v="SI"/>
    <n v="0"/>
    <n v="1"/>
    <s v="CLIENTES"/>
    <x v="30"/>
    <x v="7"/>
    <n v="468"/>
    <n v="18"/>
    <n v="0.2"/>
  </r>
  <r>
    <d v="2019-07-24T00:00:00"/>
    <d v="1899-12-30T17:15:00"/>
    <d v="1899-12-30T17:15:00"/>
    <m/>
    <x v="1"/>
    <s v="JAR"/>
    <d v="2019-07-24T17:30:00"/>
    <n v="29171"/>
    <s v="TRANSABADELL"/>
    <s v="Carga"/>
    <x v="0"/>
    <n v="1"/>
    <n v="1"/>
    <x v="0"/>
    <s v="TRANSABADELL"/>
    <s v="DDP Cliente Inyección"/>
    <s v="varios"/>
    <m/>
    <m/>
    <m/>
    <m/>
    <n v="10"/>
    <x v="3"/>
    <x v="153"/>
    <x v="93"/>
    <m/>
    <n v="0"/>
    <x v="0"/>
    <x v="0"/>
    <s v="SI"/>
    <s v="SI"/>
    <s v="SI"/>
    <n v="0"/>
    <n v="1"/>
    <s v="TRANS. PROPIO"/>
    <x v="30"/>
    <x v="7"/>
    <n v="468"/>
    <n v="18"/>
    <n v="0.2"/>
  </r>
  <r>
    <d v="2019-07-24T00:00:00"/>
    <d v="1899-12-30T16:30:00"/>
    <d v="1899-12-30T16:30:00"/>
    <m/>
    <x v="1"/>
    <s v="SJ"/>
    <d v="2019-07-24T16:30:00"/>
    <n v="6007481"/>
    <s v="BREGER"/>
    <s v="Carga"/>
    <x v="0"/>
    <n v="1"/>
    <n v="2"/>
    <x v="0"/>
    <s v="SCHOELLER FRANCIA"/>
    <s v="Retira cliente Filial"/>
    <s v="PALAU"/>
    <m/>
    <m/>
    <m/>
    <m/>
    <n v="20"/>
    <x v="12"/>
    <x v="153"/>
    <x v="6"/>
    <m/>
    <n v="0"/>
    <x v="0"/>
    <x v="0"/>
    <s v="SI"/>
    <s v="SI"/>
    <s v="Adelanto"/>
    <n v="0"/>
    <n v="1"/>
    <s v="CLIENTES"/>
    <x v="30"/>
    <x v="7"/>
    <n v="468"/>
    <n v="18"/>
    <n v="0.2"/>
  </r>
  <r>
    <d v="2019-07-24T00:00:00"/>
    <d v="1899-12-30T13:30:00"/>
    <m/>
    <m/>
    <x v="0"/>
    <s v="MR"/>
    <d v="2019-07-24T13:30:00"/>
    <m/>
    <s v="SUS MEDIOS"/>
    <s v="Descarga"/>
    <x v="0"/>
    <n v="1"/>
    <n v="2"/>
    <x v="0"/>
    <s v="POWDER"/>
    <s v="Proveedor Roto"/>
    <s v="PALAU"/>
    <s v="CARGA PALETS DE PRS"/>
    <m/>
    <m/>
    <m/>
    <n v="30"/>
    <x v="3"/>
    <x v="153"/>
    <x v="6"/>
    <m/>
    <n v="0"/>
    <x v="0"/>
    <x v="0"/>
    <s v="No"/>
    <s v="Sin cita"/>
    <s v="Sin cita"/>
    <n v="1"/>
    <n v="0"/>
    <s v="PROVEEDORES"/>
    <x v="30"/>
    <x v="7"/>
    <n v="468"/>
    <n v="18"/>
    <n v="0.2"/>
  </r>
  <r>
    <d v="2019-07-24T00:00:00"/>
    <d v="1899-12-30T15:30:00"/>
    <d v="1899-12-30T15:30:00"/>
    <m/>
    <x v="1"/>
    <s v="MR"/>
    <d v="2019-07-24T15:30:00"/>
    <n v="28824"/>
    <s v="GONZATRANS"/>
    <s v="Carga"/>
    <x v="0"/>
    <n v="1.5"/>
    <n v="3"/>
    <x v="0"/>
    <s v="GONZATRANS"/>
    <s v="Recogida diaria"/>
    <s v="varios"/>
    <s v="resto de recogida de pedidos diarios"/>
    <m/>
    <m/>
    <m/>
    <n v="10"/>
    <x v="2"/>
    <x v="153"/>
    <x v="7"/>
    <m/>
    <n v="0"/>
    <x v="0"/>
    <x v="0"/>
    <s v="SI"/>
    <s v="SI"/>
    <s v="SI"/>
    <n v="0"/>
    <n v="1"/>
    <s v="TRANS. PROPIO"/>
    <x v="30"/>
    <x v="7"/>
    <n v="468"/>
    <n v="18"/>
    <n v="0.2"/>
  </r>
  <r>
    <d v="2019-07-24T00:00:00"/>
    <d v="1899-12-30T16:00:00"/>
    <d v="1899-12-30T16:00:00"/>
    <m/>
    <x v="1"/>
    <s v="MR"/>
    <d v="2019-07-24T16:00:00"/>
    <n v="3680468898"/>
    <s v="SUS MEDIOS"/>
    <s v="Carga"/>
    <x v="0"/>
    <n v="26"/>
    <s v="13,5"/>
    <x v="0"/>
    <s v="CHEP"/>
    <s v="Retira cliente Inyección"/>
    <s v="PALAU"/>
    <m/>
    <m/>
    <m/>
    <m/>
    <n v="60"/>
    <x v="2"/>
    <x v="153"/>
    <x v="13"/>
    <m/>
    <n v="0"/>
    <x v="0"/>
    <x v="0"/>
    <s v="SI"/>
    <s v="SI"/>
    <s v="SI"/>
    <n v="0"/>
    <n v="1"/>
    <s v="CLIENTES"/>
    <x v="30"/>
    <x v="7"/>
    <n v="468"/>
    <n v="18"/>
    <n v="0.2"/>
  </r>
  <r>
    <d v="2019-07-24T00:00:00"/>
    <d v="1899-12-30T17:00:00"/>
    <m/>
    <m/>
    <x v="0"/>
    <s v="SJ"/>
    <d v="2019-07-24T17:00:00"/>
    <n v="6007491"/>
    <s v="BREGER"/>
    <s v="Carga"/>
    <x v="0"/>
    <n v="1.5"/>
    <n v="3"/>
    <x v="0"/>
    <s v="SCHOELLER FRANCIA"/>
    <s v="Retira cliente Filial"/>
    <s v="FRANCIA"/>
    <m/>
    <m/>
    <m/>
    <m/>
    <n v="10"/>
    <x v="4"/>
    <x v="153"/>
    <x v="41"/>
    <m/>
    <n v="0"/>
    <x v="0"/>
    <x v="0"/>
    <s v="No"/>
    <s v="Sin cita"/>
    <s v="Sin cita"/>
    <n v="1"/>
    <n v="0"/>
    <s v="CLIENTES"/>
    <x v="30"/>
    <x v="7"/>
    <n v="468"/>
    <n v="18"/>
    <n v="0.2"/>
  </r>
  <r>
    <d v="2019-07-25T00:00:00"/>
    <d v="1899-12-30T08:00:00"/>
    <d v="1899-12-30T08:00:00"/>
    <m/>
    <x v="1"/>
    <s v="JAR"/>
    <d v="2019-07-25T08:00:00"/>
    <m/>
    <s v="ALGAITRUCK"/>
    <s v="Descarga"/>
    <x v="1"/>
    <n v="13.5"/>
    <n v="22"/>
    <x v="0"/>
    <s v="SCHOELLER  LORQUI"/>
    <s v="Entre plantas"/>
    <s v="PALAU"/>
    <s v="M. Prima"/>
    <m/>
    <m/>
    <m/>
    <n v="60"/>
    <x v="8"/>
    <x v="154"/>
    <x v="9"/>
    <m/>
    <n v="1"/>
    <x v="0"/>
    <x v="0"/>
    <s v="SI"/>
    <s v="SI"/>
    <s v="SI"/>
    <n v="0"/>
    <n v="1"/>
    <s v="TRANS. PROPIO"/>
    <x v="30"/>
    <x v="7"/>
    <n v="468"/>
    <n v="18"/>
    <n v="0.2"/>
  </r>
  <r>
    <d v="2019-07-25T00:00:00"/>
    <d v="1899-12-30T08:15:00"/>
    <d v="1899-12-30T08:15:00"/>
    <m/>
    <x v="1"/>
    <s v="SJ"/>
    <d v="2019-07-25T08:30:00"/>
    <m/>
    <s v="DAVID BERTRAN"/>
    <s v="Carga"/>
    <x v="0"/>
    <n v="3.5"/>
    <n v="7"/>
    <x v="0"/>
    <s v="DAVID BERTRAN"/>
    <s v="Recogida diaria"/>
    <s v="TIRGI"/>
    <m/>
    <m/>
    <m/>
    <m/>
    <m/>
    <x v="1"/>
    <x v="154"/>
    <x v="94"/>
    <m/>
    <n v="0"/>
    <x v="0"/>
    <x v="0"/>
    <s v="SI"/>
    <s v="SI"/>
    <s v="SI"/>
    <n v="0"/>
    <n v="1"/>
    <s v="TRANS. PROPIO"/>
    <x v="30"/>
    <x v="7"/>
    <n v="468"/>
    <n v="18"/>
    <n v="0.2"/>
  </r>
  <r>
    <d v="2019-07-25T00:00:00"/>
    <d v="1899-12-30T12:00:00"/>
    <d v="1899-12-30T12:00:00"/>
    <m/>
    <x v="1"/>
    <s v="SJ"/>
    <d v="2019-07-25T12:00:00"/>
    <n v="6007464"/>
    <s v="NOUTRANSPORT"/>
    <s v="Carga"/>
    <x v="0"/>
    <n v="3.5"/>
    <n v="5"/>
    <x v="0"/>
    <s v="SCHOELLER BELGICA"/>
    <s v="DDP Cliente Filial"/>
    <s v="belgica"/>
    <m/>
    <m/>
    <m/>
    <m/>
    <n v="20"/>
    <x v="8"/>
    <x v="154"/>
    <x v="213"/>
    <m/>
    <n v="0"/>
    <x v="0"/>
    <x v="0"/>
    <s v="SI"/>
    <s v="SI"/>
    <s v="Adelanto"/>
    <n v="0"/>
    <n v="1"/>
    <s v="TRANS. PROPIO"/>
    <x v="30"/>
    <x v="7"/>
    <n v="468"/>
    <n v="18"/>
    <n v="0.2"/>
  </r>
  <r>
    <d v="2019-07-25T00:00:00"/>
    <d v="1899-12-30T13:00:00"/>
    <m/>
    <m/>
    <x v="0"/>
    <s v="SJ"/>
    <d v="2019-07-25T13:00:00"/>
    <n v="3680468899"/>
    <s v="SUS MEDIOS"/>
    <s v="Carga"/>
    <x v="1"/>
    <n v="13.5"/>
    <n v="26"/>
    <x v="0"/>
    <s v="CHEP"/>
    <s v="Retira cliente Inyección"/>
    <s v="PALAU"/>
    <m/>
    <m/>
    <m/>
    <m/>
    <n v="60"/>
    <x v="8"/>
    <x v="154"/>
    <x v="37"/>
    <m/>
    <n v="1"/>
    <x v="0"/>
    <x v="0"/>
    <s v="No"/>
    <s v="Sin cita"/>
    <s v="Sin cita"/>
    <n v="1"/>
    <n v="0"/>
    <s v="CLIENTES"/>
    <x v="30"/>
    <x v="7"/>
    <n v="468"/>
    <n v="18"/>
    <n v="0.2"/>
  </r>
  <r>
    <d v="2019-07-25T00:00:00"/>
    <d v="1899-12-30T15:00:00"/>
    <d v="1899-12-30T15:00:00"/>
    <m/>
    <x v="1"/>
    <s v="MR"/>
    <d v="2019-07-25T15:00:00"/>
    <n v="29243"/>
    <s v="JOSE REY"/>
    <s v="Carga"/>
    <x v="1"/>
    <n v="13.5"/>
    <n v="26"/>
    <x v="0"/>
    <s v="FLOMAY QUIMICA"/>
    <s v="DDP Cliente Roto"/>
    <s v="HUELVA"/>
    <s v="PDTE. CONFIRMAR CITA"/>
    <m/>
    <m/>
    <m/>
    <n v="30"/>
    <x v="4"/>
    <x v="154"/>
    <x v="39"/>
    <m/>
    <n v="1"/>
    <x v="0"/>
    <x v="0"/>
    <s v="SI"/>
    <s v="SI"/>
    <s v="SI"/>
    <n v="0"/>
    <n v="1"/>
    <s v="TRANS. PROPIO"/>
    <x v="30"/>
    <x v="7"/>
    <n v="468"/>
    <n v="18"/>
    <n v="0.2"/>
  </r>
  <r>
    <d v="2019-07-25T00:00:00"/>
    <d v="1899-12-30T16:30:00"/>
    <d v="1899-12-30T16:30:00"/>
    <m/>
    <x v="1"/>
    <s v="MR"/>
    <d v="2019-07-25T16:30:00"/>
    <n v="29113"/>
    <s v="TXT"/>
    <s v="Carga"/>
    <x v="0"/>
    <n v="1.5"/>
    <n v="3"/>
    <x v="0"/>
    <s v="EMBALASER"/>
    <s v="Retira cliente Inyección"/>
    <s v="VITORIA"/>
    <m/>
    <m/>
    <m/>
    <m/>
    <n v="10"/>
    <x v="12"/>
    <x v="154"/>
    <x v="133"/>
    <m/>
    <n v="0"/>
    <x v="0"/>
    <x v="0"/>
    <s v="SI"/>
    <s v="SI"/>
    <s v="Adelanto"/>
    <n v="0"/>
    <n v="1"/>
    <s v="CLIENTES"/>
    <x v="30"/>
    <x v="7"/>
    <n v="468"/>
    <n v="18"/>
    <n v="0.2"/>
  </r>
  <r>
    <d v="2019-07-25T00:00:00"/>
    <d v="1899-12-30T17:00:00"/>
    <d v="1899-12-30T17:00:00"/>
    <m/>
    <x v="1"/>
    <s v="MR"/>
    <d v="2019-07-25T17:00:00"/>
    <s v="27082 - 29044"/>
    <s v="GONZATRANS"/>
    <s v="Carga"/>
    <x v="0"/>
    <n v="16.5"/>
    <n v="33"/>
    <x v="0"/>
    <s v="INORPACK"/>
    <s v="DDP Cliente Inyección"/>
    <s v="SAN ESTEVE DE SESROVIRES"/>
    <m/>
    <m/>
    <m/>
    <m/>
    <n v="45"/>
    <x v="2"/>
    <x v="154"/>
    <x v="41"/>
    <m/>
    <n v="0"/>
    <x v="0"/>
    <x v="0"/>
    <s v="SI"/>
    <s v="SI"/>
    <s v="SI"/>
    <n v="0"/>
    <n v="1"/>
    <s v="TRANS. PROPIO"/>
    <x v="30"/>
    <x v="7"/>
    <n v="468"/>
    <n v="18"/>
    <n v="0.2"/>
  </r>
  <r>
    <d v="2019-07-25T00:00:00"/>
    <d v="1899-12-30T17:15:00"/>
    <d v="1899-12-30T17:15:00"/>
    <m/>
    <x v="1"/>
    <s v="JAR"/>
    <d v="2019-07-25T17:30:00"/>
    <n v="28995"/>
    <s v="TRANSABADELL"/>
    <s v="Carga"/>
    <x v="0"/>
    <n v="1"/>
    <n v="1"/>
    <x v="0"/>
    <s v="TRANSABADELL"/>
    <s v="DDP Cliente Inyección"/>
    <s v="varios"/>
    <m/>
    <m/>
    <m/>
    <m/>
    <m/>
    <x v="3"/>
    <x v="154"/>
    <x v="93"/>
    <m/>
    <n v="0"/>
    <x v="0"/>
    <x v="0"/>
    <s v="SI"/>
    <s v="SI"/>
    <s v="SI"/>
    <n v="0"/>
    <n v="1"/>
    <s v="TRANS. PROPIO"/>
    <x v="30"/>
    <x v="7"/>
    <n v="468"/>
    <n v="18"/>
    <n v="0.2"/>
  </r>
  <r>
    <d v="2019-07-25T00:00:00"/>
    <d v="1899-12-30T16:05:00"/>
    <m/>
    <m/>
    <x v="0"/>
    <s v="MR"/>
    <d v="2019-07-25T16:00:00"/>
    <s v="6007359,6007510 Y 6007479"/>
    <s v="GEFCO"/>
    <s v="Carga"/>
    <x v="0"/>
    <n v="1.5"/>
    <n v="3"/>
    <x v="0"/>
    <s v="SCHOELLER ITALIA"/>
    <s v="Retira cliente Filial"/>
    <s v="ITALIA"/>
    <s v="NO HAN SOLICITADO CITA"/>
    <m/>
    <m/>
    <m/>
    <n v="30"/>
    <x v="4"/>
    <x v="154"/>
    <x v="68"/>
    <m/>
    <n v="0"/>
    <x v="0"/>
    <x v="0"/>
    <s v="No"/>
    <s v="Sin cita"/>
    <s v="Sin cita"/>
    <n v="1"/>
    <n v="0"/>
    <s v="CLIENTES"/>
    <x v="30"/>
    <x v="7"/>
    <n v="468"/>
    <n v="18"/>
    <n v="0.2"/>
  </r>
  <r>
    <d v="2019-07-25T00:00:00"/>
    <d v="1899-12-30T16:00:00"/>
    <d v="1899-12-30T16:00:00"/>
    <m/>
    <x v="1"/>
    <s v="MR"/>
    <d v="2019-07-25T16:00:00"/>
    <m/>
    <s v="SUS MEDIOS"/>
    <s v="Descarga"/>
    <x v="0"/>
    <n v="3"/>
    <n v="6"/>
    <x v="0"/>
    <s v="PLASTICOS GUELL"/>
    <s v="Proveedor Roto"/>
    <s v="PALAU"/>
    <m/>
    <m/>
    <m/>
    <m/>
    <n v="40"/>
    <x v="4"/>
    <x v="154"/>
    <x v="13"/>
    <m/>
    <n v="0"/>
    <x v="0"/>
    <x v="0"/>
    <s v="SI"/>
    <s v="SI"/>
    <s v="SI"/>
    <n v="0"/>
    <n v="1"/>
    <s v="PROVEEDORES"/>
    <x v="30"/>
    <x v="7"/>
    <n v="468"/>
    <n v="18"/>
    <n v="0.2"/>
  </r>
  <r>
    <d v="2019-07-25T00:00:00"/>
    <d v="1899-12-30T19:30:00"/>
    <d v="1899-12-30T19:30:00"/>
    <m/>
    <x v="1"/>
    <s v="MR"/>
    <d v="2019-07-25T19:30:00"/>
    <n v="6007392"/>
    <s v="SPEDYPRA"/>
    <s v="Carga"/>
    <x v="1"/>
    <n v="13.5"/>
    <n v="26"/>
    <x v="0"/>
    <s v="SCHOELLER ITALIA"/>
    <s v="Retira cliente Filial"/>
    <s v="ITALIA"/>
    <m/>
    <s v="XA454HE - HR01GMV"/>
    <m/>
    <m/>
    <n v="30"/>
    <x v="4"/>
    <x v="154"/>
    <x v="49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08:15:00"/>
    <d v="1899-12-30T08:15:00"/>
    <m/>
    <x v="1"/>
    <s v="SJ"/>
    <d v="2019-07-26T08:30:00"/>
    <m/>
    <s v="DAVID BERTRAN"/>
    <s v="Carga"/>
    <x v="0"/>
    <n v="3.5"/>
    <n v="7"/>
    <x v="0"/>
    <s v="DAVID BERTRAN"/>
    <s v="Recogida diaria"/>
    <s v="TIRGI"/>
    <m/>
    <m/>
    <m/>
    <m/>
    <n v="20"/>
    <x v="8"/>
    <x v="155"/>
    <x v="94"/>
    <m/>
    <n v="0"/>
    <x v="0"/>
    <x v="0"/>
    <s v="SI"/>
    <s v="SI"/>
    <s v="SI"/>
    <n v="0"/>
    <n v="1"/>
    <s v="TRANS. PROPIO"/>
    <x v="30"/>
    <x v="7"/>
    <n v="468"/>
    <n v="18"/>
    <n v="0.2"/>
  </r>
  <r>
    <d v="2019-07-26T00:00:00"/>
    <d v="1899-12-30T09:30:00"/>
    <m/>
    <m/>
    <x v="0"/>
    <s v="MR"/>
    <d v="2019-07-26T09:30:00"/>
    <n v="6007513"/>
    <s v="BCN EXPRESS"/>
    <s v="Carga"/>
    <x v="0"/>
    <n v="0"/>
    <n v="1"/>
    <x v="0"/>
    <s v="SCHOELLER AUSTRIA"/>
    <s v="DDP Cliente Filial"/>
    <s v="AUSTRIA"/>
    <m/>
    <m/>
    <m/>
    <m/>
    <n v="10"/>
    <x v="8"/>
    <x v="155"/>
    <x v="0"/>
    <m/>
    <n v="0"/>
    <x v="0"/>
    <x v="0"/>
    <s v="No"/>
    <s v="Sin cita"/>
    <s v="Sin cita"/>
    <n v="1"/>
    <n v="0"/>
    <s v="TRANS. PROPIO"/>
    <x v="30"/>
    <x v="7"/>
    <n v="468"/>
    <n v="18"/>
    <n v="0.2"/>
  </r>
  <r>
    <d v="2019-07-26T00:00:00"/>
    <d v="1899-12-30T09:35:00"/>
    <m/>
    <m/>
    <x v="0"/>
    <s v="MR"/>
    <d v="2019-07-26T09:30:00"/>
    <n v="6007497"/>
    <s v="SUS MEDIOS"/>
    <s v="Carga"/>
    <x v="0"/>
    <n v="4"/>
    <n v="7"/>
    <x v="0"/>
    <s v="SCHOELLER BELGICA"/>
    <s v="Retira cliente Filial"/>
    <s v="BELGICA"/>
    <m/>
    <m/>
    <m/>
    <m/>
    <n v="30"/>
    <x v="8"/>
    <x v="155"/>
    <x v="74"/>
    <m/>
    <n v="0"/>
    <x v="0"/>
    <x v="0"/>
    <s v="No"/>
    <s v="Sin cita"/>
    <s v="Sin cita"/>
    <n v="1"/>
    <n v="0"/>
    <s v="CLIENTES"/>
    <x v="30"/>
    <x v="7"/>
    <n v="468"/>
    <n v="18"/>
    <n v="0.2"/>
  </r>
  <r>
    <d v="2019-07-26T00:00:00"/>
    <d v="1899-12-30T10:00:00"/>
    <m/>
    <m/>
    <x v="0"/>
    <s v="MR"/>
    <d v="2019-07-26T10:00:00"/>
    <m/>
    <s v="SUS MEDIOS"/>
    <s v="Descarga"/>
    <x v="0"/>
    <n v="0.5"/>
    <n v="1"/>
    <x v="0"/>
    <s v="COMERCIAL 2000"/>
    <s v="Proveedor Inyección"/>
    <s v="PALAU"/>
    <s v="sin cita"/>
    <m/>
    <m/>
    <m/>
    <n v="10"/>
    <x v="3"/>
    <x v="155"/>
    <x v="14"/>
    <m/>
    <n v="0"/>
    <x v="0"/>
    <x v="0"/>
    <s v="No"/>
    <s v="Sin cita"/>
    <s v="Sin cita"/>
    <n v="1"/>
    <n v="0"/>
    <s v="PROVEEDORES"/>
    <x v="30"/>
    <x v="7"/>
    <n v="468"/>
    <n v="18"/>
    <n v="0.2"/>
  </r>
  <r>
    <d v="2019-07-26T00:00:00"/>
    <d v="1899-12-30T10:20:00"/>
    <m/>
    <m/>
    <x v="0"/>
    <s v="MR"/>
    <d v="2019-07-26T10:30:00"/>
    <n v="213004753"/>
    <s v="TRANSNATURE"/>
    <s v="Descarga"/>
    <x v="0"/>
    <n v="0.5"/>
    <n v="1"/>
    <x v="0"/>
    <s v="TRAMACO"/>
    <s v="Proveedor Roto"/>
    <s v="PALAU"/>
    <s v="sin cita"/>
    <m/>
    <m/>
    <m/>
    <n v="10"/>
    <x v="3"/>
    <x v="155"/>
    <x v="90"/>
    <m/>
    <n v="0"/>
    <x v="0"/>
    <x v="0"/>
    <s v="No"/>
    <s v="Sin cita"/>
    <s v="Sin cita"/>
    <n v="1"/>
    <n v="0"/>
    <s v="PROVEEDORES"/>
    <x v="30"/>
    <x v="7"/>
    <n v="468"/>
    <n v="18"/>
    <n v="0.2"/>
  </r>
  <r>
    <d v="2019-07-26T00:00:00"/>
    <d v="1899-12-30T11:00:00"/>
    <d v="1899-12-30T11:00:00"/>
    <m/>
    <x v="1"/>
    <s v="SJ"/>
    <d v="2019-07-26T11:00:00"/>
    <n v="26654"/>
    <s v="JOSE REY"/>
    <s v="Carga"/>
    <x v="1"/>
    <n v="13.5"/>
    <n v="26"/>
    <x v="0"/>
    <s v="QUESERIAS ENTREPINARES"/>
    <s v="DDP Cliente Inyección"/>
    <s v="VALLADOLID"/>
    <m/>
    <m/>
    <m/>
    <m/>
    <n v="60"/>
    <x v="8"/>
    <x v="155"/>
    <x v="2"/>
    <m/>
    <n v="1"/>
    <x v="0"/>
    <x v="0"/>
    <s v="SI"/>
    <s v="SI"/>
    <s v="SI"/>
    <n v="0"/>
    <n v="1"/>
    <s v="TRANS. PROPIO"/>
    <x v="30"/>
    <x v="7"/>
    <n v="468"/>
    <n v="18"/>
    <n v="0.2"/>
  </r>
  <r>
    <d v="2019-07-26T00:00:00"/>
    <d v="1899-12-30T13:00:00"/>
    <d v="1899-12-30T13:00:00"/>
    <m/>
    <x v="1"/>
    <s v="MR"/>
    <d v="2019-07-26T13:00:00"/>
    <n v="28964"/>
    <s v="J G H"/>
    <s v="Carga"/>
    <x v="1"/>
    <n v="13.5"/>
    <n v="26"/>
    <x v="0"/>
    <s v="MULTIPLASTIC"/>
    <s v="Retira cliente Inyección"/>
    <s v="GRANOLLERS"/>
    <m/>
    <m/>
    <m/>
    <m/>
    <n v="45"/>
    <x v="12"/>
    <x v="155"/>
    <x v="37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4:00:00"/>
    <d v="1899-12-30T14:00:00"/>
    <m/>
    <x v="1"/>
    <s v="MR"/>
    <d v="2019-07-26T14:00:00"/>
    <n v="28964"/>
    <s v="J G H"/>
    <s v="Carga"/>
    <x v="1"/>
    <n v="13.5"/>
    <n v="26"/>
    <x v="0"/>
    <s v="MULTIPLASTIC"/>
    <s v="Retira cliente Inyección"/>
    <s v="GRANOLLERS"/>
    <m/>
    <m/>
    <m/>
    <m/>
    <n v="30"/>
    <x v="8"/>
    <x v="155"/>
    <x v="42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5:00:00"/>
    <m/>
    <m/>
    <x v="0"/>
    <s v="SJ"/>
    <d v="2019-07-26T15:00:00"/>
    <n v="3680468902"/>
    <s v="SUS MEDIOS"/>
    <s v="Carga"/>
    <x v="1"/>
    <n v="13.5"/>
    <n v="26"/>
    <x v="0"/>
    <s v="CHEP"/>
    <s v="Retira cliente Inyección"/>
    <s v="PALAU"/>
    <m/>
    <m/>
    <m/>
    <m/>
    <n v="60"/>
    <x v="4"/>
    <x v="155"/>
    <x v="39"/>
    <m/>
    <n v="1"/>
    <x v="0"/>
    <x v="0"/>
    <s v="No"/>
    <s v="Sin cita"/>
    <s v="Sin cita"/>
    <n v="1"/>
    <n v="0"/>
    <s v="CLIENTES"/>
    <x v="30"/>
    <x v="7"/>
    <n v="468"/>
    <n v="18"/>
    <n v="0.2"/>
  </r>
  <r>
    <d v="2019-07-26T00:00:00"/>
    <d v="1899-12-30T16:00:00"/>
    <d v="1899-12-30T16:00:00"/>
    <m/>
    <x v="1"/>
    <s v="MR"/>
    <d v="2019-07-26T16:00:00"/>
    <n v="28964"/>
    <s v="J G H"/>
    <s v="Carga"/>
    <x v="1"/>
    <n v="13.5"/>
    <n v="26"/>
    <x v="0"/>
    <s v="MULTIPLASTIC"/>
    <s v="Retira cliente Inyección"/>
    <s v="GRANOLLERS"/>
    <m/>
    <m/>
    <m/>
    <m/>
    <n v="30"/>
    <x v="12"/>
    <x v="155"/>
    <x v="13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6:30:00"/>
    <d v="1899-12-30T16:30:00"/>
    <m/>
    <x v="1"/>
    <s v="MR"/>
    <d v="2019-07-26T16:30:00"/>
    <n v="28964"/>
    <s v="J G H"/>
    <s v="Carga"/>
    <x v="1"/>
    <n v="13.5"/>
    <n v="26"/>
    <x v="0"/>
    <s v="MULTIPLASTIC"/>
    <s v="Retira cliente Inyección"/>
    <s v="GRANOLLERS"/>
    <m/>
    <m/>
    <m/>
    <m/>
    <n v="40"/>
    <x v="2"/>
    <x v="155"/>
    <x v="8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6:45:00"/>
    <d v="1899-12-30T16:45:00"/>
    <m/>
    <x v="1"/>
    <s v="JAR"/>
    <d v="2019-07-26T17:00:00"/>
    <m/>
    <s v="TRANSPARETS"/>
    <s v="Carga"/>
    <x v="0"/>
    <n v="6"/>
    <n v="6"/>
    <x v="0"/>
    <s v="AQUA AMBIENT"/>
    <s v="Retira cliente Roto"/>
    <s v="varios"/>
    <m/>
    <m/>
    <m/>
    <m/>
    <m/>
    <x v="2"/>
    <x v="155"/>
    <x v="87"/>
    <m/>
    <n v="0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5:30:00"/>
    <d v="1899-12-30T15:30:00"/>
    <m/>
    <x v="1"/>
    <s v="MR"/>
    <d v="2019-07-26T15:30:00"/>
    <n v="5000439"/>
    <s v="J G H"/>
    <s v="Carga"/>
    <x v="1"/>
    <n v="13.5"/>
    <n v="26"/>
    <x v="2"/>
    <s v="RENTA BOX"/>
    <s v="Retira cliente Inyección"/>
    <s v="MURCIA"/>
    <s v="El chofer vendrá con el nº de carga 28756"/>
    <m/>
    <m/>
    <m/>
    <n v="40"/>
    <x v="2"/>
    <x v="155"/>
    <x v="7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8:00:00"/>
    <d v="1899-12-30T18:00:00"/>
    <m/>
    <x v="1"/>
    <s v="MR"/>
    <d v="2019-07-26T18:00:00"/>
    <n v="5000439"/>
    <s v="J G H"/>
    <s v="Carga"/>
    <x v="1"/>
    <n v="13.5"/>
    <n v="26"/>
    <x v="2"/>
    <s v="RENTA BOX"/>
    <s v="Retira cliente Inyección"/>
    <s v="MURCIA"/>
    <s v="El chofer vendrá con el nº de carga 28756"/>
    <m/>
    <m/>
    <m/>
    <n v="35"/>
    <x v="2"/>
    <x v="155"/>
    <x v="47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21:00:00"/>
    <d v="1899-12-30T21:00:00"/>
    <m/>
    <x v="1"/>
    <s v="MR"/>
    <d v="2019-07-26T21:00:00"/>
    <n v="5000439"/>
    <s v="J G H"/>
    <s v="Carga"/>
    <x v="1"/>
    <n v="13.5"/>
    <n v="26"/>
    <x v="2"/>
    <s v="RENTA BOX"/>
    <s v="Retira cliente Inyección"/>
    <s v="MURCIA"/>
    <s v="El Chófer vendrá con el nº de carga 28756"/>
    <m/>
    <m/>
    <m/>
    <m/>
    <x v="2"/>
    <x v="155"/>
    <x v="190"/>
    <m/>
    <n v="1"/>
    <x v="0"/>
    <x v="0"/>
    <s v="SI"/>
    <s v="SI"/>
    <s v="SI"/>
    <n v="0"/>
    <n v="1"/>
    <s v="CLIENTES"/>
    <x v="30"/>
    <x v="7"/>
    <n v="468"/>
    <n v="18"/>
    <n v="0.2"/>
  </r>
  <r>
    <d v="2019-07-26T00:00:00"/>
    <d v="1899-12-30T15:29:00"/>
    <d v="1899-12-30T15:29:00"/>
    <m/>
    <x v="1"/>
    <s v="MR"/>
    <d v="2019-07-26T15:30:00"/>
    <n v="3680468902"/>
    <s v="SUS MEDIOS"/>
    <s v="Carga"/>
    <x v="1"/>
    <n v="13.5"/>
    <n v="26"/>
    <x v="0"/>
    <s v="CHEP"/>
    <s v="Retira cliente Inyección"/>
    <s v="PALAU"/>
    <m/>
    <m/>
    <m/>
    <m/>
    <m/>
    <x v="4"/>
    <x v="155"/>
    <x v="244"/>
    <m/>
    <n v="1"/>
    <x v="0"/>
    <x v="0"/>
    <s v="SI"/>
    <s v="SI"/>
    <s v="SI"/>
    <n v="0"/>
    <n v="1"/>
    <s v="CLIENTES"/>
    <x v="30"/>
    <x v="7"/>
    <n v="468"/>
    <n v="18"/>
    <n v="0.2"/>
  </r>
  <r>
    <d v="2019-07-29T00:00:00"/>
    <d v="1899-12-30T08:15:00"/>
    <d v="1899-12-30T08:15:00"/>
    <m/>
    <x v="1"/>
    <s v="SJ"/>
    <d v="2019-07-29T08:30:00"/>
    <m/>
    <s v="DAVID BERTRAN"/>
    <s v="Carga"/>
    <x v="0"/>
    <n v="3.5"/>
    <n v="7"/>
    <x v="0"/>
    <s v="DAVID BERTRAN"/>
    <s v="Recogida diaria"/>
    <s v="TIRGI"/>
    <m/>
    <m/>
    <m/>
    <m/>
    <n v="15"/>
    <x v="4"/>
    <x v="156"/>
    <x v="94"/>
    <m/>
    <n v="0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09:30:00"/>
    <m/>
    <m/>
    <x v="0"/>
    <s v="SJ"/>
    <d v="2019-07-29T09:30:00"/>
    <n v="6007402"/>
    <s v="SUS MEDIOS"/>
    <s v="Carga"/>
    <x v="0"/>
    <n v="11"/>
    <n v="22"/>
    <x v="0"/>
    <s v="SCHOELLER FRANCIA"/>
    <s v="Retira cliente Filial"/>
    <s v="FRANCIA"/>
    <m/>
    <m/>
    <m/>
    <m/>
    <n v="30"/>
    <x v="4"/>
    <x v="156"/>
    <x v="0"/>
    <m/>
    <n v="0"/>
    <x v="0"/>
    <x v="0"/>
    <s v="No"/>
    <s v="Sin cita"/>
    <s v="Sin cita"/>
    <n v="1"/>
    <n v="0"/>
    <s v="CLIENTES"/>
    <x v="31"/>
    <x v="7"/>
    <n v="468"/>
    <n v="18"/>
    <n v="0.2"/>
  </r>
  <r>
    <d v="2019-07-29T00:00:00"/>
    <d v="1899-12-30T10:00:00"/>
    <m/>
    <m/>
    <x v="0"/>
    <s v="SJ"/>
    <d v="2019-07-29T10:00:00"/>
    <n v="6007537"/>
    <s v="SUS MEDIOS"/>
    <s v="Carga"/>
    <x v="0"/>
    <n v="0.5"/>
    <n v="0.5"/>
    <x v="1"/>
    <s v="SCHOELLER ALEMANIA"/>
    <s v="Retira cliente Filial"/>
    <s v="PALAU"/>
    <m/>
    <m/>
    <m/>
    <m/>
    <n v="10"/>
    <x v="4"/>
    <x v="156"/>
    <x v="14"/>
    <m/>
    <n v="0"/>
    <x v="0"/>
    <x v="0"/>
    <s v="No"/>
    <s v="Sin cita"/>
    <s v="Sin cita"/>
    <n v="1"/>
    <n v="0"/>
    <s v="CLIENTES"/>
    <x v="31"/>
    <x v="7"/>
    <n v="468"/>
    <n v="18"/>
    <n v="0.2"/>
  </r>
  <r>
    <d v="2019-07-29T00:00:00"/>
    <d v="1899-12-30T10:30:00"/>
    <d v="1899-12-30T10:30:00"/>
    <m/>
    <x v="1"/>
    <s v="MR"/>
    <d v="2019-07-29T10:30:00"/>
    <n v="3680477185"/>
    <s v="SUS MEDIOS"/>
    <s v="Carga"/>
    <x v="1"/>
    <n v="13.5"/>
    <n v="26"/>
    <x v="0"/>
    <s v="CHEP"/>
    <s v="Retira cliente Inyección"/>
    <s v="PALAU"/>
    <m/>
    <m/>
    <m/>
    <m/>
    <n v="60"/>
    <x v="2"/>
    <x v="156"/>
    <x v="1"/>
    <m/>
    <n v="1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1:00:00"/>
    <d v="1899-12-30T11:00:00"/>
    <m/>
    <x v="1"/>
    <s v="MR"/>
    <d v="2019-07-29T11:00:00"/>
    <n v="28950"/>
    <s v="SUS MEDIOS"/>
    <s v="Carga"/>
    <x v="1"/>
    <n v="13.5"/>
    <n v="44"/>
    <x v="0"/>
    <s v="AQUA AMBIENT"/>
    <s v="Retira cliente Roto"/>
    <s v="BERNIS"/>
    <m/>
    <m/>
    <m/>
    <m/>
    <n v="20"/>
    <x v="4"/>
    <x v="156"/>
    <x v="2"/>
    <m/>
    <n v="1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1:14:00"/>
    <d v="1899-12-30T11:14:00"/>
    <m/>
    <x v="1"/>
    <s v="SJ"/>
    <d v="2019-07-29T11:00:00"/>
    <n v="6007394"/>
    <s v="BREGER"/>
    <s v="Carga"/>
    <x v="1"/>
    <n v="13.5"/>
    <n v="26"/>
    <x v="2"/>
    <s v="SCHOELLER FRANCIA"/>
    <s v="Retira cliente Filial"/>
    <s v="PALAU"/>
    <m/>
    <m/>
    <m/>
    <m/>
    <n v="40"/>
    <x v="3"/>
    <x v="156"/>
    <x v="245"/>
    <m/>
    <n v="1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1:15:00"/>
    <d v="1899-12-30T11:15:00"/>
    <m/>
    <x v="1"/>
    <s v="SJ"/>
    <d v="2019-07-29T11:30:00"/>
    <m/>
    <s v="MORARTE"/>
    <s v="Descarga"/>
    <x v="0"/>
    <n v="3"/>
    <n v="6"/>
    <x v="0"/>
    <s v="SCHOELLER POLONIA"/>
    <s v="Proveedor Inyección"/>
    <s v="PALAU"/>
    <m/>
    <m/>
    <m/>
    <m/>
    <n v="40"/>
    <x v="4"/>
    <x v="156"/>
    <x v="75"/>
    <m/>
    <n v="0"/>
    <x v="0"/>
    <x v="0"/>
    <s v="SI"/>
    <s v="SI"/>
    <s v="SI"/>
    <n v="0"/>
    <n v="1"/>
    <s v="PROVEEDORES"/>
    <x v="31"/>
    <x v="7"/>
    <n v="468"/>
    <n v="18"/>
    <n v="0.2"/>
  </r>
  <r>
    <d v="2019-07-29T00:00:00"/>
    <d v="1899-12-30T12:00:00"/>
    <d v="1899-12-30T12:00:00"/>
    <m/>
    <x v="1"/>
    <s v="SJ"/>
    <d v="2019-07-29T12:00:00"/>
    <m/>
    <s v="NOUTRANSPORT"/>
    <s v="Descarga"/>
    <x v="1"/>
    <n v="13.5"/>
    <n v="26"/>
    <x v="0"/>
    <s v="SCHOELLER GAILLON"/>
    <s v="Filial Import"/>
    <s v="GAILLON"/>
    <m/>
    <m/>
    <m/>
    <m/>
    <n v="40"/>
    <x v="2"/>
    <x v="156"/>
    <x v="4"/>
    <m/>
    <n v="1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13:00:00"/>
    <d v="1899-12-30T13:00:00"/>
    <m/>
    <x v="1"/>
    <s v="MR"/>
    <d v="2019-07-29T13:00:00"/>
    <n v="28820"/>
    <s v="SUS MEDIOS"/>
    <s v="Carga"/>
    <x v="1"/>
    <n v="13.5"/>
    <n v="44"/>
    <x v="0"/>
    <s v="MAYDISA"/>
    <s v="Retira cliente Roto"/>
    <s v="PALAU"/>
    <m/>
    <m/>
    <m/>
    <m/>
    <n v="20"/>
    <x v="4"/>
    <x v="156"/>
    <x v="37"/>
    <m/>
    <n v="1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5:00:00"/>
    <d v="1899-12-30T15:00:00"/>
    <m/>
    <x v="1"/>
    <s v="MR"/>
    <d v="2019-07-29T15:00:00"/>
    <n v="5000439"/>
    <s v="J G H"/>
    <s v="Carga"/>
    <x v="1"/>
    <n v="13.5"/>
    <n v="26"/>
    <x v="2"/>
    <s v="RENTA BOX"/>
    <s v="Retira cliente Inyección"/>
    <s v="MURCIA"/>
    <s v="El chófer vendrá con la ref. de carga nº 28756"/>
    <m/>
    <m/>
    <m/>
    <n v="40"/>
    <x v="12"/>
    <x v="156"/>
    <x v="39"/>
    <m/>
    <n v="1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5:30:00"/>
    <d v="1899-12-30T15:30:00"/>
    <m/>
    <x v="1"/>
    <s v="JAR"/>
    <d v="2019-07-29T15:30:00"/>
    <s v="29145/29136/28297"/>
    <s v="GONZATRANS"/>
    <s v="Carga"/>
    <x v="0"/>
    <n v="8"/>
    <n v="16"/>
    <x v="0"/>
    <s v="GONZATRANS"/>
    <s v="Recogida diaria"/>
    <s v="varios"/>
    <m/>
    <m/>
    <m/>
    <m/>
    <n v="40"/>
    <x v="8"/>
    <x v="156"/>
    <x v="7"/>
    <m/>
    <n v="0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16:00:00"/>
    <d v="1899-12-30T16:00:00"/>
    <m/>
    <x v="1"/>
    <s v="MR"/>
    <d v="2019-07-29T16:00:00"/>
    <n v="5000439"/>
    <s v="J G H"/>
    <s v="Carga"/>
    <x v="1"/>
    <n v="13.5"/>
    <n v="26"/>
    <x v="2"/>
    <s v="RENTA BOX"/>
    <s v="Retira cliente Inyección"/>
    <s v="MURCIA"/>
    <s v="el chófer vendrá con el nº de carga 28756"/>
    <m/>
    <m/>
    <m/>
    <n v="40"/>
    <x v="12"/>
    <x v="156"/>
    <x v="13"/>
    <m/>
    <n v="1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6:45:00"/>
    <d v="1899-12-30T16:45:00"/>
    <m/>
    <x v="1"/>
    <s v="JAR"/>
    <d v="2019-07-29T17:00:00"/>
    <m/>
    <s v="TRANSPARETS"/>
    <s v="Carga"/>
    <x v="0"/>
    <n v="6"/>
    <n v="6"/>
    <x v="0"/>
    <s v="AQUA AMBIENT"/>
    <s v="Retira cliente Roto"/>
    <s v="varios"/>
    <m/>
    <m/>
    <m/>
    <m/>
    <n v="35"/>
    <x v="8"/>
    <x v="156"/>
    <x v="87"/>
    <m/>
    <n v="0"/>
    <x v="0"/>
    <x v="0"/>
    <s v="SI"/>
    <s v="SI"/>
    <s v="SI"/>
    <n v="0"/>
    <n v="1"/>
    <s v="CLIENTES"/>
    <x v="31"/>
    <x v="7"/>
    <n v="468"/>
    <n v="18"/>
    <n v="0.2"/>
  </r>
  <r>
    <d v="2019-07-29T00:00:00"/>
    <d v="1899-12-30T17:00:00"/>
    <d v="1899-12-30T17:00:00"/>
    <m/>
    <x v="1"/>
    <s v="MR"/>
    <d v="2019-07-29T17:00:00"/>
    <n v="28917"/>
    <s v="GONZATRANS"/>
    <s v="Carga"/>
    <x v="1"/>
    <n v="13.5"/>
    <n v="26"/>
    <x v="2"/>
    <s v="SAT 9912 CITRICOS VALENCIANOS"/>
    <s v="DDP Cliente Inyección"/>
    <s v="L'ALCUDIA"/>
    <m/>
    <m/>
    <m/>
    <m/>
    <n v="40"/>
    <x v="12"/>
    <x v="156"/>
    <x v="41"/>
    <m/>
    <n v="1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17:15:00"/>
    <d v="1899-12-30T17:15:00"/>
    <m/>
    <x v="1"/>
    <s v="JAR"/>
    <d v="2019-07-29T17:30:00"/>
    <n v="28901"/>
    <s v="TRANSABADELL"/>
    <s v="Carga"/>
    <x v="0"/>
    <n v="1"/>
    <n v="1"/>
    <x v="0"/>
    <s v="TRANSABADELL"/>
    <s v="DDP Cliente Inyección"/>
    <s v="varios"/>
    <s v="no puede cargar por la altura del pl."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7-29T00:00:00"/>
    <d v="1899-12-30T17:30:00"/>
    <d v="1899-12-30T17:30:00"/>
    <m/>
    <x v="1"/>
    <s v="MR"/>
    <d v="2019-07-29T17:30:00"/>
    <n v="29044"/>
    <s v="GONZATRANS"/>
    <s v="Carga"/>
    <x v="0"/>
    <n v="16.5"/>
    <n v="33"/>
    <x v="0"/>
    <s v="INORPACK"/>
    <s v="DDP Cliente Inyección"/>
    <s v="SAN ESTEVE DE SESROVIRES"/>
    <m/>
    <m/>
    <m/>
    <m/>
    <n v="40"/>
    <x v="12"/>
    <x v="156"/>
    <x v="56"/>
    <m/>
    <n v="0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18:30:00"/>
    <d v="1899-12-30T18:30:00"/>
    <m/>
    <x v="1"/>
    <s v="MR"/>
    <d v="2019-07-29T18:30:00"/>
    <n v="28917"/>
    <s v="GONZATRANS"/>
    <s v="Carga"/>
    <x v="1"/>
    <n v="13.5"/>
    <n v="26"/>
    <x v="2"/>
    <s v="SAT 9912 CITRICOS VALENCIANOS"/>
    <s v="DDP Cliente Inyección"/>
    <s v="L'ALCUDIA"/>
    <m/>
    <m/>
    <m/>
    <m/>
    <n v="40"/>
    <x v="12"/>
    <x v="156"/>
    <x v="48"/>
    <m/>
    <n v="1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19:00:00"/>
    <d v="1899-12-30T19:00:00"/>
    <m/>
    <x v="1"/>
    <s v="MR"/>
    <d v="2019-07-29T19:00:00"/>
    <n v="28917"/>
    <s v="GONZATRANS"/>
    <s v="Carga"/>
    <x v="1"/>
    <n v="13.5"/>
    <n v="26"/>
    <x v="2"/>
    <s v="SAT 9912 CITRICOS VALENCIANOS"/>
    <s v="DDP Cliente Inyección"/>
    <s v="L'ALCUDIA"/>
    <m/>
    <m/>
    <m/>
    <m/>
    <n v="40"/>
    <x v="12"/>
    <x v="156"/>
    <x v="57"/>
    <m/>
    <n v="1"/>
    <x v="0"/>
    <x v="0"/>
    <s v="SI"/>
    <s v="SI"/>
    <s v="SI"/>
    <n v="0"/>
    <n v="1"/>
    <s v="TRANS. PROPIO"/>
    <x v="31"/>
    <x v="7"/>
    <n v="468"/>
    <n v="18"/>
    <n v="0.2"/>
  </r>
  <r>
    <d v="2019-07-29T00:00:00"/>
    <d v="1899-12-30T20:00:00"/>
    <d v="1899-12-30T20:00:00"/>
    <m/>
    <x v="1"/>
    <s v="MR"/>
    <d v="2019-07-29T20:00:00"/>
    <n v="3680477181"/>
    <s v="SUS MEDIOS"/>
    <s v="Carga"/>
    <x v="1"/>
    <n v="13.5"/>
    <n v="26"/>
    <x v="0"/>
    <s v="CHEP"/>
    <s v="Retira cliente Inyección"/>
    <s v="PALAU"/>
    <m/>
    <m/>
    <m/>
    <m/>
    <n v="60"/>
    <x v="8"/>
    <x v="156"/>
    <x v="48"/>
    <m/>
    <n v="1"/>
    <x v="0"/>
    <x v="0"/>
    <s v="SI"/>
    <s v="SI"/>
    <s v="Adelanto"/>
    <n v="0"/>
    <n v="1"/>
    <s v="CLIENTES"/>
    <x v="31"/>
    <x v="7"/>
    <n v="468"/>
    <n v="18"/>
    <n v="0.2"/>
  </r>
  <r>
    <d v="2019-07-30T00:00:00"/>
    <d v="1899-12-30T06:00:00"/>
    <d v="1899-12-30T06:00:00"/>
    <m/>
    <x v="1"/>
    <s v="JAR"/>
    <d v="2019-07-30T06:00:00"/>
    <s v="Silo - 6  Patio"/>
    <s v="SUS MEDIOS"/>
    <s v="Descarga"/>
    <x v="0"/>
    <n v="1"/>
    <n v="1"/>
    <x v="0"/>
    <s v="SOLPLASIB"/>
    <s v="Proveedor Inyección"/>
    <s v="PALAU"/>
    <s v="Silo 6 - Patio"/>
    <m/>
    <m/>
    <m/>
    <m/>
    <x v="10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07-30T00:00:00"/>
    <d v="1899-12-30T08:00:00"/>
    <d v="1899-12-30T08:00:00"/>
    <m/>
    <x v="1"/>
    <s v="MR"/>
    <d v="2019-07-30T08:00:00"/>
    <n v="28550"/>
    <s v="GONZATRANS"/>
    <s v="Carga"/>
    <x v="1"/>
    <n v="13.5"/>
    <n v="26"/>
    <x v="0"/>
    <s v="FEDERACION FARMACEUTICA"/>
    <s v="DDP Cliente Inyección"/>
    <s v="TERRASSA"/>
    <s v="PDTE. CONFIRMAR HORA"/>
    <m/>
    <m/>
    <m/>
    <n v="40"/>
    <x v="2"/>
    <x v="157"/>
    <x v="1"/>
    <m/>
    <n v="1"/>
    <x v="0"/>
    <x v="0"/>
    <s v="SI"/>
    <s v="SI"/>
    <s v="Retraso"/>
    <n v="1"/>
    <n v="0"/>
    <s v="TRANS. PROPIO"/>
    <x v="31"/>
    <x v="7"/>
    <n v="468"/>
    <n v="18"/>
    <n v="0.2"/>
  </r>
  <r>
    <d v="2019-07-30T00:00:00"/>
    <d v="1899-12-30T08:15:00"/>
    <d v="1899-12-30T08:15:00"/>
    <m/>
    <x v="1"/>
    <s v="SJ"/>
    <d v="2019-07-30T08:30:00"/>
    <s v="9AL/19000838"/>
    <s v="DAVID BERTRAN"/>
    <s v="Carga"/>
    <x v="0"/>
    <n v="3.5"/>
    <n v="7"/>
    <x v="0"/>
    <s v="DAVID BERTRAN"/>
    <s v="Recogida diaria"/>
    <s v="BARCELONA"/>
    <m/>
    <m/>
    <m/>
    <m/>
    <m/>
    <x v="4"/>
    <x v="157"/>
    <x v="94"/>
    <m/>
    <n v="0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09:30:00"/>
    <d v="1899-12-30T09:30:00"/>
    <m/>
    <x v="1"/>
    <s v="MB"/>
    <d v="2019-07-30T09:30:00"/>
    <s v="213004766 + 213004767"/>
    <s v="SUS MEDIOS"/>
    <s v="Descarga"/>
    <x v="0"/>
    <n v="3"/>
    <n v="2"/>
    <x v="0"/>
    <s v="SUTEIN "/>
    <s v="Proveedor Roto"/>
    <s v="PALAU"/>
    <s v="213004766 y 213004767"/>
    <m/>
    <m/>
    <m/>
    <n v="20"/>
    <x v="4"/>
    <x v="157"/>
    <x v="0"/>
    <m/>
    <n v="0"/>
    <x v="0"/>
    <x v="0"/>
    <s v="SI"/>
    <s v="SI"/>
    <s v="SI"/>
    <n v="0"/>
    <n v="1"/>
    <s v="PROVEEDORES"/>
    <x v="31"/>
    <x v="7"/>
    <n v="468"/>
    <n v="18"/>
    <n v="0.2"/>
  </r>
  <r>
    <d v="2019-07-30T00:00:00"/>
    <d v="1899-12-30T12:00:00"/>
    <d v="1899-12-30T12:00:00"/>
    <m/>
    <x v="1"/>
    <s v="MR"/>
    <d v="2019-07-30T12:00:00"/>
    <n v="28819"/>
    <s v="SUS MEDIOS"/>
    <s v="Carga"/>
    <x v="1"/>
    <n v="13.5"/>
    <n v="44"/>
    <x v="0"/>
    <s v="MAYDISA"/>
    <s v="Retira cliente Roto"/>
    <s v="PALAU"/>
    <m/>
    <m/>
    <m/>
    <m/>
    <n v="45"/>
    <x v="4"/>
    <x v="157"/>
    <x v="4"/>
    <m/>
    <n v="1"/>
    <x v="0"/>
    <x v="0"/>
    <s v="SI"/>
    <s v="SI"/>
    <s v="SI"/>
    <n v="0"/>
    <n v="1"/>
    <s v="CLIENTES"/>
    <x v="31"/>
    <x v="7"/>
    <n v="468"/>
    <n v="18"/>
    <n v="0.2"/>
  </r>
  <r>
    <d v="2019-07-30T00:00:00"/>
    <d v="1899-12-30T14:00:00"/>
    <d v="1899-12-30T14:00:00"/>
    <m/>
    <x v="1"/>
    <s v="SJ"/>
    <d v="2019-07-30T14:00:00"/>
    <n v="19337"/>
    <s v="GARVI"/>
    <s v="Carga"/>
    <x v="0"/>
    <n v="4.5"/>
    <n v="9"/>
    <x v="0"/>
    <s v="POLIURETANOS RIVAS"/>
    <s v="Retira cliente Roto"/>
    <s v="zaragoza"/>
    <m/>
    <m/>
    <m/>
    <m/>
    <n v="10"/>
    <x v="4"/>
    <x v="157"/>
    <x v="42"/>
    <m/>
    <n v="0"/>
    <x v="0"/>
    <x v="0"/>
    <s v="SI"/>
    <s v="SI"/>
    <s v="SI"/>
    <n v="0"/>
    <n v="1"/>
    <s v="CLIENTES"/>
    <x v="31"/>
    <x v="7"/>
    <n v="468"/>
    <n v="18"/>
    <n v="0.2"/>
  </r>
  <r>
    <d v="2019-07-30T00:00:00"/>
    <d v="1899-12-30T16:00:00"/>
    <d v="1899-12-30T16:00:00"/>
    <m/>
    <x v="1"/>
    <s v="SJ"/>
    <d v="2019-07-30T16:00:00"/>
    <n v="28920"/>
    <s v="SUS MEDIOS"/>
    <s v="Carga"/>
    <x v="1"/>
    <n v="13.5"/>
    <n v="26"/>
    <x v="2"/>
    <s v="FRUTAS MI CAPRICHO"/>
    <s v="Retira cliente Inyección"/>
    <s v="Valladolid"/>
    <m/>
    <m/>
    <m/>
    <m/>
    <n v="35"/>
    <x v="12"/>
    <x v="157"/>
    <x v="13"/>
    <m/>
    <n v="1"/>
    <x v="0"/>
    <x v="0"/>
    <s v="SI"/>
    <s v="SI"/>
    <s v="SI"/>
    <n v="0"/>
    <n v="1"/>
    <s v="CLIENTES"/>
    <x v="31"/>
    <x v="7"/>
    <n v="468"/>
    <n v="18"/>
    <n v="0.2"/>
  </r>
  <r>
    <d v="2019-07-30T00:00:00"/>
    <d v="1899-12-30T16:45:00"/>
    <d v="1899-12-30T16:45:00"/>
    <m/>
    <x v="1"/>
    <s v="JAR"/>
    <d v="2019-07-30T17:00:00"/>
    <m/>
    <s v="TRANSPARETS"/>
    <s v="Carga"/>
    <x v="0"/>
    <n v="6"/>
    <n v="6"/>
    <x v="0"/>
    <s v="AQUA AMBIENT"/>
    <s v="Retira cliente Roto"/>
    <s v="varios"/>
    <m/>
    <m/>
    <m/>
    <m/>
    <n v="15"/>
    <x v="3"/>
    <x v="157"/>
    <x v="87"/>
    <m/>
    <n v="0"/>
    <x v="0"/>
    <x v="0"/>
    <s v="SI"/>
    <s v="SI"/>
    <s v="SI"/>
    <n v="0"/>
    <n v="1"/>
    <s v="CLIENTES"/>
    <x v="31"/>
    <x v="7"/>
    <n v="468"/>
    <n v="18"/>
    <n v="0.2"/>
  </r>
  <r>
    <d v="2019-07-30T00:00:00"/>
    <d v="1899-12-30T17:00:00"/>
    <d v="1899-12-30T17:00:00"/>
    <m/>
    <x v="1"/>
    <s v="MR"/>
    <d v="2019-07-30T17:00:00"/>
    <n v="28917"/>
    <s v="GONZATRANS"/>
    <s v="Carga"/>
    <x v="1"/>
    <n v="13.5"/>
    <n v="26"/>
    <x v="2"/>
    <s v="SAT 9912 CITRICOS VALENCIANOS"/>
    <s v="DDP Cliente Inyección"/>
    <s v="L'ALCUDIA"/>
    <m/>
    <m/>
    <m/>
    <m/>
    <n v="35"/>
    <x v="12"/>
    <x v="157"/>
    <x v="41"/>
    <m/>
    <n v="1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18:30:00"/>
    <d v="1899-12-30T18:30:00"/>
    <m/>
    <x v="1"/>
    <s v="MR"/>
    <d v="2019-07-30T18:30:00"/>
    <n v="28917"/>
    <s v="GONZATRANS"/>
    <s v="Carga"/>
    <x v="1"/>
    <n v="13.5"/>
    <n v="26"/>
    <x v="2"/>
    <s v="SAT 9912 CITRICOS VALENCIANOS"/>
    <s v="DDP Cliente Inyección"/>
    <s v="L'ALCUDIA"/>
    <m/>
    <m/>
    <m/>
    <m/>
    <n v="35"/>
    <x v="12"/>
    <x v="157"/>
    <x v="48"/>
    <m/>
    <n v="1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19:30:00"/>
    <d v="1899-12-30T19:30:00"/>
    <m/>
    <x v="1"/>
    <s v="MR"/>
    <d v="2019-07-30T19:30:00"/>
    <n v="28917"/>
    <s v="GONZATRANS"/>
    <s v="Carga"/>
    <x v="1"/>
    <n v="13.5"/>
    <n v="26"/>
    <x v="2"/>
    <s v="SAT 9912 CITRICOS VALENCIANOS"/>
    <s v="DDP Cliente Inyección"/>
    <s v="L'ALCUDIA"/>
    <m/>
    <m/>
    <m/>
    <m/>
    <n v="35"/>
    <x v="12"/>
    <x v="157"/>
    <x v="49"/>
    <m/>
    <n v="1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11:00:00"/>
    <d v="1899-12-30T11:00:00"/>
    <m/>
    <x v="1"/>
    <s v="JAR"/>
    <d v="2019-07-30T11:00:00"/>
    <n v="28550"/>
    <s v="GONZATRANS"/>
    <s v="Carga"/>
    <x v="0"/>
    <n v="10"/>
    <n v="20"/>
    <x v="0"/>
    <s v="GONZATRANS"/>
    <s v="Recogida diaria"/>
    <s v="varios"/>
    <m/>
    <m/>
    <m/>
    <m/>
    <n v="60"/>
    <x v="2"/>
    <x v="157"/>
    <x v="2"/>
    <m/>
    <n v="0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13:00:00"/>
    <d v="1899-12-30T13:00:00"/>
    <m/>
    <x v="1"/>
    <s v="SJ"/>
    <d v="2019-07-30T13:00:00"/>
    <n v="6007540"/>
    <s v="BREGER"/>
    <s v="Carga"/>
    <x v="0"/>
    <n v="4.5"/>
    <n v="9"/>
    <x v="0"/>
    <s v="SCHOELLER FRANCIA"/>
    <s v="Retira cliente Filial"/>
    <s v="francia"/>
    <m/>
    <m/>
    <m/>
    <m/>
    <n v="20"/>
    <x v="4"/>
    <x v="157"/>
    <x v="37"/>
    <m/>
    <n v="0"/>
    <x v="0"/>
    <x v="0"/>
    <s v="SI"/>
    <s v="SI"/>
    <s v="SI"/>
    <n v="0"/>
    <n v="1"/>
    <s v="CLIENTES"/>
    <x v="31"/>
    <x v="7"/>
    <n v="468"/>
    <n v="18"/>
    <n v="0.2"/>
  </r>
  <r>
    <d v="2019-07-30T00:00:00"/>
    <d v="1899-12-30T11:30:00"/>
    <m/>
    <m/>
    <x v="0"/>
    <s v="MR"/>
    <d v="2019-07-30T11:30:00"/>
    <m/>
    <s v="SUS MEDIOS"/>
    <s v="Descarga"/>
    <x v="0"/>
    <n v="0.5"/>
    <n v="1"/>
    <x v="0"/>
    <s v="SCHOELLER HOLANDA"/>
    <s v="Proveedor Filial"/>
    <s v="HOLANDA"/>
    <s v="SIN CITA - 4730"/>
    <m/>
    <m/>
    <m/>
    <n v="15"/>
    <x v="4"/>
    <x v="157"/>
    <x v="3"/>
    <m/>
    <n v="0"/>
    <x v="0"/>
    <x v="0"/>
    <s v="No"/>
    <s v="Sin cita"/>
    <s v="Sin cita"/>
    <n v="1"/>
    <n v="0"/>
    <s v="PROVEEDORES"/>
    <x v="31"/>
    <x v="7"/>
    <n v="468"/>
    <n v="18"/>
    <n v="0.2"/>
  </r>
  <r>
    <d v="2019-07-30T00:00:00"/>
    <d v="1899-12-30T12:30:00"/>
    <m/>
    <m/>
    <x v="0"/>
    <s v="SJ"/>
    <d v="2019-07-30T12:30:00"/>
    <n v="5000441"/>
    <s v="SUS MEDIOS"/>
    <s v="Descarga"/>
    <x v="0"/>
    <n v="1.5"/>
    <n v="3"/>
    <x v="0"/>
    <s v="SCHOELLER  LORQUI"/>
    <s v="Proveedor Inyección"/>
    <s v="PALAU"/>
    <m/>
    <m/>
    <m/>
    <m/>
    <n v="15"/>
    <x v="3"/>
    <x v="157"/>
    <x v="5"/>
    <m/>
    <n v="0"/>
    <x v="0"/>
    <x v="0"/>
    <s v="No"/>
    <s v="Sin cita"/>
    <s v="Sin cita"/>
    <n v="1"/>
    <n v="0"/>
    <s v="PROVEEDORES"/>
    <x v="31"/>
    <x v="7"/>
    <n v="468"/>
    <n v="18"/>
    <n v="0.2"/>
  </r>
  <r>
    <d v="2019-07-30T00:00:00"/>
    <d v="1899-12-30T12:45:00"/>
    <d v="1899-12-30T12:45:00"/>
    <m/>
    <x v="1"/>
    <s v="SJ"/>
    <d v="2019-07-30T13:00:00"/>
    <s v="29264/29080/29164/9000430"/>
    <s v="GONZATRANS"/>
    <s v="Carga"/>
    <x v="0"/>
    <n v="3"/>
    <n v="6"/>
    <x v="0"/>
    <s v="GONZATRANS"/>
    <s v="Recogida diaria"/>
    <s v="PALAU"/>
    <m/>
    <m/>
    <m/>
    <m/>
    <n v="40"/>
    <x v="2"/>
    <x v="157"/>
    <x v="54"/>
    <m/>
    <n v="0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18:00:00"/>
    <d v="1899-12-30T18:00:00"/>
    <m/>
    <x v="1"/>
    <s v="MR"/>
    <d v="2019-07-30T18:00:00"/>
    <n v="28885"/>
    <s v="SUS MEDIOS"/>
    <s v="Carga"/>
    <x v="0"/>
    <n v="1"/>
    <n v="2"/>
    <x v="0"/>
    <s v="INDUSTRIAS DAVID"/>
    <s v="Retira cliente Inyección"/>
    <s v="Murcia"/>
    <m/>
    <m/>
    <m/>
    <m/>
    <n v="10"/>
    <x v="8"/>
    <x v="157"/>
    <x v="47"/>
    <m/>
    <n v="0"/>
    <x v="0"/>
    <x v="0"/>
    <s v="SI"/>
    <s v="SI"/>
    <s v="SI"/>
    <n v="0"/>
    <n v="1"/>
    <s v="CLIENTES"/>
    <x v="31"/>
    <x v="7"/>
    <n v="468"/>
    <n v="18"/>
    <n v="0.2"/>
  </r>
  <r>
    <d v="2019-07-30T00:00:00"/>
    <d v="1899-12-30T17:15:00"/>
    <d v="1899-12-30T17:15:00"/>
    <m/>
    <x v="1"/>
    <s v="JAR"/>
    <d v="2019-07-30T17:30:00"/>
    <s v="9000425/29144/28901/29121"/>
    <s v="TRANSABADELL"/>
    <s v="Carga"/>
    <x v="0"/>
    <n v="2"/>
    <n v="4"/>
    <x v="0"/>
    <s v="TRANSABADELL"/>
    <s v="Recogida diaria"/>
    <s v="varios"/>
    <m/>
    <m/>
    <m/>
    <m/>
    <n v="20"/>
    <x v="8"/>
    <x v="157"/>
    <x v="93"/>
    <m/>
    <n v="0"/>
    <x v="0"/>
    <x v="0"/>
    <s v="SI"/>
    <s v="SI"/>
    <s v="SI"/>
    <n v="0"/>
    <n v="1"/>
    <s v="TRANS. PROPIO"/>
    <x v="31"/>
    <x v="7"/>
    <n v="468"/>
    <n v="18"/>
    <n v="0.2"/>
  </r>
  <r>
    <d v="2019-07-30T00:00:00"/>
    <d v="1899-12-30T19:00:00"/>
    <d v="1899-12-30T19:00:00"/>
    <m/>
    <x v="1"/>
    <s v="MR"/>
    <d v="2019-07-30T19:00:00"/>
    <n v="29044"/>
    <s v="GONZATRANS"/>
    <s v="Carga"/>
    <x v="0"/>
    <n v="16.5"/>
    <n v="33"/>
    <x v="0"/>
    <s v="INORPACK"/>
    <s v="DDP Cliente Inyección"/>
    <s v="SAN ESTEVE DE SESROVIRES"/>
    <m/>
    <m/>
    <m/>
    <m/>
    <n v="20"/>
    <x v="12"/>
    <x v="157"/>
    <x v="57"/>
    <m/>
    <n v="0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06:00:00"/>
    <d v="1899-12-30T06:00:00"/>
    <m/>
    <x v="1"/>
    <s v="MR"/>
    <d v="2019-07-31T06:00:00"/>
    <n v="29256"/>
    <s v="SUS MEDIOS"/>
    <s v="Carga"/>
    <x v="1"/>
    <n v="13.5"/>
    <n v="26"/>
    <x v="2"/>
    <s v="LOGISTOCK"/>
    <s v="Retira cliente Inyección"/>
    <s v="GRANOLLERS"/>
    <m/>
    <m/>
    <m/>
    <m/>
    <n v="30"/>
    <x v="2"/>
    <x v="158"/>
    <x v="246"/>
    <m/>
    <n v="1"/>
    <x v="0"/>
    <x v="0"/>
    <s v="SI"/>
    <s v="SI"/>
    <s v="Retraso"/>
    <n v="1"/>
    <n v="0"/>
    <s v="CLIENTES"/>
    <x v="31"/>
    <x v="7"/>
    <n v="468"/>
    <n v="18"/>
    <n v="0.2"/>
  </r>
  <r>
    <d v="2019-07-31T00:00:00"/>
    <d v="1899-12-30T08:00:00"/>
    <d v="1899-12-30T08:00:00"/>
    <m/>
    <x v="1"/>
    <s v="SJ"/>
    <d v="2019-07-31T08:00:00"/>
    <n v="29215"/>
    <s v="JOSE REY"/>
    <s v="Carga"/>
    <x v="1"/>
    <n v="13.5"/>
    <n v="26"/>
    <x v="0"/>
    <s v="FLUIDRA"/>
    <s v="DDP Cliente Roto"/>
    <s v="maçanet"/>
    <m/>
    <m/>
    <m/>
    <m/>
    <n v="45"/>
    <x v="4"/>
    <x v="158"/>
    <x v="9"/>
    <m/>
    <n v="1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08:15:00"/>
    <d v="1899-12-30T08:15:00"/>
    <m/>
    <x v="1"/>
    <s v="SJ"/>
    <d v="2019-07-31T08:30:00"/>
    <s v="29271 Y 29289"/>
    <s v="DAVID BERTRAN"/>
    <s v="Carga"/>
    <x v="0"/>
    <n v="3.5"/>
    <n v="7"/>
    <x v="0"/>
    <s v="DAVID BERTRAN"/>
    <s v="Recogida diaria"/>
    <s v="TIRGI"/>
    <m/>
    <m/>
    <m/>
    <m/>
    <n v="30"/>
    <x v="2"/>
    <x v="158"/>
    <x v="94"/>
    <m/>
    <n v="0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09:00:00"/>
    <d v="1899-12-30T09:00:00"/>
    <m/>
    <x v="1"/>
    <s v="SJ"/>
    <d v="2019-07-31T09:00:00"/>
    <n v="29215"/>
    <s v="JOSE REY"/>
    <s v="Carga"/>
    <x v="1"/>
    <n v="13.5"/>
    <n v="26"/>
    <x v="0"/>
    <s v="FONTANERIA ARIAS IZQUIERDO"/>
    <s v="DDP Cliente Inyección"/>
    <s v="JAEN"/>
    <m/>
    <m/>
    <m/>
    <m/>
    <n v="10"/>
    <x v="4"/>
    <x v="158"/>
    <x v="22"/>
    <m/>
    <n v="1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10:00:00"/>
    <m/>
    <m/>
    <x v="0"/>
    <s v="SJ"/>
    <d v="2019-07-31T10:00:00"/>
    <s v="c"/>
    <s v="BCN EXPRESS"/>
    <s v="Carga"/>
    <x v="0"/>
    <n v="0.5"/>
    <n v="0.5"/>
    <x v="1"/>
    <s v="SCHOELLER BELGICA"/>
    <s v="DDP Cliente Roto"/>
    <s v="belgica"/>
    <m/>
    <m/>
    <m/>
    <m/>
    <n v="5"/>
    <x v="3"/>
    <x v="158"/>
    <x v="14"/>
    <m/>
    <n v="0"/>
    <x v="0"/>
    <x v="0"/>
    <s v="No"/>
    <s v="Sin cita"/>
    <s v="Sin cita"/>
    <n v="1"/>
    <n v="0"/>
    <s v="TRANS. PROPIO"/>
    <x v="31"/>
    <x v="7"/>
    <n v="468"/>
    <n v="18"/>
    <n v="0.2"/>
  </r>
  <r>
    <d v="2019-07-31T00:00:00"/>
    <d v="1899-12-30T10:10:00"/>
    <d v="1899-12-30T10:10:00"/>
    <m/>
    <x v="1"/>
    <s v="SJ"/>
    <d v="2019-07-31T10:00:00"/>
    <n v="29051"/>
    <s v="SUS MEDIOS"/>
    <s v="Carga"/>
    <x v="0"/>
    <n v="0.5"/>
    <n v="0.5"/>
    <x v="1"/>
    <s v="PROQUIMIA"/>
    <s v="Retira cliente Roto"/>
    <s v="barcelona"/>
    <m/>
    <m/>
    <m/>
    <m/>
    <n v="5"/>
    <x v="3"/>
    <x v="158"/>
    <x v="95"/>
    <m/>
    <n v="0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0:30:00"/>
    <d v="1899-12-30T10:30:00"/>
    <m/>
    <x v="1"/>
    <s v="SJ"/>
    <d v="2019-07-31T10:30:00"/>
    <n v="29345"/>
    <s v="SUS MEDIOS"/>
    <s v="Carga"/>
    <x v="0"/>
    <n v="0.5"/>
    <n v="0.5"/>
    <x v="1"/>
    <s v="BWT IBERICA"/>
    <s v="Retira cliente Roto"/>
    <s v="BARCELONA"/>
    <m/>
    <m/>
    <m/>
    <m/>
    <n v="10"/>
    <x v="4"/>
    <x v="158"/>
    <x v="1"/>
    <m/>
    <n v="0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1:00:00"/>
    <d v="1899-12-30T11:00:00"/>
    <m/>
    <x v="1"/>
    <s v="SJ"/>
    <d v="2019-07-31T11:00:00"/>
    <n v="6007400"/>
    <s v="NOUTRANSPORT"/>
    <s v="Carga"/>
    <x v="0"/>
    <n v="11"/>
    <n v="22"/>
    <x v="0"/>
    <s v="SCHOELLER FRANCIA"/>
    <s v="DDP Cliente Filial"/>
    <s v="FRANCIA"/>
    <m/>
    <m/>
    <m/>
    <m/>
    <n v="35"/>
    <x v="4"/>
    <x v="158"/>
    <x v="2"/>
    <m/>
    <n v="0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12:00:00"/>
    <d v="1899-12-30T12:00:00"/>
    <m/>
    <x v="1"/>
    <s v="MR"/>
    <d v="2019-07-31T12:00:00"/>
    <s v="28818 Y 9AL/19000836 Y 9AL/19000837"/>
    <s v="SUS MEDIOS"/>
    <s v="Carga"/>
    <x v="1"/>
    <n v="13.5"/>
    <n v="44"/>
    <x v="0"/>
    <s v="MAYDISA"/>
    <s v="Retira cliente Roto"/>
    <s v="PALAU"/>
    <m/>
    <m/>
    <m/>
    <m/>
    <n v="40"/>
    <x v="4"/>
    <x v="158"/>
    <x v="4"/>
    <m/>
    <n v="1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2:30:00"/>
    <d v="1899-12-30T12:30:00"/>
    <m/>
    <x v="1"/>
    <s v="SJ"/>
    <d v="2019-07-31T12:30:00"/>
    <m/>
    <s v="SUS MEDIOS"/>
    <s v="Descarga"/>
    <x v="0"/>
    <n v="1"/>
    <n v="2"/>
    <x v="0"/>
    <s v="PUROMASTER"/>
    <s v="Proveedor Inyección"/>
    <s v="PALAU"/>
    <m/>
    <m/>
    <m/>
    <m/>
    <n v="10"/>
    <x v="3"/>
    <x v="158"/>
    <x v="5"/>
    <m/>
    <n v="0"/>
    <x v="0"/>
    <x v="0"/>
    <s v="SI"/>
    <s v="SI"/>
    <s v="SI"/>
    <n v="0"/>
    <n v="1"/>
    <s v="PROVEEDORES"/>
    <x v="31"/>
    <x v="7"/>
    <n v="468"/>
    <n v="18"/>
    <n v="0.2"/>
  </r>
  <r>
    <d v="2019-07-31T00:00:00"/>
    <d v="1899-12-30T12:45:00"/>
    <d v="1899-12-30T12:45:00"/>
    <m/>
    <x v="1"/>
    <s v="SJ"/>
    <d v="2019-07-31T13:00:00"/>
    <n v="29127"/>
    <s v="SUS MEDIOS"/>
    <s v="Carga"/>
    <x v="1"/>
    <n v="13.5"/>
    <n v="26"/>
    <x v="2"/>
    <s v="ALIPER EUROPA"/>
    <s v="Retira cliente Inyección"/>
    <s v="MURCIA"/>
    <m/>
    <m/>
    <m/>
    <m/>
    <n v="120"/>
    <x v="12"/>
    <x v="158"/>
    <x v="219"/>
    <m/>
    <n v="1"/>
    <x v="0"/>
    <x v="0"/>
    <s v="SI"/>
    <s v="SI"/>
    <s v="Retraso"/>
    <n v="1"/>
    <n v="0"/>
    <s v="CLIENTES"/>
    <x v="31"/>
    <x v="7"/>
    <n v="468"/>
    <n v="18"/>
    <n v="0.2"/>
  </r>
  <r>
    <d v="2019-07-31T00:00:00"/>
    <d v="1899-12-30T13:00:00"/>
    <d v="1899-12-30T13:00:00"/>
    <m/>
    <x v="1"/>
    <s v="SJ"/>
    <d v="2019-07-31T13:00:00"/>
    <m/>
    <s v="SUS MEDIOS"/>
    <s v="Descarga"/>
    <x v="0"/>
    <n v="8.5"/>
    <n v="17"/>
    <x v="0"/>
    <s v="SCHOELLER  LORQUI"/>
    <s v="Retira cliente Inyección"/>
    <s v="PALAU"/>
    <m/>
    <m/>
    <m/>
    <m/>
    <n v="60"/>
    <x v="2"/>
    <x v="158"/>
    <x v="37"/>
    <m/>
    <n v="0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3:30:00"/>
    <d v="1899-12-30T13:30:00"/>
    <m/>
    <x v="1"/>
    <s v="SJ"/>
    <d v="2019-07-31T13:30:00"/>
    <n v="6007565"/>
    <s v="NOUTRANSPORT"/>
    <s v="Carga"/>
    <x v="0"/>
    <n v="9"/>
    <n v="18"/>
    <x v="0"/>
    <s v="SCHOELLER BELGICA"/>
    <s v="DDP Cliente Filial"/>
    <s v="belgica"/>
    <m/>
    <m/>
    <m/>
    <m/>
    <n v="30"/>
    <x v="8"/>
    <x v="158"/>
    <x v="6"/>
    <m/>
    <n v="0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14:00:00"/>
    <d v="1899-12-30T14:00:00"/>
    <m/>
    <x v="1"/>
    <s v="MR"/>
    <d v="2019-07-31T14:00:00"/>
    <n v="28550"/>
    <s v="GONZATRANS"/>
    <s v="Carga"/>
    <x v="1"/>
    <n v="13.5"/>
    <n v="26"/>
    <x v="0"/>
    <s v="FEDERACION FARMACEUTICA"/>
    <s v="DDP Cliente Inyección"/>
    <s v="TERRASSA"/>
    <m/>
    <m/>
    <m/>
    <m/>
    <n v="30"/>
    <x v="8"/>
    <x v="158"/>
    <x v="42"/>
    <m/>
    <n v="1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14:30:00"/>
    <d v="1899-12-30T14:30:00"/>
    <m/>
    <x v="1"/>
    <s v="SJ"/>
    <d v="2019-07-31T14:30:00"/>
    <m/>
    <s v="SUS MEDIOS"/>
    <s v="Carga"/>
    <x v="1"/>
    <n v="13.5"/>
    <n v="26"/>
    <x v="0"/>
    <s v="SCHOELLER  LORQUI"/>
    <s v="Retira cliente Inyección"/>
    <s v="MURCIA"/>
    <m/>
    <m/>
    <m/>
    <m/>
    <n v="60"/>
    <x v="2"/>
    <x v="158"/>
    <x v="64"/>
    <m/>
    <n v="1"/>
    <x v="0"/>
    <x v="0"/>
    <s v="SI"/>
    <s v="SI"/>
    <s v="Adelanto"/>
    <n v="0"/>
    <n v="1"/>
    <s v="CLIENTES"/>
    <x v="31"/>
    <x v="7"/>
    <n v="468"/>
    <n v="18"/>
    <n v="0.2"/>
  </r>
  <r>
    <d v="2019-07-31T00:00:00"/>
    <d v="1899-12-30T15:00:00"/>
    <d v="1899-12-30T15:00:00"/>
    <m/>
    <x v="1"/>
    <s v="SJ"/>
    <d v="2019-07-31T15:00:00"/>
    <n v="28559"/>
    <s v="JOSE REY"/>
    <s v="Carga"/>
    <x v="0"/>
    <n v="9.5"/>
    <n v="19"/>
    <x v="0"/>
    <s v="AHORRAMAS"/>
    <s v="Retira cliente Inyección"/>
    <s v="palau"/>
    <m/>
    <m/>
    <m/>
    <m/>
    <n v="30"/>
    <x v="12"/>
    <x v="158"/>
    <x v="39"/>
    <m/>
    <n v="0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5:15:00"/>
    <m/>
    <m/>
    <x v="0"/>
    <s v="SJ"/>
    <d v="2019-07-31T15:30:00"/>
    <n v="6007392"/>
    <s v="SUS MEDIOS"/>
    <s v="Carga"/>
    <x v="0"/>
    <n v="2"/>
    <n v="4"/>
    <x v="0"/>
    <s v="SCHOELLER ITALIA"/>
    <s v="Retira cliente Filial"/>
    <s v="italia"/>
    <m/>
    <m/>
    <m/>
    <m/>
    <n v="10"/>
    <x v="8"/>
    <x v="158"/>
    <x v="120"/>
    <m/>
    <n v="0"/>
    <x v="0"/>
    <x v="0"/>
    <s v="No"/>
    <s v="Sin cita"/>
    <s v="Sin cita"/>
    <n v="1"/>
    <n v="0"/>
    <s v="CLIENTES"/>
    <x v="31"/>
    <x v="7"/>
    <n v="468"/>
    <n v="18"/>
    <n v="0.2"/>
  </r>
  <r>
    <d v="2019-07-31T00:00:00"/>
    <d v="1899-12-30T16:00:00"/>
    <d v="1899-12-30T16:00:00"/>
    <m/>
    <x v="1"/>
    <s v="SJ"/>
    <d v="2019-07-31T16:00:00"/>
    <n v="29307"/>
    <s v="SUS MEDIOS"/>
    <s v="Carga"/>
    <x v="1"/>
    <n v="13.5"/>
    <n v="26"/>
    <x v="0"/>
    <s v="FRUTAS GINES"/>
    <s v="DDP Cliente Inyección"/>
    <s v="MURCIA"/>
    <m/>
    <m/>
    <m/>
    <m/>
    <n v="120"/>
    <x v="12"/>
    <x v="158"/>
    <x v="47"/>
    <m/>
    <n v="1"/>
    <x v="0"/>
    <x v="0"/>
    <s v="SI"/>
    <s v="SI"/>
    <s v="Retraso"/>
    <n v="1"/>
    <n v="0"/>
    <s v="TRANS. PROPIO"/>
    <x v="31"/>
    <x v="7"/>
    <n v="468"/>
    <n v="18"/>
    <n v="0.2"/>
  </r>
  <r>
    <d v="2019-07-31T00:00:00"/>
    <d v="1899-12-30T16:30:00"/>
    <d v="1899-12-30T16:30:00"/>
    <m/>
    <x v="1"/>
    <s v="MR"/>
    <d v="2019-07-31T16:30:00"/>
    <n v="29017"/>
    <s v="SESE"/>
    <s v="Carga"/>
    <x v="1"/>
    <n v="13.5"/>
    <n v="26"/>
    <x v="0"/>
    <s v="VALEO MARRUECOS"/>
    <s v="Retira cliente Inyección"/>
    <s v="MARRUECOS"/>
    <m/>
    <m/>
    <m/>
    <m/>
    <n v="60"/>
    <x v="8"/>
    <x v="158"/>
    <x v="8"/>
    <m/>
    <n v="1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6:45:00"/>
    <d v="1899-12-30T16:45:00"/>
    <m/>
    <x v="1"/>
    <s v="JAR"/>
    <d v="2019-07-31T17:00:00"/>
    <m/>
    <s v="TRANSPARETS"/>
    <s v="Carga"/>
    <x v="0"/>
    <n v="6"/>
    <n v="6"/>
    <x v="0"/>
    <s v="AQUA AMBIENT"/>
    <s v="Retira cliente Roto"/>
    <s v="varios"/>
    <m/>
    <m/>
    <m/>
    <m/>
    <n v="10"/>
    <x v="3"/>
    <x v="158"/>
    <x v="87"/>
    <m/>
    <n v="0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7:15:00"/>
    <d v="1899-12-30T17:15:00"/>
    <m/>
    <x v="1"/>
    <s v="JAR"/>
    <d v="2019-07-31T17:30:00"/>
    <s v="29202/29166"/>
    <s v="TRANSABADELL"/>
    <s v="Carga"/>
    <x v="0"/>
    <n v="1"/>
    <n v="1"/>
    <x v="0"/>
    <s v="TRANSABADELL"/>
    <s v="DDP Cliente Inyección"/>
    <s v="varios"/>
    <m/>
    <m/>
    <m/>
    <m/>
    <n v="5"/>
    <x v="3"/>
    <x v="158"/>
    <x v="93"/>
    <m/>
    <n v="0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18:00:00"/>
    <d v="1899-12-30T18:00:00"/>
    <m/>
    <x v="1"/>
    <s v="JAR"/>
    <d v="2019-07-31T18:00:00"/>
    <m/>
    <s v="GONZATRANS"/>
    <s v="Carga"/>
    <x v="0"/>
    <n v="8"/>
    <n v="16"/>
    <x v="0"/>
    <s v="GONZATRANS"/>
    <s v="Recogida diaria"/>
    <s v="varios"/>
    <m/>
    <m/>
    <m/>
    <m/>
    <n v="10"/>
    <x v="8"/>
    <x v="158"/>
    <x v="47"/>
    <m/>
    <n v="0"/>
    <x v="0"/>
    <x v="0"/>
    <s v="SI"/>
    <s v="SI"/>
    <s v="SI"/>
    <n v="0"/>
    <n v="1"/>
    <s v="TRANS. PROPIO"/>
    <x v="31"/>
    <x v="7"/>
    <n v="468"/>
    <n v="18"/>
    <n v="0.2"/>
  </r>
  <r>
    <d v="2019-07-31T00:00:00"/>
    <d v="1899-12-30T18:30:00"/>
    <d v="1899-12-30T18:30:00"/>
    <m/>
    <x v="1"/>
    <s v="MR"/>
    <d v="2019-07-31T18:30:00"/>
    <s v="27712, 29017, 27713"/>
    <s v="SESE"/>
    <s v="Carga"/>
    <x v="1"/>
    <n v="13.5"/>
    <n v="26"/>
    <x v="0"/>
    <s v="VALEO MARRUECOS"/>
    <s v="Retira cliente Inyección"/>
    <s v="MARRUECOS"/>
    <m/>
    <m/>
    <m/>
    <m/>
    <n v="60"/>
    <x v="4"/>
    <x v="158"/>
    <x v="48"/>
    <m/>
    <n v="1"/>
    <x v="0"/>
    <x v="0"/>
    <s v="SI"/>
    <s v="SI"/>
    <s v="SI"/>
    <n v="0"/>
    <n v="1"/>
    <s v="CLIENTES"/>
    <x v="31"/>
    <x v="7"/>
    <n v="468"/>
    <n v="18"/>
    <n v="0.2"/>
  </r>
  <r>
    <d v="2019-07-31T00:00:00"/>
    <d v="1899-12-30T19:00:00"/>
    <d v="1899-12-30T19:00:00"/>
    <m/>
    <x v="1"/>
    <s v="MR"/>
    <d v="2019-07-31T19:00:00"/>
    <n v="3680477191"/>
    <s v="SUS MEDIOS"/>
    <s v="Carga"/>
    <x v="1"/>
    <n v="13.5"/>
    <n v="26"/>
    <x v="0"/>
    <s v="CHEP"/>
    <s v="Retira cliente Inyección"/>
    <s v="PALAU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8-01T00:00:00"/>
    <d v="1899-12-30T08:00:00"/>
    <d v="1899-12-30T08:00:00"/>
    <m/>
    <x v="1"/>
    <s v="SJ"/>
    <d v="2019-08-01T08:00:00"/>
    <m/>
    <s v="ALGAITRUCK"/>
    <s v="Carga"/>
    <x v="1"/>
    <n v="13.5"/>
    <n v="26"/>
    <x v="0"/>
    <s v="SCHOELLER  LORQUI"/>
    <s v="Retira cliente Inyección"/>
    <s v="MURCIA"/>
    <m/>
    <m/>
    <m/>
    <m/>
    <n v="60"/>
    <x v="2"/>
    <x v="159"/>
    <x v="9"/>
    <m/>
    <n v="1"/>
    <x v="0"/>
    <x v="0"/>
    <s v="SI"/>
    <s v="SI"/>
    <s v="SI"/>
    <n v="0"/>
    <n v="1"/>
    <s v="CLIENTES"/>
    <x v="31"/>
    <x v="8"/>
    <n v="468"/>
    <n v="18"/>
    <n v="0.2"/>
  </r>
  <r>
    <d v="2019-08-01T00:00:00"/>
    <d v="1899-12-30T08:15:00"/>
    <d v="1899-12-30T08:15:00"/>
    <m/>
    <x v="1"/>
    <s v="SJ"/>
    <d v="2019-08-01T08:30:00"/>
    <m/>
    <s v="DAVID BERTRAN"/>
    <s v="Carga"/>
    <x v="0"/>
    <n v="3.5"/>
    <n v="7"/>
    <x v="0"/>
    <s v="DAVID BERTRAN"/>
    <s v="Recogida diaria"/>
    <s v="TIRGI"/>
    <m/>
    <m/>
    <m/>
    <m/>
    <n v="30"/>
    <x v="8"/>
    <x v="159"/>
    <x v="94"/>
    <m/>
    <n v="0"/>
    <x v="0"/>
    <x v="0"/>
    <s v="SI"/>
    <s v="SI"/>
    <s v="SI"/>
    <n v="0"/>
    <n v="1"/>
    <s v="TRANS. PROPIO"/>
    <x v="31"/>
    <x v="8"/>
    <n v="468"/>
    <n v="18"/>
    <n v="0.2"/>
  </r>
  <r>
    <d v="2019-08-01T00:00:00"/>
    <d v="1899-12-30T09:00:00"/>
    <d v="1899-12-30T09:00:00"/>
    <m/>
    <x v="1"/>
    <s v="MR"/>
    <d v="2019-08-01T09:00:00"/>
    <s v="29163 Y 28734"/>
    <s v="SUS MEDIOS"/>
    <s v="Carga"/>
    <x v="0"/>
    <n v="1.5"/>
    <n v="3"/>
    <x v="0"/>
    <s v="EVOPACK SOLUTIONS"/>
    <s v="Retira cliente Inyección"/>
    <s v="GRANOLLERS"/>
    <m/>
    <m/>
    <m/>
    <m/>
    <n v="30"/>
    <x v="2"/>
    <x v="159"/>
    <x v="22"/>
    <m/>
    <n v="0"/>
    <x v="0"/>
    <x v="0"/>
    <s v="SI"/>
    <s v="SI"/>
    <s v="SI"/>
    <n v="0"/>
    <n v="1"/>
    <s v="CLIENTES"/>
    <x v="31"/>
    <x v="8"/>
    <n v="468"/>
    <n v="18"/>
    <n v="0.2"/>
  </r>
  <r>
    <d v="2019-08-01T00:00:00"/>
    <d v="1899-12-30T16:45:00"/>
    <d v="1899-12-30T16:45:00"/>
    <m/>
    <x v="1"/>
    <s v="JAR"/>
    <d v="2019-08-01T17:00:00"/>
    <m/>
    <s v="TRANSPARETS"/>
    <s v="Carga"/>
    <x v="0"/>
    <n v="6"/>
    <n v="6"/>
    <x v="0"/>
    <s v="AQUA AMBIENT"/>
    <s v="Retira cliente Roto"/>
    <s v="varios"/>
    <m/>
    <m/>
    <m/>
    <m/>
    <n v="20"/>
    <x v="3"/>
    <x v="159"/>
    <x v="87"/>
    <m/>
    <n v="0"/>
    <x v="0"/>
    <x v="0"/>
    <s v="SI"/>
    <s v="SI"/>
    <s v="SI"/>
    <n v="0"/>
    <n v="1"/>
    <s v="CLIENTES"/>
    <x v="31"/>
    <x v="8"/>
    <n v="468"/>
    <n v="18"/>
    <n v="0.2"/>
  </r>
  <r>
    <d v="2019-08-01T00:00:00"/>
    <d v="1899-12-30T18:00:00"/>
    <d v="1899-12-30T18:00:00"/>
    <m/>
    <x v="1"/>
    <s v="JAR"/>
    <d v="2019-08-01T18:00:00"/>
    <m/>
    <s v="GONZATRANS"/>
    <s v="Carga"/>
    <x v="0"/>
    <n v="8"/>
    <n v="16"/>
    <x v="0"/>
    <s v="GONZATRANS"/>
    <s v="Recogida diaria"/>
    <s v="varios"/>
    <m/>
    <m/>
    <m/>
    <m/>
    <n v="30"/>
    <x v="8"/>
    <x v="159"/>
    <x v="47"/>
    <m/>
    <n v="0"/>
    <x v="0"/>
    <x v="0"/>
    <s v="SI"/>
    <s v="SI"/>
    <s v="SI"/>
    <n v="0"/>
    <n v="1"/>
    <s v="TRANS. PROPIO"/>
    <x v="31"/>
    <x v="8"/>
    <n v="468"/>
    <n v="18"/>
    <n v="0.2"/>
  </r>
  <r>
    <d v="2019-08-01T00:00:00"/>
    <d v="1899-12-30T19:00:00"/>
    <d v="1899-12-30T19:00:00"/>
    <m/>
    <x v="1"/>
    <s v="MR"/>
    <d v="2019-08-01T19:00:00"/>
    <n v="3680477191"/>
    <s v="SUS MEDIOS"/>
    <s v="Carga"/>
    <x v="1"/>
    <n v="13.5"/>
    <n v="26"/>
    <x v="0"/>
    <s v="CHEP"/>
    <s v="Retira cliente Inyección"/>
    <s v="PALAU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8-01T00:00:00"/>
    <d v="1899-12-30T13:00:00"/>
    <d v="1899-12-30T13:00:00"/>
    <m/>
    <x v="1"/>
    <s v="MR"/>
    <d v="2019-08-01T13:00:00"/>
    <n v="29028"/>
    <s v="GARVI"/>
    <s v="Carga"/>
    <x v="1"/>
    <n v="13.5"/>
    <n v="26"/>
    <x v="0"/>
    <s v="DIMENSA "/>
    <s v="DDP Cliente Inyección"/>
    <s v="BADAJOZ"/>
    <m/>
    <m/>
    <m/>
    <m/>
    <n v="40"/>
    <x v="2"/>
    <x v="159"/>
    <x v="37"/>
    <m/>
    <n v="1"/>
    <x v="0"/>
    <x v="0"/>
    <s v="SI"/>
    <s v="SI"/>
    <s v="SI"/>
    <n v="0"/>
    <n v="1"/>
    <s v="TRANS. PROPIO"/>
    <x v="31"/>
    <x v="8"/>
    <n v="468"/>
    <n v="18"/>
    <n v="0.2"/>
  </r>
  <r>
    <d v="2019-08-01T00:00:00"/>
    <d v="1899-12-30T11:00:00"/>
    <d v="1899-12-30T11:00:00"/>
    <m/>
    <x v="1"/>
    <s v="MR"/>
    <d v="2019-08-01T11:00:00"/>
    <m/>
    <s v="SUS MEDIOS"/>
    <s v="Descarga"/>
    <x v="0"/>
    <n v="5"/>
    <n v="10"/>
    <x v="0"/>
    <s v="PLASTICOS GUELL"/>
    <s v="Proveedor Roto"/>
    <s v="ESPARREGUERA"/>
    <m/>
    <m/>
    <m/>
    <m/>
    <n v="30"/>
    <x v="4"/>
    <x v="159"/>
    <x v="2"/>
    <m/>
    <n v="0"/>
    <x v="0"/>
    <x v="0"/>
    <s v="SI"/>
    <s v="SI"/>
    <s v="SI"/>
    <n v="0"/>
    <n v="1"/>
    <s v="PROVEEDORES"/>
    <x v="31"/>
    <x v="8"/>
    <n v="468"/>
    <n v="18"/>
    <n v="0.2"/>
  </r>
  <r>
    <d v="2019-08-01T00:00:00"/>
    <d v="1899-12-30T17:15:00"/>
    <d v="1899-12-30T17:15:00"/>
    <m/>
    <x v="1"/>
    <s v="JAR"/>
    <d v="2019-08-01T17:30:00"/>
    <n v="28868"/>
    <s v="TRANSABADELL"/>
    <s v="Carga"/>
    <x v="0"/>
    <n v="1"/>
    <n v="1"/>
    <x v="0"/>
    <s v="TRANSABADELL"/>
    <s v="DDP Cliente Inyección"/>
    <s v="varios"/>
    <m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8-01T00:00:00"/>
    <d v="1899-12-30T14:00:00"/>
    <d v="1899-12-30T14:00:00"/>
    <m/>
    <x v="1"/>
    <s v="MR"/>
    <d v="2019-08-01T14:00:00"/>
    <n v="29094"/>
    <s v="GONZATRANS"/>
    <s v="Carga"/>
    <x v="0"/>
    <n v="7"/>
    <n v="14"/>
    <x v="0"/>
    <s v="GOIZPER GROUP"/>
    <s v="DDP Cliente Inyección"/>
    <s v="GIPUZKOA"/>
    <m/>
    <m/>
    <m/>
    <m/>
    <n v="30"/>
    <x v="8"/>
    <x v="159"/>
    <x v="42"/>
    <m/>
    <n v="0"/>
    <x v="0"/>
    <x v="0"/>
    <s v="SI"/>
    <s v="SI"/>
    <s v="SI"/>
    <n v="0"/>
    <n v="1"/>
    <s v="TRANS. PROPIO"/>
    <x v="31"/>
    <x v="8"/>
    <n v="468"/>
    <n v="18"/>
    <n v="0.2"/>
  </r>
  <r>
    <d v="2019-08-01T00:00:00"/>
    <d v="1899-12-30T10:00:00"/>
    <d v="1899-12-30T10:00:00"/>
    <m/>
    <x v="1"/>
    <s v="SJ"/>
    <d v="2019-08-01T10:00:00"/>
    <n v="113006912"/>
    <s v="SUS MEDIOS"/>
    <s v="Descarga"/>
    <x v="0"/>
    <n v="1.5"/>
    <n v="3"/>
    <x v="0"/>
    <s v="TRANSFOR-PACKAGING"/>
    <s v="Proveedor Inyección"/>
    <s v="PALAU"/>
    <m/>
    <m/>
    <m/>
    <m/>
    <n v="20"/>
    <x v="2"/>
    <x v="159"/>
    <x v="14"/>
    <m/>
    <n v="0"/>
    <x v="0"/>
    <x v="0"/>
    <s v="SI"/>
    <s v="SI"/>
    <s v="SI"/>
    <n v="0"/>
    <n v="1"/>
    <s v="PROVEEDORES"/>
    <x v="31"/>
    <x v="8"/>
    <n v="468"/>
    <n v="18"/>
    <n v="0.2"/>
  </r>
  <r>
    <d v="2019-08-01T00:00:00"/>
    <d v="1899-12-30T13:30:00"/>
    <m/>
    <m/>
    <x v="0"/>
    <s v="SJ"/>
    <d v="2019-08-01T13:30:00"/>
    <n v="28302"/>
    <s v="SUS MEDIOS"/>
    <s v="Carga"/>
    <x v="0"/>
    <n v="1.5"/>
    <n v="2"/>
    <x v="0"/>
    <s v="LUIS MARQUES PINHEIRO"/>
    <s v="Retira cliente Inyección"/>
    <s v="portugal"/>
    <m/>
    <m/>
    <m/>
    <m/>
    <n v="10"/>
    <x v="2"/>
    <x v="159"/>
    <x v="6"/>
    <m/>
    <n v="0"/>
    <x v="0"/>
    <x v="0"/>
    <s v="No"/>
    <s v="Sin cita"/>
    <s v="Sin cita"/>
    <n v="1"/>
    <n v="0"/>
    <s v="CLIENTES"/>
    <x v="31"/>
    <x v="8"/>
    <n v="468"/>
    <n v="18"/>
    <n v="0.2"/>
  </r>
  <r>
    <d v="2019-08-01T00:00:00"/>
    <d v="1899-12-30T20:00:00"/>
    <d v="1899-12-30T20:00:00"/>
    <m/>
    <x v="1"/>
    <s v="JAR"/>
    <d v="2019-08-01T20:00:00"/>
    <s v="19AL-19000877"/>
    <s v="TRANSPARETS"/>
    <s v="Carga"/>
    <x v="0"/>
    <n v="6"/>
    <n v="6"/>
    <x v="0"/>
    <s v="AQUA AMBIENT"/>
    <s v="Retira cliente Roto"/>
    <s v="varios"/>
    <m/>
    <m/>
    <m/>
    <m/>
    <n v="20"/>
    <x v="12"/>
    <x v="159"/>
    <x v="50"/>
    <m/>
    <n v="0"/>
    <x v="0"/>
    <x v="0"/>
    <s v="SI"/>
    <s v="SI"/>
    <s v="SI"/>
    <n v="0"/>
    <n v="1"/>
    <s v="CLIENTES"/>
    <x v="31"/>
    <x v="8"/>
    <n v="468"/>
    <n v="18"/>
    <n v="0.2"/>
  </r>
  <r>
    <d v="2019-08-02T00:00:00"/>
    <d v="1899-12-30T08:00:00"/>
    <d v="1899-12-30T08:00:00"/>
    <m/>
    <x v="1"/>
    <s v="MR"/>
    <d v="2019-08-02T08:00:00"/>
    <n v="29127"/>
    <s v="SUS MEDIOS"/>
    <s v="Carga"/>
    <x v="1"/>
    <n v="13.5"/>
    <n v="26"/>
    <x v="0"/>
    <s v="GRUPO ROSEGAR S.L."/>
    <s v="Retira cliente Inyección"/>
    <s v="BENIEL"/>
    <s v="ALBARAN 046091"/>
    <m/>
    <m/>
    <m/>
    <n v="40"/>
    <x v="2"/>
    <x v="160"/>
    <x v="9"/>
    <m/>
    <n v="1"/>
    <x v="0"/>
    <x v="0"/>
    <s v="SI"/>
    <s v="SI"/>
    <s v="SI"/>
    <n v="0"/>
    <n v="1"/>
    <s v="CLIENTES"/>
    <x v="31"/>
    <x v="8"/>
    <n v="468"/>
    <n v="18"/>
    <n v="0.2"/>
  </r>
  <r>
    <d v="2019-08-02T00:00:00"/>
    <d v="1899-12-30T08:15:00"/>
    <d v="1899-12-30T08:15:00"/>
    <m/>
    <x v="1"/>
    <s v="SJ"/>
    <d v="2019-08-02T08:30:00"/>
    <n v="28550"/>
    <s v="DAVID BERTRAN"/>
    <s v="Carga"/>
    <x v="0"/>
    <n v="3.5"/>
    <n v="7"/>
    <x v="0"/>
    <s v="DAVID BERTRAN"/>
    <s v="Recogida diaria"/>
    <s v="TIRGI"/>
    <m/>
    <m/>
    <m/>
    <m/>
    <n v="20"/>
    <x v="4"/>
    <x v="160"/>
    <x v="94"/>
    <m/>
    <n v="0"/>
    <x v="0"/>
    <x v="0"/>
    <s v="SI"/>
    <s v="SI"/>
    <s v="SI"/>
    <n v="0"/>
    <n v="1"/>
    <s v="TRANS. PROPIO"/>
    <x v="31"/>
    <x v="8"/>
    <n v="468"/>
    <n v="18"/>
    <n v="0.2"/>
  </r>
  <r>
    <d v="2019-08-02T00:00:00"/>
    <d v="1899-12-30T10:00:00"/>
    <d v="1899-12-30T10:00:00"/>
    <m/>
    <x v="1"/>
    <s v="MR"/>
    <d v="2019-08-02T10:00:00"/>
    <n v="28810"/>
    <s v="SUS MEDIOS"/>
    <s v="Carga"/>
    <x v="0"/>
    <n v="0.5"/>
    <n v="1"/>
    <x v="0"/>
    <s v="CPQ IBERICA "/>
    <s v="Retira cliente Inyección"/>
    <s v="MOLLET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8-02T00:00:00"/>
    <d v="1899-12-30T11:00:00"/>
    <d v="1899-12-30T11:00:00"/>
    <m/>
    <x v="1"/>
    <s v="JAR"/>
    <d v="2019-08-02T11:00:00"/>
    <n v="29138"/>
    <s v="GONZATRANS"/>
    <s v="Carga"/>
    <x v="0"/>
    <n v="8"/>
    <n v="16"/>
    <x v="0"/>
    <s v="GONZATRANS"/>
    <s v="Recogida diaria"/>
    <s v="varios"/>
    <m/>
    <m/>
    <m/>
    <m/>
    <n v="40"/>
    <x v="8"/>
    <x v="160"/>
    <x v="2"/>
    <m/>
    <n v="0"/>
    <x v="0"/>
    <x v="0"/>
    <s v="SI"/>
    <s v="SI"/>
    <s v="SI"/>
    <n v="0"/>
    <n v="1"/>
    <s v="TRANS. PROPIO"/>
    <x v="31"/>
    <x v="8"/>
    <n v="468"/>
    <n v="18"/>
    <n v="0.2"/>
  </r>
  <r>
    <d v="2019-08-02T00:00:00"/>
    <d v="1899-12-30T12:30:00"/>
    <d v="1899-12-30T12:30:00"/>
    <m/>
    <x v="1"/>
    <s v="JAR"/>
    <d v="2019-08-02T12:30:00"/>
    <m/>
    <s v="GONZATRANS"/>
    <s v="Carga"/>
    <x v="0"/>
    <n v="8"/>
    <n v="16"/>
    <x v="0"/>
    <s v="GONZATRANS"/>
    <s v="Recogida diaria"/>
    <s v="varios"/>
    <m/>
    <m/>
    <m/>
    <m/>
    <n v="30"/>
    <x v="2"/>
    <x v="160"/>
    <x v="5"/>
    <m/>
    <n v="0"/>
    <x v="0"/>
    <x v="0"/>
    <s v="SI"/>
    <s v="SI"/>
    <s v="SI"/>
    <n v="0"/>
    <n v="1"/>
    <s v="TRANS. PROPIO"/>
    <x v="31"/>
    <x v="8"/>
    <n v="468"/>
    <n v="18"/>
    <n v="0.2"/>
  </r>
  <r>
    <d v="2019-08-02T00:00:00"/>
    <d v="1899-12-30T13:00:00"/>
    <d v="1899-12-30T13:00:00"/>
    <m/>
    <x v="1"/>
    <s v="SJ"/>
    <d v="2019-08-02T13:00:00"/>
    <n v="6007411"/>
    <s v="NOUTRANSPORT"/>
    <s v="Carga"/>
    <x v="1"/>
    <n v="13.5"/>
    <n v="26"/>
    <x v="0"/>
    <s v="SCHOELLER FRANCIA"/>
    <s v="DDP Cliente Filial"/>
    <s v="FRANCIA"/>
    <m/>
    <m/>
    <m/>
    <m/>
    <n v="40"/>
    <x v="4"/>
    <x v="160"/>
    <x v="37"/>
    <m/>
    <n v="1"/>
    <x v="0"/>
    <x v="0"/>
    <s v="SI"/>
    <s v="SI"/>
    <s v="SI"/>
    <n v="0"/>
    <n v="1"/>
    <s v="TRANS. PROPIO"/>
    <x v="31"/>
    <x v="8"/>
    <n v="468"/>
    <n v="18"/>
    <n v="0.2"/>
  </r>
  <r>
    <d v="2019-08-02T00:00:00"/>
    <d v="1899-12-30T14:00:00"/>
    <d v="1899-12-30T14:00:00"/>
    <m/>
    <x v="1"/>
    <s v="MR"/>
    <d v="2019-08-02T14:00:00"/>
    <n v="29187"/>
    <s v="NADAL-FORWARDING"/>
    <s v="Carga"/>
    <x v="0"/>
    <n v="2"/>
    <n v="4"/>
    <x v="0"/>
    <s v="CAVAS CATALANAS"/>
    <s v="DDP Cliente Inyección"/>
    <s v="LAS PALMAS"/>
    <m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8-02T00:00:00"/>
    <d v="1899-12-30T15:00:00"/>
    <d v="1899-12-30T15:00:00"/>
    <m/>
    <x v="1"/>
    <s v="MR"/>
    <d v="2019-08-02T15:00:00"/>
    <n v="29116"/>
    <s v="GARVI"/>
    <s v="Carga"/>
    <x v="0"/>
    <n v="7"/>
    <n v="13"/>
    <x v="0"/>
    <s v="MONTCASYER"/>
    <s v="DDP Cliente Inyección"/>
    <s v="SEGOVIA"/>
    <m/>
    <m/>
    <m/>
    <m/>
    <n v="30"/>
    <x v="8"/>
    <x v="160"/>
    <x v="39"/>
    <m/>
    <n v="0"/>
    <x v="0"/>
    <x v="0"/>
    <s v="SI"/>
    <s v="SI"/>
    <s v="SI"/>
    <n v="0"/>
    <n v="1"/>
    <s v="TRANS. PROPIO"/>
    <x v="31"/>
    <x v="8"/>
    <n v="468"/>
    <n v="18"/>
    <n v="0.2"/>
  </r>
  <r>
    <d v="2019-08-02T00:00:00"/>
    <d v="1899-12-30T15:30:00"/>
    <d v="1899-12-30T15:30:00"/>
    <m/>
    <x v="1"/>
    <s v="SJ"/>
    <d v="2019-08-02T15:30:00"/>
    <n v="6007434"/>
    <s v="BREGER"/>
    <s v="Carga"/>
    <x v="1"/>
    <n v="13.5"/>
    <n v="26"/>
    <x v="0"/>
    <s v="SCHOELLER FRANCIA"/>
    <s v="Retira cliente Filial"/>
    <s v="FRANCIA"/>
    <m/>
    <m/>
    <m/>
    <m/>
    <n v="40"/>
    <x v="8"/>
    <x v="160"/>
    <x v="7"/>
    <m/>
    <n v="1"/>
    <x v="0"/>
    <x v="0"/>
    <s v="SI"/>
    <s v="SI"/>
    <s v="SI"/>
    <n v="0"/>
    <n v="1"/>
    <s v="CLIENTES"/>
    <x v="31"/>
    <x v="8"/>
    <n v="468"/>
    <n v="18"/>
    <n v="0.2"/>
  </r>
  <r>
    <d v="2019-08-02T00:00:00"/>
    <d v="1899-12-30T16:45:00"/>
    <d v="1899-12-30T16:45:00"/>
    <m/>
    <x v="1"/>
    <s v="JAR"/>
    <d v="2019-08-02T17:00:00"/>
    <m/>
    <s v="TRANSPARETS"/>
    <s v="Carga"/>
    <x v="0"/>
    <n v="6"/>
    <n v="6"/>
    <x v="0"/>
    <s v="AQUA AMBIENT"/>
    <s v="Retira cliente Roto"/>
    <s v="varios"/>
    <m/>
    <m/>
    <m/>
    <m/>
    <n v="20"/>
    <x v="14"/>
    <x v="160"/>
    <x v="87"/>
    <m/>
    <n v="0"/>
    <x v="0"/>
    <x v="0"/>
    <s v="SI"/>
    <s v="SI"/>
    <s v="SI"/>
    <n v="0"/>
    <n v="1"/>
    <s v="CLIENTES"/>
    <x v="31"/>
    <x v="8"/>
    <n v="468"/>
    <n v="18"/>
    <n v="0.2"/>
  </r>
  <r>
    <d v="2019-08-02T00:00:00"/>
    <d v="1899-12-30T17:15:00"/>
    <d v="1899-12-30T17:15:00"/>
    <m/>
    <x v="1"/>
    <s v="JAR"/>
    <d v="2019-08-02T17:30:00"/>
    <s v="29261/28868/29222"/>
    <s v="TRANSABADELL"/>
    <s v="Carga"/>
    <x v="0"/>
    <n v="1"/>
    <n v="1"/>
    <x v="0"/>
    <s v="TRANSABADELL"/>
    <s v="DDP Cliente Inyección"/>
    <s v="varios"/>
    <m/>
    <m/>
    <m/>
    <m/>
    <n v="20"/>
    <x v="8"/>
    <x v="160"/>
    <x v="93"/>
    <m/>
    <n v="0"/>
    <x v="0"/>
    <x v="0"/>
    <s v="SI"/>
    <s v="SI"/>
    <s v="SI"/>
    <n v="0"/>
    <n v="1"/>
    <s v="TRANS. PROPIO"/>
    <x v="31"/>
    <x v="8"/>
    <n v="468"/>
    <n v="18"/>
    <n v="0.2"/>
  </r>
  <r>
    <d v="2019-08-02T00:00:00"/>
    <d v="1899-12-30T15:15:00"/>
    <d v="1899-12-30T15:15:00"/>
    <m/>
    <x v="1"/>
    <s v="SJ"/>
    <d v="2019-08-02T15:30:00"/>
    <n v="29127"/>
    <s v="SUS MEDIOS"/>
    <s v="Carga"/>
    <x v="1"/>
    <n v="13.5"/>
    <n v="26"/>
    <x v="0"/>
    <s v="GRUPO ROSEGAR S.L."/>
    <s v="Retira cliente Inyección"/>
    <s v="BENIEL"/>
    <s v="ALBARAN 046092"/>
    <m/>
    <m/>
    <m/>
    <n v="35"/>
    <x v="12"/>
    <x v="160"/>
    <x v="120"/>
    <m/>
    <n v="1"/>
    <x v="0"/>
    <x v="0"/>
    <s v="SI"/>
    <s v="SI"/>
    <s v="SI"/>
    <n v="0"/>
    <n v="1"/>
    <s v="CLIENTES"/>
    <x v="31"/>
    <x v="8"/>
    <n v="468"/>
    <n v="18"/>
    <n v="0.2"/>
  </r>
  <r>
    <d v="2019-08-05T00:00:00"/>
    <d v="1899-12-30T06:00:00"/>
    <d v="1899-12-30T06:00:00"/>
    <m/>
    <x v="1"/>
    <s v="MR"/>
    <d v="2019-08-05T06:00:00"/>
    <n v="29256"/>
    <s v="SUS MEDIOS"/>
    <s v="Carga"/>
    <x v="1"/>
    <n v="13.5"/>
    <n v="26"/>
    <x v="2"/>
    <s v="LOGISTOCK"/>
    <s v="Retira cliente Inyección"/>
    <s v="GRANOLLERS"/>
    <m/>
    <m/>
    <m/>
    <m/>
    <n v="30"/>
    <x v="4"/>
    <x v="161"/>
    <x v="76"/>
    <m/>
    <n v="1"/>
    <x v="0"/>
    <x v="0"/>
    <s v="SI"/>
    <s v="SI"/>
    <s v="SI"/>
    <n v="0"/>
    <n v="1"/>
    <s v="CLIENTES"/>
    <x v="32"/>
    <x v="8"/>
    <n v="468"/>
    <n v="18"/>
    <n v="0.2"/>
  </r>
  <r>
    <d v="2019-08-05T00:00:00"/>
    <d v="1899-12-30T16:45:00"/>
    <d v="1899-12-30T16:45:00"/>
    <m/>
    <x v="1"/>
    <s v="JAR"/>
    <d v="2019-08-05T17:00:00"/>
    <m/>
    <s v="TRANSPARETS"/>
    <s v="Carga"/>
    <x v="0"/>
    <n v="6"/>
    <n v="6"/>
    <x v="0"/>
    <s v="AQUA AMBIENT"/>
    <s v="Retira cliente Roto"/>
    <s v="varios"/>
    <m/>
    <m/>
    <m/>
    <m/>
    <n v="20"/>
    <x v="12"/>
    <x v="161"/>
    <x v="87"/>
    <m/>
    <n v="0"/>
    <x v="0"/>
    <x v="0"/>
    <s v="SI"/>
    <s v="SI"/>
    <s v="SI"/>
    <n v="0"/>
    <n v="1"/>
    <s v="CLIENTES"/>
    <x v="32"/>
    <x v="8"/>
    <n v="468"/>
    <n v="18"/>
    <n v="0.2"/>
  </r>
  <r>
    <d v="2019-08-05T00:00:00"/>
    <d v="1899-12-30T16:00:00"/>
    <d v="1899-12-30T16:00:00"/>
    <m/>
    <x v="1"/>
    <s v="SJ"/>
    <d v="2019-08-05T16:00:00"/>
    <s v="6007477/6007520/6007534/6007555/6007566/6007599"/>
    <s v="SUS MEDIOS"/>
    <s v="Carga"/>
    <x v="0"/>
    <n v="5.5"/>
    <n v="10"/>
    <x v="0"/>
    <s v="SCHOELLER ITALIA"/>
    <s v="Retira cliente Filial"/>
    <s v="ITALIA"/>
    <m/>
    <m/>
    <m/>
    <m/>
    <n v="30"/>
    <x v="4"/>
    <x v="161"/>
    <x v="13"/>
    <m/>
    <n v="0"/>
    <x v="0"/>
    <x v="0"/>
    <s v="SI"/>
    <s v="SI"/>
    <s v="SI"/>
    <n v="0"/>
    <n v="1"/>
    <s v="CLIENTES"/>
    <x v="32"/>
    <x v="8"/>
    <n v="468"/>
    <n v="18"/>
    <n v="0.2"/>
  </r>
  <r>
    <d v="2019-08-05T00:00:00"/>
    <d v="1899-12-30T08:00:00"/>
    <d v="1899-12-30T08:00:00"/>
    <m/>
    <x v="1"/>
    <s v="SJ"/>
    <d v="2019-08-05T08:00:00"/>
    <n v="29022"/>
    <s v="DAVID BERTRAN"/>
    <s v="Carga"/>
    <x v="0"/>
    <n v="3.5"/>
    <n v="7"/>
    <x v="0"/>
    <s v="DAVID BERTRAN"/>
    <s v="Recogida diaria"/>
    <s v="CARGa"/>
    <m/>
    <m/>
    <m/>
    <m/>
    <n v="30"/>
    <x v="4"/>
    <x v="161"/>
    <x v="9"/>
    <m/>
    <n v="0"/>
    <x v="0"/>
    <x v="0"/>
    <s v="SI"/>
    <s v="SI"/>
    <s v="SI"/>
    <n v="0"/>
    <n v="1"/>
    <s v="TRANS. PROPIO"/>
    <x v="32"/>
    <x v="8"/>
    <n v="468"/>
    <n v="18"/>
    <n v="0.2"/>
  </r>
  <r>
    <d v="2019-08-05T00:00:00"/>
    <d v="1899-12-30T17:00:00"/>
    <d v="1899-12-30T17:00:00"/>
    <m/>
    <x v="1"/>
    <s v="MR"/>
    <d v="2019-08-05T17:00:00"/>
    <n v="29268"/>
    <s v="JOSE REY"/>
    <s v="Carga"/>
    <x v="1"/>
    <n v="13.5"/>
    <n v="26"/>
    <x v="0"/>
    <s v="AGRO-RIEGOS MONTERO"/>
    <s v="DDP Cliente Inyección"/>
    <s v="caceres"/>
    <m/>
    <m/>
    <m/>
    <m/>
    <n v="20"/>
    <x v="8"/>
    <x v="161"/>
    <x v="41"/>
    <m/>
    <n v="1"/>
    <x v="0"/>
    <x v="0"/>
    <s v="SI"/>
    <s v="SI"/>
    <s v="SI"/>
    <n v="0"/>
    <n v="1"/>
    <s v="TRANS. PROPIO"/>
    <x v="32"/>
    <x v="8"/>
    <n v="468"/>
    <n v="18"/>
    <n v="0.2"/>
  </r>
  <r>
    <d v="2019-08-05T00:00:00"/>
    <d v="1899-12-30T20:00:00"/>
    <d v="1899-12-30T20:00:00"/>
    <m/>
    <x v="1"/>
    <s v="MR"/>
    <d v="2019-08-05T20:00:00"/>
    <n v="3680486529"/>
    <s v="SUS MEDIOS"/>
    <s v="Carga"/>
    <x v="1"/>
    <n v="13.5"/>
    <n v="26"/>
    <x v="0"/>
    <s v="CHEP"/>
    <s v="Retira cliente Inyección"/>
    <s v="PALAU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8-05T00:00:00"/>
    <d v="1899-12-30T12:00:00"/>
    <d v="1899-12-30T12:00:00"/>
    <m/>
    <x v="1"/>
    <s v="SJ"/>
    <d v="2019-08-05T12:00:00"/>
    <n v="6007533"/>
    <s v="NOUTRANSPORT"/>
    <s v="Carga"/>
    <x v="1"/>
    <n v="13.5"/>
    <n v="26"/>
    <x v="0"/>
    <s v="SCHOELLER ALEMANIA"/>
    <s v="DDP Cliente Filial"/>
    <s v="alemania"/>
    <m/>
    <m/>
    <m/>
    <m/>
    <n v="40"/>
    <x v="2"/>
    <x v="161"/>
    <x v="4"/>
    <m/>
    <n v="1"/>
    <x v="0"/>
    <x v="0"/>
    <s v="SI"/>
    <s v="SI"/>
    <s v="SI"/>
    <n v="0"/>
    <n v="1"/>
    <s v="TRANS. PROPIO"/>
    <x v="32"/>
    <x v="8"/>
    <n v="468"/>
    <n v="18"/>
    <n v="0.2"/>
  </r>
  <r>
    <d v="2019-08-05T00:00:00"/>
    <d v="1899-12-30T14:00:00"/>
    <d v="1899-12-30T14:00:00"/>
    <m/>
    <x v="1"/>
    <s v="SJ"/>
    <d v="2019-08-05T14:00:00"/>
    <n v="6007533"/>
    <s v="NOUTRANSPORT"/>
    <s v="Carga"/>
    <x v="1"/>
    <n v="13.5"/>
    <n v="26"/>
    <x v="0"/>
    <s v="SCHOELLER ALEMANIA"/>
    <s v="DDP Cliente Filial"/>
    <s v="alemania"/>
    <m/>
    <m/>
    <m/>
    <m/>
    <n v="40"/>
    <x v="4"/>
    <x v="161"/>
    <x v="42"/>
    <m/>
    <n v="1"/>
    <x v="0"/>
    <x v="0"/>
    <s v="SI"/>
    <s v="SI"/>
    <s v="SI"/>
    <n v="0"/>
    <n v="1"/>
    <s v="TRANS. PROPIO"/>
    <x v="32"/>
    <x v="8"/>
    <n v="468"/>
    <n v="18"/>
    <n v="0.2"/>
  </r>
  <r>
    <d v="2019-08-05T00:00:00"/>
    <d v="1899-12-30T13:00:00"/>
    <d v="1899-12-30T13:00:00"/>
    <m/>
    <x v="1"/>
    <s v="SJ"/>
    <d v="2019-08-05T13:00:00"/>
    <m/>
    <s v="GIMARCO"/>
    <s v="Descarga"/>
    <x v="1"/>
    <n v="13.5"/>
    <n v="26"/>
    <x v="0"/>
    <s v="SCHOELLER GAILLON"/>
    <s v="Filial Import"/>
    <s v="GAILLON"/>
    <m/>
    <m/>
    <m/>
    <m/>
    <n v="40"/>
    <x v="2"/>
    <x v="161"/>
    <x v="37"/>
    <m/>
    <n v="1"/>
    <x v="0"/>
    <x v="0"/>
    <s v="SI"/>
    <s v="SI"/>
    <s v="SI"/>
    <n v="0"/>
    <n v="1"/>
    <s v="TRANS. PROPIO"/>
    <x v="32"/>
    <x v="8"/>
    <n v="468"/>
    <n v="18"/>
    <n v="0.2"/>
  </r>
  <r>
    <d v="2019-08-05T00:00:00"/>
    <d v="1899-12-30T10:30:00"/>
    <m/>
    <m/>
    <x v="0"/>
    <s v="SJ"/>
    <d v="2019-08-05T10:30:00"/>
    <n v="29046"/>
    <s v="SUS MEDIOS"/>
    <s v="Carga"/>
    <x v="0"/>
    <n v="0.5"/>
    <n v="1"/>
    <x v="0"/>
    <s v="ARTIPLAS"/>
    <s v="Retira cliente Inyección"/>
    <s v="VIZCAYAº"/>
    <m/>
    <m/>
    <m/>
    <m/>
    <n v="10"/>
    <x v="3"/>
    <x v="161"/>
    <x v="1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5T00:00:00"/>
    <d v="1899-12-30T13:30:00"/>
    <d v="1899-12-30T13:30:00"/>
    <m/>
    <x v="1"/>
    <s v="SJ"/>
    <d v="2019-08-05T13:30:00"/>
    <n v="6007512"/>
    <s v="BREGER"/>
    <s v="Carga"/>
    <x v="0"/>
    <n v="6"/>
    <n v="12"/>
    <x v="0"/>
    <s v="SCHOELLER FRANCIA"/>
    <s v="Retira cliente Filial"/>
    <s v="FRANCIA"/>
    <m/>
    <m/>
    <m/>
    <m/>
    <n v="30"/>
    <x v="8"/>
    <x v="161"/>
    <x v="6"/>
    <m/>
    <n v="0"/>
    <x v="0"/>
    <x v="0"/>
    <s v="SI"/>
    <s v="SI"/>
    <s v="SI"/>
    <n v="0"/>
    <n v="1"/>
    <s v="CLIENTES"/>
    <x v="32"/>
    <x v="8"/>
    <n v="468"/>
    <n v="18"/>
    <n v="0.2"/>
  </r>
  <r>
    <d v="2019-08-05T00:00:00"/>
    <d v="1899-12-30T11:30:00"/>
    <d v="1899-12-30T11:30:00"/>
    <m/>
    <x v="1"/>
    <s v="SJ"/>
    <d v="2019-08-05T11:30:00"/>
    <n v="29187"/>
    <s v="NADAL-FORWARDING"/>
    <s v="Carga"/>
    <x v="0"/>
    <n v="2"/>
    <n v="4"/>
    <x v="0"/>
    <s v="CAVAS CATALANAS"/>
    <s v="DDP Cliente Inyección"/>
    <s v="LAS PALMAS"/>
    <m/>
    <m/>
    <m/>
    <m/>
    <n v="10"/>
    <x v="3"/>
    <x v="161"/>
    <x v="3"/>
    <m/>
    <n v="0"/>
    <x v="0"/>
    <x v="0"/>
    <s v="SI"/>
    <s v="SI"/>
    <s v="SI"/>
    <n v="0"/>
    <n v="1"/>
    <s v="TRANS. PROPIO"/>
    <x v="32"/>
    <x v="8"/>
    <n v="468"/>
    <n v="18"/>
    <n v="0.2"/>
  </r>
  <r>
    <d v="2019-08-05T00:00:00"/>
    <d v="1899-12-30T16:02:00"/>
    <d v="1899-12-30T16:02:00"/>
    <m/>
    <x v="1"/>
    <s v="SJ"/>
    <d v="2019-08-05T16:00:00"/>
    <n v="29167"/>
    <s v="SUS MEDIOS"/>
    <s v="Carga"/>
    <x v="0"/>
    <n v="8"/>
    <n v="4"/>
    <x v="0"/>
    <s v="PLASTIPON U E"/>
    <s v="Retira cliente Roto"/>
    <s v="PONTEVEDRA"/>
    <m/>
    <m/>
    <m/>
    <m/>
    <n v="20"/>
    <x v="8"/>
    <x v="161"/>
    <x v="247"/>
    <m/>
    <n v="0"/>
    <x v="0"/>
    <x v="0"/>
    <s v="SI"/>
    <s v="SI"/>
    <s v="SI"/>
    <n v="0"/>
    <n v="1"/>
    <s v="CLIENTES"/>
    <x v="32"/>
    <x v="8"/>
    <n v="468"/>
    <n v="18"/>
    <n v="0.2"/>
  </r>
  <r>
    <d v="2019-08-05T00:00:00"/>
    <d v="1899-12-30T13:45:00"/>
    <m/>
    <m/>
    <x v="0"/>
    <s v="SJ"/>
    <d v="2019-08-05T14:00:00"/>
    <n v="6007498"/>
    <s v="BREGER"/>
    <s v="Carga"/>
    <x v="1"/>
    <n v="13.5"/>
    <n v="26"/>
    <x v="0"/>
    <s v="SCHOELLER FRANCIA"/>
    <s v="Retira cliente Filial"/>
    <s v="francia"/>
    <m/>
    <m/>
    <m/>
    <m/>
    <n v="35"/>
    <x v="2"/>
    <x v="161"/>
    <x v="65"/>
    <m/>
    <n v="1"/>
    <x v="0"/>
    <x v="0"/>
    <s v="No"/>
    <s v="Sin cita"/>
    <s v="Sin cita"/>
    <n v="1"/>
    <n v="0"/>
    <s v="CLIENTES"/>
    <x v="32"/>
    <x v="8"/>
    <n v="468"/>
    <n v="18"/>
    <n v="0.2"/>
  </r>
  <r>
    <d v="2019-08-05T00:00:00"/>
    <d v="1899-12-30T15:00:00"/>
    <m/>
    <m/>
    <x v="0"/>
    <s v="SJ"/>
    <d v="2019-08-05T15:00:00"/>
    <n v="6007498"/>
    <s v="BREGER"/>
    <s v="Carga"/>
    <x v="1"/>
    <n v="13.5"/>
    <n v="26"/>
    <x v="0"/>
    <s v="SCHOELLER FRANCIA"/>
    <s v="Retira cliente Filial"/>
    <s v="francia"/>
    <m/>
    <m/>
    <m/>
    <m/>
    <n v="40"/>
    <x v="12"/>
    <x v="161"/>
    <x v="39"/>
    <m/>
    <n v="1"/>
    <x v="0"/>
    <x v="0"/>
    <s v="No"/>
    <s v="Sin cita"/>
    <s v="Sin cita"/>
    <n v="1"/>
    <n v="0"/>
    <s v="CLIENTES"/>
    <x v="32"/>
    <x v="8"/>
    <n v="468"/>
    <n v="18"/>
    <n v="0.2"/>
  </r>
  <r>
    <d v="2019-08-05T00:00:00"/>
    <d v="1899-12-30T15:30:00"/>
    <m/>
    <m/>
    <x v="0"/>
    <s v="SJ"/>
    <d v="2019-08-05T15:30:00"/>
    <n v="29404"/>
    <s v="SUS MEDIOS"/>
    <s v="Carga"/>
    <x v="0"/>
    <n v="1"/>
    <n v="2"/>
    <x v="0"/>
    <s v="VARIOS"/>
    <s v="Retira cliente Roto"/>
    <s v="sevilla"/>
    <m/>
    <m/>
    <m/>
    <m/>
    <n v="10"/>
    <x v="3"/>
    <x v="161"/>
    <x v="7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5T00:00:00"/>
    <d v="1899-12-30T19:00:00"/>
    <d v="1899-12-30T19:00:00"/>
    <m/>
    <x v="1"/>
    <s v="SJ"/>
    <d v="2019-08-05T19:00:00"/>
    <n v="29301"/>
    <s v="SUS MEDIOS"/>
    <s v="Carga"/>
    <x v="0"/>
    <n v="0.5"/>
    <n v="1"/>
    <x v="0"/>
    <s v="AQUANET AUTOMATISMOS"/>
    <s v="Retira cliente Roto"/>
    <s v="PORTUGAL"/>
    <m/>
    <m/>
    <m/>
    <m/>
    <n v="20"/>
    <x v="12"/>
    <x v="161"/>
    <x v="57"/>
    <m/>
    <n v="0"/>
    <x v="0"/>
    <x v="0"/>
    <s v="SI"/>
    <s v="SI"/>
    <s v="SI"/>
    <n v="0"/>
    <n v="1"/>
    <s v="CLIENTES"/>
    <x v="32"/>
    <x v="8"/>
    <n v="468"/>
    <n v="18"/>
    <n v="0.2"/>
  </r>
  <r>
    <d v="2019-08-05T00:00:00"/>
    <d v="1899-12-30T17:15:00"/>
    <d v="1899-12-30T17:15:00"/>
    <m/>
    <x v="1"/>
    <s v="JAR"/>
    <d v="2019-08-05T17:30:00"/>
    <s v="29198/29354/29249/29330/29193"/>
    <s v="TRANSABADELL"/>
    <s v="Carga"/>
    <x v="0"/>
    <n v="1"/>
    <n v="1"/>
    <x v="0"/>
    <s v="TRANSABADELL"/>
    <s v="DDP Cliente Inyección"/>
    <s v="varios"/>
    <m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8-05T00:00:00"/>
    <d v="1899-12-30T18:00:00"/>
    <d v="1899-12-30T18:00:00"/>
    <m/>
    <x v="1"/>
    <s v="JAR"/>
    <d v="2019-08-05T18:00:00"/>
    <s v="29340/29056/29227"/>
    <s v="GONZATRANS"/>
    <s v="Carga"/>
    <x v="0"/>
    <n v="8"/>
    <n v="16"/>
    <x v="0"/>
    <s v="GONZATRANS"/>
    <s v="Recogida diaria"/>
    <s v="varios"/>
    <m/>
    <m/>
    <m/>
    <m/>
    <n v="50"/>
    <x v="8"/>
    <x v="161"/>
    <x v="47"/>
    <m/>
    <n v="0"/>
    <x v="0"/>
    <x v="0"/>
    <s v="SI"/>
    <s v="SI"/>
    <s v="SI"/>
    <n v="0"/>
    <n v="1"/>
    <s v="TRANS. PROPIO"/>
    <x v="32"/>
    <x v="8"/>
    <n v="468"/>
    <n v="18"/>
    <n v="0.2"/>
  </r>
  <r>
    <d v="2019-08-06T00:00:00"/>
    <d v="1899-12-30T07:00:00"/>
    <d v="1899-12-30T07:00:00"/>
    <m/>
    <x v="1"/>
    <s v="JAR"/>
    <d v="2019-08-06T07:00:00"/>
    <m/>
    <s v="GONZATRANS"/>
    <s v="Carga"/>
    <x v="0"/>
    <n v="8"/>
    <n v="16"/>
    <x v="0"/>
    <s v="GONZATRANS"/>
    <s v="Recogida diaria"/>
    <s v="varios"/>
    <m/>
    <m/>
    <m/>
    <m/>
    <n v="30"/>
    <x v="8"/>
    <x v="162"/>
    <x v="61"/>
    <m/>
    <n v="0"/>
    <x v="0"/>
    <x v="0"/>
    <s v="SI"/>
    <s v="SI"/>
    <s v="SI"/>
    <n v="0"/>
    <n v="1"/>
    <s v="TRANS. PROPIO"/>
    <x v="32"/>
    <x v="8"/>
    <n v="468"/>
    <n v="18"/>
    <n v="0.2"/>
  </r>
  <r>
    <d v="2019-08-06T00:00:00"/>
    <d v="1899-12-30T20:00:00"/>
    <d v="1899-12-30T20:00:00"/>
    <m/>
    <x v="1"/>
    <s v="MR"/>
    <d v="2019-08-06T20:00:00"/>
    <n v="3680486530"/>
    <s v="SUS MEDIOS"/>
    <s v="Carga"/>
    <x v="1"/>
    <n v="13.5"/>
    <n v="26"/>
    <x v="0"/>
    <s v="CHEP"/>
    <s v="Retira cliente Inyección"/>
    <s v="PALAU"/>
    <m/>
    <m/>
    <m/>
    <m/>
    <n v="60"/>
    <x v="8"/>
    <x v="162"/>
    <x v="50"/>
    <m/>
    <n v="1"/>
    <x v="0"/>
    <x v="0"/>
    <s v="SI"/>
    <s v="SI"/>
    <s v="SI"/>
    <n v="0"/>
    <n v="1"/>
    <s v="CLIENTES"/>
    <x v="32"/>
    <x v="8"/>
    <n v="468"/>
    <n v="18"/>
    <n v="0.2"/>
  </r>
  <r>
    <d v="2019-08-06T00:00:00"/>
    <d v="1899-12-30T10:00:00"/>
    <d v="1899-12-30T10:00:00"/>
    <m/>
    <x v="1"/>
    <s v="SJ"/>
    <d v="2019-08-06T10:00:00"/>
    <n v="6007205"/>
    <s v="SUS MEDIOS"/>
    <s v="Carga"/>
    <x v="1"/>
    <n v="13.5"/>
    <n v="66"/>
    <x v="0"/>
    <s v="SCHOELLER REP. CHECA"/>
    <s v="Retira cliente Filial"/>
    <s v="Rep.Checa"/>
    <m/>
    <m/>
    <m/>
    <m/>
    <n v="60"/>
    <x v="2"/>
    <x v="162"/>
    <x v="14"/>
    <m/>
    <n v="1"/>
    <x v="0"/>
    <x v="0"/>
    <s v="SI"/>
    <s v="SI"/>
    <s v="SI"/>
    <n v="0"/>
    <n v="1"/>
    <s v="CLIENTES"/>
    <x v="32"/>
    <x v="8"/>
    <n v="468"/>
    <n v="18"/>
    <n v="0.2"/>
  </r>
  <r>
    <d v="2019-08-06T00:00:00"/>
    <d v="1899-12-30T11:00:00"/>
    <d v="1899-12-30T11:00:00"/>
    <m/>
    <x v="1"/>
    <s v="SJ"/>
    <d v="2019-08-06T11:00:00"/>
    <n v="29390"/>
    <s v="SUS MEDIOS"/>
    <s v="Carga"/>
    <x v="0"/>
    <n v="0.5"/>
    <n v="1"/>
    <x v="0"/>
    <s v="ICOMMERS"/>
    <s v="Retira cliente Roto"/>
    <s v="valencia"/>
    <m/>
    <m/>
    <m/>
    <m/>
    <n v="30"/>
    <x v="3"/>
    <x v="162"/>
    <x v="2"/>
    <m/>
    <n v="0"/>
    <x v="0"/>
    <x v="0"/>
    <s v="SI"/>
    <s v="SI"/>
    <s v="SI"/>
    <n v="0"/>
    <n v="1"/>
    <s v="CLIENTES"/>
    <x v="32"/>
    <x v="8"/>
    <n v="468"/>
    <n v="18"/>
    <n v="0.2"/>
  </r>
  <r>
    <d v="2019-08-06T00:00:00"/>
    <d v="1899-12-30T21:00:00"/>
    <d v="1899-12-30T21:00:00"/>
    <m/>
    <x v="1"/>
    <s v="MR"/>
    <d v="2019-08-06T21:00:00"/>
    <n v="3680486529"/>
    <s v="SUS MEDIOS"/>
    <s v="Carga"/>
    <x v="1"/>
    <n v="13.5"/>
    <n v="26"/>
    <x v="0"/>
    <s v="CHEP"/>
    <s v="Retira cliente Inyección"/>
    <s v="PALAU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8-06T00:00:00"/>
    <d v="1899-12-30T20:30:00"/>
    <d v="1899-12-30T20:30:00"/>
    <m/>
    <x v="1"/>
    <s v="SJ"/>
    <d v="2019-08-06T20:30:00"/>
    <n v="3680477191"/>
    <s v="SUS MEDIOS"/>
    <s v="Carga"/>
    <x v="1"/>
    <n v="13.5"/>
    <n v="26"/>
    <x v="0"/>
    <s v="CHEP"/>
    <s v="Retira cliente Inyección"/>
    <s v="PALAU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8-06T00:00:00"/>
    <d v="1899-12-30T09:00:00"/>
    <m/>
    <m/>
    <x v="0"/>
    <s v="SJ"/>
    <d v="2019-08-06T09:00:00"/>
    <n v="28914"/>
    <s v="BCN EXPRESS"/>
    <s v="Carga"/>
    <x v="0"/>
    <n v="1"/>
    <n v="2"/>
    <x v="0"/>
    <s v="VARIOS"/>
    <s v="DDP Cliente Roto"/>
    <s v="GIBRALTAR"/>
    <m/>
    <m/>
    <m/>
    <m/>
    <n v="20"/>
    <x v="4"/>
    <x v="162"/>
    <x v="22"/>
    <m/>
    <n v="0"/>
    <x v="0"/>
    <x v="0"/>
    <s v="No"/>
    <s v="Sin cita"/>
    <s v="Sin cita"/>
    <n v="1"/>
    <n v="0"/>
    <s v="TRANS. PROPIO"/>
    <x v="32"/>
    <x v="8"/>
    <n v="468"/>
    <n v="18"/>
    <n v="0.2"/>
  </r>
  <r>
    <d v="2019-08-06T00:00:00"/>
    <d v="1899-12-30T12:00:00"/>
    <d v="1899-12-30T12:00:00"/>
    <m/>
    <x v="1"/>
    <s v="SJ"/>
    <d v="2019-08-06T12:00:00"/>
    <s v="28760/29343"/>
    <s v="SUS MEDIOS"/>
    <s v="Carga"/>
    <x v="0"/>
    <n v="2"/>
    <n v="4"/>
    <x v="0"/>
    <s v="3 OPAL CENTRAL DE ENVASES"/>
    <s v="Retira cliente Roto"/>
    <s v="madrid"/>
    <m/>
    <m/>
    <m/>
    <m/>
    <n v="15"/>
    <x v="4"/>
    <x v="162"/>
    <x v="4"/>
    <m/>
    <n v="0"/>
    <x v="0"/>
    <x v="0"/>
    <s v="SI"/>
    <s v="SI"/>
    <s v="SI"/>
    <n v="0"/>
    <n v="1"/>
    <s v="CLIENTES"/>
    <x v="32"/>
    <x v="8"/>
    <n v="468"/>
    <n v="18"/>
    <n v="0.2"/>
  </r>
  <r>
    <d v="2019-08-06T00:00:00"/>
    <d v="1899-12-30T17:15:00"/>
    <d v="1899-12-30T17:15:00"/>
    <m/>
    <x v="1"/>
    <s v="JAR"/>
    <d v="2019-08-06T17:30:00"/>
    <s v="29198/29354/29249/29330/29193/29075"/>
    <s v="TRANSABADELL"/>
    <s v="Carga"/>
    <x v="0"/>
    <n v="1"/>
    <n v="1"/>
    <x v="0"/>
    <s v="TRANSABADELL"/>
    <s v="DDP Cliente Inyección"/>
    <s v="varios"/>
    <m/>
    <m/>
    <m/>
    <m/>
    <n v="30"/>
    <x v="8"/>
    <x v="162"/>
    <x v="93"/>
    <m/>
    <n v="0"/>
    <x v="0"/>
    <x v="0"/>
    <s v="SI"/>
    <s v="SI"/>
    <s v="SI"/>
    <n v="0"/>
    <n v="1"/>
    <s v="TRANS. PROPIO"/>
    <x v="32"/>
    <x v="8"/>
    <n v="468"/>
    <n v="18"/>
    <n v="0.2"/>
  </r>
  <r>
    <d v="2019-08-06T00:00:00"/>
    <d v="1899-12-30T16:00:00"/>
    <m/>
    <m/>
    <x v="0"/>
    <s v="SJ"/>
    <d v="2019-08-06T16:00:00"/>
    <s v="6007351/6007515"/>
    <s v="BREGER"/>
    <s v="Carga"/>
    <x v="0"/>
    <n v="3.5"/>
    <n v="7"/>
    <x v="0"/>
    <s v="SCHOELLER FRANCIA"/>
    <s v="Retira cliente Filial"/>
    <s v="FRANCIA"/>
    <m/>
    <m/>
    <m/>
    <m/>
    <n v="30"/>
    <x v="8"/>
    <x v="162"/>
    <x v="13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6T00:00:00"/>
    <d v="1899-12-30T16:45:00"/>
    <d v="1899-12-30T16:45:00"/>
    <m/>
    <x v="1"/>
    <s v="JAR"/>
    <d v="2019-08-06T17:00:00"/>
    <s v="1900874/19000891/"/>
    <s v="TRANSPARETS"/>
    <s v="Carga"/>
    <x v="0"/>
    <n v="6"/>
    <n v="6"/>
    <x v="0"/>
    <s v="AQUA AMBIENT"/>
    <s v="Retira cliente Roto"/>
    <s v="varios"/>
    <m/>
    <m/>
    <m/>
    <m/>
    <n v="30"/>
    <x v="12"/>
    <x v="162"/>
    <x v="87"/>
    <m/>
    <n v="0"/>
    <x v="0"/>
    <x v="0"/>
    <s v="SI"/>
    <s v="SI"/>
    <s v="SI"/>
    <n v="0"/>
    <n v="1"/>
    <s v="CLIENTES"/>
    <x v="32"/>
    <x v="8"/>
    <n v="468"/>
    <n v="18"/>
    <n v="0.2"/>
  </r>
  <r>
    <d v="2019-08-06T00:00:00"/>
    <d v="1899-12-30T16:30:00"/>
    <d v="1899-12-30T16:30:00"/>
    <m/>
    <x v="1"/>
    <s v="SJ"/>
    <d v="2019-08-06T16:30:00"/>
    <m/>
    <s v="ALGAITRUCK"/>
    <s v="Carga"/>
    <x v="1"/>
    <n v="13.5"/>
    <n v="26"/>
    <x v="0"/>
    <s v="SCHOELLER  LORQUI"/>
    <s v="Entre plantas"/>
    <s v="murcia"/>
    <m/>
    <m/>
    <m/>
    <m/>
    <n v="30"/>
    <x v="12"/>
    <x v="162"/>
    <x v="8"/>
    <m/>
    <n v="1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07:00:00"/>
    <d v="1899-12-30T07:00:00"/>
    <m/>
    <x v="1"/>
    <s v="JAR"/>
    <d v="2019-08-07T07:00:00"/>
    <m/>
    <s v="GONZATRANS"/>
    <s v="Carga"/>
    <x v="0"/>
    <n v="8"/>
    <n v="16"/>
    <x v="0"/>
    <s v="GONZATRANS"/>
    <s v="Recogida diaria"/>
    <s v="varios"/>
    <m/>
    <m/>
    <m/>
    <m/>
    <n v="40"/>
    <x v="12"/>
    <x v="163"/>
    <x v="61"/>
    <m/>
    <n v="0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6:45:00"/>
    <d v="1899-12-30T16:45:00"/>
    <m/>
    <x v="1"/>
    <s v="JAR"/>
    <d v="2019-08-07T17:00:00"/>
    <m/>
    <s v="TRANSPARETS"/>
    <s v="Carga"/>
    <x v="0"/>
    <n v="6"/>
    <n v="6"/>
    <x v="0"/>
    <s v="AQUA AMBIENT"/>
    <s v="Retira cliente Roto"/>
    <s v="varios"/>
    <m/>
    <m/>
    <m/>
    <m/>
    <n v="10"/>
    <x v="13"/>
    <x v="163"/>
    <x v="87"/>
    <m/>
    <n v="0"/>
    <x v="0"/>
    <x v="0"/>
    <s v="SI"/>
    <s v="SI"/>
    <s v="SI"/>
    <n v="0"/>
    <n v="1"/>
    <s v="CLIENTES"/>
    <x v="32"/>
    <x v="8"/>
    <n v="468"/>
    <n v="18"/>
    <n v="0.2"/>
  </r>
  <r>
    <d v="2019-08-07T00:00:00"/>
    <d v="1899-12-30T12:00:00"/>
    <d v="1899-12-30T12:00:00"/>
    <m/>
    <x v="1"/>
    <s v="SJ"/>
    <d v="2019-08-07T12:00:00"/>
    <n v="29252"/>
    <s v="PALLET WAY"/>
    <s v="Carga"/>
    <x v="0"/>
    <n v="1"/>
    <n v="2"/>
    <x v="0"/>
    <s v="STORE &amp; GO "/>
    <s v="Retira cliente Inyección"/>
    <s v="portugal"/>
    <m/>
    <m/>
    <m/>
    <m/>
    <n v="10"/>
    <x v="4"/>
    <x v="163"/>
    <x v="4"/>
    <m/>
    <n v="0"/>
    <x v="0"/>
    <x v="0"/>
    <s v="SI"/>
    <s v="SI"/>
    <s v="SI"/>
    <n v="0"/>
    <n v="1"/>
    <s v="CLIENTES"/>
    <x v="32"/>
    <x v="8"/>
    <n v="468"/>
    <n v="18"/>
    <n v="0.2"/>
  </r>
  <r>
    <d v="2019-08-07T00:00:00"/>
    <d v="1899-12-30T15:00:00"/>
    <d v="1899-12-30T15:00:00"/>
    <m/>
    <x v="1"/>
    <s v="SJ"/>
    <d v="2019-08-07T15:00:00"/>
    <n v="6007372"/>
    <s v="BCN EXPRESS"/>
    <s v="Carga"/>
    <x v="0"/>
    <n v="1.5"/>
    <n v="3"/>
    <x v="0"/>
    <s v="SCHOELLER ALEMANIA"/>
    <s v="DDP Cliente Filial"/>
    <s v="alemania"/>
    <m/>
    <m/>
    <m/>
    <m/>
    <n v="10"/>
    <x v="4"/>
    <x v="163"/>
    <x v="39"/>
    <m/>
    <n v="0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5:30:00"/>
    <d v="1899-12-30T15:30:00"/>
    <m/>
    <x v="1"/>
    <s v="SJ"/>
    <d v="2019-08-07T15:30:00"/>
    <m/>
    <s v="NOUTRANSPORT"/>
    <s v="Descarga"/>
    <x v="1"/>
    <n v="13.5"/>
    <n v="26"/>
    <x v="0"/>
    <s v="SCHOELLER GAILLON"/>
    <s v="Filial Import"/>
    <s v="GAILLON"/>
    <m/>
    <m/>
    <m/>
    <m/>
    <n v="60"/>
    <x v="8"/>
    <x v="163"/>
    <x v="7"/>
    <m/>
    <n v="1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6:00:00"/>
    <d v="1899-12-30T16:00:00"/>
    <m/>
    <x v="1"/>
    <s v="SJ"/>
    <d v="2019-08-07T16:00:00"/>
    <n v="6007263"/>
    <s v="BREGER"/>
    <s v="Carga"/>
    <x v="0"/>
    <n v="8.5"/>
    <n v="19"/>
    <x v="0"/>
    <s v="SCHOELLER FRANCIA"/>
    <s v="Retira cliente Filial"/>
    <s v="FRANCIA"/>
    <m/>
    <m/>
    <m/>
    <m/>
    <n v="30"/>
    <x v="12"/>
    <x v="163"/>
    <x v="13"/>
    <m/>
    <n v="0"/>
    <x v="0"/>
    <x v="0"/>
    <s v="SI"/>
    <s v="SI"/>
    <s v="SI"/>
    <n v="0"/>
    <n v="1"/>
    <s v="CLIENTES"/>
    <x v="32"/>
    <x v="8"/>
    <n v="468"/>
    <n v="18"/>
    <n v="0.2"/>
  </r>
  <r>
    <d v="2019-08-07T00:00:00"/>
    <d v="1899-12-30T14:00:00"/>
    <d v="1899-12-30T14:00:00"/>
    <m/>
    <x v="1"/>
    <s v="SJ"/>
    <d v="2019-08-07T14:00:00"/>
    <s v="6007468/6007499/6007557/6007561/6007559/6007560/6007312"/>
    <s v="BREGER"/>
    <s v="Carga"/>
    <x v="1"/>
    <n v="13.5"/>
    <n v="26"/>
    <x v="0"/>
    <s v="SCHOELLER FRANCIA"/>
    <s v="Retira cliente Filial"/>
    <s v="FRANCIA"/>
    <m/>
    <m/>
    <m/>
    <m/>
    <n v="60"/>
    <x v="8"/>
    <x v="163"/>
    <x v="42"/>
    <m/>
    <n v="1"/>
    <x v="0"/>
    <x v="0"/>
    <s v="SI"/>
    <s v="SI"/>
    <s v="SI"/>
    <n v="0"/>
    <n v="1"/>
    <s v="CLIENTES"/>
    <x v="32"/>
    <x v="8"/>
    <n v="468"/>
    <n v="18"/>
    <n v="0.2"/>
  </r>
  <r>
    <d v="2019-08-07T00:00:00"/>
    <d v="1899-12-30T08:00:00"/>
    <d v="1899-12-30T08:00:00"/>
    <m/>
    <x v="1"/>
    <s v="SJ"/>
    <d v="2019-08-07T08:00:00"/>
    <n v="29391"/>
    <s v="DAVID BERTRAN"/>
    <s v="Carga"/>
    <x v="0"/>
    <n v="3.5"/>
    <n v="7"/>
    <x v="0"/>
    <s v="DAVID BERTRAN"/>
    <s v="Recogida diaria"/>
    <s v="CARGa"/>
    <m/>
    <m/>
    <m/>
    <m/>
    <n v="20"/>
    <x v="4"/>
    <x v="163"/>
    <x v="9"/>
    <m/>
    <n v="0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1:00:00"/>
    <d v="1899-12-30T11:00:00"/>
    <m/>
    <x v="1"/>
    <s v="SJ"/>
    <d v="2019-08-07T11:00:00"/>
    <n v="3680486529"/>
    <s v="SUS MEDIOS"/>
    <s v="Carga"/>
    <x v="1"/>
    <n v="13.5"/>
    <n v="26"/>
    <x v="0"/>
    <s v="CHEP"/>
    <s v="Retira cliente Inyección"/>
    <s v="PALAU"/>
    <m/>
    <m/>
    <m/>
    <m/>
    <n v="60"/>
    <x v="2"/>
    <x v="163"/>
    <x v="2"/>
    <m/>
    <n v="1"/>
    <x v="0"/>
    <x v="0"/>
    <s v="SI"/>
    <s v="SI"/>
    <s v="SI"/>
    <n v="0"/>
    <n v="1"/>
    <s v="CLIENTES"/>
    <x v="32"/>
    <x v="8"/>
    <n v="468"/>
    <n v="18"/>
    <n v="0.2"/>
  </r>
  <r>
    <d v="2019-08-07T00:00:00"/>
    <d v="1899-12-30T17:15:00"/>
    <d v="1899-12-30T17:15:00"/>
    <m/>
    <x v="1"/>
    <s v="JAR"/>
    <d v="2019-08-07T17:30:00"/>
    <n v="29331"/>
    <s v="TRANSABADELL"/>
    <s v="Carga"/>
    <x v="0"/>
    <n v="1"/>
    <n v="1"/>
    <x v="0"/>
    <s v="TRANSABADELL"/>
    <s v="DDP Cliente Inyección"/>
    <s v="varios"/>
    <m/>
    <m/>
    <m/>
    <m/>
    <n v="20"/>
    <x v="8"/>
    <x v="163"/>
    <x v="93"/>
    <m/>
    <n v="0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8:30:00"/>
    <m/>
    <m/>
    <x v="0"/>
    <s v="SJ"/>
    <d v="2019-08-07T18:30:00"/>
    <n v="6007505"/>
    <s v="BREGER"/>
    <s v="Carga"/>
    <x v="0"/>
    <n v="1"/>
    <n v="2"/>
    <x v="0"/>
    <s v="SCHOELLER FRANCIA"/>
    <s v="Retira cliente Filial"/>
    <s v="francia"/>
    <m/>
    <m/>
    <m/>
    <m/>
    <n v="10"/>
    <x v="8"/>
    <x v="163"/>
    <x v="48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7T00:00:00"/>
    <d v="1899-12-30T17:30:00"/>
    <d v="1899-12-30T17:30:00"/>
    <m/>
    <x v="1"/>
    <s v="SJ"/>
    <d v="2019-08-07T17:30:00"/>
    <n v="28917"/>
    <s v="GONZATRANS"/>
    <s v="Carga"/>
    <x v="1"/>
    <n v="13.5"/>
    <n v="26"/>
    <x v="0"/>
    <s v="PALETPLASTIC"/>
    <s v="DDP Cliente Inyección"/>
    <s v="valencia"/>
    <m/>
    <m/>
    <m/>
    <m/>
    <n v="40"/>
    <x v="13"/>
    <x v="163"/>
    <x v="56"/>
    <m/>
    <n v="1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8:00:00"/>
    <d v="1899-12-30T18:00:00"/>
    <m/>
    <x v="1"/>
    <s v="SJ"/>
    <d v="2019-08-07T18:00:00"/>
    <s v="28658/28685/28654"/>
    <s v="GONZATRANS"/>
    <s v="Carga"/>
    <x v="1"/>
    <n v="13.5"/>
    <n v="26"/>
    <x v="0"/>
    <s v="CARREFOUR"/>
    <s v="DDP Cliente Roto"/>
    <s v="huelva"/>
    <m/>
    <m/>
    <m/>
    <m/>
    <n v="40"/>
    <x v="12"/>
    <x v="163"/>
    <x v="47"/>
    <m/>
    <n v="1"/>
    <x v="0"/>
    <x v="0"/>
    <s v="SI"/>
    <s v="SI"/>
    <s v="SI"/>
    <n v="0"/>
    <n v="1"/>
    <s v="TRANS. PROPIO"/>
    <x v="32"/>
    <x v="8"/>
    <n v="468"/>
    <n v="18"/>
    <n v="0.2"/>
  </r>
  <r>
    <d v="2019-08-07T00:00:00"/>
    <d v="1899-12-30T16:30:00"/>
    <d v="1899-12-30T16:30:00"/>
    <m/>
    <x v="1"/>
    <s v="SJ"/>
    <d v="2019-08-07T16:30:00"/>
    <n v="29275"/>
    <s v="GONZATRANS"/>
    <s v="Carga"/>
    <x v="0"/>
    <n v="22"/>
    <n v="44"/>
    <x v="0"/>
    <s v="VARIOS"/>
    <s v="DDP Cliente Roto"/>
    <s v="zaragoza"/>
    <m/>
    <m/>
    <m/>
    <m/>
    <n v="40"/>
    <x v="12"/>
    <x v="163"/>
    <x v="8"/>
    <m/>
    <n v="0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06:00:00"/>
    <d v="1899-12-30T06:00:00"/>
    <m/>
    <x v="1"/>
    <s v="MR"/>
    <d v="2019-08-08T06:00:00"/>
    <n v="29256"/>
    <s v="SUS MEDIOS"/>
    <s v="Carga"/>
    <x v="1"/>
    <n v="13.5"/>
    <n v="26"/>
    <x v="2"/>
    <s v="LOGISTOCK"/>
    <s v="Retira cliente Inyección"/>
    <s v="GRANOLLERS"/>
    <m/>
    <m/>
    <m/>
    <m/>
    <n v="35"/>
    <x v="4"/>
    <x v="164"/>
    <x v="76"/>
    <m/>
    <n v="1"/>
    <x v="0"/>
    <x v="0"/>
    <s v="SI"/>
    <s v="SI"/>
    <s v="SI"/>
    <n v="0"/>
    <n v="1"/>
    <s v="CLIENTES"/>
    <x v="32"/>
    <x v="8"/>
    <n v="468"/>
    <n v="18"/>
    <n v="0.2"/>
  </r>
  <r>
    <d v="2019-08-08T00:00:00"/>
    <d v="1899-12-30T20:00:00"/>
    <d v="1899-12-30T20:00:00"/>
    <m/>
    <x v="1"/>
    <s v="MR"/>
    <d v="2019-08-08T20:00:00"/>
    <n v="3680486531"/>
    <s v="SUS MEDIOS"/>
    <s v="Carga"/>
    <x v="1"/>
    <n v="13.5"/>
    <n v="26"/>
    <x v="0"/>
    <s v="CHEP"/>
    <s v="Retira cliente Inyección"/>
    <s v="PALAU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8-08T00:00:00"/>
    <d v="1899-12-30T09:00:00"/>
    <d v="1899-12-30T09:00:00"/>
    <m/>
    <x v="1"/>
    <s v="SJ"/>
    <d v="2019-08-08T09:00:00"/>
    <m/>
    <s v="SUS MEDIOS"/>
    <s v="Descarga"/>
    <x v="0"/>
    <n v="1"/>
    <n v="2"/>
    <x v="0"/>
    <s v="PUROMASTER"/>
    <s v="Proveedor Inyección"/>
    <s v="PALAU"/>
    <m/>
    <m/>
    <m/>
    <m/>
    <m/>
    <x v="14"/>
    <x v="164"/>
    <x v="22"/>
    <m/>
    <n v="0"/>
    <x v="0"/>
    <x v="0"/>
    <s v="SI"/>
    <s v="SI"/>
    <s v="SI"/>
    <n v="0"/>
    <n v="1"/>
    <s v="PROVEEDORES"/>
    <x v="32"/>
    <x v="8"/>
    <n v="468"/>
    <n v="18"/>
    <n v="0.2"/>
  </r>
  <r>
    <d v="2019-08-08T00:00:00"/>
    <d v="1899-12-30T10:00:00"/>
    <d v="1899-12-30T10:00:00"/>
    <m/>
    <x v="1"/>
    <s v="SJ"/>
    <d v="2019-08-08T10:00:00"/>
    <m/>
    <s v="MORARTE"/>
    <s v="Descarga"/>
    <x v="1"/>
    <n v="13.5"/>
    <n v="26"/>
    <x v="0"/>
    <s v="SCHOELLER SCHWERIN"/>
    <s v="Filial Import"/>
    <s v="PALAU"/>
    <m/>
    <m/>
    <m/>
    <m/>
    <n v="40"/>
    <x v="2"/>
    <x v="164"/>
    <x v="14"/>
    <m/>
    <n v="1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0:30:00"/>
    <d v="1899-12-30T10:30:00"/>
    <m/>
    <x v="1"/>
    <s v="SJ"/>
    <d v="2019-08-08T10:30:00"/>
    <n v="29196"/>
    <s v="SUS MEDIOS"/>
    <s v="Carga"/>
    <x v="0"/>
    <n v="0.5"/>
    <n v="1"/>
    <x v="0"/>
    <s v="EVOPACK SOLUTIONS"/>
    <s v="Retira cliente Inyección"/>
    <s v="BARCELONA"/>
    <m/>
    <m/>
    <m/>
    <m/>
    <n v="10"/>
    <x v="3"/>
    <x v="164"/>
    <x v="1"/>
    <m/>
    <n v="0"/>
    <x v="0"/>
    <x v="0"/>
    <s v="SI"/>
    <s v="SI"/>
    <s v="SI"/>
    <n v="0"/>
    <n v="1"/>
    <s v="CLIENTES"/>
    <x v="32"/>
    <x v="8"/>
    <n v="468"/>
    <n v="18"/>
    <n v="0.2"/>
  </r>
  <r>
    <d v="2019-08-08T00:00:00"/>
    <d v="1899-12-30T09:30:00"/>
    <d v="1899-12-30T09:30:00"/>
    <m/>
    <x v="1"/>
    <s v="SJ"/>
    <d v="2019-08-08T09:30:00"/>
    <s v="MOLDE+PEDIDO 17PALETS"/>
    <s v="NOUTRANSPORT"/>
    <s v="Descarga"/>
    <x v="1"/>
    <n v="13.5"/>
    <n v="26"/>
    <x v="0"/>
    <s v="SCHOELLER NRX"/>
    <s v="Filial Import"/>
    <s v="NURIEUX"/>
    <m/>
    <m/>
    <m/>
    <m/>
    <n v="60"/>
    <x v="4"/>
    <x v="164"/>
    <x v="0"/>
    <m/>
    <n v="1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0:15:00"/>
    <m/>
    <m/>
    <x v="0"/>
    <s v="SJ"/>
    <d v="2019-08-08T10:30:00"/>
    <n v="6007602"/>
    <s v="BREGER"/>
    <s v="Carga"/>
    <x v="0"/>
    <n v="0.5"/>
    <n v="0.5"/>
    <x v="1"/>
    <s v="SCHOELLER FRANCIA"/>
    <s v="Retira cliente Filial"/>
    <s v="MONTBONNOT"/>
    <m/>
    <m/>
    <m/>
    <m/>
    <n v="5"/>
    <x v="2"/>
    <x v="164"/>
    <x v="43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8T00:00:00"/>
    <d v="1899-12-30T09:45:00"/>
    <d v="1899-12-30T09:45:00"/>
    <m/>
    <x v="1"/>
    <s v="SJ"/>
    <d v="2019-08-08T10:00:00"/>
    <n v="28665"/>
    <s v="NADAL-FORWARDING"/>
    <s v="Carga"/>
    <x v="0"/>
    <n v="3"/>
    <n v="6"/>
    <x v="0"/>
    <s v="CARREFOUR"/>
    <s v="DDP Cliente Inyección"/>
    <s v="TENERIFE"/>
    <m/>
    <m/>
    <m/>
    <m/>
    <n v="30"/>
    <x v="2"/>
    <x v="164"/>
    <x v="53"/>
    <m/>
    <n v="0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0:45:00"/>
    <d v="1899-12-30T10:45:00"/>
    <m/>
    <x v="1"/>
    <s v="SJ"/>
    <d v="2019-08-08T11:00:00"/>
    <n v="28917"/>
    <s v="GONZATRANS"/>
    <s v="Carga"/>
    <x v="1"/>
    <n v="13.5"/>
    <n v="26"/>
    <x v="0"/>
    <s v="PALETPLASTIC"/>
    <s v="DDP Cliente Inyección"/>
    <s v="VALENCIA"/>
    <m/>
    <m/>
    <m/>
    <m/>
    <n v="30"/>
    <x v="4"/>
    <x v="164"/>
    <x v="32"/>
    <m/>
    <n v="1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7:15:00"/>
    <d v="1899-12-30T17:15:00"/>
    <m/>
    <x v="1"/>
    <s v="JAR"/>
    <d v="2019-08-08T17:30:00"/>
    <s v="29281/28022"/>
    <s v="TRANSABADELL"/>
    <s v="Carga"/>
    <x v="0"/>
    <n v="1"/>
    <n v="1"/>
    <x v="0"/>
    <s v="TRANSABADELL"/>
    <s v="DDP Cliente Inyección"/>
    <s v="varios"/>
    <m/>
    <m/>
    <m/>
    <m/>
    <n v="20"/>
    <x v="12"/>
    <x v="164"/>
    <x v="93"/>
    <m/>
    <n v="0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07:00:00"/>
    <d v="1899-12-30T07:00:00"/>
    <m/>
    <x v="1"/>
    <s v="JAR"/>
    <d v="2019-08-08T07:00:00"/>
    <s v="27266/29013/29250/9000421"/>
    <s v="GONZATRANS"/>
    <s v="Carga"/>
    <x v="0"/>
    <n v="8"/>
    <n v="16"/>
    <x v="0"/>
    <s v="GONZATRANS"/>
    <s v="Recogida diaria"/>
    <s v="varios"/>
    <m/>
    <m/>
    <m/>
    <m/>
    <n v="60"/>
    <x v="8"/>
    <x v="164"/>
    <x v="61"/>
    <m/>
    <n v="0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2:00:00"/>
    <d v="1899-12-30T12:00:00"/>
    <m/>
    <x v="1"/>
    <s v="SJ"/>
    <d v="2019-08-08T12:0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2"/>
    <x v="164"/>
    <x v="4"/>
    <m/>
    <n v="1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5:00:00"/>
    <d v="1899-12-30T15:00:00"/>
    <m/>
    <x v="1"/>
    <s v="SJ"/>
    <d v="2019-08-08T15:00:00"/>
    <n v="29190"/>
    <s v="SUS MEDIOS"/>
    <s v="Carga"/>
    <x v="0"/>
    <n v="1.5"/>
    <n v="3"/>
    <x v="0"/>
    <s v="SILLERO E HIJOS"/>
    <s v="Retira cliente Roto"/>
    <s v="ILLES BALEARS"/>
    <m/>
    <m/>
    <m/>
    <m/>
    <n v="10"/>
    <x v="3"/>
    <x v="164"/>
    <x v="39"/>
    <m/>
    <n v="0"/>
    <x v="0"/>
    <x v="0"/>
    <s v="SI"/>
    <s v="SI"/>
    <s v="SI"/>
    <n v="0"/>
    <n v="1"/>
    <s v="CLIENTES"/>
    <x v="32"/>
    <x v="8"/>
    <n v="468"/>
    <n v="18"/>
    <n v="0.2"/>
  </r>
  <r>
    <d v="2019-08-08T00:00:00"/>
    <d v="1899-12-30T16:45:00"/>
    <d v="1899-12-30T16:45:00"/>
    <m/>
    <x v="1"/>
    <s v="JAR"/>
    <d v="2019-08-08T17:00:00"/>
    <n v="19000879"/>
    <s v="TRANSPARETS"/>
    <s v="Carga"/>
    <x v="0"/>
    <n v="6"/>
    <n v="6"/>
    <x v="0"/>
    <s v="AQUA AMBIENT"/>
    <s v="Retira cliente Roto"/>
    <s v="varios"/>
    <m/>
    <m/>
    <m/>
    <m/>
    <n v="10"/>
    <x v="12"/>
    <x v="164"/>
    <x v="87"/>
    <m/>
    <n v="0"/>
    <x v="0"/>
    <x v="0"/>
    <s v="SI"/>
    <s v="SI"/>
    <s v="SI"/>
    <n v="0"/>
    <n v="1"/>
    <s v="CLIENTES"/>
    <x v="32"/>
    <x v="8"/>
    <n v="468"/>
    <n v="18"/>
    <n v="0.2"/>
  </r>
  <r>
    <d v="2019-08-08T00:00:00"/>
    <d v="1899-12-30T14:00:00"/>
    <d v="1899-12-30T14:00:00"/>
    <m/>
    <x v="1"/>
    <s v="SJ"/>
    <d v="2019-08-08T14:00:00"/>
    <n v="28990"/>
    <s v="GARVI"/>
    <s v="Carga"/>
    <x v="0"/>
    <n v="1"/>
    <n v="2"/>
    <x v="0"/>
    <s v="VARIOS"/>
    <s v="DDP Cliente Inyección"/>
    <s v="mallorca"/>
    <m/>
    <m/>
    <m/>
    <m/>
    <n v="20"/>
    <x v="8"/>
    <x v="164"/>
    <x v="42"/>
    <m/>
    <n v="0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6:00:00"/>
    <d v="1899-12-30T16:00:00"/>
    <m/>
    <x v="1"/>
    <s v="SJ"/>
    <d v="2019-08-08T16:00:00"/>
    <n v="3680477191"/>
    <s v="SUS MEDIOS"/>
    <s v="Carga"/>
    <x v="1"/>
    <n v="13.5"/>
    <n v="26"/>
    <x v="0"/>
    <s v="CHEP"/>
    <s v="Retira cliente Inyección"/>
    <s v="PALAU"/>
    <m/>
    <m/>
    <m/>
    <m/>
    <n v="60"/>
    <x v="8"/>
    <x v="164"/>
    <x v="13"/>
    <m/>
    <n v="1"/>
    <x v="0"/>
    <x v="0"/>
    <s v="SI"/>
    <s v="SI"/>
    <s v="SI"/>
    <n v="0"/>
    <n v="1"/>
    <s v="CLIENTES"/>
    <x v="32"/>
    <x v="8"/>
    <n v="468"/>
    <n v="18"/>
    <n v="0.2"/>
  </r>
  <r>
    <d v="2019-08-08T00:00:00"/>
    <d v="1899-12-30T17:00:00"/>
    <d v="1899-12-30T17:00:00"/>
    <m/>
    <x v="1"/>
    <s v="SJ"/>
    <d v="2019-08-08T17:0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12"/>
    <x v="164"/>
    <x v="41"/>
    <m/>
    <n v="1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8:00:00"/>
    <d v="1899-12-30T18:00:00"/>
    <m/>
    <x v="1"/>
    <s v="SJ"/>
    <d v="2019-08-08T18:00:00"/>
    <n v="28678"/>
    <s v="SUS MEDIOS"/>
    <s v="Carga"/>
    <x v="0"/>
    <n v="6"/>
    <n v="12"/>
    <x v="0"/>
    <s v="CARREFOUR"/>
    <s v="DDP Cliente Inyección"/>
    <s v="oviedo"/>
    <m/>
    <m/>
    <m/>
    <m/>
    <n v="30"/>
    <x v="8"/>
    <x v="164"/>
    <x v="47"/>
    <m/>
    <n v="0"/>
    <x v="0"/>
    <x v="0"/>
    <s v="SI"/>
    <s v="SI"/>
    <s v="SI"/>
    <n v="0"/>
    <n v="1"/>
    <s v="TRANS. PROPIO"/>
    <x v="32"/>
    <x v="8"/>
    <n v="468"/>
    <n v="18"/>
    <n v="0.2"/>
  </r>
  <r>
    <d v="2019-08-08T00:00:00"/>
    <d v="1899-12-30T19:00:00"/>
    <m/>
    <m/>
    <x v="0"/>
    <s v="SJ"/>
    <d v="2019-08-08T19:00:00"/>
    <n v="29253"/>
    <s v="SUS MEDIOS"/>
    <s v="Carga"/>
    <x v="0"/>
    <n v="3"/>
    <n v="6"/>
    <x v="0"/>
    <s v="STORE &amp; GO "/>
    <s v="Retira cliente Roto"/>
    <s v="PORTUGAL"/>
    <m/>
    <m/>
    <m/>
    <m/>
    <n v="20"/>
    <x v="12"/>
    <x v="164"/>
    <x v="57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9T00:00:00"/>
    <d v="1899-12-30T16:45:00"/>
    <d v="1899-12-30T16:45:00"/>
    <m/>
    <x v="1"/>
    <s v="JAR"/>
    <d v="2019-08-09T17:00:00"/>
    <m/>
    <s v="TRANSPARETS"/>
    <s v="Carga"/>
    <x v="0"/>
    <n v="6"/>
    <n v="6"/>
    <x v="0"/>
    <s v="AQUA AMBIENT"/>
    <s v="Retira cliente Roto"/>
    <s v="varios"/>
    <m/>
    <m/>
    <m/>
    <m/>
    <n v="10"/>
    <x v="8"/>
    <x v="165"/>
    <x v="87"/>
    <m/>
    <n v="0"/>
    <x v="0"/>
    <x v="0"/>
    <s v="SI"/>
    <s v="SI"/>
    <s v="SI"/>
    <n v="0"/>
    <n v="1"/>
    <s v="CLIENTES"/>
    <x v="32"/>
    <x v="8"/>
    <n v="468"/>
    <n v="18"/>
    <n v="0.2"/>
  </r>
  <r>
    <d v="2019-08-09T00:00:00"/>
    <d v="1899-12-30T08:00:00"/>
    <d v="1899-12-30T08:00:00"/>
    <m/>
    <x v="1"/>
    <s v="SJ"/>
    <d v="2019-08-09T08:00:00"/>
    <m/>
    <s v="DAVID BERTRAN"/>
    <s v="Carga"/>
    <x v="0"/>
    <n v="3.5"/>
    <n v="7"/>
    <x v="0"/>
    <s v="DAVID BERTRAN"/>
    <s v="Recogida diaria"/>
    <s v="CARGa"/>
    <m/>
    <m/>
    <m/>
    <m/>
    <n v="30"/>
    <x v="2"/>
    <x v="165"/>
    <x v="9"/>
    <m/>
    <n v="0"/>
    <x v="0"/>
    <x v="0"/>
    <s v="SI"/>
    <s v="SI"/>
    <s v="SI"/>
    <n v="0"/>
    <n v="1"/>
    <s v="TRANS. PROPIO"/>
    <x v="32"/>
    <x v="8"/>
    <n v="468"/>
    <n v="18"/>
    <n v="0.2"/>
  </r>
  <r>
    <d v="2019-08-09T00:00:00"/>
    <d v="1899-12-30T11:00:00"/>
    <d v="1899-12-30T11:00:00"/>
    <m/>
    <x v="1"/>
    <s v="SJ"/>
    <d v="2019-08-09T11:00:00"/>
    <n v="6007533"/>
    <s v="NOUTRANSPORT"/>
    <s v="Carga"/>
    <x v="1"/>
    <n v="13.5"/>
    <n v="26"/>
    <x v="0"/>
    <s v="SCHOELLER ALEMANIA"/>
    <s v="DDP Cliente Filial"/>
    <s v="ALEMANIA"/>
    <m/>
    <m/>
    <m/>
    <m/>
    <n v="45"/>
    <x v="2"/>
    <x v="165"/>
    <x v="2"/>
    <m/>
    <n v="1"/>
    <x v="0"/>
    <x v="0"/>
    <s v="SI"/>
    <s v="SI"/>
    <s v="SI"/>
    <n v="0"/>
    <n v="1"/>
    <s v="TRANS. PROPIO"/>
    <x v="32"/>
    <x v="8"/>
    <n v="468"/>
    <n v="18"/>
    <n v="0.2"/>
  </r>
  <r>
    <d v="2019-08-09T00:00:00"/>
    <d v="1899-12-30T15:00:00"/>
    <d v="1899-12-30T15:00:00"/>
    <m/>
    <x v="1"/>
    <s v="SJ"/>
    <d v="2019-08-09T15:00:00"/>
    <n v="29112"/>
    <s v="GARVI"/>
    <s v="Carga"/>
    <x v="0"/>
    <n v="1"/>
    <n v="2"/>
    <x v="0"/>
    <s v="VARIOS"/>
    <s v="DDP Cliente Inyección"/>
    <s v="ISLAS BALEARES"/>
    <m/>
    <m/>
    <m/>
    <m/>
    <n v="10"/>
    <x v="8"/>
    <x v="165"/>
    <x v="39"/>
    <m/>
    <n v="0"/>
    <x v="0"/>
    <x v="0"/>
    <s v="SI"/>
    <s v="SI"/>
    <s v="SI"/>
    <n v="0"/>
    <n v="1"/>
    <s v="TRANS. PROPIO"/>
    <x v="32"/>
    <x v="8"/>
    <n v="468"/>
    <n v="18"/>
    <n v="0.2"/>
  </r>
  <r>
    <d v="2019-08-09T00:00:00"/>
    <d v="1899-12-30T10:30:00"/>
    <d v="1899-12-30T10:30:00"/>
    <m/>
    <x v="1"/>
    <s v="SJ"/>
    <d v="2019-08-09T10:30:00"/>
    <n v="27266"/>
    <s v="SUS MEDIOS"/>
    <s v="Carga"/>
    <x v="0"/>
    <n v="6"/>
    <n v="12"/>
    <x v="0"/>
    <s v="VARIOS"/>
    <s v="DDP Cliente Roto"/>
    <s v="portugal"/>
    <m/>
    <m/>
    <m/>
    <m/>
    <n v="20"/>
    <x v="4"/>
    <x v="165"/>
    <x v="1"/>
    <m/>
    <n v="0"/>
    <x v="0"/>
    <x v="0"/>
    <s v="SI"/>
    <s v="SI"/>
    <s v="SI"/>
    <n v="0"/>
    <n v="1"/>
    <s v="TRANS. PROPIO"/>
    <x v="32"/>
    <x v="8"/>
    <n v="468"/>
    <n v="18"/>
    <n v="0.2"/>
  </r>
  <r>
    <d v="2019-08-09T00:00:00"/>
    <d v="1899-12-30T13:00:00"/>
    <m/>
    <m/>
    <x v="0"/>
    <s v="SJ"/>
    <d v="2019-08-09T13:0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4"/>
    <x v="165"/>
    <x v="37"/>
    <m/>
    <n v="1"/>
    <x v="0"/>
    <x v="0"/>
    <s v="No"/>
    <s v="Sin cita"/>
    <s v="Sin cita"/>
    <n v="1"/>
    <n v="0"/>
    <s v="TRANS. PROPIO"/>
    <x v="32"/>
    <x v="8"/>
    <n v="468"/>
    <n v="18"/>
    <n v="0.2"/>
  </r>
  <r>
    <d v="2019-08-09T00:00:00"/>
    <d v="1899-12-30T14:00:00"/>
    <m/>
    <m/>
    <x v="0"/>
    <s v="SJ"/>
    <d v="2019-08-09T14:0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12"/>
    <x v="165"/>
    <x v="42"/>
    <m/>
    <n v="1"/>
    <x v="0"/>
    <x v="0"/>
    <s v="No"/>
    <s v="Sin cita"/>
    <s v="Sin cita"/>
    <n v="1"/>
    <n v="0"/>
    <s v="TRANS. PROPIO"/>
    <x v="32"/>
    <x v="8"/>
    <n v="468"/>
    <n v="18"/>
    <n v="0.2"/>
  </r>
  <r>
    <d v="2019-08-09T00:00:00"/>
    <d v="1899-12-30T15:30:00"/>
    <m/>
    <m/>
    <x v="0"/>
    <s v="SJ"/>
    <d v="2019-08-09T15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12"/>
    <x v="165"/>
    <x v="7"/>
    <m/>
    <n v="1"/>
    <x v="0"/>
    <x v="0"/>
    <s v="No"/>
    <s v="Sin cita"/>
    <s v="Sin cita"/>
    <n v="1"/>
    <n v="0"/>
    <s v="TRANS. PROPIO"/>
    <x v="32"/>
    <x v="8"/>
    <n v="468"/>
    <n v="18"/>
    <n v="0.2"/>
  </r>
  <r>
    <d v="2019-08-09T00:00:00"/>
    <d v="1899-12-30T17:00:00"/>
    <m/>
    <m/>
    <x v="0"/>
    <s v="SJ"/>
    <d v="2019-08-09T17:00:00"/>
    <n v="6007519"/>
    <s v="SUS MEDIOS"/>
    <s v="Carga"/>
    <x v="0"/>
    <n v="3"/>
    <n v="6"/>
    <x v="0"/>
    <s v="SCHOELLER ROMANIA"/>
    <s v="Retira cliente Filial"/>
    <s v="BULGARIA"/>
    <m/>
    <m/>
    <m/>
    <m/>
    <n v="10"/>
    <x v="8"/>
    <x v="165"/>
    <x v="41"/>
    <m/>
    <n v="0"/>
    <x v="0"/>
    <x v="0"/>
    <s v="No"/>
    <s v="Sin cita"/>
    <s v="Sin cita"/>
    <n v="1"/>
    <n v="0"/>
    <s v="CLIENTES"/>
    <x v="32"/>
    <x v="8"/>
    <n v="468"/>
    <n v="18"/>
    <n v="0.2"/>
  </r>
  <r>
    <d v="2019-08-09T00:00:00"/>
    <d v="1899-12-30T16:30:00"/>
    <m/>
    <m/>
    <x v="0"/>
    <s v="SJ"/>
    <d v="2019-08-09T16:30:00"/>
    <n v="28917"/>
    <s v="GONZATRANS"/>
    <s v="Carga"/>
    <x v="1"/>
    <n v="13.5"/>
    <n v="26"/>
    <x v="0"/>
    <s v="PALETPLASTIC"/>
    <s v="DDP Cliente Inyección"/>
    <s v="VALENCIA"/>
    <m/>
    <m/>
    <m/>
    <m/>
    <n v="30"/>
    <x v="12"/>
    <x v="165"/>
    <x v="8"/>
    <m/>
    <n v="1"/>
    <x v="0"/>
    <x v="0"/>
    <s v="No"/>
    <s v="Sin cita"/>
    <s v="Sin cita"/>
    <n v="1"/>
    <n v="0"/>
    <s v="TRANS. PROPIO"/>
    <x v="32"/>
    <x v="8"/>
    <n v="468"/>
    <n v="18"/>
    <n v="0.2"/>
  </r>
  <r>
    <d v="2019-08-12T00:00:00"/>
    <d v="1899-12-30T16:00:00"/>
    <d v="1899-12-30T16:00:00"/>
    <m/>
    <x v="1"/>
    <s v="SJ"/>
    <d v="2019-08-12T16:00:00"/>
    <s v="113006941/116006931"/>
    <s v="MORARTE"/>
    <s v="Descarga"/>
    <x v="1"/>
    <n v="13.5"/>
    <n v="26"/>
    <x v="0"/>
    <s v="CRAEMER"/>
    <s v="Proveedor Inyección"/>
    <s v="PALAU"/>
    <m/>
    <m/>
    <m/>
    <m/>
    <n v="60"/>
    <x v="2"/>
    <x v="166"/>
    <x v="9"/>
    <m/>
    <n v="1"/>
    <x v="0"/>
    <x v="0"/>
    <s v="SI"/>
    <s v="Retraso"/>
    <s v="Retraso"/>
    <n v="1"/>
    <n v="0"/>
    <s v="PROVEEDORES"/>
    <x v="33"/>
    <x v="8"/>
    <n v="468"/>
    <n v="18"/>
    <n v="0.2"/>
  </r>
  <r>
    <d v="2019-08-12T00:00:00"/>
    <d v="1899-12-30T09:30:00"/>
    <m/>
    <m/>
    <x v="0"/>
    <s v="SJ"/>
    <d v="2019-08-12T09:30:00"/>
    <n v="29482"/>
    <s v="SUS MEDIOS"/>
    <s v="Carga"/>
    <x v="0"/>
    <n v="0.5"/>
    <n v="1"/>
    <x v="0"/>
    <s v="CPQ IBERICA "/>
    <s v="Retira cliente Roto"/>
    <s v="BARCELONA"/>
    <m/>
    <m/>
    <m/>
    <m/>
    <n v="5"/>
    <x v="2"/>
    <x v="167"/>
    <x v="0"/>
    <m/>
    <n v="0"/>
    <x v="0"/>
    <x v="0"/>
    <s v="No"/>
    <s v="Sin cita"/>
    <s v="Sin cita"/>
    <n v="1"/>
    <n v="0"/>
    <s v="CLIENTES"/>
    <x v="33"/>
    <x v="8"/>
    <n v="468"/>
    <n v="18"/>
    <n v="0.2"/>
  </r>
  <r>
    <d v="2019-08-12T00:00:00"/>
    <d v="1899-12-30T20:30:00"/>
    <d v="1899-12-30T20:30:00"/>
    <m/>
    <x v="1"/>
    <s v="SJ"/>
    <d v="2019-08-12T20:30:00"/>
    <n v="3680486531"/>
    <s v="SUS MEDIOS"/>
    <s v="Carga"/>
    <x v="1"/>
    <n v="13.5"/>
    <n v="26"/>
    <x v="0"/>
    <s v="CHEP"/>
    <s v="Retira cliente Inyección"/>
    <s v="PALAU"/>
    <m/>
    <m/>
    <m/>
    <m/>
    <n v="60"/>
    <x v="2"/>
    <x v="167"/>
    <x v="201"/>
    <m/>
    <n v="1"/>
    <x v="0"/>
    <x v="0"/>
    <s v="SI"/>
    <s v="SI"/>
    <s v="SI"/>
    <n v="0"/>
    <n v="1"/>
    <s v="CLIENTES"/>
    <x v="33"/>
    <x v="8"/>
    <n v="468"/>
    <n v="18"/>
    <n v="0.2"/>
  </r>
  <r>
    <d v="2019-08-12T00:00:00"/>
    <d v="1899-12-30T12:30:00"/>
    <m/>
    <m/>
    <x v="0"/>
    <s v="SJ"/>
    <d v="2019-08-12T12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4"/>
    <x v="167"/>
    <x v="5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2T00:00:00"/>
    <d v="1899-12-30T11:30:00"/>
    <m/>
    <m/>
    <x v="0"/>
    <s v="SJ"/>
    <d v="2019-08-12T11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4"/>
    <x v="167"/>
    <x v="3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2T00:00:00"/>
    <d v="1899-12-30T13:30:00"/>
    <m/>
    <m/>
    <x v="0"/>
    <s v="SJ"/>
    <d v="2019-08-12T13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2"/>
    <x v="167"/>
    <x v="6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2T00:00:00"/>
    <d v="1899-12-30T15:00:00"/>
    <m/>
    <m/>
    <x v="0"/>
    <s v="SJ"/>
    <d v="2019-08-12T15:0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8"/>
    <x v="167"/>
    <x v="39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2T00:00:00"/>
    <d v="1899-12-30T16:30:00"/>
    <m/>
    <m/>
    <x v="0"/>
    <s v="SJ"/>
    <d v="2019-08-12T16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8"/>
    <x v="167"/>
    <x v="8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2T00:00:00"/>
    <d v="1899-12-30T12:00:00"/>
    <d v="1899-12-30T12:00:00"/>
    <m/>
    <x v="1"/>
    <s v="SJ"/>
    <d v="2019-08-12T12:00:00"/>
    <n v="6007516"/>
    <s v="SUS MEDIOS"/>
    <s v="Carga"/>
    <x v="0"/>
    <n v="1"/>
    <n v="2"/>
    <x v="0"/>
    <s v="SCHOELLER HUNGARY"/>
    <s v="Retira cliente Filial"/>
    <s v="HUNGARY"/>
    <m/>
    <m/>
    <m/>
    <m/>
    <n v="15"/>
    <x v="2"/>
    <x v="166"/>
    <x v="20"/>
    <m/>
    <n v="0"/>
    <x v="0"/>
    <x v="0"/>
    <s v="SI"/>
    <s v="Retraso"/>
    <s v="Retraso"/>
    <n v="1"/>
    <n v="0"/>
    <s v="CLIENTES"/>
    <x v="33"/>
    <x v="8"/>
    <n v="468"/>
    <n v="18"/>
    <n v="0.2"/>
  </r>
  <r>
    <d v="2019-08-13T00:00:00"/>
    <d v="1899-12-30T10:00:00"/>
    <d v="1899-12-30T10:00:00"/>
    <m/>
    <x v="1"/>
    <s v="SJ"/>
    <d v="2019-08-13T10:00:00"/>
    <m/>
    <s v="ALGAITRUCK"/>
    <s v="Carga"/>
    <x v="0"/>
    <n v="3.5"/>
    <n v="7"/>
    <x v="0"/>
    <s v="SCHOELLER  LORQUI"/>
    <s v="Entre plantas"/>
    <s v="MURCIA"/>
    <m/>
    <m/>
    <m/>
    <m/>
    <n v="40"/>
    <x v="8"/>
    <x v="166"/>
    <x v="14"/>
    <m/>
    <n v="0"/>
    <x v="0"/>
    <x v="0"/>
    <s v="SI"/>
    <s v="SI"/>
    <s v="SI"/>
    <n v="0"/>
    <n v="1"/>
    <s v="TRANS. PROPIO"/>
    <x v="33"/>
    <x v="8"/>
    <n v="468"/>
    <n v="18"/>
    <n v="0.2"/>
  </r>
  <r>
    <d v="2019-08-13T00:00:00"/>
    <d v="1899-12-30T11:00:00"/>
    <d v="1899-12-30T11:00:00"/>
    <m/>
    <x v="1"/>
    <s v="MR"/>
    <d v="2019-08-13T11:00:00"/>
    <n v="3680486532"/>
    <s v="SUS MEDIOS"/>
    <s v="Carga"/>
    <x v="1"/>
    <n v="13.5"/>
    <n v="26"/>
    <x v="0"/>
    <s v="CHEP"/>
    <s v="Retira cliente Inyección"/>
    <s v="PALAU"/>
    <m/>
    <m/>
    <m/>
    <m/>
    <n v="60"/>
    <x v="8"/>
    <x v="166"/>
    <x v="2"/>
    <m/>
    <n v="1"/>
    <x v="0"/>
    <x v="0"/>
    <s v="SI"/>
    <s v="SI"/>
    <s v="SI"/>
    <n v="0"/>
    <n v="1"/>
    <s v="CLIENTES"/>
    <x v="33"/>
    <x v="8"/>
    <n v="468"/>
    <n v="18"/>
    <n v="0.2"/>
  </r>
  <r>
    <d v="2019-08-13T00:00:00"/>
    <d v="1899-12-30T10:30:00"/>
    <d v="1899-12-30T10:30:00"/>
    <m/>
    <x v="1"/>
    <s v="SJ"/>
    <d v="2019-08-13T10:30:00"/>
    <n v="28749"/>
    <s v="SUS MEDIOS"/>
    <s v="Carga"/>
    <x v="0"/>
    <n v="6"/>
    <n v="13"/>
    <x v="0"/>
    <s v="COORDINADORA MERCANTIL DE COLOMBIA"/>
    <s v="Retira cliente Inyección"/>
    <s v="PALAU"/>
    <m/>
    <m/>
    <m/>
    <m/>
    <n v="20"/>
    <x v="2"/>
    <x v="166"/>
    <x v="1"/>
    <m/>
    <n v="0"/>
    <x v="0"/>
    <x v="0"/>
    <s v="SI"/>
    <s v="SI"/>
    <s v="SI"/>
    <n v="0"/>
    <n v="1"/>
    <s v="CLIENTES"/>
    <x v="33"/>
    <x v="8"/>
    <n v="468"/>
    <n v="18"/>
    <n v="0.2"/>
  </r>
  <r>
    <d v="2019-08-13T00:00:00"/>
    <d v="1899-12-30T12:30:00"/>
    <m/>
    <m/>
    <x v="0"/>
    <s v="SJ"/>
    <d v="2019-08-13T12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4"/>
    <x v="166"/>
    <x v="5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3T00:00:00"/>
    <d v="1899-12-30T13:00:00"/>
    <m/>
    <m/>
    <x v="0"/>
    <s v="SJ"/>
    <d v="2019-08-13T13:0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2"/>
    <x v="166"/>
    <x v="37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3T00:00:00"/>
    <d v="1899-12-30T13:30:00"/>
    <m/>
    <m/>
    <x v="0"/>
    <s v="SJ"/>
    <d v="2019-08-13T13:30:00"/>
    <n v="28917"/>
    <s v="GONZATRANS"/>
    <s v="Carga"/>
    <x v="1"/>
    <n v="13.5"/>
    <n v="26"/>
    <x v="0"/>
    <s v="PALETPLASTIC"/>
    <s v="DDP Cliente Inyección"/>
    <s v="valencia"/>
    <m/>
    <m/>
    <m/>
    <m/>
    <n v="35"/>
    <x v="4"/>
    <x v="166"/>
    <x v="6"/>
    <m/>
    <n v="1"/>
    <x v="0"/>
    <x v="0"/>
    <s v="No"/>
    <s v="Sin cita"/>
    <s v="Sin cita"/>
    <n v="1"/>
    <n v="0"/>
    <s v="TRANS. PROPIO"/>
    <x v="33"/>
    <x v="8"/>
    <n v="468"/>
    <n v="18"/>
    <n v="0.2"/>
  </r>
  <r>
    <d v="2019-08-13T00:00:00"/>
    <d v="1899-12-30T11:30:00"/>
    <d v="1899-12-30T11:30:00"/>
    <m/>
    <x v="1"/>
    <s v="SJ"/>
    <d v="2019-08-13T11:30:00"/>
    <m/>
    <s v="GONZATRANS"/>
    <s v="Carga"/>
    <x v="0"/>
    <n v="2"/>
    <n v="4"/>
    <x v="0"/>
    <s v="GONZATRANS"/>
    <s v="Recogida diaria"/>
    <s v="palau"/>
    <m/>
    <m/>
    <m/>
    <m/>
    <n v="30"/>
    <x v="2"/>
    <x v="166"/>
    <x v="3"/>
    <m/>
    <n v="0"/>
    <x v="0"/>
    <x v="0"/>
    <s v="SI"/>
    <s v="SI"/>
    <s v="SI"/>
    <n v="0"/>
    <n v="1"/>
    <s v="TRANS. PROPIO"/>
    <x v="33"/>
    <x v="8"/>
    <n v="468"/>
    <n v="18"/>
    <n v="0.2"/>
  </r>
  <r>
    <d v="2019-08-13T00:00:00"/>
    <d v="1899-12-30T14:30:00"/>
    <d v="1899-12-30T14:30:00"/>
    <m/>
    <x v="1"/>
    <s v="SJ"/>
    <d v="2019-08-13T14:30:00"/>
    <m/>
    <s v="GONZATRANS"/>
    <s v="Carga"/>
    <x v="0"/>
    <n v="26"/>
    <s v="13,5"/>
    <x v="0"/>
    <s v="GONZATRANS"/>
    <s v="Recogida diaria"/>
    <s v="palau"/>
    <m/>
    <m/>
    <m/>
    <m/>
    <n v="40"/>
    <x v="4"/>
    <x v="166"/>
    <x v="12"/>
    <m/>
    <n v="0"/>
    <x v="0"/>
    <x v="0"/>
    <s v="SI"/>
    <s v="SI"/>
    <s v="SI"/>
    <n v="0"/>
    <n v="1"/>
    <s v="TRANS. PROPIO"/>
    <x v="33"/>
    <x v="8"/>
    <n v="468"/>
    <n v="18"/>
    <n v="0.2"/>
  </r>
  <r>
    <d v="2019-08-13T00:00:00"/>
    <d v="1899-12-30T17:00:00"/>
    <d v="1899-12-30T17:00:00"/>
    <m/>
    <x v="1"/>
    <s v="SJ"/>
    <d v="2019-08-13T17:00:00"/>
    <n v="28803"/>
    <s v="SUS MEDIOS"/>
    <s v="Carga"/>
    <x v="0"/>
    <n v="0.5"/>
    <n v="1"/>
    <x v="0"/>
    <s v="STORE &amp; GO "/>
    <s v="Retira cliente Roto"/>
    <s v="PORTUGAL"/>
    <m/>
    <m/>
    <m/>
    <m/>
    <n v="10"/>
    <x v="3"/>
    <x v="166"/>
    <x v="41"/>
    <m/>
    <n v="0"/>
    <x v="0"/>
    <x v="0"/>
    <s v="SI"/>
    <s v="SI"/>
    <s v="SI"/>
    <n v="0"/>
    <n v="1"/>
    <s v="CLIENTES"/>
    <x v="33"/>
    <x v="8"/>
    <n v="468"/>
    <n v="18"/>
    <n v="0.2"/>
  </r>
  <r>
    <d v="2019-08-14T00:00:00"/>
    <d v="1899-12-30T17:00:00"/>
    <d v="1899-12-30T17:00:00"/>
    <m/>
    <x v="1"/>
    <s v="SJ"/>
    <d v="2019-08-14T17:00:00"/>
    <s v="28616/29237/29238"/>
    <s v="SUS MEDIOS"/>
    <s v="Carga"/>
    <x v="0"/>
    <n v="1.5"/>
    <n v="3"/>
    <x v="0"/>
    <s v="VALEO"/>
    <s v="Retira cliente Inyección"/>
    <s v="jaen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8-14T00:00:00"/>
    <d v="1899-12-30T12:00:00"/>
    <d v="1899-12-30T12:00:00"/>
    <m/>
    <x v="1"/>
    <s v="SJ"/>
    <d v="2019-08-14T12:00:00"/>
    <n v="28681"/>
    <s v="GONZATRANS"/>
    <s v="Carga"/>
    <x v="0"/>
    <n v="6"/>
    <n v="12"/>
    <x v="0"/>
    <s v="CARREFOUR"/>
    <s v="DDP Cliente Inyección"/>
    <s v="santander"/>
    <m/>
    <m/>
    <m/>
    <m/>
    <n v="30"/>
    <x v="2"/>
    <x v="168"/>
    <x v="4"/>
    <m/>
    <n v="0"/>
    <x v="0"/>
    <x v="0"/>
    <s v="SI"/>
    <s v="SI"/>
    <s v="SI"/>
    <n v="0"/>
    <n v="1"/>
    <s v="TRANS. PROPIO"/>
    <x v="33"/>
    <x v="8"/>
    <n v="468"/>
    <n v="18"/>
    <n v="0.2"/>
  </r>
  <r>
    <d v="2019-08-14T00:00:00"/>
    <d v="1899-12-30T11:00:00"/>
    <d v="1899-12-30T11:00:00"/>
    <m/>
    <x v="1"/>
    <s v="SJ"/>
    <d v="2019-08-14T11:00:00"/>
    <n v="28683"/>
    <s v="GONZATRANS"/>
    <s v="Carga"/>
    <x v="0"/>
    <n v="6"/>
    <n v="12"/>
    <x v="0"/>
    <s v="CARREFOUR"/>
    <s v="DDP Cliente Inyección"/>
    <s v="vizcaya"/>
    <m/>
    <m/>
    <m/>
    <m/>
    <n v="20"/>
    <x v="8"/>
    <x v="168"/>
    <x v="2"/>
    <m/>
    <n v="0"/>
    <x v="0"/>
    <x v="0"/>
    <s v="SI"/>
    <s v="SI"/>
    <s v="SI"/>
    <n v="0"/>
    <n v="1"/>
    <s v="TRANS. PROPIO"/>
    <x v="33"/>
    <x v="8"/>
    <n v="468"/>
    <n v="18"/>
    <n v="0.2"/>
  </r>
  <r>
    <d v="2019-08-14T00:00:00"/>
    <d v="1899-12-30T13:00:00"/>
    <d v="1899-12-30T13:00:00"/>
    <m/>
    <x v="1"/>
    <s v="SJ"/>
    <d v="2019-08-14T13:00:00"/>
    <n v="28680"/>
    <s v="GONZATRANS"/>
    <s v="Carga"/>
    <x v="0"/>
    <n v="6"/>
    <n v="12"/>
    <x v="0"/>
    <s v="CARREFOUR"/>
    <s v="DDP Cliente Inyección"/>
    <s v="santander"/>
    <m/>
    <m/>
    <m/>
    <m/>
    <n v="20"/>
    <x v="12"/>
    <x v="168"/>
    <x v="37"/>
    <m/>
    <n v="0"/>
    <x v="0"/>
    <x v="0"/>
    <s v="SI"/>
    <s v="SI"/>
    <s v="SI"/>
    <n v="0"/>
    <n v="1"/>
    <s v="TRANS. PROPIO"/>
    <x v="33"/>
    <x v="8"/>
    <n v="468"/>
    <n v="18"/>
    <n v="0.2"/>
  </r>
  <r>
    <d v="2019-08-14T00:00:00"/>
    <d v="1899-12-30T11:30:00"/>
    <d v="1899-12-30T11:30:00"/>
    <m/>
    <x v="1"/>
    <s v="SJ"/>
    <d v="2019-08-14T11:30:00"/>
    <n v="29470"/>
    <s v="SEUR"/>
    <s v="Carga"/>
    <x v="0"/>
    <n v="0.5"/>
    <n v="1"/>
    <x v="0"/>
    <s v="LOGISLAND"/>
    <s v="Retira cliente Inyección"/>
    <s v="ALICANTE"/>
    <m/>
    <m/>
    <m/>
    <m/>
    <n v="10"/>
    <x v="3"/>
    <x v="168"/>
    <x v="3"/>
    <m/>
    <n v="0"/>
    <x v="0"/>
    <x v="0"/>
    <s v="SI"/>
    <s v="SI"/>
    <s v="SI"/>
    <n v="0"/>
    <n v="1"/>
    <s v="CLIENTES"/>
    <x v="33"/>
    <x v="8"/>
    <n v="468"/>
    <n v="18"/>
    <n v="0.2"/>
  </r>
  <r>
    <d v="2019-08-14T00:00:00"/>
    <d v="1899-12-30T13:30:00"/>
    <d v="1899-12-30T13:30:00"/>
    <m/>
    <x v="1"/>
    <s v="SJ"/>
    <d v="2019-08-14T13:30:00"/>
    <n v="6007533"/>
    <s v="SUS MEDIOS"/>
    <s v="Carga"/>
    <x v="1"/>
    <n v="13.5"/>
    <n v="26"/>
    <x v="0"/>
    <s v="SCHOELLER BELGICA"/>
    <s v="Retira cliente Filial"/>
    <s v="BELGICA"/>
    <m/>
    <m/>
    <m/>
    <m/>
    <n v="30"/>
    <x v="8"/>
    <x v="168"/>
    <x v="6"/>
    <m/>
    <n v="1"/>
    <x v="0"/>
    <x v="0"/>
    <s v="SI"/>
    <s v="SI"/>
    <s v="SI"/>
    <n v="0"/>
    <n v="1"/>
    <s v="CLIENTES"/>
    <x v="33"/>
    <x v="8"/>
    <n v="468"/>
    <n v="18"/>
    <n v="0.2"/>
  </r>
  <r>
    <d v="2019-08-14T00:00:00"/>
    <d v="1899-12-30T17:30:00"/>
    <d v="1899-12-30T17:30:00"/>
    <m/>
    <x v="1"/>
    <s v="SJ"/>
    <d v="2019-08-14T17:30:00"/>
    <s v="29170/29480"/>
    <s v="TRANSABADELL"/>
    <s v="Carga"/>
    <x v="0"/>
    <n v="1.5"/>
    <n v="3"/>
    <x v="0"/>
    <s v="TRANSABADELL"/>
    <s v="Recogida diaria"/>
    <s v="palau"/>
    <m/>
    <m/>
    <m/>
    <m/>
    <n v="10"/>
    <x v="8"/>
    <x v="168"/>
    <x v="56"/>
    <m/>
    <n v="0"/>
    <x v="0"/>
    <x v="0"/>
    <s v="SI"/>
    <s v="SI"/>
    <s v="SI"/>
    <n v="0"/>
    <n v="1"/>
    <s v="TRANS. PROPIO"/>
    <x v="33"/>
    <x v="8"/>
    <n v="468"/>
    <n v="18"/>
    <n v="0.2"/>
  </r>
  <r>
    <d v="2019-08-14T00:00:00"/>
    <d v="1899-12-30T18:30:00"/>
    <d v="1899-12-30T18:30:00"/>
    <m/>
    <x v="1"/>
    <s v="JAR"/>
    <d v="2019-08-14T18:30:00"/>
    <n v="28983"/>
    <s v="GONZATRANS"/>
    <s v="Carga"/>
    <x v="0"/>
    <n v="7"/>
    <n v="16"/>
    <x v="0"/>
    <s v="GONZATRANS"/>
    <s v="DDP Cliente Inyección"/>
    <s v="Vizcaya"/>
    <m/>
    <m/>
    <m/>
    <m/>
    <n v="40"/>
    <x v="8"/>
    <x v="168"/>
    <x v="48"/>
    <m/>
    <n v="0"/>
    <x v="0"/>
    <x v="0"/>
    <s v="SI"/>
    <s v="SI"/>
    <s v="SI"/>
    <n v="0"/>
    <n v="1"/>
    <s v="TRANS. PROPIO"/>
    <x v="33"/>
    <x v="8"/>
    <n v="468"/>
    <n v="18"/>
    <n v="0.2"/>
  </r>
  <r>
    <d v="2019-08-15T00:00:00"/>
    <d v="1899-12-30T08:30:00"/>
    <d v="1899-12-30T08:30:00"/>
    <m/>
    <x v="1"/>
    <s v="JAR"/>
    <d v="2019-08-15T08:30:00"/>
    <n v="6007626"/>
    <s v="SUS MEDIOS"/>
    <s v="Carga"/>
    <x v="0"/>
    <n v="1"/>
    <n v="1"/>
    <x v="0"/>
    <s v="SCHOELLER HUNGARY"/>
    <s v="Retira cliente Filial"/>
    <s v="Hungary"/>
    <m/>
    <m/>
    <m/>
    <m/>
    <n v="15"/>
    <x v="2"/>
    <x v="169"/>
    <x v="20"/>
    <m/>
    <n v="0"/>
    <x v="0"/>
    <x v="0"/>
    <s v="SI"/>
    <s v="SI"/>
    <s v="SI"/>
    <n v="0"/>
    <n v="1"/>
    <s v="CLIENTES"/>
    <x v="33"/>
    <x v="8"/>
    <n v="468"/>
    <n v="18"/>
    <n v="0.2"/>
  </r>
  <r>
    <d v="2019-08-15T00:00:00"/>
    <d v="1899-12-30T09:30:00"/>
    <d v="1899-12-30T09:30:00"/>
    <m/>
    <x v="1"/>
    <s v="JAR"/>
    <d v="2019-08-15T09:30:00"/>
    <n v="29127"/>
    <s v="SUS MEDIOS"/>
    <s v="Carga"/>
    <x v="1"/>
    <n v="13.5"/>
    <n v="26"/>
    <x v="2"/>
    <s v="ALIPER EUROPA"/>
    <s v="Retira cliente Inyección"/>
    <s v="Murcia"/>
    <m/>
    <m/>
    <m/>
    <m/>
    <n v="45"/>
    <x v="4"/>
    <x v="169"/>
    <x v="0"/>
    <m/>
    <n v="1"/>
    <x v="0"/>
    <x v="0"/>
    <s v="SI"/>
    <s v="SI"/>
    <s v="SI"/>
    <n v="0"/>
    <n v="1"/>
    <s v="CLIENTES"/>
    <x v="33"/>
    <x v="8"/>
    <n v="468"/>
    <n v="18"/>
    <n v="0.2"/>
  </r>
  <r>
    <d v="2019-08-15T00:00:00"/>
    <d v="1899-12-30T10:30:00"/>
    <d v="1899-12-30T10:30:00"/>
    <m/>
    <x v="1"/>
    <s v="JAR"/>
    <d v="2019-08-15T10:30:00"/>
    <m/>
    <s v="SUS MEDIOS"/>
    <s v="Descarga"/>
    <x v="1"/>
    <n v="13.5"/>
    <n v="25"/>
    <x v="0"/>
    <s v="CHEP"/>
    <s v="Proveedor Inyección"/>
    <s v="PALAU"/>
    <m/>
    <m/>
    <m/>
    <m/>
    <n v="60"/>
    <x v="4"/>
    <x v="169"/>
    <x v="1"/>
    <m/>
    <n v="1"/>
    <x v="0"/>
    <x v="0"/>
    <s v="SI"/>
    <s v="SI"/>
    <s v="SI"/>
    <n v="0"/>
    <n v="1"/>
    <s v="PROVEEDORES"/>
    <x v="33"/>
    <x v="8"/>
    <n v="468"/>
    <n v="18"/>
    <n v="0.2"/>
  </r>
  <r>
    <d v="2019-08-19T00:00:00"/>
    <d v="1899-12-30T12:00:00"/>
    <d v="1899-12-30T12:00:00"/>
    <m/>
    <x v="1"/>
    <s v="SJ"/>
    <d v="2019-08-19T12:00:00"/>
    <s v="28616/29237/29238"/>
    <s v="SUS MEDIOS"/>
    <s v="Carga"/>
    <x v="0"/>
    <n v="1.5"/>
    <n v="3"/>
    <x v="0"/>
    <s v="VALEO"/>
    <s v="Retira cliente Inyección"/>
    <s v="jaen"/>
    <m/>
    <m/>
    <m/>
    <m/>
    <n v="45"/>
    <x v="0"/>
    <x v="170"/>
    <x v="4"/>
    <m/>
    <n v="0"/>
    <x v="0"/>
    <x v="0"/>
    <s v="SI"/>
    <s v="SI"/>
    <s v="SI"/>
    <n v="0"/>
    <n v="1"/>
    <s v="CLIENTES"/>
    <x v="34"/>
    <x v="8"/>
    <n v="468"/>
    <n v="18"/>
    <n v="0.2"/>
  </r>
  <r>
    <d v="2019-08-19T00:00:00"/>
    <d v="1899-12-30T08:00:00"/>
    <d v="1899-12-30T08:00:00"/>
    <m/>
    <x v="1"/>
    <s v="SJ"/>
    <d v="2019-08-19T08:00:00"/>
    <m/>
    <s v="GONZATRANS"/>
    <s v="Carga"/>
    <x v="0"/>
    <n v="6"/>
    <n v="11"/>
    <x v="0"/>
    <s v="GONZATRANS"/>
    <s v="Recogida diaria"/>
    <s v="PALAU"/>
    <m/>
    <m/>
    <m/>
    <m/>
    <n v="30"/>
    <x v="0"/>
    <x v="170"/>
    <x v="9"/>
    <m/>
    <n v="0"/>
    <x v="0"/>
    <x v="0"/>
    <s v="SI"/>
    <s v="SI"/>
    <s v="SI"/>
    <n v="0"/>
    <n v="1"/>
    <s v="TRANS. PROPIO"/>
    <x v="34"/>
    <x v="8"/>
    <n v="468"/>
    <n v="18"/>
    <n v="0.2"/>
  </r>
  <r>
    <d v="2019-08-19T00:00:00"/>
    <d v="1899-12-30T15:00:00"/>
    <d v="1899-12-30T15:00:00"/>
    <m/>
    <x v="1"/>
    <s v="JAR"/>
    <d v="2019-08-19T15:00:00"/>
    <n v="28936"/>
    <s v="SUS MEDIOS"/>
    <s v="Carga"/>
    <x v="1"/>
    <n v="13.5"/>
    <n v="26"/>
    <x v="0"/>
    <s v="A.POUTADA"/>
    <s v="DDP Cliente Inyección"/>
    <s v="Coruña"/>
    <m/>
    <m/>
    <m/>
    <m/>
    <n v="60"/>
    <x v="12"/>
    <x v="170"/>
    <x v="39"/>
    <m/>
    <n v="1"/>
    <x v="0"/>
    <x v="0"/>
    <s v="SI"/>
    <s v="SI"/>
    <s v="SI"/>
    <n v="0"/>
    <n v="1"/>
    <s v="TRANS. PROPIO"/>
    <x v="34"/>
    <x v="8"/>
    <n v="468"/>
    <n v="18"/>
    <n v="0.2"/>
  </r>
  <r>
    <d v="2019-08-19T00:00:00"/>
    <d v="1899-12-30T16:45:00"/>
    <d v="1899-12-30T16:45:00"/>
    <m/>
    <x v="1"/>
    <s v="JAR"/>
    <d v="2019-08-19T17:00:00"/>
    <m/>
    <s v="SUS MEDIOS"/>
    <s v="Carga"/>
    <x v="0"/>
    <n v="2"/>
    <n v="3"/>
    <x v="0"/>
    <s v="AQUA AMBIENT"/>
    <s v="Retira cliente Roto"/>
    <s v="varios"/>
    <m/>
    <m/>
    <m/>
    <m/>
    <n v="20"/>
    <x v="6"/>
    <x v="170"/>
    <x v="87"/>
    <m/>
    <n v="0"/>
    <x v="0"/>
    <x v="0"/>
    <s v="SI"/>
    <s v="SI"/>
    <s v="SI"/>
    <n v="0"/>
    <n v="1"/>
    <s v="CLIENTES"/>
    <x v="34"/>
    <x v="8"/>
    <n v="468"/>
    <n v="18"/>
    <n v="0.2"/>
  </r>
  <r>
    <d v="2019-08-19T00:00:00"/>
    <d v="1899-12-30T09:00:00"/>
    <m/>
    <m/>
    <x v="0"/>
    <s v="JAR"/>
    <d v="2019-08-19T09:00:00"/>
    <m/>
    <s v="SUS MEDIOS"/>
    <s v="Descarga"/>
    <x v="1"/>
    <n v="13.5"/>
    <n v="26"/>
    <x v="0"/>
    <s v="CHEP"/>
    <s v="Proveedor Inyección"/>
    <s v="PALAU"/>
    <m/>
    <m/>
    <m/>
    <m/>
    <n v="45"/>
    <x v="4"/>
    <x v="170"/>
    <x v="22"/>
    <m/>
    <n v="1"/>
    <x v="0"/>
    <x v="0"/>
    <s v="No"/>
    <s v="Sin cita"/>
    <s v="Sin cita"/>
    <n v="1"/>
    <n v="0"/>
    <s v="PROVEEDORES"/>
    <x v="34"/>
    <x v="8"/>
    <n v="468"/>
    <n v="18"/>
    <n v="0.2"/>
  </r>
  <r>
    <d v="2019-08-19T00:00:00"/>
    <d v="1899-12-30T16:00:00"/>
    <d v="1899-12-30T16:00:00"/>
    <m/>
    <x v="1"/>
    <s v="JAR"/>
    <d v="2019-08-19T16:00:00"/>
    <m/>
    <s v="TRANSABADELL"/>
    <s v="Carga"/>
    <x v="0"/>
    <n v="1"/>
    <n v="1"/>
    <x v="0"/>
    <s v="TRANSABADELL"/>
    <s v="DDP Cliente Inyección"/>
    <s v="Lleida"/>
    <m/>
    <m/>
    <m/>
    <m/>
    <n v="15"/>
    <x v="6"/>
    <x v="170"/>
    <x v="13"/>
    <m/>
    <n v="0"/>
    <x v="0"/>
    <x v="0"/>
    <s v="SI"/>
    <s v="SI"/>
    <s v="SI"/>
    <n v="0"/>
    <n v="1"/>
    <s v="TRANS. PROPIO"/>
    <x v="34"/>
    <x v="8"/>
    <n v="468"/>
    <n v="18"/>
    <n v="0.2"/>
  </r>
  <r>
    <d v="2019-08-19T00:00:00"/>
    <d v="1899-12-30T12:30:00"/>
    <d v="1899-12-30T12:30:00"/>
    <m/>
    <x v="1"/>
    <s v="JAR"/>
    <d v="2019-08-19T12:30:00"/>
    <n v="28711"/>
    <s v="NADAL-FORWARDING"/>
    <s v="Carga"/>
    <x v="0"/>
    <n v="6"/>
    <n v="12"/>
    <x v="0"/>
    <s v="CARREFOUR"/>
    <s v="DDP Cliente Inyección"/>
    <s v="Las Palmas"/>
    <m/>
    <m/>
    <m/>
    <m/>
    <n v="30"/>
    <x v="0"/>
    <x v="170"/>
    <x v="5"/>
    <m/>
    <n v="0"/>
    <x v="0"/>
    <x v="0"/>
    <s v="SI"/>
    <s v="SI"/>
    <s v="SI"/>
    <n v="0"/>
    <n v="1"/>
    <s v="TRANS. PROPIO"/>
    <x v="34"/>
    <x v="8"/>
    <n v="468"/>
    <n v="18"/>
    <n v="0.2"/>
  </r>
  <r>
    <d v="2019-08-19T00:00:00"/>
    <d v="1899-12-30T15:30:00"/>
    <m/>
    <m/>
    <x v="0"/>
    <s v="JAR"/>
    <d v="2019-08-19T15:30:00"/>
    <m/>
    <s v="SUS MEDIOS"/>
    <s v="Descarga"/>
    <x v="1"/>
    <n v="13.5"/>
    <n v="26"/>
    <x v="0"/>
    <s v="CHEP"/>
    <s v="Proveedor Inyección"/>
    <s v="PALAU"/>
    <m/>
    <m/>
    <m/>
    <m/>
    <n v="60"/>
    <x v="6"/>
    <x v="170"/>
    <x v="7"/>
    <m/>
    <n v="1"/>
    <x v="0"/>
    <x v="0"/>
    <s v="No"/>
    <s v="Sin cita"/>
    <s v="Sin cita"/>
    <n v="1"/>
    <n v="0"/>
    <s v="PROVEEDORES"/>
    <x v="34"/>
    <x v="8"/>
    <n v="468"/>
    <n v="18"/>
    <n v="0.2"/>
  </r>
  <r>
    <d v="2019-08-19T00:00:00"/>
    <d v="1899-12-30T16:30:00"/>
    <m/>
    <m/>
    <x v="0"/>
    <s v="JAR"/>
    <d v="2019-08-19T16:30:00"/>
    <n v="29068"/>
    <s v="TOURLINE"/>
    <s v="Carga"/>
    <x v="0"/>
    <n v="4"/>
    <n v="7"/>
    <x v="0"/>
    <s v="VARIOS"/>
    <s v="Retira cliente Inyección"/>
    <s v="Madrid"/>
    <m/>
    <m/>
    <m/>
    <m/>
    <n v="15"/>
    <x v="6"/>
    <x v="170"/>
    <x v="8"/>
    <m/>
    <n v="0"/>
    <x v="0"/>
    <x v="0"/>
    <s v="No"/>
    <s v="Sin cita"/>
    <s v="Sin cita"/>
    <n v="1"/>
    <n v="0"/>
    <s v="CLIENTES"/>
    <x v="34"/>
    <x v="8"/>
    <n v="468"/>
    <n v="18"/>
    <n v="0.2"/>
  </r>
  <r>
    <d v="2019-08-20T00:00:00"/>
    <d v="1899-12-30T16:45:00"/>
    <d v="1899-12-30T16:45:00"/>
    <m/>
    <x v="1"/>
    <s v="JAR"/>
    <d v="2019-08-20T17:00:00"/>
    <m/>
    <s v="SUS MEDIOS"/>
    <s v="Carga"/>
    <x v="0"/>
    <n v="2"/>
    <n v="3"/>
    <x v="0"/>
    <s v="AQUA AMBIENT"/>
    <s v="Retira cliente Roto"/>
    <s v="varios"/>
    <m/>
    <m/>
    <m/>
    <m/>
    <n v="20"/>
    <x v="6"/>
    <x v="171"/>
    <x v="87"/>
    <m/>
    <n v="0"/>
    <x v="0"/>
    <x v="0"/>
    <s v="SI"/>
    <s v="SI"/>
    <s v="SI"/>
    <n v="0"/>
    <n v="1"/>
    <s v="CLIENTES"/>
    <x v="34"/>
    <x v="8"/>
    <n v="468"/>
    <n v="18"/>
    <n v="0.2"/>
  </r>
  <r>
    <d v="2019-08-20T00:00:00"/>
    <d v="1899-12-30T12:00:00"/>
    <d v="1899-12-30T12:00:00"/>
    <m/>
    <x v="1"/>
    <s v="JAR"/>
    <d v="2019-08-20T12:00:00"/>
    <n v="6007392"/>
    <s v="SPEDYPRA"/>
    <s v="Carga"/>
    <x v="0"/>
    <n v="12"/>
    <n v="4"/>
    <x v="0"/>
    <s v="SCHOELLER ITALIA"/>
    <s v="Retira cliente Filial"/>
    <s v="Italia"/>
    <m/>
    <m/>
    <m/>
    <m/>
    <n v="30"/>
    <x v="0"/>
    <x v="171"/>
    <x v="4"/>
    <m/>
    <n v="0"/>
    <x v="0"/>
    <x v="0"/>
    <s v="SI"/>
    <s v="SI"/>
    <s v="SI"/>
    <n v="0"/>
    <n v="1"/>
    <s v="CLIENTES"/>
    <x v="34"/>
    <x v="8"/>
    <n v="468"/>
    <n v="18"/>
    <n v="0.2"/>
  </r>
  <r>
    <d v="2019-08-20T00:00:00"/>
    <d v="1899-12-30T11:30:00"/>
    <d v="1899-12-30T11:30:00"/>
    <m/>
    <x v="1"/>
    <s v="SJ"/>
    <d v="2019-08-20T11:30:00"/>
    <n v="29237"/>
    <s v="SUS MEDIOS"/>
    <s v="Carga"/>
    <x v="0"/>
    <n v="26"/>
    <s v="13,5"/>
    <x v="0"/>
    <s v="VALEO"/>
    <s v="Retira cliente Inyección"/>
    <s v="jaen"/>
    <m/>
    <m/>
    <m/>
    <m/>
    <n v="60"/>
    <x v="0"/>
    <x v="171"/>
    <x v="3"/>
    <m/>
    <n v="0"/>
    <x v="0"/>
    <x v="0"/>
    <s v="SI"/>
    <s v="SI"/>
    <s v="SI"/>
    <n v="0"/>
    <n v="1"/>
    <s v="CLIENTES"/>
    <x v="34"/>
    <x v="8"/>
    <n v="468"/>
    <n v="18"/>
    <n v="0.2"/>
  </r>
  <r>
    <d v="2019-08-20T00:00:00"/>
    <d v="1899-12-30T12:30:00"/>
    <d v="1899-12-30T12:30:00"/>
    <m/>
    <x v="1"/>
    <s v="JAR"/>
    <d v="2019-08-20T12:30:00"/>
    <m/>
    <s v="TXT"/>
    <s v="Descarga"/>
    <x v="0"/>
    <n v="2"/>
    <n v="2"/>
    <x v="0"/>
    <s v="PUROMASTER"/>
    <s v="Proveedor Inyección"/>
    <s v="PALAU"/>
    <m/>
    <m/>
    <m/>
    <m/>
    <n v="15"/>
    <x v="4"/>
    <x v="171"/>
    <x v="5"/>
    <m/>
    <n v="0"/>
    <x v="0"/>
    <x v="0"/>
    <s v="SI"/>
    <s v="SI"/>
    <s v="SI"/>
    <n v="0"/>
    <n v="1"/>
    <s v="PROVEEDORES"/>
    <x v="34"/>
    <x v="8"/>
    <n v="468"/>
    <n v="18"/>
    <n v="0.2"/>
  </r>
  <r>
    <d v="2019-08-20T00:00:00"/>
    <d v="1899-12-30T11:00:00"/>
    <d v="1899-12-30T11:00:00"/>
    <m/>
    <x v="1"/>
    <s v="SJ"/>
    <d v="2019-08-20T11:00:00"/>
    <m/>
    <s v="ALGAITRUCK"/>
    <s v="Descarga"/>
    <x v="1"/>
    <n v="13.5"/>
    <n v="26"/>
    <x v="0"/>
    <s v="SCHOELLER  LORQUI"/>
    <s v="Entre plantas"/>
    <s v="PALAU"/>
    <m/>
    <m/>
    <m/>
    <m/>
    <n v="60"/>
    <x v="4"/>
    <x v="171"/>
    <x v="2"/>
    <m/>
    <n v="1"/>
    <x v="0"/>
    <x v="0"/>
    <s v="SI"/>
    <s v="SI"/>
    <s v="SI"/>
    <n v="0"/>
    <n v="1"/>
    <s v="TRANS. PROPIO"/>
    <x v="34"/>
    <x v="8"/>
    <n v="468"/>
    <n v="18"/>
    <n v="0.2"/>
  </r>
  <r>
    <d v="2019-08-20T00:00:00"/>
    <d v="1899-12-30T16:00:00"/>
    <d v="1899-12-30T16:00:00"/>
    <m/>
    <x v="1"/>
    <s v="SJ"/>
    <d v="2019-08-20T16:00:00"/>
    <n v="29238"/>
    <s v="SUS MEDIOS"/>
    <s v="Carga"/>
    <x v="0"/>
    <n v="26"/>
    <s v="13,5"/>
    <x v="0"/>
    <s v="VALEO"/>
    <s v="Retira cliente Inyección"/>
    <s v="jaen"/>
    <m/>
    <s v="5053FZL R1135BCD "/>
    <m/>
    <m/>
    <n v="60"/>
    <x v="6"/>
    <x v="171"/>
    <x v="13"/>
    <m/>
    <n v="0"/>
    <x v="0"/>
    <x v="0"/>
    <s v="SI"/>
    <s v="SI"/>
    <s v="SI"/>
    <n v="0"/>
    <n v="1"/>
    <s v="CLIENTES"/>
    <x v="34"/>
    <x v="8"/>
    <n v="468"/>
    <n v="18"/>
    <n v="0.2"/>
  </r>
  <r>
    <d v="2019-08-20T00:00:00"/>
    <d v="1899-12-30T14:30:00"/>
    <d v="1899-12-30T14:30:00"/>
    <m/>
    <x v="1"/>
    <s v="JAR"/>
    <d v="2019-08-20T14:30:00"/>
    <n v="29105"/>
    <s v="SUS MEDIOS"/>
    <s v="Carga"/>
    <x v="0"/>
    <n v="2"/>
    <n v="4"/>
    <x v="0"/>
    <s v="PALETPLASTIC"/>
    <s v="Retira cliente Inyección"/>
    <s v="Murcia"/>
    <m/>
    <s v="7131 JKC // R-2160 BDD"/>
    <m/>
    <m/>
    <n v="20"/>
    <x v="6"/>
    <x v="171"/>
    <x v="12"/>
    <m/>
    <n v="0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12:00:00"/>
    <d v="1899-12-30T12:00:00"/>
    <m/>
    <x v="1"/>
    <s v="JAR"/>
    <d v="2019-08-21T12:00:00"/>
    <m/>
    <s v="GONZATRANS"/>
    <s v="Carga"/>
    <x v="1"/>
    <n v="13.5"/>
    <n v="23"/>
    <x v="0"/>
    <s v="EL CORTE INGLES"/>
    <s v="DDP Cliente Inyección"/>
    <s v="Madrid"/>
    <m/>
    <m/>
    <m/>
    <m/>
    <n v="60"/>
    <x v="0"/>
    <x v="172"/>
    <x v="4"/>
    <m/>
    <n v="1"/>
    <x v="0"/>
    <x v="0"/>
    <s v="SI"/>
    <s v="SI"/>
    <s v="SI"/>
    <n v="0"/>
    <n v="1"/>
    <s v="TRANS. PROPIO"/>
    <x v="34"/>
    <x v="8"/>
    <n v="468"/>
    <n v="18"/>
    <n v="0.2"/>
  </r>
  <r>
    <d v="2019-08-21T00:00:00"/>
    <d v="1899-12-30T09:00:00"/>
    <d v="1899-12-30T09:00:00"/>
    <m/>
    <x v="1"/>
    <s v="JAR"/>
    <d v="2019-08-21T09:00:00"/>
    <s v="6007521-6007500"/>
    <s v="BREGER"/>
    <s v="Carga"/>
    <x v="0"/>
    <n v="9"/>
    <n v="18"/>
    <x v="0"/>
    <s v="SCHOELLER FRANCIA"/>
    <s v="Retira cliente Filial"/>
    <s v="Gaillon"/>
    <m/>
    <m/>
    <m/>
    <m/>
    <n v="30"/>
    <x v="0"/>
    <x v="172"/>
    <x v="22"/>
    <m/>
    <n v="0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08:00:00"/>
    <d v="1899-12-30T08:00:00"/>
    <m/>
    <x v="1"/>
    <s v="JAR"/>
    <d v="2019-08-21T08:00:00"/>
    <m/>
    <s v="GONZATRANS"/>
    <s v="Carga"/>
    <x v="0"/>
    <n v="6"/>
    <n v="11"/>
    <x v="0"/>
    <s v="GONZATRANS"/>
    <s v="DDP Cliente Inyección"/>
    <s v="varios"/>
    <m/>
    <m/>
    <m/>
    <m/>
    <n v="30"/>
    <x v="0"/>
    <x v="172"/>
    <x v="9"/>
    <m/>
    <n v="0"/>
    <x v="0"/>
    <x v="0"/>
    <s v="SI"/>
    <s v="SI"/>
    <s v="SI"/>
    <n v="0"/>
    <n v="1"/>
    <s v="TRANS. PROPIO"/>
    <x v="34"/>
    <x v="8"/>
    <n v="468"/>
    <n v="18"/>
    <n v="0.2"/>
  </r>
  <r>
    <d v="2019-08-21T00:00:00"/>
    <d v="1899-12-30T15:00:00"/>
    <d v="1899-12-30T15:00:00"/>
    <m/>
    <x v="1"/>
    <s v="JAR"/>
    <d v="2019-08-21T15:00:00"/>
    <n v="6007495"/>
    <s v="SUS MEDIOS"/>
    <s v="Carga"/>
    <x v="1"/>
    <n v="13.5"/>
    <n v="15"/>
    <x v="0"/>
    <s v="SCHOELLER UK"/>
    <s v="Retira cliente Filial"/>
    <s v="Australia"/>
    <m/>
    <m/>
    <m/>
    <m/>
    <n v="40"/>
    <x v="6"/>
    <x v="172"/>
    <x v="39"/>
    <m/>
    <n v="1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09:30:00"/>
    <d v="1899-12-30T09:30:00"/>
    <m/>
    <x v="1"/>
    <s v="JAR"/>
    <d v="2019-08-21T09:30:00"/>
    <n v="3680506580"/>
    <s v="SUS MEDIOS"/>
    <s v="Descarga"/>
    <x v="1"/>
    <n v="13.5"/>
    <n v="26"/>
    <x v="0"/>
    <s v="CHEP"/>
    <s v="Retira cliente Inyección"/>
    <s v="PALAU"/>
    <m/>
    <m/>
    <m/>
    <m/>
    <n v="60"/>
    <x v="4"/>
    <x v="172"/>
    <x v="0"/>
    <m/>
    <n v="1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12:30:00"/>
    <m/>
    <m/>
    <x v="0"/>
    <s v="JAR"/>
    <d v="2019-08-21T12:30:00"/>
    <n v="29188"/>
    <s v="SUS MEDIOS"/>
    <s v="Carga"/>
    <x v="0"/>
    <n v="3"/>
    <n v="6"/>
    <x v="0"/>
    <s v="3 OPAL CENTRAL DE ENVASES"/>
    <s v="Retira cliente Inyección"/>
    <s v="Madrid"/>
    <m/>
    <m/>
    <m/>
    <m/>
    <n v="20"/>
    <x v="4"/>
    <x v="172"/>
    <x v="5"/>
    <m/>
    <n v="0"/>
    <x v="0"/>
    <x v="0"/>
    <s v="No"/>
    <s v="Sin cita"/>
    <s v="Sin cita"/>
    <n v="1"/>
    <n v="0"/>
    <s v="CLIENTES"/>
    <x v="34"/>
    <x v="8"/>
    <n v="468"/>
    <n v="18"/>
    <n v="0.2"/>
  </r>
  <r>
    <d v="2019-08-21T00:00:00"/>
    <d v="1899-12-30T17:00:00"/>
    <d v="1899-12-30T17:00:00"/>
    <m/>
    <x v="1"/>
    <s v="JAR"/>
    <d v="2019-08-21T17:00:00"/>
    <m/>
    <s v="TRANSABADELL"/>
    <s v="Carga"/>
    <x v="0"/>
    <n v="1"/>
    <n v="1"/>
    <x v="0"/>
    <s v="TRANSABADELL"/>
    <s v="Entre plantas"/>
    <s v="Murcia"/>
    <m/>
    <m/>
    <m/>
    <m/>
    <n v="10"/>
    <x v="6"/>
    <x v="172"/>
    <x v="41"/>
    <m/>
    <n v="0"/>
    <x v="0"/>
    <x v="0"/>
    <s v="SI"/>
    <s v="SI"/>
    <s v="SI"/>
    <n v="0"/>
    <n v="1"/>
    <s v="TRANS. PROPIO"/>
    <x v="34"/>
    <x v="8"/>
    <n v="468"/>
    <n v="18"/>
    <n v="0.2"/>
  </r>
  <r>
    <d v="2019-08-21T00:00:00"/>
    <d v="1899-12-30T19:30:00"/>
    <d v="1899-12-30T19:30:00"/>
    <m/>
    <x v="1"/>
    <s v="SJ"/>
    <d v="2019-08-21T19:30:00"/>
    <n v="29238"/>
    <s v="SUS MEDIOS"/>
    <s v="Carga"/>
    <x v="0"/>
    <n v="11"/>
    <n v="6"/>
    <x v="0"/>
    <s v="VALEO"/>
    <s v="Retira cliente Inyección"/>
    <s v="jaen"/>
    <m/>
    <s v="8686JBT -   R9163BCX"/>
    <m/>
    <m/>
    <n v="30"/>
    <x v="6"/>
    <x v="172"/>
    <x v="49"/>
    <m/>
    <n v="0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15:30:00"/>
    <d v="1899-12-30T15:30:00"/>
    <m/>
    <x v="1"/>
    <s v="JAR"/>
    <d v="2019-08-21T15:30:00"/>
    <n v="29127"/>
    <s v="SUS MEDIOS"/>
    <s v="Carga"/>
    <x v="1"/>
    <n v="13.5"/>
    <n v="24"/>
    <x v="0"/>
    <s v="ALIPER EUROPA"/>
    <s v="Retira cliente Inyección"/>
    <s v="Murcia"/>
    <m/>
    <m/>
    <m/>
    <m/>
    <n v="45"/>
    <x v="12"/>
    <x v="172"/>
    <x v="7"/>
    <m/>
    <n v="1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16:45:00"/>
    <d v="1899-12-30T16:45:00"/>
    <m/>
    <x v="1"/>
    <s v="JAR"/>
    <d v="2019-08-21T17:00:00"/>
    <m/>
    <s v="SUS MEDIOS"/>
    <s v="Carga"/>
    <x v="0"/>
    <n v="3"/>
    <n v="5"/>
    <x v="0"/>
    <s v="AQUA AMBIENT"/>
    <s v="Retira cliente Roto"/>
    <s v="varios"/>
    <m/>
    <m/>
    <m/>
    <m/>
    <n v="20"/>
    <x v="6"/>
    <x v="172"/>
    <x v="87"/>
    <m/>
    <n v="0"/>
    <x v="0"/>
    <x v="0"/>
    <s v="SI"/>
    <s v="SI"/>
    <s v="SI"/>
    <n v="0"/>
    <n v="1"/>
    <s v="CLIENTES"/>
    <x v="34"/>
    <x v="8"/>
    <n v="468"/>
    <n v="18"/>
    <n v="0.2"/>
  </r>
  <r>
    <d v="2019-08-21T00:00:00"/>
    <d v="1899-12-30T11:00:00"/>
    <d v="1899-12-30T11:00:00"/>
    <m/>
    <x v="1"/>
    <s v="JAR"/>
    <d v="2019-08-21T11:00:00"/>
    <m/>
    <s v="SUS MEDIOS"/>
    <s v="Descarga"/>
    <x v="0"/>
    <n v="1"/>
    <n v="2"/>
    <x v="0"/>
    <s v="PUROMASTER"/>
    <s v="Proveedor Inyección"/>
    <s v="PALAU"/>
    <m/>
    <m/>
    <m/>
    <m/>
    <n v="10"/>
    <x v="3"/>
    <x v="172"/>
    <x v="2"/>
    <m/>
    <n v="0"/>
    <x v="0"/>
    <x v="0"/>
    <s v="SI"/>
    <s v="SI"/>
    <s v="SI"/>
    <n v="0"/>
    <n v="1"/>
    <s v="PROVEEDORES"/>
    <x v="34"/>
    <x v="8"/>
    <n v="468"/>
    <n v="18"/>
    <n v="0.2"/>
  </r>
  <r>
    <d v="2019-08-22T00:00:00"/>
    <d v="1899-12-30T16:45:00"/>
    <d v="1899-12-30T16:45:00"/>
    <m/>
    <x v="1"/>
    <s v="JAR"/>
    <d v="2019-08-22T17:00:00"/>
    <m/>
    <s v="SUS MEDIOS"/>
    <s v="Carga"/>
    <x v="0"/>
    <n v="2"/>
    <n v="3"/>
    <x v="0"/>
    <s v="AQUA AMBIENT"/>
    <s v="Retira cliente Roto"/>
    <s v="varios"/>
    <m/>
    <m/>
    <m/>
    <m/>
    <n v="20"/>
    <x v="6"/>
    <x v="173"/>
    <x v="87"/>
    <m/>
    <n v="0"/>
    <x v="0"/>
    <x v="0"/>
    <s v="SI"/>
    <s v="SI"/>
    <s v="SI"/>
    <n v="0"/>
    <n v="1"/>
    <s v="CLIENTES"/>
    <x v="34"/>
    <x v="8"/>
    <n v="468"/>
    <n v="18"/>
    <n v="0.2"/>
  </r>
  <r>
    <d v="2019-08-22T00:00:00"/>
    <d v="1899-12-30T13:00:00"/>
    <d v="1899-12-30T13:00:00"/>
    <m/>
    <x v="1"/>
    <s v="JAR"/>
    <d v="2019-08-22T13:00:00"/>
    <m/>
    <s v="GONZATRANS"/>
    <s v="Carga"/>
    <x v="0"/>
    <n v="2"/>
    <n v="4"/>
    <x v="0"/>
    <s v="GONZATRANS"/>
    <s v="DDP Cliente Inyección"/>
    <s v="valencia"/>
    <m/>
    <m/>
    <m/>
    <m/>
    <n v="15"/>
    <x v="0"/>
    <x v="173"/>
    <x v="37"/>
    <m/>
    <n v="0"/>
    <x v="0"/>
    <x v="0"/>
    <s v="SI"/>
    <s v="SI"/>
    <s v="SI"/>
    <n v="0"/>
    <n v="1"/>
    <s v="TRANS. PROPIO"/>
    <x v="34"/>
    <x v="8"/>
    <n v="468"/>
    <n v="18"/>
    <n v="0.2"/>
  </r>
  <r>
    <d v="2019-08-22T00:00:00"/>
    <d v="1899-12-30T15:00:00"/>
    <d v="1899-12-30T15:00:00"/>
    <m/>
    <x v="1"/>
    <s v="JAR"/>
    <d v="2019-08-22T15:00:00"/>
    <n v="6007542"/>
    <s v="SUS MEDIOS"/>
    <s v="Carga"/>
    <x v="1"/>
    <n v="13.5"/>
    <n v="26"/>
    <x v="0"/>
    <s v="SCHOELLER UK"/>
    <s v="Retira cliente Filial"/>
    <s v="Uk"/>
    <m/>
    <m/>
    <m/>
    <m/>
    <n v="60"/>
    <x v="6"/>
    <x v="173"/>
    <x v="39"/>
    <m/>
    <n v="1"/>
    <x v="0"/>
    <x v="0"/>
    <s v="SI"/>
    <s v="SI"/>
    <s v="SI"/>
    <n v="0"/>
    <n v="1"/>
    <s v="CLIENTES"/>
    <x v="34"/>
    <x v="8"/>
    <n v="468"/>
    <n v="18"/>
    <n v="0.2"/>
  </r>
  <r>
    <d v="2019-08-22T00:00:00"/>
    <d v="1899-12-30T18:00:00"/>
    <d v="1899-12-30T18:00:00"/>
    <m/>
    <x v="1"/>
    <s v="JAR"/>
    <d v="2019-08-22T18:00:00"/>
    <n v="28980"/>
    <s v="JOSE REY"/>
    <s v="Carga"/>
    <x v="1"/>
    <n v="13.5"/>
    <n v="24"/>
    <x v="0"/>
    <s v="ESTAMPACIONES RUBI"/>
    <s v="DDP Cliente Inyección"/>
    <s v="Burgos"/>
    <m/>
    <s v="7163-HZN   R-2959-BBX"/>
    <m/>
    <m/>
    <n v="45"/>
    <x v="6"/>
    <x v="173"/>
    <x v="47"/>
    <m/>
    <n v="1"/>
    <x v="0"/>
    <x v="0"/>
    <s v="SI"/>
    <s v="SI"/>
    <s v="SI"/>
    <n v="0"/>
    <n v="1"/>
    <s v="TRANS. PROPIO"/>
    <x v="34"/>
    <x v="8"/>
    <n v="468"/>
    <n v="18"/>
    <n v="0.2"/>
  </r>
  <r>
    <d v="2019-08-22T00:00:00"/>
    <d v="1899-12-30T19:00:00"/>
    <d v="1899-12-30T19:00:00"/>
    <m/>
    <x v="1"/>
    <s v="JAR"/>
    <d v="2019-08-22T19:00:00"/>
    <n v="29467"/>
    <s v="GONZATRANS"/>
    <s v="Carga"/>
    <x v="1"/>
    <n v="13.5"/>
    <n v="26"/>
    <x v="2"/>
    <s v="CORTIJO CUEVAS"/>
    <s v="DDP Cliente Inyección"/>
    <s v="Granada"/>
    <m/>
    <s v="1684 JTV , r9704 BCS "/>
    <m/>
    <m/>
    <n v="45"/>
    <x v="12"/>
    <x v="173"/>
    <x v="13"/>
    <m/>
    <n v="1"/>
    <x v="0"/>
    <x v="0"/>
    <s v="SI"/>
    <s v="SI"/>
    <s v="Adelanto"/>
    <n v="0"/>
    <n v="1"/>
    <s v="TRANS. PROPIO"/>
    <x v="34"/>
    <x v="8"/>
    <n v="468"/>
    <n v="18"/>
    <n v="0.2"/>
  </r>
  <r>
    <d v="2019-08-22T00:00:00"/>
    <d v="1899-12-30T14:00:00"/>
    <d v="1899-12-30T14:00:00"/>
    <m/>
    <x v="1"/>
    <s v="JAR"/>
    <d v="2019-08-22T14:00:00"/>
    <n v="29467"/>
    <s v="GONZATRANS"/>
    <s v="Carga"/>
    <x v="1"/>
    <n v="13.5"/>
    <n v="26"/>
    <x v="2"/>
    <s v="CORTIJO CUEVAS"/>
    <s v="DDP Cliente Inyección"/>
    <s v="Granada"/>
    <m/>
    <s v="2877HZP R5291BBC  "/>
    <m/>
    <m/>
    <n v="45"/>
    <x v="0"/>
    <x v="173"/>
    <x v="37"/>
    <m/>
    <n v="1"/>
    <x v="0"/>
    <x v="0"/>
    <s v="SI"/>
    <s v="SI"/>
    <s v="Adelanto"/>
    <n v="0"/>
    <n v="1"/>
    <s v="TRANS. PROPIO"/>
    <x v="34"/>
    <x v="8"/>
    <n v="468"/>
    <n v="18"/>
    <n v="0.2"/>
  </r>
  <r>
    <d v="2019-08-22T00:00:00"/>
    <d v="1899-12-30T16:00:00"/>
    <m/>
    <m/>
    <x v="0"/>
    <s v="JAR"/>
    <d v="2019-08-22T16:00:00"/>
    <n v="3680508394"/>
    <s v="SUS MEDIOS"/>
    <s v="Carga"/>
    <x v="1"/>
    <n v="13.5"/>
    <n v="26"/>
    <x v="0"/>
    <s v="CHEP"/>
    <s v="Retira cliente Inyección"/>
    <s v="Rumania"/>
    <m/>
    <m/>
    <m/>
    <m/>
    <n v="60"/>
    <x v="6"/>
    <x v="173"/>
    <x v="13"/>
    <m/>
    <n v="1"/>
    <x v="0"/>
    <x v="0"/>
    <s v="No"/>
    <s v="Sin cita"/>
    <s v="Sin cita"/>
    <n v="1"/>
    <n v="0"/>
    <s v="CLIENTES"/>
    <x v="34"/>
    <x v="8"/>
    <n v="468"/>
    <n v="18"/>
    <n v="0.2"/>
  </r>
  <r>
    <d v="2019-08-23T00:00:00"/>
    <d v="1899-12-30T10:00:00"/>
    <d v="1899-12-30T10:00:00"/>
    <m/>
    <x v="1"/>
    <s v="JAR"/>
    <d v="2019-08-23T10:00:00"/>
    <s v="CB- 1370"/>
    <s v="NOUTRANSPORT"/>
    <s v="Descarga"/>
    <x v="1"/>
    <n v="13.5"/>
    <n v="26"/>
    <x v="0"/>
    <s v="SCHOELLER NRX"/>
    <s v="Filial Import"/>
    <s v="NURIEUX"/>
    <s v="CB- 1370"/>
    <m/>
    <m/>
    <m/>
    <n v="40"/>
    <x v="0"/>
    <x v="174"/>
    <x v="14"/>
    <m/>
    <n v="1"/>
    <x v="0"/>
    <x v="0"/>
    <s v="SI"/>
    <s v="SI"/>
    <s v="SI"/>
    <n v="0"/>
    <n v="1"/>
    <s v="TRANS. PROPIO"/>
    <x v="34"/>
    <x v="8"/>
    <n v="468"/>
    <n v="18"/>
    <n v="0.2"/>
  </r>
  <r>
    <d v="2019-08-23T00:00:00"/>
    <d v="1899-12-30T11:00:00"/>
    <d v="1899-12-30T11:00:00"/>
    <m/>
    <x v="1"/>
    <s v="JAR"/>
    <d v="2019-08-23T11:00:00"/>
    <n v="29467"/>
    <s v="GONZATRANS"/>
    <s v="Carga"/>
    <x v="1"/>
    <n v="13.5"/>
    <n v="26"/>
    <x v="2"/>
    <s v="CORTIJO CUEVAS"/>
    <s v="DDP Cliente Inyección"/>
    <s v="Granada"/>
    <m/>
    <m/>
    <m/>
    <m/>
    <n v="45"/>
    <x v="0"/>
    <x v="174"/>
    <x v="37"/>
    <m/>
    <n v="1"/>
    <x v="0"/>
    <x v="0"/>
    <s v="SI"/>
    <s v="SI"/>
    <s v="Retraso"/>
    <n v="1"/>
    <n v="0"/>
    <s v="TRANS. PROPIO"/>
    <x v="34"/>
    <x v="8"/>
    <n v="468"/>
    <n v="18"/>
    <n v="0.2"/>
  </r>
  <r>
    <d v="2019-08-23T00:00:00"/>
    <d v="1899-12-30T13:00:00"/>
    <d v="1899-12-30T13:00:00"/>
    <m/>
    <x v="1"/>
    <s v="JAR"/>
    <d v="2019-08-23T13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4"/>
    <x v="4"/>
    <m/>
    <n v="1"/>
    <x v="0"/>
    <x v="0"/>
    <s v="SI"/>
    <s v="SI"/>
    <s v="Adelanto"/>
    <n v="0"/>
    <n v="1"/>
    <s v="TRANS. PROPIO"/>
    <x v="34"/>
    <x v="8"/>
    <n v="468"/>
    <n v="18"/>
    <n v="0.2"/>
  </r>
  <r>
    <d v="2019-08-23T00:00:00"/>
    <d v="1899-12-30T14:00:00"/>
    <d v="1899-12-30T14:00:00"/>
    <m/>
    <x v="1"/>
    <s v="JAR"/>
    <d v="2019-08-23T14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4"/>
    <x v="37"/>
    <m/>
    <n v="1"/>
    <x v="0"/>
    <x v="0"/>
    <s v="SI"/>
    <s v="SI"/>
    <s v="Adelanto"/>
    <n v="0"/>
    <n v="1"/>
    <s v="TRANS. PROPIO"/>
    <x v="34"/>
    <x v="8"/>
    <n v="468"/>
    <n v="18"/>
    <n v="0.2"/>
  </r>
  <r>
    <d v="2019-08-23T00:00:00"/>
    <d v="1899-12-30T16:00:00"/>
    <d v="1899-12-30T16:00:00"/>
    <m/>
    <x v="1"/>
    <s v="JAR"/>
    <d v="2019-08-23T16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4"/>
    <x v="37"/>
    <m/>
    <n v="1"/>
    <x v="0"/>
    <x v="0"/>
    <s v="SI"/>
    <s v="SI"/>
    <s v="Adelanto"/>
    <n v="0"/>
    <n v="1"/>
    <s v="TRANS. PROPIO"/>
    <x v="34"/>
    <x v="8"/>
    <n v="468"/>
    <n v="18"/>
    <n v="0.2"/>
  </r>
  <r>
    <d v="2019-08-23T00:00:00"/>
    <d v="1899-12-30T18:00:00"/>
    <d v="1899-12-30T18:00:00"/>
    <m/>
    <x v="1"/>
    <s v="JAR"/>
    <d v="2019-08-23T18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35"/>
    <x v="6"/>
    <x v="174"/>
    <x v="47"/>
    <m/>
    <n v="1"/>
    <x v="0"/>
    <x v="0"/>
    <s v="SI"/>
    <s v="SI"/>
    <s v="SI"/>
    <n v="0"/>
    <n v="1"/>
    <s v="TRANS. PROPIO"/>
    <x v="34"/>
    <x v="8"/>
    <n v="468"/>
    <n v="18"/>
    <n v="0.2"/>
  </r>
  <r>
    <d v="2019-08-23T00:00:00"/>
    <d v="1899-12-30T15:00:00"/>
    <d v="1899-12-30T15:00:00"/>
    <m/>
    <x v="1"/>
    <s v="JAR"/>
    <d v="2019-08-23T15:00:00"/>
    <n v="6007506"/>
    <s v="SUS MEDIOS"/>
    <s v="Carga"/>
    <x v="1"/>
    <n v="13.5"/>
    <n v="26"/>
    <x v="0"/>
    <s v="SCHOELLER ITALIA"/>
    <s v="Retira cliente Filial"/>
    <s v="Italia"/>
    <m/>
    <m/>
    <m/>
    <m/>
    <n v="30"/>
    <x v="6"/>
    <x v="174"/>
    <x v="39"/>
    <m/>
    <n v="1"/>
    <x v="0"/>
    <x v="0"/>
    <s v="SI"/>
    <s v="SI"/>
    <s v="SI"/>
    <n v="0"/>
    <n v="1"/>
    <s v="CLIENTES"/>
    <x v="34"/>
    <x v="8"/>
    <n v="468"/>
    <n v="18"/>
    <n v="0.2"/>
  </r>
  <r>
    <d v="2019-08-23T00:00:00"/>
    <d v="1899-12-30T12:30:00"/>
    <d v="1899-12-30T12:30:00"/>
    <m/>
    <x v="1"/>
    <s v="JAR"/>
    <d v="2019-08-23T12:30:00"/>
    <n v="29189"/>
    <s v="KUEHNE NAGEL"/>
    <s v="Carga"/>
    <x v="0"/>
    <n v="1"/>
    <n v="1"/>
    <x v="0"/>
    <s v="MARIA MADALENA"/>
    <s v="Retira cliente Inyección"/>
    <s v="Portugal"/>
    <m/>
    <m/>
    <m/>
    <m/>
    <n v="15"/>
    <x v="3"/>
    <x v="174"/>
    <x v="5"/>
    <m/>
    <n v="0"/>
    <x v="0"/>
    <x v="0"/>
    <s v="SI"/>
    <s v="SI"/>
    <s v="SI"/>
    <n v="0"/>
    <n v="1"/>
    <s v="CLIENTES"/>
    <x v="34"/>
    <x v="8"/>
    <n v="468"/>
    <n v="18"/>
    <n v="0.2"/>
  </r>
  <r>
    <d v="2019-08-23T00:00:00"/>
    <d v="1899-12-30T07:30:00"/>
    <d v="1899-12-30T07:30:00"/>
    <m/>
    <x v="1"/>
    <s v="SJ"/>
    <d v="2019-08-23T07:30:00"/>
    <m/>
    <s v="ALGAITRUCK"/>
    <s v="Descarga"/>
    <x v="1"/>
    <n v="13.5"/>
    <n v="26"/>
    <x v="0"/>
    <s v="SCHOELLER  LORQUI"/>
    <s v="Entre plantas"/>
    <s v="PALAU"/>
    <m/>
    <m/>
    <m/>
    <m/>
    <n v="60"/>
    <x v="6"/>
    <x v="173"/>
    <x v="190"/>
    <m/>
    <n v="1"/>
    <x v="0"/>
    <x v="0"/>
    <s v="SI"/>
    <s v="Adelanto"/>
    <s v="Adelanto"/>
    <n v="0"/>
    <n v="1"/>
    <s v="TRANS. PROPIO"/>
    <x v="34"/>
    <x v="8"/>
    <n v="468"/>
    <n v="18"/>
    <n v="0.2"/>
  </r>
  <r>
    <d v="2019-08-23T00:00:00"/>
    <d v="1899-12-30T09:00:00"/>
    <d v="1899-12-30T09:00:00"/>
    <m/>
    <x v="1"/>
    <s v="SJ"/>
    <d v="2019-08-23T09:00:00"/>
    <m/>
    <s v="ALGAITRUCK"/>
    <s v="Carga"/>
    <x v="1"/>
    <n v="13.5"/>
    <n v="26"/>
    <x v="0"/>
    <s v="SCHOELLER  LORQUI"/>
    <s v="Entre plantas"/>
    <s v="Lorqui"/>
    <m/>
    <m/>
    <m/>
    <m/>
    <n v="60"/>
    <x v="0"/>
    <x v="174"/>
    <x v="22"/>
    <m/>
    <n v="1"/>
    <x v="0"/>
    <x v="0"/>
    <s v="SI"/>
    <s v="SI"/>
    <s v="SI"/>
    <n v="0"/>
    <n v="1"/>
    <s v="TRANS. PROPIO"/>
    <x v="34"/>
    <x v="8"/>
    <n v="468"/>
    <n v="18"/>
    <n v="0.2"/>
  </r>
  <r>
    <d v="2019-08-23T00:00:00"/>
    <d v="1899-12-30T08:30:00"/>
    <m/>
    <m/>
    <x v="0"/>
    <s v="JAR"/>
    <d v="2019-08-23T08:30:00"/>
    <n v="6007446"/>
    <s v="SUS MEDIOS"/>
    <s v="Carga"/>
    <x v="0"/>
    <n v="1"/>
    <n v="1"/>
    <x v="0"/>
    <s v="SCHOELLER UK"/>
    <s v="Retira cliente Filial"/>
    <s v="Reino Unido"/>
    <m/>
    <m/>
    <m/>
    <m/>
    <n v="10"/>
    <x v="4"/>
    <x v="174"/>
    <x v="20"/>
    <m/>
    <n v="0"/>
    <x v="0"/>
    <x v="0"/>
    <s v="No"/>
    <s v="Sin cita"/>
    <s v="Sin cita"/>
    <n v="1"/>
    <n v="0"/>
    <s v="CLIENTES"/>
    <x v="34"/>
    <x v="8"/>
    <n v="468"/>
    <n v="18"/>
    <n v="0.2"/>
  </r>
  <r>
    <d v="2019-08-23T00:00:00"/>
    <d v="1899-12-30T11:30:00"/>
    <d v="1899-12-30T11:30:00"/>
    <m/>
    <x v="1"/>
    <s v="JAR"/>
    <d v="2019-08-23T11:30:00"/>
    <n v="26950"/>
    <s v="SUS MEDIOS"/>
    <s v="Carga"/>
    <x v="0"/>
    <n v="2"/>
    <n v="4"/>
    <x v="0"/>
    <s v="PALETPLASTIC"/>
    <s v="Retira cliente Inyección"/>
    <s v="Murcia"/>
    <m/>
    <s v="9580-JVK // R-6551 – BBZ"/>
    <m/>
    <m/>
    <n v="15"/>
    <x v="5"/>
    <x v="174"/>
    <x v="5"/>
    <m/>
    <n v="0"/>
    <x v="0"/>
    <x v="0"/>
    <s v="SI"/>
    <s v="SI"/>
    <s v="Retraso"/>
    <n v="1"/>
    <n v="0"/>
    <s v="CLIENTES"/>
    <x v="34"/>
    <x v="8"/>
    <n v="468"/>
    <n v="18"/>
    <n v="0.2"/>
  </r>
  <r>
    <d v="2019-08-23T00:00:00"/>
    <d v="1899-12-30T16:45:00"/>
    <d v="1899-12-30T16:45:00"/>
    <m/>
    <x v="1"/>
    <s v="JAR"/>
    <d v="2019-08-23T17:00:00"/>
    <m/>
    <s v="SUS MEDIOS"/>
    <s v="Carga"/>
    <x v="0"/>
    <n v="4"/>
    <n v="6"/>
    <x v="0"/>
    <s v="AQUA AMBIENT"/>
    <s v="Retira cliente Roto"/>
    <s v="varios"/>
    <m/>
    <m/>
    <m/>
    <m/>
    <n v="15"/>
    <x v="6"/>
    <x v="174"/>
    <x v="87"/>
    <m/>
    <n v="0"/>
    <x v="0"/>
    <x v="0"/>
    <s v="SI"/>
    <s v="SI"/>
    <s v="SI"/>
    <n v="0"/>
    <n v="1"/>
    <s v="CLIENTES"/>
    <x v="34"/>
    <x v="8"/>
    <n v="468"/>
    <n v="18"/>
    <n v="0.2"/>
  </r>
  <r>
    <d v="2019-08-23T00:00:00"/>
    <d v="1899-12-30T10:30:00"/>
    <d v="1899-12-30T10:30:00"/>
    <m/>
    <x v="1"/>
    <s v="JAR"/>
    <d v="2019-08-23T10:30:00"/>
    <n v="3680508392"/>
    <s v="SUS MEDIOS"/>
    <s v="Carga"/>
    <x v="1"/>
    <n v="13.5"/>
    <n v="26"/>
    <x v="0"/>
    <s v="CHEP"/>
    <s v="Retira cliente Inyección"/>
    <s v="Polonia"/>
    <m/>
    <m/>
    <m/>
    <m/>
    <n v="60"/>
    <x v="0"/>
    <x v="174"/>
    <x v="1"/>
    <m/>
    <n v="1"/>
    <x v="0"/>
    <x v="0"/>
    <s v="SI"/>
    <s v="SI"/>
    <s v="SI"/>
    <n v="0"/>
    <n v="1"/>
    <s v="CLIENTES"/>
    <x v="34"/>
    <x v="8"/>
    <n v="468"/>
    <n v="18"/>
    <n v="0.2"/>
  </r>
  <r>
    <d v="2019-08-23T00:00:00"/>
    <d v="1899-12-30T12:00:00"/>
    <d v="1899-12-30T12:00:00"/>
    <m/>
    <x v="1"/>
    <s v="JAR"/>
    <d v="2019-08-23T12:00:00"/>
    <m/>
    <s v="GONZATRANS"/>
    <s v="Carga"/>
    <x v="0"/>
    <n v="3"/>
    <n v="6"/>
    <x v="0"/>
    <s v="GONZATRANS"/>
    <s v="DDP Cliente Inyección"/>
    <s v="La Rioja"/>
    <m/>
    <m/>
    <m/>
    <m/>
    <n v="20"/>
    <x v="4"/>
    <x v="174"/>
    <x v="4"/>
    <m/>
    <n v="0"/>
    <x v="0"/>
    <x v="0"/>
    <s v="SI"/>
    <s v="SI"/>
    <s v="SI"/>
    <n v="0"/>
    <n v="1"/>
    <s v="TRANS. PROPIO"/>
    <x v="34"/>
    <x v="8"/>
    <n v="468"/>
    <n v="18"/>
    <n v="0.2"/>
  </r>
  <r>
    <d v="2019-08-23T00:00:00"/>
    <d v="1899-12-30T19:00:00"/>
    <d v="1899-12-30T19:00:00"/>
    <m/>
    <x v="1"/>
    <s v="JAR"/>
    <d v="2019-08-23T19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35"/>
    <x v="6"/>
    <x v="174"/>
    <x v="57"/>
    <m/>
    <n v="1"/>
    <x v="0"/>
    <x v="0"/>
    <s v="SI"/>
    <s v="SI"/>
    <s v="SI"/>
    <n v="0"/>
    <n v="1"/>
    <s v="TRANS. PROPIO"/>
    <x v="34"/>
    <x v="8"/>
    <n v="468"/>
    <n v="18"/>
    <n v="0.2"/>
  </r>
  <r>
    <d v="2019-08-26T00:00:00"/>
    <d v="1899-12-30T12:00:00"/>
    <d v="1899-12-30T12:00:00"/>
    <m/>
    <x v="1"/>
    <s v="JAR"/>
    <d v="2019-08-26T12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5"/>
    <x v="42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6T00:00:00"/>
    <d v="1899-12-30T13:00:00"/>
    <d v="1899-12-30T13:00:00"/>
    <m/>
    <x v="1"/>
    <s v="JAR"/>
    <d v="2019-08-26T13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5"/>
    <x v="39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6T00:00:00"/>
    <d v="1899-12-30T15:00:00"/>
    <d v="1899-12-30T15:00:00"/>
    <m/>
    <x v="1"/>
    <s v="JAR"/>
    <d v="2019-08-26T15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5"/>
    <x v="7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6T00:00:00"/>
    <d v="1899-12-30T18:00:00"/>
    <d v="1899-12-30T18:00:00"/>
    <m/>
    <x v="1"/>
    <s v="JAR"/>
    <d v="2019-08-26T18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0"/>
    <x v="175"/>
    <x v="47"/>
    <m/>
    <n v="1"/>
    <x v="0"/>
    <x v="0"/>
    <s v="SI"/>
    <s v="SI"/>
    <s v="SI"/>
    <n v="0"/>
    <n v="1"/>
    <s v="TRANS. PROPIO"/>
    <x v="35"/>
    <x v="8"/>
    <n v="468"/>
    <n v="18"/>
    <n v="0.2"/>
  </r>
  <r>
    <d v="2019-08-26T00:00:00"/>
    <d v="1899-12-30T19:00:00"/>
    <d v="1899-12-30T19:00:00"/>
    <m/>
    <x v="1"/>
    <s v="JAR"/>
    <d v="2019-08-26T19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0"/>
    <x v="175"/>
    <x v="57"/>
    <m/>
    <n v="1"/>
    <x v="0"/>
    <x v="0"/>
    <s v="SI"/>
    <s v="SI"/>
    <s v="SI"/>
    <n v="0"/>
    <n v="1"/>
    <s v="TRANS. PROPIO"/>
    <x v="35"/>
    <x v="8"/>
    <n v="468"/>
    <n v="18"/>
    <n v="0.2"/>
  </r>
  <r>
    <d v="2019-08-26T00:00:00"/>
    <d v="1899-12-30T17:00:00"/>
    <d v="1899-12-30T17:00:00"/>
    <m/>
    <x v="1"/>
    <s v="JAR"/>
    <d v="2019-08-26T17:00:00"/>
    <m/>
    <s v="MORARTE"/>
    <s v="Descarga"/>
    <x v="0"/>
    <n v="7"/>
    <n v="14"/>
    <x v="0"/>
    <s v="SCHOELLER POLONIA"/>
    <s v="Filial Import"/>
    <s v="PALAU"/>
    <m/>
    <m/>
    <m/>
    <m/>
    <n v="30"/>
    <x v="6"/>
    <x v="175"/>
    <x v="3"/>
    <m/>
    <n v="0"/>
    <x v="0"/>
    <x v="0"/>
    <s v="SI"/>
    <s v="SI"/>
    <s v="Adelanto"/>
    <n v="0"/>
    <n v="1"/>
    <s v="TRANS. PROPIO"/>
    <x v="35"/>
    <x v="8"/>
    <n v="468"/>
    <n v="18"/>
    <n v="0.2"/>
  </r>
  <r>
    <d v="2019-08-26T00:00:00"/>
    <d v="1899-12-30T11:00:00"/>
    <d v="1899-12-30T11:00:00"/>
    <m/>
    <x v="1"/>
    <s v="JAR"/>
    <d v="2019-08-26T11:00:00"/>
    <m/>
    <s v="NOUTRANSPORT"/>
    <s v="Descarga"/>
    <x v="0"/>
    <n v="6"/>
    <n v="12"/>
    <x v="0"/>
    <s v="SCHOELLER GAILLON"/>
    <s v="Filial Import"/>
    <s v="GAILLON"/>
    <m/>
    <m/>
    <m/>
    <m/>
    <n v="30"/>
    <x v="6"/>
    <x v="175"/>
    <x v="2"/>
    <m/>
    <n v="0"/>
    <x v="0"/>
    <x v="0"/>
    <s v="SI"/>
    <s v="SI"/>
    <s v="SI"/>
    <n v="0"/>
    <n v="1"/>
    <s v="TRANS. PROPIO"/>
    <x v="35"/>
    <x v="8"/>
    <n v="468"/>
    <n v="18"/>
    <n v="0.2"/>
  </r>
  <r>
    <d v="2019-08-26T00:00:00"/>
    <d v="1899-12-30T09:00:00"/>
    <d v="1899-12-30T09:00:00"/>
    <m/>
    <x v="1"/>
    <s v="JAR"/>
    <d v="2019-08-26T09:00:00"/>
    <n v="28474"/>
    <s v="SUS MEDIOS"/>
    <s v="Carga"/>
    <x v="0"/>
    <n v="1"/>
    <n v="1"/>
    <x v="0"/>
    <s v="IUVENOR LAB."/>
    <s v="Retira cliente Inyección"/>
    <s v="Ourense"/>
    <m/>
    <m/>
    <m/>
    <m/>
    <n v="10"/>
    <x v="6"/>
    <x v="175"/>
    <x v="22"/>
    <m/>
    <n v="0"/>
    <x v="0"/>
    <x v="0"/>
    <s v="SI"/>
    <s v="SI"/>
    <s v="SI"/>
    <n v="0"/>
    <n v="1"/>
    <s v="CLIENTES"/>
    <x v="35"/>
    <x v="8"/>
    <n v="468"/>
    <n v="18"/>
    <n v="0.2"/>
  </r>
  <r>
    <d v="2019-08-26T00:00:00"/>
    <d v="1899-12-30T08:30:00"/>
    <m/>
    <m/>
    <x v="0"/>
    <s v="JAR"/>
    <d v="2019-08-26T08:30:00"/>
    <n v="4001296"/>
    <s v="SUS MEDIOS"/>
    <s v="Carga"/>
    <x v="0"/>
    <n v="2"/>
    <n v="3"/>
    <x v="0"/>
    <s v="CHEP"/>
    <s v="Retira cliente Inyección"/>
    <s v="Varios"/>
    <m/>
    <m/>
    <m/>
    <m/>
    <n v="15"/>
    <x v="6"/>
    <x v="175"/>
    <x v="20"/>
    <m/>
    <n v="0"/>
    <x v="0"/>
    <x v="0"/>
    <s v="No"/>
    <s v="Sin cita"/>
    <s v="Sin cita"/>
    <n v="1"/>
    <n v="0"/>
    <s v="CLIENTES"/>
    <x v="35"/>
    <x v="8"/>
    <n v="468"/>
    <n v="18"/>
    <n v="0.2"/>
  </r>
  <r>
    <d v="2019-08-26T00:00:00"/>
    <d v="1899-12-30T14:00:00"/>
    <d v="1899-12-30T14:00:00"/>
    <m/>
    <x v="1"/>
    <s v="JAR"/>
    <d v="2019-08-26T14:00:00"/>
    <n v="29370"/>
    <s v="J H L"/>
    <s v="Carga"/>
    <x v="1"/>
    <n v="13.5"/>
    <n v="26"/>
    <x v="0"/>
    <s v="MAAP- MA AUTOMOTIVE PT."/>
    <s v="DDP Cliente Inyección"/>
    <s v="Portugal"/>
    <m/>
    <m/>
    <m/>
    <m/>
    <n v="60"/>
    <x v="0"/>
    <x v="175"/>
    <x v="42"/>
    <m/>
    <n v="1"/>
    <x v="0"/>
    <x v="0"/>
    <s v="SI"/>
    <s v="SI"/>
    <s v="SI"/>
    <n v="0"/>
    <n v="1"/>
    <s v="TRANS. PROPIO"/>
    <x v="35"/>
    <x v="8"/>
    <n v="468"/>
    <n v="18"/>
    <n v="0.2"/>
  </r>
  <r>
    <d v="2019-08-26T00:00:00"/>
    <d v="1899-12-30T16:45:00"/>
    <d v="1899-12-30T16:45:00"/>
    <m/>
    <x v="1"/>
    <s v="JAR"/>
    <d v="2019-08-26T17:00:00"/>
    <m/>
    <s v="SUS MEDIOS"/>
    <s v="Carga"/>
    <x v="0"/>
    <n v="10"/>
    <n v="8"/>
    <x v="0"/>
    <s v="AQUA AMBIENT"/>
    <s v="Retira cliente Roto"/>
    <s v="varios"/>
    <m/>
    <m/>
    <m/>
    <m/>
    <n v="30"/>
    <x v="4"/>
    <x v="175"/>
    <x v="87"/>
    <m/>
    <n v="0"/>
    <x v="0"/>
    <x v="0"/>
    <s v="SI"/>
    <s v="SI"/>
    <s v="SI"/>
    <n v="0"/>
    <n v="1"/>
    <s v="CLIENTES"/>
    <x v="35"/>
    <x v="8"/>
    <n v="468"/>
    <n v="18"/>
    <n v="0.2"/>
  </r>
  <r>
    <d v="2019-08-26T00:00:00"/>
    <d v="1899-12-30T10:00:00"/>
    <d v="1899-12-30T10:00:00"/>
    <m/>
    <x v="1"/>
    <s v="JAR"/>
    <d v="2019-08-26T10:00:00"/>
    <m/>
    <s v="GONZATRANS"/>
    <s v="Carga"/>
    <x v="1"/>
    <n v="13.5"/>
    <n v="26"/>
    <x v="0"/>
    <s v="SIGMA "/>
    <s v="Proveedor Inyección"/>
    <s v="Hospitalet"/>
    <m/>
    <m/>
    <m/>
    <m/>
    <n v="60"/>
    <x v="6"/>
    <x v="175"/>
    <x v="14"/>
    <m/>
    <n v="1"/>
    <x v="0"/>
    <x v="0"/>
    <s v="SI"/>
    <s v="SI"/>
    <s v="SI"/>
    <n v="0"/>
    <n v="1"/>
    <s v="PROVEEDORES"/>
    <x v="35"/>
    <x v="8"/>
    <n v="468"/>
    <n v="18"/>
    <n v="0.2"/>
  </r>
  <r>
    <d v="2019-08-26T00:00:00"/>
    <d v="1899-12-30T16:00:00"/>
    <d v="1899-12-30T16:00:00"/>
    <m/>
    <x v="1"/>
    <s v="JAR"/>
    <d v="2019-08-26T16:00:00"/>
    <n v="29172"/>
    <s v="SUS MEDIOS"/>
    <s v="Carga"/>
    <x v="0"/>
    <n v="1"/>
    <n v="2"/>
    <x v="0"/>
    <s v="VARIOS"/>
    <s v="Retira cliente Inyección"/>
    <s v="Tarragona"/>
    <m/>
    <m/>
    <m/>
    <m/>
    <n v="10"/>
    <x v="0"/>
    <x v="175"/>
    <x v="13"/>
    <m/>
    <n v="0"/>
    <x v="0"/>
    <x v="0"/>
    <s v="SI"/>
    <s v="SI"/>
    <s v="SI"/>
    <n v="0"/>
    <n v="1"/>
    <s v="CLIENTES"/>
    <x v="35"/>
    <x v="8"/>
    <n v="468"/>
    <n v="18"/>
    <n v="0.2"/>
  </r>
  <r>
    <d v="2019-08-26T00:00:00"/>
    <d v="1899-12-30T17:30:00"/>
    <d v="1899-12-30T17:30:00"/>
    <m/>
    <x v="1"/>
    <s v="JAR"/>
    <d v="2019-08-26T17:30:00"/>
    <m/>
    <s v="TRANSABADELL"/>
    <s v="Carga"/>
    <x v="0"/>
    <n v="3"/>
    <n v="5"/>
    <x v="0"/>
    <s v="TRANSABADELL"/>
    <s v="DDP Cliente Inyección"/>
    <s v="varios"/>
    <m/>
    <m/>
    <m/>
    <m/>
    <n v="20"/>
    <x v="0"/>
    <x v="175"/>
    <x v="56"/>
    <m/>
    <n v="0"/>
    <x v="0"/>
    <x v="0"/>
    <s v="SI"/>
    <s v="SI"/>
    <s v="SI"/>
    <n v="0"/>
    <n v="1"/>
    <s v="TRANS. PROPIO"/>
    <x v="35"/>
    <x v="8"/>
    <n v="468"/>
    <n v="18"/>
    <n v="0.2"/>
  </r>
  <r>
    <d v="2019-08-27T00:00:00"/>
    <d v="1899-12-30T12:00:00"/>
    <d v="1899-12-30T12:00:00"/>
    <m/>
    <x v="1"/>
    <s v="JAR"/>
    <d v="2019-08-27T12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6"/>
    <x v="176"/>
    <x v="14"/>
    <m/>
    <n v="1"/>
    <x v="0"/>
    <x v="0"/>
    <s v="SI"/>
    <s v="SI"/>
    <s v="Adelanto"/>
    <n v="0"/>
    <n v="1"/>
    <s v="TRANS. PROPIO"/>
    <x v="35"/>
    <x v="8"/>
    <n v="468"/>
    <n v="18"/>
    <n v="0.2"/>
  </r>
  <r>
    <d v="2019-08-27T00:00:00"/>
    <d v="1899-12-30T13:00:00"/>
    <d v="1899-12-30T13:00:00"/>
    <m/>
    <x v="1"/>
    <s v="JAR"/>
    <d v="2019-08-27T13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6"/>
    <x v="42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7T00:00:00"/>
    <d v="1899-12-30T14:00:00"/>
    <d v="1899-12-30T14:00:00"/>
    <m/>
    <x v="1"/>
    <s v="JAR"/>
    <d v="2019-08-27T14:00:00"/>
    <n v="29370"/>
    <s v="J H L"/>
    <s v="Carga"/>
    <x v="1"/>
    <n v="13.5"/>
    <n v="26"/>
    <x v="0"/>
    <s v="MAAP- MA AUTOMOTIVE PT."/>
    <s v="DDP Cliente Inyección"/>
    <s v="Portugal"/>
    <m/>
    <m/>
    <m/>
    <m/>
    <n v="60"/>
    <x v="0"/>
    <x v="176"/>
    <x v="42"/>
    <m/>
    <n v="1"/>
    <x v="0"/>
    <x v="0"/>
    <s v="SI"/>
    <s v="SI"/>
    <s v="SI"/>
    <n v="0"/>
    <n v="1"/>
    <s v="TRANS. PROPIO"/>
    <x v="35"/>
    <x v="8"/>
    <n v="468"/>
    <n v="18"/>
    <n v="0.2"/>
  </r>
  <r>
    <d v="2019-08-27T00:00:00"/>
    <d v="1899-12-30T07:00:00"/>
    <d v="1899-12-30T07:00:00"/>
    <m/>
    <x v="1"/>
    <s v="JAR"/>
    <d v="2019-08-27T07:00:00"/>
    <m/>
    <s v="SUS MEDIOS"/>
    <s v="Descarga"/>
    <x v="0"/>
    <n v="6"/>
    <n v="12"/>
    <x v="0"/>
    <s v="SERRADORA DOMENECH"/>
    <s v="Proveedor Inyección"/>
    <s v="PALAU"/>
    <m/>
    <m/>
    <m/>
    <m/>
    <n v="30"/>
    <x v="6"/>
    <x v="176"/>
    <x v="0"/>
    <m/>
    <n v="0"/>
    <x v="0"/>
    <x v="0"/>
    <s v="SI"/>
    <s v="SI"/>
    <s v="Retraso"/>
    <n v="1"/>
    <n v="0"/>
    <s v="PROVEEDORES"/>
    <x v="35"/>
    <x v="8"/>
    <n v="468"/>
    <n v="18"/>
    <n v="0.2"/>
  </r>
  <r>
    <d v="2019-08-27T00:00:00"/>
    <d v="1899-12-30T11:30:00"/>
    <d v="1899-12-30T11:30:00"/>
    <m/>
    <x v="1"/>
    <s v="JAR"/>
    <d v="2019-08-27T11:30:00"/>
    <n v="29110"/>
    <s v="SUS MEDIOS"/>
    <s v="Carga"/>
    <x v="0"/>
    <n v="9"/>
    <n v="18"/>
    <x v="2"/>
    <s v="STORE &amp; GO "/>
    <s v="Retira cliente Inyección"/>
    <s v="Portugal"/>
    <m/>
    <m/>
    <m/>
    <m/>
    <n v="40"/>
    <x v="4"/>
    <x v="176"/>
    <x v="201"/>
    <m/>
    <n v="0"/>
    <x v="0"/>
    <x v="0"/>
    <s v="SI"/>
    <s v="SI"/>
    <s v="Retraso"/>
    <n v="1"/>
    <n v="0"/>
    <s v="CLIENTES"/>
    <x v="35"/>
    <x v="8"/>
    <n v="468"/>
    <n v="18"/>
    <n v="0.2"/>
  </r>
  <r>
    <d v="2019-08-27T00:00:00"/>
    <d v="1899-12-30T08:00:00"/>
    <d v="1899-12-30T08:00:00"/>
    <m/>
    <x v="1"/>
    <s v="JAR"/>
    <d v="2019-08-27T08:00:00"/>
    <m/>
    <s v="ALGAITRUCK"/>
    <s v="Descarga"/>
    <x v="1"/>
    <n v="13.5"/>
    <n v="26"/>
    <x v="0"/>
    <s v="SCHOELLER  LORQUI"/>
    <s v="Entre plantas"/>
    <s v="PALAU"/>
    <m/>
    <m/>
    <m/>
    <m/>
    <n v="60"/>
    <x v="6"/>
    <x v="176"/>
    <x v="4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7T00:00:00"/>
    <d v="1899-12-30T11:00:00"/>
    <d v="1899-12-30T11:00:00"/>
    <m/>
    <x v="1"/>
    <s v="JAR"/>
    <d v="2019-08-27T11:00:00"/>
    <s v="6007506-6007576"/>
    <s v="SUS MEDIOS"/>
    <s v="Carga"/>
    <x v="0"/>
    <n v="9"/>
    <n v="18"/>
    <x v="0"/>
    <s v="SCHOELLER ITALIA"/>
    <s v="Retira cliente Filial"/>
    <s v="ITALIA"/>
    <m/>
    <m/>
    <m/>
    <m/>
    <n v="60"/>
    <x v="12"/>
    <x v="176"/>
    <x v="22"/>
    <m/>
    <n v="0"/>
    <x v="0"/>
    <x v="0"/>
    <s v="SI"/>
    <s v="SI"/>
    <s v="Adelanto"/>
    <n v="0"/>
    <n v="1"/>
    <s v="CLIENTES"/>
    <x v="35"/>
    <x v="8"/>
    <n v="468"/>
    <n v="18"/>
    <n v="0.2"/>
  </r>
  <r>
    <d v="2019-08-27T00:00:00"/>
    <d v="1899-12-30T10:30:00"/>
    <d v="1899-12-30T10:30:00"/>
    <m/>
    <x v="1"/>
    <s v="JAR"/>
    <d v="2019-08-27T10:30:00"/>
    <m/>
    <s v="TXT"/>
    <s v="Descarga"/>
    <x v="0"/>
    <n v="3"/>
    <n v="6"/>
    <x v="0"/>
    <s v="VARIOS"/>
    <s v="Proveedor Inyección"/>
    <s v="PALAU"/>
    <m/>
    <m/>
    <m/>
    <m/>
    <n v="10"/>
    <x v="12"/>
    <x v="176"/>
    <x v="1"/>
    <m/>
    <n v="0"/>
    <x v="0"/>
    <x v="0"/>
    <s v="SI"/>
    <s v="SI"/>
    <s v="SI"/>
    <n v="0"/>
    <n v="1"/>
    <s v="PROVEEDORES"/>
    <x v="35"/>
    <x v="8"/>
    <n v="468"/>
    <n v="18"/>
    <n v="0.2"/>
  </r>
  <r>
    <d v="2019-08-27T00:00:00"/>
    <d v="1899-12-30T08:30:00"/>
    <d v="1899-12-30T08:30:00"/>
    <m/>
    <x v="1"/>
    <s v="JAR"/>
    <d v="2019-08-27T08:30:00"/>
    <n v="213004731"/>
    <s v="SUS MEDIOS"/>
    <s v="Descarga"/>
    <x v="0"/>
    <n v="2"/>
    <n v="4"/>
    <x v="0"/>
    <s v="KINGSPAN"/>
    <s v="Proveedor Roto"/>
    <s v="PALAU"/>
    <m/>
    <m/>
    <m/>
    <m/>
    <n v="15"/>
    <x v="12"/>
    <x v="176"/>
    <x v="20"/>
    <m/>
    <n v="0"/>
    <x v="0"/>
    <x v="0"/>
    <s v="SI"/>
    <s v="SI"/>
    <s v="SI"/>
    <n v="0"/>
    <n v="1"/>
    <s v="PROVEEDORES"/>
    <x v="35"/>
    <x v="8"/>
    <n v="468"/>
    <n v="18"/>
    <n v="0.2"/>
  </r>
  <r>
    <d v="2019-08-27T00:00:00"/>
    <d v="1899-12-30T21:30:00"/>
    <d v="1899-12-30T21:30:00"/>
    <m/>
    <x v="1"/>
    <s v="JAR"/>
    <d v="2019-08-27T21:30:00"/>
    <n v="3680515377"/>
    <s v="SUS MEDIOS"/>
    <s v="Carga"/>
    <x v="0"/>
    <n v="3"/>
    <n v="6"/>
    <x v="0"/>
    <s v="CHEP"/>
    <s v="Retira cliente Inyección"/>
    <s v="varios"/>
    <m/>
    <m/>
    <m/>
    <m/>
    <n v="30"/>
    <x v="0"/>
    <x v="176"/>
    <x v="47"/>
    <m/>
    <n v="0"/>
    <x v="0"/>
    <x v="0"/>
    <s v="SI"/>
    <s v="SI"/>
    <s v="Adelanto"/>
    <n v="0"/>
    <n v="1"/>
    <s v="CLIENTES"/>
    <x v="35"/>
    <x v="8"/>
    <n v="468"/>
    <n v="18"/>
    <n v="0.2"/>
  </r>
  <r>
    <d v="2019-08-27T00:00:00"/>
    <d v="1899-12-30T09:00:00"/>
    <m/>
    <m/>
    <x v="0"/>
    <s v="JAR"/>
    <d v="2019-08-27T09:00:00"/>
    <n v="6007291"/>
    <s v="SUS MEDIOS"/>
    <s v="Carga"/>
    <x v="0"/>
    <n v="3"/>
    <n v="6"/>
    <x v="0"/>
    <s v="SCHOELLER AUSTRIA"/>
    <s v="Retira cliente Filial"/>
    <s v="Austria"/>
    <m/>
    <m/>
    <m/>
    <m/>
    <n v="30"/>
    <x v="6"/>
    <x v="176"/>
    <x v="22"/>
    <m/>
    <n v="0"/>
    <x v="0"/>
    <x v="0"/>
    <s v="No"/>
    <s v="Sin cita"/>
    <s v="Sin cita"/>
    <n v="1"/>
    <n v="0"/>
    <s v="CLIENTES"/>
    <x v="35"/>
    <x v="8"/>
    <n v="468"/>
    <n v="18"/>
    <n v="0.2"/>
  </r>
  <r>
    <d v="2019-08-27T00:00:00"/>
    <d v="1899-12-30T07:30:00"/>
    <d v="1899-12-30T07:30:00"/>
    <m/>
    <x v="1"/>
    <s v="JAR"/>
    <d v="2019-08-27T07:30:00"/>
    <n v="29203"/>
    <s v="DAVID BERTRAN"/>
    <s v="Carga"/>
    <x v="0"/>
    <n v="2"/>
    <n v="2"/>
    <x v="0"/>
    <s v="DAVID BERTRAN"/>
    <s v="DDP Cliente Inyección"/>
    <s v="Barcelona"/>
    <m/>
    <m/>
    <m/>
    <m/>
    <n v="15"/>
    <x v="6"/>
    <x v="176"/>
    <x v="18"/>
    <m/>
    <n v="0"/>
    <x v="0"/>
    <x v="0"/>
    <s v="SI"/>
    <s v="SI"/>
    <s v="SI"/>
    <n v="0"/>
    <n v="1"/>
    <s v="TRANS. PROPIO"/>
    <x v="35"/>
    <x v="8"/>
    <n v="468"/>
    <n v="18"/>
    <n v="0.2"/>
  </r>
  <r>
    <d v="2019-08-27T00:00:00"/>
    <d v="1899-12-30T16:30:00"/>
    <d v="1899-12-30T16:30:00"/>
    <m/>
    <x v="1"/>
    <s v="JAR"/>
    <d v="2019-08-27T16:30:00"/>
    <s v="29521-29548"/>
    <s v="SUS MEDIOS"/>
    <s v="Carga"/>
    <x v="0"/>
    <n v="1"/>
    <n v="2"/>
    <x v="0"/>
    <s v="ICOMMERS"/>
    <s v="Retira cliente Roto"/>
    <s v="varios"/>
    <m/>
    <m/>
    <m/>
    <m/>
    <n v="15"/>
    <x v="3"/>
    <x v="176"/>
    <x v="8"/>
    <m/>
    <n v="0"/>
    <x v="0"/>
    <x v="0"/>
    <s v="SI"/>
    <s v="SI"/>
    <s v="SI"/>
    <n v="0"/>
    <n v="1"/>
    <s v="CLIENTES"/>
    <x v="35"/>
    <x v="8"/>
    <n v="468"/>
    <n v="18"/>
    <n v="0.2"/>
  </r>
  <r>
    <d v="2019-08-27T00:00:00"/>
    <d v="1899-12-30T14:30:00"/>
    <d v="1899-12-30T14:30:00"/>
    <m/>
    <x v="1"/>
    <s v="JAR"/>
    <d v="2019-08-27T14:30:00"/>
    <m/>
    <s v="GONZATRANS"/>
    <s v="Carga"/>
    <x v="0"/>
    <n v="6"/>
    <n v="12"/>
    <x v="0"/>
    <s v="GONZATRANS"/>
    <s v="DDP Cliente Inyección"/>
    <s v="Jaén"/>
    <m/>
    <m/>
    <m/>
    <m/>
    <n v="30"/>
    <x v="6"/>
    <x v="176"/>
    <x v="1"/>
    <m/>
    <n v="0"/>
    <x v="0"/>
    <x v="0"/>
    <s v="SI"/>
    <s v="SI"/>
    <s v="Adelanto"/>
    <n v="0"/>
    <n v="1"/>
    <s v="TRANS. PROPIO"/>
    <x v="35"/>
    <x v="8"/>
    <n v="468"/>
    <n v="18"/>
    <n v="0.2"/>
  </r>
  <r>
    <d v="2019-08-27T00:00:00"/>
    <d v="1899-12-30T10:00:00"/>
    <m/>
    <m/>
    <x v="0"/>
    <s v="JAR"/>
    <d v="2019-08-27T10:00:00"/>
    <n v="413009784"/>
    <s v="SUS MEDIOS"/>
    <s v="Descarga"/>
    <x v="0"/>
    <n v="2"/>
    <n v="4"/>
    <x v="0"/>
    <s v="BEKUPLAST"/>
    <s v="Proveedor Inyección"/>
    <s v="PALAU"/>
    <m/>
    <m/>
    <m/>
    <m/>
    <n v="15"/>
    <x v="12"/>
    <x v="176"/>
    <x v="14"/>
    <m/>
    <n v="0"/>
    <x v="0"/>
    <x v="0"/>
    <s v="No"/>
    <s v="Sin cita"/>
    <s v="Sin cita"/>
    <n v="1"/>
    <n v="0"/>
    <s v="PROVEEDORES"/>
    <x v="35"/>
    <x v="8"/>
    <n v="468"/>
    <n v="18"/>
    <n v="0.2"/>
  </r>
  <r>
    <d v="2019-08-27T00:00:00"/>
    <d v="1899-12-30T11:15:00"/>
    <d v="1899-12-30T11:15:00"/>
    <m/>
    <x v="1"/>
    <s v="JAR"/>
    <d v="2019-08-27T11:30:00"/>
    <m/>
    <s v="DAVID BERTRAN"/>
    <s v="Carga"/>
    <x v="0"/>
    <n v="4"/>
    <n v="6"/>
    <x v="0"/>
    <s v="AQUA AMBIENT"/>
    <s v="DDP Cliente Roto"/>
    <s v="montmelo"/>
    <m/>
    <m/>
    <m/>
    <m/>
    <n v="20"/>
    <x v="5"/>
    <x v="176"/>
    <x v="75"/>
    <m/>
    <n v="0"/>
    <x v="0"/>
    <x v="0"/>
    <s v="SI"/>
    <s v="SI"/>
    <s v="SI"/>
    <n v="0"/>
    <n v="1"/>
    <s v="TRANS. PROPIO"/>
    <x v="35"/>
    <x v="8"/>
    <n v="468"/>
    <n v="18"/>
    <n v="0.2"/>
  </r>
  <r>
    <d v="2019-08-27T00:00:00"/>
    <d v="1899-12-30T15:30:00"/>
    <d v="1899-12-30T15:30:00"/>
    <m/>
    <x v="1"/>
    <s v="JAR"/>
    <d v="2019-08-27T15:30:00"/>
    <n v="27643"/>
    <s v="DASCHER"/>
    <s v="Carga"/>
    <x v="0"/>
    <n v="2"/>
    <n v="2"/>
    <x v="0"/>
    <s v="CAVYCAR"/>
    <s v="Retira cliente Roto"/>
    <s v="Guipuzcoa"/>
    <m/>
    <m/>
    <m/>
    <m/>
    <n v="20"/>
    <x v="3"/>
    <x v="176"/>
    <x v="7"/>
    <m/>
    <n v="0"/>
    <x v="0"/>
    <x v="0"/>
    <s v="SI"/>
    <s v="SI"/>
    <s v="SI"/>
    <n v="0"/>
    <n v="1"/>
    <s v="CLIENTES"/>
    <x v="35"/>
    <x v="8"/>
    <n v="468"/>
    <n v="18"/>
    <n v="0.2"/>
  </r>
  <r>
    <d v="2019-08-27T00:00:00"/>
    <d v="1899-12-30T12:30:00"/>
    <m/>
    <m/>
    <x v="0"/>
    <s v="JAR"/>
    <d v="2019-08-27T12:30:00"/>
    <n v="29553"/>
    <s v="SUS MEDIOS"/>
    <s v="Carga"/>
    <x v="0"/>
    <n v="1"/>
    <n v="1"/>
    <x v="0"/>
    <s v="ARTIPLAS"/>
    <s v="Retira cliente Inyección"/>
    <s v="Vizcaya"/>
    <m/>
    <m/>
    <m/>
    <m/>
    <n v="10"/>
    <x v="5"/>
    <x v="176"/>
    <x v="5"/>
    <m/>
    <n v="0"/>
    <x v="0"/>
    <x v="0"/>
    <s v="No"/>
    <s v="Sin cita"/>
    <s v="Sin cita"/>
    <n v="1"/>
    <n v="0"/>
    <s v="CLIENTES"/>
    <x v="35"/>
    <x v="8"/>
    <n v="468"/>
    <n v="18"/>
    <n v="0.2"/>
  </r>
  <r>
    <d v="2019-08-27T00:00:00"/>
    <d v="1899-12-30T13:30:00"/>
    <d v="1899-12-30T13:30:00"/>
    <m/>
    <x v="1"/>
    <s v="JAR"/>
    <d v="2019-08-27T13:30:00"/>
    <m/>
    <s v="DAVID BERTRAN"/>
    <s v="Carga"/>
    <x v="0"/>
    <n v="4"/>
    <n v="4"/>
    <x v="0"/>
    <s v="INORPACK"/>
    <s v="DDP Cliente Inyección"/>
    <s v="Abrera"/>
    <m/>
    <m/>
    <m/>
    <m/>
    <n v="15"/>
    <x v="5"/>
    <x v="176"/>
    <x v="6"/>
    <m/>
    <n v="0"/>
    <x v="0"/>
    <x v="0"/>
    <s v="SI"/>
    <s v="SI"/>
    <s v="SI"/>
    <n v="0"/>
    <n v="1"/>
    <s v="TRANS. PROPIO"/>
    <x v="35"/>
    <x v="8"/>
    <n v="468"/>
    <n v="18"/>
    <n v="0.2"/>
  </r>
  <r>
    <d v="2019-08-27T00:00:00"/>
    <d v="1899-12-30T20:00:00"/>
    <d v="1899-12-30T20:00:00"/>
    <m/>
    <x v="1"/>
    <s v="JAR"/>
    <d v="2019-08-27T20:00:00"/>
    <n v="27713"/>
    <s v="SESE"/>
    <s v="Carga"/>
    <x v="1"/>
    <n v="13.5"/>
    <n v="26"/>
    <x v="0"/>
    <s v="VALEO MARRUECOS"/>
    <s v="Retira cliente Inyección"/>
    <s v="Marruecos"/>
    <m/>
    <m/>
    <m/>
    <m/>
    <n v="60"/>
    <x v="4"/>
    <x v="176"/>
    <x v="50"/>
    <m/>
    <n v="1"/>
    <x v="0"/>
    <x v="0"/>
    <s v="SI"/>
    <s v="SI"/>
    <s v="SI"/>
    <n v="0"/>
    <n v="1"/>
    <s v="CLIENTES"/>
    <x v="35"/>
    <x v="8"/>
    <n v="468"/>
    <n v="18"/>
    <n v="0.2"/>
  </r>
  <r>
    <d v="2019-08-28T00:00:00"/>
    <d v="1899-12-30T15:00:00"/>
    <d v="1899-12-30T15:00:00"/>
    <m/>
    <x v="1"/>
    <s v="JAR"/>
    <d v="2019-08-28T15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7"/>
    <x v="39"/>
    <m/>
    <n v="1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16:00:00"/>
    <d v="1899-12-30T16:00:00"/>
    <m/>
    <x v="1"/>
    <s v="JAR"/>
    <d v="2019-08-28T16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7"/>
    <x v="13"/>
    <m/>
    <n v="1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18:00:00"/>
    <d v="1899-12-30T18:00:00"/>
    <m/>
    <x v="1"/>
    <s v="JAR"/>
    <d v="2019-08-28T18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7"/>
    <x v="39"/>
    <m/>
    <n v="1"/>
    <x v="0"/>
    <x v="0"/>
    <s v="SI"/>
    <s v="SI"/>
    <s v="Adelanto"/>
    <n v="0"/>
    <n v="1"/>
    <s v="TRANS. PROPIO"/>
    <x v="35"/>
    <x v="8"/>
    <n v="468"/>
    <n v="18"/>
    <n v="0.2"/>
  </r>
  <r>
    <d v="2019-08-28T00:00:00"/>
    <d v="1899-12-30T19:00:00"/>
    <d v="1899-12-30T19:00:00"/>
    <m/>
    <x v="1"/>
    <s v="JAR"/>
    <d v="2019-08-28T19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8"/>
    <x v="13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16:45:00"/>
    <d v="1899-12-30T16:45:00"/>
    <m/>
    <x v="1"/>
    <s v="JAR"/>
    <d v="2019-08-28T17:00:00"/>
    <m/>
    <s v="SUS MEDIOS"/>
    <s v="Carga"/>
    <x v="0"/>
    <n v="2"/>
    <n v="3"/>
    <x v="0"/>
    <s v="AQUA AMBIENT"/>
    <s v="Retira cliente Roto"/>
    <s v="varios"/>
    <m/>
    <m/>
    <m/>
    <m/>
    <n v="15"/>
    <x v="4"/>
    <x v="177"/>
    <x v="87"/>
    <m/>
    <n v="0"/>
    <x v="0"/>
    <x v="0"/>
    <s v="SI"/>
    <s v="SI"/>
    <s v="SI"/>
    <n v="0"/>
    <n v="1"/>
    <s v="CLIENTES"/>
    <x v="35"/>
    <x v="8"/>
    <n v="468"/>
    <n v="18"/>
    <n v="0.2"/>
  </r>
  <r>
    <d v="2019-08-28T00:00:00"/>
    <d v="1899-12-30T14:00:00"/>
    <d v="1899-12-30T14:00:00"/>
    <m/>
    <x v="1"/>
    <s v="JAR"/>
    <d v="2019-08-28T14:00:00"/>
    <n v="29370"/>
    <s v="J H L"/>
    <s v="Carga"/>
    <x v="1"/>
    <n v="13.5"/>
    <n v="26"/>
    <x v="0"/>
    <s v="MAAP- MA AUTOMOTIVE PT."/>
    <s v="DDP Cliente Inyección"/>
    <s v="Portugal"/>
    <m/>
    <m/>
    <m/>
    <m/>
    <n v="60"/>
    <x v="0"/>
    <x v="177"/>
    <x v="42"/>
    <m/>
    <n v="1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08:00:00"/>
    <d v="1899-12-30T08:00:00"/>
    <m/>
    <x v="1"/>
    <s v="JAR"/>
    <d v="2019-08-28T08:00:00"/>
    <m/>
    <s v="ALGAITRUCK"/>
    <s v="Descarga"/>
    <x v="1"/>
    <n v="13.5"/>
    <n v="26"/>
    <x v="0"/>
    <s v="SCHOELLER  LORQUI"/>
    <s v="Entre plantas"/>
    <s v="PALAU"/>
    <m/>
    <m/>
    <m/>
    <m/>
    <n v="60"/>
    <x v="12"/>
    <x v="177"/>
    <x v="9"/>
    <m/>
    <n v="1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10:00:00"/>
    <d v="1899-12-30T10:00:00"/>
    <m/>
    <x v="1"/>
    <s v="JAR"/>
    <d v="2019-08-28T10:00:00"/>
    <s v="CB- 1375"/>
    <s v="NOUTRANSPORT"/>
    <s v="Descarga"/>
    <x v="1"/>
    <n v="13.5"/>
    <n v="26"/>
    <x v="0"/>
    <s v="SCHOELLER GAILLON"/>
    <s v="Filial Import"/>
    <s v="GAILLON"/>
    <m/>
    <m/>
    <m/>
    <m/>
    <n v="60"/>
    <x v="6"/>
    <x v="177"/>
    <x v="14"/>
    <m/>
    <n v="1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09:00:00"/>
    <d v="1899-12-30T09:00:00"/>
    <m/>
    <x v="1"/>
    <s v="JAR"/>
    <d v="2019-08-28T09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4"/>
    <x v="177"/>
    <x v="12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8T00:00:00"/>
    <d v="1899-12-30T11:00:00"/>
    <d v="1899-12-30T11:00:00"/>
    <m/>
    <x v="1"/>
    <s v="JAR"/>
    <d v="2019-08-28T11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4"/>
    <x v="177"/>
    <x v="7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8T00:00:00"/>
    <d v="1899-12-30T12:00:00"/>
    <d v="1899-12-30T12:00:00"/>
    <m/>
    <x v="1"/>
    <s v="JAR"/>
    <d v="2019-08-28T12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12"/>
    <x v="178"/>
    <x v="2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13:00:00"/>
    <d v="1899-12-30T13:00:00"/>
    <m/>
    <x v="1"/>
    <s v="JAR"/>
    <d v="2019-08-28T13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12"/>
    <x v="178"/>
    <x v="37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13:30:00"/>
    <d v="1899-12-30T13:30:00"/>
    <m/>
    <x v="1"/>
    <s v="JAR"/>
    <d v="2019-08-28T13:30:00"/>
    <n v="3680515390"/>
    <s v="SUS MEDIOS"/>
    <s v="Descarga"/>
    <x v="1"/>
    <n v="13.5"/>
    <n v="26"/>
    <x v="0"/>
    <s v="CHEP"/>
    <s v="Proveedor Inyección"/>
    <s v="PALAU"/>
    <s v="Tapas Negras"/>
    <m/>
    <m/>
    <m/>
    <n v="60"/>
    <x v="3"/>
    <x v="177"/>
    <x v="22"/>
    <m/>
    <n v="1"/>
    <x v="0"/>
    <x v="0"/>
    <s v="SI"/>
    <s v="SI"/>
    <s v="Adelanto"/>
    <n v="0"/>
    <n v="1"/>
    <s v="PROVEEDORES"/>
    <x v="35"/>
    <x v="8"/>
    <n v="468"/>
    <n v="18"/>
    <n v="0.2"/>
  </r>
  <r>
    <d v="2019-08-28T00:00:00"/>
    <d v="1899-12-30T21:30:00"/>
    <d v="1899-12-30T21:30:00"/>
    <m/>
    <x v="1"/>
    <s v="JAR"/>
    <d v="2019-08-28T21:30:00"/>
    <n v="36800515502"/>
    <s v="SUS MEDIOS"/>
    <s v="Carga"/>
    <x v="1"/>
    <n v="13.5"/>
    <n v="26"/>
    <x v="0"/>
    <s v="CHEP"/>
    <s v="Retira cliente Inyección"/>
    <s v="Francia"/>
    <m/>
    <m/>
    <m/>
    <m/>
    <n v="60"/>
    <x v="6"/>
    <x v="177"/>
    <x v="22"/>
    <m/>
    <n v="1"/>
    <x v="0"/>
    <x v="0"/>
    <s v="SI"/>
    <s v="SI"/>
    <s v="Adelanto"/>
    <n v="0"/>
    <n v="1"/>
    <s v="CLIENTES"/>
    <x v="35"/>
    <x v="8"/>
    <n v="468"/>
    <n v="18"/>
    <n v="0.2"/>
  </r>
  <r>
    <d v="2019-08-28T00:00:00"/>
    <d v="1899-12-30T11:30:00"/>
    <d v="1899-12-30T11:30:00"/>
    <m/>
    <x v="1"/>
    <s v="JAR"/>
    <d v="2019-08-28T11:30:00"/>
    <n v="28472"/>
    <s v="GONZATRANS"/>
    <s v="Carga"/>
    <x v="0"/>
    <n v="10"/>
    <n v="20"/>
    <x v="0"/>
    <s v="DS SMITH CARTON PLASTICOS"/>
    <s v="DDP Cliente Inyección"/>
    <s v="madrid"/>
    <m/>
    <m/>
    <m/>
    <m/>
    <n v="45"/>
    <x v="0"/>
    <x v="177"/>
    <x v="13"/>
    <m/>
    <n v="0"/>
    <x v="0"/>
    <x v="0"/>
    <s v="SI"/>
    <s v="SI"/>
    <s v="Retraso"/>
    <n v="1"/>
    <n v="0"/>
    <s v="TRANS. PROPIO"/>
    <x v="35"/>
    <x v="8"/>
    <n v="468"/>
    <n v="18"/>
    <n v="0.2"/>
  </r>
  <r>
    <d v="2019-08-28T00:00:00"/>
    <d v="1899-12-30T15:30:00"/>
    <d v="1899-12-30T15:30:00"/>
    <m/>
    <x v="1"/>
    <s v="JAR"/>
    <d v="2019-08-28T15:30:00"/>
    <n v="6007542"/>
    <s v="SUS MEDIOS"/>
    <s v="Carga"/>
    <x v="0"/>
    <n v="12"/>
    <n v="23"/>
    <x v="0"/>
    <s v="SCHOELLER UK"/>
    <s v="Retira cliente Filial"/>
    <s v="Uk"/>
    <m/>
    <m/>
    <m/>
    <m/>
    <n v="40"/>
    <x v="0"/>
    <x v="177"/>
    <x v="7"/>
    <m/>
    <n v="0"/>
    <x v="0"/>
    <x v="0"/>
    <s v="SI"/>
    <s v="SI"/>
    <s v="SI"/>
    <n v="0"/>
    <n v="1"/>
    <s v="CLIENTES"/>
    <x v="35"/>
    <x v="8"/>
    <n v="468"/>
    <n v="18"/>
    <n v="0.2"/>
  </r>
  <r>
    <d v="2019-08-28T00:00:00"/>
    <d v="1899-12-30T14:30:00"/>
    <d v="1899-12-30T14:30:00"/>
    <m/>
    <x v="1"/>
    <s v="JAR"/>
    <d v="2019-08-28T14:3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3"/>
    <x v="178"/>
    <x v="2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16:30:00"/>
    <d v="1899-12-30T16:30:00"/>
    <m/>
    <x v="1"/>
    <s v="JAR"/>
    <d v="2019-08-28T16:3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12"/>
    <x v="178"/>
    <x v="2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17:00:00"/>
    <d v="1899-12-30T17:00:00"/>
    <m/>
    <x v="1"/>
    <s v="JAR"/>
    <d v="2019-08-28T17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12"/>
    <x v="178"/>
    <x v="36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20:00:00"/>
    <d v="1899-12-30T20:00:00"/>
    <m/>
    <x v="1"/>
    <s v="JAR"/>
    <d v="2019-08-28T20:00:00"/>
    <n v="28219"/>
    <s v="J G H"/>
    <s v="Carga"/>
    <x v="1"/>
    <n v="13.5"/>
    <n v="26"/>
    <x v="2"/>
    <s v="BIO BERI SL"/>
    <s v="DDP Cliente Inyección"/>
    <s v="Murcia"/>
    <s v="Entrega en Campa JGH"/>
    <m/>
    <m/>
    <m/>
    <n v="45"/>
    <x v="4"/>
    <x v="178"/>
    <x v="50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8T00:00:00"/>
    <d v="1899-12-30T12:30:00"/>
    <d v="1899-12-30T12:30:00"/>
    <m/>
    <x v="1"/>
    <s v="JAR"/>
    <d v="2019-08-28T12:30:00"/>
    <n v="29141"/>
    <s v="SUS MEDIOS"/>
    <s v="Carga"/>
    <x v="0"/>
    <n v="1"/>
    <n v="2"/>
    <x v="0"/>
    <s v="HDAD FARM MEDITERRANEO-HEFAME"/>
    <s v="Retira cliente Inyección"/>
    <s v="Murcia"/>
    <m/>
    <m/>
    <m/>
    <m/>
    <n v="15"/>
    <x v="6"/>
    <x v="177"/>
    <x v="5"/>
    <m/>
    <n v="0"/>
    <x v="0"/>
    <x v="0"/>
    <s v="SI"/>
    <s v="SI"/>
    <s v="SI"/>
    <n v="0"/>
    <n v="1"/>
    <s v="CLIENTES"/>
    <x v="35"/>
    <x v="8"/>
    <n v="468"/>
    <n v="18"/>
    <n v="0.2"/>
  </r>
  <r>
    <d v="2019-08-28T00:00:00"/>
    <d v="1899-12-30T10:30:00"/>
    <d v="1899-12-30T10:30:00"/>
    <m/>
    <x v="1"/>
    <s v="JAR"/>
    <d v="2019-08-28T10:30:00"/>
    <s v="varios pedidos"/>
    <s v="DAVID BERTRAN"/>
    <s v="Carga"/>
    <x v="0"/>
    <n v="4"/>
    <n v="6"/>
    <x v="0"/>
    <s v="DAVID BERTRAN"/>
    <s v="DDP Cliente Inyección"/>
    <s v="Abrera"/>
    <m/>
    <m/>
    <m/>
    <m/>
    <n v="15"/>
    <x v="5"/>
    <x v="177"/>
    <x v="1"/>
    <m/>
    <n v="0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11:15:00"/>
    <m/>
    <m/>
    <x v="0"/>
    <s v="JAR"/>
    <d v="2019-08-28T11:30:00"/>
    <m/>
    <s v="SUS MEDIOS"/>
    <s v="Descarga"/>
    <x v="0"/>
    <n v="3"/>
    <n v="6"/>
    <x v="0"/>
    <s v="AQUA AMBIENT"/>
    <s v="Proveedor Roto"/>
    <s v="PALAU"/>
    <s v="Tapas fundición"/>
    <m/>
    <m/>
    <m/>
    <n v="20"/>
    <x v="13"/>
    <x v="177"/>
    <x v="75"/>
    <m/>
    <n v="0"/>
    <x v="0"/>
    <x v="0"/>
    <s v="No"/>
    <s v="Sin cita"/>
    <s v="Sin cita"/>
    <n v="1"/>
    <n v="0"/>
    <s v="PROVEEDORES"/>
    <x v="35"/>
    <x v="8"/>
    <n v="468"/>
    <n v="18"/>
    <n v="0.2"/>
  </r>
  <r>
    <d v="2019-08-28T00:00:00"/>
    <d v="1899-12-30T17:30:00"/>
    <d v="1899-12-30T17:30:00"/>
    <m/>
    <x v="1"/>
    <s v="JAR"/>
    <d v="2019-08-28T17:30:00"/>
    <m/>
    <s v="TRANSABADELL"/>
    <s v="Carga"/>
    <x v="0"/>
    <n v="2"/>
    <n v="4"/>
    <x v="0"/>
    <s v="TRANSABADELL"/>
    <s v="Recogida diaria"/>
    <s v="varios"/>
    <m/>
    <m/>
    <m/>
    <m/>
    <n v="20"/>
    <x v="3"/>
    <x v="177"/>
    <x v="56"/>
    <m/>
    <n v="0"/>
    <x v="0"/>
    <x v="0"/>
    <s v="SI"/>
    <s v="SI"/>
    <s v="SI"/>
    <n v="0"/>
    <n v="1"/>
    <s v="TRANS. PROPIO"/>
    <x v="35"/>
    <x v="8"/>
    <n v="468"/>
    <n v="18"/>
    <n v="0.2"/>
  </r>
  <r>
    <d v="2019-08-28T00:00:00"/>
    <d v="1899-12-30T11:45:00"/>
    <m/>
    <m/>
    <x v="0"/>
    <s v="JAR"/>
    <d v="2019-08-28T12:00:00"/>
    <m/>
    <s v="SUS MEDIOS"/>
    <s v="Descarga"/>
    <x v="0"/>
    <n v="6"/>
    <n v="12"/>
    <x v="0"/>
    <s v="CHEP"/>
    <s v="Proveedor Inyección"/>
    <s v="PALAU"/>
    <s v="Tapas Negras"/>
    <m/>
    <m/>
    <m/>
    <n v="30"/>
    <x v="3"/>
    <x v="177"/>
    <x v="63"/>
    <m/>
    <n v="0"/>
    <x v="0"/>
    <x v="0"/>
    <s v="No"/>
    <s v="Sin cita"/>
    <s v="Sin cita"/>
    <n v="1"/>
    <n v="0"/>
    <s v="PROVEEDORES"/>
    <x v="35"/>
    <x v="8"/>
    <n v="468"/>
    <n v="18"/>
    <n v="0.2"/>
  </r>
  <r>
    <d v="2019-08-28T00:00:00"/>
    <d v="1899-12-30T18:30:00"/>
    <d v="1899-12-30T18:30:00"/>
    <m/>
    <x v="1"/>
    <s v="JAR"/>
    <d v="2019-08-28T18:30:00"/>
    <s v="VARIOS"/>
    <s v="GONZATRANS"/>
    <s v="Carga"/>
    <x v="1"/>
    <n v="13.5"/>
    <n v="26"/>
    <x v="0"/>
    <s v="GONZATRANS"/>
    <s v="Recogida diaria"/>
    <s v="VARIOS"/>
    <m/>
    <m/>
    <m/>
    <m/>
    <n v="60"/>
    <x v="4"/>
    <x v="177"/>
    <x v="48"/>
    <m/>
    <n v="1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07:00:00"/>
    <d v="1899-12-30T07:00:00"/>
    <m/>
    <x v="1"/>
    <s v="JAR"/>
    <d v="2019-08-29T07:00:00"/>
    <m/>
    <s v="SUS MEDIOS"/>
    <s v="Descarga"/>
    <x v="0"/>
    <n v="6"/>
    <n v="12"/>
    <x v="0"/>
    <s v="SERRADORA DOMENECH"/>
    <s v="Proveedor Inyección"/>
    <s v="PALAU"/>
    <m/>
    <m/>
    <m/>
    <m/>
    <n v="30"/>
    <x v="12"/>
    <x v="178"/>
    <x v="61"/>
    <m/>
    <n v="0"/>
    <x v="0"/>
    <x v="0"/>
    <s v="SI"/>
    <s v="SI"/>
    <s v="SI"/>
    <n v="0"/>
    <n v="1"/>
    <s v="PROVEEDORES"/>
    <x v="35"/>
    <x v="8"/>
    <n v="468"/>
    <n v="18"/>
    <n v="0.2"/>
  </r>
  <r>
    <d v="2019-08-29T00:00:00"/>
    <d v="1899-12-30T08:00:00"/>
    <d v="1899-12-30T08:00:00"/>
    <m/>
    <x v="1"/>
    <s v="JAR"/>
    <d v="2019-08-29T08:00:00"/>
    <s v="residuos"/>
    <s v="DAVID BERTRAN"/>
    <s v="Carga"/>
    <x v="0"/>
    <n v="4"/>
    <n v="6"/>
    <x v="0"/>
    <s v="DAVID BERTRAN"/>
    <s v="Recogida diaria"/>
    <s v="La llagosta"/>
    <m/>
    <m/>
    <m/>
    <m/>
    <n v="20"/>
    <x v="6"/>
    <x v="178"/>
    <x v="9"/>
    <m/>
    <n v="0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09:00:00"/>
    <d v="1899-12-30T09:00:00"/>
    <m/>
    <x v="1"/>
    <s v="JAR"/>
    <d v="2019-08-29T09:00:00"/>
    <n v="29349"/>
    <s v="SUS MEDIOS"/>
    <s v="Carga"/>
    <x v="0"/>
    <n v="1"/>
    <n v="1"/>
    <x v="0"/>
    <s v="VARIOS"/>
    <s v="Retira cliente Inyección"/>
    <s v="Alava"/>
    <m/>
    <m/>
    <m/>
    <m/>
    <n v="15"/>
    <x v="12"/>
    <x v="178"/>
    <x v="22"/>
    <m/>
    <n v="0"/>
    <x v="0"/>
    <x v="0"/>
    <s v="SI"/>
    <s v="SI"/>
    <s v="SI"/>
    <n v="0"/>
    <n v="1"/>
    <s v="CLIENTES"/>
    <x v="35"/>
    <x v="8"/>
    <n v="468"/>
    <n v="18"/>
    <n v="0.2"/>
  </r>
  <r>
    <d v="2019-08-29T00:00:00"/>
    <d v="1899-12-30T09:30:00"/>
    <d v="1899-12-30T09:30:00"/>
    <m/>
    <x v="1"/>
    <s v="JAR"/>
    <d v="2019-08-29T09:30:00"/>
    <m/>
    <s v="DAVID BERTRAN"/>
    <s v="Carga"/>
    <x v="0"/>
    <n v="4"/>
    <n v="6"/>
    <x v="0"/>
    <s v="RESIDUOS "/>
    <s v="Recogida diaria"/>
    <s v="La Llagosta"/>
    <m/>
    <m/>
    <m/>
    <m/>
    <n v="20"/>
    <x v="12"/>
    <x v="178"/>
    <x v="0"/>
    <m/>
    <n v="0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11:00:00"/>
    <d v="1899-12-30T11:00:00"/>
    <m/>
    <x v="1"/>
    <s v="JAR"/>
    <d v="2019-08-29T11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4"/>
    <x v="178"/>
    <x v="47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29T00:00:00"/>
    <d v="1899-12-30T11:30:00"/>
    <d v="1899-12-30T11:30:00"/>
    <m/>
    <x v="1"/>
    <s v="JAR"/>
    <d v="2019-08-29T11:30:00"/>
    <m/>
    <s v="DAVID BERTRAN"/>
    <s v="Carga"/>
    <x v="0"/>
    <n v="4"/>
    <n v="6"/>
    <x v="0"/>
    <s v="RESIDUOS "/>
    <s v="Recogida diaria"/>
    <s v="La Llagosta"/>
    <m/>
    <m/>
    <m/>
    <m/>
    <n v="20"/>
    <x v="12"/>
    <x v="178"/>
    <x v="3"/>
    <m/>
    <n v="0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13:00:00"/>
    <d v="1899-12-30T13:00:00"/>
    <m/>
    <x v="1"/>
    <s v="JAR"/>
    <d v="2019-08-29T13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4"/>
    <x v="179"/>
    <x v="13"/>
    <m/>
    <n v="1"/>
    <x v="0"/>
    <x v="0"/>
    <s v="SI"/>
    <s v="Retraso"/>
    <s v="Retraso"/>
    <n v="1"/>
    <n v="0"/>
    <s v="TRANS. PROPIO"/>
    <x v="35"/>
    <x v="8"/>
    <n v="468"/>
    <n v="18"/>
    <n v="0.2"/>
  </r>
  <r>
    <d v="2019-08-29T00:00:00"/>
    <d v="1899-12-30T13:15:00"/>
    <m/>
    <m/>
    <x v="0"/>
    <s v="JAR"/>
    <d v="2019-08-29T13:30:00"/>
    <n v="29502"/>
    <s v="SEUR"/>
    <s v="Carga"/>
    <x v="0"/>
    <n v="1"/>
    <n v="1"/>
    <x v="0"/>
    <s v="SEUR"/>
    <s v="Retira cliente Inyección"/>
    <s v="Madrid"/>
    <m/>
    <m/>
    <m/>
    <m/>
    <n v="10"/>
    <x v="6"/>
    <x v="178"/>
    <x v="60"/>
    <m/>
    <n v="0"/>
    <x v="0"/>
    <x v="0"/>
    <s v="No"/>
    <s v="Sin cita"/>
    <s v="Sin cita"/>
    <n v="1"/>
    <n v="0"/>
    <s v="CLIENTES"/>
    <x v="35"/>
    <x v="8"/>
    <n v="468"/>
    <n v="18"/>
    <n v="0.2"/>
  </r>
  <r>
    <d v="2019-08-29T00:00:00"/>
    <d v="1899-12-30T13:30:00"/>
    <d v="1899-12-30T13:30:00"/>
    <m/>
    <x v="1"/>
    <s v="JAR"/>
    <d v="2019-08-29T13:30:00"/>
    <n v="6007542"/>
    <s v="SUS MEDIOS"/>
    <s v="Carga"/>
    <x v="0"/>
    <n v="9"/>
    <n v="19"/>
    <x v="0"/>
    <s v="SCHOELLER UK"/>
    <s v="Retira cliente Filial"/>
    <s v="UK"/>
    <m/>
    <m/>
    <m/>
    <m/>
    <n v="40"/>
    <x v="4"/>
    <x v="178"/>
    <x v="6"/>
    <m/>
    <n v="0"/>
    <x v="0"/>
    <x v="0"/>
    <s v="SI"/>
    <s v="SI"/>
    <s v="SI"/>
    <n v="0"/>
    <n v="1"/>
    <s v="CLIENTES"/>
    <x v="35"/>
    <x v="8"/>
    <n v="468"/>
    <n v="18"/>
    <n v="0.2"/>
  </r>
  <r>
    <d v="2019-08-29T00:00:00"/>
    <d v="1899-12-30T14:00:00"/>
    <d v="1899-12-30T14:00:00"/>
    <m/>
    <x v="1"/>
    <s v="JAR"/>
    <d v="2019-08-29T14:00:00"/>
    <n v="29370"/>
    <s v="J H L"/>
    <s v="Carga"/>
    <x v="1"/>
    <n v="13.5"/>
    <n v="26"/>
    <x v="0"/>
    <s v="MAAP- MA AUTOMOTIVE PT."/>
    <s v="DDP Cliente Inyección"/>
    <s v="Portugal"/>
    <m/>
    <m/>
    <m/>
    <m/>
    <n v="45"/>
    <x v="4"/>
    <x v="178"/>
    <x v="42"/>
    <m/>
    <n v="1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14:30:00"/>
    <d v="1899-12-30T14:30:00"/>
    <m/>
    <x v="1"/>
    <s v="JAR"/>
    <d v="2019-08-29T14:30:00"/>
    <m/>
    <s v="DAVID BERTRAN"/>
    <s v="Carga"/>
    <x v="0"/>
    <n v="4"/>
    <n v="6"/>
    <x v="0"/>
    <s v="RESIDUOS "/>
    <s v="Recogida diaria"/>
    <s v="La llagosta"/>
    <m/>
    <m/>
    <m/>
    <m/>
    <n v="15"/>
    <x v="6"/>
    <x v="178"/>
    <x v="12"/>
    <m/>
    <n v="0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16:00:00"/>
    <d v="1899-12-30T16:00:00"/>
    <m/>
    <x v="1"/>
    <s v="JAR"/>
    <d v="2019-08-29T16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4"/>
    <x v="160"/>
    <x v="13"/>
    <m/>
    <n v="1"/>
    <x v="0"/>
    <x v="0"/>
    <s v="SI"/>
    <s v="Adelanto"/>
    <s v="Adelanto"/>
    <n v="0"/>
    <n v="1"/>
    <s v="TRANS. PROPIO"/>
    <x v="31"/>
    <x v="8"/>
    <n v="468"/>
    <n v="18"/>
    <n v="0.2"/>
  </r>
  <r>
    <d v="2019-08-29T00:00:00"/>
    <d v="1899-12-30T17:30:00"/>
    <d v="1899-12-30T17:30:00"/>
    <m/>
    <x v="1"/>
    <s v="JAR"/>
    <d v="2019-08-29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78"/>
    <x v="56"/>
    <m/>
    <n v="0"/>
    <x v="0"/>
    <x v="0"/>
    <s v="SI"/>
    <s v="SI"/>
    <s v="SI"/>
    <n v="0"/>
    <n v="1"/>
    <s v="TRANS. PROPIO"/>
    <x v="35"/>
    <x v="8"/>
    <n v="468"/>
    <n v="18"/>
    <n v="0.2"/>
  </r>
  <r>
    <d v="2019-08-29T00:00:00"/>
    <d v="1899-12-30T18:00:00"/>
    <d v="1899-12-30T18:00:00"/>
    <m/>
    <x v="1"/>
    <s v="JAR"/>
    <d v="2019-08-29T18:00:00"/>
    <n v="29473"/>
    <s v="GONZATRANS"/>
    <s v="Carga"/>
    <x v="1"/>
    <n v="13.5"/>
    <n v="26"/>
    <x v="2"/>
    <s v="ENRIQUE MORATINOS "/>
    <s v="DDP Cliente Inyección"/>
    <s v="León"/>
    <m/>
    <m/>
    <m/>
    <m/>
    <n v="45"/>
    <x v="6"/>
    <x v="180"/>
    <x v="13"/>
    <m/>
    <n v="1"/>
    <x v="0"/>
    <x v="0"/>
    <s v="SI"/>
    <s v="Retraso"/>
    <s v="Retraso"/>
    <n v="1"/>
    <n v="0"/>
    <s v="TRANS. PROPIO"/>
    <x v="36"/>
    <x v="9"/>
    <n v="468"/>
    <n v="18"/>
    <n v="0.2"/>
  </r>
  <r>
    <d v="2019-08-29T00:00:00"/>
    <d v="1899-12-30T20:30:00"/>
    <d v="1899-12-30T20:30:00"/>
    <m/>
    <x v="1"/>
    <s v="JAR"/>
    <d v="2019-08-29T20:30:00"/>
    <n v="3701027449"/>
    <s v="SUS MEDIOS"/>
    <s v="Carga"/>
    <x v="1"/>
    <n v="13.5"/>
    <n v="26"/>
    <x v="0"/>
    <s v="CHEP"/>
    <s v="Retira cliente Inyección"/>
    <s v="Alemania"/>
    <m/>
    <m/>
    <m/>
    <m/>
    <n v="60"/>
    <x v="0"/>
    <x v="178"/>
    <x v="12"/>
    <m/>
    <n v="1"/>
    <x v="0"/>
    <x v="0"/>
    <s v="SI"/>
    <s v="SI"/>
    <s v="Adelanto"/>
    <n v="0"/>
    <n v="1"/>
    <s v="CLIENTES"/>
    <x v="35"/>
    <x v="8"/>
    <n v="468"/>
    <n v="18"/>
    <n v="0.2"/>
  </r>
  <r>
    <d v="2019-08-29T00:00:00"/>
    <d v="1899-12-30T21:00:00"/>
    <d v="1899-12-30T21:00:00"/>
    <m/>
    <x v="1"/>
    <s v="JAR"/>
    <d v="2019-08-29T21:00:00"/>
    <n v="3701027448"/>
    <s v="SUS MEDIOS"/>
    <s v="Carga"/>
    <x v="1"/>
    <n v="13.5"/>
    <n v="26"/>
    <x v="0"/>
    <s v="CHEP"/>
    <s v="Retira cliente Inyección"/>
    <s v="Alemania"/>
    <m/>
    <m/>
    <m/>
    <m/>
    <n v="60"/>
    <x v="6"/>
    <x v="179"/>
    <x v="22"/>
    <m/>
    <n v="1"/>
    <x v="0"/>
    <x v="0"/>
    <s v="SI"/>
    <s v="Retraso"/>
    <s v="Retraso"/>
    <n v="1"/>
    <n v="0"/>
    <s v="CLIENTES"/>
    <x v="35"/>
    <x v="8"/>
    <n v="468"/>
    <n v="18"/>
    <n v="0.2"/>
  </r>
  <r>
    <d v="2019-08-29T00:00:00"/>
    <d v="1899-12-30T21:30:00"/>
    <d v="1899-12-30T21:30:00"/>
    <m/>
    <x v="1"/>
    <s v="JAR"/>
    <d v="2019-08-29T21:30:00"/>
    <n v="36800515503"/>
    <s v="SUS MEDIOS"/>
    <s v="Carga"/>
    <x v="1"/>
    <n v="13.5"/>
    <n v="26"/>
    <x v="0"/>
    <s v="CHEP"/>
    <s v="Retira cliente Inyección"/>
    <s v="Alemania"/>
    <m/>
    <m/>
    <m/>
    <m/>
    <n v="60"/>
    <x v="6"/>
    <x v="178"/>
    <x v="0"/>
    <m/>
    <n v="1"/>
    <x v="0"/>
    <x v="0"/>
    <s v="SI"/>
    <s v="SI"/>
    <s v="Adelanto"/>
    <n v="0"/>
    <n v="1"/>
    <s v="CLIENTES"/>
    <x v="35"/>
    <x v="8"/>
    <n v="468"/>
    <n v="18"/>
    <n v="0.2"/>
  </r>
  <r>
    <d v="2019-08-30T00:00:00"/>
    <d v="1899-12-30T16:45:00"/>
    <d v="1899-12-30T16:45:00"/>
    <m/>
    <x v="1"/>
    <s v="JAR"/>
    <d v="2019-08-30T17:00:00"/>
    <m/>
    <s v="SUS MEDIOS"/>
    <s v="Carga"/>
    <x v="0"/>
    <n v="2"/>
    <n v="3"/>
    <x v="0"/>
    <s v="AQUA AMBIENT"/>
    <s v="Retira cliente Roto"/>
    <s v="varios"/>
    <m/>
    <m/>
    <m/>
    <m/>
    <n v="10"/>
    <x v="4"/>
    <x v="179"/>
    <x v="87"/>
    <m/>
    <n v="0"/>
    <x v="0"/>
    <x v="0"/>
    <s v="SI"/>
    <s v="SI"/>
    <s v="SI"/>
    <n v="0"/>
    <n v="1"/>
    <s v="CLIENTES"/>
    <x v="35"/>
    <x v="8"/>
    <n v="468"/>
    <n v="18"/>
    <n v="0.2"/>
  </r>
  <r>
    <d v="2019-08-30T00:00:00"/>
    <d v="1899-12-30T17:30:00"/>
    <d v="1899-12-30T17:30:00"/>
    <m/>
    <x v="1"/>
    <s v="JAR"/>
    <d v="2019-08-30T17:30:00"/>
    <m/>
    <s v="TRANSABADELL"/>
    <s v="Carga"/>
    <x v="0"/>
    <n v="2"/>
    <n v="4"/>
    <x v="0"/>
    <s v="TRANSABADELL"/>
    <s v="Recogida diaria"/>
    <s v="varios"/>
    <m/>
    <m/>
    <m/>
    <m/>
    <n v="15"/>
    <x v="0"/>
    <x v="179"/>
    <x v="56"/>
    <m/>
    <n v="0"/>
    <x v="0"/>
    <x v="0"/>
    <s v="SI"/>
    <s v="SI"/>
    <s v="SI"/>
    <n v="0"/>
    <n v="1"/>
    <s v="TRANS. PROPIO"/>
    <x v="35"/>
    <x v="8"/>
    <n v="468"/>
    <n v="18"/>
    <n v="0.2"/>
  </r>
  <r>
    <d v="2019-08-30T00:00:00"/>
    <d v="1899-12-30T21:00:00"/>
    <d v="1899-12-30T21:00:00"/>
    <m/>
    <x v="1"/>
    <s v="JAR"/>
    <d v="2019-08-30T21:00:00"/>
    <n v="3701027450"/>
    <s v="SUS MEDIOS"/>
    <s v="Carga"/>
    <x v="1"/>
    <n v="13.5"/>
    <n v="26"/>
    <x v="0"/>
    <s v="CHEP"/>
    <s v="Retira cliente Inyección"/>
    <s v="Alemania"/>
    <m/>
    <m/>
    <m/>
    <m/>
    <n v="60"/>
    <x v="0"/>
    <x v="178"/>
    <x v="13"/>
    <m/>
    <n v="1"/>
    <x v="0"/>
    <x v="0"/>
    <s v="SI"/>
    <s v="Adelanto"/>
    <s v="Adelanto"/>
    <n v="0"/>
    <n v="1"/>
    <s v="CLIENTES"/>
    <x v="35"/>
    <x v="8"/>
    <n v="468"/>
    <n v="18"/>
    <n v="0.2"/>
  </r>
  <r>
    <d v="2019-08-30T00:00:00"/>
    <d v="1899-12-30T12:00:00"/>
    <d v="1899-12-30T12:00:00"/>
    <m/>
    <x v="1"/>
    <s v="JAR"/>
    <d v="2019-08-30T12:00:00"/>
    <n v="27159"/>
    <s v="J G H"/>
    <s v="Carga"/>
    <x v="1"/>
    <n v="13.5"/>
    <n v="26"/>
    <x v="2"/>
    <s v="SERMUCO"/>
    <s v="DDP Cliente Inyección"/>
    <s v="MURCIA"/>
    <m/>
    <m/>
    <m/>
    <m/>
    <n v="45"/>
    <x v="0"/>
    <x v="179"/>
    <x v="56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30T00:00:00"/>
    <d v="1899-12-30T14:00:00"/>
    <d v="1899-12-30T14:00:00"/>
    <m/>
    <x v="1"/>
    <s v="JAR"/>
    <d v="2019-08-30T14:00:00"/>
    <n v="27159"/>
    <s v="J G H"/>
    <s v="Carga"/>
    <x v="1"/>
    <n v="13.5"/>
    <n v="26"/>
    <x v="2"/>
    <s v="SERMUCO"/>
    <s v="DDP Cliente Inyección"/>
    <s v="MURCIA"/>
    <m/>
    <m/>
    <m/>
    <m/>
    <n v="45"/>
    <x v="4"/>
    <x v="179"/>
    <x v="48"/>
    <m/>
    <n v="1"/>
    <x v="0"/>
    <x v="0"/>
    <s v="SI"/>
    <s v="SI"/>
    <s v="Retraso"/>
    <n v="1"/>
    <n v="0"/>
    <s v="TRANS. PROPIO"/>
    <x v="35"/>
    <x v="8"/>
    <n v="468"/>
    <n v="18"/>
    <n v="0.2"/>
  </r>
  <r>
    <d v="2019-08-30T00:00:00"/>
    <d v="1899-12-30T16:00:00"/>
    <d v="1899-12-30T16:00:00"/>
    <m/>
    <x v="1"/>
    <s v="JAR"/>
    <d v="2019-08-30T16:00:00"/>
    <n v="27159"/>
    <s v="J G H"/>
    <s v="Carga"/>
    <x v="1"/>
    <n v="13.5"/>
    <n v="26"/>
    <x v="2"/>
    <s v="SERMUCO"/>
    <s v="DDP Cliente Inyección"/>
    <s v="MURCIA"/>
    <m/>
    <m/>
    <m/>
    <m/>
    <n v="45"/>
    <x v="12"/>
    <x v="181"/>
    <x v="76"/>
    <m/>
    <n v="1"/>
    <x v="0"/>
    <x v="0"/>
    <s v="SI"/>
    <s v="Retraso"/>
    <s v="Retraso"/>
    <n v="1"/>
    <n v="0"/>
    <s v="TRANS. PROPIO"/>
    <x v="36"/>
    <x v="9"/>
    <n v="468"/>
    <n v="18"/>
    <n v="0.2"/>
  </r>
  <r>
    <d v="2019-08-30T00:00:00"/>
    <d v="1899-12-30T18:00:00"/>
    <d v="1899-12-30T18:00:00"/>
    <m/>
    <x v="1"/>
    <s v="JAR"/>
    <d v="2019-08-30T18:00:00"/>
    <n v="27159"/>
    <s v="J G H"/>
    <s v="Carga"/>
    <x v="1"/>
    <n v="13.5"/>
    <n v="26"/>
    <x v="2"/>
    <s v="SERMUCO"/>
    <s v="DDP Cliente Inyección"/>
    <s v="MURCIA"/>
    <m/>
    <m/>
    <m/>
    <m/>
    <n v="45"/>
    <x v="13"/>
    <x v="181"/>
    <x v="2"/>
    <m/>
    <n v="1"/>
    <x v="0"/>
    <x v="0"/>
    <s v="SI"/>
    <s v="Retraso"/>
    <s v="Retraso"/>
    <n v="1"/>
    <n v="0"/>
    <s v="TRANS. PROPIO"/>
    <x v="36"/>
    <x v="9"/>
    <n v="468"/>
    <n v="18"/>
    <n v="0.2"/>
  </r>
  <r>
    <d v="2019-08-30T00:00:00"/>
    <d v="1899-12-30T07:00:00"/>
    <d v="1899-12-30T07:00:00"/>
    <m/>
    <x v="1"/>
    <s v="JAR"/>
    <d v="2019-08-30T07:00:00"/>
    <m/>
    <s v="SUS MEDIOS"/>
    <s v="Descarga"/>
    <x v="0"/>
    <n v="6"/>
    <n v="12"/>
    <x v="0"/>
    <s v="SERRADORA DOMENECH"/>
    <s v="Proveedor Inyección"/>
    <s v="PALAU"/>
    <m/>
    <m/>
    <m/>
    <m/>
    <n v="30"/>
    <x v="13"/>
    <x v="179"/>
    <x v="61"/>
    <m/>
    <n v="0"/>
    <x v="0"/>
    <x v="0"/>
    <s v="SI"/>
    <s v="SI"/>
    <s v="SI"/>
    <n v="0"/>
    <n v="1"/>
    <s v="PROVEEDORES"/>
    <x v="35"/>
    <x v="8"/>
    <n v="468"/>
    <n v="18"/>
    <n v="0.2"/>
  </r>
  <r>
    <d v="2019-08-30T00:00:00"/>
    <d v="1899-12-30T12:30:00"/>
    <d v="1899-12-30T12:30:00"/>
    <m/>
    <x v="1"/>
    <s v="JAR"/>
    <d v="2019-08-30T12:30:00"/>
    <n v="29456"/>
    <s v="PALLET WAY"/>
    <s v="Carga"/>
    <x v="0"/>
    <n v="1"/>
    <n v="1"/>
    <x v="0"/>
    <s v="STORE &amp; GO "/>
    <s v="Retira cliente Inyección"/>
    <s v="Portugal"/>
    <m/>
    <m/>
    <m/>
    <m/>
    <n v="10"/>
    <x v="6"/>
    <x v="179"/>
    <x v="6"/>
    <m/>
    <n v="0"/>
    <x v="0"/>
    <x v="0"/>
    <s v="SI"/>
    <s v="SI"/>
    <s v="Retraso"/>
    <n v="1"/>
    <n v="0"/>
    <s v="CLIENTES"/>
    <x v="35"/>
    <x v="8"/>
    <n v="468"/>
    <n v="18"/>
    <n v="0.2"/>
  </r>
  <r>
    <d v="2019-08-30T00:00:00"/>
    <d v="1899-12-30T15:30:00"/>
    <d v="1899-12-30T15:30:00"/>
    <m/>
    <x v="1"/>
    <s v="JAR"/>
    <d v="2019-08-30T15:30:00"/>
    <n v="29454"/>
    <s v="SUS MEDIOS"/>
    <s v="Carga"/>
    <x v="0"/>
    <n v="2"/>
    <n v="3"/>
    <x v="0"/>
    <s v="VARIOS"/>
    <s v="Retira cliente Inyección"/>
    <s v="Madrid"/>
    <m/>
    <m/>
    <m/>
    <m/>
    <n v="15"/>
    <x v="0"/>
    <x v="179"/>
    <x v="7"/>
    <m/>
    <n v="0"/>
    <x v="0"/>
    <x v="0"/>
    <s v="SI"/>
    <s v="SI"/>
    <s v="SI"/>
    <n v="0"/>
    <n v="1"/>
    <s v="CLIENTES"/>
    <x v="35"/>
    <x v="8"/>
    <n v="468"/>
    <n v="18"/>
    <n v="0.2"/>
  </r>
  <r>
    <d v="2019-08-30T00:00:00"/>
    <d v="1899-12-30T11:00:00"/>
    <d v="1899-12-30T11:00:00"/>
    <m/>
    <x v="1"/>
    <s v="JAR"/>
    <d v="2019-08-30T11:00:00"/>
    <m/>
    <s v="COBARPLAS"/>
    <s v="Descarga"/>
    <x v="1"/>
    <n v="13.5"/>
    <n v="26"/>
    <x v="0"/>
    <s v="COBARPLAST"/>
    <s v="Proveedor Roto"/>
    <s v="PALAU"/>
    <m/>
    <m/>
    <m/>
    <m/>
    <n v="90"/>
    <x v="6"/>
    <x v="179"/>
    <x v="2"/>
    <m/>
    <n v="1"/>
    <x v="0"/>
    <x v="0"/>
    <s v="SI"/>
    <s v="SI"/>
    <s v="SI"/>
    <n v="0"/>
    <n v="1"/>
    <s v="PROVEEDORES"/>
    <x v="35"/>
    <x v="8"/>
    <n v="468"/>
    <n v="18"/>
    <n v="0.2"/>
  </r>
  <r>
    <d v="2019-08-30T00:00:00"/>
    <d v="1899-12-30T09:00:00"/>
    <d v="1899-12-30T09:00:00"/>
    <m/>
    <x v="1"/>
    <s v="JAR"/>
    <d v="2019-08-30T09:00:00"/>
    <n v="29556"/>
    <s v="SUS MEDIOS"/>
    <s v="Carga"/>
    <x v="0"/>
    <n v="1"/>
    <n v="1"/>
    <x v="0"/>
    <s v="CPQ IBERICA "/>
    <s v="Retira cliente Roto"/>
    <s v="Mollet"/>
    <m/>
    <m/>
    <m/>
    <m/>
    <n v="10"/>
    <x v="3"/>
    <x v="179"/>
    <x v="22"/>
    <m/>
    <n v="0"/>
    <x v="0"/>
    <x v="0"/>
    <s v="SI"/>
    <s v="SI"/>
    <s v="SI"/>
    <n v="0"/>
    <n v="1"/>
    <s v="CLIENTES"/>
    <x v="35"/>
    <x v="8"/>
    <n v="468"/>
    <n v="18"/>
    <n v="0.2"/>
  </r>
  <r>
    <d v="2019-08-30T00:00:00"/>
    <d v="1899-12-30T11:30:00"/>
    <d v="1899-12-30T11:30:00"/>
    <m/>
    <x v="1"/>
    <s v="JAR"/>
    <d v="2019-08-30T11:30:00"/>
    <n v="28814"/>
    <s v="SUS MEDIOS"/>
    <s v="Carga"/>
    <x v="0"/>
    <n v="6"/>
    <n v="12"/>
    <x v="0"/>
    <s v="HDAD FARM MEDITERRANEO-HEFAME"/>
    <s v="Retira cliente Inyección"/>
    <s v="Murcia"/>
    <m/>
    <m/>
    <m/>
    <m/>
    <n v="40"/>
    <x v="12"/>
    <x v="179"/>
    <x v="3"/>
    <m/>
    <n v="0"/>
    <x v="0"/>
    <x v="0"/>
    <s v="SI"/>
    <s v="SI"/>
    <s v="SI"/>
    <n v="0"/>
    <n v="1"/>
    <s v="CLIENTES"/>
    <x v="35"/>
    <x v="8"/>
    <n v="468"/>
    <n v="18"/>
    <n v="0.2"/>
  </r>
  <r>
    <d v="2019-08-30T00:00:00"/>
    <d v="1899-12-30T17:00:00"/>
    <d v="1899-12-30T17:00:00"/>
    <m/>
    <x v="1"/>
    <s v="JAR"/>
    <d v="2019-08-30T17:00:00"/>
    <m/>
    <s v="GONZATRANS"/>
    <s v="Descarga"/>
    <x v="0"/>
    <n v="8"/>
    <n v="15"/>
    <x v="0"/>
    <s v="SIGMA "/>
    <s v="Proveedor Inyección"/>
    <s v="PALAU"/>
    <m/>
    <m/>
    <m/>
    <m/>
    <n v="30"/>
    <x v="0"/>
    <x v="179"/>
    <x v="41"/>
    <m/>
    <n v="0"/>
    <x v="0"/>
    <x v="0"/>
    <s v="SI"/>
    <s v="SI"/>
    <s v="SI"/>
    <n v="0"/>
    <n v="1"/>
    <s v="PROVEEDORES"/>
    <x v="35"/>
    <x v="8"/>
    <n v="468"/>
    <n v="18"/>
    <n v="0.2"/>
  </r>
  <r>
    <d v="2019-08-30T00:00:00"/>
    <d v="1899-12-30T08:00:00"/>
    <d v="1899-12-30T08:00:00"/>
    <m/>
    <x v="1"/>
    <s v="JAR"/>
    <d v="2019-08-30T08:00:00"/>
    <m/>
    <s v="DAVID BERTRAN"/>
    <s v="Carga"/>
    <x v="0"/>
    <n v="4"/>
    <n v="6"/>
    <x v="0"/>
    <s v="RESIDUOS "/>
    <s v="Recogida diaria"/>
    <s v="lA LLAGOSTA"/>
    <m/>
    <m/>
    <m/>
    <m/>
    <n v="20"/>
    <x v="6"/>
    <x v="179"/>
    <x v="9"/>
    <m/>
    <n v="0"/>
    <x v="0"/>
    <x v="0"/>
    <s v="SI"/>
    <s v="SI"/>
    <s v="SI"/>
    <n v="0"/>
    <n v="1"/>
    <s v="TRANS. PROPIO"/>
    <x v="35"/>
    <x v="8"/>
    <n v="468"/>
    <n v="18"/>
    <n v="0.2"/>
  </r>
  <r>
    <d v="2019-08-30T00:00:00"/>
    <d v="1899-12-30T10:00:00"/>
    <d v="1899-12-30T10:00:00"/>
    <m/>
    <x v="1"/>
    <s v="JAR"/>
    <d v="2019-08-30T10:00:00"/>
    <n v="29483"/>
    <s v="JOSE REY"/>
    <s v="Carga"/>
    <x v="0"/>
    <n v="6"/>
    <n v="14"/>
    <x v="0"/>
    <s v="ENTREPINARES"/>
    <s v="DDP Cliente Inyección"/>
    <s v="Valladolid"/>
    <m/>
    <m/>
    <m/>
    <m/>
    <n v="40"/>
    <x v="6"/>
    <x v="179"/>
    <x v="14"/>
    <m/>
    <n v="0"/>
    <x v="0"/>
    <x v="0"/>
    <s v="SI"/>
    <s v="SI"/>
    <s v="SI"/>
    <n v="0"/>
    <n v="1"/>
    <s v="TRANS. PROPIO"/>
    <x v="35"/>
    <x v="8"/>
    <n v="468"/>
    <n v="18"/>
    <n v="0.2"/>
  </r>
  <r>
    <d v="2019-08-30T00:00:00"/>
    <d v="1899-12-30T11:45:00"/>
    <d v="1899-12-30T11:45:00"/>
    <m/>
    <x v="1"/>
    <s v="JAR"/>
    <d v="2019-08-30T12:00:00"/>
    <n v="29436"/>
    <s v="GONZATRANS"/>
    <s v="Carga"/>
    <x v="0"/>
    <n v="10"/>
    <n v="20"/>
    <x v="0"/>
    <s v="ELEUSIS "/>
    <s v="DDP Cliente Inyección"/>
    <s v="Madrid"/>
    <m/>
    <m/>
    <m/>
    <m/>
    <n v="60"/>
    <x v="12"/>
    <x v="179"/>
    <x v="63"/>
    <m/>
    <n v="0"/>
    <x v="0"/>
    <x v="0"/>
    <s v="SI"/>
    <s v="SI"/>
    <s v="SI"/>
    <n v="0"/>
    <n v="1"/>
    <s v="TRANS. PROPIO"/>
    <x v="35"/>
    <x v="8"/>
    <n v="468"/>
    <n v="18"/>
    <n v="0.2"/>
  </r>
  <r>
    <d v="2019-08-30T00:00:00"/>
    <d v="1899-12-30T13:30:00"/>
    <d v="1899-12-30T13:30:00"/>
    <m/>
    <x v="1"/>
    <s v="JAR"/>
    <d v="2019-08-30T13:30:00"/>
    <n v="29505"/>
    <s v="SUS MEDIOS"/>
    <s v="Carga"/>
    <x v="0"/>
    <n v="1"/>
    <n v="1"/>
    <x v="0"/>
    <s v="ARTIPLAS"/>
    <s v="Retira cliente Inyección"/>
    <s v="Vizcaya"/>
    <m/>
    <m/>
    <m/>
    <m/>
    <n v="10"/>
    <x v="12"/>
    <x v="179"/>
    <x v="6"/>
    <m/>
    <n v="0"/>
    <x v="0"/>
    <x v="0"/>
    <s v="SI"/>
    <s v="SI"/>
    <s v="SI"/>
    <n v="0"/>
    <n v="1"/>
    <s v="CLIENTES"/>
    <x v="35"/>
    <x v="8"/>
    <n v="468"/>
    <n v="18"/>
    <n v="0.2"/>
  </r>
  <r>
    <d v="2019-08-30T00:00:00"/>
    <d v="1899-12-30T11:15:00"/>
    <d v="1899-12-30T11:15:00"/>
    <m/>
    <x v="1"/>
    <s v="JAR"/>
    <d v="2019-08-30T11:30:00"/>
    <m/>
    <s v="DAVID BERTRAN"/>
    <s v="Carga"/>
    <x v="0"/>
    <n v="4"/>
    <n v="6"/>
    <x v="0"/>
    <s v="RESIDUOS "/>
    <s v="Recogida diaria"/>
    <s v="La Llagosta"/>
    <m/>
    <m/>
    <m/>
    <m/>
    <n v="15"/>
    <x v="6"/>
    <x v="179"/>
    <x v="75"/>
    <m/>
    <n v="0"/>
    <x v="0"/>
    <x v="0"/>
    <s v="SI"/>
    <s v="SI"/>
    <s v="SI"/>
    <n v="0"/>
    <n v="1"/>
    <s v="TRANS. PROPIO"/>
    <x v="35"/>
    <x v="8"/>
    <n v="468"/>
    <n v="18"/>
    <n v="0.2"/>
  </r>
  <r>
    <d v="2019-08-30T00:00:00"/>
    <d v="1899-12-30T20:00:00"/>
    <d v="1899-12-30T20:00:00"/>
    <m/>
    <x v="1"/>
    <s v="JAR"/>
    <d v="2019-08-30T20:00:00"/>
    <n v="27159"/>
    <s v="J G H"/>
    <s v="Carga"/>
    <x v="1"/>
    <n v="13.5"/>
    <n v="26"/>
    <x v="2"/>
    <s v="SERMUCO"/>
    <s v="DDP Cliente Inyección"/>
    <s v="MURCIA"/>
    <m/>
    <m/>
    <m/>
    <m/>
    <n v="45"/>
    <x v="12"/>
    <x v="181"/>
    <x v="4"/>
    <m/>
    <n v="1"/>
    <x v="0"/>
    <x v="0"/>
    <s v="SI"/>
    <s v="Retraso"/>
    <s v="Retraso"/>
    <n v="1"/>
    <n v="0"/>
    <s v="TRANS. PROPIO"/>
    <x v="36"/>
    <x v="9"/>
    <n v="468"/>
    <n v="18"/>
    <n v="0.2"/>
  </r>
  <r>
    <d v="2019-08-30T00:00:00"/>
    <d v="1899-12-30T13:00:00"/>
    <d v="1899-12-30T13:00:00"/>
    <m/>
    <x v="1"/>
    <s v="JAR"/>
    <d v="2019-08-30T13:00:00"/>
    <m/>
    <s v="GONZATRANS"/>
    <s v="Carga"/>
    <x v="0"/>
    <n v="2"/>
    <n v="3"/>
    <x v="0"/>
    <s v="GONZATRANS"/>
    <s v="Recogida diaria"/>
    <s v="varios"/>
    <m/>
    <m/>
    <m/>
    <m/>
    <n v="20"/>
    <x v="6"/>
    <x v="179"/>
    <x v="37"/>
    <m/>
    <n v="0"/>
    <x v="0"/>
    <x v="0"/>
    <s v="SI"/>
    <s v="SI"/>
    <s v="SI"/>
    <n v="0"/>
    <n v="1"/>
    <s v="TRANS. PROPIO"/>
    <x v="35"/>
    <x v="8"/>
    <n v="468"/>
    <n v="18"/>
    <n v="0.2"/>
  </r>
  <r>
    <d v="2019-09-02T00:00:00"/>
    <d v="1899-12-30T08:00:00"/>
    <d v="1899-12-30T08:00:00"/>
    <m/>
    <x v="1"/>
    <s v="JAR"/>
    <d v="2019-09-02T08:00:00"/>
    <n v="29485"/>
    <s v="SUS MEDIOS"/>
    <s v="Carga"/>
    <x v="0"/>
    <n v="1"/>
    <n v="2"/>
    <x v="0"/>
    <s v="MULTIPLASTIC"/>
    <s v="Retira cliente Inyección"/>
    <s v="Granollers"/>
    <m/>
    <m/>
    <m/>
    <m/>
    <n v="20"/>
    <x v="6"/>
    <x v="181"/>
    <x v="9"/>
    <m/>
    <n v="0"/>
    <x v="0"/>
    <x v="0"/>
    <s v="SI"/>
    <s v="SI"/>
    <s v="SI"/>
    <n v="0"/>
    <n v="1"/>
    <s v="CLIENTES"/>
    <x v="36"/>
    <x v="9"/>
    <n v="468"/>
    <n v="18"/>
    <n v="0.2"/>
  </r>
  <r>
    <d v="2019-09-02T00:00:00"/>
    <d v="1899-12-30T18:00:00"/>
    <d v="1899-12-30T18:00:00"/>
    <m/>
    <x v="1"/>
    <s v="JAR"/>
    <d v="2019-09-02T18:00:00"/>
    <n v="27159"/>
    <s v="J G H"/>
    <s v="Carga"/>
    <x v="1"/>
    <n v="13.5"/>
    <n v="26"/>
    <x v="2"/>
    <s v="SERMUCO"/>
    <s v="DDP Cliente Inyección"/>
    <s v="MURCIA"/>
    <m/>
    <m/>
    <m/>
    <m/>
    <n v="45"/>
    <x v="4"/>
    <x v="182"/>
    <x v="47"/>
    <m/>
    <n v="1"/>
    <x v="0"/>
    <x v="0"/>
    <s v="SI"/>
    <s v="Retraso"/>
    <s v="Retraso"/>
    <n v="1"/>
    <n v="0"/>
    <s v="TRANS. PROPIO"/>
    <x v="36"/>
    <x v="9"/>
    <n v="468"/>
    <n v="18"/>
    <n v="0.2"/>
  </r>
  <r>
    <d v="2019-09-02T00:00:00"/>
    <d v="1899-12-30T16:00:00"/>
    <d v="1899-12-30T16:00:00"/>
    <m/>
    <x v="1"/>
    <s v="JAR"/>
    <d v="2019-09-02T16:00:00"/>
    <n v="27159"/>
    <s v="J G H"/>
    <s v="Carga"/>
    <x v="1"/>
    <n v="13.5"/>
    <n v="26"/>
    <x v="2"/>
    <s v="SERMUCO"/>
    <s v="DDP Cliente Inyección"/>
    <s v="MURCIA"/>
    <m/>
    <m/>
    <m/>
    <m/>
    <n v="45"/>
    <x v="6"/>
    <x v="182"/>
    <x v="4"/>
    <m/>
    <n v="1"/>
    <x v="0"/>
    <x v="0"/>
    <s v="SI"/>
    <s v="Retraso"/>
    <s v="Retraso"/>
    <n v="1"/>
    <n v="0"/>
    <s v="TRANS. PROPIO"/>
    <x v="36"/>
    <x v="9"/>
    <n v="468"/>
    <n v="18"/>
    <n v="0.2"/>
  </r>
  <r>
    <d v="2019-09-02T00:00:00"/>
    <d v="1899-12-30T14:00:00"/>
    <d v="1899-12-30T14:00:00"/>
    <m/>
    <x v="1"/>
    <s v="JAR"/>
    <d v="2019-09-02T14:00:00"/>
    <n v="27159"/>
    <s v="J G H"/>
    <s v="Carga"/>
    <x v="1"/>
    <n v="13.5"/>
    <n v="26"/>
    <x v="2"/>
    <s v="SERMUCO"/>
    <s v="DDP Cliente Inyección"/>
    <s v="MURCIA"/>
    <m/>
    <m/>
    <m/>
    <m/>
    <n v="45"/>
    <x v="4"/>
    <x v="181"/>
    <x v="56"/>
    <m/>
    <n v="1"/>
    <x v="0"/>
    <x v="0"/>
    <s v="SI"/>
    <s v="SI"/>
    <s v="Retraso"/>
    <n v="1"/>
    <n v="0"/>
    <s v="TRANS. PROPIO"/>
    <x v="36"/>
    <x v="9"/>
    <n v="468"/>
    <n v="18"/>
    <n v="0.2"/>
  </r>
  <r>
    <d v="2019-09-02T00:00:00"/>
    <d v="1899-12-30T13:00:00"/>
    <d v="1899-12-30T13:00:00"/>
    <m/>
    <x v="1"/>
    <s v="JAR"/>
    <d v="2019-09-02T13:00:00"/>
    <n v="27159"/>
    <s v="J G H"/>
    <s v="Carga"/>
    <x v="1"/>
    <n v="13.5"/>
    <n v="26"/>
    <x v="2"/>
    <s v="SERMUCO"/>
    <s v="DDP Cliente Inyección"/>
    <s v="MURCIA"/>
    <m/>
    <m/>
    <m/>
    <m/>
    <n v="45"/>
    <x v="4"/>
    <x v="181"/>
    <x v="39"/>
    <m/>
    <n v="1"/>
    <x v="0"/>
    <x v="0"/>
    <s v="SI"/>
    <s v="SI"/>
    <s v="Retraso"/>
    <n v="1"/>
    <n v="0"/>
    <s v="TRANS. PROPIO"/>
    <x v="36"/>
    <x v="9"/>
    <n v="468"/>
    <n v="18"/>
    <n v="0.2"/>
  </r>
  <r>
    <d v="2019-09-02T00:00:00"/>
    <d v="1899-12-30T12:00:00"/>
    <d v="1899-12-30T12:00:00"/>
    <m/>
    <x v="1"/>
    <s v="JAR"/>
    <d v="2019-09-02T12:00:00"/>
    <n v="27159"/>
    <s v="J G H"/>
    <s v="Carga"/>
    <x v="1"/>
    <n v="13.5"/>
    <n v="26"/>
    <x v="2"/>
    <s v="SERMUCO"/>
    <s v="DDP Cliente Inyección"/>
    <s v="MURCIA"/>
    <m/>
    <m/>
    <m/>
    <m/>
    <n v="45"/>
    <x v="4"/>
    <x v="181"/>
    <x v="42"/>
    <m/>
    <n v="1"/>
    <x v="0"/>
    <x v="0"/>
    <s v="SI"/>
    <s v="SI"/>
    <s v="Retraso"/>
    <n v="1"/>
    <n v="0"/>
    <s v="TRANS. PROPIO"/>
    <x v="36"/>
    <x v="9"/>
    <n v="468"/>
    <n v="18"/>
    <n v="0.2"/>
  </r>
  <r>
    <d v="2019-09-02T00:00:00"/>
    <d v="1899-12-30T17:15:00"/>
    <d v="1899-12-30T17:15:00"/>
    <m/>
    <x v="1"/>
    <s v="JAR"/>
    <d v="2019-09-02T17:30:00"/>
    <m/>
    <s v="TRANSABADELL"/>
    <s v="Carga"/>
    <x v="0"/>
    <n v="2"/>
    <n v="4"/>
    <x v="0"/>
    <s v="TRANSABADELL"/>
    <s v="Recogida diaria"/>
    <s v="varios"/>
    <m/>
    <m/>
    <m/>
    <m/>
    <n v="15"/>
    <x v="0"/>
    <x v="181"/>
    <x v="93"/>
    <m/>
    <n v="0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15:00:00"/>
    <d v="1899-12-30T15:00:00"/>
    <m/>
    <x v="1"/>
    <s v="JAR"/>
    <d v="2019-09-02T15:00:00"/>
    <s v="molde"/>
    <s v="ALGAITRUCK"/>
    <s v="Carga"/>
    <x v="1"/>
    <n v="13.5"/>
    <n v="26"/>
    <x v="0"/>
    <s v="SCHOELLER  LORQUI"/>
    <s v="Entre plantas"/>
    <s v="Lorqui"/>
    <m/>
    <m/>
    <m/>
    <m/>
    <n v="60"/>
    <x v="4"/>
    <x v="181"/>
    <x v="39"/>
    <m/>
    <n v="1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11:30:00"/>
    <d v="1899-12-30T11:30:00"/>
    <m/>
    <x v="1"/>
    <s v="JAR"/>
    <d v="2019-09-02T11:30:00"/>
    <m/>
    <s v="NIKA"/>
    <s v="Descarga"/>
    <x v="0"/>
    <n v="3"/>
    <n v="6"/>
    <x v="0"/>
    <s v="POWDER"/>
    <s v="Proveedor Roto"/>
    <s v="PALAU"/>
    <m/>
    <m/>
    <m/>
    <m/>
    <n v="20"/>
    <x v="12"/>
    <x v="181"/>
    <x v="3"/>
    <m/>
    <n v="0"/>
    <x v="0"/>
    <x v="0"/>
    <s v="SI"/>
    <s v="SI"/>
    <s v="SI"/>
    <n v="0"/>
    <n v="1"/>
    <s v="PROVEEDORES"/>
    <x v="36"/>
    <x v="9"/>
    <n v="468"/>
    <n v="18"/>
    <n v="0.2"/>
  </r>
  <r>
    <d v="2019-09-02T00:00:00"/>
    <d v="1899-12-30T13:30:00"/>
    <d v="1899-12-30T13:30:00"/>
    <m/>
    <x v="1"/>
    <s v="JAR"/>
    <d v="2019-09-02T13:30:00"/>
    <m/>
    <s v="NOUTRANSPORT"/>
    <s v="Descarga"/>
    <x v="1"/>
    <n v="13.5"/>
    <n v="26"/>
    <x v="0"/>
    <s v="SCHOELLER GAILLON"/>
    <s v="Filial Import"/>
    <s v="GAILLON"/>
    <m/>
    <m/>
    <m/>
    <m/>
    <n v="45"/>
    <x v="6"/>
    <x v="181"/>
    <x v="6"/>
    <m/>
    <n v="1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08:30:00"/>
    <d v="1899-12-30T08:30:00"/>
    <m/>
    <x v="1"/>
    <s v="JAR"/>
    <d v="2019-09-02T08:30:00"/>
    <m/>
    <s v="DAVID BERTRAN"/>
    <s v="Carga"/>
    <x v="0"/>
    <n v="4"/>
    <n v="6"/>
    <x v="0"/>
    <s v="RESIDUOS "/>
    <s v="Recogida diaria"/>
    <s v="La llagosta"/>
    <m/>
    <m/>
    <m/>
    <m/>
    <n v="20"/>
    <x v="12"/>
    <x v="181"/>
    <x v="20"/>
    <m/>
    <n v="0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19:00:00"/>
    <d v="1899-12-30T19:00:00"/>
    <m/>
    <x v="1"/>
    <s v="JAR"/>
    <d v="2019-09-02T19:00:00"/>
    <m/>
    <s v="GONZATRANS"/>
    <s v="Carga"/>
    <x v="0"/>
    <n v="4"/>
    <n v="6"/>
    <x v="0"/>
    <s v="GONZATRANS"/>
    <s v="Recogida diaria"/>
    <s v="varios"/>
    <m/>
    <m/>
    <m/>
    <m/>
    <n v="30"/>
    <x v="0"/>
    <x v="181"/>
    <x v="13"/>
    <m/>
    <n v="0"/>
    <x v="0"/>
    <x v="0"/>
    <s v="SI"/>
    <s v="SI"/>
    <s v="Adelanto"/>
    <n v="0"/>
    <n v="1"/>
    <s v="TRANS. PROPIO"/>
    <x v="36"/>
    <x v="9"/>
    <n v="468"/>
    <n v="18"/>
    <n v="0.2"/>
  </r>
  <r>
    <d v="2019-09-02T00:00:00"/>
    <d v="1899-12-30T10:00:00"/>
    <d v="1899-12-30T10:00:00"/>
    <m/>
    <x v="1"/>
    <s v="JAR"/>
    <d v="2019-09-02T10:00:00"/>
    <n v="6007671"/>
    <s v="NOUTRANSPORT"/>
    <s v="Carga"/>
    <x v="1"/>
    <n v="13.5"/>
    <n v="26"/>
    <x v="0"/>
    <s v="SCHOELLER ALEMANIA"/>
    <s v="DDP Cliente Filial"/>
    <s v="Alemania"/>
    <m/>
    <s v="R-6591-BCZ"/>
    <m/>
    <m/>
    <n v="40"/>
    <x v="6"/>
    <x v="181"/>
    <x v="14"/>
    <m/>
    <n v="1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21:30:00"/>
    <d v="1899-12-30T21:30:00"/>
    <m/>
    <x v="1"/>
    <s v="JAR"/>
    <d v="2019-09-02T21:30:00"/>
    <n v="3680523339"/>
    <s v="SUS MEDIOS"/>
    <s v="Carga"/>
    <x v="1"/>
    <n v="13.5"/>
    <n v="26"/>
    <x v="0"/>
    <s v="CHEP"/>
    <s v="Retira cliente Inyección"/>
    <s v="VARIOS"/>
    <m/>
    <m/>
    <m/>
    <m/>
    <n v="60"/>
    <x v="0"/>
    <x v="181"/>
    <x v="12"/>
    <m/>
    <n v="1"/>
    <x v="0"/>
    <x v="0"/>
    <s v="SI"/>
    <s v="SI"/>
    <s v="Adelanto"/>
    <n v="0"/>
    <n v="1"/>
    <s v="CLIENTES"/>
    <x v="36"/>
    <x v="9"/>
    <n v="468"/>
    <n v="18"/>
    <n v="0.2"/>
  </r>
  <r>
    <d v="2019-09-02T00:00:00"/>
    <d v="1899-12-30T09:30:00"/>
    <d v="1899-12-30T09:30:00"/>
    <m/>
    <x v="1"/>
    <s v="JAR"/>
    <d v="2019-09-02T09:30:00"/>
    <m/>
    <s v="NOUTRANSPORT"/>
    <s v="Descarga"/>
    <x v="1"/>
    <n v="13.5"/>
    <n v="26"/>
    <x v="0"/>
    <s v="SCHOELLER GAILLON"/>
    <s v="Filial Import"/>
    <s v="GAILLON"/>
    <m/>
    <m/>
    <m/>
    <m/>
    <n v="60"/>
    <x v="6"/>
    <x v="181"/>
    <x v="0"/>
    <m/>
    <n v="1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09:15:00"/>
    <m/>
    <m/>
    <x v="0"/>
    <s v="JAR"/>
    <d v="2019-09-02T09:30:00"/>
    <n v="29210"/>
    <s v="RDA"/>
    <s v="Carga"/>
    <x v="0"/>
    <n v="1"/>
    <n v="1"/>
    <x v="0"/>
    <s v="EMBALASER"/>
    <s v="Retira cliente Inyección"/>
    <s v="VITORIA"/>
    <m/>
    <m/>
    <m/>
    <m/>
    <n v="10"/>
    <x v="6"/>
    <x v="181"/>
    <x v="69"/>
    <m/>
    <n v="0"/>
    <x v="0"/>
    <x v="0"/>
    <s v="No"/>
    <s v="Sin cita"/>
    <s v="Sin cita"/>
    <n v="1"/>
    <n v="0"/>
    <s v="CLIENTES"/>
    <x v="36"/>
    <x v="9"/>
    <n v="468"/>
    <n v="18"/>
    <n v="0.2"/>
  </r>
  <r>
    <d v="2019-09-02T00:00:00"/>
    <d v="1899-12-30T12:30:00"/>
    <d v="1899-12-30T12:30:00"/>
    <m/>
    <x v="1"/>
    <s v="JAR"/>
    <d v="2019-09-02T12:30:00"/>
    <n v="36800515506"/>
    <s v="SUS MEDIOS"/>
    <s v="Carga"/>
    <x v="1"/>
    <n v="13.5"/>
    <n v="26"/>
    <x v="0"/>
    <s v="CHEP"/>
    <s v="Retira cliente Inyección"/>
    <s v="Alemania"/>
    <m/>
    <m/>
    <m/>
    <m/>
    <n v="60"/>
    <x v="3"/>
    <x v="181"/>
    <x v="5"/>
    <m/>
    <n v="1"/>
    <x v="0"/>
    <x v="0"/>
    <s v="SI"/>
    <s v="SI"/>
    <s v="SI"/>
    <n v="0"/>
    <n v="1"/>
    <s v="CLIENTES"/>
    <x v="36"/>
    <x v="9"/>
    <n v="468"/>
    <n v="18"/>
    <n v="0.2"/>
  </r>
  <r>
    <d v="2019-09-02T00:00:00"/>
    <d v="1899-12-30T10:30:00"/>
    <d v="1899-12-30T10:30:00"/>
    <m/>
    <x v="1"/>
    <s v="JAR"/>
    <d v="2019-09-02T10:30:00"/>
    <m/>
    <s v="SUS MEDIOS"/>
    <s v="Descarga"/>
    <x v="0"/>
    <n v="2"/>
    <n v="3"/>
    <x v="0"/>
    <s v="TRANSFOR-PACKAGING"/>
    <s v="Proveedor Inyección"/>
    <s v="PALAU"/>
    <m/>
    <m/>
    <m/>
    <m/>
    <n v="20"/>
    <x v="12"/>
    <x v="181"/>
    <x v="1"/>
    <m/>
    <n v="0"/>
    <x v="0"/>
    <x v="0"/>
    <s v="SI"/>
    <s v="SI"/>
    <s v="SI"/>
    <n v="0"/>
    <n v="1"/>
    <s v="PROVEEDORES"/>
    <x v="36"/>
    <x v="9"/>
    <n v="468"/>
    <n v="18"/>
    <n v="0.2"/>
  </r>
  <r>
    <d v="2019-09-02T00:00:00"/>
    <d v="1899-12-30T14:30:00"/>
    <d v="1899-12-30T14:30:00"/>
    <m/>
    <x v="1"/>
    <s v="JAR"/>
    <d v="2019-09-02T14:30:00"/>
    <s v="6007523 + 6007622 + 6007623 + 6007624 + 6007691"/>
    <s v="BREGER"/>
    <s v="Carga"/>
    <x v="0"/>
    <n v="8"/>
    <n v="16"/>
    <x v="0"/>
    <s v="SCHOELLER FRANCIA"/>
    <s v="Retira cliente Filial"/>
    <s v="France"/>
    <m/>
    <m/>
    <m/>
    <m/>
    <n v="40"/>
    <x v="12"/>
    <x v="181"/>
    <x v="37"/>
    <m/>
    <n v="0"/>
    <x v="0"/>
    <x v="0"/>
    <s v="SI"/>
    <s v="SI"/>
    <s v="Adelanto"/>
    <n v="0"/>
    <n v="1"/>
    <s v="CLIENTES"/>
    <x v="36"/>
    <x v="9"/>
    <n v="468"/>
    <n v="18"/>
    <n v="0.2"/>
  </r>
  <r>
    <d v="2019-09-02T00:00:00"/>
    <d v="1899-12-30T11:00:00"/>
    <d v="1899-12-30T11:00:00"/>
    <m/>
    <x v="1"/>
    <s v="JAR"/>
    <d v="2019-09-02T11:00:00"/>
    <m/>
    <s v="DAVID BERTRAN"/>
    <s v="Descarga"/>
    <x v="0"/>
    <n v="4"/>
    <n v="6"/>
    <x v="0"/>
    <s v="SIGMA "/>
    <s v="Proveedor Inyección"/>
    <s v="PALAU"/>
    <m/>
    <m/>
    <m/>
    <m/>
    <n v="20"/>
    <x v="12"/>
    <x v="181"/>
    <x v="2"/>
    <m/>
    <n v="0"/>
    <x v="0"/>
    <x v="0"/>
    <s v="SI"/>
    <s v="SI"/>
    <s v="SI"/>
    <n v="0"/>
    <n v="1"/>
    <s v="PROVEEDORES"/>
    <x v="36"/>
    <x v="9"/>
    <n v="468"/>
    <n v="18"/>
    <n v="0.2"/>
  </r>
  <r>
    <d v="2019-09-02T00:00:00"/>
    <d v="1899-12-30T16:30:00"/>
    <d v="1899-12-30T16:30:00"/>
    <m/>
    <x v="1"/>
    <s v="JAR"/>
    <d v="2019-09-02T16:30:00"/>
    <s v="29244-29245"/>
    <s v="GONZATRANS"/>
    <s v="Carga"/>
    <x v="0"/>
    <n v="10"/>
    <n v="20"/>
    <x v="0"/>
    <s v="CARREFOUR"/>
    <s v="DDP Cliente Inyección"/>
    <s v="Madrid"/>
    <m/>
    <m/>
    <m/>
    <m/>
    <n v="60"/>
    <x v="6"/>
    <x v="181"/>
    <x v="37"/>
    <m/>
    <n v="0"/>
    <x v="0"/>
    <x v="0"/>
    <s v="SI"/>
    <s v="SI"/>
    <s v="Adelanto"/>
    <n v="0"/>
    <n v="1"/>
    <s v="TRANS. PROPIO"/>
    <x v="36"/>
    <x v="9"/>
    <n v="468"/>
    <n v="18"/>
    <n v="0.2"/>
  </r>
  <r>
    <d v="2019-09-02T00:00:00"/>
    <d v="1899-12-30T11:45:00"/>
    <d v="1899-12-30T11:45:00"/>
    <m/>
    <x v="1"/>
    <s v="JAR"/>
    <d v="2019-09-02T12:00:00"/>
    <m/>
    <s v="DAVID BERTRAN"/>
    <s v="Carga"/>
    <x v="0"/>
    <n v="2"/>
    <n v="3"/>
    <x v="0"/>
    <s v="GRIFOLS"/>
    <s v="DDP Cliente Inyección"/>
    <s v="parets"/>
    <m/>
    <m/>
    <m/>
    <m/>
    <n v="15"/>
    <x v="12"/>
    <x v="181"/>
    <x v="63"/>
    <m/>
    <n v="0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18:30:00"/>
    <d v="1899-12-30T18:30:00"/>
    <m/>
    <x v="1"/>
    <s v="JAR"/>
    <d v="2019-09-02T18:30:00"/>
    <n v="29428"/>
    <s v="RENHUS"/>
    <s v="Carga"/>
    <x v="0"/>
    <n v="5"/>
    <n v="9"/>
    <x v="0"/>
    <s v="VALEO MARRUECOS"/>
    <s v="DDP Cliente Inyección"/>
    <s v="Marruecos"/>
    <m/>
    <m/>
    <m/>
    <m/>
    <n v="20"/>
    <x v="0"/>
    <x v="181"/>
    <x v="48"/>
    <m/>
    <n v="0"/>
    <x v="0"/>
    <x v="0"/>
    <s v="SI"/>
    <s v="SI"/>
    <s v="SI"/>
    <n v="0"/>
    <n v="1"/>
    <s v="TRANS. PROPIO"/>
    <x v="36"/>
    <x v="9"/>
    <n v="468"/>
    <n v="18"/>
    <n v="0.2"/>
  </r>
  <r>
    <d v="2019-09-02T00:00:00"/>
    <d v="1899-12-30T19:30:00"/>
    <d v="1899-12-30T19:30:00"/>
    <m/>
    <x v="1"/>
    <s v="JAR"/>
    <d v="2019-09-02T19:30:00"/>
    <n v="6007621"/>
    <s v="BREGER"/>
    <s v="Carga"/>
    <x v="0"/>
    <n v="5"/>
    <n v="9"/>
    <x v="0"/>
    <s v="SCHOELLER FRANCIA"/>
    <s v="Retira cliente Filial"/>
    <s v="France"/>
    <m/>
    <m/>
    <m/>
    <m/>
    <n v="30"/>
    <x v="0"/>
    <x v="181"/>
    <x v="49"/>
    <m/>
    <n v="0"/>
    <x v="0"/>
    <x v="0"/>
    <s v="SI"/>
    <s v="SI"/>
    <s v="SI"/>
    <n v="0"/>
    <n v="1"/>
    <s v="CLIENTES"/>
    <x v="36"/>
    <x v="9"/>
    <n v="468"/>
    <n v="18"/>
    <n v="0.2"/>
  </r>
  <r>
    <d v="2019-09-02T00:00:00"/>
    <d v="1899-12-30T17:30:00"/>
    <m/>
    <m/>
    <x v="0"/>
    <s v="JAR"/>
    <d v="2019-09-02T17:30:00"/>
    <n v="6007542"/>
    <s v="SUS MEDIOS"/>
    <s v="Carga"/>
    <x v="0"/>
    <n v="5"/>
    <n v="9"/>
    <x v="0"/>
    <s v="SCHOELLER UK"/>
    <s v="Retira cliente Filial"/>
    <s v="UK"/>
    <m/>
    <m/>
    <m/>
    <m/>
    <n v="40"/>
    <x v="0"/>
    <x v="181"/>
    <x v="56"/>
    <m/>
    <n v="0"/>
    <x v="0"/>
    <x v="0"/>
    <s v="No"/>
    <s v="Sin cita"/>
    <s v="Sin cita"/>
    <n v="1"/>
    <n v="0"/>
    <s v="CLIENTES"/>
    <x v="36"/>
    <x v="9"/>
    <n v="468"/>
    <n v="18"/>
    <n v="0.2"/>
  </r>
  <r>
    <d v="2019-09-03T00:00:00"/>
    <d v="1899-12-30T16:45:00"/>
    <d v="1899-12-30T16:45:00"/>
    <m/>
    <x v="1"/>
    <s v="JAR"/>
    <d v="2019-09-03T17:00:00"/>
    <m/>
    <s v="SUS MEDIOS"/>
    <s v="Carga"/>
    <x v="0"/>
    <n v="2"/>
    <n v="3"/>
    <x v="0"/>
    <s v="AQUA AMBIENT"/>
    <s v="Retira cliente Roto"/>
    <s v="varios"/>
    <m/>
    <m/>
    <m/>
    <m/>
    <n v="15"/>
    <x v="0"/>
    <x v="182"/>
    <x v="87"/>
    <m/>
    <n v="0"/>
    <x v="0"/>
    <x v="0"/>
    <s v="SI"/>
    <s v="SI"/>
    <s v="SI"/>
    <n v="0"/>
    <n v="1"/>
    <s v="CLIENTES"/>
    <x v="36"/>
    <x v="9"/>
    <n v="468"/>
    <n v="18"/>
    <n v="0.2"/>
  </r>
  <r>
    <d v="2019-09-03T00:00:00"/>
    <d v="1899-12-30T17:15:00"/>
    <d v="1899-12-30T17:15:00"/>
    <m/>
    <x v="1"/>
    <s v="JAR"/>
    <d v="2019-09-03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82"/>
    <x v="93"/>
    <m/>
    <n v="0"/>
    <x v="0"/>
    <x v="0"/>
    <s v="SI"/>
    <s v="SI"/>
    <s v="SI"/>
    <n v="0"/>
    <n v="1"/>
    <s v="TRANS. PROPIO"/>
    <x v="36"/>
    <x v="9"/>
    <n v="468"/>
    <n v="18"/>
    <n v="0.2"/>
  </r>
  <r>
    <d v="2019-09-03T00:00:00"/>
    <d v="1899-12-30T09:00:00"/>
    <d v="1899-12-30T09:00:00"/>
    <m/>
    <x v="1"/>
    <s v="JAR"/>
    <d v="2019-09-03T09:00:00"/>
    <m/>
    <s v="SUS MEDIOS"/>
    <s v="Descarga"/>
    <x v="0"/>
    <n v="3"/>
    <n v="6"/>
    <x v="0"/>
    <s v="RABAGO"/>
    <s v="Proveedor Inyección"/>
    <s v="PALAU"/>
    <m/>
    <m/>
    <m/>
    <m/>
    <n v="30"/>
    <x v="6"/>
    <x v="182"/>
    <x v="22"/>
    <m/>
    <n v="0"/>
    <x v="0"/>
    <x v="0"/>
    <s v="SI"/>
    <s v="SI"/>
    <s v="SI"/>
    <n v="0"/>
    <n v="1"/>
    <s v="PROVEEDORES"/>
    <x v="36"/>
    <x v="9"/>
    <n v="468"/>
    <n v="18"/>
    <n v="0.2"/>
  </r>
  <r>
    <d v="2019-09-03T00:00:00"/>
    <d v="1899-12-30T09:30:00"/>
    <m/>
    <m/>
    <x v="0"/>
    <s v="JAR"/>
    <d v="2019-09-03T09:30:00"/>
    <m/>
    <s v="SUS MEDIOS"/>
    <s v="Descarga"/>
    <x v="0"/>
    <n v="2"/>
    <n v="3"/>
    <x v="0"/>
    <s v="CARTERBOX"/>
    <s v="Proveedor Inyección"/>
    <s v="PALAU"/>
    <m/>
    <m/>
    <m/>
    <m/>
    <n v="10"/>
    <x v="6"/>
    <x v="182"/>
    <x v="0"/>
    <m/>
    <n v="0"/>
    <x v="0"/>
    <x v="0"/>
    <s v="No"/>
    <s v="Sin cita"/>
    <s v="Sin cita"/>
    <n v="1"/>
    <n v="0"/>
    <s v="PROVEEDORES"/>
    <x v="36"/>
    <x v="9"/>
    <n v="468"/>
    <n v="18"/>
    <n v="0.2"/>
  </r>
  <r>
    <d v="2019-09-03T00:00:00"/>
    <d v="1899-12-30T10:00:00"/>
    <d v="1899-12-30T10:00:00"/>
    <m/>
    <x v="1"/>
    <s v="JAR"/>
    <d v="2019-09-03T10:00:00"/>
    <n v="6007480"/>
    <s v="BREGER"/>
    <s v="Carga"/>
    <x v="0"/>
    <n v="4"/>
    <n v="6"/>
    <x v="0"/>
    <s v="SCHOELLER FRANCIA"/>
    <s v="Retira cliente Filial"/>
    <s v="France"/>
    <m/>
    <m/>
    <m/>
    <m/>
    <n v="25"/>
    <x v="12"/>
    <x v="182"/>
    <x v="14"/>
    <m/>
    <n v="0"/>
    <x v="0"/>
    <x v="0"/>
    <s v="SI"/>
    <s v="SI"/>
    <s v="SI"/>
    <n v="0"/>
    <n v="1"/>
    <s v="CLIENTES"/>
    <x v="36"/>
    <x v="9"/>
    <n v="468"/>
    <n v="18"/>
    <n v="0.2"/>
  </r>
  <r>
    <d v="2019-09-03T00:00:00"/>
    <d v="1899-12-30T08:30:00"/>
    <d v="1899-12-30T08:30:00"/>
    <m/>
    <x v="1"/>
    <s v="JAR"/>
    <d v="2019-09-03T08:30:00"/>
    <n v="29536"/>
    <s v="DAVID BERTRAN"/>
    <s v="Carga"/>
    <x v="0"/>
    <n v="4"/>
    <n v="3"/>
    <x v="0"/>
    <s v="DAVID BERTRAN"/>
    <s v="DDP Cliente Roto"/>
    <s v="tarragona"/>
    <m/>
    <m/>
    <m/>
    <m/>
    <n v="15"/>
    <x v="6"/>
    <x v="182"/>
    <x v="20"/>
    <m/>
    <n v="0"/>
    <x v="0"/>
    <x v="0"/>
    <s v="SI"/>
    <s v="SI"/>
    <s v="SI"/>
    <n v="0"/>
    <n v="1"/>
    <s v="TRANS. PROPIO"/>
    <x v="36"/>
    <x v="9"/>
    <n v="468"/>
    <n v="18"/>
    <n v="0.2"/>
  </r>
  <r>
    <d v="2019-09-03T00:00:00"/>
    <d v="1899-12-30T16:00:00"/>
    <d v="1899-12-30T16:00:00"/>
    <m/>
    <x v="1"/>
    <s v="JAR"/>
    <d v="2019-09-03T16:00:00"/>
    <m/>
    <s v="GONZATRANS"/>
    <s v="Descarga"/>
    <x v="1"/>
    <n v="13.5"/>
    <n v="26"/>
    <x v="0"/>
    <s v="SIGMA "/>
    <s v="Proveedor Inyección"/>
    <s v="PALAU"/>
    <m/>
    <m/>
    <m/>
    <m/>
    <n v="45"/>
    <x v="4"/>
    <x v="182"/>
    <x v="13"/>
    <m/>
    <n v="1"/>
    <x v="0"/>
    <x v="0"/>
    <s v="SI"/>
    <s v="SI"/>
    <s v="SI"/>
    <n v="0"/>
    <n v="1"/>
    <s v="PROVEEDORES"/>
    <x v="36"/>
    <x v="9"/>
    <n v="468"/>
    <n v="18"/>
    <n v="0.2"/>
  </r>
  <r>
    <d v="2019-09-03T00:00:00"/>
    <d v="1899-12-30T17:00:00"/>
    <m/>
    <m/>
    <x v="0"/>
    <s v="JAR"/>
    <d v="2019-09-03T17:00:00"/>
    <m/>
    <s v="COBARPLAS"/>
    <s v="Descarga"/>
    <x v="0"/>
    <n v="5"/>
    <n v="10"/>
    <x v="0"/>
    <s v="COBARPLAST"/>
    <s v="Proveedor Roto"/>
    <s v="PALAU"/>
    <m/>
    <m/>
    <m/>
    <m/>
    <n v="40"/>
    <x v="4"/>
    <x v="182"/>
    <x v="41"/>
    <m/>
    <n v="0"/>
    <x v="0"/>
    <x v="0"/>
    <s v="No"/>
    <s v="Sin cita"/>
    <s v="Sin cita"/>
    <n v="1"/>
    <n v="0"/>
    <s v="PROVEEDORES"/>
    <x v="36"/>
    <x v="9"/>
    <n v="468"/>
    <n v="18"/>
    <n v="0.2"/>
  </r>
  <r>
    <d v="2019-09-03T00:00:00"/>
    <d v="1899-12-30T18:30:00"/>
    <m/>
    <m/>
    <x v="0"/>
    <s v="JAR"/>
    <d v="2019-09-03T18:30:00"/>
    <n v="29033"/>
    <s v="SUS MEDIOS"/>
    <s v="Carga"/>
    <x v="0"/>
    <n v="2"/>
    <n v="3"/>
    <x v="0"/>
    <s v="LUIS MARQUES PINHEIRO"/>
    <s v="Retira cliente Inyección"/>
    <s v="PORTUGAL"/>
    <m/>
    <m/>
    <m/>
    <m/>
    <n v="20"/>
    <x v="0"/>
    <x v="182"/>
    <x v="48"/>
    <m/>
    <n v="0"/>
    <x v="0"/>
    <x v="0"/>
    <s v="No"/>
    <s v="Sin cita"/>
    <s v="Sin cita"/>
    <n v="1"/>
    <n v="0"/>
    <s v="CLIENTES"/>
    <x v="36"/>
    <x v="9"/>
    <n v="468"/>
    <n v="18"/>
    <n v="0.2"/>
  </r>
  <r>
    <d v="2019-09-04T00:00:00"/>
    <d v="1899-12-30T16:45:00"/>
    <d v="1899-12-30T16:45:00"/>
    <m/>
    <x v="1"/>
    <s v="JAR"/>
    <d v="2019-09-04T17:00:00"/>
    <m/>
    <s v="SUS MEDIOS"/>
    <s v="Carga"/>
    <x v="0"/>
    <n v="2"/>
    <n v="3"/>
    <x v="0"/>
    <s v="AQUA AMBIENT"/>
    <s v="Retira cliente Roto"/>
    <s v="varios"/>
    <m/>
    <m/>
    <m/>
    <m/>
    <n v="30"/>
    <x v="4"/>
    <x v="180"/>
    <x v="87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17:15:00"/>
    <d v="1899-12-30T17:15:00"/>
    <m/>
    <x v="1"/>
    <s v="JAR"/>
    <d v="2019-09-04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80"/>
    <x v="93"/>
    <m/>
    <n v="0"/>
    <x v="0"/>
    <x v="0"/>
    <s v="SI"/>
    <s v="SI"/>
    <s v="SI"/>
    <n v="0"/>
    <n v="1"/>
    <s v="TRANS. PROPIO"/>
    <x v="36"/>
    <x v="9"/>
    <n v="468"/>
    <n v="18"/>
    <n v="0.2"/>
  </r>
  <r>
    <d v="2019-09-04T00:00:00"/>
    <d v="1899-12-30T06:00:00"/>
    <d v="1899-12-30T06:00:00"/>
    <m/>
    <x v="1"/>
    <s v="JAR"/>
    <d v="2019-09-04T06:00:00"/>
    <n v="3680523083"/>
    <s v="SUS MEDIOS"/>
    <s v="Descarga"/>
    <x v="1"/>
    <n v="13.5"/>
    <n v="26"/>
    <x v="0"/>
    <s v="CHEP"/>
    <s v="Proveedor Inyección"/>
    <s v="PALAU"/>
    <s v="tapas"/>
    <m/>
    <m/>
    <m/>
    <n v="60"/>
    <x v="12"/>
    <x v="183"/>
    <x v="9"/>
    <m/>
    <n v="1"/>
    <x v="0"/>
    <x v="0"/>
    <s v="SI"/>
    <s v="Retraso"/>
    <s v="Retraso"/>
    <n v="1"/>
    <n v="0"/>
    <s v="PROVEEDORES"/>
    <x v="36"/>
    <x v="9"/>
    <n v="468"/>
    <n v="18"/>
    <n v="0.2"/>
  </r>
  <r>
    <d v="2019-09-04T00:00:00"/>
    <d v="1899-12-30T09:00:00"/>
    <d v="1899-12-30T09:00:00"/>
    <m/>
    <x v="1"/>
    <s v="JAR"/>
    <d v="2019-09-04T09:00:00"/>
    <m/>
    <s v="ALGAITRUCK"/>
    <s v="Descarga"/>
    <x v="1"/>
    <n v="13.5"/>
    <n v="26"/>
    <x v="0"/>
    <s v="SCHOELLER  LORQUI"/>
    <s v="Entre plantas"/>
    <s v="PALAU"/>
    <m/>
    <m/>
    <m/>
    <m/>
    <n v="60"/>
    <x v="6"/>
    <x v="180"/>
    <x v="22"/>
    <m/>
    <n v="1"/>
    <x v="0"/>
    <x v="0"/>
    <s v="SI"/>
    <s v="SI"/>
    <s v="SI"/>
    <n v="0"/>
    <n v="1"/>
    <s v="TRANS. PROPIO"/>
    <x v="36"/>
    <x v="9"/>
    <n v="468"/>
    <n v="18"/>
    <n v="0.2"/>
  </r>
  <r>
    <d v="2019-09-04T00:00:00"/>
    <d v="1899-12-30T11:00:00"/>
    <d v="1899-12-30T11:00:00"/>
    <m/>
    <x v="1"/>
    <s v="JAR"/>
    <d v="2019-09-04T11:00:00"/>
    <s v="6007522 + 6007523 "/>
    <s v="BREGER"/>
    <s v="Carga"/>
    <x v="0"/>
    <n v="7"/>
    <n v="25"/>
    <x v="0"/>
    <s v="SCHOELLER FRANCIA"/>
    <s v="Retira cliente Filial"/>
    <s v="France"/>
    <m/>
    <m/>
    <m/>
    <m/>
    <n v="40"/>
    <x v="6"/>
    <x v="180"/>
    <x v="2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07:00:00"/>
    <d v="1899-12-30T07:00:00"/>
    <m/>
    <x v="1"/>
    <s v="JAR"/>
    <d v="2019-09-04T07:00:00"/>
    <m/>
    <s v="SUS MEDIOS"/>
    <s v="Descarga"/>
    <x v="0"/>
    <n v="6"/>
    <n v="12"/>
    <x v="0"/>
    <s v="SERRADORA DOMENECH"/>
    <s v="Proveedor Inyección"/>
    <s v="PALAU"/>
    <m/>
    <m/>
    <m/>
    <m/>
    <n v="30"/>
    <x v="6"/>
    <x v="180"/>
    <x v="61"/>
    <m/>
    <n v="0"/>
    <x v="0"/>
    <x v="0"/>
    <s v="SI"/>
    <s v="SI"/>
    <s v="SI"/>
    <n v="0"/>
    <n v="1"/>
    <s v="PROVEEDORES"/>
    <x v="36"/>
    <x v="9"/>
    <n v="468"/>
    <n v="18"/>
    <n v="0.2"/>
  </r>
  <r>
    <d v="2019-09-04T00:00:00"/>
    <d v="1899-12-30T09:30:00"/>
    <d v="1899-12-30T09:30:00"/>
    <m/>
    <x v="1"/>
    <s v="JAR"/>
    <d v="2019-09-04T09:30:00"/>
    <n v="29665"/>
    <s v="SUS MEDIOS"/>
    <s v="Carga"/>
    <x v="0"/>
    <n v="1"/>
    <n v="1"/>
    <x v="0"/>
    <s v="DOSITEC"/>
    <s v="Retira cliente Roto"/>
    <s v="Barcelona"/>
    <m/>
    <m/>
    <m/>
    <m/>
    <n v="10"/>
    <x v="6"/>
    <x v="180"/>
    <x v="5"/>
    <m/>
    <n v="0"/>
    <x v="0"/>
    <x v="0"/>
    <s v="SI"/>
    <s v="SI"/>
    <s v="Retraso"/>
    <n v="1"/>
    <n v="0"/>
    <s v="CLIENTES"/>
    <x v="36"/>
    <x v="9"/>
    <n v="468"/>
    <n v="18"/>
    <n v="0.2"/>
  </r>
  <r>
    <d v="2019-09-04T00:00:00"/>
    <d v="1899-12-30T12:00:00"/>
    <d v="1899-12-30T12:00:00"/>
    <m/>
    <x v="1"/>
    <s v="JAR"/>
    <d v="2019-09-04T12:00:00"/>
    <s v="29512-29537"/>
    <s v="SUS MEDIOS"/>
    <s v="Carga"/>
    <x v="0"/>
    <n v="3"/>
    <n v="5"/>
    <x v="0"/>
    <s v="STORE &amp; GO "/>
    <s v="Retira cliente Inyección"/>
    <s v="Portugal"/>
    <m/>
    <m/>
    <m/>
    <m/>
    <n v="25"/>
    <x v="6"/>
    <x v="180"/>
    <x v="4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14:00:00"/>
    <d v="1899-12-30T14:00:00"/>
    <m/>
    <x v="1"/>
    <s v="JAR"/>
    <d v="2019-09-04T14:00:00"/>
    <n v="29564"/>
    <s v="J G H"/>
    <s v="Carga"/>
    <x v="1"/>
    <n v="13.5"/>
    <n v="26"/>
    <x v="0"/>
    <s v="EVOPACK SOLUTIONS"/>
    <s v="Retira cliente Inyección"/>
    <s v="murcia"/>
    <m/>
    <m/>
    <m/>
    <m/>
    <n v="45"/>
    <x v="12"/>
    <x v="180"/>
    <x v="1"/>
    <m/>
    <n v="1"/>
    <x v="0"/>
    <x v="0"/>
    <s v="SI"/>
    <s v="SI"/>
    <s v="Adelanto"/>
    <n v="0"/>
    <n v="1"/>
    <s v="CLIENTES"/>
    <x v="36"/>
    <x v="9"/>
    <n v="468"/>
    <n v="18"/>
    <n v="0.2"/>
  </r>
  <r>
    <d v="2019-09-04T00:00:00"/>
    <d v="1899-12-30T16:00:00"/>
    <d v="1899-12-30T16:00:00"/>
    <m/>
    <x v="1"/>
    <s v="JAR"/>
    <d v="2019-09-04T16:00:00"/>
    <n v="29564"/>
    <s v="J G H"/>
    <s v="Carga"/>
    <x v="1"/>
    <n v="13.5"/>
    <n v="26"/>
    <x v="0"/>
    <s v="EVOPACK SOLUTIONS"/>
    <s v="Retira cliente Inyección"/>
    <s v="murcia"/>
    <m/>
    <m/>
    <m/>
    <m/>
    <n v="45"/>
    <x v="12"/>
    <x v="180"/>
    <x v="3"/>
    <m/>
    <n v="1"/>
    <x v="0"/>
    <x v="0"/>
    <s v="SI"/>
    <s v="SI"/>
    <s v="Adelanto"/>
    <n v="0"/>
    <n v="1"/>
    <s v="CLIENTES"/>
    <x v="36"/>
    <x v="9"/>
    <n v="468"/>
    <n v="18"/>
    <n v="0.2"/>
  </r>
  <r>
    <d v="2019-09-04T00:00:00"/>
    <d v="1899-12-30T08:30:00"/>
    <d v="1899-12-30T08:30:00"/>
    <m/>
    <x v="1"/>
    <s v="JAR"/>
    <d v="2019-09-04T08:30:00"/>
    <n v="29283"/>
    <s v="SUS MEDIOS"/>
    <s v="Carga"/>
    <x v="0"/>
    <n v="2"/>
    <n v="2"/>
    <x v="0"/>
    <s v="VARIOS"/>
    <s v="Retira cliente Inyección"/>
    <s v="Cornella"/>
    <m/>
    <m/>
    <m/>
    <m/>
    <n v="15"/>
    <x v="5"/>
    <x v="180"/>
    <x v="20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08:00:00"/>
    <d v="1899-12-30T08:00:00"/>
    <m/>
    <x v="1"/>
    <s v="JAR"/>
    <d v="2019-09-04T08:00:00"/>
    <n v="29589"/>
    <s v="DAVID BERTRAN"/>
    <s v="Carga"/>
    <x v="0"/>
    <n v="1"/>
    <n v="1"/>
    <x v="0"/>
    <s v="DAVID BERTRAN"/>
    <s v="DDP Cliente Inyección"/>
    <s v="Martorell"/>
    <m/>
    <m/>
    <m/>
    <m/>
    <n v="10"/>
    <x v="5"/>
    <x v="180"/>
    <x v="9"/>
    <m/>
    <n v="0"/>
    <x v="0"/>
    <x v="0"/>
    <s v="SI"/>
    <s v="SI"/>
    <s v="SI"/>
    <n v="0"/>
    <n v="1"/>
    <s v="TRANS. PROPIO"/>
    <x v="36"/>
    <x v="9"/>
    <n v="468"/>
    <n v="18"/>
    <n v="0.2"/>
  </r>
  <r>
    <d v="2019-09-04T00:00:00"/>
    <d v="1899-12-30T11:30:00"/>
    <d v="1899-12-30T11:30:00"/>
    <m/>
    <x v="1"/>
    <s v="JAR"/>
    <d v="2019-09-04T11:30:00"/>
    <m/>
    <s v="DAVID BERTRAN"/>
    <s v="Carga"/>
    <x v="0"/>
    <n v="2"/>
    <n v="2"/>
    <x v="0"/>
    <s v="SIGMA "/>
    <s v="Proveedor Inyección"/>
    <s v="L' Hospitalet"/>
    <m/>
    <m/>
    <m/>
    <m/>
    <n v="15"/>
    <x v="5"/>
    <x v="180"/>
    <x v="3"/>
    <m/>
    <n v="0"/>
    <x v="0"/>
    <x v="0"/>
    <s v="SI"/>
    <s v="SI"/>
    <s v="SI"/>
    <n v="0"/>
    <n v="1"/>
    <s v="PROVEEDORES"/>
    <x v="36"/>
    <x v="9"/>
    <n v="468"/>
    <n v="18"/>
    <n v="0.2"/>
  </r>
  <r>
    <d v="2019-09-04T00:00:00"/>
    <d v="1899-12-30T10:30:00"/>
    <m/>
    <m/>
    <x v="0"/>
    <s v="JAR"/>
    <d v="2019-09-04T10:30:00"/>
    <n v="29510"/>
    <s v="SUS MEDIOS"/>
    <s v="Carga"/>
    <x v="0"/>
    <n v="1"/>
    <n v="1"/>
    <x v="0"/>
    <s v="ARTIPLAS"/>
    <s v="Retira cliente Inyección"/>
    <s v="Vizcaya"/>
    <m/>
    <m/>
    <m/>
    <m/>
    <n v="10"/>
    <x v="5"/>
    <x v="180"/>
    <x v="1"/>
    <m/>
    <n v="0"/>
    <x v="0"/>
    <x v="0"/>
    <s v="No"/>
    <s v="Sin cita"/>
    <s v="Sin cita"/>
    <n v="1"/>
    <n v="0"/>
    <s v="CLIENTES"/>
    <x v="36"/>
    <x v="9"/>
    <n v="468"/>
    <n v="18"/>
    <n v="0.2"/>
  </r>
  <r>
    <d v="2019-09-04T00:00:00"/>
    <d v="1899-12-30T15:00:00"/>
    <d v="1899-12-30T15:00:00"/>
    <m/>
    <x v="1"/>
    <s v="JAR"/>
    <d v="2019-09-04T15:00:00"/>
    <n v="29434"/>
    <s v="GONZATRANS"/>
    <s v="Carga"/>
    <x v="1"/>
    <n v="13.5"/>
    <n v="21"/>
    <x v="0"/>
    <s v="ELEUSIS "/>
    <s v="DDP Cliente Inyección"/>
    <s v="Madrid"/>
    <m/>
    <m/>
    <m/>
    <m/>
    <n v="40"/>
    <x v="0"/>
    <x v="180"/>
    <x v="39"/>
    <m/>
    <n v="1"/>
    <x v="0"/>
    <x v="0"/>
    <s v="SI"/>
    <s v="SI"/>
    <s v="SI"/>
    <n v="0"/>
    <n v="1"/>
    <s v="TRANS. PROPIO"/>
    <x v="36"/>
    <x v="9"/>
    <n v="468"/>
    <n v="18"/>
    <n v="0.2"/>
  </r>
  <r>
    <d v="2019-09-04T00:00:00"/>
    <d v="1899-12-30T13:30:00"/>
    <d v="1899-12-30T13:30:00"/>
    <m/>
    <x v="1"/>
    <s v="JAR"/>
    <d v="2019-09-04T13:30:00"/>
    <m/>
    <s v="GARVI"/>
    <s v="Descarga"/>
    <x v="0"/>
    <n v="1"/>
    <n v="1"/>
    <x v="0"/>
    <s v="VARIOS"/>
    <s v="Proveedor Inyección"/>
    <s v="PALAU"/>
    <m/>
    <m/>
    <m/>
    <m/>
    <n v="10"/>
    <x v="5"/>
    <x v="180"/>
    <x v="6"/>
    <m/>
    <n v="0"/>
    <x v="0"/>
    <x v="0"/>
    <s v="SI"/>
    <s v="SI"/>
    <s v="SI"/>
    <n v="0"/>
    <n v="1"/>
    <s v="PROVEEDORES"/>
    <x v="36"/>
    <x v="9"/>
    <n v="468"/>
    <n v="18"/>
    <n v="0.2"/>
  </r>
  <r>
    <d v="2019-09-04T00:00:00"/>
    <d v="1899-12-30T15:30:00"/>
    <d v="1899-12-30T15:30:00"/>
    <m/>
    <x v="1"/>
    <s v="JAR"/>
    <d v="2019-09-04T15:30:00"/>
    <n v="29674"/>
    <s v="DSV"/>
    <s v="Carga"/>
    <x v="0"/>
    <n v="1"/>
    <n v="1"/>
    <x v="0"/>
    <s v="ITC"/>
    <s v="Retira cliente Roto"/>
    <s v="Manlleu"/>
    <m/>
    <m/>
    <m/>
    <m/>
    <n v="10"/>
    <x v="5"/>
    <x v="180"/>
    <x v="7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13:00:00"/>
    <d v="1899-12-30T13:00:00"/>
    <m/>
    <x v="1"/>
    <s v="JAR"/>
    <d v="2019-09-04T13:00:00"/>
    <m/>
    <s v="SUS MEDIOS"/>
    <s v="Carga"/>
    <x v="0"/>
    <n v="2"/>
    <n v="1"/>
    <x v="0"/>
    <s v="AQUA AMBIENT"/>
    <s v="Retira cliente Roto"/>
    <s v="las Palmas"/>
    <m/>
    <m/>
    <m/>
    <m/>
    <n v="10"/>
    <x v="12"/>
    <x v="180"/>
    <x v="37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16:30:00"/>
    <d v="1899-12-30T16:30:00"/>
    <m/>
    <x v="1"/>
    <s v="JAR"/>
    <d v="2019-09-04T16:30:00"/>
    <n v="29676"/>
    <s v="RENHUS"/>
    <s v="Carga"/>
    <x v="0"/>
    <n v="1"/>
    <n v="1"/>
    <x v="0"/>
    <s v="SILLERO E HIJOS"/>
    <s v="Retira cliente Roto"/>
    <s v="Mallorca"/>
    <m/>
    <m/>
    <m/>
    <m/>
    <n v="10"/>
    <x v="0"/>
    <x v="180"/>
    <x v="8"/>
    <m/>
    <n v="0"/>
    <x v="0"/>
    <x v="0"/>
    <s v="SI"/>
    <s v="SI"/>
    <s v="SI"/>
    <n v="0"/>
    <n v="1"/>
    <s v="CLIENTES"/>
    <x v="36"/>
    <x v="9"/>
    <n v="468"/>
    <n v="18"/>
    <n v="0.2"/>
  </r>
  <r>
    <d v="2019-09-04T00:00:00"/>
    <d v="1899-12-30T17:45:00"/>
    <d v="1899-12-30T17:45:00"/>
    <m/>
    <x v="1"/>
    <s v="JAR"/>
    <d v="2019-09-04T18:00:00"/>
    <m/>
    <s v="TRANSABADELL"/>
    <s v="Carga"/>
    <x v="0"/>
    <n v="2"/>
    <n v="4"/>
    <x v="0"/>
    <s v="TRANSABADELL"/>
    <s v="Recogida diaria"/>
    <s v="varios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n v="468"/>
    <n v="18"/>
    <n v="0.2"/>
  </r>
  <r>
    <d v="2019-09-05T00:00:00"/>
    <d v="1899-12-30T16:45:00"/>
    <d v="1899-12-30T16:45:00"/>
    <m/>
    <x v="1"/>
    <s v="JAR"/>
    <d v="2019-09-05T17:00:00"/>
    <m/>
    <s v="SUS MEDIOS"/>
    <s v="Carga"/>
    <x v="0"/>
    <n v="2"/>
    <n v="3"/>
    <x v="0"/>
    <s v="AQUA AMBIENT"/>
    <s v="Retira cliente Roto"/>
    <s v="varios"/>
    <m/>
    <m/>
    <m/>
    <m/>
    <n v="20"/>
    <x v="12"/>
    <x v="183"/>
    <x v="6"/>
    <m/>
    <n v="0"/>
    <x v="0"/>
    <x v="0"/>
    <s v="SI"/>
    <s v="SI"/>
    <s v="Adelanto"/>
    <n v="0"/>
    <n v="1"/>
    <s v="CLIENTES"/>
    <x v="36"/>
    <x v="9"/>
    <n v="468"/>
    <n v="18"/>
    <n v="0.2"/>
  </r>
  <r>
    <d v="2019-09-05T00:00:00"/>
    <d v="1899-12-30T17:15:00"/>
    <d v="1899-12-30T17:15:00"/>
    <m/>
    <x v="1"/>
    <s v="JAR"/>
    <d v="2019-09-05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83"/>
    <x v="93"/>
    <m/>
    <n v="0"/>
    <x v="0"/>
    <x v="0"/>
    <s v="SI"/>
    <s v="SI"/>
    <s v="SI"/>
    <n v="0"/>
    <n v="1"/>
    <s v="TRANS. PROPIO"/>
    <x v="36"/>
    <x v="9"/>
    <n v="468"/>
    <n v="18"/>
    <n v="0.2"/>
  </r>
  <r>
    <d v="2019-09-05T00:00:00"/>
    <d v="1899-12-30T08:00:00"/>
    <d v="1899-12-30T08:00:00"/>
    <m/>
    <x v="1"/>
    <s v="JAR"/>
    <d v="2019-09-05T08:00:00"/>
    <m/>
    <s v="GONZATRANS"/>
    <s v="Carga"/>
    <x v="0"/>
    <n v="6"/>
    <n v="12"/>
    <x v="0"/>
    <s v="ALTOPLAST"/>
    <s v="Proveedor Inyección"/>
    <s v="Hostalets de Balenya"/>
    <m/>
    <m/>
    <m/>
    <m/>
    <n v="30"/>
    <x v="15"/>
    <x v="183"/>
    <x v="9"/>
    <m/>
    <n v="0"/>
    <x v="0"/>
    <x v="0"/>
    <s v="SI"/>
    <s v="SI"/>
    <s v="SI"/>
    <n v="0"/>
    <n v="1"/>
    <s v="PROVEEDORES"/>
    <x v="36"/>
    <x v="9"/>
    <n v="468"/>
    <n v="18"/>
    <n v="0.2"/>
  </r>
  <r>
    <d v="2019-09-05T00:00:00"/>
    <d v="1899-12-30T12:00:00"/>
    <d v="1899-12-30T12:00:00"/>
    <m/>
    <x v="1"/>
    <s v="JAR"/>
    <d v="2019-09-05T12:00:00"/>
    <n v="6007585"/>
    <s v="BREGER"/>
    <s v="Carga"/>
    <x v="0"/>
    <n v="6"/>
    <n v="11"/>
    <x v="0"/>
    <s v="SCHOELLER FRANCIA"/>
    <s v="Retira cliente Filial"/>
    <s v="Nurieux"/>
    <m/>
    <m/>
    <m/>
    <m/>
    <n v="30"/>
    <x v="12"/>
    <x v="183"/>
    <x v="4"/>
    <m/>
    <n v="0"/>
    <x v="0"/>
    <x v="0"/>
    <s v="SI"/>
    <s v="SI"/>
    <s v="SI"/>
    <n v="0"/>
    <n v="1"/>
    <s v="CLIENTES"/>
    <x v="36"/>
    <x v="9"/>
    <n v="468"/>
    <n v="18"/>
    <n v="0.2"/>
  </r>
  <r>
    <d v="2019-09-05T00:00:00"/>
    <d v="1899-12-30T12:30:00"/>
    <d v="1899-12-30T12:30:00"/>
    <m/>
    <x v="1"/>
    <s v="JAR"/>
    <d v="2019-09-05T12:30:00"/>
    <n v="6007611"/>
    <s v="SUS MEDIOS"/>
    <s v="Carga"/>
    <x v="0"/>
    <n v="1"/>
    <n v="2"/>
    <x v="0"/>
    <s v="SCHOELLER REP. CHECA"/>
    <s v="Retira cliente Filial"/>
    <s v="Chequia"/>
    <m/>
    <s v="9T9 2919 "/>
    <m/>
    <m/>
    <n v="20"/>
    <x v="3"/>
    <x v="183"/>
    <x v="5"/>
    <m/>
    <n v="0"/>
    <x v="0"/>
    <x v="0"/>
    <s v="SI"/>
    <s v="SI"/>
    <s v="SI"/>
    <n v="0"/>
    <n v="1"/>
    <s v="CLIENTES"/>
    <x v="36"/>
    <x v="9"/>
    <n v="468"/>
    <n v="18"/>
    <n v="0.2"/>
  </r>
  <r>
    <d v="2019-09-05T00:00:00"/>
    <d v="1899-12-30T13:00:00"/>
    <d v="1899-12-30T13:00:00"/>
    <m/>
    <x v="1"/>
    <s v="JAR"/>
    <d v="2019-09-05T13:00:00"/>
    <s v="CB-1393"/>
    <s v="GIMARCO"/>
    <s v="Descarga"/>
    <x v="1"/>
    <n v="13.5"/>
    <n v="26"/>
    <x v="0"/>
    <s v="SCHOELLER NRX"/>
    <s v="Filial Import"/>
    <s v="NURIEUX"/>
    <m/>
    <m/>
    <m/>
    <m/>
    <n v="60"/>
    <x v="6"/>
    <x v="183"/>
    <x v="3"/>
    <m/>
    <n v="1"/>
    <x v="0"/>
    <x v="0"/>
    <s v="SI"/>
    <s v="SI"/>
    <s v="Adelanto"/>
    <n v="0"/>
    <n v="1"/>
    <s v="TRANS. PROPIO"/>
    <x v="36"/>
    <x v="9"/>
    <n v="468"/>
    <n v="18"/>
    <n v="0.2"/>
  </r>
  <r>
    <d v="2019-09-05T00:00:00"/>
    <d v="1899-12-30T10:00:00"/>
    <d v="1899-12-30T10:00:00"/>
    <m/>
    <x v="1"/>
    <s v="JAR"/>
    <d v="2019-09-05T10:00:00"/>
    <m/>
    <s v="JOSE REY"/>
    <s v="Carga"/>
    <x v="1"/>
    <n v="13.5"/>
    <n v="26"/>
    <x v="0"/>
    <s v="POLIURETANOS RIVAS"/>
    <s v="Proveedor Roto"/>
    <s v="Zaragoza"/>
    <m/>
    <m/>
    <m/>
    <m/>
    <n v="60"/>
    <x v="6"/>
    <x v="183"/>
    <x v="14"/>
    <m/>
    <n v="1"/>
    <x v="0"/>
    <x v="0"/>
    <s v="SI"/>
    <s v="SI"/>
    <s v="SI"/>
    <n v="0"/>
    <n v="1"/>
    <s v="PROVEEDORES"/>
    <x v="36"/>
    <x v="9"/>
    <n v="468"/>
    <n v="18"/>
    <n v="0.2"/>
  </r>
  <r>
    <d v="2019-09-05T00:00:00"/>
    <d v="1899-12-30T14:00:00"/>
    <d v="1899-12-30T14:00:00"/>
    <m/>
    <x v="1"/>
    <s v="JAR"/>
    <d v="2019-09-05T14:00:00"/>
    <s v="DEVOLUCIÓN"/>
    <s v="GONZATRANS"/>
    <s v="Descarga"/>
    <x v="0"/>
    <n v="14"/>
    <n v="8"/>
    <x v="0"/>
    <s v="HDAD FARM MEDITERRANEO-HEFAME"/>
    <s v="DDP Cliente Inyección"/>
    <s v="PALAU"/>
    <m/>
    <m/>
    <m/>
    <m/>
    <n v="30"/>
    <x v="12"/>
    <x v="183"/>
    <x v="4"/>
    <m/>
    <n v="0"/>
    <x v="0"/>
    <x v="0"/>
    <s v="SI"/>
    <s v="SI"/>
    <s v="Adelanto"/>
    <n v="0"/>
    <n v="1"/>
    <s v="TRANS. PROPIO"/>
    <x v="36"/>
    <x v="9"/>
    <n v="468"/>
    <n v="18"/>
    <n v="0.2"/>
  </r>
  <r>
    <d v="2019-09-05T00:00:00"/>
    <d v="1899-12-30T08:30:00"/>
    <d v="1899-12-30T08:30:00"/>
    <m/>
    <x v="1"/>
    <s v="JAR"/>
    <d v="2019-09-05T08:30:00"/>
    <n v="29708"/>
    <s v="DAVID BERTRAN"/>
    <s v="Carga"/>
    <x v="0"/>
    <n v="1"/>
    <n v="1"/>
    <x v="0"/>
    <s v="DAVID BERTRAN"/>
    <s v="DDP Cliente Inyección"/>
    <s v="LA GARRIGA"/>
    <m/>
    <m/>
    <m/>
    <m/>
    <n v="10"/>
    <x v="5"/>
    <x v="183"/>
    <x v="20"/>
    <m/>
    <n v="0"/>
    <x v="0"/>
    <x v="0"/>
    <s v="SI"/>
    <s v="SI"/>
    <s v="SI"/>
    <n v="0"/>
    <n v="1"/>
    <s v="TRANS. PROPIO"/>
    <x v="36"/>
    <x v="9"/>
    <n v="468"/>
    <n v="18"/>
    <n v="0.2"/>
  </r>
  <r>
    <d v="2019-09-05T00:00:00"/>
    <d v="1899-12-30T13:30:00"/>
    <d v="1899-12-30T13:30:00"/>
    <m/>
    <x v="1"/>
    <s v="JAR"/>
    <d v="2019-09-05T13:30:00"/>
    <n v="28978"/>
    <s v="SUS MEDIOS"/>
    <s v="Carga"/>
    <x v="0"/>
    <n v="1"/>
    <n v="1"/>
    <x v="0"/>
    <s v="FLONASA"/>
    <s v="Retira cliente Roto"/>
    <s v="Palau"/>
    <m/>
    <m/>
    <m/>
    <m/>
    <n v="10"/>
    <x v="5"/>
    <x v="183"/>
    <x v="6"/>
    <m/>
    <n v="0"/>
    <x v="0"/>
    <x v="0"/>
    <s v="SI"/>
    <s v="SI"/>
    <s v="SI"/>
    <n v="0"/>
    <n v="1"/>
    <s v="CLIENTES"/>
    <x v="36"/>
    <x v="9"/>
    <n v="468"/>
    <n v="18"/>
    <n v="0.2"/>
  </r>
  <r>
    <d v="2019-09-05T00:00:00"/>
    <d v="1899-12-30T10:30:00"/>
    <d v="1899-12-30T10:30:00"/>
    <m/>
    <x v="1"/>
    <s v="JAR"/>
    <d v="2019-09-05T10:30:00"/>
    <m/>
    <s v="DAVID BERTRAN"/>
    <s v="Carga"/>
    <x v="0"/>
    <n v="4"/>
    <n v="6"/>
    <x v="0"/>
    <s v="RESIDUOS "/>
    <s v="Recogida diaria"/>
    <s v="LA LLAGOSTA"/>
    <m/>
    <m/>
    <m/>
    <m/>
    <n v="20"/>
    <x v="6"/>
    <x v="183"/>
    <x v="1"/>
    <m/>
    <n v="0"/>
    <x v="0"/>
    <x v="0"/>
    <s v="SI"/>
    <s v="SI"/>
    <s v="SI"/>
    <n v="0"/>
    <n v="1"/>
    <s v="TRANS. PROPIO"/>
    <x v="36"/>
    <x v="9"/>
    <n v="468"/>
    <n v="18"/>
    <n v="0.2"/>
  </r>
  <r>
    <d v="2019-09-05T00:00:00"/>
    <d v="1899-12-30T18:00:00"/>
    <d v="1899-12-30T18:00:00"/>
    <m/>
    <x v="1"/>
    <s v="JAR"/>
    <d v="2019-09-05T18:00:00"/>
    <n v="29564"/>
    <s v="J G H"/>
    <s v="Carga"/>
    <x v="1"/>
    <n v="13.5"/>
    <n v="26"/>
    <x v="0"/>
    <s v="EVOPACK SOLUTIONS"/>
    <s v="Retira cliente Inyección"/>
    <s v="murcia"/>
    <m/>
    <m/>
    <m/>
    <m/>
    <n v="45"/>
    <x v="4"/>
    <x v="183"/>
    <x v="13"/>
    <m/>
    <n v="1"/>
    <x v="0"/>
    <x v="0"/>
    <s v="SI"/>
    <s v="SI"/>
    <s v="Adelanto"/>
    <n v="0"/>
    <n v="1"/>
    <s v="CLIENTES"/>
    <x v="36"/>
    <x v="9"/>
    <n v="468"/>
    <n v="18"/>
    <n v="0.2"/>
  </r>
  <r>
    <d v="2019-09-05T00:00:00"/>
    <d v="1899-12-30T20:00:00"/>
    <d v="1899-12-30T20:00:00"/>
    <m/>
    <x v="1"/>
    <s v="JAR"/>
    <d v="2019-09-05T20:00:00"/>
    <n v="29564"/>
    <s v="J G H"/>
    <s v="Carga"/>
    <x v="1"/>
    <n v="13.5"/>
    <n v="26"/>
    <x v="0"/>
    <s v="EVOPACK SOLUTIONS"/>
    <s v="Retira cliente Inyección"/>
    <s v="murcia"/>
    <m/>
    <m/>
    <m/>
    <m/>
    <n v="45"/>
    <x v="0"/>
    <x v="184"/>
    <x v="50"/>
    <m/>
    <n v="1"/>
    <x v="0"/>
    <x v="0"/>
    <s v="SI"/>
    <s v="Retraso"/>
    <s v="Retraso"/>
    <n v="1"/>
    <n v="0"/>
    <s v="CLIENTES"/>
    <x v="36"/>
    <x v="9"/>
    <n v="468"/>
    <n v="18"/>
    <n v="0.2"/>
  </r>
  <r>
    <d v="2019-09-05T00:00:00"/>
    <d v="1899-12-30T17:30:00"/>
    <d v="1899-12-30T17:30:00"/>
    <m/>
    <x v="1"/>
    <s v="JAR"/>
    <d v="2019-09-05T17:30:00"/>
    <n v="28485"/>
    <s v="DASCHER"/>
    <s v="Carga"/>
    <x v="0"/>
    <n v="2"/>
    <n v="2"/>
    <x v="0"/>
    <s v="CAVYCAR"/>
    <s v="Retira cliente Roto"/>
    <s v="Guipuzcoa"/>
    <m/>
    <m/>
    <m/>
    <m/>
    <n v="15"/>
    <x v="5"/>
    <x v="183"/>
    <x v="37"/>
    <m/>
    <n v="0"/>
    <x v="0"/>
    <x v="0"/>
    <s v="SI"/>
    <s v="SI"/>
    <s v="Adelanto"/>
    <n v="0"/>
    <n v="1"/>
    <s v="CLIENTES"/>
    <x v="36"/>
    <x v="9"/>
    <n v="468"/>
    <n v="18"/>
    <n v="0.2"/>
  </r>
  <r>
    <d v="2019-09-05T00:00:00"/>
    <d v="1899-12-30T11:30:00"/>
    <d v="1899-12-30T11:30:00"/>
    <m/>
    <x v="1"/>
    <s v="JAR"/>
    <d v="2019-09-05T11:30:00"/>
    <m/>
    <s v="SCHENKER"/>
    <s v="Descarga"/>
    <x v="0"/>
    <n v="3"/>
    <n v="6"/>
    <x v="0"/>
    <s v="RABAGO"/>
    <s v="Proveedor Inyección"/>
    <s v="PALAU"/>
    <m/>
    <m/>
    <m/>
    <m/>
    <n v="20"/>
    <x v="6"/>
    <x v="183"/>
    <x v="3"/>
    <m/>
    <n v="0"/>
    <x v="0"/>
    <x v="0"/>
    <s v="SI"/>
    <s v="SI"/>
    <s v="SI"/>
    <n v="0"/>
    <n v="1"/>
    <s v="PROVEEDORES"/>
    <x v="36"/>
    <x v="9"/>
    <n v="468"/>
    <n v="18"/>
    <n v="0.2"/>
  </r>
  <r>
    <d v="2019-09-06T00:00:00"/>
    <d v="1899-12-30T17:15:00"/>
    <d v="1899-12-30T17:15:00"/>
    <m/>
    <x v="1"/>
    <s v="JAR"/>
    <d v="2019-09-06T17:30:00"/>
    <m/>
    <s v="TRANSABADELL"/>
    <s v="Carga"/>
    <x v="0"/>
    <n v="2"/>
    <n v="4"/>
    <x v="0"/>
    <s v="TRANSABADELL"/>
    <s v="Recogida diaria"/>
    <s v="varios"/>
    <m/>
    <m/>
    <m/>
    <m/>
    <n v="30"/>
    <x v="0"/>
    <x v="184"/>
    <x v="93"/>
    <m/>
    <n v="0"/>
    <x v="0"/>
    <x v="0"/>
    <s v="SI"/>
    <s v="SI"/>
    <s v="SI"/>
    <n v="0"/>
    <n v="1"/>
    <s v="TRANS. PROPIO"/>
    <x v="36"/>
    <x v="9"/>
    <n v="468"/>
    <n v="18"/>
    <n v="0.2"/>
  </r>
  <r>
    <d v="2019-09-06T00:00:00"/>
    <d v="1899-12-30T15:00:00"/>
    <d v="1899-12-30T15:00:00"/>
    <m/>
    <x v="1"/>
    <s v="JAR"/>
    <d v="2019-09-06T15:00:00"/>
    <n v="6007524"/>
    <s v="BREGER"/>
    <s v="Carga"/>
    <x v="1"/>
    <n v="13.5"/>
    <n v="26"/>
    <x v="0"/>
    <s v="SCHOELLER FRANCIA"/>
    <s v="Retira cliente Filial"/>
    <s v="Gaillon"/>
    <m/>
    <m/>
    <m/>
    <m/>
    <n v="60"/>
    <x v="0"/>
    <x v="184"/>
    <x v="47"/>
    <m/>
    <n v="1"/>
    <x v="0"/>
    <x v="0"/>
    <s v="SI"/>
    <s v="SI"/>
    <s v="Retraso"/>
    <n v="1"/>
    <n v="0"/>
    <s v="CLIENTES"/>
    <x v="36"/>
    <x v="9"/>
    <n v="468"/>
    <n v="18"/>
    <n v="0.2"/>
  </r>
  <r>
    <d v="2019-09-06T00:00:00"/>
    <d v="1899-12-30T10:00:00"/>
    <d v="1899-12-30T10:00:00"/>
    <m/>
    <x v="1"/>
    <s v="JAR"/>
    <d v="2019-09-06T10:00:00"/>
    <m/>
    <s v="DAVID BERTRAN"/>
    <s v="Descarga"/>
    <x v="0"/>
    <n v="4"/>
    <n v="3"/>
    <x v="0"/>
    <s v="OSONA IND. PLASTIC"/>
    <s v="Proveedor Inyección"/>
    <s v="PALAU"/>
    <s v="Recoger en Altoplast y Osona Ind."/>
    <m/>
    <m/>
    <m/>
    <n v="15"/>
    <x v="6"/>
    <x v="184"/>
    <x v="14"/>
    <m/>
    <n v="0"/>
    <x v="0"/>
    <x v="0"/>
    <s v="SI"/>
    <s v="SI"/>
    <s v="SI"/>
    <n v="0"/>
    <n v="1"/>
    <s v="PROVEEDORES"/>
    <x v="36"/>
    <x v="9"/>
    <n v="468"/>
    <n v="18"/>
    <n v="0.2"/>
  </r>
  <r>
    <d v="2019-09-06T00:00:00"/>
    <d v="1899-12-30T09:00:00"/>
    <d v="1899-12-30T09:00:00"/>
    <m/>
    <x v="1"/>
    <s v="JAR"/>
    <d v="2019-09-06T09:00:00"/>
    <m/>
    <s v="COBARPLAS"/>
    <s v="Descarga"/>
    <x v="0"/>
    <n v="6"/>
    <n v="12"/>
    <x v="0"/>
    <s v="COBARPLAST"/>
    <s v="Proveedor Roto"/>
    <s v="PALAU"/>
    <m/>
    <m/>
    <m/>
    <m/>
    <n v="40"/>
    <x v="6"/>
    <x v="184"/>
    <x v="22"/>
    <m/>
    <n v="0"/>
    <x v="0"/>
    <x v="0"/>
    <s v="SI"/>
    <s v="SI"/>
    <s v="SI"/>
    <n v="0"/>
    <n v="1"/>
    <s v="PROVEEDORES"/>
    <x v="36"/>
    <x v="9"/>
    <n v="468"/>
    <n v="18"/>
    <n v="0.2"/>
  </r>
  <r>
    <d v="2019-09-06T00:00:00"/>
    <d v="1899-12-30T11:00:00"/>
    <d v="1899-12-30T11:00:00"/>
    <m/>
    <x v="1"/>
    <s v="JAR"/>
    <d v="2019-09-06T11:00:00"/>
    <s v="29335-29388"/>
    <s v="SUS MEDIOS"/>
    <s v="Carga"/>
    <x v="0"/>
    <n v="4"/>
    <n v="7"/>
    <x v="0"/>
    <s v="GESTION DE SISTEMAS DE ALMACENAJES"/>
    <s v="Retira cliente Inyección"/>
    <s v="Madrid"/>
    <m/>
    <m/>
    <m/>
    <m/>
    <n v="20"/>
    <x v="6"/>
    <x v="184"/>
    <x v="2"/>
    <m/>
    <n v="0"/>
    <x v="0"/>
    <x v="0"/>
    <s v="SI"/>
    <s v="SI"/>
    <s v="SI"/>
    <n v="0"/>
    <n v="1"/>
    <s v="CLIENTES"/>
    <x v="36"/>
    <x v="9"/>
    <n v="468"/>
    <n v="18"/>
    <n v="0.2"/>
  </r>
  <r>
    <d v="2019-09-06T00:00:00"/>
    <d v="1899-12-30T12:00:00"/>
    <d v="1899-12-30T12:00:00"/>
    <m/>
    <x v="1"/>
    <s v="JAR"/>
    <d v="2019-09-06T12:00:00"/>
    <n v="6007679"/>
    <s v="BCN EXPRESS"/>
    <s v="Carga"/>
    <x v="0"/>
    <n v="2"/>
    <n v="3"/>
    <x v="0"/>
    <s v="SCHOELLER ALEMANIA"/>
    <s v="DDP Cliente Filial"/>
    <s v="Alemania"/>
    <m/>
    <m/>
    <m/>
    <m/>
    <n v="20"/>
    <x v="6"/>
    <x v="184"/>
    <x v="4"/>
    <m/>
    <n v="0"/>
    <x v="0"/>
    <x v="0"/>
    <s v="SI"/>
    <s v="SI"/>
    <s v="SI"/>
    <n v="0"/>
    <n v="1"/>
    <s v="TRANS. PROPIO"/>
    <x v="36"/>
    <x v="9"/>
    <n v="468"/>
    <n v="18"/>
    <n v="0.2"/>
  </r>
  <r>
    <d v="2019-09-06T00:00:00"/>
    <d v="1899-12-30T13:00:00"/>
    <d v="1899-12-30T13:00:00"/>
    <m/>
    <x v="1"/>
    <s v="JAR"/>
    <d v="2019-09-06T13:00:00"/>
    <n v="6007672"/>
    <s v="SUS MEDIOS"/>
    <s v="Carga"/>
    <x v="0"/>
    <n v="2"/>
    <n v="3"/>
    <x v="0"/>
    <s v="SCHOELLER ROMANIA"/>
    <s v="Retira cliente Filial"/>
    <s v="Romania"/>
    <m/>
    <m/>
    <m/>
    <m/>
    <n v="20"/>
    <x v="12"/>
    <x v="184"/>
    <x v="37"/>
    <m/>
    <n v="0"/>
    <x v="0"/>
    <x v="0"/>
    <s v="SI"/>
    <s v="SI"/>
    <s v="SI"/>
    <n v="0"/>
    <n v="1"/>
    <s v="CLIENTES"/>
    <x v="36"/>
    <x v="9"/>
    <n v="468"/>
    <n v="18"/>
    <n v="0.2"/>
  </r>
  <r>
    <d v="2019-09-06T00:00:00"/>
    <d v="1899-12-30T14:00:00"/>
    <d v="1899-12-30T14:00:00"/>
    <m/>
    <x v="1"/>
    <s v="JAR"/>
    <d v="2019-09-06T14:00:00"/>
    <n v="29538"/>
    <s v="PALLET WAY"/>
    <s v="Carga"/>
    <x v="0"/>
    <n v="1"/>
    <n v="2"/>
    <x v="0"/>
    <s v="STORE &amp; GO "/>
    <s v="Retira cliente Inyección"/>
    <s v="Portugal"/>
    <m/>
    <m/>
    <m/>
    <m/>
    <n v="15"/>
    <x v="12"/>
    <x v="184"/>
    <x v="5"/>
    <m/>
    <n v="0"/>
    <x v="0"/>
    <x v="0"/>
    <s v="SI"/>
    <s v="SI"/>
    <s v="Adelanto"/>
    <n v="0"/>
    <n v="1"/>
    <s v="CLIENTES"/>
    <x v="36"/>
    <x v="9"/>
    <n v="468"/>
    <n v="18"/>
    <n v="0.2"/>
  </r>
  <r>
    <d v="2019-09-06T00:00:00"/>
    <d v="1899-12-30T16:00:00"/>
    <d v="1899-12-30T16:00:00"/>
    <m/>
    <x v="1"/>
    <s v="JAR"/>
    <d v="2019-09-06T16:00:00"/>
    <s v="6007562 + 6007693 + 6007578 + resto 6007524"/>
    <s v="BREGER"/>
    <s v="Carga"/>
    <x v="1"/>
    <n v="13.5"/>
    <n v="26"/>
    <x v="0"/>
    <s v="SCHOELLER FRANCIA"/>
    <s v="Retira cliente Filial"/>
    <s v="Gaillon"/>
    <m/>
    <m/>
    <m/>
    <m/>
    <n v="60"/>
    <x v="12"/>
    <x v="184"/>
    <x v="37"/>
    <m/>
    <n v="1"/>
    <x v="0"/>
    <x v="0"/>
    <s v="SI"/>
    <s v="SI"/>
    <s v="Adelanto"/>
    <n v="0"/>
    <n v="1"/>
    <s v="CLIENTES"/>
    <x v="36"/>
    <x v="9"/>
    <n v="468"/>
    <n v="18"/>
    <n v="0.2"/>
  </r>
  <r>
    <d v="2019-09-06T00:00:00"/>
    <d v="1899-12-30T10:30:00"/>
    <d v="1899-12-30T10:30:00"/>
    <m/>
    <x v="1"/>
    <s v="JAR"/>
    <d v="2019-09-06T10:30:00"/>
    <m/>
    <s v="DAVID BERTRAN"/>
    <s v="Carga"/>
    <x v="0"/>
    <n v="4"/>
    <n v="7"/>
    <x v="0"/>
    <s v="ITC"/>
    <s v="DDP Cliente Roto"/>
    <s v="Sta. Perpetua"/>
    <m/>
    <m/>
    <m/>
    <m/>
    <n v="20"/>
    <x v="12"/>
    <x v="184"/>
    <x v="1"/>
    <m/>
    <n v="0"/>
    <x v="0"/>
    <x v="0"/>
    <s v="SI"/>
    <s v="SI"/>
    <s v="SI"/>
    <n v="0"/>
    <n v="1"/>
    <s v="TRANS. PROPIO"/>
    <x v="36"/>
    <x v="9"/>
    <n v="468"/>
    <n v="18"/>
    <n v="0.2"/>
  </r>
  <r>
    <d v="2019-09-06T00:00:00"/>
    <d v="1899-12-30T11:30:00"/>
    <d v="1899-12-30T11:30:00"/>
    <m/>
    <x v="1"/>
    <s v="JAR"/>
    <d v="2019-09-06T11:30:00"/>
    <m/>
    <s v="DAVID BERTRAN"/>
    <s v="Carga"/>
    <x v="0"/>
    <n v="4"/>
    <n v="7"/>
    <x v="0"/>
    <s v="ITC"/>
    <s v="DDP Cliente Roto"/>
    <s v="Sta. Perpetua"/>
    <m/>
    <m/>
    <m/>
    <m/>
    <n v="20"/>
    <x v="12"/>
    <x v="184"/>
    <x v="3"/>
    <m/>
    <n v="0"/>
    <x v="0"/>
    <x v="0"/>
    <s v="SI"/>
    <s v="SI"/>
    <s v="SI"/>
    <n v="0"/>
    <n v="1"/>
    <s v="TRANS. PROPIO"/>
    <x v="36"/>
    <x v="9"/>
    <n v="468"/>
    <n v="18"/>
    <n v="0.2"/>
  </r>
  <r>
    <d v="2019-09-06T00:00:00"/>
    <d v="1899-12-30T14:30:00"/>
    <d v="1899-12-30T14:30:00"/>
    <m/>
    <x v="1"/>
    <s v="JAR"/>
    <d v="2019-09-06T14:30:00"/>
    <m/>
    <s v="GONZATRANS"/>
    <s v="Carga"/>
    <x v="1"/>
    <n v="13.5"/>
    <n v="24"/>
    <x v="0"/>
    <s v="CARREFOUR"/>
    <s v="DDP Cliente Inyección"/>
    <s v="varios"/>
    <m/>
    <m/>
    <m/>
    <m/>
    <n v="60"/>
    <x v="6"/>
    <x v="184"/>
    <x v="37"/>
    <m/>
    <n v="1"/>
    <x v="0"/>
    <x v="0"/>
    <s v="SI"/>
    <s v="SI"/>
    <s v="Adelanto"/>
    <n v="0"/>
    <n v="1"/>
    <s v="TRANS. PROPIO"/>
    <x v="36"/>
    <x v="9"/>
    <n v="468"/>
    <n v="18"/>
    <n v="0.2"/>
  </r>
  <r>
    <d v="2019-09-06T00:00:00"/>
    <d v="1899-12-30T16:30:00"/>
    <d v="1899-12-30T16:30:00"/>
    <m/>
    <x v="1"/>
    <s v="JAR"/>
    <d v="2019-09-06T16:30:00"/>
    <m/>
    <s v="GONZATRANS"/>
    <s v="Carga"/>
    <x v="0"/>
    <n v="6"/>
    <n v="12"/>
    <x v="0"/>
    <s v="CARREFOUR"/>
    <s v="DDP Cliente Inyección"/>
    <s v="badalona"/>
    <m/>
    <m/>
    <m/>
    <m/>
    <n v="30"/>
    <x v="0"/>
    <x v="184"/>
    <x v="8"/>
    <m/>
    <n v="0"/>
    <x v="0"/>
    <x v="0"/>
    <s v="SI"/>
    <s v="SI"/>
    <s v="SI"/>
    <n v="0"/>
    <n v="1"/>
    <s v="TRANS. PROPIO"/>
    <x v="36"/>
    <x v="9"/>
    <n v="468"/>
    <n v="18"/>
    <n v="0.2"/>
  </r>
  <r>
    <d v="2019-09-06T00:00:00"/>
    <d v="1899-12-30T12:30:00"/>
    <m/>
    <m/>
    <x v="0"/>
    <s v="JAR"/>
    <d v="2019-09-06T12:30:00"/>
    <s v="29187-29385"/>
    <s v="NADAL-FORWARDING"/>
    <s v="Carga"/>
    <x v="0"/>
    <n v="4"/>
    <n v="7"/>
    <x v="0"/>
    <s v="CAVAS CATALANAS"/>
    <s v="DDP Cliente Inyección"/>
    <s v="Canarias"/>
    <m/>
    <m/>
    <m/>
    <m/>
    <n v="20"/>
    <x v="6"/>
    <x v="184"/>
    <x v="5"/>
    <m/>
    <n v="0"/>
    <x v="0"/>
    <x v="0"/>
    <s v="No"/>
    <s v="Sin cita"/>
    <s v="Sin cita"/>
    <n v="1"/>
    <n v="0"/>
    <s v="TRANS. PROPIO"/>
    <x v="36"/>
    <x v="9"/>
    <n v="468"/>
    <n v="18"/>
    <n v="0.2"/>
  </r>
  <r>
    <d v="2019-09-06T00:00:00"/>
    <d v="1899-12-30T13:30:00"/>
    <d v="1899-12-30T13:30:00"/>
    <m/>
    <x v="1"/>
    <s v="JAR"/>
    <d v="2019-09-06T13:30:00"/>
    <m/>
    <s v="DAVID BERTRAN"/>
    <s v="Carga"/>
    <x v="0"/>
    <n v="4"/>
    <n v="6"/>
    <x v="0"/>
    <s v="RESIDUOS "/>
    <s v="Recogida diaria"/>
    <s v="la llagosta"/>
    <m/>
    <m/>
    <m/>
    <m/>
    <n v="20"/>
    <x v="12"/>
    <x v="184"/>
    <x v="3"/>
    <m/>
    <n v="0"/>
    <x v="0"/>
    <x v="0"/>
    <s v="SI"/>
    <s v="SI"/>
    <s v="Adelanto"/>
    <n v="0"/>
    <n v="1"/>
    <s v="TRANS. PROPIO"/>
    <x v="36"/>
    <x v="9"/>
    <n v="468"/>
    <n v="18"/>
    <n v="0.2"/>
  </r>
  <r>
    <d v="2019-09-09T00:00:00"/>
    <d v="1899-12-30T12:00:00"/>
    <d v="1899-12-30T12:00:00"/>
    <m/>
    <x v="1"/>
    <s v="JAR"/>
    <d v="2019-09-09T12:00:00"/>
    <m/>
    <s v="GARVI"/>
    <s v="Descarga"/>
    <x v="0"/>
    <n v="5"/>
    <n v="9"/>
    <x v="0"/>
    <s v="POLIURETANOS RIVAS"/>
    <s v="Proveedor Roto"/>
    <s v="PALAU"/>
    <m/>
    <m/>
    <m/>
    <m/>
    <n v="30"/>
    <x v="12"/>
    <x v="185"/>
    <x v="4"/>
    <m/>
    <n v="0"/>
    <x v="0"/>
    <x v="0"/>
    <s v="SI"/>
    <s v="SI"/>
    <s v="SI"/>
    <n v="0"/>
    <n v="1"/>
    <s v="PROVEEDORES"/>
    <x v="37"/>
    <x v="9"/>
    <n v="468"/>
    <n v="18"/>
    <n v="0.2"/>
  </r>
  <r>
    <d v="2019-09-09T00:00:00"/>
    <d v="1899-12-30T21:00:00"/>
    <d v="1899-12-30T21:00:00"/>
    <m/>
    <x v="1"/>
    <s v="JAR"/>
    <d v="2019-09-09T21:00:00"/>
    <n v="3680530881"/>
    <s v="SUS MEDIOS"/>
    <s v="Carga"/>
    <x v="1"/>
    <n v="13.5"/>
    <n v="26"/>
    <x v="0"/>
    <s v="CHEP"/>
    <s v="Retira cliente Roto"/>
    <s v="Varios"/>
    <m/>
    <m/>
    <m/>
    <m/>
    <n v="60"/>
    <x v="4"/>
    <x v="185"/>
    <x v="13"/>
    <m/>
    <n v="1"/>
    <x v="0"/>
    <x v="0"/>
    <s v="SI"/>
    <s v="SI"/>
    <s v="Adelanto"/>
    <n v="0"/>
    <n v="1"/>
    <s v="CLIENTES"/>
    <x v="37"/>
    <x v="9"/>
    <n v="468"/>
    <n v="18"/>
    <n v="0.2"/>
  </r>
  <r>
    <d v="2019-09-09T00:00:00"/>
    <d v="1899-12-30T14:00:00"/>
    <d v="1899-12-30T14:00:00"/>
    <m/>
    <x v="1"/>
    <s v="JAR"/>
    <d v="2019-09-09T14:00:00"/>
    <m/>
    <s v="NIKA"/>
    <s v="Descarga"/>
    <x v="0"/>
    <n v="1"/>
    <n v="2"/>
    <x v="0"/>
    <s v="POWDER"/>
    <s v="Proveedor Roto"/>
    <s v="PALAU"/>
    <m/>
    <m/>
    <m/>
    <m/>
    <n v="15"/>
    <x v="12"/>
    <x v="185"/>
    <x v="6"/>
    <m/>
    <n v="0"/>
    <x v="0"/>
    <x v="0"/>
    <s v="SI"/>
    <s v="SI"/>
    <s v="Adelanto"/>
    <n v="0"/>
    <n v="1"/>
    <s v="PROVEEDORES"/>
    <x v="37"/>
    <x v="9"/>
    <n v="468"/>
    <n v="18"/>
    <n v="0.2"/>
  </r>
  <r>
    <d v="2019-09-09T00:00:00"/>
    <d v="1899-12-30T14:30:00"/>
    <d v="1899-12-30T14:30:00"/>
    <m/>
    <x v="1"/>
    <s v="JAR"/>
    <d v="2019-09-09T14:30:00"/>
    <s v="P R S"/>
    <s v="NIKA"/>
    <s v="Carga"/>
    <x v="0"/>
    <n v="3"/>
    <n v="6"/>
    <x v="0"/>
    <s v="NIKA"/>
    <s v="Proveedor Roto"/>
    <s v="Tarragona"/>
    <m/>
    <m/>
    <m/>
    <m/>
    <n v="30"/>
    <x v="12"/>
    <x v="185"/>
    <x v="6"/>
    <m/>
    <n v="0"/>
    <x v="0"/>
    <x v="0"/>
    <s v="SI"/>
    <s v="SI"/>
    <s v="Adelanto"/>
    <n v="0"/>
    <n v="1"/>
    <s v="PROVEEDORES"/>
    <x v="37"/>
    <x v="9"/>
    <n v="468"/>
    <n v="18"/>
    <n v="0.2"/>
  </r>
  <r>
    <d v="2019-09-09T00:00:00"/>
    <d v="1899-12-30T08:00:00"/>
    <d v="1899-12-30T08:00:00"/>
    <m/>
    <x v="1"/>
    <s v="JAR"/>
    <d v="2019-09-09T08:00:00"/>
    <n v="29547"/>
    <s v="DAVID BERTRAN"/>
    <s v="Carga"/>
    <x v="0"/>
    <n v="4"/>
    <n v="4"/>
    <x v="0"/>
    <s v="DAVID BERTRAN"/>
    <s v="DDP Cliente Inyección"/>
    <s v="Martorell"/>
    <m/>
    <m/>
    <m/>
    <m/>
    <n v="20"/>
    <x v="6"/>
    <x v="185"/>
    <x v="9"/>
    <m/>
    <n v="0"/>
    <x v="0"/>
    <x v="0"/>
    <s v="SI"/>
    <s v="SI"/>
    <s v="SI"/>
    <n v="0"/>
    <n v="1"/>
    <s v="TRANS. PROPIO"/>
    <x v="37"/>
    <x v="9"/>
    <n v="468"/>
    <n v="18"/>
    <n v="0.2"/>
  </r>
  <r>
    <d v="2019-09-09T00:00:00"/>
    <d v="1899-12-30T09:30:00"/>
    <d v="1899-12-30T09:30:00"/>
    <m/>
    <x v="1"/>
    <s v="JAR"/>
    <d v="2019-09-09T09:30:00"/>
    <n v="29155"/>
    <s v="SUS MEDIOS"/>
    <s v="Carga"/>
    <x v="1"/>
    <n v="13.5"/>
    <n v="15"/>
    <x v="0"/>
    <s v="AQUA AMBIENT"/>
    <s v="Retira cliente Roto"/>
    <s v="Bernis"/>
    <m/>
    <m/>
    <m/>
    <m/>
    <n v="30"/>
    <x v="6"/>
    <x v="185"/>
    <x v="0"/>
    <m/>
    <n v="1"/>
    <x v="0"/>
    <x v="0"/>
    <s v="SI"/>
    <s v="SI"/>
    <s v="SI"/>
    <n v="0"/>
    <n v="1"/>
    <s v="CLIENTES"/>
    <x v="37"/>
    <x v="9"/>
    <n v="468"/>
    <n v="18"/>
    <n v="0.2"/>
  </r>
  <r>
    <d v="2019-09-09T00:00:00"/>
    <d v="1899-12-30T10:00:00"/>
    <d v="1899-12-30T10:00:00"/>
    <m/>
    <x v="1"/>
    <s v="JAR"/>
    <d v="2019-09-09T10:00:00"/>
    <m/>
    <s v="DAVID BERTRAN"/>
    <s v="Carga"/>
    <x v="0"/>
    <n v="4"/>
    <n v="6"/>
    <x v="0"/>
    <s v="RESIDUOS "/>
    <s v="Recogida diaria"/>
    <s v="La llagosta"/>
    <m/>
    <m/>
    <m/>
    <m/>
    <n v="20"/>
    <x v="12"/>
    <x v="185"/>
    <x v="14"/>
    <m/>
    <n v="0"/>
    <x v="0"/>
    <x v="0"/>
    <s v="SI"/>
    <s v="SI"/>
    <s v="SI"/>
    <n v="0"/>
    <n v="1"/>
    <s v="TRANS. PROPIO"/>
    <x v="37"/>
    <x v="9"/>
    <n v="468"/>
    <n v="18"/>
    <n v="0.2"/>
  </r>
  <r>
    <d v="2019-09-09T00:00:00"/>
    <d v="1899-12-30T11:30:00"/>
    <d v="1899-12-30T11:30:00"/>
    <m/>
    <x v="1"/>
    <s v="JAR"/>
    <d v="2019-09-09T11:30:00"/>
    <m/>
    <s v="DAVID BERTRAN"/>
    <s v="Carga"/>
    <x v="0"/>
    <n v="2"/>
    <n v="2"/>
    <x v="0"/>
    <s v="REGABER"/>
    <s v="DDP Cliente Roto"/>
    <s v="Parets"/>
    <m/>
    <m/>
    <m/>
    <m/>
    <n v="15"/>
    <x v="6"/>
    <x v="185"/>
    <x v="3"/>
    <m/>
    <n v="0"/>
    <x v="0"/>
    <x v="0"/>
    <s v="SI"/>
    <s v="SI"/>
    <s v="SI"/>
    <n v="0"/>
    <n v="1"/>
    <s v="TRANS. PROPIO"/>
    <x v="37"/>
    <x v="9"/>
    <n v="468"/>
    <n v="18"/>
    <n v="0.2"/>
  </r>
  <r>
    <d v="2019-09-09T00:00:00"/>
    <d v="1899-12-30T17:15:00"/>
    <d v="1899-12-30T17:15:00"/>
    <m/>
    <x v="1"/>
    <s v="JAR"/>
    <d v="2019-09-09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85"/>
    <x v="93"/>
    <m/>
    <n v="0"/>
    <x v="0"/>
    <x v="0"/>
    <s v="SI"/>
    <s v="SI"/>
    <s v="SI"/>
    <n v="0"/>
    <n v="1"/>
    <s v="TRANS. PROPIO"/>
    <x v="37"/>
    <x v="9"/>
    <n v="468"/>
    <n v="18"/>
    <n v="0.2"/>
  </r>
  <r>
    <d v="2019-09-09T00:00:00"/>
    <d v="1899-12-30T16:45:00"/>
    <d v="1899-12-30T16:45:00"/>
    <m/>
    <x v="1"/>
    <s v="JAR"/>
    <d v="2019-09-09T17:00:00"/>
    <m/>
    <s v="SUS MEDIOS"/>
    <s v="Carga"/>
    <x v="0"/>
    <n v="10"/>
    <n v="6"/>
    <x v="0"/>
    <s v="AQUA AMBIENT"/>
    <s v="Retira cliente Roto"/>
    <s v="varios"/>
    <m/>
    <m/>
    <m/>
    <m/>
    <n v="30"/>
    <x v="0"/>
    <x v="185"/>
    <x v="87"/>
    <m/>
    <n v="0"/>
    <x v="0"/>
    <x v="0"/>
    <s v="SI"/>
    <s v="SI"/>
    <s v="SI"/>
    <n v="0"/>
    <n v="1"/>
    <s v="CLIENTES"/>
    <x v="37"/>
    <x v="9"/>
    <n v="468"/>
    <n v="18"/>
    <n v="0.2"/>
  </r>
  <r>
    <d v="2019-09-09T00:00:00"/>
    <d v="1899-12-30T16:30:00"/>
    <d v="1899-12-30T16:30:00"/>
    <m/>
    <x v="1"/>
    <s v="JAR"/>
    <d v="2019-09-09T16:30:00"/>
    <n v="6007458"/>
    <s v="BREGER"/>
    <s v="Carga"/>
    <x v="1"/>
    <n v="13.5"/>
    <n v="26"/>
    <x v="0"/>
    <s v="SCHOELLER FRANCIA"/>
    <s v="Retira cliente Filial"/>
    <s v="FRANCE"/>
    <m/>
    <m/>
    <m/>
    <m/>
    <n v="60"/>
    <x v="4"/>
    <x v="185"/>
    <x v="8"/>
    <m/>
    <n v="1"/>
    <x v="0"/>
    <x v="0"/>
    <s v="SI"/>
    <s v="SI"/>
    <s v="SI"/>
    <n v="0"/>
    <n v="1"/>
    <s v="CLIENTES"/>
    <x v="37"/>
    <x v="9"/>
    <n v="468"/>
    <n v="18"/>
    <n v="0.2"/>
  </r>
  <r>
    <d v="2019-09-09T00:00:00"/>
    <d v="1899-12-30T18:00:00"/>
    <d v="1899-12-30T18:00:00"/>
    <m/>
    <x v="1"/>
    <s v="JAR"/>
    <d v="2019-09-09T18:00:00"/>
    <m/>
    <s v="GONZATRANS"/>
    <s v="Carga"/>
    <x v="0"/>
    <n v="8"/>
    <n v="16"/>
    <x v="0"/>
    <s v="GONZATRANS"/>
    <s v="Recogida diaria"/>
    <s v="varios"/>
    <m/>
    <m/>
    <m/>
    <m/>
    <n v="30"/>
    <x v="0"/>
    <x v="185"/>
    <x v="47"/>
    <m/>
    <n v="0"/>
    <x v="0"/>
    <x v="0"/>
    <s v="SI"/>
    <s v="SI"/>
    <s v="SI"/>
    <n v="0"/>
    <n v="1"/>
    <s v="TRANS. PROPIO"/>
    <x v="37"/>
    <x v="9"/>
    <n v="468"/>
    <n v="18"/>
    <n v="0.2"/>
  </r>
  <r>
    <d v="2019-09-09T00:00:00"/>
    <d v="1899-12-30T16:00:00"/>
    <d v="1899-12-30T16:00:00"/>
    <m/>
    <x v="1"/>
    <s v="JAR"/>
    <d v="2019-09-09T16:00:00"/>
    <m/>
    <s v="GONZATRANS"/>
    <s v="Carga"/>
    <x v="1"/>
    <n v="13.5"/>
    <n v="33"/>
    <x v="0"/>
    <s v="GONZATRANS"/>
    <s v="Recogida diaria"/>
    <s v="varios"/>
    <m/>
    <m/>
    <m/>
    <m/>
    <n v="30"/>
    <x v="0"/>
    <x v="185"/>
    <x v="13"/>
    <m/>
    <n v="1"/>
    <x v="0"/>
    <x v="0"/>
    <s v="SI"/>
    <s v="SI"/>
    <s v="SI"/>
    <n v="0"/>
    <n v="1"/>
    <s v="TRANS. PROPIO"/>
    <x v="37"/>
    <x v="9"/>
    <n v="468"/>
    <n v="18"/>
    <n v="0.2"/>
  </r>
  <r>
    <d v="2019-09-10T00:00:00"/>
    <d v="1899-12-30T10:00:00"/>
    <d v="1899-12-30T10:00:00"/>
    <m/>
    <x v="1"/>
    <s v="JAR"/>
    <d v="2019-09-10T10:00:00"/>
    <s v="CB-1389 - Patio"/>
    <s v="MORARTE"/>
    <s v="Descarga"/>
    <x v="0"/>
    <n v="9"/>
    <n v="18"/>
    <x v="0"/>
    <s v="SCHOELLER POLONIA"/>
    <s v="Filial Import"/>
    <s v="PALAU"/>
    <m/>
    <m/>
    <m/>
    <m/>
    <n v="60"/>
    <x v="6"/>
    <x v="186"/>
    <x v="22"/>
    <m/>
    <n v="0"/>
    <x v="0"/>
    <x v="0"/>
    <s v="SI"/>
    <s v="Retraso"/>
    <s v="Retraso"/>
    <n v="1"/>
    <n v="0"/>
    <s v="TRANS. PROPIO"/>
    <x v="37"/>
    <x v="9"/>
    <n v="468"/>
    <n v="18"/>
    <n v="0.2"/>
  </r>
  <r>
    <d v="2019-09-10T00:00:00"/>
    <d v="1899-12-30T08:30:00"/>
    <d v="1899-12-30T08:30:00"/>
    <m/>
    <x v="1"/>
    <s v="JAR"/>
    <d v="2019-09-10T08:30:00"/>
    <n v="29248"/>
    <s v="SUS MEDIOS"/>
    <s v="Carga"/>
    <x v="0"/>
    <n v="2"/>
    <n v="2"/>
    <x v="0"/>
    <s v="EDE TEQUIMA"/>
    <s v="Retira cliente Roto"/>
    <s v="Sentmenat"/>
    <m/>
    <m/>
    <m/>
    <m/>
    <n v="10"/>
    <x v="12"/>
    <x v="187"/>
    <x v="6"/>
    <m/>
    <n v="0"/>
    <x v="0"/>
    <x v="0"/>
    <s v="SI"/>
    <s v="SI"/>
    <s v="Retraso"/>
    <n v="1"/>
    <n v="0"/>
    <s v="CLIENTES"/>
    <x v="37"/>
    <x v="9"/>
    <n v="468"/>
    <n v="18"/>
    <n v="0.2"/>
  </r>
  <r>
    <d v="2019-09-10T00:00:00"/>
    <d v="1899-12-30T10:30:00"/>
    <d v="1899-12-30T10:30:00"/>
    <m/>
    <x v="1"/>
    <s v="JAR"/>
    <d v="2019-09-10T10:30:00"/>
    <s v="29591-29649"/>
    <s v="SUS MEDIOS"/>
    <s v="Carga"/>
    <x v="0"/>
    <n v="3"/>
    <n v="3"/>
    <x v="0"/>
    <s v="ASCANIO QUIMICA"/>
    <s v="Retira cliente Roto"/>
    <s v="Canarias"/>
    <m/>
    <m/>
    <m/>
    <m/>
    <n v="10"/>
    <x v="6"/>
    <x v="186"/>
    <x v="1"/>
    <m/>
    <n v="0"/>
    <x v="0"/>
    <x v="0"/>
    <s v="SI"/>
    <s v="Retraso"/>
    <s v="Retraso"/>
    <n v="1"/>
    <n v="0"/>
    <s v="CLIENTES"/>
    <x v="37"/>
    <x v="9"/>
    <n v="468"/>
    <n v="18"/>
    <n v="0.2"/>
  </r>
  <r>
    <d v="2019-09-10T00:00:00"/>
    <d v="1899-12-30T12:30:00"/>
    <d v="1899-12-30T12:30:00"/>
    <m/>
    <x v="1"/>
    <s v="JAR"/>
    <d v="2019-09-10T12:30:00"/>
    <m/>
    <s v="TXT"/>
    <s v="Descarga"/>
    <x v="0"/>
    <n v="3"/>
    <n v="6"/>
    <x v="0"/>
    <s v="VARIOS"/>
    <s v="Proveedor Inyección"/>
    <s v="PALAU"/>
    <m/>
    <m/>
    <m/>
    <m/>
    <n v="15"/>
    <x v="12"/>
    <x v="187"/>
    <x v="5"/>
    <m/>
    <n v="0"/>
    <x v="0"/>
    <x v="0"/>
    <s v="SI"/>
    <s v="SI"/>
    <s v="SI"/>
    <n v="0"/>
    <n v="1"/>
    <s v="PROVEEDORES"/>
    <x v="37"/>
    <x v="9"/>
    <n v="468"/>
    <n v="18"/>
    <n v="0.2"/>
  </r>
  <r>
    <d v="2019-09-10T00:00:00"/>
    <d v="1899-12-30T15:00:00"/>
    <d v="1899-12-30T15:00:00"/>
    <m/>
    <x v="1"/>
    <s v="JAR"/>
    <d v="2019-09-10T15:00:00"/>
    <m/>
    <s v="MORARTE"/>
    <s v="Descarga"/>
    <x v="1"/>
    <n v="13.5"/>
    <n v="26"/>
    <x v="0"/>
    <s v="SCHOELLER SCHWERIN"/>
    <s v="Filial Import"/>
    <s v="PALAU"/>
    <m/>
    <m/>
    <m/>
    <m/>
    <n v="45"/>
    <x v="6"/>
    <x v="187"/>
    <x v="37"/>
    <m/>
    <n v="1"/>
    <x v="0"/>
    <x v="0"/>
    <s v="SI"/>
    <s v="SI"/>
    <s v="Adelanto"/>
    <n v="0"/>
    <n v="1"/>
    <s v="TRANS. PROPIO"/>
    <x v="37"/>
    <x v="9"/>
    <n v="468"/>
    <n v="18"/>
    <n v="0.2"/>
  </r>
  <r>
    <d v="2019-09-10T00:00:00"/>
    <d v="1899-12-30T14:30:00"/>
    <d v="1899-12-30T14:30:00"/>
    <m/>
    <x v="1"/>
    <s v="JAR"/>
    <d v="2019-09-10T14:30:00"/>
    <n v="29532"/>
    <s v="SUS MEDIOS"/>
    <s v="Carga"/>
    <x v="0"/>
    <n v="1"/>
    <n v="1"/>
    <x v="0"/>
    <s v="BWT IBERICA"/>
    <s v="Retira cliente Roto"/>
    <s v="Cornella"/>
    <m/>
    <m/>
    <m/>
    <m/>
    <n v="10"/>
    <x v="0"/>
    <x v="187"/>
    <x v="12"/>
    <m/>
    <n v="0"/>
    <x v="0"/>
    <x v="0"/>
    <s v="SI"/>
    <s v="SI"/>
    <s v="SI"/>
    <n v="0"/>
    <n v="1"/>
    <s v="CLIENTES"/>
    <x v="37"/>
    <x v="9"/>
    <n v="468"/>
    <n v="18"/>
    <n v="0.2"/>
  </r>
  <r>
    <d v="2019-09-10T00:00:00"/>
    <d v="1899-12-30T16:45:00"/>
    <d v="1899-12-30T16:45:00"/>
    <m/>
    <x v="1"/>
    <s v="JAR"/>
    <d v="2019-09-10T17:00:00"/>
    <m/>
    <s v="SUS MEDIOS"/>
    <s v="Carga"/>
    <x v="0"/>
    <n v="3"/>
    <n v="3"/>
    <x v="0"/>
    <s v="AQUA AMBIENT"/>
    <s v="Retira cliente Roto"/>
    <s v="varios"/>
    <m/>
    <m/>
    <m/>
    <m/>
    <n v="15"/>
    <x v="0"/>
    <x v="187"/>
    <x v="87"/>
    <m/>
    <n v="0"/>
    <x v="0"/>
    <x v="0"/>
    <s v="SI"/>
    <s v="SI"/>
    <s v="SI"/>
    <n v="0"/>
    <n v="1"/>
    <s v="CLIENTES"/>
    <x v="37"/>
    <x v="9"/>
    <n v="468"/>
    <n v="18"/>
    <n v="0.2"/>
  </r>
  <r>
    <d v="2019-09-10T00:00:00"/>
    <d v="1899-12-30T17:15:00"/>
    <d v="1899-12-30T17:15:00"/>
    <m/>
    <x v="1"/>
    <s v="JAR"/>
    <d v="2019-09-10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87"/>
    <x v="93"/>
    <m/>
    <n v="0"/>
    <x v="0"/>
    <x v="0"/>
    <s v="SI"/>
    <s v="SI"/>
    <s v="SI"/>
    <n v="0"/>
    <n v="1"/>
    <s v="TRANS. PROPIO"/>
    <x v="37"/>
    <x v="9"/>
    <n v="468"/>
    <n v="18"/>
    <n v="0.2"/>
  </r>
  <r>
    <d v="2019-09-10T00:00:00"/>
    <d v="1899-12-30T11:30:00"/>
    <d v="1899-12-30T11:30:00"/>
    <m/>
    <x v="1"/>
    <s v="JAR"/>
    <d v="2019-09-10T11:30:00"/>
    <m/>
    <s v="COBARPLAS"/>
    <s v="Descarga"/>
    <x v="0"/>
    <n v="4"/>
    <n v="7"/>
    <x v="0"/>
    <s v="COBARPLAST"/>
    <s v="Proveedor Roto"/>
    <s v="PALAU"/>
    <m/>
    <m/>
    <m/>
    <m/>
    <n v="30"/>
    <x v="6"/>
    <x v="187"/>
    <x v="3"/>
    <m/>
    <n v="0"/>
    <x v="0"/>
    <x v="0"/>
    <s v="SI"/>
    <s v="SI"/>
    <s v="SI"/>
    <n v="0"/>
    <n v="1"/>
    <s v="PROVEEDORES"/>
    <x v="37"/>
    <x v="9"/>
    <n v="468"/>
    <n v="18"/>
    <n v="0.2"/>
  </r>
  <r>
    <d v="2019-09-10T00:00:00"/>
    <d v="1899-12-30T12:00:00"/>
    <d v="1899-12-30T12:00:00"/>
    <m/>
    <x v="1"/>
    <s v="JAR"/>
    <d v="2019-09-10T12:00:00"/>
    <n v="29747"/>
    <s v="SUS MEDIOS"/>
    <s v="Carga"/>
    <x v="0"/>
    <n v="1"/>
    <n v="1"/>
    <x v="0"/>
    <s v="HIDRO TARRACO"/>
    <s v="Retira cliente Roto"/>
    <s v="Tarragona"/>
    <m/>
    <m/>
    <m/>
    <m/>
    <n v="10"/>
    <x v="4"/>
    <x v="187"/>
    <x v="4"/>
    <m/>
    <n v="0"/>
    <x v="0"/>
    <x v="0"/>
    <s v="SI"/>
    <s v="SI"/>
    <s v="SI"/>
    <n v="0"/>
    <n v="1"/>
    <s v="CLIENTES"/>
    <x v="37"/>
    <x v="9"/>
    <n v="468"/>
    <n v="18"/>
    <n v="0.2"/>
  </r>
  <r>
    <d v="2019-09-10T00:00:00"/>
    <d v="1899-12-30T17:30:00"/>
    <d v="1899-12-30T17:30:00"/>
    <m/>
    <x v="1"/>
    <s v="JAR"/>
    <d v="2019-09-10T17:30:00"/>
    <s v="6007555-7569-7570-7620"/>
    <s v="SPEDYPRA"/>
    <s v="Carga"/>
    <x v="0"/>
    <n v="5"/>
    <n v="9"/>
    <x v="0"/>
    <s v="SCHOELLER ITALIA"/>
    <s v="Retira cliente Filial"/>
    <s v="Italia"/>
    <m/>
    <m/>
    <m/>
    <m/>
    <n v="30"/>
    <x v="0"/>
    <x v="187"/>
    <x v="56"/>
    <m/>
    <n v="0"/>
    <x v="0"/>
    <x v="0"/>
    <s v="SI"/>
    <s v="SI"/>
    <s v="SI"/>
    <n v="0"/>
    <n v="1"/>
    <s v="CLIENTES"/>
    <x v="37"/>
    <x v="9"/>
    <n v="468"/>
    <n v="18"/>
    <n v="0.2"/>
  </r>
  <r>
    <d v="2019-09-10T00:00:00"/>
    <d v="1899-12-30T13:00:00"/>
    <d v="1899-12-30T13:00:00"/>
    <m/>
    <x v="1"/>
    <s v="JAR"/>
    <d v="2019-09-10T13:00:00"/>
    <n v="113006993"/>
    <s v="SUS MEDIOS"/>
    <s v="Descarga"/>
    <x v="0"/>
    <n v="3"/>
    <n v="6"/>
    <x v="0"/>
    <s v="TRANSFOR-PACKAGING"/>
    <s v="Proveedor Inyección"/>
    <s v="PALAU"/>
    <m/>
    <m/>
    <m/>
    <m/>
    <n v="30"/>
    <x v="6"/>
    <x v="187"/>
    <x v="37"/>
    <m/>
    <n v="0"/>
    <x v="0"/>
    <x v="0"/>
    <s v="SI"/>
    <s v="SI"/>
    <s v="SI"/>
    <n v="0"/>
    <n v="1"/>
    <s v="PROVEEDORES"/>
    <x v="37"/>
    <x v="9"/>
    <n v="468"/>
    <n v="18"/>
    <n v="0.2"/>
  </r>
  <r>
    <d v="2019-09-10T00:00:00"/>
    <d v="1899-12-30T11:00:00"/>
    <d v="1899-12-30T11:00:00"/>
    <m/>
    <x v="1"/>
    <s v="JAR"/>
    <d v="2019-09-10T11:00:00"/>
    <n v="29151"/>
    <s v="GONZATRANS"/>
    <s v="Carga"/>
    <x v="1"/>
    <n v="13.5"/>
    <n v="33"/>
    <x v="0"/>
    <s v="LINDT&amp;SPRÜNGLI"/>
    <s v="Recogida diaria"/>
    <s v="varios"/>
    <m/>
    <m/>
    <m/>
    <m/>
    <n v="60"/>
    <x v="4"/>
    <x v="187"/>
    <x v="13"/>
    <m/>
    <n v="1"/>
    <x v="0"/>
    <x v="0"/>
    <s v="SI"/>
    <s v="SI"/>
    <s v="Retraso"/>
    <n v="1"/>
    <n v="0"/>
    <s v="TRANS. PROPIO"/>
    <x v="37"/>
    <x v="9"/>
    <n v="468"/>
    <n v="18"/>
    <n v="0.2"/>
  </r>
  <r>
    <d v="2019-09-10T00:00:00"/>
    <d v="1899-12-30T08:00:00"/>
    <d v="1899-12-30T08:00:00"/>
    <m/>
    <x v="1"/>
    <s v="JAR"/>
    <d v="2019-09-10T08:00:00"/>
    <m/>
    <s v="DAVID BERTRAN"/>
    <s v="Carga"/>
    <x v="0"/>
    <n v="4"/>
    <n v="4"/>
    <x v="0"/>
    <s v="VARIOS"/>
    <s v="DDP Cliente Inyección"/>
    <s v="Abrera"/>
    <m/>
    <m/>
    <m/>
    <m/>
    <n v="20"/>
    <x v="6"/>
    <x v="187"/>
    <x v="9"/>
    <m/>
    <n v="0"/>
    <x v="0"/>
    <x v="0"/>
    <s v="SI"/>
    <s v="SI"/>
    <s v="SI"/>
    <n v="0"/>
    <n v="1"/>
    <s v="TRANS. PROPIO"/>
    <x v="37"/>
    <x v="9"/>
    <n v="468"/>
    <n v="18"/>
    <n v="0.2"/>
  </r>
  <r>
    <d v="2019-09-10T00:00:00"/>
    <d v="1899-12-30T13:30:00"/>
    <d v="1899-12-30T13:30:00"/>
    <m/>
    <x v="1"/>
    <s v="JAR"/>
    <d v="2019-09-10T13:30:00"/>
    <n v="29687"/>
    <s v="DAVID BERTRAN"/>
    <s v="Carga"/>
    <x v="0"/>
    <n v="4"/>
    <n v="6"/>
    <x v="0"/>
    <s v="ITC"/>
    <s v="DDP Cliente Roto"/>
    <s v="STA.PERPETUA"/>
    <m/>
    <m/>
    <m/>
    <m/>
    <n v="10"/>
    <x v="6"/>
    <x v="187"/>
    <x v="6"/>
    <m/>
    <n v="0"/>
    <x v="0"/>
    <x v="0"/>
    <s v="SI"/>
    <s v="SI"/>
    <s v="SI"/>
    <n v="0"/>
    <n v="1"/>
    <s v="TRANS. PROPIO"/>
    <x v="37"/>
    <x v="9"/>
    <n v="468"/>
    <n v="18"/>
    <n v="0.2"/>
  </r>
  <r>
    <d v="2019-09-10T00:00:00"/>
    <d v="1899-12-30T13:45:00"/>
    <d v="1899-12-30T13:45:00"/>
    <m/>
    <x v="1"/>
    <s v="JAR"/>
    <d v="2019-09-10T14:00:00"/>
    <n v="29687"/>
    <s v="DAVID BERTRAN"/>
    <s v="Carga"/>
    <x v="0"/>
    <n v="4"/>
    <n v="6"/>
    <x v="0"/>
    <s v="ITC"/>
    <s v="DDP Cliente Roto"/>
    <s v="STA.PERPETUA"/>
    <m/>
    <m/>
    <m/>
    <m/>
    <n v="10"/>
    <x v="6"/>
    <x v="187"/>
    <x v="65"/>
    <m/>
    <n v="0"/>
    <x v="0"/>
    <x v="0"/>
    <s v="SI"/>
    <s v="SI"/>
    <s v="SI"/>
    <n v="0"/>
    <n v="1"/>
    <s v="TRANS. PROPIO"/>
    <x v="37"/>
    <x v="9"/>
    <n v="468"/>
    <n v="18"/>
    <n v="0.2"/>
  </r>
  <r>
    <d v="2019-09-10T00:00:00"/>
    <d v="1899-12-30T12:45:00"/>
    <d v="1899-12-30T12:45:00"/>
    <m/>
    <x v="1"/>
    <s v="JAR"/>
    <d v="2019-09-10T13:00:00"/>
    <n v="29687"/>
    <s v="DAVID BERTRAN"/>
    <s v="Carga"/>
    <x v="0"/>
    <n v="4"/>
    <n v="6"/>
    <x v="0"/>
    <s v="ITC"/>
    <s v="DDP Cliente Roto"/>
    <s v="STA.PERPETUA"/>
    <m/>
    <m/>
    <m/>
    <m/>
    <n v="15"/>
    <x v="6"/>
    <x v="187"/>
    <x v="54"/>
    <m/>
    <n v="0"/>
    <x v="0"/>
    <x v="0"/>
    <s v="SI"/>
    <s v="SI"/>
    <s v="SI"/>
    <n v="0"/>
    <n v="1"/>
    <s v="TRANS. PROPIO"/>
    <x v="37"/>
    <x v="9"/>
    <n v="468"/>
    <n v="18"/>
    <n v="0.2"/>
  </r>
  <r>
    <d v="2019-09-10T00:00:00"/>
    <d v="1899-12-30T14:00:00"/>
    <m/>
    <m/>
    <x v="0"/>
    <s v="JAR"/>
    <d v="2019-09-10T14:00:00"/>
    <s v="29451-29278"/>
    <s v="JFT"/>
    <s v="Carga"/>
    <x v="0"/>
    <n v="1"/>
    <n v="2"/>
    <x v="0"/>
    <s v="LUIS MARQUES PINHEIRO"/>
    <s v="Retira cliente Inyección"/>
    <s v="Portugal"/>
    <m/>
    <m/>
    <m/>
    <m/>
    <n v="15"/>
    <x v="0"/>
    <x v="187"/>
    <x v="42"/>
    <m/>
    <n v="0"/>
    <x v="0"/>
    <x v="0"/>
    <s v="No"/>
    <s v="Sin cita"/>
    <s v="Sin cita"/>
    <n v="1"/>
    <n v="0"/>
    <s v="CLIENTES"/>
    <x v="37"/>
    <x v="9"/>
    <n v="468"/>
    <n v="18"/>
    <n v="0.2"/>
  </r>
  <r>
    <d v="2019-09-12T00:00:00"/>
    <d v="1899-12-30T10:00:00"/>
    <d v="1899-12-30T10:00:00"/>
    <m/>
    <x v="1"/>
    <s v="JAR"/>
    <d v="2019-09-12T10:00:00"/>
    <n v="29064"/>
    <s v="SUS MEDIOS"/>
    <s v="Carga"/>
    <x v="0"/>
    <n v="10"/>
    <n v="20"/>
    <x v="0"/>
    <s v="VARIOS"/>
    <s v="Retira cliente Inyección"/>
    <s v="Madrid"/>
    <m/>
    <m/>
    <m/>
    <m/>
    <n v="45"/>
    <x v="6"/>
    <x v="186"/>
    <x v="4"/>
    <m/>
    <n v="0"/>
    <x v="0"/>
    <x v="0"/>
    <s v="SI"/>
    <s v="SI"/>
    <s v="Retraso"/>
    <n v="1"/>
    <n v="0"/>
    <s v="CLIENTES"/>
    <x v="37"/>
    <x v="9"/>
    <n v="468"/>
    <n v="18"/>
    <n v="0.2"/>
  </r>
  <r>
    <d v="2019-09-12T00:00:00"/>
    <d v="1899-12-30T12:00:00"/>
    <d v="1899-12-30T12:00:00"/>
    <m/>
    <x v="1"/>
    <s v="JAR"/>
    <d v="2019-09-12T12:00:00"/>
    <s v="CB-1396"/>
    <s v="NOUTRANSPORT"/>
    <s v="Descarga"/>
    <x v="1"/>
    <n v="13.5"/>
    <n v="26"/>
    <x v="0"/>
    <s v="SCHOELLER GAILLON"/>
    <s v="Filial Import"/>
    <s v="GAILLON"/>
    <m/>
    <m/>
    <m/>
    <m/>
    <n v="60"/>
    <x v="12"/>
    <x v="186"/>
    <x v="4"/>
    <m/>
    <n v="1"/>
    <x v="0"/>
    <x v="0"/>
    <s v="SI"/>
    <s v="SI"/>
    <s v="SI"/>
    <n v="0"/>
    <n v="1"/>
    <s v="TRANS. PROPIO"/>
    <x v="37"/>
    <x v="9"/>
    <n v="468"/>
    <n v="18"/>
    <n v="0.2"/>
  </r>
  <r>
    <d v="2019-09-12T00:00:00"/>
    <d v="1899-12-30T16:45:00"/>
    <d v="1899-12-30T16:45:00"/>
    <m/>
    <x v="1"/>
    <s v="JAR"/>
    <d v="2019-09-12T17:00:00"/>
    <m/>
    <s v="SUS MEDIOS"/>
    <s v="Carga"/>
    <x v="0"/>
    <n v="3"/>
    <n v="3"/>
    <x v="0"/>
    <s v="AQUA AMBIENT"/>
    <s v="Retira cliente Roto"/>
    <s v="varios"/>
    <m/>
    <m/>
    <m/>
    <m/>
    <n v="15"/>
    <x v="4"/>
    <x v="186"/>
    <x v="87"/>
    <m/>
    <n v="0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17:15:00"/>
    <d v="1899-12-30T17:15:00"/>
    <m/>
    <x v="1"/>
    <s v="JAR"/>
    <d v="2019-09-12T17:30:00"/>
    <m/>
    <s v="TRANSABADELL"/>
    <s v="Carga"/>
    <x v="0"/>
    <n v="2"/>
    <n v="4"/>
    <x v="0"/>
    <s v="TRANSABADELL"/>
    <s v="Recogida diaria"/>
    <s v="varios"/>
    <m/>
    <m/>
    <m/>
    <m/>
    <n v="15"/>
    <x v="0"/>
    <x v="186"/>
    <x v="93"/>
    <m/>
    <n v="0"/>
    <x v="0"/>
    <x v="0"/>
    <s v="SI"/>
    <s v="SI"/>
    <s v="SI"/>
    <n v="0"/>
    <n v="1"/>
    <s v="TRANS. PROPIO"/>
    <x v="37"/>
    <x v="9"/>
    <n v="468"/>
    <n v="18"/>
    <n v="0.2"/>
  </r>
  <r>
    <d v="2019-09-12T00:00:00"/>
    <d v="1899-12-30T08:00:00"/>
    <d v="1899-12-30T08:00:00"/>
    <m/>
    <x v="1"/>
    <s v="JAR"/>
    <d v="2019-09-12T08:00:00"/>
    <m/>
    <s v="SUS MEDIOS"/>
    <s v="Descarga"/>
    <x v="1"/>
    <n v="13.5"/>
    <n v="21"/>
    <x v="0"/>
    <s v="CARREFOUR"/>
    <s v="Proveedor Inyección"/>
    <s v="PALAU"/>
    <m/>
    <m/>
    <m/>
    <m/>
    <n v="60"/>
    <x v="6"/>
    <x v="186"/>
    <x v="9"/>
    <m/>
    <n v="1"/>
    <x v="0"/>
    <x v="0"/>
    <s v="SI"/>
    <s v="SI"/>
    <s v="SI"/>
    <n v="0"/>
    <n v="1"/>
    <s v="PROVEEDORES"/>
    <x v="37"/>
    <x v="9"/>
    <n v="468"/>
    <n v="18"/>
    <n v="0.2"/>
  </r>
  <r>
    <d v="2019-09-12T00:00:00"/>
    <d v="1899-12-30T09:00:00"/>
    <d v="1899-12-30T09:00:00"/>
    <m/>
    <x v="1"/>
    <s v="JAR"/>
    <d v="2019-09-12T09:00:00"/>
    <n v="29153"/>
    <s v="GONZATRANS"/>
    <s v="Carga"/>
    <x v="1"/>
    <n v="13.5"/>
    <n v="33"/>
    <x v="0"/>
    <s v="LINDT&amp;SPRÜNGLI"/>
    <s v="DDP Cliente Inyección"/>
    <s v="Masquefa"/>
    <m/>
    <m/>
    <m/>
    <m/>
    <n v="60"/>
    <x v="12"/>
    <x v="186"/>
    <x v="22"/>
    <m/>
    <n v="1"/>
    <x v="0"/>
    <x v="0"/>
    <s v="SI"/>
    <s v="SI"/>
    <s v="SI"/>
    <n v="0"/>
    <n v="1"/>
    <s v="TRANS. PROPIO"/>
    <x v="37"/>
    <x v="9"/>
    <n v="468"/>
    <n v="18"/>
    <n v="0.2"/>
  </r>
  <r>
    <d v="2019-09-12T00:00:00"/>
    <d v="1899-12-30T16:00:00"/>
    <d v="1899-12-30T16:00:00"/>
    <m/>
    <x v="1"/>
    <s v="JAR"/>
    <d v="2019-09-12T16:00:00"/>
    <n v="29302"/>
    <s v="SUS MEDIOS"/>
    <s v="Carga"/>
    <x v="0"/>
    <n v="4"/>
    <n v="7"/>
    <x v="0"/>
    <s v="INMESOL"/>
    <s v="Retira cliente Roto"/>
    <s v="Murcia"/>
    <m/>
    <m/>
    <m/>
    <m/>
    <n v="30"/>
    <x v="4"/>
    <x v="186"/>
    <x v="13"/>
    <m/>
    <n v="0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08:30:00"/>
    <d v="1899-12-30T08:30:00"/>
    <m/>
    <x v="1"/>
    <s v="JAR"/>
    <d v="2019-09-12T08:30:00"/>
    <n v="29248"/>
    <s v="SUS MEDIOS"/>
    <s v="Carga"/>
    <x v="0"/>
    <n v="2"/>
    <n v="2"/>
    <x v="0"/>
    <s v="EDE TEQUIMA"/>
    <s v="Retira cliente Roto"/>
    <s v="Sentmenat"/>
    <m/>
    <m/>
    <m/>
    <m/>
    <n v="15"/>
    <x v="3"/>
    <x v="188"/>
    <x v="11"/>
    <m/>
    <n v="0"/>
    <x v="0"/>
    <x v="0"/>
    <s v="SI"/>
    <s v="Retraso"/>
    <s v="Retraso"/>
    <n v="1"/>
    <n v="0"/>
    <s v="CLIENTES"/>
    <x v="38"/>
    <x v="9"/>
    <n v="468"/>
    <n v="18"/>
    <n v="0.2"/>
  </r>
  <r>
    <d v="2019-09-12T00:00:00"/>
    <d v="1899-12-30T19:00:00"/>
    <d v="1899-12-30T19:00:00"/>
    <m/>
    <x v="1"/>
    <s v="JAR"/>
    <d v="2019-09-12T19:00:00"/>
    <s v="Palet Madera-3680525050"/>
    <s v="SUS MEDIOS"/>
    <s v="Descarga"/>
    <x v="1"/>
    <n v="13.5"/>
    <n v="26"/>
    <x v="0"/>
    <s v="CHEP"/>
    <s v="Proveedor Inyección"/>
    <s v="PALAU"/>
    <m/>
    <m/>
    <m/>
    <m/>
    <n v="45"/>
    <x v="4"/>
    <x v="186"/>
    <x v="57"/>
    <m/>
    <n v="1"/>
    <x v="0"/>
    <x v="0"/>
    <s v="SI"/>
    <s v="SI"/>
    <s v="SI"/>
    <n v="0"/>
    <n v="1"/>
    <s v="PROVEEDORES"/>
    <x v="37"/>
    <x v="9"/>
    <n v="468"/>
    <n v="18"/>
    <n v="0.2"/>
  </r>
  <r>
    <d v="2019-09-12T00:00:00"/>
    <d v="1899-12-30T20:00:00"/>
    <d v="1899-12-30T20:00:00"/>
    <m/>
    <x v="1"/>
    <s v="JAR"/>
    <d v="2019-09-12T20:00:00"/>
    <n v="27489"/>
    <s v="SUS MEDIOS"/>
    <s v="Carga"/>
    <x v="1"/>
    <n v="13.5"/>
    <n v="26"/>
    <x v="0"/>
    <s v="STORE &amp; GO "/>
    <s v="DDP Cliente Inyección"/>
    <s v="Portugal"/>
    <m/>
    <s v="P-86327."/>
    <m/>
    <m/>
    <n v="45"/>
    <x v="4"/>
    <x v="186"/>
    <x v="13"/>
    <m/>
    <n v="1"/>
    <x v="0"/>
    <x v="0"/>
    <s v="SI"/>
    <s v="SI"/>
    <s v="Adelanto"/>
    <n v="0"/>
    <n v="1"/>
    <s v="TRANS. PROPIO"/>
    <x v="37"/>
    <x v="9"/>
    <n v="468"/>
    <n v="18"/>
    <n v="0.2"/>
  </r>
  <r>
    <d v="2019-09-12T00:00:00"/>
    <d v="1899-12-30T09:30:00"/>
    <d v="1899-12-30T09:30:00"/>
    <m/>
    <x v="1"/>
    <s v="JAR"/>
    <d v="2019-09-12T09:30:00"/>
    <m/>
    <s v="DAVID BERTRAN"/>
    <s v="Carga"/>
    <x v="0"/>
    <n v="4"/>
    <n v="6"/>
    <x v="0"/>
    <s v="RESIDUOS "/>
    <s v="Recogida diaria"/>
    <s v="la llagosta"/>
    <m/>
    <m/>
    <m/>
    <m/>
    <n v="15"/>
    <x v="6"/>
    <x v="186"/>
    <x v="0"/>
    <m/>
    <n v="0"/>
    <x v="0"/>
    <x v="0"/>
    <s v="SI"/>
    <s v="SI"/>
    <s v="SI"/>
    <n v="0"/>
    <n v="1"/>
    <s v="TRANS. PROPIO"/>
    <x v="37"/>
    <x v="9"/>
    <n v="468"/>
    <n v="18"/>
    <n v="0.2"/>
  </r>
  <r>
    <d v="2019-09-12T00:00:00"/>
    <d v="1899-12-30T13:00:00"/>
    <d v="1899-12-30T13:00:00"/>
    <m/>
    <x v="1"/>
    <s v="JAR"/>
    <d v="2019-09-12T13:00:00"/>
    <n v="29006"/>
    <s v="JOSE REY"/>
    <s v="Carga"/>
    <x v="1"/>
    <n v="13.5"/>
    <n v="26"/>
    <x v="0"/>
    <s v="CARREFOUR"/>
    <s v="DDP Cliente Inyección"/>
    <s v="Madrid"/>
    <m/>
    <m/>
    <m/>
    <m/>
    <n v="60"/>
    <x v="6"/>
    <x v="186"/>
    <x v="37"/>
    <m/>
    <n v="1"/>
    <x v="0"/>
    <x v="0"/>
    <s v="SI"/>
    <s v="SI"/>
    <s v="SI"/>
    <n v="0"/>
    <n v="1"/>
    <s v="TRANS. PROPIO"/>
    <x v="37"/>
    <x v="9"/>
    <n v="468"/>
    <n v="18"/>
    <n v="0.2"/>
  </r>
  <r>
    <d v="2019-09-12T00:00:00"/>
    <d v="1899-12-30T10:30:00"/>
    <d v="1899-12-30T10:30:00"/>
    <m/>
    <x v="1"/>
    <s v="JAR"/>
    <d v="2019-09-12T10:30:00"/>
    <n v="29140"/>
    <s v="SUS MEDIOS"/>
    <s v="Carga"/>
    <x v="1"/>
    <n v="13.5"/>
    <n v="44"/>
    <x v="0"/>
    <s v="AQUA AMBIENT"/>
    <s v="Retira cliente Roto"/>
    <s v="bernis"/>
    <m/>
    <m/>
    <m/>
    <m/>
    <n v="60"/>
    <x v="6"/>
    <x v="186"/>
    <x v="1"/>
    <m/>
    <n v="1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13:30:00"/>
    <d v="1899-12-30T13:30:00"/>
    <m/>
    <x v="1"/>
    <s v="JAR"/>
    <d v="2019-09-12T13:30:00"/>
    <n v="6007674"/>
    <s v="SUS MEDIOS"/>
    <s v="Carga"/>
    <x v="0"/>
    <n v="3"/>
    <n v="5"/>
    <x v="0"/>
    <s v="SCHOELLER REP. CHECA"/>
    <s v="Retira cliente Filial"/>
    <s v="Rep.Checa"/>
    <m/>
    <m/>
    <m/>
    <m/>
    <n v="20"/>
    <x v="12"/>
    <x v="186"/>
    <x v="6"/>
    <m/>
    <n v="0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15:30:00"/>
    <d v="1899-12-30T15:30:00"/>
    <m/>
    <x v="1"/>
    <s v="JAR"/>
    <d v="2019-09-12T15:30:00"/>
    <m/>
    <s v="SUS MEDIOS"/>
    <s v="Descarga"/>
    <x v="0"/>
    <n v="1"/>
    <n v="2"/>
    <x v="0"/>
    <s v="AQUA AMBIENT"/>
    <s v="Proveedor Roto"/>
    <s v="PALAU"/>
    <m/>
    <m/>
    <m/>
    <m/>
    <n v="15"/>
    <x v="4"/>
    <x v="186"/>
    <x v="7"/>
    <m/>
    <n v="0"/>
    <x v="0"/>
    <x v="0"/>
    <s v="SI"/>
    <s v="SI"/>
    <s v="SI"/>
    <n v="0"/>
    <n v="1"/>
    <s v="PROVEEDORES"/>
    <x v="37"/>
    <x v="9"/>
    <n v="468"/>
    <n v="18"/>
    <n v="0.2"/>
  </r>
  <r>
    <d v="2019-09-12T00:00:00"/>
    <d v="1899-12-30T10:45:00"/>
    <d v="1899-12-30T10:45:00"/>
    <m/>
    <x v="1"/>
    <s v="JAR"/>
    <d v="2019-09-12T11:00:00"/>
    <n v="6007501"/>
    <s v="BREGER"/>
    <s v="Carga"/>
    <x v="0"/>
    <n v="1"/>
    <n v="2"/>
    <x v="0"/>
    <s v="SCHOELLER FRANCIA"/>
    <s v="Retira cliente Filial"/>
    <s v="France"/>
    <m/>
    <m/>
    <m/>
    <m/>
    <n v="15"/>
    <x v="6"/>
    <x v="186"/>
    <x v="32"/>
    <m/>
    <n v="0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11:15:00"/>
    <m/>
    <m/>
    <x v="0"/>
    <s v="JAR"/>
    <d v="2019-09-12T11:30:00"/>
    <n v="113006980"/>
    <s v="SUS MEDIOS"/>
    <s v="Descarga"/>
    <x v="1"/>
    <n v="13.5"/>
    <n v="19"/>
    <x v="0"/>
    <s v="Q-PALL DEPOT MBS"/>
    <s v="Proveedor Inyección"/>
    <s v="PALAU"/>
    <m/>
    <m/>
    <m/>
    <m/>
    <n v="40"/>
    <x v="12"/>
    <x v="186"/>
    <x v="75"/>
    <m/>
    <n v="1"/>
    <x v="0"/>
    <x v="0"/>
    <s v="No"/>
    <s v="Sin cita"/>
    <s v="Sin cita"/>
    <n v="1"/>
    <n v="0"/>
    <s v="PROVEEDORES"/>
    <x v="37"/>
    <x v="9"/>
    <n v="468"/>
    <n v="18"/>
    <n v="0.2"/>
  </r>
  <r>
    <d v="2019-09-12T00:00:00"/>
    <d v="1899-12-30T11:00:00"/>
    <d v="1899-12-30T11:00:00"/>
    <m/>
    <x v="1"/>
    <s v="JAR"/>
    <d v="2019-09-12T11:00:00"/>
    <n v="29244"/>
    <s v="GONZATRANS"/>
    <s v="Carga"/>
    <x v="1"/>
    <n v="13.5"/>
    <n v="26"/>
    <x v="0"/>
    <s v="CARREFOUR"/>
    <s v="DDP Cliente Inyección"/>
    <s v="varios"/>
    <m/>
    <m/>
    <m/>
    <m/>
    <n v="45"/>
    <x v="3"/>
    <x v="186"/>
    <x v="2"/>
    <m/>
    <n v="1"/>
    <x v="0"/>
    <x v="0"/>
    <s v="SI"/>
    <s v="SI"/>
    <s v="SI"/>
    <n v="0"/>
    <n v="1"/>
    <s v="TRANS. PROPIO"/>
    <x v="37"/>
    <x v="9"/>
    <n v="468"/>
    <n v="18"/>
    <n v="0.2"/>
  </r>
  <r>
    <d v="2019-09-12T00:00:00"/>
    <d v="1899-12-30T14:30:00"/>
    <d v="1899-12-30T14:30:00"/>
    <m/>
    <x v="1"/>
    <s v="JAR"/>
    <d v="2019-09-12T14:30:00"/>
    <n v="6007538"/>
    <s v="BREGER"/>
    <s v="Carga"/>
    <x v="0"/>
    <n v="5"/>
    <n v="9"/>
    <x v="0"/>
    <s v="SCHOELLER FRANCIA"/>
    <s v="Retira cliente Filial"/>
    <s v="France"/>
    <m/>
    <m/>
    <m/>
    <m/>
    <n v="40"/>
    <x v="0"/>
    <x v="186"/>
    <x v="12"/>
    <m/>
    <n v="0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12:30:00"/>
    <m/>
    <m/>
    <x v="0"/>
    <s v="JAR"/>
    <d v="2019-09-12T12:30:00"/>
    <s v="28712-28663"/>
    <s v="GONZATRANS"/>
    <s v="Carga"/>
    <x v="0"/>
    <n v="9"/>
    <n v="18"/>
    <x v="0"/>
    <s v="CARREFOUR"/>
    <s v="DDP Cliente Inyección"/>
    <s v="Guipuzcoa"/>
    <m/>
    <m/>
    <m/>
    <m/>
    <n v="45"/>
    <x v="3"/>
    <x v="186"/>
    <x v="5"/>
    <m/>
    <n v="0"/>
    <x v="0"/>
    <x v="0"/>
    <s v="No"/>
    <s v="Sin cita"/>
    <s v="Sin cita"/>
    <n v="1"/>
    <n v="0"/>
    <s v="TRANS. PROPIO"/>
    <x v="37"/>
    <x v="9"/>
    <n v="468"/>
    <n v="18"/>
    <n v="0.2"/>
  </r>
  <r>
    <d v="2019-09-12T00:00:00"/>
    <d v="1899-12-30T14:00:00"/>
    <d v="1899-12-30T14:00:00"/>
    <m/>
    <x v="1"/>
    <s v="JAR"/>
    <d v="2019-09-12T14:00:00"/>
    <n v="6007342"/>
    <s v="SUS MEDIOS"/>
    <s v="Carga"/>
    <x v="0"/>
    <n v="1"/>
    <n v="2"/>
    <x v="0"/>
    <s v="SCHOELLER BELGICA"/>
    <s v="Retira cliente Filial"/>
    <s v="Belgica"/>
    <m/>
    <m/>
    <m/>
    <m/>
    <n v="15"/>
    <x v="4"/>
    <x v="186"/>
    <x v="42"/>
    <m/>
    <n v="0"/>
    <x v="0"/>
    <x v="0"/>
    <s v="SI"/>
    <s v="SI"/>
    <s v="SI"/>
    <n v="0"/>
    <n v="1"/>
    <s v="CLIENTES"/>
    <x v="37"/>
    <x v="9"/>
    <n v="468"/>
    <n v="18"/>
    <n v="0.2"/>
  </r>
  <r>
    <d v="2019-09-12T00:00:00"/>
    <d v="1899-12-30T19:30:00"/>
    <m/>
    <m/>
    <x v="0"/>
    <s v="JAR"/>
    <d v="2019-09-12T19:30:00"/>
    <s v="6007685-6007460"/>
    <s v="BREGER"/>
    <s v="Carga"/>
    <x v="1"/>
    <n v="13.5"/>
    <n v="44"/>
    <x v="0"/>
    <s v="SCHOELLER FRANCIA"/>
    <s v="Retira cliente Filial"/>
    <s v="France"/>
    <m/>
    <m/>
    <m/>
    <m/>
    <n v="40"/>
    <x v="4"/>
    <x v="186"/>
    <x v="49"/>
    <m/>
    <n v="1"/>
    <x v="0"/>
    <x v="0"/>
    <s v="No"/>
    <s v="Sin cita"/>
    <s v="Sin cita"/>
    <n v="1"/>
    <n v="0"/>
    <s v="CLIENTES"/>
    <x v="37"/>
    <x v="9"/>
    <n v="468"/>
    <n v="18"/>
    <n v="0.2"/>
  </r>
  <r>
    <d v="2019-09-12T00:00:00"/>
    <d v="1899-12-30T16:30:00"/>
    <d v="1899-12-30T16:30:00"/>
    <m/>
    <x v="1"/>
    <s v="JAR"/>
    <d v="2019-09-12T16:30:00"/>
    <m/>
    <s v="DAVID BERTRAN"/>
    <s v="Carga"/>
    <x v="0"/>
    <n v="4"/>
    <n v="6"/>
    <x v="0"/>
    <s v="RESIDUOS "/>
    <s v="Recogida diaria"/>
    <s v="La llagosta"/>
    <m/>
    <m/>
    <m/>
    <m/>
    <n v="15"/>
    <x v="4"/>
    <x v="186"/>
    <x v="8"/>
    <m/>
    <n v="0"/>
    <x v="0"/>
    <x v="0"/>
    <s v="SI"/>
    <s v="SI"/>
    <s v="SI"/>
    <n v="0"/>
    <n v="1"/>
    <s v="TRANS. PROPIO"/>
    <x v="37"/>
    <x v="9"/>
    <n v="468"/>
    <n v="18"/>
    <n v="0.2"/>
  </r>
  <r>
    <d v="2019-09-13T00:00:00"/>
    <d v="1899-12-30T16:45:00"/>
    <d v="1899-12-30T16:45:00"/>
    <m/>
    <x v="1"/>
    <s v="JAR"/>
    <d v="2019-09-13T17:00:00"/>
    <m/>
    <s v="SUS MEDIOS"/>
    <s v="Carga"/>
    <x v="0"/>
    <n v="3"/>
    <n v="3"/>
    <x v="0"/>
    <s v="AQUA AMBIENT"/>
    <s v="Retira cliente Roto"/>
    <s v="varios"/>
    <m/>
    <m/>
    <m/>
    <m/>
    <n v="20"/>
    <x v="4"/>
    <x v="189"/>
    <x v="87"/>
    <m/>
    <n v="0"/>
    <x v="0"/>
    <x v="0"/>
    <s v="SI"/>
    <s v="SI"/>
    <s v="SI"/>
    <n v="0"/>
    <n v="1"/>
    <s v="CLIENTES"/>
    <x v="37"/>
    <x v="9"/>
    <n v="468"/>
    <n v="18"/>
    <n v="0.2"/>
  </r>
  <r>
    <d v="2019-09-13T00:00:00"/>
    <d v="1899-12-30T17:15:00"/>
    <d v="1899-12-30T17:15:00"/>
    <m/>
    <x v="1"/>
    <s v="JAR"/>
    <d v="2019-09-13T17:30:00"/>
    <m/>
    <s v="TRANSABADELL"/>
    <s v="Carga"/>
    <x v="0"/>
    <n v="2"/>
    <n v="4"/>
    <x v="0"/>
    <s v="TRANSABADELL"/>
    <s v="Recogida diaria"/>
    <s v="varios"/>
    <m/>
    <m/>
    <m/>
    <m/>
    <n v="25"/>
    <x v="0"/>
    <x v="189"/>
    <x v="93"/>
    <m/>
    <n v="0"/>
    <x v="0"/>
    <x v="0"/>
    <s v="SI"/>
    <s v="SI"/>
    <s v="SI"/>
    <n v="0"/>
    <n v="1"/>
    <s v="TRANS. PROPIO"/>
    <x v="37"/>
    <x v="9"/>
    <n v="468"/>
    <n v="18"/>
    <n v="0.2"/>
  </r>
  <r>
    <d v="2019-09-13T00:00:00"/>
    <d v="1899-12-30T08:00:00"/>
    <d v="1899-12-30T08:00:00"/>
    <m/>
    <x v="1"/>
    <s v="JAR"/>
    <d v="2019-09-13T08:00:00"/>
    <m/>
    <s v="JOSE REY"/>
    <s v="Carga"/>
    <x v="1"/>
    <n v="13.5"/>
    <n v="26"/>
    <x v="0"/>
    <s v="FLUIDRA"/>
    <s v="DDP Cliente Roto"/>
    <s v="Maçanet de la Selva"/>
    <m/>
    <m/>
    <m/>
    <m/>
    <n v="60"/>
    <x v="6"/>
    <x v="189"/>
    <x v="9"/>
    <m/>
    <n v="1"/>
    <x v="0"/>
    <x v="0"/>
    <s v="SI"/>
    <s v="SI"/>
    <s v="SI"/>
    <n v="0"/>
    <n v="1"/>
    <s v="TRANS. PROPIO"/>
    <x v="37"/>
    <x v="9"/>
    <n v="468"/>
    <n v="18"/>
    <n v="0.2"/>
  </r>
  <r>
    <d v="2019-09-13T00:00:00"/>
    <d v="1899-12-30T12:00:00"/>
    <d v="1899-12-30T12:00:00"/>
    <m/>
    <x v="1"/>
    <s v="JAR"/>
    <d v="2019-09-13T12:00:00"/>
    <n v="113006969"/>
    <s v="BCN EXPRESS"/>
    <s v="Descarga"/>
    <x v="0"/>
    <n v="1"/>
    <n v="1"/>
    <x v="0"/>
    <s v="SCHOELLER SCHWERIN"/>
    <s v="Filial Import"/>
    <s v="PALAU"/>
    <m/>
    <m/>
    <m/>
    <m/>
    <n v="10"/>
    <x v="12"/>
    <x v="189"/>
    <x v="4"/>
    <m/>
    <n v="0"/>
    <x v="0"/>
    <x v="0"/>
    <s v="SI"/>
    <s v="SI"/>
    <s v="SI"/>
    <n v="0"/>
    <n v="1"/>
    <s v="TRANS. PROPIO"/>
    <x v="37"/>
    <x v="9"/>
    <n v="468"/>
    <n v="18"/>
    <n v="0.2"/>
  </r>
  <r>
    <d v="2019-09-13T00:00:00"/>
    <d v="1899-12-30T13:00:00"/>
    <d v="1899-12-30T13:00:00"/>
    <m/>
    <x v="1"/>
    <s v="JAR"/>
    <d v="2019-09-13T13:00:00"/>
    <n v="6007649"/>
    <s v="SUS MEDIOS"/>
    <s v="Carga"/>
    <x v="0"/>
    <n v="1"/>
    <n v="2"/>
    <x v="0"/>
    <s v="SCHOELLER REP. CHECA"/>
    <s v="Retira cliente Filial"/>
    <s v="Rep. Checa"/>
    <m/>
    <m/>
    <m/>
    <m/>
    <n v="15"/>
    <x v="6"/>
    <x v="189"/>
    <x v="37"/>
    <m/>
    <n v="0"/>
    <x v="0"/>
    <x v="0"/>
    <s v="SI"/>
    <s v="SI"/>
    <s v="SI"/>
    <n v="0"/>
    <n v="1"/>
    <s v="CLIENTES"/>
    <x v="37"/>
    <x v="9"/>
    <n v="468"/>
    <n v="18"/>
    <n v="0.2"/>
  </r>
  <r>
    <d v="2019-09-13T00:00:00"/>
    <d v="1899-12-30T12:15:00"/>
    <d v="1899-12-30T12:15:00"/>
    <m/>
    <x v="1"/>
    <s v="JAR"/>
    <d v="2019-09-13T12:30:00"/>
    <m/>
    <s v="TXT"/>
    <s v="Descarga"/>
    <x v="0"/>
    <n v="1"/>
    <n v="1"/>
    <x v="0"/>
    <s v="PUROMASTER"/>
    <s v="Proveedor Inyección"/>
    <s v="PALAU"/>
    <m/>
    <m/>
    <m/>
    <m/>
    <m/>
    <x v="14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09-13T00:00:00"/>
    <d v="1899-12-30T11:00:00"/>
    <d v="1899-12-30T11:00:00"/>
    <m/>
    <x v="1"/>
    <s v="JAR"/>
    <d v="2019-09-13T11:00:00"/>
    <m/>
    <s v="SUS MEDIOS"/>
    <s v="Carga"/>
    <x v="0"/>
    <n v="8"/>
    <n v="16"/>
    <x v="0"/>
    <s v="PALETPLASTIC"/>
    <s v="Retira cliente Inyección"/>
    <s v="Murcia"/>
    <m/>
    <m/>
    <m/>
    <m/>
    <n v="30"/>
    <x v="6"/>
    <x v="189"/>
    <x v="2"/>
    <m/>
    <n v="0"/>
    <x v="0"/>
    <x v="0"/>
    <s v="SI"/>
    <s v="SI"/>
    <s v="SI"/>
    <n v="0"/>
    <n v="1"/>
    <s v="CLIENTES"/>
    <x v="37"/>
    <x v="9"/>
    <n v="468"/>
    <n v="18"/>
    <n v="0.2"/>
  </r>
  <r>
    <d v="2019-09-13T00:00:00"/>
    <d v="1899-12-30T09:30:00"/>
    <d v="1899-12-30T09:30:00"/>
    <m/>
    <x v="1"/>
    <s v="JAR"/>
    <d v="2019-09-13T09:30:00"/>
    <m/>
    <s v="COBARPLAS"/>
    <s v="Descarga"/>
    <x v="0"/>
    <n v="7"/>
    <n v="14"/>
    <x v="0"/>
    <s v="COBARPLAST"/>
    <s v="Proveedor Roto"/>
    <s v="PALAU"/>
    <m/>
    <m/>
    <m/>
    <m/>
    <n v="60"/>
    <x v="6"/>
    <x v="189"/>
    <x v="0"/>
    <m/>
    <n v="0"/>
    <x v="0"/>
    <x v="0"/>
    <s v="SI"/>
    <s v="SI"/>
    <s v="SI"/>
    <n v="0"/>
    <n v="1"/>
    <s v="PROVEEDORES"/>
    <x v="37"/>
    <x v="9"/>
    <n v="468"/>
    <n v="18"/>
    <n v="0.2"/>
  </r>
  <r>
    <d v="2019-09-13T00:00:00"/>
    <d v="1899-12-30T07:00:00"/>
    <d v="1899-12-30T07:00:00"/>
    <m/>
    <x v="1"/>
    <s v="JAR"/>
    <d v="2019-09-13T07:00:00"/>
    <m/>
    <s v="GONZATRANS"/>
    <s v="Carga"/>
    <x v="0"/>
    <n v="8"/>
    <n v="16"/>
    <x v="0"/>
    <s v="GONZATRANS"/>
    <s v="DDP Cliente Inyección"/>
    <s v="varios"/>
    <m/>
    <m/>
    <m/>
    <m/>
    <n v="30"/>
    <x v="6"/>
    <x v="189"/>
    <x v="61"/>
    <m/>
    <n v="0"/>
    <x v="0"/>
    <x v="0"/>
    <s v="SI"/>
    <s v="SI"/>
    <s v="SI"/>
    <n v="0"/>
    <n v="1"/>
    <s v="TRANS. PROPIO"/>
    <x v="37"/>
    <x v="9"/>
    <n v="468"/>
    <n v="18"/>
    <n v="0.2"/>
  </r>
  <r>
    <d v="2019-09-13T00:00:00"/>
    <d v="1899-12-30T10:30:00"/>
    <d v="1899-12-30T10:30:00"/>
    <m/>
    <x v="1"/>
    <s v="JAR"/>
    <d v="2019-09-13T10:30:00"/>
    <n v="29490"/>
    <s v="SUS MEDIOS"/>
    <s v="Carga"/>
    <x v="0"/>
    <n v="1"/>
    <n v="1"/>
    <x v="0"/>
    <s v="ESPUMAS DEL VALLES"/>
    <s v="Retira cliente Inyección"/>
    <s v="Polinya"/>
    <m/>
    <m/>
    <m/>
    <m/>
    <n v="15"/>
    <x v="6"/>
    <x v="189"/>
    <x v="1"/>
    <m/>
    <n v="0"/>
    <x v="0"/>
    <x v="0"/>
    <s v="SI"/>
    <s v="SI"/>
    <s v="SI"/>
    <n v="0"/>
    <n v="1"/>
    <s v="CLIENTES"/>
    <x v="37"/>
    <x v="9"/>
    <n v="468"/>
    <n v="18"/>
    <n v="0.2"/>
  </r>
  <r>
    <d v="2019-09-13T00:00:00"/>
    <d v="1899-12-30T12:30:00"/>
    <d v="1899-12-30T12:30:00"/>
    <m/>
    <x v="1"/>
    <s v="JAR"/>
    <d v="2019-09-13T12:30:00"/>
    <n v="29434"/>
    <s v="GARVI"/>
    <s v="Carga"/>
    <x v="0"/>
    <n v="4"/>
    <n v="3"/>
    <x v="0"/>
    <s v="ELEUSIS "/>
    <s v="DDP Cliente Roto"/>
    <s v="Madrid"/>
    <m/>
    <m/>
    <m/>
    <m/>
    <n v="20"/>
    <x v="6"/>
    <x v="189"/>
    <x v="5"/>
    <m/>
    <n v="0"/>
    <x v="0"/>
    <x v="0"/>
    <s v="SI"/>
    <s v="SI"/>
    <s v="SI"/>
    <n v="0"/>
    <n v="1"/>
    <s v="TRANS. PROPIO"/>
    <x v="37"/>
    <x v="9"/>
    <n v="468"/>
    <n v="18"/>
    <n v="0.2"/>
  </r>
  <r>
    <d v="2019-09-13T00:00:00"/>
    <d v="1899-12-30T11:30:00"/>
    <d v="1899-12-30T11:30:00"/>
    <m/>
    <x v="1"/>
    <s v="JAR"/>
    <d v="2019-09-13T11:30:00"/>
    <m/>
    <s v="GONZATRANS"/>
    <s v="Descarga"/>
    <x v="1"/>
    <n v="13.5"/>
    <n v="24"/>
    <x v="0"/>
    <s v="SIGMA "/>
    <s v="Proveedor Inyección"/>
    <s v="PALAU"/>
    <m/>
    <m/>
    <m/>
    <m/>
    <n v="60"/>
    <x v="12"/>
    <x v="189"/>
    <x v="3"/>
    <m/>
    <n v="1"/>
    <x v="0"/>
    <x v="0"/>
    <s v="SI"/>
    <s v="SI"/>
    <s v="SI"/>
    <n v="0"/>
    <n v="1"/>
    <s v="PROVEEDORES"/>
    <x v="37"/>
    <x v="9"/>
    <n v="468"/>
    <n v="18"/>
    <n v="0.2"/>
  </r>
  <r>
    <d v="2019-09-13T00:00:00"/>
    <d v="1899-12-30T13:30:00"/>
    <m/>
    <m/>
    <x v="0"/>
    <s v="JAR"/>
    <d v="2019-09-13T13:30:00"/>
    <n v="28954"/>
    <s v="SUS MEDIOS"/>
    <s v="Carga"/>
    <x v="0"/>
    <n v="2"/>
    <n v="3"/>
    <x v="0"/>
    <s v="VARIOS"/>
    <s v="Retira cliente Inyección"/>
    <s v="Pontevedra"/>
    <m/>
    <m/>
    <m/>
    <m/>
    <n v="15"/>
    <x v="6"/>
    <x v="189"/>
    <x v="6"/>
    <m/>
    <n v="0"/>
    <x v="0"/>
    <x v="0"/>
    <s v="No"/>
    <s v="Sin cita"/>
    <s v="Sin cita"/>
    <n v="1"/>
    <n v="0"/>
    <s v="CLIENTES"/>
    <x v="37"/>
    <x v="9"/>
    <n v="468"/>
    <n v="18"/>
    <n v="0.2"/>
  </r>
  <r>
    <d v="2019-09-13T00:00:00"/>
    <d v="1899-12-30T17:00:00"/>
    <d v="1899-12-30T17:00:00"/>
    <m/>
    <x v="1"/>
    <s v="JAR"/>
    <d v="2019-09-13T17:00:00"/>
    <n v="9000452"/>
    <s v="SUS MEDIOS"/>
    <s v="Carga"/>
    <x v="0"/>
    <n v="1"/>
    <n v="1"/>
    <x v="0"/>
    <s v="VARIOS"/>
    <s v="Retira cliente Inyección"/>
    <s v="Barcelona"/>
    <m/>
    <m/>
    <m/>
    <m/>
    <n v="10"/>
    <x v="0"/>
    <x v="189"/>
    <x v="41"/>
    <m/>
    <n v="0"/>
    <x v="0"/>
    <x v="0"/>
    <s v="SI"/>
    <s v="SI"/>
    <s v="SI"/>
    <n v="0"/>
    <n v="1"/>
    <s v="CLIENTES"/>
    <x v="37"/>
    <x v="9"/>
    <n v="468"/>
    <n v="18"/>
    <n v="0.2"/>
  </r>
  <r>
    <d v="2019-09-13T00:00:00"/>
    <d v="1899-12-30T15:00:00"/>
    <m/>
    <m/>
    <x v="0"/>
    <s v="JAR"/>
    <d v="2019-09-13T15:00:00"/>
    <n v="29647"/>
    <s v="SUS MEDIOS"/>
    <s v="Carga"/>
    <x v="0"/>
    <n v="3"/>
    <n v="2"/>
    <x v="0"/>
    <s v="EXLA PLASTICOS, S.L."/>
    <s v="Retira cliente Inyección"/>
    <s v="Pontevedra"/>
    <m/>
    <m/>
    <m/>
    <m/>
    <n v="20"/>
    <x v="0"/>
    <x v="189"/>
    <x v="39"/>
    <m/>
    <n v="0"/>
    <x v="0"/>
    <x v="0"/>
    <s v="No"/>
    <s v="Sin cita"/>
    <s v="Sin cita"/>
    <n v="1"/>
    <n v="0"/>
    <s v="CLIENTES"/>
    <x v="37"/>
    <x v="9"/>
    <n v="468"/>
    <n v="18"/>
    <n v="0.2"/>
  </r>
  <r>
    <d v="2019-09-16T00:00:00"/>
    <d v="1899-12-30T08:00:00"/>
    <d v="1899-12-30T08:00:00"/>
    <m/>
    <x v="1"/>
    <s v="JAR"/>
    <d v="2019-09-16T08:00:00"/>
    <n v="29832"/>
    <s v="GONZATRANS"/>
    <s v="Carga"/>
    <x v="0"/>
    <n v="14"/>
    <n v="7"/>
    <x v="0"/>
    <s v="HDAD FARM MEDITERRANEO-HEFAME"/>
    <s v="DDP Cliente Inyección"/>
    <s v="Castellbisbal"/>
    <m/>
    <m/>
    <m/>
    <m/>
    <n v="30"/>
    <x v="8"/>
    <x v="188"/>
    <x v="9"/>
    <m/>
    <n v="0"/>
    <x v="0"/>
    <x v="0"/>
    <s v="SI"/>
    <s v="SI"/>
    <s v="SI"/>
    <n v="0"/>
    <n v="1"/>
    <s v="TRANS. PROPIO"/>
    <x v="38"/>
    <x v="9"/>
    <n v="468"/>
    <n v="18"/>
    <n v="0.2"/>
  </r>
  <r>
    <d v="2019-09-16T00:00:00"/>
    <d v="1899-12-30T08:30:00"/>
    <d v="1899-12-30T08:30:00"/>
    <m/>
    <x v="1"/>
    <s v="JAR"/>
    <d v="2019-09-16T08:30:00"/>
    <s v="29274-29568-29396"/>
    <s v="DAVID BERTRAN"/>
    <s v="Carga"/>
    <x v="0"/>
    <n v="4"/>
    <n v="6"/>
    <x v="0"/>
    <s v="DAVID BERTRAN"/>
    <s v="Recogida diaria"/>
    <s v="varios"/>
    <m/>
    <m/>
    <m/>
    <m/>
    <n v="20"/>
    <x v="5"/>
    <x v="188"/>
    <x v="20"/>
    <m/>
    <n v="0"/>
    <x v="0"/>
    <x v="0"/>
    <s v="SI"/>
    <s v="SI"/>
    <s v="SI"/>
    <n v="0"/>
    <n v="1"/>
    <s v="TRANS. PROPIO"/>
    <x v="38"/>
    <x v="9"/>
    <n v="468"/>
    <n v="18"/>
    <n v="0.2"/>
  </r>
  <r>
    <d v="2019-09-16T00:00:00"/>
    <d v="1899-12-30T10:00:00"/>
    <d v="1899-12-30T10:00:00"/>
    <m/>
    <x v="1"/>
    <s v="JAR"/>
    <d v="2019-09-16T10:00:00"/>
    <n v="6007605"/>
    <s v="BREGER"/>
    <s v="Carga"/>
    <x v="0"/>
    <n v="3"/>
    <n v="5"/>
    <x v="0"/>
    <s v="SCHOELLER FRANCIA"/>
    <s v="Retira cliente Filial"/>
    <s v="France"/>
    <m/>
    <m/>
    <m/>
    <m/>
    <n v="15"/>
    <x v="4"/>
    <x v="188"/>
    <x v="14"/>
    <m/>
    <n v="0"/>
    <x v="0"/>
    <x v="0"/>
    <s v="SI"/>
    <s v="SI"/>
    <s v="SI"/>
    <n v="0"/>
    <n v="1"/>
    <s v="CLIENTES"/>
    <x v="38"/>
    <x v="9"/>
    <n v="468"/>
    <n v="18"/>
    <n v="0.2"/>
  </r>
  <r>
    <d v="2019-09-16T00:00:00"/>
    <d v="1899-12-30T10:30:00"/>
    <d v="1899-12-30T10:30:00"/>
    <m/>
    <x v="1"/>
    <s v="JAR"/>
    <d v="2019-09-16T10:30:00"/>
    <n v="29152"/>
    <s v="SUS MEDIOS"/>
    <s v="Carga"/>
    <x v="1"/>
    <n v="13.5"/>
    <n v="10"/>
    <x v="0"/>
    <s v="AQUA AMBIENT"/>
    <s v="Retira cliente Roto"/>
    <s v="Bernis"/>
    <m/>
    <m/>
    <m/>
    <m/>
    <n v="30"/>
    <x v="4"/>
    <x v="188"/>
    <x v="1"/>
    <m/>
    <n v="1"/>
    <x v="0"/>
    <x v="0"/>
    <s v="SI"/>
    <s v="SI"/>
    <s v="SI"/>
    <n v="0"/>
    <n v="1"/>
    <s v="CLIENTES"/>
    <x v="38"/>
    <x v="9"/>
    <n v="468"/>
    <n v="18"/>
    <n v="0.2"/>
  </r>
  <r>
    <d v="2019-09-16T00:00:00"/>
    <d v="1899-12-30T11:30:00"/>
    <d v="1899-12-30T11:30:00"/>
    <m/>
    <x v="1"/>
    <s v="JAR"/>
    <d v="2019-09-16T11:30:00"/>
    <s v="6007450 + 6007603 + 6007618 + 6007688 "/>
    <s v="BREGER"/>
    <s v="Carga"/>
    <x v="1"/>
    <n v="13.5"/>
    <n v="23"/>
    <x v="0"/>
    <s v="SCHOELLER FRANCIA"/>
    <s v="Retira cliente Filial"/>
    <s v="France"/>
    <m/>
    <m/>
    <m/>
    <m/>
    <n v="60"/>
    <x v="8"/>
    <x v="188"/>
    <x v="3"/>
    <m/>
    <n v="1"/>
    <x v="0"/>
    <x v="0"/>
    <s v="SI"/>
    <s v="SI"/>
    <s v="SI"/>
    <n v="0"/>
    <n v="1"/>
    <s v="CLIENTES"/>
    <x v="38"/>
    <x v="9"/>
    <n v="468"/>
    <n v="18"/>
    <n v="0.2"/>
  </r>
  <r>
    <d v="2019-09-16T00:00:00"/>
    <d v="1899-12-30T12:00:00"/>
    <d v="1899-12-30T12:00:00"/>
    <m/>
    <x v="1"/>
    <s v="JAR"/>
    <d v="2019-09-16T12:00:00"/>
    <n v="6007459"/>
    <s v="BREGER"/>
    <s v="Carga"/>
    <x v="1"/>
    <n v="13.5"/>
    <n v="44"/>
    <x v="0"/>
    <s v="SCHOELLER FRANCIA"/>
    <s v="Retira cliente Filial"/>
    <s v="France"/>
    <m/>
    <m/>
    <m/>
    <m/>
    <n v="40"/>
    <x v="8"/>
    <x v="188"/>
    <x v="4"/>
    <m/>
    <n v="1"/>
    <x v="0"/>
    <x v="0"/>
    <s v="SI"/>
    <s v="SI"/>
    <s v="SI"/>
    <n v="0"/>
    <n v="1"/>
    <s v="CLIENTES"/>
    <x v="38"/>
    <x v="9"/>
    <n v="468"/>
    <n v="18"/>
    <n v="0.2"/>
  </r>
  <r>
    <d v="2019-09-16T00:00:00"/>
    <d v="1899-12-30T13:00:00"/>
    <d v="1899-12-30T13:00:00"/>
    <m/>
    <x v="1"/>
    <s v="JAR"/>
    <d v="2019-09-16T13:00:00"/>
    <n v="29156"/>
    <s v="GONZATRANS"/>
    <s v="Carga"/>
    <x v="1"/>
    <n v="13.5"/>
    <n v="33"/>
    <x v="0"/>
    <s v="LINDT&amp;SPRÜNGLI"/>
    <s v="DDP Cliente Inyección"/>
    <s v="Masquefa"/>
    <m/>
    <m/>
    <m/>
    <m/>
    <n v="60"/>
    <x v="8"/>
    <x v="188"/>
    <x v="1"/>
    <m/>
    <n v="1"/>
    <x v="0"/>
    <x v="0"/>
    <s v="SI"/>
    <s v="SI"/>
    <s v="Adelanto"/>
    <n v="0"/>
    <n v="1"/>
    <s v="TRANS. PROPIO"/>
    <x v="38"/>
    <x v="9"/>
    <n v="468"/>
    <n v="18"/>
    <n v="0.2"/>
  </r>
  <r>
    <d v="2019-09-16T00:00:00"/>
    <d v="1899-12-30T18:00:00"/>
    <d v="1899-12-30T18:00:00"/>
    <m/>
    <x v="1"/>
    <s v="JAR"/>
    <d v="2019-09-16T18:00:00"/>
    <m/>
    <s v="GONZATRANS"/>
    <s v="Carga"/>
    <x v="0"/>
    <n v="5"/>
    <n v="10"/>
    <x v="0"/>
    <s v="GONZATRANS"/>
    <s v="Recogida diaria"/>
    <s v="varios"/>
    <m/>
    <m/>
    <m/>
    <m/>
    <n v="30"/>
    <x v="0"/>
    <x v="188"/>
    <x v="47"/>
    <m/>
    <n v="0"/>
    <x v="0"/>
    <x v="0"/>
    <s v="SI"/>
    <s v="SI"/>
    <s v="SI"/>
    <n v="0"/>
    <n v="1"/>
    <s v="TRANS. PROPIO"/>
    <x v="38"/>
    <x v="9"/>
    <n v="468"/>
    <n v="18"/>
    <n v="0.2"/>
  </r>
  <r>
    <d v="2019-09-16T00:00:00"/>
    <d v="1899-12-30T11:00:00"/>
    <d v="1899-12-30T11:00:00"/>
    <m/>
    <x v="1"/>
    <s v="JAR"/>
    <d v="2019-09-16T11:00:00"/>
    <n v="3680524082"/>
    <s v="SUS MEDIOS"/>
    <s v="Carga"/>
    <x v="1"/>
    <n v="13.5"/>
    <n v="26"/>
    <x v="0"/>
    <s v="CHEP"/>
    <s v="Retira cliente Inyección"/>
    <s v="Francia"/>
    <m/>
    <m/>
    <m/>
    <m/>
    <n v="60"/>
    <x v="4"/>
    <x v="188"/>
    <x v="2"/>
    <m/>
    <n v="1"/>
    <x v="0"/>
    <x v="0"/>
    <s v="SI"/>
    <s v="SI"/>
    <s v="SI"/>
    <n v="0"/>
    <n v="1"/>
    <s v="CLIENTES"/>
    <x v="38"/>
    <x v="9"/>
    <n v="468"/>
    <n v="18"/>
    <n v="0.2"/>
  </r>
  <r>
    <d v="2019-09-16T00:00:00"/>
    <d v="1899-12-30T11:15:00"/>
    <d v="1899-12-30T11:15:00"/>
    <m/>
    <x v="1"/>
    <s v="JAR"/>
    <d v="2019-09-16T11:30:00"/>
    <n v="29752"/>
    <s v="DAVID BERTRAN"/>
    <s v="Carga"/>
    <x v="0"/>
    <n v="2"/>
    <n v="2"/>
    <x v="0"/>
    <s v="DOSIM"/>
    <s v="DDP Cliente Roto"/>
    <s v="Barcelona"/>
    <m/>
    <m/>
    <m/>
    <m/>
    <n v="10"/>
    <x v="5"/>
    <x v="188"/>
    <x v="75"/>
    <m/>
    <n v="0"/>
    <x v="0"/>
    <x v="0"/>
    <s v="SI"/>
    <s v="SI"/>
    <s v="SI"/>
    <n v="0"/>
    <n v="1"/>
    <s v="TRANS. PROPIO"/>
    <x v="38"/>
    <x v="9"/>
    <n v="468"/>
    <n v="18"/>
    <n v="0.2"/>
  </r>
  <r>
    <d v="2019-09-16T00:00:00"/>
    <d v="1899-12-30T12:30:00"/>
    <m/>
    <m/>
    <x v="0"/>
    <s v="JAR"/>
    <d v="2019-09-16T12:30:00"/>
    <m/>
    <s v="SUS MEDIOS"/>
    <s v="Descarga"/>
    <x v="0"/>
    <n v="4"/>
    <n v="8"/>
    <x v="0"/>
    <s v="FABREGAS"/>
    <s v="Proveedor Roto"/>
    <s v="PALAU"/>
    <m/>
    <m/>
    <m/>
    <m/>
    <n v="20"/>
    <x v="4"/>
    <x v="188"/>
    <x v="5"/>
    <m/>
    <n v="0"/>
    <x v="0"/>
    <x v="0"/>
    <s v="No"/>
    <s v="Sin cita"/>
    <s v="Sin cita"/>
    <n v="1"/>
    <n v="0"/>
    <s v="PROVEEDORES"/>
    <x v="38"/>
    <x v="9"/>
    <n v="468"/>
    <n v="18"/>
    <n v="0.2"/>
  </r>
  <r>
    <d v="2019-09-16T00:00:00"/>
    <d v="1899-12-30T19:30:00"/>
    <d v="1899-12-30T19:30:00"/>
    <m/>
    <x v="1"/>
    <s v="JAR"/>
    <d v="2019-09-16T19:30:00"/>
    <n v="28128"/>
    <s v="SUS MEDIOS"/>
    <s v="Carga"/>
    <x v="1"/>
    <n v="13.5"/>
    <n v="26"/>
    <x v="0"/>
    <s v="STORE &amp; GO "/>
    <s v="Retira cliente Inyección"/>
    <s v="Portugal"/>
    <m/>
    <s v="C- 66486"/>
    <m/>
    <m/>
    <n v="60"/>
    <x v="0"/>
    <x v="188"/>
    <x v="49"/>
    <m/>
    <n v="1"/>
    <x v="0"/>
    <x v="0"/>
    <s v="SI"/>
    <s v="SI"/>
    <s v="SI"/>
    <n v="0"/>
    <n v="1"/>
    <s v="CLIENTES"/>
    <x v="38"/>
    <x v="9"/>
    <n v="468"/>
    <n v="18"/>
    <n v="0.2"/>
  </r>
  <r>
    <d v="2019-09-16T00:00:00"/>
    <d v="1899-12-30T17:30:00"/>
    <d v="1899-12-30T17:30:00"/>
    <m/>
    <x v="1"/>
    <s v="JAR"/>
    <d v="2019-09-16T17:30:00"/>
    <n v="29762"/>
    <s v="SUS MEDIOS"/>
    <s v="Carga"/>
    <x v="0"/>
    <n v="1"/>
    <n v="1"/>
    <x v="0"/>
    <s v="VARIOS"/>
    <s v="Retira cliente Inyección"/>
    <s v="GUADALAJARA"/>
    <m/>
    <s v="9677 KMN y R 6968 BBG."/>
    <m/>
    <m/>
    <n v="10"/>
    <x v="3"/>
    <x v="190"/>
    <x v="2"/>
    <m/>
    <n v="0"/>
    <x v="0"/>
    <x v="0"/>
    <s v="SI"/>
    <s v="Retraso"/>
    <s v="Retraso"/>
    <n v="1"/>
    <n v="0"/>
    <s v="CLIENTES"/>
    <x v="38"/>
    <x v="9"/>
    <n v="468"/>
    <n v="18"/>
    <n v="0.2"/>
  </r>
  <r>
    <d v="2019-09-16T00:00:00"/>
    <d v="1899-12-30T16:45:00"/>
    <d v="1899-12-30T16:45:00"/>
    <m/>
    <x v="1"/>
    <s v="JAR"/>
    <d v="2019-09-16T17:00:00"/>
    <m/>
    <s v="SUS MEDIOS"/>
    <s v="Carga"/>
    <x v="0"/>
    <n v="2"/>
    <n v="4"/>
    <x v="0"/>
    <s v="AQUA AMBIENT"/>
    <s v="Retira cliente Roto"/>
    <s v="varios"/>
    <m/>
    <m/>
    <m/>
    <m/>
    <n v="20"/>
    <x v="4"/>
    <x v="188"/>
    <x v="87"/>
    <m/>
    <n v="0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16:00:00"/>
    <d v="1899-12-30T16:00:00"/>
    <m/>
    <x v="1"/>
    <s v="JAR"/>
    <d v="2019-09-17T16:00:00"/>
    <s v="CB-1399"/>
    <s v="MORARTE"/>
    <s v="Descarga"/>
    <x v="0"/>
    <n v="6"/>
    <n v="12"/>
    <x v="0"/>
    <s v="SCHOELLER POLONIA"/>
    <s v="Filial Import"/>
    <s v="PALAU"/>
    <m/>
    <m/>
    <m/>
    <m/>
    <n v="30"/>
    <x v="0"/>
    <x v="190"/>
    <x v="13"/>
    <m/>
    <n v="0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11:00:00"/>
    <d v="1899-12-30T11:00:00"/>
    <m/>
    <x v="1"/>
    <s v="JAR"/>
    <d v="2019-09-17T11:00:00"/>
    <n v="28886"/>
    <s v="ALGAITRUCK"/>
    <s v="Carga"/>
    <x v="1"/>
    <n v="13.5"/>
    <n v="26"/>
    <x v="0"/>
    <s v="FLUIDRA"/>
    <s v="DDP Cliente Roto"/>
    <s v="Murcia"/>
    <m/>
    <m/>
    <m/>
    <m/>
    <n v="45"/>
    <x v="4"/>
    <x v="190"/>
    <x v="2"/>
    <m/>
    <n v="1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08:00:00"/>
    <d v="1899-12-30T08:00:00"/>
    <m/>
    <x v="1"/>
    <s v="JAR"/>
    <d v="2019-09-17T08:00:00"/>
    <m/>
    <s v="JOSE REY"/>
    <s v="Carga"/>
    <x v="1"/>
    <n v="13.5"/>
    <n v="26"/>
    <x v="0"/>
    <s v="FLUIDRA"/>
    <s v="DDP Cliente Roto"/>
    <s v="Maçanet de la Selva"/>
    <m/>
    <m/>
    <m/>
    <m/>
    <n v="60"/>
    <x v="8"/>
    <x v="190"/>
    <x v="9"/>
    <m/>
    <n v="1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09:00:00"/>
    <d v="1899-12-30T09:00:00"/>
    <m/>
    <x v="1"/>
    <s v="JAR"/>
    <d v="2019-09-17T09:00:00"/>
    <n v="29005"/>
    <s v="RENHUS"/>
    <s v="Carga"/>
    <x v="1"/>
    <n v="13.5"/>
    <n v="26"/>
    <x v="0"/>
    <s v="CARREFOUR"/>
    <s v="DDP Cliente Inyección"/>
    <s v="Mallorca"/>
    <m/>
    <m/>
    <m/>
    <m/>
    <n v="60"/>
    <x v="4"/>
    <x v="190"/>
    <x v="22"/>
    <m/>
    <n v="1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15:00:00"/>
    <d v="1899-12-30T15:00:00"/>
    <m/>
    <x v="1"/>
    <s v="JAR"/>
    <d v="2019-09-17T15:00:00"/>
    <n v="29005"/>
    <s v="RENHUS"/>
    <s v="Carga"/>
    <x v="0"/>
    <n v="6"/>
    <n v="11"/>
    <x v="0"/>
    <s v="CARREFOUR"/>
    <s v="DDP Cliente Inyección"/>
    <s v="Mallorca"/>
    <m/>
    <m/>
    <m/>
    <m/>
    <n v="30"/>
    <x v="4"/>
    <x v="190"/>
    <x v="39"/>
    <m/>
    <n v="0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10:00:00"/>
    <d v="1899-12-30T10:00:00"/>
    <m/>
    <x v="1"/>
    <s v="JAR"/>
    <d v="2019-09-17T10:00:00"/>
    <s v="29731-29695"/>
    <s v="SUS MEDIOS"/>
    <s v="Carga"/>
    <x v="0"/>
    <n v="2"/>
    <n v="2"/>
    <x v="0"/>
    <s v="ARTIPLAS"/>
    <s v="Retira cliente Inyección"/>
    <s v="Vizcaya"/>
    <m/>
    <m/>
    <m/>
    <m/>
    <n v="10"/>
    <x v="8"/>
    <x v="190"/>
    <x v="3"/>
    <m/>
    <n v="0"/>
    <x v="0"/>
    <x v="0"/>
    <s v="SI"/>
    <s v="SI"/>
    <s v="Retraso"/>
    <n v="1"/>
    <n v="0"/>
    <s v="CLIENTES"/>
    <x v="38"/>
    <x v="9"/>
    <n v="468"/>
    <n v="18"/>
    <n v="0.2"/>
  </r>
  <r>
    <d v="2019-09-17T00:00:00"/>
    <d v="1899-12-30T17:15:00"/>
    <d v="1899-12-30T17:15:00"/>
    <m/>
    <x v="1"/>
    <s v="JAR"/>
    <d v="2019-09-17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90"/>
    <x v="93"/>
    <m/>
    <n v="0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16:45:00"/>
    <d v="1899-12-30T16:45:00"/>
    <m/>
    <x v="1"/>
    <s v="JAR"/>
    <d v="2019-09-17T17:00:00"/>
    <m/>
    <s v="SUS MEDIOS"/>
    <s v="Carga"/>
    <x v="0"/>
    <n v="2"/>
    <n v="4"/>
    <x v="0"/>
    <s v="AQUA AMBIENT"/>
    <s v="Retira cliente Roto"/>
    <s v="varios"/>
    <m/>
    <m/>
    <m/>
    <m/>
    <n v="20"/>
    <x v="4"/>
    <x v="190"/>
    <x v="87"/>
    <m/>
    <n v="0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07:00:00"/>
    <d v="1899-12-30T07:00:00"/>
    <m/>
    <x v="1"/>
    <s v="JAR"/>
    <d v="2019-09-17T07:00:00"/>
    <s v="Palet Madera-3680525051"/>
    <s v="SUS MEDIOS"/>
    <s v="Descarga"/>
    <x v="1"/>
    <n v="13.5"/>
    <n v="26"/>
    <x v="0"/>
    <s v="CHEP"/>
    <s v="Proveedor Inyección"/>
    <s v="PALAU"/>
    <m/>
    <m/>
    <m/>
    <m/>
    <n v="45"/>
    <x v="8"/>
    <x v="190"/>
    <x v="2"/>
    <m/>
    <n v="1"/>
    <x v="0"/>
    <x v="0"/>
    <s v="SI"/>
    <s v="SI"/>
    <s v="Retraso"/>
    <n v="1"/>
    <n v="0"/>
    <s v="PROVEEDORES"/>
    <x v="38"/>
    <x v="9"/>
    <n v="468"/>
    <n v="18"/>
    <n v="0.2"/>
  </r>
  <r>
    <d v="2019-09-17T00:00:00"/>
    <d v="1899-12-30T17:00:00"/>
    <d v="1899-12-30T17:00:00"/>
    <m/>
    <x v="1"/>
    <s v="JAR"/>
    <d v="2019-09-17T17:00:00"/>
    <n v="28362"/>
    <s v="SUS MEDIOS"/>
    <s v="Carga"/>
    <x v="1"/>
    <n v="13.5"/>
    <n v="26"/>
    <x v="0"/>
    <s v="STORE &amp; GO "/>
    <s v="Retira cliente Inyección"/>
    <s v="Portugal"/>
    <m/>
    <m/>
    <m/>
    <m/>
    <n v="45"/>
    <x v="4"/>
    <x v="190"/>
    <x v="5"/>
    <m/>
    <n v="1"/>
    <x v="0"/>
    <x v="0"/>
    <s v="SI"/>
    <s v="SI"/>
    <s v="Adelanto"/>
    <n v="0"/>
    <n v="1"/>
    <s v="CLIENTES"/>
    <x v="38"/>
    <x v="9"/>
    <n v="468"/>
    <n v="18"/>
    <n v="0.2"/>
  </r>
  <r>
    <d v="2019-09-17T00:00:00"/>
    <d v="1899-12-30T13:30:00"/>
    <d v="1899-12-30T13:30:00"/>
    <m/>
    <x v="1"/>
    <s v="JAR"/>
    <d v="2019-09-17T13:30:00"/>
    <n v="29664"/>
    <s v="PALLET WAY"/>
    <s v="Carga"/>
    <x v="0"/>
    <n v="1"/>
    <n v="2"/>
    <x v="0"/>
    <s v="STORE &amp; GO "/>
    <s v="Retira cliente Inyección"/>
    <s v="Portugal"/>
    <m/>
    <m/>
    <m/>
    <m/>
    <n v="15"/>
    <x v="4"/>
    <x v="190"/>
    <x v="6"/>
    <m/>
    <n v="0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10:30:00"/>
    <d v="1899-12-30T10:30:00"/>
    <m/>
    <x v="1"/>
    <s v="JAR"/>
    <d v="2019-09-17T10:30:00"/>
    <n v="3680524084"/>
    <s v="SUS MEDIOS"/>
    <s v="Carga"/>
    <x v="1"/>
    <n v="13.5"/>
    <n v="26"/>
    <x v="0"/>
    <s v="CHEP"/>
    <s v="Retira cliente Inyección"/>
    <s v="Alemania"/>
    <m/>
    <m/>
    <m/>
    <m/>
    <n v="60"/>
    <x v="8"/>
    <x v="190"/>
    <x v="1"/>
    <m/>
    <n v="1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09:30:00"/>
    <d v="1899-12-30T09:30:00"/>
    <m/>
    <x v="1"/>
    <s v="JAR"/>
    <d v="2019-09-17T09:30:00"/>
    <n v="6007475"/>
    <s v="BREGER"/>
    <s v="Carga"/>
    <x v="0"/>
    <n v="1"/>
    <n v="2"/>
    <x v="0"/>
    <s v="SCHOELLER FRANCIA"/>
    <s v="Retira cliente Filial"/>
    <s v="France"/>
    <m/>
    <m/>
    <m/>
    <m/>
    <n v="15"/>
    <x v="8"/>
    <x v="190"/>
    <x v="0"/>
    <m/>
    <n v="0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12:00:00"/>
    <d v="1899-12-30T12:00:00"/>
    <m/>
    <x v="1"/>
    <s v="JAR"/>
    <d v="2019-09-17T12:00:00"/>
    <n v="6007572"/>
    <s v="SUS MEDIOS"/>
    <s v="Carga"/>
    <x v="0"/>
    <n v="3"/>
    <n v="6"/>
    <x v="0"/>
    <s v="SCHOELLER ROMANIA"/>
    <s v="Retira cliente Filial"/>
    <s v="Romania"/>
    <m/>
    <m/>
    <m/>
    <m/>
    <n v="20"/>
    <x v="8"/>
    <x v="190"/>
    <x v="4"/>
    <m/>
    <n v="0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11:30:00"/>
    <d v="1899-12-30T11:30:00"/>
    <m/>
    <x v="1"/>
    <s v="JAR"/>
    <d v="2019-09-17T11:30:00"/>
    <n v="29154"/>
    <s v="SUS MEDIOS"/>
    <s v="Carga"/>
    <x v="1"/>
    <n v="13.5"/>
    <n v="10"/>
    <x v="0"/>
    <s v="AQUA AMBIENT"/>
    <s v="Retira cliente Roto"/>
    <s v="Bernis"/>
    <m/>
    <m/>
    <m/>
    <m/>
    <n v="30"/>
    <x v="4"/>
    <x v="190"/>
    <x v="3"/>
    <m/>
    <n v="1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12:30:00"/>
    <d v="1899-12-30T12:30:00"/>
    <m/>
    <x v="1"/>
    <s v="JAR"/>
    <d v="2019-09-17T12:30:00"/>
    <n v="19414"/>
    <s v="NOUTRANSPORT"/>
    <s v="Carga"/>
    <x v="1"/>
    <n v="13.5"/>
    <n v="26"/>
    <x v="0"/>
    <s v="SCHOELLER FRANCIA"/>
    <s v="DDP Cliente Filial"/>
    <s v="Nurieux"/>
    <s v="Solicitado urgente"/>
    <m/>
    <m/>
    <m/>
    <n v="60"/>
    <x v="0"/>
    <x v="190"/>
    <x v="42"/>
    <m/>
    <n v="1"/>
    <x v="0"/>
    <x v="0"/>
    <s v="SI"/>
    <s v="SI"/>
    <s v="Retraso"/>
    <n v="1"/>
    <n v="0"/>
    <s v="TRANS. PROPIO"/>
    <x v="38"/>
    <x v="9"/>
    <n v="468"/>
    <n v="18"/>
    <n v="0.2"/>
  </r>
  <r>
    <d v="2019-09-17T00:00:00"/>
    <d v="1899-12-30T15:30:00"/>
    <d v="1899-12-30T15:30:00"/>
    <m/>
    <x v="1"/>
    <s v="JAR"/>
    <d v="2019-09-17T15:30:00"/>
    <n v="19415"/>
    <s v="NOUTRANSPORT"/>
    <s v="Carga"/>
    <x v="1"/>
    <n v="13.5"/>
    <n v="26"/>
    <x v="0"/>
    <s v="SCHOELLER FRANCIA"/>
    <s v="DDP Cliente Filial"/>
    <s v="Nurieux"/>
    <s v="Solicitado urgente"/>
    <m/>
    <m/>
    <m/>
    <n v="60"/>
    <x v="4"/>
    <x v="190"/>
    <x v="7"/>
    <m/>
    <n v="1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19:00:00"/>
    <d v="1899-12-30T19:00:00"/>
    <m/>
    <x v="1"/>
    <s v="JAR"/>
    <d v="2019-09-17T19:00:00"/>
    <m/>
    <s v="SUS MEDIOS"/>
    <s v="Carga"/>
    <x v="0"/>
    <n v="2"/>
    <n v="3"/>
    <x v="0"/>
    <s v="POLIURETANOS RIVAS"/>
    <s v="Proveedor Roto"/>
    <s v="Zaragoza"/>
    <s v="Roberto la fuente"/>
    <m/>
    <m/>
    <m/>
    <n v="15"/>
    <x v="5"/>
    <x v="190"/>
    <x v="39"/>
    <m/>
    <n v="0"/>
    <x v="0"/>
    <x v="0"/>
    <s v="SI"/>
    <s v="SI"/>
    <s v="Adelanto"/>
    <n v="0"/>
    <n v="1"/>
    <s v="PROVEEDORES"/>
    <x v="38"/>
    <x v="9"/>
    <n v="468"/>
    <n v="18"/>
    <n v="0.2"/>
  </r>
  <r>
    <d v="2019-09-17T00:00:00"/>
    <d v="1899-12-30T13:00:00"/>
    <d v="1899-12-30T13:00:00"/>
    <m/>
    <x v="1"/>
    <s v="JAR"/>
    <d v="2019-09-17T13:00:00"/>
    <n v="28479"/>
    <s v="SUS MEDIOS"/>
    <s v="Carga"/>
    <x v="0"/>
    <n v="3"/>
    <n v="6"/>
    <x v="0"/>
    <s v="ARTIPLAS"/>
    <s v="Retira cliente Inyección"/>
    <s v="vizcaya"/>
    <m/>
    <m/>
    <m/>
    <m/>
    <n v="20"/>
    <x v="8"/>
    <x v="190"/>
    <x v="37"/>
    <m/>
    <n v="0"/>
    <x v="0"/>
    <x v="0"/>
    <s v="SI"/>
    <s v="SI"/>
    <s v="SI"/>
    <n v="0"/>
    <n v="1"/>
    <s v="CLIENTES"/>
    <x v="38"/>
    <x v="9"/>
    <n v="468"/>
    <n v="18"/>
    <n v="0.2"/>
  </r>
  <r>
    <d v="2019-09-17T00:00:00"/>
    <d v="1899-12-30T10:45:00"/>
    <d v="1899-12-30T10:45:00"/>
    <m/>
    <x v="1"/>
    <s v="JAR"/>
    <d v="2019-09-17T11:00:00"/>
    <m/>
    <s v="DAVID BERTRAN"/>
    <s v="Carga"/>
    <x v="0"/>
    <n v="4"/>
    <n v="6"/>
    <x v="0"/>
    <s v="RESIDUOS "/>
    <s v="Recogida diaria"/>
    <s v="La Llagosta"/>
    <m/>
    <m/>
    <m/>
    <m/>
    <n v="15"/>
    <x v="4"/>
    <x v="190"/>
    <x v="32"/>
    <m/>
    <n v="0"/>
    <x v="0"/>
    <x v="0"/>
    <s v="SI"/>
    <s v="SI"/>
    <s v="SI"/>
    <n v="0"/>
    <n v="1"/>
    <s v="TRANS. PROPIO"/>
    <x v="38"/>
    <x v="9"/>
    <n v="468"/>
    <n v="18"/>
    <n v="0.2"/>
  </r>
  <r>
    <d v="2019-09-17T00:00:00"/>
    <d v="1899-12-30T14:00:00"/>
    <m/>
    <m/>
    <x v="0"/>
    <s v="JAR"/>
    <d v="2019-09-17T14:00:00"/>
    <n v="28455"/>
    <s v="SUS MEDIOS"/>
    <s v="Carga"/>
    <x v="0"/>
    <n v="1"/>
    <n v="1"/>
    <x v="0"/>
    <s v="VARIOS"/>
    <s v="Retira cliente Inyección"/>
    <s v="Pontevedra"/>
    <m/>
    <m/>
    <m/>
    <m/>
    <n v="10"/>
    <x v="4"/>
    <x v="190"/>
    <x v="42"/>
    <m/>
    <n v="0"/>
    <x v="0"/>
    <x v="0"/>
    <s v="No"/>
    <s v="Sin cita"/>
    <s v="Sin cita"/>
    <n v="1"/>
    <n v="0"/>
    <s v="CLIENTES"/>
    <x v="38"/>
    <x v="9"/>
    <n v="468"/>
    <n v="18"/>
    <n v="0.2"/>
  </r>
  <r>
    <d v="2019-09-18T00:00:00"/>
    <d v="1899-12-30T17:15:00"/>
    <d v="1899-12-30T17:15:00"/>
    <m/>
    <x v="1"/>
    <s v="JAR"/>
    <d v="2019-09-18T17:30:00"/>
    <m/>
    <s v="TRANSABADELL"/>
    <s v="Carga"/>
    <x v="0"/>
    <n v="2"/>
    <n v="4"/>
    <x v="0"/>
    <s v="TRANSABADELL"/>
    <s v="Recogida diaria"/>
    <s v="varios"/>
    <m/>
    <m/>
    <m/>
    <m/>
    <n v="20"/>
    <x v="0"/>
    <x v="191"/>
    <x v="93"/>
    <m/>
    <n v="0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6:45:00"/>
    <d v="1899-12-30T16:45:00"/>
    <m/>
    <x v="1"/>
    <s v="JAR"/>
    <d v="2019-09-18T17:00:00"/>
    <m/>
    <s v="SUS MEDIOS"/>
    <s v="Carga"/>
    <x v="0"/>
    <n v="2"/>
    <n v="4"/>
    <x v="0"/>
    <s v="AQUA AMBIENT"/>
    <s v="Retira cliente Roto"/>
    <s v="varios"/>
    <m/>
    <m/>
    <m/>
    <m/>
    <n v="15"/>
    <x v="4"/>
    <x v="191"/>
    <x v="87"/>
    <m/>
    <n v="0"/>
    <x v="0"/>
    <x v="0"/>
    <s v="SI"/>
    <s v="SI"/>
    <s v="SI"/>
    <n v="0"/>
    <n v="1"/>
    <s v="CLIENTES"/>
    <x v="38"/>
    <x v="9"/>
    <n v="468"/>
    <n v="18"/>
    <n v="0.2"/>
  </r>
  <r>
    <d v="2019-09-18T00:00:00"/>
    <d v="1899-12-30T16:00:00"/>
    <d v="1899-12-30T16:00:00"/>
    <m/>
    <x v="1"/>
    <s v="JAR"/>
    <d v="2019-09-18T16:00:00"/>
    <n v="3680524086"/>
    <s v="SUS MEDIOS"/>
    <s v="Carga"/>
    <x v="1"/>
    <n v="13.5"/>
    <n v="26"/>
    <x v="0"/>
    <s v="CHEP"/>
    <s v="Retira cliente Inyección"/>
    <s v="Alemania"/>
    <m/>
    <m/>
    <m/>
    <m/>
    <n v="60"/>
    <x v="8"/>
    <x v="191"/>
    <x v="37"/>
    <m/>
    <n v="1"/>
    <x v="0"/>
    <x v="0"/>
    <s v="SI"/>
    <s v="SI"/>
    <s v="Adelanto"/>
    <n v="0"/>
    <n v="1"/>
    <s v="CLIENTES"/>
    <x v="38"/>
    <x v="9"/>
    <n v="468"/>
    <n v="18"/>
    <n v="0.2"/>
  </r>
  <r>
    <d v="2019-09-18T00:00:00"/>
    <d v="1899-12-30T18:00:00"/>
    <d v="1899-12-30T18:00:00"/>
    <m/>
    <x v="1"/>
    <s v="JAR"/>
    <d v="2019-09-18T18:00:00"/>
    <m/>
    <s v="GONZATRANS"/>
    <s v="Carga"/>
    <x v="0"/>
    <n v="6"/>
    <n v="12"/>
    <x v="0"/>
    <s v="GONZATRANS"/>
    <s v="Recogida diaria"/>
    <s v="varios"/>
    <m/>
    <m/>
    <m/>
    <m/>
    <n v="30"/>
    <x v="0"/>
    <x v="191"/>
    <x v="47"/>
    <m/>
    <n v="0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2:30:00"/>
    <d v="1899-12-30T12:30:00"/>
    <m/>
    <x v="1"/>
    <s v="JAR"/>
    <d v="2019-09-18T12:30:00"/>
    <n v="6007769"/>
    <s v="BCN EXPRESS"/>
    <s v="Carga"/>
    <x v="0"/>
    <n v="1"/>
    <n v="1"/>
    <x v="0"/>
    <s v="SCHOELLER ITALIA"/>
    <s v="DDP Cliente Filial"/>
    <s v="Italia"/>
    <m/>
    <m/>
    <m/>
    <m/>
    <n v="10"/>
    <x v="4"/>
    <x v="191"/>
    <x v="5"/>
    <m/>
    <n v="0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09:00:00"/>
    <d v="1899-12-30T09:00:00"/>
    <m/>
    <x v="1"/>
    <s v="JAR"/>
    <d v="2019-09-18T09:00:00"/>
    <s v="6007531-7764"/>
    <s v="BREGER"/>
    <s v="Carga"/>
    <x v="1"/>
    <n v="13.5"/>
    <n v="22"/>
    <x v="0"/>
    <s v="SCHOELLER FRANCIA"/>
    <s v="Retira cliente Filial"/>
    <s v="Francia"/>
    <m/>
    <m/>
    <m/>
    <m/>
    <n v="45"/>
    <x v="8"/>
    <x v="191"/>
    <x v="22"/>
    <m/>
    <n v="1"/>
    <x v="0"/>
    <x v="0"/>
    <s v="SI"/>
    <s v="SI"/>
    <s v="SI"/>
    <n v="0"/>
    <n v="1"/>
    <s v="CLIENTES"/>
    <x v="38"/>
    <x v="9"/>
    <n v="468"/>
    <n v="18"/>
    <n v="0.2"/>
  </r>
  <r>
    <d v="2019-09-18T00:00:00"/>
    <d v="1899-12-30T11:30:00"/>
    <d v="1899-12-30T11:30:00"/>
    <m/>
    <x v="1"/>
    <s v="JAR"/>
    <d v="2019-09-18T11:30:00"/>
    <m/>
    <s v="DAVID BERTRAN"/>
    <s v="Descarga"/>
    <x v="0"/>
    <n v="4"/>
    <n v="6"/>
    <x v="0"/>
    <s v="ALTOPLAST"/>
    <s v="Proveedor Inyección"/>
    <s v="PALAU"/>
    <m/>
    <m/>
    <m/>
    <m/>
    <n v="15"/>
    <x v="5"/>
    <x v="191"/>
    <x v="3"/>
    <m/>
    <n v="0"/>
    <x v="0"/>
    <x v="0"/>
    <s v="SI"/>
    <s v="SI"/>
    <s v="SI"/>
    <n v="0"/>
    <n v="1"/>
    <s v="PROVEEDORES"/>
    <x v="38"/>
    <x v="9"/>
    <n v="468"/>
    <n v="18"/>
    <n v="0.2"/>
  </r>
  <r>
    <d v="2019-09-18T00:00:00"/>
    <d v="1899-12-30T08:30:00"/>
    <d v="1899-12-30T08:30:00"/>
    <m/>
    <x v="1"/>
    <s v="JAR"/>
    <d v="2019-09-18T08:30:00"/>
    <m/>
    <s v="DAVID BERTRAN"/>
    <s v="Carga"/>
    <x v="0"/>
    <n v="4"/>
    <n v="6"/>
    <x v="0"/>
    <s v="ALTOPLAST"/>
    <s v="Proveedor Inyección"/>
    <s v="PALAU"/>
    <m/>
    <m/>
    <m/>
    <m/>
    <n v="20"/>
    <x v="5"/>
    <x v="191"/>
    <x v="20"/>
    <m/>
    <n v="0"/>
    <x v="0"/>
    <x v="0"/>
    <s v="SI"/>
    <s v="SI"/>
    <s v="SI"/>
    <n v="0"/>
    <n v="1"/>
    <s v="PROVEEDORES"/>
    <x v="38"/>
    <x v="9"/>
    <n v="468"/>
    <n v="18"/>
    <n v="0.2"/>
  </r>
  <r>
    <d v="2019-09-18T00:00:00"/>
    <d v="1899-12-30T15:30:00"/>
    <d v="1899-12-30T15:30:00"/>
    <m/>
    <x v="1"/>
    <s v="JAR"/>
    <d v="2019-09-18T15:30:00"/>
    <s v="CB-1411"/>
    <s v="NOUTRANSPORT"/>
    <s v="Descarga"/>
    <x v="1"/>
    <n v="13.5"/>
    <n v="26"/>
    <x v="0"/>
    <s v="SCHOELLER GAILLON"/>
    <s v="Filial Import"/>
    <s v="GAILLON"/>
    <m/>
    <m/>
    <m/>
    <m/>
    <n v="60"/>
    <x v="0"/>
    <x v="191"/>
    <x v="7"/>
    <m/>
    <n v="1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3:00:00"/>
    <d v="1899-12-30T13:00:00"/>
    <m/>
    <x v="1"/>
    <s v="JAR"/>
    <d v="2019-09-18T13:00:00"/>
    <n v="29139"/>
    <s v="SUS MEDIOS"/>
    <s v="Carga"/>
    <x v="1"/>
    <n v="13.5"/>
    <n v="25"/>
    <x v="0"/>
    <s v="AQUA AMBIENT"/>
    <s v="Retira cliente Roto"/>
    <s v="Bernis"/>
    <m/>
    <m/>
    <m/>
    <m/>
    <n v="45"/>
    <x v="4"/>
    <x v="191"/>
    <x v="37"/>
    <m/>
    <n v="1"/>
    <x v="0"/>
    <x v="0"/>
    <s v="SI"/>
    <s v="SI"/>
    <s v="SI"/>
    <n v="0"/>
    <n v="1"/>
    <s v="CLIENTES"/>
    <x v="38"/>
    <x v="9"/>
    <n v="468"/>
    <n v="18"/>
    <n v="0.2"/>
  </r>
  <r>
    <d v="2019-09-18T00:00:00"/>
    <d v="1899-12-30T09:30:00"/>
    <d v="1899-12-30T09:30:00"/>
    <m/>
    <x v="1"/>
    <s v="JAR"/>
    <d v="2019-09-18T09:30:00"/>
    <m/>
    <s v="ALGAITRUCK"/>
    <s v="Descarga"/>
    <x v="1"/>
    <n v="13.5"/>
    <n v="26"/>
    <x v="0"/>
    <s v="SCHOELLER LORQUI"/>
    <s v="Entre plantas"/>
    <s v="PALAU"/>
    <m/>
    <m/>
    <m/>
    <m/>
    <n v="45"/>
    <x v="4"/>
    <x v="191"/>
    <x v="0"/>
    <m/>
    <n v="1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4:00:00"/>
    <d v="1899-12-30T14:00:00"/>
    <m/>
    <x v="1"/>
    <s v="JAR"/>
    <d v="2019-09-18T14:00:00"/>
    <s v="6007746-7770"/>
    <s v="SUS MEDIOS"/>
    <s v="Carga"/>
    <x v="0"/>
    <n v="4"/>
    <n v="7"/>
    <x v="0"/>
    <s v="SCHOELLER REP. CHECA"/>
    <s v="Retira cliente Filial"/>
    <s v="Republica Checa"/>
    <m/>
    <m/>
    <m/>
    <m/>
    <n v="35"/>
    <x v="0"/>
    <x v="191"/>
    <x v="42"/>
    <m/>
    <n v="0"/>
    <x v="0"/>
    <x v="0"/>
    <s v="SI"/>
    <s v="SI"/>
    <s v="SI"/>
    <n v="0"/>
    <n v="1"/>
    <s v="CLIENTES"/>
    <x v="38"/>
    <x v="9"/>
    <n v="468"/>
    <n v="18"/>
    <n v="0.2"/>
  </r>
  <r>
    <d v="2019-09-18T00:00:00"/>
    <d v="1899-12-30T13:30:00"/>
    <d v="1899-12-30T13:30:00"/>
    <m/>
    <x v="1"/>
    <s v="JAR"/>
    <d v="2019-09-18T13:30:00"/>
    <n v="27849"/>
    <s v="J H L"/>
    <s v="Carga"/>
    <x v="0"/>
    <n v="1"/>
    <n v="2"/>
    <x v="0"/>
    <s v="STORE &amp; GO "/>
    <s v="DDP Cliente Inyección"/>
    <s v="Portugal"/>
    <m/>
    <m/>
    <m/>
    <m/>
    <n v="15"/>
    <x v="4"/>
    <x v="191"/>
    <x v="6"/>
    <m/>
    <n v="0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7:00:00"/>
    <d v="1899-12-30T17:00:00"/>
    <m/>
    <x v="1"/>
    <s v="JAR"/>
    <d v="2019-09-18T17:00:00"/>
    <n v="6007792"/>
    <s v="NOUTRANSPORT"/>
    <s v="Carga"/>
    <x v="1"/>
    <n v="13.5"/>
    <n v="26"/>
    <x v="0"/>
    <s v="SCHOELLER FRANCIA"/>
    <s v="DDP Cliente Filial"/>
    <s v="Gaillon"/>
    <m/>
    <m/>
    <m/>
    <m/>
    <n v="60"/>
    <x v="0"/>
    <x v="191"/>
    <x v="41"/>
    <m/>
    <n v="1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1:00:00"/>
    <d v="1899-12-30T11:00:00"/>
    <m/>
    <x v="1"/>
    <s v="JAR"/>
    <d v="2019-09-18T11:00:00"/>
    <m/>
    <s v="DAVID BERTRAN"/>
    <s v="Carga"/>
    <x v="0"/>
    <n v="4"/>
    <n v="6"/>
    <x v="0"/>
    <s v="RESIDUOS "/>
    <s v="Recogida diaria"/>
    <s v="La llagosta"/>
    <m/>
    <m/>
    <m/>
    <m/>
    <n v="20"/>
    <x v="4"/>
    <x v="191"/>
    <x v="2"/>
    <m/>
    <n v="0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2:00:00"/>
    <d v="1899-12-30T12:00:00"/>
    <m/>
    <x v="1"/>
    <s v="JAR"/>
    <d v="2019-09-18T12:00:00"/>
    <m/>
    <s v="DAVID BERTRAN"/>
    <s v="Carga"/>
    <x v="0"/>
    <n v="4"/>
    <n v="6"/>
    <x v="0"/>
    <s v="RESIDUOS "/>
    <s v="Recogida diaria"/>
    <s v="La llagosta"/>
    <m/>
    <m/>
    <m/>
    <m/>
    <n v="20"/>
    <x v="8"/>
    <x v="191"/>
    <x v="4"/>
    <m/>
    <n v="0"/>
    <x v="0"/>
    <x v="0"/>
    <s v="SI"/>
    <s v="SI"/>
    <s v="SI"/>
    <n v="0"/>
    <n v="1"/>
    <s v="TRANS. PROPIO"/>
    <x v="38"/>
    <x v="9"/>
    <n v="468"/>
    <n v="18"/>
    <n v="0.2"/>
  </r>
  <r>
    <d v="2019-09-18T00:00:00"/>
    <d v="1899-12-30T14:30:00"/>
    <m/>
    <m/>
    <x v="0"/>
    <s v="JAR"/>
    <d v="2019-09-18T14:30:00"/>
    <m/>
    <s v="SUS MEDIOS"/>
    <s v="Descarga"/>
    <x v="1"/>
    <n v="13.5"/>
    <n v="22"/>
    <x v="0"/>
    <s v="TKT"/>
    <s v="Proveedor Inyección"/>
    <s v="PALAU"/>
    <m/>
    <m/>
    <m/>
    <m/>
    <n v="60"/>
    <x v="4"/>
    <x v="191"/>
    <x v="12"/>
    <m/>
    <n v="1"/>
    <x v="0"/>
    <x v="0"/>
    <s v="No"/>
    <s v="Sin cita"/>
    <s v="Sin cita"/>
    <n v="1"/>
    <n v="0"/>
    <s v="PROVEEDORES"/>
    <x v="38"/>
    <x v="9"/>
    <n v="468"/>
    <n v="18"/>
    <n v="0.2"/>
  </r>
  <r>
    <d v="2019-09-19T00:00:00"/>
    <d v="1899-12-30T07:00:00"/>
    <d v="1899-12-30T07:00:00"/>
    <m/>
    <x v="1"/>
    <s v="MR"/>
    <d v="2019-09-19T07:00:00"/>
    <n v="29157"/>
    <s v="GONZATRANS"/>
    <s v="Carga"/>
    <x v="0"/>
    <n v="26"/>
    <n v="13.5"/>
    <x v="0"/>
    <s v="LINDT&amp;SPRÜNGLI"/>
    <s v="DDP Cliente Inyección"/>
    <s v="MASQUEFA"/>
    <m/>
    <m/>
    <m/>
    <m/>
    <n v="60"/>
    <x v="8"/>
    <x v="192"/>
    <x v="61"/>
    <m/>
    <n v="0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7:15:00"/>
    <d v="1899-12-30T17:15:00"/>
    <m/>
    <x v="1"/>
    <s v="JAR"/>
    <d v="2019-09-19T17:30:00"/>
    <m/>
    <s v="TRANSABADELL"/>
    <s v="Carga"/>
    <x v="0"/>
    <n v="2"/>
    <n v="4"/>
    <x v="0"/>
    <s v="TRANSABADELL"/>
    <s v="Recogida diaria"/>
    <s v="varios"/>
    <m/>
    <m/>
    <m/>
    <m/>
    <n v="20"/>
    <x v="4"/>
    <x v="192"/>
    <x v="93"/>
    <m/>
    <n v="0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6:45:00"/>
    <d v="1899-12-30T16:45:00"/>
    <m/>
    <x v="1"/>
    <s v="JAR"/>
    <d v="2019-09-19T17:00:00"/>
    <m/>
    <s v="SUS MEDIOS"/>
    <s v="Carga"/>
    <x v="0"/>
    <n v="2"/>
    <n v="4"/>
    <x v="0"/>
    <s v="AQUA AMBIENT"/>
    <s v="Retira cliente Roto"/>
    <s v="varios"/>
    <m/>
    <m/>
    <m/>
    <m/>
    <n v="15"/>
    <x v="4"/>
    <x v="192"/>
    <x v="87"/>
    <m/>
    <n v="0"/>
    <x v="0"/>
    <x v="0"/>
    <s v="SI"/>
    <s v="SI"/>
    <s v="SI"/>
    <n v="0"/>
    <n v="1"/>
    <s v="CLIENTES"/>
    <x v="38"/>
    <x v="9"/>
    <n v="468"/>
    <n v="18"/>
    <n v="0.2"/>
  </r>
  <r>
    <d v="2019-09-19T00:00:00"/>
    <d v="1899-12-30T08:00:00"/>
    <d v="1899-12-30T08:00:00"/>
    <m/>
    <x v="1"/>
    <s v="JAR"/>
    <d v="2019-09-19T08:00:00"/>
    <m/>
    <s v="JOSE REY"/>
    <s v="Carga"/>
    <x v="1"/>
    <n v="13.5"/>
    <n v="26"/>
    <x v="0"/>
    <s v="FLUIDRA"/>
    <s v="DDP Cliente Roto"/>
    <s v="Maçanet de la Selva"/>
    <m/>
    <m/>
    <m/>
    <m/>
    <n v="60"/>
    <x v="8"/>
    <x v="192"/>
    <x v="9"/>
    <m/>
    <n v="1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0:00:00"/>
    <d v="1899-12-30T10:00:00"/>
    <m/>
    <x v="1"/>
    <s v="JAR"/>
    <d v="2019-09-19T10:00:00"/>
    <m/>
    <s v="ALGAITRUCK"/>
    <s v="Descarga"/>
    <x v="1"/>
    <n v="13.5"/>
    <n v="26"/>
    <x v="0"/>
    <s v="SCHOELLER LORQUI"/>
    <s v="Entre plantas"/>
    <s v="PALAU"/>
    <m/>
    <m/>
    <m/>
    <m/>
    <n v="60"/>
    <x v="8"/>
    <x v="192"/>
    <x v="14"/>
    <m/>
    <n v="1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0:30:00"/>
    <d v="1899-12-30T10:30:00"/>
    <m/>
    <x v="1"/>
    <s v="JAR"/>
    <d v="2019-09-19T10:30:00"/>
    <m/>
    <s v="COBARPLAS"/>
    <s v="Descarga"/>
    <x v="0"/>
    <n v="5"/>
    <n v="9"/>
    <x v="0"/>
    <s v="COBARPLAST"/>
    <s v="Proveedor Roto"/>
    <s v="PALAU"/>
    <m/>
    <m/>
    <m/>
    <m/>
    <n v="30"/>
    <x v="4"/>
    <x v="192"/>
    <x v="1"/>
    <m/>
    <n v="0"/>
    <x v="0"/>
    <x v="0"/>
    <s v="SI"/>
    <s v="SI"/>
    <s v="SI"/>
    <n v="0"/>
    <n v="1"/>
    <s v="PROVEEDORES"/>
    <x v="38"/>
    <x v="9"/>
    <n v="468"/>
    <n v="18"/>
    <n v="0.2"/>
  </r>
  <r>
    <d v="2019-09-19T00:00:00"/>
    <d v="1899-12-30T12:00:00"/>
    <d v="1899-12-30T12:00:00"/>
    <m/>
    <x v="1"/>
    <s v="JAR"/>
    <d v="2019-09-19T12:00:00"/>
    <m/>
    <s v="ALGAITRUCK"/>
    <s v="Carga"/>
    <x v="1"/>
    <n v="13.5"/>
    <n v="26"/>
    <x v="0"/>
    <s v="SCHOELLER LORQUI"/>
    <s v="Entre plantas"/>
    <s v="PALAU"/>
    <m/>
    <m/>
    <m/>
    <m/>
    <n v="45"/>
    <x v="8"/>
    <x v="192"/>
    <x v="4"/>
    <m/>
    <n v="1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09:30:00"/>
    <d v="1899-12-30T09:30:00"/>
    <m/>
    <x v="1"/>
    <s v="JAR"/>
    <d v="2019-09-19T09:30:00"/>
    <n v="29815"/>
    <s v="SUS MEDIOS"/>
    <s v="Carga"/>
    <x v="0"/>
    <n v="1"/>
    <n v="1"/>
    <x v="0"/>
    <s v="BWT IBERICA"/>
    <s v="Retira cliente Roto"/>
    <s v="Cornella"/>
    <m/>
    <m/>
    <m/>
    <m/>
    <n v="10"/>
    <x v="5"/>
    <x v="192"/>
    <x v="0"/>
    <m/>
    <n v="0"/>
    <x v="0"/>
    <x v="0"/>
    <s v="SI"/>
    <s v="SI"/>
    <s v="SI"/>
    <n v="0"/>
    <n v="1"/>
    <s v="CLIENTES"/>
    <x v="38"/>
    <x v="9"/>
    <n v="468"/>
    <n v="18"/>
    <n v="0.2"/>
  </r>
  <r>
    <d v="2019-09-19T00:00:00"/>
    <d v="1899-12-30T09:00:00"/>
    <d v="1899-12-30T09:00:00"/>
    <m/>
    <x v="1"/>
    <s v="MB"/>
    <d v="2019-09-19T09:00:00"/>
    <m/>
    <s v="TRANSBARCELONA"/>
    <s v="Descarga"/>
    <x v="0"/>
    <n v="1"/>
    <n v="1"/>
    <x v="0"/>
    <s v="EUROGRATE"/>
    <s v="Proveedor Roto"/>
    <s v="PALAU"/>
    <m/>
    <m/>
    <m/>
    <m/>
    <n v="15"/>
    <x v="3"/>
    <x v="192"/>
    <x v="22"/>
    <m/>
    <n v="0"/>
    <x v="0"/>
    <x v="0"/>
    <s v="SI"/>
    <s v="SI"/>
    <s v="SI"/>
    <n v="0"/>
    <n v="1"/>
    <s v="PROVEEDORES"/>
    <x v="38"/>
    <x v="9"/>
    <n v="468"/>
    <n v="18"/>
    <n v="0.2"/>
  </r>
  <r>
    <d v="2019-09-19T00:00:00"/>
    <d v="1899-12-30T13:00:00"/>
    <d v="1899-12-30T13:00:00"/>
    <m/>
    <x v="1"/>
    <s v="VG"/>
    <d v="2019-09-19T13:00:00"/>
    <s v="6007799 + 6007777"/>
    <s v="NOUTRANSPORT"/>
    <s v="Carga"/>
    <x v="1"/>
    <n v="13.5"/>
    <n v="26"/>
    <x v="0"/>
    <s v="SCHOELLER FRANCIA"/>
    <s v="DDP Cliente Filial"/>
    <s v="Nurieux"/>
    <m/>
    <m/>
    <m/>
    <m/>
    <n v="45"/>
    <x v="8"/>
    <x v="192"/>
    <x v="37"/>
    <m/>
    <n v="1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09:45:00"/>
    <d v="1899-12-30T09:45:00"/>
    <m/>
    <x v="1"/>
    <s v="VG"/>
    <d v="2019-09-19T10:00:00"/>
    <s v="6007792 + 6007625"/>
    <s v="NOUTRANSPORT"/>
    <s v="Carga"/>
    <x v="1"/>
    <n v="13.5"/>
    <n v="26"/>
    <x v="0"/>
    <s v="SCHOELLER FRANCIA"/>
    <s v="DDP Cliente Filial"/>
    <s v="GAILLON"/>
    <m/>
    <m/>
    <m/>
    <m/>
    <n v="60"/>
    <x v="4"/>
    <x v="192"/>
    <x v="53"/>
    <m/>
    <n v="1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08:30:00"/>
    <d v="1899-12-30T08:30:00"/>
    <m/>
    <x v="1"/>
    <s v="JAR"/>
    <d v="2019-09-19T08:30:00"/>
    <n v="28905"/>
    <s v="DAVID BERTRAN"/>
    <s v="Carga"/>
    <x v="0"/>
    <n v="1"/>
    <n v="1"/>
    <x v="0"/>
    <s v="SEAT"/>
    <s v="DDP Cliente Inyección"/>
    <s v="Martorell"/>
    <m/>
    <m/>
    <m/>
    <m/>
    <n v="10"/>
    <x v="5"/>
    <x v="192"/>
    <x v="20"/>
    <m/>
    <n v="0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1:30:00"/>
    <d v="1899-12-30T11:30:00"/>
    <m/>
    <x v="1"/>
    <s v="JAR"/>
    <d v="2019-09-19T11:30:00"/>
    <n v="29719"/>
    <s v="DAVID BERTRAN"/>
    <s v="Carga"/>
    <x v="0"/>
    <n v="4"/>
    <n v="6"/>
    <x v="0"/>
    <s v="GRIFOLS"/>
    <s v="DDP Cliente Inyección"/>
    <s v="Parets"/>
    <m/>
    <m/>
    <m/>
    <m/>
    <n v="15"/>
    <x v="5"/>
    <x v="192"/>
    <x v="3"/>
    <m/>
    <n v="0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6:00:00"/>
    <d v="1899-12-30T16:00:00"/>
    <m/>
    <x v="1"/>
    <s v="JAR"/>
    <d v="2019-09-19T16:00:00"/>
    <m/>
    <s v="GONZATRANS"/>
    <s v="Carga"/>
    <x v="1"/>
    <n v="13.5"/>
    <n v="20"/>
    <x v="0"/>
    <s v="GONZATRANS"/>
    <s v="Recogida diaria"/>
    <s v="varios"/>
    <m/>
    <m/>
    <m/>
    <m/>
    <n v="60"/>
    <x v="0"/>
    <x v="192"/>
    <x v="13"/>
    <m/>
    <n v="1"/>
    <x v="0"/>
    <x v="0"/>
    <s v="SI"/>
    <s v="SI"/>
    <s v="SI"/>
    <n v="0"/>
    <n v="1"/>
    <s v="TRANS. PROPIO"/>
    <x v="38"/>
    <x v="9"/>
    <n v="468"/>
    <n v="18"/>
    <n v="0.2"/>
  </r>
  <r>
    <d v="2019-09-19T00:00:00"/>
    <d v="1899-12-30T18:00:00"/>
    <d v="1899-12-30T18:00:00"/>
    <m/>
    <x v="1"/>
    <s v="JAR"/>
    <d v="2019-09-19T18:00:00"/>
    <s v="Palet Madera-3680525056"/>
    <s v="SUS MEDIOS"/>
    <s v="Descarga"/>
    <x v="1"/>
    <n v="13.5"/>
    <n v="26"/>
    <x v="0"/>
    <s v="CHEP"/>
    <s v="Proveedor Inyección"/>
    <s v="PALAU"/>
    <m/>
    <m/>
    <m/>
    <m/>
    <n v="60"/>
    <x v="0"/>
    <x v="192"/>
    <x v="47"/>
    <m/>
    <n v="1"/>
    <x v="0"/>
    <x v="0"/>
    <s v="SI"/>
    <s v="SI"/>
    <s v="SI"/>
    <n v="0"/>
    <n v="1"/>
    <s v="PROVEEDORES"/>
    <x v="38"/>
    <x v="9"/>
    <n v="468"/>
    <n v="18"/>
    <n v="0.2"/>
  </r>
  <r>
    <d v="2019-09-20T00:00:00"/>
    <d v="1899-12-30T17:15:00"/>
    <d v="1899-12-30T17:15:00"/>
    <m/>
    <x v="1"/>
    <s v="JAR"/>
    <d v="2019-09-20T17:30:00"/>
    <m/>
    <s v="TRANSABADELL"/>
    <s v="Carga"/>
    <x v="0"/>
    <n v="2"/>
    <n v="4"/>
    <x v="0"/>
    <s v="TRANSABADELL"/>
    <s v="Recogida diaria"/>
    <s v="varios"/>
    <m/>
    <m/>
    <m/>
    <m/>
    <m/>
    <x v="0"/>
    <x v="193"/>
    <x v="93"/>
    <m/>
    <n v="0"/>
    <x v="0"/>
    <x v="0"/>
    <s v="SI"/>
    <s v="SI"/>
    <s v="SI"/>
    <n v="0"/>
    <n v="1"/>
    <s v="TRANS. PROPIO"/>
    <x v="38"/>
    <x v="9"/>
    <n v="468"/>
    <n v="18"/>
    <n v="0.2"/>
  </r>
  <r>
    <d v="2019-09-20T00:00:00"/>
    <d v="1899-12-30T16:45:00"/>
    <d v="1899-12-30T16:45:00"/>
    <m/>
    <x v="1"/>
    <s v="JAR"/>
    <d v="2019-09-20T17:00:00"/>
    <m/>
    <s v="SUS MEDIOS"/>
    <s v="Carga"/>
    <x v="0"/>
    <n v="2"/>
    <n v="4"/>
    <x v="0"/>
    <s v="AQUA AMBIENT"/>
    <s v="Retira cliente Roto"/>
    <s v="varios"/>
    <m/>
    <m/>
    <m/>
    <m/>
    <m/>
    <x v="4"/>
    <x v="193"/>
    <x v="87"/>
    <m/>
    <n v="0"/>
    <x v="0"/>
    <x v="0"/>
    <s v="SI"/>
    <s v="SI"/>
    <s v="SI"/>
    <n v="0"/>
    <n v="1"/>
    <s v="CLIENTES"/>
    <x v="38"/>
    <x v="9"/>
    <n v="468"/>
    <n v="18"/>
    <n v="0.2"/>
  </r>
  <r>
    <d v="2019-09-20T00:00:00"/>
    <d v="1899-12-30T10:00:00"/>
    <d v="1899-12-30T10:00:00"/>
    <m/>
    <x v="1"/>
    <s v="JAR"/>
    <d v="2019-09-20T10:00:00"/>
    <n v="413009785"/>
    <s v="SUS MEDIOS"/>
    <s v="Descarga"/>
    <x v="0"/>
    <n v="4"/>
    <n v="8"/>
    <x v="0"/>
    <s v="CABKA"/>
    <s v="Proveedor Inyección"/>
    <s v="PALAU"/>
    <m/>
    <m/>
    <m/>
    <m/>
    <n v="20"/>
    <x v="8"/>
    <x v="193"/>
    <x v="14"/>
    <m/>
    <n v="0"/>
    <x v="0"/>
    <x v="0"/>
    <s v="SI"/>
    <s v="SI"/>
    <s v="SI"/>
    <n v="0"/>
    <n v="1"/>
    <s v="PROVEEDORES"/>
    <x v="38"/>
    <x v="9"/>
    <n v="468"/>
    <n v="18"/>
    <n v="0.2"/>
  </r>
  <r>
    <d v="2019-09-20T00:00:00"/>
    <d v="1899-12-30T07:30:00"/>
    <d v="1899-12-30T07:30:00"/>
    <m/>
    <x v="1"/>
    <s v="JAR"/>
    <d v="2019-09-20T07:30:00"/>
    <m/>
    <s v="SUS MEDIOS"/>
    <s v="Descarga"/>
    <x v="0"/>
    <n v="3"/>
    <n v="6"/>
    <x v="0"/>
    <s v="SERRADORA DOMENECH"/>
    <s v="Proveedor Inyección"/>
    <s v="PALAU"/>
    <m/>
    <m/>
    <m/>
    <m/>
    <n v="20"/>
    <x v="6"/>
    <x v="193"/>
    <x v="18"/>
    <m/>
    <n v="0"/>
    <x v="0"/>
    <x v="0"/>
    <s v="SI"/>
    <s v="SI"/>
    <s v="SI"/>
    <n v="0"/>
    <n v="1"/>
    <s v="PROVEEDORES"/>
    <x v="38"/>
    <x v="9"/>
    <n v="468"/>
    <n v="18"/>
    <n v="0.2"/>
  </r>
  <r>
    <d v="2019-09-20T00:00:00"/>
    <d v="1899-12-30T10:30:00"/>
    <d v="1899-12-30T10:30:00"/>
    <m/>
    <x v="1"/>
    <s v="JAR"/>
    <d v="2019-09-20T10:30:00"/>
    <n v="28942"/>
    <s v="DSV"/>
    <s v="Carga"/>
    <x v="0"/>
    <n v="3"/>
    <n v="5"/>
    <x v="0"/>
    <s v="EXLA PLASTICOS, S.L."/>
    <s v="Retira cliente Inyección"/>
    <s v="Pontevedra"/>
    <m/>
    <m/>
    <m/>
    <m/>
    <n v="20"/>
    <x v="8"/>
    <x v="193"/>
    <x v="20"/>
    <m/>
    <n v="0"/>
    <x v="0"/>
    <x v="0"/>
    <s v="SI"/>
    <s v="SI"/>
    <s v="Adelanto"/>
    <n v="0"/>
    <n v="1"/>
    <s v="CLIENTES"/>
    <x v="38"/>
    <x v="9"/>
    <n v="468"/>
    <n v="18"/>
    <n v="0.2"/>
  </r>
  <r>
    <d v="2019-09-20T00:00:00"/>
    <d v="1899-12-30T11:00:00"/>
    <d v="1899-12-30T11:00:00"/>
    <m/>
    <x v="1"/>
    <s v="JAR"/>
    <d v="2019-09-20T11:00:00"/>
    <s v="6007608-7752"/>
    <s v="SUS MEDIOS"/>
    <s v="Carga"/>
    <x v="0"/>
    <n v="5"/>
    <n v="5"/>
    <x v="0"/>
    <s v="SCHOELLER UK"/>
    <s v="Retira cliente Filial"/>
    <s v="UK"/>
    <m/>
    <m/>
    <m/>
    <m/>
    <n v="20"/>
    <x v="8"/>
    <x v="193"/>
    <x v="0"/>
    <m/>
    <n v="0"/>
    <x v="0"/>
    <x v="0"/>
    <s v="SI"/>
    <s v="SI"/>
    <s v="Adelanto"/>
    <n v="0"/>
    <n v="1"/>
    <s v="CLIENTES"/>
    <x v="38"/>
    <x v="9"/>
    <n v="468"/>
    <n v="18"/>
    <n v="0.2"/>
  </r>
  <r>
    <d v="2019-09-20T00:00:00"/>
    <d v="1899-12-30T18:00:00"/>
    <d v="1899-12-30T18:00:00"/>
    <m/>
    <x v="1"/>
    <s v="JAR"/>
    <d v="2019-09-20T18:00:00"/>
    <m/>
    <s v="GONZATRANS"/>
    <s v="Carga"/>
    <x v="1"/>
    <n v="13.5"/>
    <n v="20"/>
    <x v="0"/>
    <s v="GONZATRANS"/>
    <s v="Recogida diaria"/>
    <s v="varios"/>
    <m/>
    <m/>
    <m/>
    <m/>
    <m/>
    <x v="0"/>
    <x v="193"/>
    <x v="47"/>
    <m/>
    <n v="1"/>
    <x v="0"/>
    <x v="0"/>
    <s v="SI"/>
    <s v="SI"/>
    <s v="SI"/>
    <n v="0"/>
    <n v="1"/>
    <s v="TRANS. PROPIO"/>
    <x v="38"/>
    <x v="9"/>
    <n v="468"/>
    <n v="18"/>
    <n v="0.2"/>
  </r>
  <r>
    <d v="2019-09-20T00:00:00"/>
    <d v="1899-12-30T06:00:00"/>
    <d v="1899-12-30T06:00:00"/>
    <m/>
    <x v="1"/>
    <s v="JAR"/>
    <d v="2019-09-20T06:00:00"/>
    <n v="3680524087"/>
    <s v="SUS MEDIOS"/>
    <s v="Carga"/>
    <x v="1"/>
    <n v="13.5"/>
    <n v="26"/>
    <x v="0"/>
    <s v="CHEP"/>
    <s v="Retira cliente Inyección"/>
    <s v="Alemania"/>
    <m/>
    <m/>
    <m/>
    <m/>
    <n v="60"/>
    <x v="8"/>
    <x v="193"/>
    <x v="76"/>
    <m/>
    <n v="1"/>
    <x v="0"/>
    <x v="0"/>
    <s v="SI"/>
    <s v="SI"/>
    <s v="SI"/>
    <n v="0"/>
    <n v="1"/>
    <s v="CLIENTES"/>
    <x v="38"/>
    <x v="9"/>
    <n v="468"/>
    <n v="18"/>
    <n v="0.2"/>
  </r>
  <r>
    <d v="2019-09-20T00:00:00"/>
    <d v="1899-12-30T12:00:00"/>
    <d v="1899-12-30T12:00:00"/>
    <m/>
    <x v="1"/>
    <s v="JAR"/>
    <d v="2019-09-20T12:00:00"/>
    <n v="6007747"/>
    <s v="SUS MEDIOS"/>
    <s v="Carga"/>
    <x v="0"/>
    <n v="2"/>
    <n v="4"/>
    <x v="0"/>
    <s v="SCHOELLER REP. CHECA"/>
    <s v="Retira cliente Filial"/>
    <s v="Chequia"/>
    <m/>
    <m/>
    <m/>
    <m/>
    <n v="40"/>
    <x v="4"/>
    <x v="193"/>
    <x v="4"/>
    <m/>
    <n v="0"/>
    <x v="0"/>
    <x v="0"/>
    <s v="SI"/>
    <s v="SI"/>
    <s v="SI"/>
    <n v="0"/>
    <n v="1"/>
    <s v="CLIENTES"/>
    <x v="38"/>
    <x v="9"/>
    <n v="468"/>
    <n v="18"/>
    <n v="0.2"/>
  </r>
  <r>
    <d v="2019-09-20T00:00:00"/>
    <d v="1899-12-30T15:00:00"/>
    <d v="1899-12-30T15:00:00"/>
    <m/>
    <x v="1"/>
    <s v="JAR"/>
    <d v="2019-09-20T15:00:00"/>
    <n v="6007764"/>
    <s v="BREGER"/>
    <s v="Carga"/>
    <x v="1"/>
    <n v="13.5"/>
    <n v="44"/>
    <x v="0"/>
    <s v="SCHOELLER FRANCIA"/>
    <s v="Retira cliente Filial"/>
    <s v="France"/>
    <m/>
    <m/>
    <m/>
    <m/>
    <m/>
    <x v="0"/>
    <x v="193"/>
    <x v="50"/>
    <m/>
    <n v="1"/>
    <x v="0"/>
    <x v="0"/>
    <s v="SI"/>
    <s v="SI"/>
    <s v="Retraso"/>
    <n v="1"/>
    <n v="0"/>
    <s v="CLIENTES"/>
    <x v="38"/>
    <x v="9"/>
    <n v="468"/>
    <n v="18"/>
    <n v="0.2"/>
  </r>
  <r>
    <d v="2019-09-20T00:00:00"/>
    <d v="1899-12-30T15:30:00"/>
    <d v="1899-12-30T15:30:00"/>
    <m/>
    <x v="1"/>
    <s v="JAR"/>
    <d v="2019-09-20T15:30:00"/>
    <m/>
    <s v="DAVID BERTRAN"/>
    <s v="Descarga"/>
    <x v="0"/>
    <n v="3"/>
    <n v="4"/>
    <x v="0"/>
    <s v="ALTOPLAST"/>
    <s v="Proveedor Inyección"/>
    <s v="PALAU"/>
    <m/>
    <m/>
    <m/>
    <m/>
    <m/>
    <x v="0"/>
    <x v="193"/>
    <x v="7"/>
    <m/>
    <n v="0"/>
    <x v="0"/>
    <x v="0"/>
    <s v="SI"/>
    <s v="SI"/>
    <s v="SI"/>
    <n v="0"/>
    <n v="1"/>
    <s v="PROVEEDORES"/>
    <x v="38"/>
    <x v="9"/>
    <n v="468"/>
    <n v="18"/>
    <n v="0.2"/>
  </r>
  <r>
    <d v="2019-09-20T00:00:00"/>
    <d v="1899-12-30T08:00:00"/>
    <d v="1899-12-30T08:00:00"/>
    <m/>
    <x v="1"/>
    <s v="JAR"/>
    <d v="2019-09-20T08:00:00"/>
    <n v="29346"/>
    <s v="DAVID BERTRAN"/>
    <s v="Carga"/>
    <x v="0"/>
    <n v="2"/>
    <n v="2"/>
    <x v="0"/>
    <s v="AITECSA"/>
    <s v="DDP Cliente Roto"/>
    <s v="Mataro"/>
    <m/>
    <m/>
    <m/>
    <m/>
    <n v="10"/>
    <x v="8"/>
    <x v="193"/>
    <x v="9"/>
    <m/>
    <n v="0"/>
    <x v="0"/>
    <x v="0"/>
    <s v="SI"/>
    <s v="SI"/>
    <s v="SI"/>
    <n v="0"/>
    <n v="1"/>
    <s v="TRANS. PROPIO"/>
    <x v="38"/>
    <x v="9"/>
    <n v="468"/>
    <n v="18"/>
    <n v="0.2"/>
  </r>
  <r>
    <d v="2019-09-20T00:00:00"/>
    <d v="1899-12-30T09:00:00"/>
    <d v="1899-12-30T09:00:00"/>
    <m/>
    <x v="1"/>
    <s v="JAR"/>
    <d v="2019-09-20T09:00:00"/>
    <m/>
    <s v="SUS MEDIOS"/>
    <s v="Carga"/>
    <x v="0"/>
    <n v="2"/>
    <n v="3"/>
    <x v="0"/>
    <s v="AQUA AMBIENT"/>
    <s v="Recogida diaria"/>
    <s v="varios"/>
    <m/>
    <s v="1304-FGG"/>
    <m/>
    <m/>
    <m/>
    <x v="4"/>
    <x v="193"/>
    <x v="22"/>
    <m/>
    <n v="0"/>
    <x v="0"/>
    <x v="0"/>
    <s v="SI"/>
    <s v="SI"/>
    <s v="SI"/>
    <n v="0"/>
    <n v="1"/>
    <s v="TRANS. PROPIO"/>
    <x v="38"/>
    <x v="9"/>
    <n v="468"/>
    <n v="18"/>
    <n v="0.2"/>
  </r>
  <r>
    <d v="2019-09-20T00:00:00"/>
    <d v="1899-12-30T12:30:00"/>
    <d v="1899-12-30T12:30:00"/>
    <m/>
    <x v="1"/>
    <s v="JAR"/>
    <d v="2019-09-20T12:30:00"/>
    <m/>
    <s v="ALGAITRUCK"/>
    <s v="Descarga"/>
    <x v="1"/>
    <n v="13.5"/>
    <n v="26"/>
    <x v="0"/>
    <s v="SCHOELLER LORQUI"/>
    <s v="Entre plantas"/>
    <s v="PALAU"/>
    <m/>
    <m/>
    <m/>
    <m/>
    <n v="60"/>
    <x v="8"/>
    <x v="193"/>
    <x v="5"/>
    <m/>
    <n v="1"/>
    <x v="0"/>
    <x v="0"/>
    <s v="SI"/>
    <s v="SI"/>
    <s v="SI"/>
    <n v="0"/>
    <n v="1"/>
    <s v="TRANS. PROPIO"/>
    <x v="38"/>
    <x v="9"/>
    <n v="468"/>
    <n v="18"/>
    <n v="0.2"/>
  </r>
  <r>
    <d v="2019-09-20T00:00:00"/>
    <d v="1899-12-30T09:45:00"/>
    <m/>
    <m/>
    <x v="0"/>
    <s v="JAR"/>
    <d v="2019-09-20T10:00:00"/>
    <n v="29693"/>
    <s v="RDA"/>
    <s v="Carga"/>
    <x v="0"/>
    <n v="1"/>
    <n v="1"/>
    <x v="0"/>
    <s v="EMBALASER"/>
    <s v="Retira cliente Inyección"/>
    <s v="Alava"/>
    <m/>
    <m/>
    <m/>
    <m/>
    <n v="10"/>
    <x v="5"/>
    <x v="193"/>
    <x v="53"/>
    <m/>
    <n v="0"/>
    <x v="0"/>
    <x v="0"/>
    <s v="No"/>
    <s v="Sin cita"/>
    <s v="Sin cita"/>
    <n v="1"/>
    <n v="0"/>
    <s v="CLIENTES"/>
    <x v="38"/>
    <x v="9"/>
    <n v="468"/>
    <n v="18"/>
    <n v="0.2"/>
  </r>
  <r>
    <d v="2019-09-20T00:00:00"/>
    <d v="1899-12-30T10:45:00"/>
    <d v="1899-12-30T10:45:00"/>
    <m/>
    <x v="1"/>
    <s v="JAR"/>
    <d v="2019-09-20T11:00:00"/>
    <m/>
    <s v="SUS MEDIOS"/>
    <s v="Carga"/>
    <x v="0"/>
    <n v="2"/>
    <n v="3"/>
    <x v="0"/>
    <s v="AQUA AMBIENT"/>
    <s v="Retira cliente Roto"/>
    <s v="Tenerife"/>
    <m/>
    <m/>
    <m/>
    <m/>
    <n v="10"/>
    <x v="4"/>
    <x v="193"/>
    <x v="32"/>
    <m/>
    <n v="0"/>
    <x v="0"/>
    <x v="0"/>
    <s v="SI"/>
    <s v="SI"/>
    <s v="SI"/>
    <n v="0"/>
    <n v="1"/>
    <s v="CLIENTES"/>
    <x v="38"/>
    <x v="9"/>
    <n v="468"/>
    <n v="18"/>
    <n v="0.2"/>
  </r>
  <r>
    <d v="2019-09-20T00:00:00"/>
    <d v="1899-12-30T11:30:00"/>
    <d v="1899-12-30T11:30:00"/>
    <m/>
    <x v="1"/>
    <s v="JAR"/>
    <d v="2019-09-20T11:30:00"/>
    <n v="29828"/>
    <s v="GONZATRANS"/>
    <s v="Carga"/>
    <x v="0"/>
    <n v="7"/>
    <n v="14"/>
    <x v="0"/>
    <s v="VARIOS"/>
    <s v="DDP Cliente Inyección"/>
    <s v="SEGOVIA"/>
    <m/>
    <m/>
    <m/>
    <m/>
    <n v="35"/>
    <x v="4"/>
    <x v="193"/>
    <x v="3"/>
    <m/>
    <n v="0"/>
    <x v="0"/>
    <x v="0"/>
    <s v="SI"/>
    <s v="SI"/>
    <s v="SI"/>
    <n v="0"/>
    <n v="1"/>
    <s v="TRANS. PROPIO"/>
    <x v="38"/>
    <x v="9"/>
    <n v="468"/>
    <n v="18"/>
    <n v="0.2"/>
  </r>
  <r>
    <d v="2019-09-20T00:00:00"/>
    <d v="1899-12-30T14:00:00"/>
    <d v="1899-12-30T14:00:00"/>
    <m/>
    <x v="1"/>
    <s v="JAR"/>
    <d v="2019-09-20T14:00:00"/>
    <s v="6007580-7721-7774-7517"/>
    <s v="SUS MEDIOS"/>
    <s v="Carga"/>
    <x v="0"/>
    <n v="8"/>
    <n v="17"/>
    <x v="0"/>
    <s v="SCHOELLER ITALIA"/>
    <s v="Retira cliente Filial"/>
    <s v="Italia"/>
    <m/>
    <s v="XA 648 FN  / IS 38 VVV"/>
    <m/>
    <m/>
    <n v="40"/>
    <x v="4"/>
    <x v="193"/>
    <x v="37"/>
    <m/>
    <n v="0"/>
    <x v="0"/>
    <x v="0"/>
    <s v="SI"/>
    <s v="SI"/>
    <s v="Adelanto"/>
    <n v="0"/>
    <n v="1"/>
    <s v="CLIENTES"/>
    <x v="38"/>
    <x v="9"/>
    <n v="468"/>
    <n v="18"/>
    <n v="0.2"/>
  </r>
  <r>
    <d v="2019-09-20T00:00:00"/>
    <d v="1899-12-30T17:00:00"/>
    <m/>
    <m/>
    <x v="0"/>
    <s v="MR"/>
    <d v="2019-09-20T17:00:00"/>
    <n v="29412"/>
    <s v="SUS MEDIOS"/>
    <s v="Carga"/>
    <x v="0"/>
    <n v="0.5"/>
    <n v="1"/>
    <x v="0"/>
    <s v="INTERQUIM"/>
    <s v="Retira cliente Inyección"/>
    <s v="BENIEL"/>
    <m/>
    <m/>
    <m/>
    <m/>
    <m/>
    <x v="0"/>
    <x v="193"/>
    <x v="41"/>
    <m/>
    <n v="0"/>
    <x v="0"/>
    <x v="0"/>
    <s v="No"/>
    <s v="Sin cita"/>
    <s v="Sin cita"/>
    <n v="1"/>
    <n v="0"/>
    <s v="CLIENTES"/>
    <x v="38"/>
    <x v="9"/>
    <n v="468"/>
    <n v="18"/>
    <n v="0.2"/>
  </r>
  <r>
    <d v="2019-09-20T00:00:00"/>
    <d v="1899-12-30T16:30:00"/>
    <d v="1899-12-30T16:30:00"/>
    <m/>
    <x v="1"/>
    <s v="MR"/>
    <d v="2019-09-20T16:30:00"/>
    <n v="29916"/>
    <s v="SUS MEDIOS"/>
    <s v="Carga"/>
    <x v="0"/>
    <n v="0.5"/>
    <n v="1"/>
    <x v="0"/>
    <s v="CABKA"/>
    <s v="Retira cliente Inyección"/>
    <s v="PALAU"/>
    <m/>
    <m/>
    <m/>
    <m/>
    <m/>
    <x v="0"/>
    <x v="193"/>
    <x v="8"/>
    <m/>
    <n v="0"/>
    <x v="0"/>
    <x v="0"/>
    <s v="SI"/>
    <s v="SI"/>
    <s v="SI"/>
    <n v="0"/>
    <n v="1"/>
    <s v="CLIENTES"/>
    <x v="38"/>
    <x v="9"/>
    <n v="468"/>
    <n v="18"/>
    <n v="0.2"/>
  </r>
  <r>
    <d v="2019-09-20T00:00:00"/>
    <d v="1899-12-30T13:30:00"/>
    <d v="1899-12-30T13:30:00"/>
    <m/>
    <x v="1"/>
    <s v="MR"/>
    <d v="2019-09-20T13:30:00"/>
    <n v="29924"/>
    <s v="SUS MEDIOS"/>
    <s v="Carga"/>
    <x v="0"/>
    <n v="0.5"/>
    <n v="0.5"/>
    <x v="1"/>
    <s v="AQUA AMBIENT"/>
    <s v="Retira cliente Roto"/>
    <s v="PALAU"/>
    <m/>
    <m/>
    <m/>
    <m/>
    <m/>
    <x v="5"/>
    <x v="193"/>
    <x v="6"/>
    <m/>
    <n v="0"/>
    <x v="0"/>
    <x v="0"/>
    <s v="SI"/>
    <s v="SI"/>
    <s v="SI"/>
    <n v="0"/>
    <n v="1"/>
    <s v="CLIENTES"/>
    <x v="38"/>
    <x v="9"/>
    <n v="468"/>
    <n v="18"/>
    <n v="0.2"/>
  </r>
  <r>
    <d v="2019-09-23T00:00:00"/>
    <d v="1899-12-30T08:00:00"/>
    <d v="1899-12-30T08:00:00"/>
    <m/>
    <x v="1"/>
    <s v="JAR"/>
    <d v="2019-09-23T08:00:00"/>
    <m/>
    <s v="JOSE REY"/>
    <s v="Carga"/>
    <x v="1"/>
    <n v="13.5"/>
    <n v="26"/>
    <x v="0"/>
    <s v="FLUIDRA"/>
    <s v="DDP Cliente Roto"/>
    <s v="MAÇANET DE LA SELVA"/>
    <m/>
    <m/>
    <m/>
    <m/>
    <n v="60"/>
    <x v="0"/>
    <x v="194"/>
    <x v="9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08:30:00"/>
    <d v="1899-12-30T08:30:00"/>
    <m/>
    <x v="1"/>
    <s v="JAR"/>
    <d v="2019-09-23T08:30:00"/>
    <s v="29650-784-684"/>
    <s v="SUS MEDIOS"/>
    <s v="Carga"/>
    <x v="0"/>
    <n v="2"/>
    <n v="3"/>
    <x v="0"/>
    <s v="EVOPACK SOLUTIONS"/>
    <s v="Retira cliente Inyección"/>
    <s v="Granollers"/>
    <m/>
    <m/>
    <m/>
    <m/>
    <n v="30"/>
    <x v="3"/>
    <x v="194"/>
    <x v="20"/>
    <m/>
    <n v="0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09:00:00"/>
    <d v="1899-12-30T09:00:00"/>
    <m/>
    <x v="1"/>
    <s v="JAR"/>
    <d v="2019-09-23T09:00:00"/>
    <s v="(CB-1416)"/>
    <s v="GIMARCO"/>
    <s v="Descarga"/>
    <x v="1"/>
    <n v="13.5"/>
    <n v="26"/>
    <x v="0"/>
    <s v="SCHOELLER NRX"/>
    <s v="Filial Import"/>
    <s v="NURIEUX"/>
    <m/>
    <m/>
    <m/>
    <m/>
    <m/>
    <x v="0"/>
    <x v="194"/>
    <x v="22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09:45:00"/>
    <m/>
    <m/>
    <x v="0"/>
    <s v="JAR"/>
    <d v="2019-09-23T10:00:00"/>
    <n v="3680551580"/>
    <s v="SUS MEDIOS"/>
    <s v="Carga"/>
    <x v="1"/>
    <n v="13.5"/>
    <n v="26"/>
    <x v="0"/>
    <s v="CHEP"/>
    <s v="Retira cliente Inyección"/>
    <s v="varios"/>
    <m/>
    <m/>
    <m/>
    <m/>
    <m/>
    <x v="8"/>
    <x v="194"/>
    <x v="53"/>
    <m/>
    <n v="1"/>
    <x v="0"/>
    <x v="0"/>
    <s v="No"/>
    <s v="Sin cita"/>
    <s v="Sin cita"/>
    <n v="1"/>
    <n v="0"/>
    <s v="CLIENTES"/>
    <x v="39"/>
    <x v="9"/>
    <n v="468"/>
    <n v="18"/>
    <n v="0.2"/>
  </r>
  <r>
    <d v="2019-09-23T00:00:00"/>
    <d v="1899-12-30T10:00:00"/>
    <d v="1899-12-30T10:00:00"/>
    <m/>
    <x v="1"/>
    <s v="JAR"/>
    <d v="2019-09-23T10:00:00"/>
    <m/>
    <s v="SUS MEDIOS"/>
    <s v="Descarga"/>
    <x v="0"/>
    <n v="4"/>
    <n v="8"/>
    <x v="0"/>
    <s v="ROS ROCA"/>
    <s v="Proveedor Inyección"/>
    <s v="PALAU"/>
    <m/>
    <m/>
    <m/>
    <m/>
    <m/>
    <x v="4"/>
    <x v="194"/>
    <x v="14"/>
    <m/>
    <n v="0"/>
    <x v="0"/>
    <x v="0"/>
    <s v="SI"/>
    <s v="SI"/>
    <s v="SI"/>
    <n v="0"/>
    <n v="1"/>
    <s v="PROVEEDORES"/>
    <x v="39"/>
    <x v="9"/>
    <n v="468"/>
    <n v="18"/>
    <n v="0.2"/>
  </r>
  <r>
    <d v="2019-09-23T00:00:00"/>
    <d v="1899-12-30T10:30:00"/>
    <d v="1899-12-30T10:30:00"/>
    <m/>
    <x v="1"/>
    <s v="JAR"/>
    <d v="2019-09-23T10:30:00"/>
    <m/>
    <s v="ALGAITRUCK"/>
    <s v="Descarga"/>
    <x v="1"/>
    <n v="13.5"/>
    <n v="26"/>
    <x v="0"/>
    <s v="SCHOELLER LORQUI"/>
    <s v="Entre plantas"/>
    <s v="PALAU"/>
    <m/>
    <m/>
    <m/>
    <m/>
    <m/>
    <x v="3"/>
    <x v="194"/>
    <x v="1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11:00:00"/>
    <d v="1899-12-30T11:00:00"/>
    <m/>
    <x v="1"/>
    <s v="JAR"/>
    <d v="2019-09-23T11:00:00"/>
    <n v="29362"/>
    <s v="SUS MEDIOS"/>
    <s v="Carga"/>
    <x v="1"/>
    <n v="13.5"/>
    <n v="22"/>
    <x v="0"/>
    <s v="CENTRO CUESTA NACIONAL"/>
    <s v="Retira cliente Inyección"/>
    <s v="Republica Dominicana"/>
    <m/>
    <m/>
    <m/>
    <m/>
    <n v="45"/>
    <x v="0"/>
    <x v="194"/>
    <x v="2"/>
    <m/>
    <n v="1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11:30:00"/>
    <d v="1899-12-30T11:30:00"/>
    <m/>
    <x v="1"/>
    <s v="JAR"/>
    <d v="2019-09-23T11:30:00"/>
    <s v=" CB-1415"/>
    <s v="NOUTRANSPORT"/>
    <s v="Descarga"/>
    <x v="1"/>
    <n v="13.5"/>
    <n v="26"/>
    <x v="0"/>
    <s v="SCHOELLER FRANCIA"/>
    <s v="Filial Import"/>
    <s v="PALAU"/>
    <m/>
    <m/>
    <m/>
    <m/>
    <m/>
    <x v="0"/>
    <x v="194"/>
    <x v="3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12:00:00"/>
    <d v="1899-12-30T12:00:00"/>
    <m/>
    <x v="1"/>
    <s v="JAR"/>
    <d v="2019-09-23T12:00:00"/>
    <n v="29838"/>
    <s v="GONZATRANS"/>
    <s v="Carga"/>
    <x v="1"/>
    <n v="13.5"/>
    <n v="26"/>
    <x v="0"/>
    <s v="SUMINOVA"/>
    <s v="DDP Cliente Roto"/>
    <s v="Castellon"/>
    <m/>
    <m/>
    <m/>
    <m/>
    <m/>
    <x v="4"/>
    <x v="194"/>
    <x v="4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14:30:00"/>
    <d v="1899-12-30T14:30:00"/>
    <m/>
    <x v="1"/>
    <s v="JAR"/>
    <d v="2019-09-23T14:30:00"/>
    <m/>
    <s v="ALGAITRUCK"/>
    <s v="Descarga"/>
    <x v="1"/>
    <n v="13.5"/>
    <n v="26"/>
    <x v="0"/>
    <s v="RENTA BOX"/>
    <s v="Entre plantas"/>
    <s v="PALAU"/>
    <m/>
    <m/>
    <m/>
    <m/>
    <m/>
    <x v="4"/>
    <x v="194"/>
    <x v="12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16:00:00"/>
    <d v="1899-12-30T16:00:00"/>
    <m/>
    <x v="1"/>
    <s v="JAR"/>
    <d v="2019-09-23T16:00:00"/>
    <n v="29445"/>
    <s v="GONZATRANS"/>
    <s v="Carga"/>
    <x v="1"/>
    <n v="13.5"/>
    <n v="22"/>
    <x v="0"/>
    <s v="DEKITRA"/>
    <s v="DDP Cliente Roto"/>
    <s v="alava"/>
    <m/>
    <m/>
    <m/>
    <m/>
    <m/>
    <x v="4"/>
    <x v="194"/>
    <x v="13"/>
    <m/>
    <n v="1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16:30:00"/>
    <d v="1899-12-30T16:30:00"/>
    <m/>
    <x v="1"/>
    <s v="JAR"/>
    <d v="2019-09-23T16:30:00"/>
    <m/>
    <s v="COBARPLAS"/>
    <s v="Descarga"/>
    <x v="0"/>
    <n v="6"/>
    <n v="10"/>
    <x v="0"/>
    <s v="COBARPLAST"/>
    <s v="Proveedor Roto"/>
    <s v="PALAU"/>
    <m/>
    <m/>
    <m/>
    <m/>
    <m/>
    <x v="4"/>
    <x v="194"/>
    <x v="8"/>
    <m/>
    <n v="0"/>
    <x v="0"/>
    <x v="0"/>
    <s v="SI"/>
    <s v="SI"/>
    <s v="SI"/>
    <n v="0"/>
    <n v="1"/>
    <s v="PROVEEDORES"/>
    <x v="39"/>
    <x v="9"/>
    <n v="468"/>
    <n v="18"/>
    <n v="0.2"/>
  </r>
  <r>
    <d v="2019-09-23T00:00:00"/>
    <d v="1899-12-30T16:45:00"/>
    <d v="1899-12-30T16:45:00"/>
    <m/>
    <x v="1"/>
    <s v="JAR"/>
    <d v="2019-09-23T17:00:00"/>
    <m/>
    <s v="SUS MEDIOS"/>
    <s v="Carga"/>
    <x v="0"/>
    <n v="2"/>
    <n v="4"/>
    <x v="0"/>
    <s v="AQUA AMBIENT"/>
    <s v="Retira cliente Roto"/>
    <s v="varios"/>
    <m/>
    <m/>
    <m/>
    <m/>
    <m/>
    <x v="4"/>
    <x v="194"/>
    <x v="87"/>
    <m/>
    <n v="0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17:15:00"/>
    <d v="1899-12-30T17:15:00"/>
    <m/>
    <x v="1"/>
    <s v="JAR"/>
    <d v="2019-09-23T17:30:00"/>
    <m/>
    <s v="TRANSABADELL"/>
    <s v="Carga"/>
    <x v="0"/>
    <n v="2"/>
    <n v="4"/>
    <x v="0"/>
    <s v="TRANSABADELL"/>
    <s v="Recogida diaria"/>
    <s v="varios"/>
    <m/>
    <m/>
    <m/>
    <m/>
    <n v="10"/>
    <x v="8"/>
    <x v="194"/>
    <x v="93"/>
    <m/>
    <n v="0"/>
    <x v="0"/>
    <x v="0"/>
    <s v="SI"/>
    <s v="SI"/>
    <s v="SI"/>
    <n v="0"/>
    <n v="1"/>
    <s v="TRANS. PROPIO"/>
    <x v="39"/>
    <x v="9"/>
    <n v="468"/>
    <n v="18"/>
    <n v="0.2"/>
  </r>
  <r>
    <d v="2019-09-23T00:00:00"/>
    <d v="1899-12-30T18:00:00"/>
    <d v="1899-12-30T18:00:00"/>
    <m/>
    <x v="1"/>
    <s v="MR"/>
    <d v="2019-09-23T18:00:00"/>
    <n v="29504"/>
    <s v="SESE"/>
    <s v="Carga"/>
    <x v="0"/>
    <n v="26"/>
    <n v="13.5"/>
    <x v="0"/>
    <s v="VALEO MARRUECOS"/>
    <s v="DDP Cliente Inyección"/>
    <s v="MARRUECOS"/>
    <m/>
    <m/>
    <m/>
    <m/>
    <m/>
    <x v="8"/>
    <x v="194"/>
    <x v="13"/>
    <m/>
    <n v="0"/>
    <x v="0"/>
    <x v="0"/>
    <s v="SI"/>
    <s v="SI"/>
    <s v="Adelanto"/>
    <n v="0"/>
    <n v="1"/>
    <s v="TRANS. PROPIO"/>
    <x v="39"/>
    <x v="9"/>
    <n v="468"/>
    <n v="18"/>
    <n v="0.2"/>
  </r>
  <r>
    <d v="2019-09-23T00:00:00"/>
    <d v="1899-12-30T19:30:00"/>
    <d v="1899-12-30T19:30:00"/>
    <m/>
    <x v="1"/>
    <s v="MR"/>
    <d v="2019-09-23T19:30:00"/>
    <s v="29158 Y 29554"/>
    <s v="SUS MEDIOS"/>
    <s v="Carga"/>
    <x v="0"/>
    <n v="1.5"/>
    <n v="3"/>
    <x v="0"/>
    <s v="STORE &amp; GO "/>
    <s v="Retira cliente Roto"/>
    <s v="PORTUGAL"/>
    <m/>
    <m/>
    <m/>
    <m/>
    <m/>
    <x v="8"/>
    <x v="194"/>
    <x v="49"/>
    <m/>
    <n v="0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17:30:00"/>
    <d v="1899-12-30T17:30:00"/>
    <m/>
    <x v="1"/>
    <s v="MR"/>
    <d v="2019-09-23T17:30:00"/>
    <n v="19426"/>
    <s v="SUS MEDIOS"/>
    <s v="Carga"/>
    <x v="0"/>
    <n v="1"/>
    <n v="1"/>
    <x v="0"/>
    <s v="PLASTICOS GUELL"/>
    <s v="Retira cliente Roto"/>
    <s v="ESPARRAGUERA"/>
    <m/>
    <m/>
    <m/>
    <m/>
    <m/>
    <x v="8"/>
    <x v="194"/>
    <x v="56"/>
    <m/>
    <n v="0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17:35:00"/>
    <d v="1899-12-30T17:35:00"/>
    <m/>
    <x v="1"/>
    <s v="MR"/>
    <d v="2019-09-23T17:30:00"/>
    <n v="6007554"/>
    <s v="BREGER"/>
    <s v="Carga"/>
    <x v="0"/>
    <n v="33"/>
    <n v="13.5"/>
    <x v="0"/>
    <s v="SCHOELLER FRANCIA"/>
    <s v="Retira cliente Filial"/>
    <s v="FRANCIA"/>
    <m/>
    <m/>
    <m/>
    <m/>
    <m/>
    <x v="4"/>
    <x v="194"/>
    <x v="176"/>
    <m/>
    <n v="0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15:30:00"/>
    <d v="1899-12-30T15:30:00"/>
    <m/>
    <x v="1"/>
    <s v="MR"/>
    <d v="2019-09-23T15:30:00"/>
    <s v="6006725,756,723,690,720Y 692"/>
    <s v="BREGER"/>
    <s v="Carga"/>
    <x v="0"/>
    <n v="11"/>
    <n v="21"/>
    <x v="0"/>
    <s v="SCHOELLER FRANCIA"/>
    <s v="Retira cliente Filial"/>
    <s v="GAILLON"/>
    <m/>
    <m/>
    <m/>
    <m/>
    <m/>
    <x v="4"/>
    <x v="194"/>
    <x v="7"/>
    <m/>
    <n v="0"/>
    <x v="0"/>
    <x v="0"/>
    <s v="SI"/>
    <s v="SI"/>
    <s v="SI"/>
    <n v="0"/>
    <n v="1"/>
    <s v="CLIENTES"/>
    <x v="39"/>
    <x v="9"/>
    <n v="468"/>
    <n v="18"/>
    <n v="0.2"/>
  </r>
  <r>
    <d v="2019-09-23T00:00:00"/>
    <d v="1899-12-30T07:30:00"/>
    <d v="1899-12-30T07:30:00"/>
    <m/>
    <x v="1"/>
    <s v="MR"/>
    <d v="2019-09-23T07:30:00"/>
    <s v="29740, 29864"/>
    <s v="DAVID BERTRAN"/>
    <s v="Carga"/>
    <x v="0"/>
    <n v="3"/>
    <n v="6"/>
    <x v="0"/>
    <s v="DAVID BERTRAN"/>
    <s v="DDP Cliente Inyección"/>
    <s v="lliça"/>
    <m/>
    <m/>
    <m/>
    <m/>
    <m/>
    <x v="0"/>
    <x v="194"/>
    <x v="18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06:00:00"/>
    <d v="1899-12-30T06:00:00"/>
    <m/>
    <x v="1"/>
    <s v="JAR"/>
    <d v="2019-09-24T06:00:00"/>
    <n v="3680551582"/>
    <s v="SUS MEDIOS"/>
    <s v="Carga"/>
    <x v="1"/>
    <n v="13.5"/>
    <n v="26"/>
    <x v="0"/>
    <s v="CHEP"/>
    <s v="Retira cliente Inyección"/>
    <s v="varios"/>
    <m/>
    <m/>
    <m/>
    <m/>
    <n v="60"/>
    <x v="0"/>
    <x v="195"/>
    <x v="76"/>
    <m/>
    <n v="1"/>
    <x v="0"/>
    <x v="0"/>
    <s v="SI"/>
    <s v="SI"/>
    <s v="SI"/>
    <n v="0"/>
    <n v="1"/>
    <s v="CLIENTES"/>
    <x v="39"/>
    <x v="9"/>
    <n v="468"/>
    <n v="18"/>
    <n v="0.2"/>
  </r>
  <r>
    <d v="2019-09-24T00:00:00"/>
    <d v="1899-12-30T07:00:00"/>
    <d v="1899-12-30T07:00:00"/>
    <m/>
    <x v="1"/>
    <s v="JAR"/>
    <d v="2019-09-24T07:00:00"/>
    <n v="3680550316"/>
    <s v="SUS MEDIOS"/>
    <s v="Carga"/>
    <x v="1"/>
    <n v="13.5"/>
    <n v="26"/>
    <x v="0"/>
    <s v="CHEP"/>
    <s v="Retira cliente Inyección"/>
    <s v="varios"/>
    <m/>
    <m/>
    <m/>
    <m/>
    <n v="60"/>
    <x v="8"/>
    <x v="195"/>
    <x v="13"/>
    <m/>
    <n v="1"/>
    <x v="0"/>
    <x v="0"/>
    <s v="SI"/>
    <s v="SI"/>
    <s v="Retraso"/>
    <n v="1"/>
    <n v="0"/>
    <s v="CLIENTES"/>
    <x v="39"/>
    <x v="9"/>
    <n v="468"/>
    <n v="18"/>
    <n v="0.2"/>
  </r>
  <r>
    <d v="2019-09-24T00:00:00"/>
    <d v="1899-12-30T08:00:00"/>
    <d v="1899-12-30T08:00:00"/>
    <m/>
    <x v="1"/>
    <s v="MR"/>
    <d v="2019-09-24T08:00:00"/>
    <m/>
    <s v="GONZATRANS"/>
    <s v="Carga"/>
    <x v="1"/>
    <n v="13.5"/>
    <n v="26"/>
    <x v="0"/>
    <s v="GONZATRANS"/>
    <s v="Recogida diaria"/>
    <s v="PALAU"/>
    <m/>
    <m/>
    <m/>
    <m/>
    <n v="40"/>
    <x v="0"/>
    <x v="195"/>
    <x v="9"/>
    <m/>
    <n v="1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08:30:00"/>
    <d v="1899-12-30T08:30:00"/>
    <m/>
    <x v="1"/>
    <s v="MR"/>
    <d v="2019-09-24T08:30:00"/>
    <m/>
    <s v="DAVID BERTRAN"/>
    <s v="Carga"/>
    <x v="0"/>
    <n v="2"/>
    <n v="4"/>
    <x v="0"/>
    <s v="AQUA AMBIENT"/>
    <s v="DDP Cliente Roto"/>
    <s v="MONTMELO"/>
    <m/>
    <m/>
    <m/>
    <m/>
    <n v="20"/>
    <x v="2"/>
    <x v="195"/>
    <x v="20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16:45:00"/>
    <d v="1899-12-30T16:45:00"/>
    <m/>
    <x v="1"/>
    <s v="JAR"/>
    <d v="2019-09-24T17:00:00"/>
    <m/>
    <s v="SUS MEDIOS"/>
    <s v="Carga"/>
    <x v="0"/>
    <n v="2"/>
    <n v="4"/>
    <x v="0"/>
    <s v="AQUA AMBIENT"/>
    <s v="Retira cliente Roto"/>
    <s v="varios"/>
    <m/>
    <m/>
    <m/>
    <m/>
    <n v="15"/>
    <x v="4"/>
    <x v="195"/>
    <x v="87"/>
    <m/>
    <n v="0"/>
    <x v="0"/>
    <x v="0"/>
    <s v="SI"/>
    <s v="SI"/>
    <s v="SI"/>
    <n v="0"/>
    <n v="1"/>
    <s v="CLIENTES"/>
    <x v="39"/>
    <x v="9"/>
    <n v="468"/>
    <n v="18"/>
    <n v="0.2"/>
  </r>
  <r>
    <d v="2019-09-24T00:00:00"/>
    <d v="1899-12-30T17:15:00"/>
    <d v="1899-12-30T17:15:00"/>
    <m/>
    <x v="1"/>
    <s v="JAR"/>
    <d v="2019-09-24T17:30:00"/>
    <m/>
    <s v="TRANSABADELL"/>
    <s v="Carga"/>
    <x v="0"/>
    <n v="2"/>
    <n v="4"/>
    <x v="0"/>
    <s v="TRANSABADELL"/>
    <s v="Recogida diaria"/>
    <s v="varios"/>
    <m/>
    <m/>
    <m/>
    <m/>
    <n v="20"/>
    <x v="8"/>
    <x v="195"/>
    <x v="93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11:30:00"/>
    <d v="1899-12-30T11:30:00"/>
    <m/>
    <x v="1"/>
    <s v="JAR"/>
    <d v="2019-09-24T11:30:00"/>
    <s v="6007549-7546-7529"/>
    <s v="SUS MEDIOS"/>
    <s v="Carga"/>
    <x v="0"/>
    <n v="8"/>
    <n v="16"/>
    <x v="0"/>
    <s v="SCHOELLER UK"/>
    <s v="Retira cliente Filial"/>
    <s v="Uk"/>
    <m/>
    <m/>
    <m/>
    <m/>
    <n v="45"/>
    <x v="0"/>
    <x v="195"/>
    <x v="3"/>
    <m/>
    <n v="0"/>
    <x v="0"/>
    <x v="0"/>
    <s v="SI"/>
    <s v="SI"/>
    <s v="SI"/>
    <n v="0"/>
    <n v="1"/>
    <s v="CLIENTES"/>
    <x v="39"/>
    <x v="9"/>
    <n v="468"/>
    <n v="18"/>
    <n v="0.2"/>
  </r>
  <r>
    <d v="2019-09-24T00:00:00"/>
    <d v="1899-12-30T09:30:00"/>
    <m/>
    <m/>
    <x v="0"/>
    <s v="JAR"/>
    <d v="2019-09-24T09:30:00"/>
    <n v="29459"/>
    <s v="SUS MEDIOS"/>
    <s v="Carga"/>
    <x v="0"/>
    <n v="5"/>
    <n v="9"/>
    <x v="0"/>
    <s v="STORE &amp; GO "/>
    <s v="Retira cliente Roto"/>
    <s v="Portugal"/>
    <m/>
    <m/>
    <m/>
    <m/>
    <n v="40"/>
    <x v="4"/>
    <x v="195"/>
    <x v="0"/>
    <m/>
    <n v="0"/>
    <x v="0"/>
    <x v="0"/>
    <s v="No"/>
    <s v="Sin cita"/>
    <s v="Sin cita"/>
    <n v="1"/>
    <n v="0"/>
    <s v="CLIENTES"/>
    <x v="39"/>
    <x v="9"/>
    <n v="468"/>
    <n v="18"/>
    <n v="0.2"/>
  </r>
  <r>
    <d v="2019-09-24T00:00:00"/>
    <d v="1899-12-30T12:30:00"/>
    <d v="1899-12-30T12:30:00"/>
    <m/>
    <x v="1"/>
    <s v="MR"/>
    <d v="2019-09-24T12:30:00"/>
    <n v="28592"/>
    <s v="J H L"/>
    <s v="Carga"/>
    <x v="1"/>
    <n v="13.5"/>
    <n v="26"/>
    <x v="0"/>
    <s v="FAURECIA"/>
    <s v="DDP Cliente Inyección"/>
    <s v="PORTUGAL"/>
    <m/>
    <m/>
    <m/>
    <m/>
    <n v="60"/>
    <x v="0"/>
    <x v="195"/>
    <x v="5"/>
    <m/>
    <n v="1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06:30:00"/>
    <m/>
    <m/>
    <x v="0"/>
    <s v="JAR"/>
    <d v="2019-09-24T06:30:00"/>
    <n v="3680550306"/>
    <s v="SUS MEDIOS"/>
    <s v="Carga"/>
    <x v="1"/>
    <n v="13.5"/>
    <n v="26"/>
    <x v="0"/>
    <s v="CHEP"/>
    <s v="Retira cliente Inyección"/>
    <s v="Francia"/>
    <m/>
    <m/>
    <m/>
    <m/>
    <n v="45"/>
    <x v="0"/>
    <x v="195"/>
    <x v="18"/>
    <m/>
    <n v="1"/>
    <x v="0"/>
    <x v="0"/>
    <s v="No"/>
    <s v="Sin cita"/>
    <s v="Sin cita"/>
    <n v="1"/>
    <n v="0"/>
    <s v="CLIENTES"/>
    <x v="39"/>
    <x v="9"/>
    <n v="468"/>
    <n v="18"/>
    <n v="0.2"/>
  </r>
  <r>
    <d v="2019-09-24T00:00:00"/>
    <d v="1899-12-30T09:45:00"/>
    <d v="1899-12-30T09:45:00"/>
    <m/>
    <x v="1"/>
    <s v="JAR"/>
    <d v="2019-09-24T10:00:00"/>
    <m/>
    <s v="DAVID BERTRAN"/>
    <s v="Carga"/>
    <x v="0"/>
    <n v="4"/>
    <n v="6"/>
    <x v="0"/>
    <s v="RESIDUOS "/>
    <s v="Recogida diaria"/>
    <s v="la llagosta"/>
    <m/>
    <m/>
    <m/>
    <m/>
    <n v="15"/>
    <x v="4"/>
    <x v="195"/>
    <x v="53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15:30:00"/>
    <d v="1899-12-30T15:30:00"/>
    <m/>
    <x v="1"/>
    <s v="JAR"/>
    <d v="2019-09-24T15:30:00"/>
    <n v="29420"/>
    <s v="GEFCO"/>
    <s v="Carga"/>
    <x v="0"/>
    <n v="8"/>
    <n v="16"/>
    <x v="0"/>
    <s v="TARKETT FLOORS"/>
    <s v="Retira cliente Inyección"/>
    <s v="Ontigola"/>
    <m/>
    <m/>
    <m/>
    <m/>
    <n v="30"/>
    <x v="8"/>
    <x v="195"/>
    <x v="7"/>
    <m/>
    <n v="0"/>
    <x v="0"/>
    <x v="0"/>
    <s v="SI"/>
    <s v="SI"/>
    <s v="SI"/>
    <n v="0"/>
    <n v="1"/>
    <s v="CLIENTES"/>
    <x v="39"/>
    <x v="9"/>
    <n v="468"/>
    <n v="18"/>
    <n v="0.2"/>
  </r>
  <r>
    <d v="2019-09-24T00:00:00"/>
    <d v="1899-12-30T10:30:00"/>
    <d v="1899-12-30T10:30:00"/>
    <m/>
    <x v="1"/>
    <s v="MR"/>
    <d v="2019-09-24T10:30:00"/>
    <n v="29642"/>
    <s v="GONZATRANS"/>
    <s v="Carga"/>
    <x v="0"/>
    <n v="26"/>
    <s v="13,5"/>
    <x v="0"/>
    <s v="QUESERIA NAPOLI"/>
    <s v="DDP Cliente Inyección"/>
    <s v="VALLADOLID"/>
    <m/>
    <m/>
    <m/>
    <m/>
    <n v="40"/>
    <x v="0"/>
    <x v="195"/>
    <x v="1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12:00:00"/>
    <d v="1899-12-30T12:00:00"/>
    <m/>
    <x v="1"/>
    <s v="JAR"/>
    <d v="2019-09-24T12:00:00"/>
    <m/>
    <s v="DAVID BERTRAN"/>
    <s v="Descarga"/>
    <x v="0"/>
    <n v="2"/>
    <n v="2"/>
    <x v="0"/>
    <s v="VIDAL METAL.LURGICS"/>
    <s v="Proveedor Roto"/>
    <s v="PALAU"/>
    <m/>
    <m/>
    <m/>
    <m/>
    <n v="10"/>
    <x v="4"/>
    <x v="195"/>
    <x v="4"/>
    <m/>
    <n v="0"/>
    <x v="0"/>
    <x v="0"/>
    <s v="SI"/>
    <s v="SI"/>
    <s v="SI"/>
    <n v="0"/>
    <n v="1"/>
    <s v="PROVEEDORES"/>
    <x v="39"/>
    <x v="9"/>
    <n v="468"/>
    <n v="18"/>
    <n v="0.2"/>
  </r>
  <r>
    <d v="2019-09-24T00:00:00"/>
    <d v="1899-12-30T17:00:00"/>
    <d v="1899-12-30T17:00:00"/>
    <m/>
    <x v="1"/>
    <s v="JAR"/>
    <d v="2019-09-24T17:00:00"/>
    <n v="29765"/>
    <s v="SUS MEDIOS"/>
    <s v="Carga"/>
    <x v="0"/>
    <n v="2"/>
    <n v="2"/>
    <x v="0"/>
    <s v="CAVYCAR"/>
    <s v="Retira cliente Roto"/>
    <s v="Guipuzcoa"/>
    <m/>
    <m/>
    <m/>
    <m/>
    <n v="15"/>
    <x v="5"/>
    <x v="195"/>
    <x v="41"/>
    <m/>
    <n v="0"/>
    <x v="0"/>
    <x v="0"/>
    <s v="SI"/>
    <s v="SI"/>
    <s v="SI"/>
    <n v="0"/>
    <n v="1"/>
    <s v="CLIENTES"/>
    <x v="39"/>
    <x v="9"/>
    <n v="468"/>
    <n v="18"/>
    <n v="0.2"/>
  </r>
  <r>
    <d v="2019-09-24T00:00:00"/>
    <d v="1899-12-30T13:00:00"/>
    <m/>
    <m/>
    <x v="0"/>
    <s v="JAR"/>
    <d v="2019-09-24T13:00:00"/>
    <n v="6007796"/>
    <s v="SUS MEDIOS"/>
    <s v="Carga"/>
    <x v="0"/>
    <n v="3"/>
    <n v="5"/>
    <x v="0"/>
    <s v="SCHOELLER ALEMANIA"/>
    <s v="Retira cliente Filial"/>
    <s v="Alemania"/>
    <m/>
    <m/>
    <m/>
    <m/>
    <n v="20"/>
    <x v="4"/>
    <x v="195"/>
    <x v="37"/>
    <m/>
    <n v="0"/>
    <x v="0"/>
    <x v="0"/>
    <s v="No"/>
    <s v="Sin cita"/>
    <s v="Sin cita"/>
    <n v="1"/>
    <n v="0"/>
    <s v="CLIENTES"/>
    <x v="39"/>
    <x v="9"/>
    <n v="468"/>
    <n v="18"/>
    <n v="0.2"/>
  </r>
  <r>
    <d v="2019-09-24T00:00:00"/>
    <d v="1899-12-30T13:30:00"/>
    <d v="1899-12-30T13:30:00"/>
    <m/>
    <x v="1"/>
    <s v="JAR"/>
    <d v="2019-09-24T13:30:00"/>
    <m/>
    <s v="DAVID BERTRAN"/>
    <s v="Carga"/>
    <x v="0"/>
    <n v="4"/>
    <n v="6"/>
    <x v="0"/>
    <s v="RESIDUOS "/>
    <s v="Recogida diaria"/>
    <s v="la llagosta"/>
    <m/>
    <m/>
    <m/>
    <m/>
    <n v="15"/>
    <x v="4"/>
    <x v="195"/>
    <x v="6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11:00:00"/>
    <m/>
    <m/>
    <x v="0"/>
    <s v="JAR"/>
    <d v="2019-09-24T11:00:00"/>
    <m/>
    <s v="SUS MEDIOS"/>
    <s v="Carga"/>
    <x v="0"/>
    <n v="6"/>
    <n v="5"/>
    <x v="0"/>
    <s v="AQUA AMBIENT"/>
    <s v="Retira cliente Roto"/>
    <s v="Cordoba"/>
    <m/>
    <m/>
    <m/>
    <m/>
    <n v="20"/>
    <x v="4"/>
    <x v="195"/>
    <x v="2"/>
    <m/>
    <n v="0"/>
    <x v="0"/>
    <x v="0"/>
    <s v="No"/>
    <s v="Sin cita"/>
    <s v="Sin cita"/>
    <n v="1"/>
    <n v="0"/>
    <s v="CLIENTES"/>
    <x v="39"/>
    <x v="9"/>
    <n v="468"/>
    <n v="18"/>
    <n v="0.2"/>
  </r>
  <r>
    <d v="2019-09-24T00:00:00"/>
    <d v="1899-12-30T14:00:00"/>
    <m/>
    <m/>
    <x v="0"/>
    <s v="JAR"/>
    <d v="2019-09-24T14:00:00"/>
    <n v="6007681"/>
    <s v="SUS MEDIOS"/>
    <s v="Carga"/>
    <x v="0"/>
    <n v="8"/>
    <n v="18"/>
    <x v="0"/>
    <s v="SCHOELLER UK"/>
    <s v="Retira cliente Filial"/>
    <s v="UK"/>
    <s v="Mal entendido, se tenía que cargar"/>
    <m/>
    <m/>
    <m/>
    <n v="40"/>
    <x v="4"/>
    <x v="195"/>
    <x v="42"/>
    <m/>
    <n v="0"/>
    <x v="0"/>
    <x v="0"/>
    <s v="No"/>
    <s v="Sin cita"/>
    <s v="Sin cita"/>
    <n v="1"/>
    <n v="0"/>
    <s v="CLIENTES"/>
    <x v="39"/>
    <x v="9"/>
    <n v="468"/>
    <n v="18"/>
    <n v="0.2"/>
  </r>
  <r>
    <d v="2019-09-24T00:00:00"/>
    <d v="1899-12-30T20:00:00"/>
    <d v="1899-12-30T20:00:00"/>
    <m/>
    <x v="1"/>
    <s v="JAR"/>
    <d v="2019-09-24T20:00:00"/>
    <n v="29347"/>
    <s v="GONZATRANS"/>
    <s v="Carga"/>
    <x v="0"/>
    <n v="5"/>
    <n v="10"/>
    <x v="0"/>
    <s v="FRUTOS Y ZUMOS SA"/>
    <s v="DDP Cliente Roto"/>
    <s v="Valencia"/>
    <m/>
    <m/>
    <m/>
    <m/>
    <n v="25"/>
    <x v="8"/>
    <x v="195"/>
    <x v="50"/>
    <m/>
    <n v="0"/>
    <x v="0"/>
    <x v="0"/>
    <s v="SI"/>
    <s v="SI"/>
    <s v="SI"/>
    <n v="0"/>
    <n v="1"/>
    <s v="TRANS. PROPIO"/>
    <x v="39"/>
    <x v="9"/>
    <n v="468"/>
    <n v="18"/>
    <n v="0.2"/>
  </r>
  <r>
    <d v="2019-09-24T00:00:00"/>
    <d v="1899-12-30T16:00:00"/>
    <d v="1899-12-30T16:00:00"/>
    <m/>
    <x v="1"/>
    <s v="JAR"/>
    <d v="2019-09-24T16:00:00"/>
    <n v="29072"/>
    <s v="SESE"/>
    <s v="Carga"/>
    <x v="0"/>
    <n v="3"/>
    <n v="6"/>
    <x v="0"/>
    <s v="VALEO"/>
    <s v="Retira cliente Inyección"/>
    <s v="Jaén"/>
    <m/>
    <m/>
    <m/>
    <m/>
    <n v="20"/>
    <x v="4"/>
    <x v="195"/>
    <x v="13"/>
    <m/>
    <n v="0"/>
    <x v="0"/>
    <x v="0"/>
    <s v="SI"/>
    <s v="SI"/>
    <s v="SI"/>
    <n v="0"/>
    <n v="1"/>
    <s v="CLIENTES"/>
    <x v="39"/>
    <x v="9"/>
    <n v="468"/>
    <n v="18"/>
    <n v="0.2"/>
  </r>
  <r>
    <d v="2019-09-25T00:00:00"/>
    <d v="1899-12-30T17:15:00"/>
    <d v="1899-12-30T17:15:00"/>
    <m/>
    <x v="1"/>
    <s v="JAR"/>
    <d v="2019-09-25T17:30:00"/>
    <m/>
    <s v="TRANSABADELL"/>
    <s v="Carga"/>
    <x v="0"/>
    <n v="2"/>
    <n v="4"/>
    <x v="0"/>
    <s v="TRANSABADELL"/>
    <s v="Recogida diaria"/>
    <s v="varios"/>
    <m/>
    <m/>
    <m/>
    <m/>
    <n v="20"/>
    <x v="10"/>
    <x v="196"/>
    <x v="93"/>
    <m/>
    <n v="0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6:45:00"/>
    <d v="1899-12-30T16:45:00"/>
    <m/>
    <x v="1"/>
    <s v="JAR"/>
    <d v="2019-09-25T17:00:00"/>
    <m/>
    <s v="SUS MEDIOS"/>
    <s v="Carga"/>
    <x v="0"/>
    <n v="2"/>
    <n v="4"/>
    <x v="0"/>
    <s v="AQUA AMBIENT"/>
    <s v="Retira cliente Roto"/>
    <s v="varios"/>
    <m/>
    <m/>
    <m/>
    <m/>
    <n v="20"/>
    <x v="4"/>
    <x v="196"/>
    <x v="87"/>
    <m/>
    <n v="0"/>
    <x v="0"/>
    <x v="0"/>
    <s v="SI"/>
    <s v="SI"/>
    <s v="SI"/>
    <n v="0"/>
    <n v="1"/>
    <s v="CLIENTES"/>
    <x v="39"/>
    <x v="9"/>
    <n v="468"/>
    <n v="18"/>
    <n v="0.2"/>
  </r>
  <r>
    <d v="2019-09-25T00:00:00"/>
    <d v="1899-12-30T18:00:00"/>
    <d v="1899-12-30T18:00:00"/>
    <m/>
    <x v="1"/>
    <s v="JAR"/>
    <d v="2019-09-25T18:00:00"/>
    <s v=" CB-1417"/>
    <s v="MORARTE"/>
    <s v="Descarga"/>
    <x v="1"/>
    <n v="13.5"/>
    <n v="26"/>
    <x v="0"/>
    <s v="SCHOELLER SCHWERIN"/>
    <s v="Filial Import"/>
    <s v="PALAU"/>
    <m/>
    <m/>
    <m/>
    <m/>
    <n v="60"/>
    <x v="8"/>
    <x v="196"/>
    <x v="47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09:00:00"/>
    <d v="1899-12-30T09:00:00"/>
    <m/>
    <x v="1"/>
    <s v="MR"/>
    <d v="2019-09-25T09:00:00"/>
    <m/>
    <s v="SUS MEDIOS"/>
    <s v="Descarga"/>
    <x v="1"/>
    <n v="13.5"/>
    <n v="26"/>
    <x v="0"/>
    <s v="SCHOELLER INDIA"/>
    <s v="Proveedor Filial"/>
    <s v="PALAU"/>
    <m/>
    <m/>
    <m/>
    <m/>
    <n v="45"/>
    <x v="4"/>
    <x v="196"/>
    <x v="14"/>
    <m/>
    <n v="1"/>
    <x v="0"/>
    <x v="0"/>
    <s v="SI"/>
    <s v="SI"/>
    <s v="Retraso"/>
    <n v="1"/>
    <n v="0"/>
    <s v="PROVEEDORES"/>
    <x v="39"/>
    <x v="9"/>
    <n v="468"/>
    <n v="18"/>
    <n v="0.2"/>
  </r>
  <r>
    <d v="2019-09-25T00:00:00"/>
    <d v="1899-12-30T10:30:00"/>
    <d v="1899-12-30T10:30:00"/>
    <m/>
    <x v="1"/>
    <s v="JAR"/>
    <d v="2019-09-25T10:30:00"/>
    <n v="29452"/>
    <s v="DSV"/>
    <s v="Carga"/>
    <x v="0"/>
    <n v="1"/>
    <n v="2"/>
    <x v="0"/>
    <s v="VARIOS"/>
    <s v="Retira cliente Inyección"/>
    <s v="Pontevedra"/>
    <m/>
    <m/>
    <m/>
    <m/>
    <n v="15"/>
    <x v="5"/>
    <x v="196"/>
    <x v="1"/>
    <m/>
    <n v="0"/>
    <x v="0"/>
    <x v="0"/>
    <s v="SI"/>
    <s v="SI"/>
    <s v="SI"/>
    <n v="0"/>
    <n v="1"/>
    <s v="CLIENTES"/>
    <x v="39"/>
    <x v="9"/>
    <n v="468"/>
    <n v="18"/>
    <n v="0.2"/>
  </r>
  <r>
    <d v="2019-09-25T00:00:00"/>
    <d v="1899-12-30T13:30:00"/>
    <d v="1899-12-30T13:30:00"/>
    <m/>
    <x v="1"/>
    <s v="JAR"/>
    <d v="2019-09-25T13:30:00"/>
    <n v="29586"/>
    <s v="PALLET WAY"/>
    <s v="Carga"/>
    <x v="0"/>
    <n v="1"/>
    <n v="2"/>
    <x v="0"/>
    <s v="TECNICARTON"/>
    <s v="Retira cliente Inyección"/>
    <s v="Valencia"/>
    <m/>
    <m/>
    <m/>
    <m/>
    <n v="15"/>
    <x v="4"/>
    <x v="196"/>
    <x v="6"/>
    <m/>
    <n v="0"/>
    <x v="0"/>
    <x v="0"/>
    <s v="SI"/>
    <s v="SI"/>
    <s v="SI"/>
    <n v="0"/>
    <n v="1"/>
    <s v="CLIENTES"/>
    <x v="39"/>
    <x v="9"/>
    <n v="468"/>
    <n v="18"/>
    <n v="0.2"/>
  </r>
  <r>
    <d v="2019-09-25T00:00:00"/>
    <d v="1899-12-30T15:00:00"/>
    <d v="1899-12-30T15:00:00"/>
    <m/>
    <x v="1"/>
    <s v="JAR"/>
    <d v="2019-09-25T15:00:00"/>
    <s v="CB-1418"/>
    <s v="NOUTRANSPORT"/>
    <s v="Descarga"/>
    <x v="1"/>
    <n v="13.5"/>
    <n v="26"/>
    <x v="0"/>
    <s v="SCHOELLER FRANCIA"/>
    <s v="Filial Import"/>
    <s v="PALAU"/>
    <m/>
    <m/>
    <m/>
    <m/>
    <n v="60"/>
    <x v="8"/>
    <x v="196"/>
    <x v="39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08:30:00"/>
    <d v="1899-12-30T08:30:00"/>
    <m/>
    <x v="1"/>
    <s v="JAR"/>
    <d v="2019-09-25T08:30:00"/>
    <m/>
    <s v="DAVID BERTRAN"/>
    <s v="Carga"/>
    <x v="0"/>
    <n v="4"/>
    <n v="6"/>
    <x v="0"/>
    <s v="ALTOPLAST"/>
    <s v="Proveedor Inyección"/>
    <s v="PALAU"/>
    <m/>
    <m/>
    <m/>
    <m/>
    <n v="15"/>
    <x v="5"/>
    <x v="196"/>
    <x v="20"/>
    <m/>
    <n v="0"/>
    <x v="0"/>
    <x v="0"/>
    <s v="SI"/>
    <s v="SI"/>
    <s v="SI"/>
    <n v="0"/>
    <n v="1"/>
    <s v="PROVEEDORES"/>
    <x v="39"/>
    <x v="9"/>
    <n v="468"/>
    <n v="18"/>
    <n v="0.2"/>
  </r>
  <r>
    <d v="2019-09-25T00:00:00"/>
    <d v="1899-12-30T11:00:00"/>
    <d v="1899-12-30T11:00:00"/>
    <m/>
    <x v="1"/>
    <s v="MR"/>
    <d v="2019-09-25T11:00:00"/>
    <s v="6007544 Y 6007666"/>
    <s v="TRANSUNIVERSE"/>
    <s v="Carga"/>
    <x v="1"/>
    <n v="13.5"/>
    <n v="26"/>
    <x v="0"/>
    <s v="SCHOELLER BELGICA"/>
    <s v="Retira cliente Filial"/>
    <s v="Bélgica"/>
    <m/>
    <s v="WGN51103 / NO9154R"/>
    <m/>
    <m/>
    <n v="45"/>
    <x v="0"/>
    <x v="196"/>
    <x v="2"/>
    <m/>
    <n v="1"/>
    <x v="0"/>
    <x v="0"/>
    <s v="SI"/>
    <s v="SI"/>
    <s v="SI"/>
    <n v="0"/>
    <n v="1"/>
    <s v="CLIENTES"/>
    <x v="39"/>
    <x v="9"/>
    <n v="468"/>
    <n v="18"/>
    <n v="0.2"/>
  </r>
  <r>
    <d v="2019-09-25T00:00:00"/>
    <d v="1899-12-30T13:00:00"/>
    <d v="1899-12-30T13:00:00"/>
    <m/>
    <x v="1"/>
    <s v="MR"/>
    <d v="2019-09-25T13:00:00"/>
    <m/>
    <s v="SUS MEDIOS"/>
    <s v="Descarga"/>
    <x v="1"/>
    <n v="13.5"/>
    <n v="26"/>
    <x v="0"/>
    <s v="SCHOELLER INDIA"/>
    <s v="Proveedor Filial"/>
    <s v="PALAU"/>
    <m/>
    <m/>
    <m/>
    <m/>
    <n v="45"/>
    <x v="4"/>
    <x v="196"/>
    <x v="42"/>
    <m/>
    <n v="1"/>
    <x v="0"/>
    <x v="0"/>
    <s v="SI"/>
    <s v="SI"/>
    <s v="Retraso"/>
    <n v="1"/>
    <n v="0"/>
    <s v="PROVEEDORES"/>
    <x v="39"/>
    <x v="9"/>
    <n v="468"/>
    <n v="18"/>
    <n v="0.2"/>
  </r>
  <r>
    <d v="2019-09-25T00:00:00"/>
    <d v="1899-12-30T15:30:00"/>
    <d v="1899-12-30T15:30:00"/>
    <m/>
    <x v="1"/>
    <s v="MR"/>
    <d v="2019-09-25T15:3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196"/>
    <x v="47"/>
    <m/>
    <n v="1"/>
    <x v="0"/>
    <x v="0"/>
    <s v="SI"/>
    <s v="SI"/>
    <s v="Retraso"/>
    <n v="1"/>
    <n v="0"/>
    <s v="PROVEEDORES"/>
    <x v="39"/>
    <x v="9"/>
    <n v="468"/>
    <n v="18"/>
    <n v="0.2"/>
  </r>
  <r>
    <d v="2019-09-25T00:00:00"/>
    <d v="1899-12-30T07:00:00"/>
    <d v="1899-12-30T07:00:00"/>
    <m/>
    <x v="1"/>
    <s v="JAR"/>
    <d v="2019-09-25T07:00:00"/>
    <m/>
    <s v="ALGAITRUCK"/>
    <s v="Descarga"/>
    <x v="1"/>
    <n v="13.5"/>
    <n v="26"/>
    <x v="0"/>
    <s v="RENTA BOX"/>
    <s v="Entre plantas"/>
    <s v="PALAU"/>
    <m/>
    <m/>
    <m/>
    <m/>
    <n v="40"/>
    <x v="0"/>
    <x v="196"/>
    <x v="61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08:00:00"/>
    <d v="1899-12-30T08:00:00"/>
    <m/>
    <x v="1"/>
    <s v="JAR"/>
    <d v="2019-09-25T08:00:00"/>
    <m/>
    <s v="ALGAITRUCK"/>
    <s v="Carga"/>
    <x v="1"/>
    <n v="13.5"/>
    <n v="26"/>
    <x v="0"/>
    <s v="SCHOELLER LORQUI"/>
    <s v="Entre plantas"/>
    <s v="Murcia"/>
    <m/>
    <m/>
    <m/>
    <m/>
    <n v="60"/>
    <x v="0"/>
    <x v="196"/>
    <x v="9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7:00:00"/>
    <d v="1899-12-30T17:00:00"/>
    <m/>
    <x v="1"/>
    <s v="JAR"/>
    <d v="2019-09-25T17:00:00"/>
    <n v="29868"/>
    <s v="GONZATRANS"/>
    <s v="Carga"/>
    <x v="1"/>
    <n v="13.5"/>
    <n v="26"/>
    <x v="2"/>
    <s v="ZUMOS VALENCIANOS"/>
    <s v="DDP Cliente Inyección"/>
    <s v="Valencia"/>
    <m/>
    <m/>
    <m/>
    <m/>
    <n v="45"/>
    <x v="4"/>
    <x v="196"/>
    <x v="41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1:30:00"/>
    <d v="1899-12-30T11:30:00"/>
    <m/>
    <x v="1"/>
    <s v="MR"/>
    <d v="2019-09-25T11:30:00"/>
    <m/>
    <s v="SUS MEDIOS"/>
    <s v="Descarga"/>
    <x v="0"/>
    <n v="26"/>
    <s v="13,5"/>
    <x v="0"/>
    <s v="SCHOELLER INDIA"/>
    <s v="Proveedor Inyección"/>
    <s v="PALAU"/>
    <m/>
    <m/>
    <m/>
    <m/>
    <n v="45"/>
    <x v="4"/>
    <x v="196"/>
    <x v="3"/>
    <m/>
    <n v="0"/>
    <x v="0"/>
    <x v="0"/>
    <s v="SI"/>
    <s v="SI"/>
    <s v="SI"/>
    <n v="0"/>
    <n v="1"/>
    <s v="PROVEEDORES"/>
    <x v="39"/>
    <x v="9"/>
    <n v="468"/>
    <n v="18"/>
    <n v="0.2"/>
  </r>
  <r>
    <d v="2019-09-25T00:00:00"/>
    <d v="1899-12-30T19:00:00"/>
    <d v="1899-12-30T19:00:00"/>
    <m/>
    <x v="1"/>
    <s v="JAR"/>
    <d v="2019-09-25T19:00:00"/>
    <n v="29868"/>
    <s v="GONZATRANS"/>
    <s v="Carga"/>
    <x v="1"/>
    <n v="13.5"/>
    <n v="26"/>
    <x v="2"/>
    <s v="ZUMOS VALENCIANOS"/>
    <s v="DDP Cliente Inyección"/>
    <s v="Valencia"/>
    <m/>
    <m/>
    <m/>
    <m/>
    <n v="45"/>
    <x v="6"/>
    <x v="196"/>
    <x v="57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7:30:00"/>
    <d v="1899-12-30T17:30:00"/>
    <m/>
    <x v="1"/>
    <s v="JAR"/>
    <d v="2019-09-25T17:30:00"/>
    <m/>
    <s v="GONZATRANS"/>
    <s v="Carga"/>
    <x v="0"/>
    <n v="2"/>
    <n v="4"/>
    <x v="0"/>
    <s v="GONZATRANS"/>
    <s v="DDP Cliente Inyección"/>
    <s v="varios"/>
    <m/>
    <m/>
    <m/>
    <m/>
    <n v="40"/>
    <x v="8"/>
    <x v="196"/>
    <x v="56"/>
    <m/>
    <n v="0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2:00:00"/>
    <d v="1899-12-30T12:00:00"/>
    <m/>
    <x v="1"/>
    <s v="JAR"/>
    <d v="2019-09-25T12:00:00"/>
    <m/>
    <s v="DAVID BERTRAN"/>
    <s v="Carga"/>
    <x v="0"/>
    <n v="4"/>
    <n v="7"/>
    <x v="0"/>
    <s v="INORPACK"/>
    <s v="DDP Cliente Inyección"/>
    <s v="Barcelona"/>
    <m/>
    <m/>
    <m/>
    <m/>
    <n v="20"/>
    <x v="0"/>
    <x v="196"/>
    <x v="4"/>
    <m/>
    <n v="0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4:30:00"/>
    <d v="1899-12-30T14:30:00"/>
    <m/>
    <x v="1"/>
    <s v="JAR"/>
    <d v="2019-09-25T14:30:00"/>
    <n v="6007779"/>
    <s v="BREGER"/>
    <s v="Carga"/>
    <x v="0"/>
    <n v="7"/>
    <n v="13"/>
    <x v="0"/>
    <s v="SCHOELLER FRANCIA"/>
    <s v="Retira cliente Filial"/>
    <s v="France"/>
    <m/>
    <m/>
    <m/>
    <m/>
    <n v="30"/>
    <x v="4"/>
    <x v="196"/>
    <x v="12"/>
    <m/>
    <n v="0"/>
    <x v="0"/>
    <x v="0"/>
    <s v="SI"/>
    <s v="SI"/>
    <s v="SI"/>
    <n v="0"/>
    <n v="1"/>
    <s v="CLIENTES"/>
    <x v="39"/>
    <x v="9"/>
    <n v="468"/>
    <n v="18"/>
    <n v="0.2"/>
  </r>
  <r>
    <d v="2019-09-25T00:00:00"/>
    <d v="1899-12-30T12:30:00"/>
    <d v="1899-12-30T12:30:00"/>
    <m/>
    <x v="1"/>
    <s v="JAR"/>
    <d v="2019-09-25T12:30:00"/>
    <n v="29241"/>
    <s v="GONZATRANS"/>
    <s v="Carga"/>
    <x v="1"/>
    <n v="13.5"/>
    <n v="26"/>
    <x v="0"/>
    <s v="CARREFOUR"/>
    <s v="DDP Cliente Inyección"/>
    <s v="Badalona"/>
    <m/>
    <m/>
    <m/>
    <m/>
    <n v="60"/>
    <x v="0"/>
    <x v="196"/>
    <x v="5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14:00:00"/>
    <d v="1899-12-30T14:00:00"/>
    <m/>
    <x v="1"/>
    <s v="JAR"/>
    <d v="2019-09-25T14:00:00"/>
    <n v="29245"/>
    <s v="GONZATRANS"/>
    <s v="Carga"/>
    <x v="1"/>
    <n v="13.5"/>
    <n v="26"/>
    <x v="0"/>
    <s v="CARREFOUR"/>
    <s v="DDP Cliente Inyección"/>
    <s v="Madrid"/>
    <m/>
    <m/>
    <m/>
    <m/>
    <n v="45"/>
    <x v="8"/>
    <x v="196"/>
    <x v="42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21:00:00"/>
    <d v="1899-12-30T21:00:00"/>
    <m/>
    <x v="1"/>
    <s v="JAR"/>
    <d v="2019-09-25T21:00:00"/>
    <n v="29868"/>
    <s v="GONZATRANS"/>
    <s v="Carga"/>
    <x v="1"/>
    <n v="13.5"/>
    <n v="26"/>
    <x v="2"/>
    <s v="ZUMOS VALENCIANOS"/>
    <s v="DDP Cliente Inyección"/>
    <s v="Valencia"/>
    <m/>
    <m/>
    <m/>
    <m/>
    <n v="45"/>
    <x v="6"/>
    <x v="196"/>
    <x v="190"/>
    <m/>
    <n v="1"/>
    <x v="0"/>
    <x v="0"/>
    <s v="SI"/>
    <s v="SI"/>
    <s v="SI"/>
    <n v="0"/>
    <n v="1"/>
    <s v="TRANS. PROPIO"/>
    <x v="39"/>
    <x v="9"/>
    <n v="468"/>
    <n v="18"/>
    <n v="0.2"/>
  </r>
  <r>
    <d v="2019-09-25T00:00:00"/>
    <d v="1899-12-30T20:30:00"/>
    <m/>
    <m/>
    <x v="0"/>
    <s v="JAR"/>
    <d v="2019-09-25T20:30:00"/>
    <n v="6007482"/>
    <s v="BREGER"/>
    <s v="Carga"/>
    <x v="0"/>
    <n v="9"/>
    <n v="18"/>
    <x v="0"/>
    <s v="SCHOELLER FRANCIA"/>
    <s v="Retira cliente Filial"/>
    <s v="France"/>
    <s v="Solicitan cita fuera de horarios"/>
    <m/>
    <m/>
    <m/>
    <n v="60"/>
    <x v="6"/>
    <x v="196"/>
    <x v="201"/>
    <m/>
    <n v="0"/>
    <x v="0"/>
    <x v="0"/>
    <s v="No"/>
    <s v="Sin cita"/>
    <s v="Sin cita"/>
    <n v="1"/>
    <n v="0"/>
    <s v="CLIENTES"/>
    <x v="39"/>
    <x v="9"/>
    <n v="468"/>
    <n v="18"/>
    <n v="0.2"/>
  </r>
  <r>
    <d v="2019-09-25T00:00:00"/>
    <d v="1899-12-30T16:30:00"/>
    <d v="1899-12-30T16:30:00"/>
    <m/>
    <x v="1"/>
    <s v="JAR"/>
    <d v="2019-09-25T16:30:00"/>
    <n v="28972"/>
    <s v="DAVID BERTRAN"/>
    <s v="Carga"/>
    <x v="0"/>
    <n v="4"/>
    <n v="6"/>
    <x v="0"/>
    <s v="VARIOS"/>
    <s v="DDP Cliente Inyección"/>
    <s v="Abrera"/>
    <m/>
    <m/>
    <m/>
    <m/>
    <n v="20"/>
    <x v="5"/>
    <x v="196"/>
    <x v="8"/>
    <m/>
    <n v="0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06:00:00"/>
    <d v="1899-12-30T06:00:00"/>
    <m/>
    <x v="1"/>
    <s v="JAR"/>
    <d v="2019-09-26T06:00:00"/>
    <s v="Tapas Negras"/>
    <s v="SUS MEDIOS"/>
    <s v="Descarga"/>
    <x v="1"/>
    <n v="13.5"/>
    <n v="26"/>
    <x v="0"/>
    <s v="CHEP"/>
    <s v="Proveedor Inyección"/>
    <s v="PALAU"/>
    <m/>
    <m/>
    <m/>
    <m/>
    <m/>
    <x v="10"/>
    <x v="23"/>
    <x v="119"/>
    <m/>
    <n v="1"/>
    <x v="1"/>
    <x v="1"/>
    <s v="N/A"/>
    <s v="N/A"/>
    <s v="N/A"/>
    <n v="1"/>
    <n v="0"/>
    <s v="PROVEEDORES"/>
    <x v="5"/>
    <x v="2"/>
    <n v="468"/>
    <n v="18"/>
    <n v="0.2"/>
  </r>
  <r>
    <d v="2019-09-26T00:00:00"/>
    <d v="1899-12-30T16:45:00"/>
    <d v="1899-12-30T16:45:00"/>
    <m/>
    <x v="1"/>
    <s v="JAR"/>
    <d v="2019-09-26T17:00:00"/>
    <m/>
    <s v="SUS MEDIOS"/>
    <s v="Carga"/>
    <x v="0"/>
    <n v="2"/>
    <n v="4"/>
    <x v="0"/>
    <s v="AQUA AMBIENT"/>
    <s v="Retira cliente Roto"/>
    <s v="varios"/>
    <m/>
    <m/>
    <m/>
    <m/>
    <m/>
    <x v="8"/>
    <x v="197"/>
    <x v="87"/>
    <m/>
    <n v="0"/>
    <x v="0"/>
    <x v="0"/>
    <s v="SI"/>
    <s v="SI"/>
    <s v="SI"/>
    <n v="0"/>
    <n v="1"/>
    <s v="CLIENTES"/>
    <x v="39"/>
    <x v="9"/>
    <n v="468"/>
    <n v="18"/>
    <n v="0.2"/>
  </r>
  <r>
    <d v="2019-09-26T00:00:00"/>
    <d v="1899-12-30T08:00:00"/>
    <d v="1899-12-30T08:00:00"/>
    <m/>
    <x v="1"/>
    <s v="JAR"/>
    <d v="2019-09-26T08:00:00"/>
    <m/>
    <s v="JOSE REY"/>
    <s v="Carga"/>
    <x v="1"/>
    <n v="13.5"/>
    <n v="26"/>
    <x v="0"/>
    <s v="FLUIDRA"/>
    <s v="DDP Cliente Roto"/>
    <s v="Maçanet de la Selva"/>
    <m/>
    <m/>
    <m/>
    <m/>
    <n v="60"/>
    <x v="0"/>
    <x v="197"/>
    <x v="9"/>
    <m/>
    <n v="1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07:00:00"/>
    <d v="1899-12-30T07:00:00"/>
    <m/>
    <x v="1"/>
    <s v="JAR"/>
    <d v="2019-09-26T07:00:00"/>
    <m/>
    <s v="GONZATRANS"/>
    <s v="Carga"/>
    <x v="0"/>
    <n v="5"/>
    <n v="10"/>
    <x v="0"/>
    <s v="GONZATRANS"/>
    <s v="Recogida diaria"/>
    <s v="varios"/>
    <m/>
    <m/>
    <m/>
    <m/>
    <n v="40"/>
    <x v="0"/>
    <x v="197"/>
    <x v="61"/>
    <m/>
    <n v="0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5:00:00"/>
    <d v="1899-12-30T15:00:00"/>
    <m/>
    <x v="1"/>
    <s v="JAR"/>
    <d v="2019-09-26T15:00:00"/>
    <n v="29868"/>
    <s v="GONZATRANS"/>
    <s v="Carga"/>
    <x v="1"/>
    <n v="13.5"/>
    <n v="26"/>
    <x v="2"/>
    <s v="ZUMOS VALENCIANOS"/>
    <s v="DDP Cliente Inyección"/>
    <s v="Valencia"/>
    <m/>
    <m/>
    <m/>
    <m/>
    <n v="45"/>
    <x v="4"/>
    <x v="197"/>
    <x v="3"/>
    <m/>
    <n v="1"/>
    <x v="0"/>
    <x v="0"/>
    <s v="SI"/>
    <s v="SI"/>
    <s v="Adelanto"/>
    <n v="0"/>
    <n v="1"/>
    <s v="TRANS. PROPIO"/>
    <x v="39"/>
    <x v="9"/>
    <n v="468"/>
    <n v="18"/>
    <n v="0.2"/>
  </r>
  <r>
    <d v="2019-09-26T00:00:00"/>
    <d v="1899-12-30T19:00:00"/>
    <d v="1899-12-30T19:00:00"/>
    <m/>
    <x v="1"/>
    <s v="JAR"/>
    <d v="2019-09-26T19:00:00"/>
    <n v="29498"/>
    <s v="J G H"/>
    <s v="Carga"/>
    <x v="1"/>
    <n v="13.5"/>
    <n v="26"/>
    <x v="2"/>
    <s v="VARIOS"/>
    <s v="DDP Cliente Inyección"/>
    <s v="Valencia"/>
    <m/>
    <m/>
    <m/>
    <m/>
    <n v="45"/>
    <x v="4"/>
    <x v="197"/>
    <x v="60"/>
    <m/>
    <n v="1"/>
    <x v="0"/>
    <x v="0"/>
    <s v="SI"/>
    <s v="SI"/>
    <s v="Adelanto"/>
    <n v="0"/>
    <n v="1"/>
    <s v="TRANS. PROPIO"/>
    <x v="39"/>
    <x v="9"/>
    <n v="468"/>
    <n v="18"/>
    <n v="0.2"/>
  </r>
  <r>
    <d v="2019-09-26T00:00:00"/>
    <d v="1899-12-30T18:00:00"/>
    <d v="1899-12-30T18:00:00"/>
    <m/>
    <x v="1"/>
    <s v="JAR"/>
    <d v="2019-09-26T18:00:00"/>
    <n v="29498"/>
    <s v="J G H"/>
    <s v="Carga"/>
    <x v="1"/>
    <n v="13.5"/>
    <n v="26"/>
    <x v="2"/>
    <s v="VARIOS"/>
    <s v="DDP Cliente Inyección"/>
    <s v="Valencia"/>
    <m/>
    <m/>
    <m/>
    <m/>
    <n v="45"/>
    <x v="4"/>
    <x v="197"/>
    <x v="1"/>
    <m/>
    <n v="1"/>
    <x v="0"/>
    <x v="0"/>
    <s v="SI"/>
    <s v="SI"/>
    <s v="Adelanto"/>
    <n v="0"/>
    <n v="1"/>
    <s v="TRANS. PROPIO"/>
    <x v="39"/>
    <x v="9"/>
    <n v="468"/>
    <n v="18"/>
    <n v="0.2"/>
  </r>
  <r>
    <d v="2019-09-26T00:00:00"/>
    <d v="1899-12-30T07:30:00"/>
    <d v="1899-12-30T07:30:00"/>
    <m/>
    <x v="1"/>
    <s v="JAR"/>
    <d v="2019-09-26T07:30:00"/>
    <m/>
    <s v="SUS MEDIOS"/>
    <s v="Descarga"/>
    <x v="0"/>
    <n v="6"/>
    <n v="12"/>
    <x v="0"/>
    <s v="SERRADORA DOMENECH"/>
    <s v="Proveedor Inyección"/>
    <s v="PALAU"/>
    <m/>
    <m/>
    <m/>
    <m/>
    <n v="30"/>
    <x v="0"/>
    <x v="197"/>
    <x v="18"/>
    <m/>
    <n v="0"/>
    <x v="0"/>
    <x v="0"/>
    <s v="SI"/>
    <s v="SI"/>
    <s v="SI"/>
    <n v="0"/>
    <n v="1"/>
    <s v="PROVEEDORES"/>
    <x v="39"/>
    <x v="9"/>
    <n v="468"/>
    <n v="18"/>
    <n v="0.2"/>
  </r>
  <r>
    <d v="2019-09-26T00:00:00"/>
    <d v="1899-12-30T06:30:00"/>
    <d v="1899-12-30T06:30:00"/>
    <m/>
    <x v="1"/>
    <s v="MR"/>
    <d v="2019-09-26T06:30:00"/>
    <m/>
    <s v="SUS MEDIOS"/>
    <s v="Descarga"/>
    <x v="1"/>
    <n v="13.5"/>
    <n v="26"/>
    <x v="0"/>
    <s v="SCHOELLER INDIA"/>
    <s v="Proveedor Filial"/>
    <s v="PALAU"/>
    <m/>
    <m/>
    <m/>
    <m/>
    <n v="45"/>
    <x v="0"/>
    <x v="197"/>
    <x v="2"/>
    <m/>
    <n v="1"/>
    <x v="0"/>
    <x v="0"/>
    <s v="SI"/>
    <s v="SI"/>
    <s v="Retraso"/>
    <n v="1"/>
    <n v="0"/>
    <s v="PROVEEDORES"/>
    <x v="39"/>
    <x v="9"/>
    <n v="468"/>
    <n v="18"/>
    <n v="0.2"/>
  </r>
  <r>
    <d v="2019-09-26T00:00:00"/>
    <d v="1899-12-30T09:00:00"/>
    <d v="1899-12-30T09:00:00"/>
    <m/>
    <x v="1"/>
    <s v="MR"/>
    <d v="2019-09-26T09:00:00"/>
    <m/>
    <s v="SUS MEDIOS"/>
    <s v="Descarga"/>
    <x v="1"/>
    <n v="13.5"/>
    <n v="26"/>
    <x v="0"/>
    <s v="SCHOELLER INDIA"/>
    <s v="Proveedor Filial"/>
    <s v="PALAU"/>
    <m/>
    <m/>
    <m/>
    <m/>
    <n v="45"/>
    <x v="8"/>
    <x v="197"/>
    <x v="39"/>
    <m/>
    <n v="1"/>
    <x v="0"/>
    <x v="0"/>
    <s v="SI"/>
    <s v="SI"/>
    <s v="Retraso"/>
    <n v="1"/>
    <n v="0"/>
    <s v="PROVEEDORES"/>
    <x v="39"/>
    <x v="9"/>
    <n v="468"/>
    <n v="18"/>
    <n v="0.2"/>
  </r>
  <r>
    <d v="2019-09-26T00:00:00"/>
    <d v="1899-12-30T12:30:00"/>
    <d v="1899-12-30T12:30:00"/>
    <m/>
    <x v="1"/>
    <s v="JAR"/>
    <d v="2019-09-26T12:30:00"/>
    <n v="29716"/>
    <s v="CODINA"/>
    <s v="Carga"/>
    <x v="1"/>
    <n v="13.5"/>
    <n v="13"/>
    <x v="0"/>
    <s v="MAYDISA"/>
    <s v="Retira cliente Roto"/>
    <s v="Borgonya"/>
    <m/>
    <m/>
    <m/>
    <m/>
    <n v="45"/>
    <x v="4"/>
    <x v="197"/>
    <x v="5"/>
    <m/>
    <n v="1"/>
    <x v="0"/>
    <x v="0"/>
    <s v="SI"/>
    <s v="SI"/>
    <s v="SI"/>
    <n v="0"/>
    <n v="1"/>
    <s v="CLIENTES"/>
    <x v="39"/>
    <x v="9"/>
    <n v="468"/>
    <n v="18"/>
    <n v="0.2"/>
  </r>
  <r>
    <d v="2019-09-26T00:00:00"/>
    <d v="1899-12-30T15:30:00"/>
    <d v="1899-12-30T15:30:00"/>
    <m/>
    <x v="1"/>
    <s v="JAR"/>
    <d v="2019-09-26T15:30:00"/>
    <n v="6007781"/>
    <s v="SUS MEDIOS"/>
    <s v="Carga"/>
    <x v="1"/>
    <n v="13.5"/>
    <n v="17"/>
    <x v="0"/>
    <s v="SCHOELLER UK"/>
    <s v="Retira cliente Filial"/>
    <s v="Australia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09-26T00:00:00"/>
    <d v="1899-12-30T10:30:00"/>
    <d v="1899-12-30T10:30:00"/>
    <m/>
    <x v="1"/>
    <s v="JAR"/>
    <d v="2019-09-26T10:30:00"/>
    <n v="29242"/>
    <s v="GONZATRANS"/>
    <s v="Carga"/>
    <x v="1"/>
    <n v="13.5"/>
    <n v="20"/>
    <x v="0"/>
    <s v="CARREFOUR"/>
    <s v="DDP Cliente Inyección"/>
    <s v="Manresa"/>
    <m/>
    <m/>
    <m/>
    <m/>
    <n v="45"/>
    <x v="4"/>
    <x v="197"/>
    <x v="1"/>
    <m/>
    <n v="1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3:00:00"/>
    <d v="1899-12-30T13:00:00"/>
    <m/>
    <x v="1"/>
    <s v="JAR"/>
    <d v="2019-09-26T13:00:00"/>
    <m/>
    <s v="COBARPLAS"/>
    <s v="Descarga"/>
    <x v="0"/>
    <n v="3"/>
    <n v="4"/>
    <x v="0"/>
    <s v="COBARPLAST"/>
    <s v="Proveedor Roto"/>
    <s v="PALAU"/>
    <m/>
    <m/>
    <m/>
    <m/>
    <n v="20"/>
    <x v="4"/>
    <x v="197"/>
    <x v="37"/>
    <m/>
    <n v="0"/>
    <x v="0"/>
    <x v="0"/>
    <s v="SI"/>
    <s v="SI"/>
    <s v="SI"/>
    <n v="0"/>
    <n v="1"/>
    <s v="PROVEEDORES"/>
    <x v="39"/>
    <x v="9"/>
    <n v="468"/>
    <n v="18"/>
    <n v="0.2"/>
  </r>
  <r>
    <d v="2019-09-26T00:00:00"/>
    <d v="1899-12-30T11:00:00"/>
    <d v="1899-12-30T11:00:00"/>
    <m/>
    <x v="1"/>
    <s v="JAR"/>
    <d v="2019-09-26T11:00:00"/>
    <n v="27713"/>
    <s v="SESE"/>
    <s v="Carga"/>
    <x v="1"/>
    <n v="13.5"/>
    <n v="22"/>
    <x v="0"/>
    <s v="VALEO MARRUECOS"/>
    <s v="Retira cliente Inyección"/>
    <s v="Marruecos"/>
    <m/>
    <s v="5305GZC R2202BCT"/>
    <m/>
    <m/>
    <n v="60"/>
    <x v="0"/>
    <x v="197"/>
    <x v="2"/>
    <m/>
    <n v="1"/>
    <x v="0"/>
    <x v="0"/>
    <s v="SI"/>
    <s v="SI"/>
    <s v="SI"/>
    <n v="0"/>
    <n v="1"/>
    <s v="CLIENTES"/>
    <x v="39"/>
    <x v="9"/>
    <n v="468"/>
    <n v="18"/>
    <n v="0.2"/>
  </r>
  <r>
    <d v="2019-09-26T00:00:00"/>
    <d v="1899-12-30T20:00:00"/>
    <d v="1899-12-30T20:00:00"/>
    <m/>
    <x v="1"/>
    <s v="JAR"/>
    <d v="2019-09-26T20:00:00"/>
    <n v="26669"/>
    <s v="SESE"/>
    <s v="Carga"/>
    <x v="1"/>
    <n v="13.5"/>
    <n v="22"/>
    <x v="0"/>
    <s v="VALEO MARRUECOS"/>
    <s v="Retira cliente Inyección"/>
    <s v="Marruecos"/>
    <m/>
    <m/>
    <m/>
    <m/>
    <m/>
    <x v="0"/>
    <x v="197"/>
    <x v="4"/>
    <m/>
    <n v="1"/>
    <x v="0"/>
    <x v="0"/>
    <s v="SI"/>
    <s v="SI"/>
    <s v="Adelanto"/>
    <n v="0"/>
    <n v="1"/>
    <s v="CLIENTES"/>
    <x v="39"/>
    <x v="9"/>
    <n v="468"/>
    <n v="18"/>
    <n v="0.2"/>
  </r>
  <r>
    <d v="2019-09-26T00:00:00"/>
    <d v="1899-12-30T17:15:00"/>
    <d v="1899-12-30T17:15:00"/>
    <m/>
    <x v="1"/>
    <s v="JAR"/>
    <d v="2019-09-26T17:30:00"/>
    <m/>
    <s v="TRANSABADELL"/>
    <s v="Carga"/>
    <x v="0"/>
    <n v="7"/>
    <n v="13"/>
    <x v="0"/>
    <s v="TRANSABADELL"/>
    <s v="Recogida diaria"/>
    <s v="varios"/>
    <m/>
    <m/>
    <m/>
    <m/>
    <n v="30"/>
    <x v="0"/>
    <x v="197"/>
    <x v="36"/>
    <m/>
    <n v="0"/>
    <x v="0"/>
    <x v="0"/>
    <s v="SI"/>
    <s v="SI"/>
    <s v="Adelanto"/>
    <n v="0"/>
    <n v="1"/>
    <s v="TRANS. PROPIO"/>
    <x v="39"/>
    <x v="9"/>
    <n v="468"/>
    <n v="18"/>
    <n v="0.2"/>
  </r>
  <r>
    <d v="2019-09-26T00:00:00"/>
    <d v="1899-12-30T17:30:00"/>
    <d v="1899-12-30T17:30:00"/>
    <m/>
    <x v="1"/>
    <s v="JAR"/>
    <d v="2019-09-26T17:30:00"/>
    <n v="29868"/>
    <s v="GONZATRANS"/>
    <s v="Carga"/>
    <x v="1"/>
    <n v="13.5"/>
    <n v="26"/>
    <x v="2"/>
    <s v="ZUMOS VALENCIANOS"/>
    <s v="DDP Cliente Inyección"/>
    <s v="Valencia"/>
    <m/>
    <m/>
    <m/>
    <m/>
    <m/>
    <x v="4"/>
    <x v="197"/>
    <x v="56"/>
    <m/>
    <n v="1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2:00:00"/>
    <d v="1899-12-30T12:00:00"/>
    <m/>
    <x v="1"/>
    <s v="JAR"/>
    <d v="2019-09-26T12:00:00"/>
    <n v="28653"/>
    <s v="GONZATRANS"/>
    <s v="Carga"/>
    <x v="0"/>
    <n v="6"/>
    <n v="11"/>
    <x v="0"/>
    <s v="CARREFOUR"/>
    <s v="DDP Cliente Inyección"/>
    <s v="Badajoz"/>
    <m/>
    <m/>
    <m/>
    <m/>
    <n v="30"/>
    <x v="0"/>
    <x v="197"/>
    <x v="4"/>
    <m/>
    <n v="0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0:00:00"/>
    <d v="1899-12-30T10:00:00"/>
    <m/>
    <x v="1"/>
    <s v="JAR"/>
    <d v="2019-09-26T10:00:00"/>
    <m/>
    <s v="DAVID BERTRAN"/>
    <s v="Carga"/>
    <x v="0"/>
    <n v="4"/>
    <n v="6"/>
    <x v="0"/>
    <s v="SIGMA "/>
    <s v="Proveedor Inyección"/>
    <s v="Abrera"/>
    <m/>
    <m/>
    <m/>
    <m/>
    <n v="15"/>
    <x v="5"/>
    <x v="197"/>
    <x v="14"/>
    <m/>
    <n v="0"/>
    <x v="0"/>
    <x v="0"/>
    <s v="SI"/>
    <s v="SI"/>
    <s v="SI"/>
    <n v="0"/>
    <n v="1"/>
    <s v="PROVEEDORES"/>
    <x v="39"/>
    <x v="9"/>
    <n v="468"/>
    <n v="18"/>
    <n v="0.2"/>
  </r>
  <r>
    <d v="2019-09-26T00:00:00"/>
    <d v="1899-12-30T09:30:00"/>
    <d v="1899-12-30T09:30:00"/>
    <m/>
    <x v="1"/>
    <s v="JAR"/>
    <d v="2019-09-26T09:30:00"/>
    <m/>
    <s v="NIKA"/>
    <s v="Descarga"/>
    <x v="0"/>
    <n v="1"/>
    <n v="1"/>
    <x v="0"/>
    <s v="POWDER"/>
    <s v="Proveedor Roto"/>
    <s v="PALAU"/>
    <m/>
    <m/>
    <m/>
    <m/>
    <n v="10"/>
    <x v="4"/>
    <x v="197"/>
    <x v="0"/>
    <m/>
    <n v="0"/>
    <x v="0"/>
    <x v="0"/>
    <s v="SI"/>
    <s v="SI"/>
    <s v="SI"/>
    <n v="0"/>
    <n v="1"/>
    <s v="PROVEEDORES"/>
    <x v="39"/>
    <x v="9"/>
    <n v="468"/>
    <n v="18"/>
    <n v="0.2"/>
  </r>
  <r>
    <d v="2019-09-26T00:00:00"/>
    <d v="1899-12-30T12:15:00"/>
    <m/>
    <m/>
    <x v="0"/>
    <s v="JAR"/>
    <d v="2019-09-26T12:30:00"/>
    <n v="29775"/>
    <s v="SUS MEDIOS"/>
    <s v="Carga"/>
    <x v="0"/>
    <n v="1"/>
    <n v="2"/>
    <x v="0"/>
    <s v="ARTIPLAS"/>
    <s v="Retira cliente Inyección"/>
    <s v="Vizcaya"/>
    <m/>
    <m/>
    <m/>
    <m/>
    <n v="15"/>
    <x v="5"/>
    <x v="197"/>
    <x v="36"/>
    <m/>
    <n v="0"/>
    <x v="0"/>
    <x v="0"/>
    <s v="No"/>
    <s v="Sin cita"/>
    <s v="Sin cita"/>
    <n v="1"/>
    <n v="0"/>
    <s v="CLIENTES"/>
    <x v="39"/>
    <x v="9"/>
    <n v="468"/>
    <n v="18"/>
    <n v="0.2"/>
  </r>
  <r>
    <d v="2019-09-26T00:00:00"/>
    <d v="1899-12-30T13:30:00"/>
    <d v="1899-12-30T13:30:00"/>
    <m/>
    <x v="1"/>
    <s v="JAR"/>
    <d v="2019-09-26T13:30:00"/>
    <m/>
    <s v="GONZATRANS"/>
    <s v="Carga"/>
    <x v="1"/>
    <n v="13.5"/>
    <n v="26"/>
    <x v="0"/>
    <s v="CARREFOUR"/>
    <s v="Recogida diaria"/>
    <s v="varios"/>
    <m/>
    <m/>
    <m/>
    <m/>
    <n v="45"/>
    <x v="0"/>
    <x v="197"/>
    <x v="6"/>
    <m/>
    <n v="1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8:30:00"/>
    <d v="1899-12-30T18:30:00"/>
    <m/>
    <x v="1"/>
    <s v="JAR"/>
    <d v="2019-09-26T18:30:00"/>
    <n v="28685"/>
    <s v="GONZATRANS"/>
    <s v="Carga"/>
    <x v="1"/>
    <n v="13.5"/>
    <n v="26"/>
    <x v="0"/>
    <s v="CARREFOUR"/>
    <s v="DDP Cliente Inyección"/>
    <s v="Cabrera de Mar"/>
    <m/>
    <m/>
    <m/>
    <m/>
    <m/>
    <x v="8"/>
    <x v="197"/>
    <x v="48"/>
    <m/>
    <n v="1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4:30:00"/>
    <d v="1899-12-30T14:30:00"/>
    <m/>
    <x v="1"/>
    <s v="JAR"/>
    <d v="2019-09-26T14:30:00"/>
    <m/>
    <s v="GONZATRANS"/>
    <s v="Carga"/>
    <x v="1"/>
    <n v="13.5"/>
    <n v="26"/>
    <x v="0"/>
    <s v="CARREFOUR"/>
    <s v="Recogida diaria"/>
    <s v="varios"/>
    <m/>
    <m/>
    <m/>
    <m/>
    <m/>
    <x v="8"/>
    <x v="197"/>
    <x v="12"/>
    <m/>
    <n v="1"/>
    <x v="0"/>
    <x v="0"/>
    <s v="SI"/>
    <s v="SI"/>
    <s v="SI"/>
    <n v="0"/>
    <n v="1"/>
    <s v="TRANS. PROPIO"/>
    <x v="39"/>
    <x v="9"/>
    <n v="468"/>
    <n v="18"/>
    <n v="0.2"/>
  </r>
  <r>
    <d v="2019-09-26T00:00:00"/>
    <d v="1899-12-30T16:30:00"/>
    <d v="1899-12-30T16:30:00"/>
    <m/>
    <x v="1"/>
    <s v="JAR"/>
    <d v="2019-09-26T16:30:00"/>
    <m/>
    <s v="ALGAITRUCK"/>
    <s v="Carga"/>
    <x v="1"/>
    <n v="13.5"/>
    <n v="26"/>
    <x v="0"/>
    <s v="SCHOELLER LORQUI"/>
    <s v="Entre plantas"/>
    <s v="Murcia"/>
    <m/>
    <m/>
    <m/>
    <m/>
    <n v="45"/>
    <x v="4"/>
    <x v="197"/>
    <x v="39"/>
    <m/>
    <n v="1"/>
    <x v="0"/>
    <x v="0"/>
    <s v="SI"/>
    <s v="SI"/>
    <s v="Adelanto"/>
    <n v="0"/>
    <n v="1"/>
    <s v="TRANS. PROPIO"/>
    <x v="39"/>
    <x v="9"/>
    <n v="468"/>
    <n v="18"/>
    <n v="0.2"/>
  </r>
  <r>
    <d v="2019-09-26T00:00:00"/>
    <d v="1899-12-30T17:00:00"/>
    <d v="1899-12-30T17:00:00"/>
    <m/>
    <x v="1"/>
    <s v="JAR"/>
    <d v="2019-09-26T17:00:00"/>
    <m/>
    <s v="JOSE REY"/>
    <s v="Descarga"/>
    <x v="1"/>
    <n v="13.5"/>
    <n v="26"/>
    <x v="0"/>
    <s v="POLIURETANOS RIVAS"/>
    <s v="Proveedor Roto"/>
    <s v="PALAU"/>
    <m/>
    <m/>
    <m/>
    <m/>
    <n v="45"/>
    <x v="6"/>
    <x v="197"/>
    <x v="41"/>
    <m/>
    <n v="1"/>
    <x v="0"/>
    <x v="0"/>
    <s v="SI"/>
    <s v="SI"/>
    <s v="SI"/>
    <n v="0"/>
    <n v="1"/>
    <s v="PROVEEDORES"/>
    <x v="39"/>
    <x v="9"/>
    <n v="468"/>
    <n v="18"/>
    <n v="0.2"/>
  </r>
  <r>
    <d v="2019-09-26T00:00:00"/>
    <d v="1899-12-30T16:00:00"/>
    <d v="1899-12-30T16:00:00"/>
    <m/>
    <x v="1"/>
    <s v="JAR"/>
    <d v="2019-09-26T16:00:00"/>
    <n v="28930"/>
    <s v="DAVID BERTRAN"/>
    <s v="Carga"/>
    <x v="0"/>
    <n v="4"/>
    <n v="6"/>
    <x v="0"/>
    <s v="CONTINENTAL "/>
    <s v="DDP Cliente Inyección"/>
    <s v="Sant Esteve Ses."/>
    <m/>
    <m/>
    <m/>
    <m/>
    <n v="15"/>
    <x v="8"/>
    <x v="197"/>
    <x v="120"/>
    <m/>
    <n v="0"/>
    <x v="0"/>
    <x v="0"/>
    <s v="SI"/>
    <s v="SI"/>
    <s v="Adelanto"/>
    <n v="0"/>
    <n v="1"/>
    <s v="TRANS. PROPIO"/>
    <x v="39"/>
    <x v="9"/>
    <n v="468"/>
    <n v="18"/>
    <n v="0.2"/>
  </r>
  <r>
    <d v="2019-09-27T00:00:00"/>
    <d v="1899-12-30T16:45:00"/>
    <d v="1899-12-30T16:45:00"/>
    <m/>
    <x v="1"/>
    <s v="JAR"/>
    <d v="2019-09-27T17:00:00"/>
    <m/>
    <s v="SUS MEDIOS"/>
    <s v="Carga"/>
    <x v="0"/>
    <n v="2"/>
    <n v="4"/>
    <x v="0"/>
    <s v="AQUA AMBIENT"/>
    <s v="Retira cliente Roto"/>
    <s v="varios"/>
    <m/>
    <m/>
    <m/>
    <m/>
    <n v="15"/>
    <x v="4"/>
    <x v="198"/>
    <x v="87"/>
    <m/>
    <n v="0"/>
    <x v="0"/>
    <x v="0"/>
    <s v="SI"/>
    <s v="SI"/>
    <s v="SI"/>
    <n v="0"/>
    <n v="1"/>
    <s v="CLIENTES"/>
    <x v="39"/>
    <x v="9"/>
    <n v="468"/>
    <n v="18"/>
    <n v="0.2"/>
  </r>
  <r>
    <d v="2019-09-27T00:00:00"/>
    <d v="1899-12-30T12:00:00"/>
    <d v="1899-12-30T12:00:00"/>
    <m/>
    <x v="1"/>
    <s v="JAR"/>
    <d v="2019-09-27T12:00:00"/>
    <s v="CB-1420"/>
    <s v="NOUTRANSPORT"/>
    <s v="Descarga"/>
    <x v="1"/>
    <n v="13.5"/>
    <n v="26"/>
    <x v="0"/>
    <s v="SCHOELLER GAILLON"/>
    <s v="Filial Import"/>
    <s v="GAILLON"/>
    <m/>
    <m/>
    <m/>
    <m/>
    <n v="60"/>
    <x v="0"/>
    <x v="198"/>
    <x v="4"/>
    <m/>
    <n v="1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14:00:00"/>
    <d v="1899-12-30T14:00:00"/>
    <m/>
    <x v="1"/>
    <s v="JAR"/>
    <d v="2019-09-27T14:00:00"/>
    <m/>
    <s v="NOUTRANSPORT"/>
    <s v="Descarga"/>
    <x v="1"/>
    <n v="13.5"/>
    <n v="33"/>
    <x v="0"/>
    <s v="SCHOELLER GAILLON"/>
    <s v="Filial Import"/>
    <s v="GAILLON"/>
    <m/>
    <m/>
    <m/>
    <m/>
    <n v="60"/>
    <x v="4"/>
    <x v="198"/>
    <x v="42"/>
    <m/>
    <n v="1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11:00:00"/>
    <d v="1899-12-30T11:00:00"/>
    <m/>
    <x v="1"/>
    <s v="JAR"/>
    <d v="2019-09-27T11:00:00"/>
    <m/>
    <s v="SESE"/>
    <s v="Carga"/>
    <x v="1"/>
    <n v="13.5"/>
    <n v="22"/>
    <x v="0"/>
    <s v="VALEO MARRUECOS"/>
    <s v="Retira cliente Inyección"/>
    <s v="Marruecos"/>
    <m/>
    <s v="0612dnx r1017bbb"/>
    <m/>
    <m/>
    <n v="45"/>
    <x v="0"/>
    <x v="198"/>
    <x v="2"/>
    <m/>
    <n v="1"/>
    <x v="0"/>
    <x v="0"/>
    <s v="SI"/>
    <s v="SI"/>
    <s v="SI"/>
    <n v="0"/>
    <n v="1"/>
    <s v="CLIENTES"/>
    <x v="39"/>
    <x v="9"/>
    <n v="468"/>
    <n v="18"/>
    <n v="0.2"/>
  </r>
  <r>
    <d v="2019-09-27T00:00:00"/>
    <d v="1899-12-30T14:30:00"/>
    <d v="1899-12-30T14:30:00"/>
    <m/>
    <x v="1"/>
    <s v="JAR"/>
    <d v="2019-09-27T14:30:00"/>
    <n v="29611"/>
    <s v="SUS MEDIOS"/>
    <s v="Carga"/>
    <x v="0"/>
    <n v="6"/>
    <n v="12"/>
    <x v="0"/>
    <s v="CABLEADOS Y MONTAJES"/>
    <s v="Retira cliente Roto"/>
    <s v="banyoles"/>
    <m/>
    <m/>
    <m/>
    <m/>
    <n v="30"/>
    <x v="8"/>
    <x v="198"/>
    <x v="12"/>
    <m/>
    <n v="0"/>
    <x v="0"/>
    <x v="0"/>
    <s v="SI"/>
    <s v="SI"/>
    <s v="SI"/>
    <n v="0"/>
    <n v="1"/>
    <s v="CLIENTES"/>
    <x v="39"/>
    <x v="9"/>
    <n v="468"/>
    <n v="18"/>
    <n v="0.2"/>
  </r>
  <r>
    <d v="2019-09-27T00:00:00"/>
    <d v="1899-12-30T16:00:00"/>
    <d v="1899-12-30T16:00:00"/>
    <m/>
    <x v="1"/>
    <s v="JAR"/>
    <d v="2019-09-27T16:00:00"/>
    <n v="29826"/>
    <s v="GONZATRANS"/>
    <s v="Carga"/>
    <x v="1"/>
    <n v="13.5"/>
    <n v="26"/>
    <x v="2"/>
    <s v="GONZATRANS"/>
    <s v="DDP Cliente Inyección"/>
    <s v="Valencia"/>
    <m/>
    <m/>
    <m/>
    <m/>
    <n v="45"/>
    <x v="8"/>
    <x v="198"/>
    <x v="13"/>
    <m/>
    <n v="1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17:00:00"/>
    <d v="1899-12-30T17:00:00"/>
    <m/>
    <x v="1"/>
    <s v="JAR"/>
    <d v="2019-09-27T17:00:00"/>
    <n v="29826"/>
    <s v="GONZATRANS"/>
    <s v="Carga"/>
    <x v="1"/>
    <n v="13.5"/>
    <n v="26"/>
    <x v="2"/>
    <s v="GONZATRANS"/>
    <s v="DDP Cliente Inyección"/>
    <s v="Valencia"/>
    <m/>
    <m/>
    <m/>
    <m/>
    <n v="45"/>
    <x v="8"/>
    <x v="198"/>
    <x v="41"/>
    <m/>
    <n v="1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07:00:00"/>
    <d v="1899-12-30T07:00:00"/>
    <m/>
    <x v="1"/>
    <s v="JAR"/>
    <d v="2019-09-27T07:00:00"/>
    <m/>
    <s v="GONZATRANS"/>
    <s v="Carga"/>
    <x v="1"/>
    <n v="13.5"/>
    <n v="23"/>
    <x v="0"/>
    <s v="GONZATRANS"/>
    <s v="DDP Cliente Inyección"/>
    <s v="varios"/>
    <m/>
    <m/>
    <m/>
    <m/>
    <m/>
    <x v="0"/>
    <x v="198"/>
    <x v="61"/>
    <m/>
    <n v="1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18:00:00"/>
    <d v="1899-12-30T18:00:00"/>
    <m/>
    <x v="1"/>
    <s v="JAR"/>
    <d v="2019-09-27T18:00:00"/>
    <s v="6007607-6007782-6007787"/>
    <s v="SUS MEDIOS"/>
    <s v="Carga"/>
    <x v="0"/>
    <n v="8"/>
    <n v="13"/>
    <x v="0"/>
    <s v="SCHOELLER ITALIA"/>
    <s v="Retira cliente Filial"/>
    <s v="Italia"/>
    <m/>
    <m/>
    <m/>
    <m/>
    <n v="30"/>
    <x v="4"/>
    <x v="198"/>
    <x v="47"/>
    <m/>
    <n v="0"/>
    <x v="0"/>
    <x v="0"/>
    <s v="SI"/>
    <s v="SI"/>
    <s v="SI"/>
    <n v="0"/>
    <n v="1"/>
    <s v="CLIENTES"/>
    <x v="39"/>
    <x v="9"/>
    <n v="468"/>
    <n v="18"/>
    <n v="0.2"/>
  </r>
  <r>
    <d v="2019-09-27T00:00:00"/>
    <d v="1899-12-30T09:00:00"/>
    <d v="1899-12-30T09:00:00"/>
    <m/>
    <x v="1"/>
    <s v="MR"/>
    <d v="2019-09-27T09:00:00"/>
    <s v="28657 Y 28658"/>
    <s v="GONZATRANS"/>
    <s v="Carga"/>
    <x v="1"/>
    <n v="13.5"/>
    <n v="22"/>
    <x v="0"/>
    <s v="GONZATRANS"/>
    <s v="Recogida diaria"/>
    <s v="PALAU"/>
    <m/>
    <m/>
    <m/>
    <m/>
    <m/>
    <x v="0"/>
    <x v="198"/>
    <x v="22"/>
    <m/>
    <n v="1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08:30:00"/>
    <m/>
    <m/>
    <x v="0"/>
    <s v="MR"/>
    <d v="2019-09-27T08:30:00"/>
    <m/>
    <s v="ALGAITRUCK"/>
    <s v="Descarga"/>
    <x v="1"/>
    <n v="13.5"/>
    <n v="26"/>
    <x v="0"/>
    <s v="SCHOELLER LORQUI"/>
    <s v="Entre plantas"/>
    <s v="PALAU"/>
    <m/>
    <m/>
    <m/>
    <m/>
    <m/>
    <x v="4"/>
    <x v="198"/>
    <x v="20"/>
    <m/>
    <n v="1"/>
    <x v="0"/>
    <x v="0"/>
    <s v="No"/>
    <s v="Sin cita"/>
    <s v="Sin cita"/>
    <n v="1"/>
    <n v="0"/>
    <s v="TRANS. PROPIO"/>
    <x v="39"/>
    <x v="9"/>
    <n v="468"/>
    <n v="18"/>
    <n v="0.2"/>
  </r>
  <r>
    <d v="2019-09-27T00:00:00"/>
    <d v="1899-12-30T09:08:00"/>
    <m/>
    <m/>
    <x v="0"/>
    <s v="MR"/>
    <d v="2019-09-27T09:00:00"/>
    <n v="213004865"/>
    <s v="SUS MEDIOS"/>
    <s v="Descarga"/>
    <x v="0"/>
    <n v="1"/>
    <n v="1"/>
    <x v="0"/>
    <s v="SUTEIN "/>
    <s v="Proveedor Roto"/>
    <s v="PALAU"/>
    <m/>
    <m/>
    <m/>
    <m/>
    <m/>
    <x v="4"/>
    <x v="198"/>
    <x v="248"/>
    <m/>
    <n v="0"/>
    <x v="0"/>
    <x v="0"/>
    <s v="No"/>
    <s v="Sin cita"/>
    <s v="Sin cita"/>
    <n v="1"/>
    <n v="0"/>
    <s v="PROVEEDORES"/>
    <x v="39"/>
    <x v="9"/>
    <n v="468"/>
    <n v="18"/>
    <n v="0.2"/>
  </r>
  <r>
    <d v="2019-09-27T00:00:00"/>
    <d v="1899-12-30T13:00:00"/>
    <d v="1899-12-30T13:00:00"/>
    <m/>
    <x v="1"/>
    <s v="MR"/>
    <d v="2019-09-27T13:00:00"/>
    <s v="29188, 29637 Y 29763"/>
    <s v="SUS MEDIOS"/>
    <s v="Carga"/>
    <x v="0"/>
    <n v="3"/>
    <n v="6"/>
    <x v="0"/>
    <s v="3 OPAL CENTRAL DE ENVASES"/>
    <s v="Retira cliente Inyección"/>
    <s v="MADRID"/>
    <m/>
    <m/>
    <m/>
    <m/>
    <n v="20"/>
    <x v="5"/>
    <x v="198"/>
    <x v="37"/>
    <m/>
    <n v="0"/>
    <x v="0"/>
    <x v="0"/>
    <s v="SI"/>
    <s v="SI"/>
    <s v="SI"/>
    <n v="0"/>
    <n v="1"/>
    <s v="CLIENTES"/>
    <x v="39"/>
    <x v="9"/>
    <n v="468"/>
    <n v="18"/>
    <n v="0.2"/>
  </r>
  <r>
    <d v="2019-09-27T00:00:00"/>
    <d v="1899-12-30T17:15:00"/>
    <d v="1899-12-30T17:15:00"/>
    <m/>
    <x v="1"/>
    <s v="JAR"/>
    <d v="2019-09-27T17:30:00"/>
    <n v="27418"/>
    <s v="TRANSABADELL"/>
    <s v="Carga"/>
    <x v="0"/>
    <n v="1"/>
    <n v="1"/>
    <x v="0"/>
    <s v="TRANSABADELL"/>
    <s v="Recogida diaria"/>
    <s v="varios"/>
    <m/>
    <m/>
    <m/>
    <m/>
    <n v="15"/>
    <x v="8"/>
    <x v="198"/>
    <x v="93"/>
    <m/>
    <n v="0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15:00:00"/>
    <d v="1899-12-30T15:00:00"/>
    <m/>
    <x v="1"/>
    <s v="MR"/>
    <d v="2019-09-27T15:00:00"/>
    <m/>
    <s v="BREGER"/>
    <s v="Carga"/>
    <x v="1"/>
    <n v="13.5"/>
    <n v="26"/>
    <x v="0"/>
    <s v="SCHOELLER FRANCIA"/>
    <s v="Retira cliente Filial"/>
    <s v="Gaillon"/>
    <s v="VARIOS PEDIDOS."/>
    <m/>
    <m/>
    <m/>
    <n v="40"/>
    <x v="4"/>
    <x v="198"/>
    <x v="37"/>
    <m/>
    <n v="1"/>
    <x v="0"/>
    <x v="0"/>
    <s v="SI"/>
    <s v="SI"/>
    <s v="Adelanto"/>
    <n v="0"/>
    <n v="1"/>
    <s v="CLIENTES"/>
    <x v="39"/>
    <x v="9"/>
    <n v="468"/>
    <n v="18"/>
    <n v="0.2"/>
  </r>
  <r>
    <d v="2019-09-27T00:00:00"/>
    <d v="1899-12-30T08:00:00"/>
    <d v="1899-12-30T08:00:00"/>
    <m/>
    <x v="1"/>
    <s v="JAR"/>
    <d v="2019-09-27T08:00:00"/>
    <n v="30035"/>
    <s v="DAVID BERTRAN"/>
    <s v="Carga"/>
    <x v="0"/>
    <n v="1"/>
    <n v="1"/>
    <x v="0"/>
    <s v="ITC"/>
    <s v="DDP Cliente Roto"/>
    <s v="Sta. Perpetua"/>
    <m/>
    <m/>
    <m/>
    <m/>
    <n v="10"/>
    <x v="0"/>
    <x v="198"/>
    <x v="9"/>
    <m/>
    <n v="0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09:30:00"/>
    <d v="1899-12-30T09:30:00"/>
    <m/>
    <x v="1"/>
    <s v="JAR"/>
    <d v="2019-09-27T09:30:00"/>
    <n v="28370"/>
    <s v="DAVID BERTRAN"/>
    <s v="Carga"/>
    <x v="0"/>
    <n v="4"/>
    <n v="6"/>
    <x v="0"/>
    <s v="DAVID BERTRAN"/>
    <s v="DDP Cliente Inyección"/>
    <s v="barcelona"/>
    <m/>
    <m/>
    <m/>
    <m/>
    <n v="15"/>
    <x v="4"/>
    <x v="198"/>
    <x v="0"/>
    <m/>
    <n v="0"/>
    <x v="0"/>
    <x v="0"/>
    <s v="SI"/>
    <s v="SI"/>
    <s v="SI"/>
    <n v="0"/>
    <n v="1"/>
    <s v="TRANS. PROPIO"/>
    <x v="39"/>
    <x v="9"/>
    <n v="468"/>
    <n v="18"/>
    <n v="0.2"/>
  </r>
  <r>
    <d v="2019-09-27T00:00:00"/>
    <d v="1899-12-30T10:30:00"/>
    <d v="1899-12-30T10:30:00"/>
    <m/>
    <x v="1"/>
    <s v="JAR"/>
    <d v="2019-09-27T10:30:00"/>
    <m/>
    <s v="GARVI"/>
    <s v="Descarga"/>
    <x v="1"/>
    <n v="13.5"/>
    <n v="24"/>
    <x v="0"/>
    <s v="ALTOPLAST"/>
    <s v="Proveedor Inyección"/>
    <s v="PALAU"/>
    <m/>
    <m/>
    <m/>
    <m/>
    <n v="45"/>
    <x v="0"/>
    <x v="198"/>
    <x v="1"/>
    <m/>
    <n v="1"/>
    <x v="0"/>
    <x v="0"/>
    <s v="SI"/>
    <s v="SI"/>
    <s v="SI"/>
    <n v="0"/>
    <n v="1"/>
    <s v="PROVEEDORES"/>
    <x v="39"/>
    <x v="9"/>
    <n v="468"/>
    <n v="18"/>
    <n v="0.2"/>
  </r>
  <r>
    <d v="2019-09-27T00:00:00"/>
    <d v="1899-12-30T12:30:00"/>
    <d v="1899-12-30T12:30:00"/>
    <m/>
    <x v="1"/>
    <s v="JAR"/>
    <d v="2019-09-27T12:30:00"/>
    <n v="29811"/>
    <s v="J H L"/>
    <s v="Carga"/>
    <x v="1"/>
    <n v="13.5"/>
    <n v="24"/>
    <x v="0"/>
    <s v="VARIOS"/>
    <s v="DDP Cliente Inyección"/>
    <s v="Portugal"/>
    <m/>
    <m/>
    <m/>
    <m/>
    <n v="60"/>
    <x v="6"/>
    <x v="198"/>
    <x v="201"/>
    <m/>
    <n v="1"/>
    <x v="0"/>
    <x v="0"/>
    <s v="SI"/>
    <s v="SI"/>
    <s v="Retraso"/>
    <n v="1"/>
    <n v="0"/>
    <s v="TRANS. PROPIO"/>
    <x v="39"/>
    <x v="9"/>
    <n v="468"/>
    <n v="18"/>
    <n v="0.2"/>
  </r>
  <r>
    <d v="2019-09-27T00:00:00"/>
    <d v="1899-12-30T11:30:00"/>
    <d v="1899-12-30T11:30:00"/>
    <m/>
    <x v="1"/>
    <s v="JAR"/>
    <d v="2019-09-27T11:30:00"/>
    <m/>
    <s v="NIKA"/>
    <s v="Descarga"/>
    <x v="0"/>
    <n v="1"/>
    <n v="2"/>
    <x v="0"/>
    <s v="POWDER"/>
    <s v="Proveedor Roto"/>
    <s v="PALAU"/>
    <m/>
    <m/>
    <m/>
    <m/>
    <n v="15"/>
    <x v="4"/>
    <x v="198"/>
    <x v="3"/>
    <m/>
    <n v="0"/>
    <x v="0"/>
    <x v="0"/>
    <s v="SI"/>
    <s v="SI"/>
    <s v="SI"/>
    <n v="0"/>
    <n v="1"/>
    <s v="PROVEEDORES"/>
    <x v="39"/>
    <x v="9"/>
    <n v="468"/>
    <n v="18"/>
    <n v="0.2"/>
  </r>
  <r>
    <d v="2019-09-27T00:00:00"/>
    <d v="1899-12-30T12:45:00"/>
    <m/>
    <m/>
    <x v="0"/>
    <s v="JAR"/>
    <d v="2019-09-27T13:00:00"/>
    <n v="29773"/>
    <s v="RHENUS LOGISTICS"/>
    <s v="Carga"/>
    <x v="0"/>
    <n v="2"/>
    <n v="2"/>
    <x v="0"/>
    <s v="CARREFOUR"/>
    <s v="DDP Cliente Inyección"/>
    <s v="Baleares"/>
    <m/>
    <m/>
    <m/>
    <m/>
    <n v="15"/>
    <x v="5"/>
    <x v="198"/>
    <x v="54"/>
    <m/>
    <n v="0"/>
    <x v="0"/>
    <x v="0"/>
    <s v="No"/>
    <s v="Sin cita"/>
    <s v="Sin cita"/>
    <n v="1"/>
    <n v="0"/>
    <s v="TRANS. PROPIO"/>
    <x v="39"/>
    <x v="9"/>
    <n v="468"/>
    <n v="18"/>
    <n v="0.2"/>
  </r>
  <r>
    <d v="2019-09-27T00:00:00"/>
    <d v="1899-12-30T16:30:00"/>
    <d v="1899-12-30T16:30:00"/>
    <m/>
    <x v="1"/>
    <s v="JAR"/>
    <d v="2019-09-27T16:30:00"/>
    <s v="29072-29092"/>
    <s v="SESE"/>
    <s v="Carga"/>
    <x v="0"/>
    <n v="3"/>
    <n v="6"/>
    <x v="0"/>
    <s v="VALEO"/>
    <s v="Retira cliente Inyección"/>
    <s v="Jaén"/>
    <m/>
    <s v="0949JLT   R3952BCV   "/>
    <m/>
    <m/>
    <n v="30"/>
    <x v="8"/>
    <x v="198"/>
    <x v="8"/>
    <m/>
    <n v="0"/>
    <x v="0"/>
    <x v="0"/>
    <s v="SI"/>
    <s v="SI"/>
    <s v="SI"/>
    <n v="0"/>
    <n v="1"/>
    <s v="CLIENTES"/>
    <x v="39"/>
    <x v="9"/>
    <n v="468"/>
    <n v="18"/>
    <n v="0.2"/>
  </r>
  <r>
    <d v="2019-09-27T00:00:00"/>
    <d v="1899-12-30T19:00:00"/>
    <m/>
    <m/>
    <x v="0"/>
    <s v="JAR"/>
    <d v="2019-09-27T19:00:00"/>
    <n v="29495"/>
    <s v="SESE"/>
    <s v="Carga"/>
    <x v="1"/>
    <n v="13.5"/>
    <n v="22"/>
    <x v="0"/>
    <s v="VALEO MARRUECOS"/>
    <s v="Retira cliente Inyección"/>
    <s v="Marruecos"/>
    <m/>
    <m/>
    <m/>
    <m/>
    <n v="60"/>
    <x v="8"/>
    <x v="198"/>
    <x v="57"/>
    <m/>
    <n v="1"/>
    <x v="0"/>
    <x v="0"/>
    <s v="No"/>
    <s v="Sin cita"/>
    <s v="Sin cita"/>
    <n v="1"/>
    <n v="0"/>
    <s v="CLIENTES"/>
    <x v="39"/>
    <x v="9"/>
    <n v="468"/>
    <n v="18"/>
    <n v="0.2"/>
  </r>
  <r>
    <d v="2019-09-27T00:00:00"/>
    <d v="1899-12-30T20:00:00"/>
    <m/>
    <m/>
    <x v="0"/>
    <s v="JAR"/>
    <d v="2019-09-27T20:00:00"/>
    <s v="29504-29669"/>
    <s v="SESE"/>
    <s v="Carga"/>
    <x v="1"/>
    <n v="13.5"/>
    <n v="22"/>
    <x v="0"/>
    <s v="VALEO MARRUECOS"/>
    <s v="Retira cliente Inyección"/>
    <s v="Marruecos"/>
    <m/>
    <m/>
    <m/>
    <m/>
    <n v="45"/>
    <x v="8"/>
    <x v="198"/>
    <x v="50"/>
    <m/>
    <n v="1"/>
    <x v="0"/>
    <x v="0"/>
    <s v="No"/>
    <s v="Sin cita"/>
    <s v="Sin cita"/>
    <n v="1"/>
    <n v="0"/>
    <s v="CLIENTES"/>
    <x v="39"/>
    <x v="9"/>
    <n v="468"/>
    <n v="18"/>
    <n v="0.2"/>
  </r>
  <r>
    <d v="2019-09-27T00:00:00"/>
    <d v="1899-12-30T13:30:00"/>
    <d v="1899-12-30T13:30:00"/>
    <m/>
    <x v="1"/>
    <s v="JAR"/>
    <d v="2019-09-27T13:30:00"/>
    <m/>
    <s v="DAVID BERTRAN"/>
    <s v="Carga"/>
    <x v="0"/>
    <n v="4"/>
    <n v="6"/>
    <x v="0"/>
    <s v="RESIDUOS "/>
    <s v="Recogida diaria"/>
    <s v="La llagosta"/>
    <m/>
    <m/>
    <m/>
    <m/>
    <n v="20"/>
    <x v="2"/>
    <x v="198"/>
    <x v="6"/>
    <m/>
    <n v="0"/>
    <x v="0"/>
    <x v="0"/>
    <s v="SI"/>
    <s v="SI"/>
    <s v="SI"/>
    <n v="0"/>
    <n v="1"/>
    <s v="TRANS. PROPIO"/>
    <x v="39"/>
    <x v="9"/>
    <n v="468"/>
    <n v="18"/>
    <n v="0.2"/>
  </r>
  <r>
    <d v="2019-09-28T00:00:00"/>
    <d v="1899-12-30T10:00:00"/>
    <m/>
    <m/>
    <x v="0"/>
    <s v="JAR"/>
    <d v="2019-09-28T10:00:00"/>
    <n v="29668"/>
    <s v="SESE"/>
    <s v="Carga"/>
    <x v="1"/>
    <n v="13.5"/>
    <n v="22"/>
    <x v="0"/>
    <s v="VALEO MARRUECOS"/>
    <s v="Retira cliente Inyección"/>
    <s v="Marruecos"/>
    <m/>
    <m/>
    <m/>
    <m/>
    <n v="60"/>
    <x v="14"/>
    <x v="199"/>
    <x v="14"/>
    <m/>
    <n v="1"/>
    <x v="0"/>
    <x v="0"/>
    <s v="No"/>
    <s v="Sin cita"/>
    <s v="Sin cita"/>
    <n v="1"/>
    <n v="0"/>
    <s v="CLIENTES"/>
    <x v="39"/>
    <x v="9"/>
    <n v="468"/>
    <n v="18"/>
    <n v="0.2"/>
  </r>
  <r>
    <d v="2019-09-30T00:00:00"/>
    <d v="1899-12-30T11:00:00"/>
    <d v="1899-12-30T11:00:00"/>
    <m/>
    <x v="1"/>
    <s v="JAR"/>
    <d v="2019-09-30T11:00:00"/>
    <n v="6007781"/>
    <s v="SUS MEDIOS"/>
    <s v="Carga"/>
    <x v="1"/>
    <n v="13.5"/>
    <n v="17"/>
    <x v="0"/>
    <s v="SCHOELLER UK"/>
    <s v="Retira cliente Filial"/>
    <s v="Uk"/>
    <m/>
    <m/>
    <m/>
    <m/>
    <n v="45"/>
    <x v="0"/>
    <x v="200"/>
    <x v="2"/>
    <m/>
    <n v="1"/>
    <x v="0"/>
    <x v="0"/>
    <s v="SI"/>
    <s v="SI"/>
    <s v="SI"/>
    <n v="0"/>
    <n v="1"/>
    <s v="CLIENTES"/>
    <x v="40"/>
    <x v="9"/>
    <n v="468"/>
    <n v="18"/>
    <n v="0.2"/>
  </r>
  <r>
    <d v="2019-09-30T00:00:00"/>
    <d v="1899-12-30T10:00:00"/>
    <d v="1899-12-30T10:00:00"/>
    <m/>
    <x v="1"/>
    <s v="JAR"/>
    <d v="2019-09-30T10:00:00"/>
    <n v="6007554"/>
    <s v="BREGER"/>
    <s v="Carga"/>
    <x v="0"/>
    <n v="8"/>
    <n v="17"/>
    <x v="0"/>
    <s v="SCHOELLER FRANCIA"/>
    <s v="Retira cliente Filial"/>
    <s v="France"/>
    <m/>
    <m/>
    <m/>
    <m/>
    <n v="40"/>
    <x v="0"/>
    <x v="200"/>
    <x v="5"/>
    <m/>
    <n v="0"/>
    <x v="0"/>
    <x v="0"/>
    <s v="SI"/>
    <s v="SI"/>
    <s v="Retraso"/>
    <n v="1"/>
    <n v="0"/>
    <s v="CLIENTES"/>
    <x v="40"/>
    <x v="9"/>
    <n v="468"/>
    <n v="18"/>
    <n v="0.2"/>
  </r>
  <r>
    <d v="2019-09-30T00:00:00"/>
    <d v="1899-12-30T18:00:00"/>
    <d v="1899-12-30T18:00:00"/>
    <m/>
    <x v="1"/>
    <s v="JAR"/>
    <d v="2019-09-30T18:00:00"/>
    <m/>
    <s v="GONZATRANS"/>
    <s v="Carga"/>
    <x v="0"/>
    <n v="10"/>
    <n v="20"/>
    <x v="0"/>
    <s v="GONZATRANS"/>
    <s v="Recogida diaria"/>
    <s v="varios"/>
    <m/>
    <m/>
    <m/>
    <m/>
    <n v="45"/>
    <x v="8"/>
    <x v="200"/>
    <x v="47"/>
    <m/>
    <n v="0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12:30:00"/>
    <d v="1899-12-30T12:30:00"/>
    <m/>
    <x v="1"/>
    <s v="JAR"/>
    <d v="2019-09-30T12:30:00"/>
    <m/>
    <s v="NIKA"/>
    <s v="Descarga"/>
    <x v="0"/>
    <n v="1"/>
    <n v="2"/>
    <x v="0"/>
    <s v="POWDER"/>
    <s v="Proveedor Roto"/>
    <s v="PALAU"/>
    <m/>
    <m/>
    <m/>
    <m/>
    <n v="20"/>
    <x v="4"/>
    <x v="200"/>
    <x v="5"/>
    <m/>
    <n v="0"/>
    <x v="0"/>
    <x v="0"/>
    <s v="SI"/>
    <s v="SI"/>
    <s v="SI"/>
    <n v="0"/>
    <n v="1"/>
    <s v="PROVEEDORES"/>
    <x v="40"/>
    <x v="9"/>
    <n v="468"/>
    <n v="18"/>
    <n v="0.2"/>
  </r>
  <r>
    <d v="2019-09-30T00:00:00"/>
    <d v="1899-12-30T12:00:00"/>
    <d v="1899-12-30T12:00:00"/>
    <m/>
    <x v="1"/>
    <s v="JAR"/>
    <d v="2019-09-30T12:00:00"/>
    <n v="6007778"/>
    <s v="BREGER"/>
    <s v="Carga"/>
    <x v="0"/>
    <n v="9"/>
    <n v="17"/>
    <x v="0"/>
    <s v="SCHOELLER FRANCIA"/>
    <s v="Retira cliente Filial"/>
    <s v="France"/>
    <m/>
    <m/>
    <m/>
    <m/>
    <n v="40"/>
    <x v="4"/>
    <x v="200"/>
    <x v="2"/>
    <m/>
    <n v="0"/>
    <x v="0"/>
    <x v="0"/>
    <s v="SI"/>
    <s v="SI"/>
    <s v="Adelanto"/>
    <n v="0"/>
    <n v="1"/>
    <s v="CLIENTES"/>
    <x v="40"/>
    <x v="9"/>
    <n v="468"/>
    <n v="18"/>
    <n v="0.2"/>
  </r>
  <r>
    <d v="2019-09-30T00:00:00"/>
    <d v="1899-12-30T11:30:00"/>
    <d v="1899-12-30T11:30:00"/>
    <m/>
    <x v="1"/>
    <s v="JAR"/>
    <d v="2019-09-30T11:30:00"/>
    <n v="29843"/>
    <s v="SUS MEDIOS"/>
    <s v="Carga"/>
    <x v="0"/>
    <n v="1"/>
    <n v="2"/>
    <x v="0"/>
    <s v="HUBEL VERDE"/>
    <s v="Retira cliente Roto"/>
    <s v="Portugal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9-30T00:00:00"/>
    <d v="1899-12-30T17:15:00"/>
    <d v="1899-12-30T17:15:00"/>
    <m/>
    <x v="1"/>
    <s v="JAR"/>
    <d v="2019-09-30T17:30:00"/>
    <n v="27418"/>
    <s v="TRANSABADELL"/>
    <s v="Carga"/>
    <x v="0"/>
    <n v="1"/>
    <n v="1"/>
    <x v="0"/>
    <s v="TRANSABADELL"/>
    <s v="Recogida diaria"/>
    <s v="varios"/>
    <m/>
    <m/>
    <m/>
    <m/>
    <n v="20"/>
    <x v="8"/>
    <x v="200"/>
    <x v="93"/>
    <m/>
    <n v="0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08:00:00"/>
    <d v="1899-12-30T08:00:00"/>
    <m/>
    <x v="1"/>
    <s v="JAR"/>
    <d v="2019-09-30T08:00:00"/>
    <m/>
    <s v="DAVID BERTRAN"/>
    <s v="Carga"/>
    <x v="0"/>
    <n v="4"/>
    <n v="4"/>
    <x v="0"/>
    <s v="REGABER"/>
    <s v="DDP Cliente Roto"/>
    <s v="Parets"/>
    <m/>
    <m/>
    <m/>
    <m/>
    <n v="20"/>
    <x v="0"/>
    <x v="200"/>
    <x v="9"/>
    <m/>
    <n v="0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10:30:00"/>
    <d v="1899-12-30T10:30:00"/>
    <m/>
    <x v="1"/>
    <s v="JAR"/>
    <d v="2019-09-30T10:30:00"/>
    <m/>
    <s v="ALGAITRUCK"/>
    <s v="Carga"/>
    <x v="1"/>
    <n v="13.5"/>
    <n v="26"/>
    <x v="0"/>
    <s v="SCHOELLER LORQUI"/>
    <s v="Entre plantas"/>
    <s v="Murcia"/>
    <m/>
    <m/>
    <m/>
    <m/>
    <n v="60"/>
    <x v="0"/>
    <x v="200"/>
    <x v="1"/>
    <m/>
    <n v="1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09:30:00"/>
    <d v="1899-12-30T09:30:00"/>
    <m/>
    <x v="1"/>
    <s v="JAR"/>
    <d v="2019-09-30T09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200"/>
    <x v="0"/>
    <m/>
    <n v="1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09:00:00"/>
    <d v="1899-12-30T09:00:00"/>
    <m/>
    <x v="1"/>
    <s v="JAR"/>
    <d v="2019-09-30T09:00:00"/>
    <m/>
    <s v="DAVID BERTRAN"/>
    <s v="Carga"/>
    <x v="0"/>
    <n v="4"/>
    <n v="6"/>
    <x v="0"/>
    <s v="RESIDUOS "/>
    <s v="Recogida diaria"/>
    <s v="La Llagosta"/>
    <m/>
    <m/>
    <m/>
    <m/>
    <n v="20"/>
    <x v="4"/>
    <x v="200"/>
    <x v="22"/>
    <m/>
    <n v="0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14:00:00"/>
    <d v="1899-12-30T14:00:00"/>
    <m/>
    <x v="1"/>
    <s v="JAR"/>
    <d v="2019-09-30T14:00:00"/>
    <n v="29376"/>
    <s v="SUS MEDIOS"/>
    <s v="Carga"/>
    <x v="1"/>
    <n v="13.5"/>
    <n v="26"/>
    <x v="0"/>
    <s v="NOVAERUM "/>
    <s v="Retira cliente Inyección"/>
    <s v="varios"/>
    <m/>
    <m/>
    <m/>
    <m/>
    <n v="60"/>
    <x v="8"/>
    <x v="200"/>
    <x v="42"/>
    <m/>
    <n v="1"/>
    <x v="0"/>
    <x v="0"/>
    <s v="SI"/>
    <s v="SI"/>
    <s v="SI"/>
    <n v="0"/>
    <n v="1"/>
    <s v="CLIENTES"/>
    <x v="40"/>
    <x v="9"/>
    <n v="468"/>
    <n v="18"/>
    <n v="0.2"/>
  </r>
  <r>
    <d v="2019-09-30T00:00:00"/>
    <d v="1899-12-30T15:00:00"/>
    <d v="1899-12-30T15:00:00"/>
    <m/>
    <x v="1"/>
    <s v="JAR"/>
    <d v="2019-09-30T15:00:00"/>
    <n v="6007619"/>
    <s v="BREGER"/>
    <s v="Carga"/>
    <x v="1"/>
    <n v="13.5"/>
    <n v="24"/>
    <x v="0"/>
    <s v="SCHOELLER FRANCIA"/>
    <s v="Retira cliente Filial"/>
    <s v="France"/>
    <m/>
    <m/>
    <m/>
    <m/>
    <n v="45"/>
    <x v="8"/>
    <x v="200"/>
    <x v="39"/>
    <m/>
    <n v="1"/>
    <x v="0"/>
    <x v="0"/>
    <s v="SI"/>
    <s v="SI"/>
    <s v="SI"/>
    <n v="0"/>
    <n v="1"/>
    <s v="CLIENTES"/>
    <x v="40"/>
    <x v="9"/>
    <n v="468"/>
    <n v="18"/>
    <n v="0.2"/>
  </r>
  <r>
    <d v="2019-09-30T00:00:00"/>
    <d v="1899-12-30T13:00:00"/>
    <m/>
    <m/>
    <x v="0"/>
    <s v="JAR"/>
    <d v="2019-09-30T13:00:00"/>
    <n v="29611"/>
    <s v="SUS MEDIOS"/>
    <s v="Carga"/>
    <x v="0"/>
    <n v="3"/>
    <n v="5"/>
    <x v="0"/>
    <s v="CABLEADOS Y MONTAJES"/>
    <s v="Retira cliente Roto"/>
    <s v="Banyoles"/>
    <m/>
    <m/>
    <m/>
    <m/>
    <n v="20"/>
    <x v="4"/>
    <x v="200"/>
    <x v="37"/>
    <m/>
    <n v="0"/>
    <x v="0"/>
    <x v="0"/>
    <s v="No"/>
    <s v="Sin cita"/>
    <s v="Sin cita"/>
    <n v="1"/>
    <n v="0"/>
    <s v="CLIENTES"/>
    <x v="40"/>
    <x v="9"/>
    <n v="468"/>
    <n v="18"/>
    <n v="0.2"/>
  </r>
  <r>
    <d v="2019-09-30T00:00:00"/>
    <d v="1899-12-30T11:15:00"/>
    <d v="1899-12-30T11:15:00"/>
    <m/>
    <x v="1"/>
    <s v="JAR"/>
    <d v="2019-09-30T11:30:00"/>
    <m/>
    <s v="DAVID BERTRAN"/>
    <s v="Carga"/>
    <x v="0"/>
    <n v="4"/>
    <n v="6"/>
    <x v="0"/>
    <s v="RESIDUOS "/>
    <s v="Recogida diaria"/>
    <s v="La Llagosta"/>
    <m/>
    <m/>
    <m/>
    <m/>
    <n v="20"/>
    <x v="4"/>
    <x v="200"/>
    <x v="75"/>
    <m/>
    <n v="0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13:15:00"/>
    <d v="1899-12-30T13:15:00"/>
    <m/>
    <x v="1"/>
    <s v="JAR"/>
    <d v="2019-09-30T13:30:00"/>
    <m/>
    <s v="DAVID BERTRAN"/>
    <s v="Carga"/>
    <x v="0"/>
    <n v="4"/>
    <n v="6"/>
    <x v="0"/>
    <s v="RESIDUOS "/>
    <s v="Recogida diaria"/>
    <s v="La Llagosta"/>
    <m/>
    <m/>
    <m/>
    <m/>
    <n v="20"/>
    <x v="4"/>
    <x v="200"/>
    <x v="60"/>
    <m/>
    <n v="0"/>
    <x v="0"/>
    <x v="0"/>
    <s v="SI"/>
    <s v="SI"/>
    <s v="SI"/>
    <n v="0"/>
    <n v="1"/>
    <s v="TRANS. PROPIO"/>
    <x v="40"/>
    <x v="9"/>
    <n v="468"/>
    <n v="18"/>
    <n v="0.2"/>
  </r>
  <r>
    <d v="2019-09-30T00:00:00"/>
    <d v="1899-12-30T16:30:00"/>
    <d v="1899-12-30T16:30:00"/>
    <m/>
    <x v="1"/>
    <s v="JAR"/>
    <d v="2019-09-30T16:30:00"/>
    <s v="29579 y 29680"/>
    <s v="SUS MEDIOS"/>
    <s v="Carga"/>
    <x v="0"/>
    <n v="2"/>
    <n v="3"/>
    <x v="0"/>
    <s v="MARIA MADALENA"/>
    <s v="Retira cliente Inyección"/>
    <s v="Portugal"/>
    <m/>
    <m/>
    <m/>
    <m/>
    <n v="15"/>
    <x v="8"/>
    <x v="201"/>
    <x v="57"/>
    <m/>
    <n v="0"/>
    <x v="0"/>
    <x v="0"/>
    <s v="SI"/>
    <s v="Retraso"/>
    <s v="Retraso"/>
    <n v="1"/>
    <n v="0"/>
    <s v="CLIENTES"/>
    <x v="40"/>
    <x v="10"/>
    <n v="468"/>
    <n v="18"/>
    <n v="0.2"/>
  </r>
  <r>
    <d v="2019-09-30T00:00:00"/>
    <d v="1899-12-30T17:00:00"/>
    <d v="1899-12-30T17:00:00"/>
    <m/>
    <x v="1"/>
    <s v="JAR"/>
    <d v="2019-09-30T17:00:00"/>
    <n v="29437"/>
    <s v="SUS MEDIOS"/>
    <s v="Carga"/>
    <x v="0"/>
    <n v="2"/>
    <n v="3"/>
    <x v="0"/>
    <s v="LUIS MARQUES PINHEIRO"/>
    <s v="Retira cliente Inyección"/>
    <s v="Portugal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09-30T00:00:00"/>
    <d v="1899-12-30T15:30:00"/>
    <m/>
    <m/>
    <x v="0"/>
    <s v="JAR"/>
    <d v="2019-09-30T15:30:00"/>
    <n v="29853"/>
    <s v="SUS MEDIOS"/>
    <s v="Carga"/>
    <x v="1"/>
    <n v="13.5"/>
    <n v="10"/>
    <x v="0"/>
    <s v="AQUA AMBIENT"/>
    <s v="Retira cliente Roto"/>
    <s v="Bernis"/>
    <m/>
    <m/>
    <m/>
    <m/>
    <n v="40"/>
    <x v="4"/>
    <x v="200"/>
    <x v="7"/>
    <m/>
    <n v="1"/>
    <x v="0"/>
    <x v="0"/>
    <s v="No"/>
    <s v="Sin cita"/>
    <s v="Sin cita"/>
    <n v="1"/>
    <n v="0"/>
    <s v="CLIENTES"/>
    <x v="40"/>
    <x v="9"/>
    <n v="468"/>
    <n v="18"/>
    <n v="0.2"/>
  </r>
  <r>
    <d v="2019-09-30T00:00:00"/>
    <d v="1899-12-30T16:45:00"/>
    <d v="1899-12-30T16:45:00"/>
    <m/>
    <x v="1"/>
    <s v="JAR"/>
    <d v="2019-09-30T17:00:00"/>
    <m/>
    <s v="SUS MEDIOS"/>
    <s v="Carga"/>
    <x v="0"/>
    <n v="4"/>
    <n v="8"/>
    <x v="0"/>
    <s v="AQUA AMBIENT"/>
    <s v="Retira cliente Roto"/>
    <s v="varios"/>
    <m/>
    <m/>
    <m/>
    <m/>
    <n v="30"/>
    <x v="4"/>
    <x v="200"/>
    <x v="87"/>
    <m/>
    <n v="0"/>
    <x v="0"/>
    <x v="0"/>
    <s v="SI"/>
    <s v="SI"/>
    <s v="SI"/>
    <n v="0"/>
    <n v="1"/>
    <s v="CLIENTES"/>
    <x v="40"/>
    <x v="9"/>
    <n v="468"/>
    <n v="18"/>
    <n v="0.2"/>
  </r>
  <r>
    <d v="2019-09-30T00:00:00"/>
    <d v="1899-12-30T17:30:00"/>
    <d v="1899-12-30T17:30:00"/>
    <m/>
    <x v="1"/>
    <s v="JAR"/>
    <d v="2019-09-30T17:30:00"/>
    <n v="29983"/>
    <s v="DAVID BERTRAN"/>
    <s v="Descarga"/>
    <x v="0"/>
    <n v="4"/>
    <n v="6"/>
    <x v="0"/>
    <s v="VARIOS"/>
    <s v="DDP Cliente Inyección"/>
    <s v="PALAU"/>
    <m/>
    <m/>
    <m/>
    <m/>
    <n v="20"/>
    <x v="8"/>
    <x v="200"/>
    <x v="56"/>
    <m/>
    <n v="0"/>
    <x v="0"/>
    <x v="0"/>
    <s v="SI"/>
    <s v="SI"/>
    <s v="SI"/>
    <n v="0"/>
    <n v="1"/>
    <s v="TRANS. PROPIO"/>
    <x v="40"/>
    <x v="9"/>
    <n v="468"/>
    <n v="18"/>
    <n v="0.2"/>
  </r>
  <r>
    <d v="2019-10-01T00:00:00"/>
    <d v="1899-12-30T12:00:00"/>
    <d v="1899-12-30T12:00:00"/>
    <m/>
    <x v="1"/>
    <s v="JAR"/>
    <d v="2019-10-01T12:00:00"/>
    <n v="29716"/>
    <s v="CODINA"/>
    <s v="Carga"/>
    <x v="1"/>
    <n v="13.5"/>
    <n v="13"/>
    <x v="0"/>
    <s v="MAYDISA"/>
    <s v="Retira cliente Roto"/>
    <s v="Borgonya"/>
    <m/>
    <m/>
    <m/>
    <m/>
    <n v="40"/>
    <x v="4"/>
    <x v="201"/>
    <x v="4"/>
    <m/>
    <n v="1"/>
    <x v="0"/>
    <x v="0"/>
    <s v="SI"/>
    <s v="SI"/>
    <s v="SI"/>
    <n v="0"/>
    <n v="1"/>
    <s v="CLIENTES"/>
    <x v="40"/>
    <x v="10"/>
    <n v="468"/>
    <n v="18"/>
    <n v="0.2"/>
  </r>
  <r>
    <d v="2019-10-01T00:00:00"/>
    <d v="1899-12-30T09:00:00"/>
    <d v="1899-12-30T09:00:00"/>
    <m/>
    <x v="1"/>
    <s v="MR"/>
    <d v="2019-10-01T09:00:00"/>
    <m/>
    <s v="SUS MEDIOS"/>
    <s v="Descarga"/>
    <x v="1"/>
    <n v="13.5"/>
    <n v="26"/>
    <x v="0"/>
    <s v="SCHOELLER INDIA"/>
    <s v="Proveedor Filial"/>
    <s v="PALAU"/>
    <m/>
    <m/>
    <m/>
    <m/>
    <n v="45"/>
    <x v="0"/>
    <x v="201"/>
    <x v="22"/>
    <m/>
    <n v="1"/>
    <x v="0"/>
    <x v="0"/>
    <s v="SI"/>
    <s v="SI"/>
    <s v="SI"/>
    <n v="0"/>
    <n v="1"/>
    <s v="PROVEEDORES"/>
    <x v="40"/>
    <x v="10"/>
    <n v="468"/>
    <n v="18"/>
    <n v="0.2"/>
  </r>
  <r>
    <d v="2019-10-01T00:00:00"/>
    <d v="1899-12-30T07:30:00"/>
    <d v="1899-12-30T07:30:00"/>
    <m/>
    <x v="1"/>
    <s v="JAR"/>
    <d v="2019-10-01T07:30:00"/>
    <m/>
    <s v="SUS MEDIOS"/>
    <s v="Descarga"/>
    <x v="0"/>
    <n v="6"/>
    <n v="12"/>
    <x v="0"/>
    <s v="SERRADORA DOMENECH"/>
    <s v="Proveedor Inyección"/>
    <s v="PALAU"/>
    <m/>
    <m/>
    <m/>
    <m/>
    <n v="30"/>
    <x v="2"/>
    <x v="201"/>
    <x v="18"/>
    <m/>
    <n v="0"/>
    <x v="0"/>
    <x v="0"/>
    <s v="SI"/>
    <s v="SI"/>
    <s v="SI"/>
    <n v="0"/>
    <n v="1"/>
    <s v="PROVEEDORES"/>
    <x v="40"/>
    <x v="10"/>
    <n v="468"/>
    <n v="18"/>
    <n v="0.2"/>
  </r>
  <r>
    <d v="2019-10-01T00:00:00"/>
    <d v="1899-12-30T14:00:00"/>
    <d v="1899-12-30T14:00:00"/>
    <m/>
    <x v="1"/>
    <s v="JAR"/>
    <d v="2019-10-01T14:00:00"/>
    <n v="29960"/>
    <s v="JOSE REY"/>
    <s v="Carga"/>
    <x v="1"/>
    <n v="13.5"/>
    <n v="26"/>
    <x v="2"/>
    <s v="INNOVACIONES PLAST.LEVANTE"/>
    <s v="DDP Cliente Inyección"/>
    <s v="Cadiz"/>
    <m/>
    <m/>
    <m/>
    <m/>
    <n v="45"/>
    <x v="0"/>
    <x v="201"/>
    <x v="42"/>
    <m/>
    <n v="1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5:00:00"/>
    <d v="1899-12-30T15:00:00"/>
    <m/>
    <x v="1"/>
    <s v="JAR"/>
    <d v="2019-10-01T15:00:00"/>
    <n v="29376"/>
    <s v="SUS MEDIOS"/>
    <s v="Carga"/>
    <x v="1"/>
    <n v="13.5"/>
    <n v="26"/>
    <x v="0"/>
    <s v="NOVAERUM "/>
    <s v="Retira cliente Inyección"/>
    <s v="varios"/>
    <m/>
    <s v="1363-07"/>
    <m/>
    <m/>
    <n v="60"/>
    <x v="0"/>
    <x v="201"/>
    <x v="54"/>
    <m/>
    <n v="1"/>
    <x v="0"/>
    <x v="0"/>
    <s v="SI"/>
    <s v="SI"/>
    <s v="Adelanto"/>
    <n v="0"/>
    <n v="1"/>
    <s v="CLIENTES"/>
    <x v="40"/>
    <x v="10"/>
    <n v="468"/>
    <n v="18"/>
    <n v="0.2"/>
  </r>
  <r>
    <d v="2019-10-01T00:00:00"/>
    <d v="1899-12-30T08:00:00"/>
    <d v="1899-12-30T08:00:00"/>
    <m/>
    <x v="1"/>
    <s v="JAR"/>
    <d v="2019-10-01T08:00:00"/>
    <n v="28669"/>
    <s v="GONZATRANS"/>
    <s v="Carga"/>
    <x v="0"/>
    <n v="6"/>
    <n v="11"/>
    <x v="0"/>
    <s v="CARREFOUR"/>
    <s v="DDP Cliente Inyección"/>
    <s v="Tarragona"/>
    <m/>
    <m/>
    <m/>
    <m/>
    <n v="30"/>
    <x v="0"/>
    <x v="201"/>
    <x v="9"/>
    <m/>
    <n v="0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6:00:00"/>
    <d v="1899-12-30T16:00:00"/>
    <m/>
    <x v="1"/>
    <s v="JAR"/>
    <d v="2019-10-01T16:00:00"/>
    <n v="28665"/>
    <s v="RENHUS"/>
    <s v="Carga"/>
    <x v="0"/>
    <n v="13.2"/>
    <n v="21"/>
    <x v="0"/>
    <s v="CARREFOUR"/>
    <s v="DDP Cliente Inyección"/>
    <s v="Tenerife"/>
    <m/>
    <m/>
    <m/>
    <m/>
    <n v="40"/>
    <x v="3"/>
    <x v="201"/>
    <x v="13"/>
    <m/>
    <n v="0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1:15:00"/>
    <d v="1899-12-30T11:15:00"/>
    <m/>
    <x v="1"/>
    <s v="JAR"/>
    <d v="2019-10-01T11:30:00"/>
    <n v="113007034"/>
    <s v="BCN EXPRESS"/>
    <s v="Descarga"/>
    <x v="0"/>
    <n v="1"/>
    <n v="2"/>
    <x v="0"/>
    <s v="BEKUPLAST"/>
    <s v="Proveedor Inyección"/>
    <s v="PALAU"/>
    <m/>
    <m/>
    <m/>
    <m/>
    <m/>
    <x v="10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10-01T00:00:00"/>
    <d v="1899-12-30T11:00:00"/>
    <d v="1899-12-30T11:00:00"/>
    <m/>
    <x v="1"/>
    <s v="JAR"/>
    <d v="2019-10-01T11:0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201"/>
    <x v="2"/>
    <m/>
    <n v="1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1:30:00"/>
    <d v="1899-12-30T11:30:00"/>
    <m/>
    <x v="1"/>
    <s v="JAR"/>
    <d v="2019-10-01T11:30:00"/>
    <m/>
    <s v="ALGAITRUCK"/>
    <s v="Carga"/>
    <x v="1"/>
    <n v="13.5"/>
    <n v="26"/>
    <x v="0"/>
    <s v="SCHOELLER LORQUI"/>
    <s v="Entre plantas"/>
    <s v="Murcia"/>
    <m/>
    <m/>
    <m/>
    <m/>
    <n v="60"/>
    <x v="4"/>
    <x v="201"/>
    <x v="3"/>
    <m/>
    <n v="1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2:30:00"/>
    <d v="1899-12-30T12:30:00"/>
    <m/>
    <x v="1"/>
    <s v="JAR"/>
    <d v="2019-10-01T12:30:00"/>
    <m/>
    <s v="SUS MEDIOS"/>
    <s v="Descarga"/>
    <x v="0"/>
    <n v="1"/>
    <n v="2"/>
    <x v="0"/>
    <s v="PUROMASTER"/>
    <s v="Proveedor Inyección"/>
    <s v="PALAU"/>
    <m/>
    <m/>
    <m/>
    <m/>
    <m/>
    <x v="14"/>
    <x v="202"/>
    <x v="61"/>
    <m/>
    <n v="0"/>
    <x v="0"/>
    <x v="0"/>
    <s v="SI"/>
    <s v="Retraso"/>
    <s v="Retraso"/>
    <n v="1"/>
    <n v="0"/>
    <s v="PROVEEDORES"/>
    <x v="40"/>
    <x v="10"/>
    <n v="468"/>
    <n v="18"/>
    <n v="0.2"/>
  </r>
  <r>
    <d v="2019-10-01T00:00:00"/>
    <d v="1899-12-30T09:30:00"/>
    <d v="1899-12-30T09:30:00"/>
    <m/>
    <x v="1"/>
    <s v="JAR"/>
    <d v="2019-10-01T09:30:00"/>
    <s v="28659-28663"/>
    <s v="GONZATRANS"/>
    <s v="Carga"/>
    <x v="1"/>
    <n v="13.5"/>
    <n v="22"/>
    <x v="0"/>
    <s v="CARREFOUR"/>
    <s v="DDP Cliente Inyección"/>
    <s v="Salamanda y Pamplona"/>
    <m/>
    <m/>
    <m/>
    <m/>
    <n v="60"/>
    <x v="0"/>
    <x v="201"/>
    <x v="0"/>
    <m/>
    <n v="1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7:00:00"/>
    <d v="1899-12-30T17:00:00"/>
    <m/>
    <x v="1"/>
    <s v="JAR"/>
    <d v="2019-10-01T17:00:00"/>
    <n v="30013"/>
    <s v="JOSE REY"/>
    <s v="Carga"/>
    <x v="0"/>
    <n v="10"/>
    <n v="9"/>
    <x v="0"/>
    <s v="IND.GOINI"/>
    <s v="DDP Cliente Roto"/>
    <s v="Alava"/>
    <m/>
    <m/>
    <m/>
    <m/>
    <n v="30"/>
    <x v="8"/>
    <x v="201"/>
    <x v="41"/>
    <m/>
    <n v="0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0:00:00"/>
    <d v="1899-12-30T10:00:00"/>
    <m/>
    <x v="1"/>
    <s v="JAR"/>
    <d v="2019-10-01T10:00:00"/>
    <m/>
    <s v="COBARPLAS"/>
    <s v="Descarga"/>
    <x v="0"/>
    <n v="8"/>
    <n v="14"/>
    <x v="0"/>
    <s v="COBARPLAST"/>
    <s v="Proveedor Roto"/>
    <s v="PALAU"/>
    <m/>
    <m/>
    <m/>
    <m/>
    <n v="40"/>
    <x v="4"/>
    <x v="201"/>
    <x v="14"/>
    <m/>
    <n v="0"/>
    <x v="0"/>
    <x v="0"/>
    <s v="SI"/>
    <s v="SI"/>
    <s v="SI"/>
    <n v="0"/>
    <n v="1"/>
    <s v="PROVEEDORES"/>
    <x v="40"/>
    <x v="10"/>
    <n v="468"/>
    <n v="18"/>
    <n v="0.2"/>
  </r>
  <r>
    <d v="2019-10-01T00:00:00"/>
    <d v="1899-12-30T11:40:00"/>
    <m/>
    <m/>
    <x v="0"/>
    <s v="JAR"/>
    <d v="2019-10-01T11:30:00"/>
    <n v="30046"/>
    <s v="SUS MEDIOS"/>
    <s v="Carga"/>
    <x v="0"/>
    <n v="1"/>
    <n v="2"/>
    <x v="0"/>
    <s v="VARIOS"/>
    <s v="Retira cliente Inyección"/>
    <s v="Sevilla"/>
    <m/>
    <m/>
    <m/>
    <m/>
    <n v="10"/>
    <x v="3"/>
    <x v="201"/>
    <x v="11"/>
    <m/>
    <n v="0"/>
    <x v="0"/>
    <x v="0"/>
    <s v="No"/>
    <s v="Sin cita"/>
    <s v="Sin cita"/>
    <n v="1"/>
    <n v="0"/>
    <s v="CLIENTES"/>
    <x v="40"/>
    <x v="10"/>
    <n v="468"/>
    <n v="18"/>
    <n v="0.2"/>
  </r>
  <r>
    <d v="2019-10-01T00:00:00"/>
    <d v="1899-12-30T13:15:00"/>
    <m/>
    <m/>
    <x v="0"/>
    <s v="JAR"/>
    <d v="2019-10-01T13:30:00"/>
    <m/>
    <s v="SUS MEDIOS"/>
    <s v="Descarga"/>
    <x v="0"/>
    <n v="2"/>
    <n v="4"/>
    <x v="0"/>
    <s v="RABAGO"/>
    <s v="Proveedor Inyección"/>
    <s v="PALAU"/>
    <m/>
    <m/>
    <m/>
    <m/>
    <n v="20"/>
    <x v="4"/>
    <x v="201"/>
    <x v="60"/>
    <m/>
    <n v="0"/>
    <x v="0"/>
    <x v="0"/>
    <s v="No"/>
    <s v="Sin cita"/>
    <s v="Sin cita"/>
    <n v="1"/>
    <n v="0"/>
    <s v="PROVEEDORES"/>
    <x v="40"/>
    <x v="10"/>
    <n v="468"/>
    <n v="18"/>
    <n v="0.2"/>
  </r>
  <r>
    <d v="2019-10-01T00:00:00"/>
    <d v="1899-12-30T15:30:00"/>
    <d v="1899-12-30T15:30:00"/>
    <m/>
    <x v="1"/>
    <s v="JAR"/>
    <d v="2019-10-01T15:30:00"/>
    <n v="3680563471"/>
    <s v="SUS MEDIOS"/>
    <s v="Carga"/>
    <x v="1"/>
    <n v="13.5"/>
    <n v="26"/>
    <x v="0"/>
    <s v="CHEP"/>
    <s v="Retira cliente Inyección"/>
    <s v="Varios"/>
    <m/>
    <s v="WR211AW/ WR4427P"/>
    <m/>
    <m/>
    <n v="60"/>
    <x v="8"/>
    <x v="201"/>
    <x v="7"/>
    <m/>
    <n v="1"/>
    <x v="0"/>
    <x v="0"/>
    <s v="SI"/>
    <s v="SI"/>
    <s v="SI"/>
    <n v="0"/>
    <n v="1"/>
    <s v="CLIENTES"/>
    <x v="40"/>
    <x v="10"/>
    <n v="468"/>
    <n v="18"/>
    <n v="0.2"/>
  </r>
  <r>
    <d v="2019-10-01T00:00:00"/>
    <d v="1899-12-30T17:30:00"/>
    <d v="1899-12-30T17:30:00"/>
    <m/>
    <x v="1"/>
    <s v="JAR"/>
    <d v="2019-10-01T17:30:00"/>
    <n v="29960"/>
    <s v="JOSE REY"/>
    <s v="Carga"/>
    <x v="1"/>
    <n v="13.5"/>
    <n v="26"/>
    <x v="2"/>
    <s v="INNOVACIONES PLAST.LEVANTE"/>
    <s v="DDP Cliente Inyección"/>
    <s v="Cadiz"/>
    <m/>
    <m/>
    <m/>
    <m/>
    <n v="45"/>
    <x v="4"/>
    <x v="201"/>
    <x v="7"/>
    <m/>
    <n v="1"/>
    <x v="0"/>
    <x v="0"/>
    <s v="SI"/>
    <s v="SI"/>
    <s v="Adelanto"/>
    <n v="0"/>
    <n v="1"/>
    <s v="TRANS. PROPIO"/>
    <x v="40"/>
    <x v="10"/>
    <n v="468"/>
    <n v="18"/>
    <n v="0.2"/>
  </r>
  <r>
    <d v="2019-10-01T00:00:00"/>
    <d v="1899-12-30T18:30:00"/>
    <d v="1899-12-30T18:30:00"/>
    <m/>
    <x v="1"/>
    <s v="JAR"/>
    <d v="2019-10-01T18:30:00"/>
    <n v="29960"/>
    <s v="GONZATRANS"/>
    <s v="Carga"/>
    <x v="1"/>
    <n v="13.5"/>
    <n v="26"/>
    <x v="2"/>
    <s v="INNOVACIONES PLAST.LEVANTE"/>
    <s v="DDP Cliente Inyección"/>
    <s v="Cadiz"/>
    <m/>
    <m/>
    <m/>
    <m/>
    <n v="45"/>
    <x v="8"/>
    <x v="201"/>
    <x v="48"/>
    <m/>
    <n v="1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13:30:00"/>
    <m/>
    <m/>
    <x v="0"/>
    <s v="JAR"/>
    <d v="2019-10-01T13:30:00"/>
    <n v="6007724"/>
    <s v="SUS MEDIOS"/>
    <s v="Carga"/>
    <x v="0"/>
    <n v="4"/>
    <n v="7"/>
    <x v="0"/>
    <s v="SCHOELLER ROMANIA"/>
    <s v="Retira cliente Filial"/>
    <s v="Rumania"/>
    <m/>
    <m/>
    <m/>
    <m/>
    <n v="30"/>
    <x v="4"/>
    <x v="201"/>
    <x v="6"/>
    <m/>
    <n v="0"/>
    <x v="0"/>
    <x v="0"/>
    <s v="No"/>
    <s v="Sin cita"/>
    <s v="Sin cita"/>
    <n v="1"/>
    <n v="0"/>
    <s v="CLIENTES"/>
    <x v="40"/>
    <x v="10"/>
    <n v="468"/>
    <n v="18"/>
    <n v="0.2"/>
  </r>
  <r>
    <d v="2019-10-01T00:00:00"/>
    <d v="1899-12-30T15:40:00"/>
    <m/>
    <m/>
    <x v="0"/>
    <s v="JAR"/>
    <d v="2019-10-01T15:30:00"/>
    <s v="6007470-7826"/>
    <s v="GEFCO"/>
    <s v="Carga"/>
    <x v="0"/>
    <n v="2"/>
    <n v="2"/>
    <x v="0"/>
    <s v="SCHOELLER FRANCIA"/>
    <s v="Retira cliente Filial"/>
    <s v="France"/>
    <m/>
    <m/>
    <m/>
    <m/>
    <n v="15"/>
    <x v="3"/>
    <x v="201"/>
    <x v="73"/>
    <m/>
    <n v="0"/>
    <x v="0"/>
    <x v="0"/>
    <s v="No"/>
    <s v="Sin cita"/>
    <s v="Sin cita"/>
    <n v="1"/>
    <n v="0"/>
    <s v="CLIENTES"/>
    <x v="40"/>
    <x v="10"/>
    <n v="468"/>
    <n v="18"/>
    <n v="0.2"/>
  </r>
  <r>
    <d v="2019-10-01T00:00:00"/>
    <d v="1899-12-30T14:30:00"/>
    <m/>
    <m/>
    <x v="0"/>
    <s v="JAR"/>
    <d v="2019-10-01T14:30:00"/>
    <m/>
    <s v="SUS MEDIOS"/>
    <s v="Descarga"/>
    <x v="0"/>
    <n v="9"/>
    <n v="18"/>
    <x v="0"/>
    <s v="SIGMA "/>
    <s v="Proveedor Inyección"/>
    <s v="PALAU"/>
    <m/>
    <m/>
    <m/>
    <m/>
    <n v="60"/>
    <x v="8"/>
    <x v="201"/>
    <x v="12"/>
    <m/>
    <n v="0"/>
    <x v="0"/>
    <x v="0"/>
    <s v="No"/>
    <s v="Sin cita"/>
    <s v="Sin cita"/>
    <n v="1"/>
    <n v="0"/>
    <s v="PROVEEDORES"/>
    <x v="40"/>
    <x v="10"/>
    <n v="468"/>
    <n v="18"/>
    <n v="0.2"/>
  </r>
  <r>
    <d v="2019-10-01T00:00:00"/>
    <d v="1899-12-30T16:30:00"/>
    <d v="1899-12-30T16:30:00"/>
    <m/>
    <x v="1"/>
    <s v="JAR"/>
    <d v="2019-10-01T16:30:00"/>
    <m/>
    <s v="SUS MEDIOS"/>
    <s v="Carga"/>
    <x v="0"/>
    <n v="3"/>
    <n v="4"/>
    <x v="0"/>
    <s v="AQUA AMBIENT"/>
    <s v="Retira cliente Roto"/>
    <s v="varios"/>
    <m/>
    <m/>
    <m/>
    <m/>
    <n v="25"/>
    <x v="4"/>
    <x v="201"/>
    <x v="8"/>
    <m/>
    <n v="0"/>
    <x v="0"/>
    <x v="0"/>
    <s v="SI"/>
    <s v="SI"/>
    <s v="SI"/>
    <n v="0"/>
    <n v="1"/>
    <s v="CLIENTES"/>
    <x v="40"/>
    <x v="10"/>
    <n v="468"/>
    <n v="18"/>
    <n v="0.2"/>
  </r>
  <r>
    <d v="2019-10-01T00:00:00"/>
    <d v="1899-12-30T17:15:00"/>
    <d v="1899-12-30T17:15:00"/>
    <m/>
    <x v="1"/>
    <s v="JAR"/>
    <d v="2019-10-01T17:30:00"/>
    <m/>
    <s v="TRANSABADELL"/>
    <s v="Carga"/>
    <x v="0"/>
    <n v="2"/>
    <n v="4"/>
    <x v="0"/>
    <s v="TRANSABADELL"/>
    <s v="DDP Cliente Inyección"/>
    <s v="varios"/>
    <m/>
    <m/>
    <m/>
    <m/>
    <n v="15"/>
    <x v="8"/>
    <x v="201"/>
    <x v="93"/>
    <m/>
    <n v="0"/>
    <x v="0"/>
    <x v="0"/>
    <s v="SI"/>
    <s v="SI"/>
    <s v="SI"/>
    <n v="0"/>
    <n v="1"/>
    <s v="TRANS. PROPIO"/>
    <x v="40"/>
    <x v="10"/>
    <n v="468"/>
    <n v="18"/>
    <n v="0.2"/>
  </r>
  <r>
    <d v="2019-10-01T00:00:00"/>
    <d v="1899-12-30T07:00:00"/>
    <d v="1899-12-30T07:00:00"/>
    <m/>
    <x v="1"/>
    <s v="MR"/>
    <d v="2019-10-01T07:00:00"/>
    <m/>
    <s v="SUS MEDIOS"/>
    <s v="Descarga"/>
    <x v="1"/>
    <n v="13.5"/>
    <n v="26"/>
    <x v="0"/>
    <s v="SCHOELLER INDIA"/>
    <s v="Proveedor Filial"/>
    <s v="PALAU"/>
    <m/>
    <m/>
    <m/>
    <m/>
    <n v="60"/>
    <x v="14"/>
    <x v="201"/>
    <x v="61"/>
    <m/>
    <n v="1"/>
    <x v="0"/>
    <x v="0"/>
    <s v="SI"/>
    <s v="SI"/>
    <s v="SI"/>
    <n v="0"/>
    <n v="1"/>
    <s v="PROVEEDORES"/>
    <x v="40"/>
    <x v="10"/>
    <n v="468"/>
    <n v="18"/>
    <n v="0.2"/>
  </r>
  <r>
    <d v="2019-10-02T00:00:00"/>
    <d v="1899-12-30T08:00:00"/>
    <d v="1899-12-30T08:00:00"/>
    <m/>
    <x v="1"/>
    <s v="JAR"/>
    <d v="2019-10-02T08:00:00"/>
    <n v="28186"/>
    <s v="GONZATRANS"/>
    <s v="Carga"/>
    <x v="1"/>
    <n v="13.5"/>
    <n v="26"/>
    <x v="2"/>
    <s v="SOLDEBRE"/>
    <s v="DDP Cliente Inyección"/>
    <s v="Tarragona"/>
    <m/>
    <m/>
    <m/>
    <m/>
    <n v="45"/>
    <x v="0"/>
    <x v="202"/>
    <x v="9"/>
    <m/>
    <n v="1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0:00:00"/>
    <d v="1899-12-30T10:00:00"/>
    <m/>
    <x v="1"/>
    <s v="JAR"/>
    <d v="2019-10-02T10:00:00"/>
    <n v="28186"/>
    <s v="GONZATRANS"/>
    <s v="Carga"/>
    <x v="1"/>
    <n v="13.5"/>
    <n v="26"/>
    <x v="2"/>
    <s v="SOLDEBRE"/>
    <s v="DDP Cliente Inyección"/>
    <s v="Tarragona"/>
    <m/>
    <m/>
    <m/>
    <m/>
    <n v="45"/>
    <x v="4"/>
    <x v="202"/>
    <x v="2"/>
    <m/>
    <n v="1"/>
    <x v="0"/>
    <x v="0"/>
    <s v="SI"/>
    <s v="SI"/>
    <s v="Retraso"/>
    <n v="1"/>
    <n v="0"/>
    <s v="TRANS. PROPIO"/>
    <x v="40"/>
    <x v="10"/>
    <n v="468"/>
    <n v="18"/>
    <n v="0.2"/>
  </r>
  <r>
    <d v="2019-10-02T00:00:00"/>
    <d v="1899-12-30T12:00:00"/>
    <d v="1899-12-30T12:00:00"/>
    <m/>
    <x v="1"/>
    <s v="JAR"/>
    <d v="2019-10-02T12:00:00"/>
    <n v="28186"/>
    <s v="GONZATRANS"/>
    <s v="Carga"/>
    <x v="1"/>
    <n v="13.5"/>
    <n v="26"/>
    <x v="2"/>
    <s v="SOLDEBRE"/>
    <s v="DDP Cliente Inyección"/>
    <s v="Tarragona"/>
    <m/>
    <m/>
    <m/>
    <m/>
    <n v="45"/>
    <x v="4"/>
    <x v="202"/>
    <x v="4"/>
    <m/>
    <n v="1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4:00:00"/>
    <d v="1899-12-30T14:00:00"/>
    <m/>
    <x v="1"/>
    <s v="JAR"/>
    <d v="2019-10-02T14:00:00"/>
    <n v="28186"/>
    <s v="GONZATRANS"/>
    <s v="Carga"/>
    <x v="1"/>
    <n v="13.5"/>
    <n v="26"/>
    <x v="2"/>
    <s v="SOLDEBRE"/>
    <s v="DDP Cliente Inyección"/>
    <s v="Tarragona"/>
    <m/>
    <m/>
    <m/>
    <m/>
    <n v="45"/>
    <x v="4"/>
    <x v="202"/>
    <x v="54"/>
    <m/>
    <n v="1"/>
    <x v="0"/>
    <x v="0"/>
    <s v="SI"/>
    <s v="SI"/>
    <s v="Adelanto"/>
    <n v="0"/>
    <n v="1"/>
    <s v="TRANS. PROPIO"/>
    <x v="40"/>
    <x v="10"/>
    <n v="468"/>
    <n v="18"/>
    <n v="0.2"/>
  </r>
  <r>
    <d v="2019-10-02T00:00:00"/>
    <d v="1899-12-30T16:00:00"/>
    <d v="1899-12-30T16:00:00"/>
    <m/>
    <x v="1"/>
    <s v="JAR"/>
    <d v="2019-10-02T16:00:00"/>
    <n v="28186"/>
    <s v="GONZATRANS"/>
    <s v="Carga"/>
    <x v="1"/>
    <n v="13.5"/>
    <n v="26"/>
    <x v="2"/>
    <s v="SOLDEBRE"/>
    <s v="DDP Cliente Inyección"/>
    <s v="Tarragona"/>
    <m/>
    <m/>
    <m/>
    <m/>
    <n v="45"/>
    <x v="4"/>
    <x v="202"/>
    <x v="13"/>
    <m/>
    <n v="1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1:00:00"/>
    <d v="1899-12-30T11:00:00"/>
    <m/>
    <x v="1"/>
    <s v="JAR"/>
    <d v="2019-10-02T11:00:00"/>
    <m/>
    <s v="SUS MEDIOS"/>
    <s v="Descarga"/>
    <x v="0"/>
    <n v="4"/>
    <n v="4"/>
    <x v="0"/>
    <s v="EUROGRATE"/>
    <s v="Proveedor Roto"/>
    <s v="PALAU"/>
    <m/>
    <m/>
    <m/>
    <m/>
    <n v="20"/>
    <x v="3"/>
    <x v="202"/>
    <x v="2"/>
    <m/>
    <n v="0"/>
    <x v="0"/>
    <x v="0"/>
    <s v="SI"/>
    <s v="SI"/>
    <s v="SI"/>
    <n v="0"/>
    <n v="1"/>
    <s v="PROVEEDORES"/>
    <x v="40"/>
    <x v="10"/>
    <n v="468"/>
    <n v="18"/>
    <n v="0.2"/>
  </r>
  <r>
    <d v="2019-10-02T00:00:00"/>
    <d v="1899-12-30T10:30:00"/>
    <d v="1899-12-30T10:30:00"/>
    <m/>
    <x v="1"/>
    <s v="JAR"/>
    <d v="2019-10-02T10:30:00"/>
    <m/>
    <s v="GONZATRANS"/>
    <s v="Descarga"/>
    <x v="1"/>
    <n v="13.5"/>
    <n v="22"/>
    <x v="0"/>
    <s v="SIGMA "/>
    <s v="Proveedor Inyección"/>
    <s v="PALAU"/>
    <m/>
    <m/>
    <m/>
    <m/>
    <n v="60"/>
    <x v="0"/>
    <x v="202"/>
    <x v="1"/>
    <m/>
    <n v="1"/>
    <x v="0"/>
    <x v="0"/>
    <s v="SI"/>
    <s v="SI"/>
    <s v="SI"/>
    <n v="0"/>
    <n v="1"/>
    <s v="PROVEEDORES"/>
    <x v="40"/>
    <x v="10"/>
    <n v="468"/>
    <n v="18"/>
    <n v="0.2"/>
  </r>
  <r>
    <d v="2019-10-02T00:00:00"/>
    <d v="1899-12-30T18:00:00"/>
    <d v="1899-12-30T18:00:00"/>
    <m/>
    <x v="1"/>
    <s v="JAR"/>
    <d v="2019-10-02T18:00:00"/>
    <m/>
    <s v="GONZATRANS"/>
    <s v="Carga"/>
    <x v="0"/>
    <n v="3"/>
    <n v="6"/>
    <x v="0"/>
    <s v="GONZATRANS"/>
    <s v="DDP Cliente Inyección"/>
    <s v="Varios"/>
    <m/>
    <m/>
    <m/>
    <m/>
    <n v="30"/>
    <x v="8"/>
    <x v="202"/>
    <x v="41"/>
    <m/>
    <n v="0"/>
    <x v="0"/>
    <x v="0"/>
    <s v="SI"/>
    <s v="SI"/>
    <s v="Adelanto"/>
    <n v="0"/>
    <n v="1"/>
    <s v="TRANS. PROPIO"/>
    <x v="40"/>
    <x v="10"/>
    <n v="468"/>
    <n v="18"/>
    <n v="0.2"/>
  </r>
  <r>
    <d v="2019-10-02T00:00:00"/>
    <d v="1899-12-30T15:00:00"/>
    <d v="1899-12-30T15:00:00"/>
    <m/>
    <x v="1"/>
    <s v="JAR"/>
    <d v="2019-10-02T15:00:00"/>
    <s v="CB-1433"/>
    <s v="NOUTRANSPORT"/>
    <s v="Descarga"/>
    <x v="1"/>
    <n v="13.5"/>
    <n v="26"/>
    <x v="0"/>
    <s v="SCHOELLER GAILLON"/>
    <s v="Filial Import"/>
    <s v="GAILLON"/>
    <m/>
    <m/>
    <m/>
    <m/>
    <n v="60"/>
    <x v="8"/>
    <x v="202"/>
    <x v="39"/>
    <m/>
    <n v="1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4:30:00"/>
    <d v="1899-12-30T14:30:00"/>
    <m/>
    <x v="1"/>
    <s v="JAR"/>
    <d v="2019-10-02T14:30:00"/>
    <n v="29960"/>
    <s v="GONZATRANS"/>
    <s v="Carga"/>
    <x v="1"/>
    <n v="13.5"/>
    <n v="26"/>
    <x v="2"/>
    <s v="INNOVACIONES PLAST.LEVANTE"/>
    <s v="DDP Cliente Inyección"/>
    <s v="Cadiz"/>
    <m/>
    <m/>
    <m/>
    <m/>
    <n v="45"/>
    <x v="4"/>
    <x v="202"/>
    <x v="8"/>
    <m/>
    <n v="1"/>
    <x v="0"/>
    <x v="0"/>
    <s v="SI"/>
    <s v="SI"/>
    <s v="Retraso"/>
    <n v="1"/>
    <n v="0"/>
    <s v="TRANS. PROPIO"/>
    <x v="40"/>
    <x v="10"/>
    <n v="468"/>
    <n v="18"/>
    <n v="0.2"/>
  </r>
  <r>
    <d v="2019-10-02T00:00:00"/>
    <d v="1899-12-30T08:30:00"/>
    <d v="1899-12-30T08:30:00"/>
    <m/>
    <x v="1"/>
    <s v="JAR"/>
    <d v="2019-10-02T08:30:00"/>
    <m/>
    <s v="DAVID BERTRAN"/>
    <s v="Carga"/>
    <x v="0"/>
    <n v="4"/>
    <n v="6"/>
    <x v="0"/>
    <s v="ALTOPLAST"/>
    <s v="Proveedor Inyección"/>
    <s v="Hostalets"/>
    <m/>
    <m/>
    <m/>
    <m/>
    <n v="25"/>
    <x v="0"/>
    <x v="202"/>
    <x v="20"/>
    <m/>
    <n v="0"/>
    <x v="0"/>
    <x v="0"/>
    <s v="SI"/>
    <s v="SI"/>
    <s v="SI"/>
    <n v="0"/>
    <n v="1"/>
    <s v="PROVEEDORES"/>
    <x v="40"/>
    <x v="10"/>
    <n v="468"/>
    <n v="18"/>
    <n v="0.2"/>
  </r>
  <r>
    <d v="2019-10-02T00:00:00"/>
    <d v="1899-12-30T11:15:00"/>
    <d v="1899-12-30T11:15:00"/>
    <m/>
    <x v="1"/>
    <s v="JAR"/>
    <d v="2019-10-02T11:30:00"/>
    <n v="29336"/>
    <s v="SUS MEDIOS"/>
    <s v="Carga"/>
    <x v="0"/>
    <n v="2"/>
    <n v="3"/>
    <x v="0"/>
    <s v="GESTION DE SISTEMAS DE ALMACENAJES"/>
    <s v="Retira cliente Inyección"/>
    <s v="Sevilla"/>
    <m/>
    <m/>
    <m/>
    <m/>
    <n v="20"/>
    <x v="0"/>
    <x v="202"/>
    <x v="1"/>
    <m/>
    <n v="0"/>
    <x v="0"/>
    <x v="0"/>
    <s v="SI"/>
    <s v="SI"/>
    <s v="Adelanto"/>
    <n v="0"/>
    <n v="1"/>
    <s v="CLIENTES"/>
    <x v="40"/>
    <x v="10"/>
    <n v="468"/>
    <n v="18"/>
    <n v="0.2"/>
  </r>
  <r>
    <d v="2019-10-02T00:00:00"/>
    <d v="1899-12-30T09:00:00"/>
    <d v="1899-12-30T09:00:00"/>
    <m/>
    <x v="1"/>
    <s v="JAR"/>
    <d v="2019-10-02T09:00:00"/>
    <n v="29960"/>
    <s v="GONZATRANS"/>
    <s v="Carga"/>
    <x v="1"/>
    <n v="13.5"/>
    <n v="26"/>
    <x v="2"/>
    <s v="INNOVACIONES PLAST.LEVANTE"/>
    <s v="DDP Cliente Inyección"/>
    <s v="Cadiz"/>
    <m/>
    <m/>
    <m/>
    <m/>
    <n v="45"/>
    <x v="4"/>
    <x v="202"/>
    <x v="22"/>
    <m/>
    <n v="1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3:00:00"/>
    <d v="1899-12-30T13:00:00"/>
    <m/>
    <x v="1"/>
    <s v="JAR"/>
    <d v="2019-10-02T13:00:00"/>
    <s v="6007803-02-6007687"/>
    <s v="BREGER"/>
    <s v="Carga"/>
    <x v="0"/>
    <n v="10"/>
    <n v="20"/>
    <x v="0"/>
    <s v="SCHOELLER FRANCIA"/>
    <s v="Retira cliente Filial"/>
    <s v="Gaillon"/>
    <m/>
    <m/>
    <m/>
    <m/>
    <n v="60"/>
    <x v="0"/>
    <x v="202"/>
    <x v="4"/>
    <m/>
    <n v="0"/>
    <x v="0"/>
    <x v="0"/>
    <s v="SI"/>
    <s v="SI"/>
    <s v="Adelanto"/>
    <n v="0"/>
    <n v="1"/>
    <s v="CLIENTES"/>
    <x v="40"/>
    <x v="10"/>
    <n v="468"/>
    <n v="18"/>
    <n v="0.2"/>
  </r>
  <r>
    <d v="2019-10-02T00:00:00"/>
    <d v="1899-12-30T17:00:00"/>
    <d v="1899-12-30T17:00:00"/>
    <m/>
    <x v="1"/>
    <s v="JAR"/>
    <d v="2019-10-02T17:00:00"/>
    <n v="29852"/>
    <s v="SUS MEDIOS"/>
    <s v="Carga"/>
    <x v="1"/>
    <n v="13.5"/>
    <n v="10"/>
    <x v="0"/>
    <s v="AQUA AMBIENT"/>
    <s v="Retira cliente Roto"/>
    <s v="Bernis"/>
    <m/>
    <m/>
    <m/>
    <m/>
    <n v="25"/>
    <x v="4"/>
    <x v="202"/>
    <x v="41"/>
    <m/>
    <n v="1"/>
    <x v="0"/>
    <x v="0"/>
    <s v="SI"/>
    <s v="SI"/>
    <s v="SI"/>
    <n v="0"/>
    <n v="1"/>
    <s v="CLIENTES"/>
    <x v="40"/>
    <x v="10"/>
    <n v="468"/>
    <n v="18"/>
    <n v="0.2"/>
  </r>
  <r>
    <d v="2019-10-02T00:00:00"/>
    <d v="1899-12-30T09:30:00"/>
    <m/>
    <m/>
    <x v="0"/>
    <s v="JAR"/>
    <d v="2019-10-02T09:30:00"/>
    <n v="30014"/>
    <s v="GONZATRANS"/>
    <s v="Carga"/>
    <x v="0"/>
    <n v="4"/>
    <n v="8"/>
    <x v="0"/>
    <s v="VARIOS"/>
    <s v="DDP Cliente Inyección"/>
    <s v="Barcelona"/>
    <m/>
    <m/>
    <m/>
    <m/>
    <n v="20"/>
    <x v="0"/>
    <x v="202"/>
    <x v="1"/>
    <m/>
    <n v="0"/>
    <x v="0"/>
    <x v="0"/>
    <s v="No"/>
    <s v="Sin cita"/>
    <s v="Sin cita"/>
    <n v="1"/>
    <n v="0"/>
    <s v="TRANS. PROPIO"/>
    <x v="40"/>
    <x v="10"/>
    <n v="468"/>
    <n v="18"/>
    <n v="0.2"/>
  </r>
  <r>
    <d v="2019-10-02T00:00:00"/>
    <d v="1899-12-30T10:45:00"/>
    <d v="1899-12-30T10:45:00"/>
    <m/>
    <x v="1"/>
    <s v="JAR"/>
    <d v="2019-10-02T11:00:00"/>
    <m/>
    <s v="DAVID BERTRAN"/>
    <s v="Descarga"/>
    <x v="0"/>
    <n v="4"/>
    <n v="6"/>
    <x v="0"/>
    <s v="ALTOPLAST"/>
    <s v="Proveedor Inyección"/>
    <s v="PALAU"/>
    <m/>
    <m/>
    <m/>
    <m/>
    <n v="20"/>
    <x v="5"/>
    <x v="202"/>
    <x v="32"/>
    <m/>
    <n v="0"/>
    <x v="0"/>
    <x v="0"/>
    <s v="SI"/>
    <s v="SI"/>
    <s v="SI"/>
    <n v="0"/>
    <n v="1"/>
    <s v="PROVEEDORES"/>
    <x v="40"/>
    <x v="10"/>
    <n v="468"/>
    <n v="18"/>
    <n v="0.2"/>
  </r>
  <r>
    <d v="2019-10-02T00:00:00"/>
    <d v="1899-12-30T20:00:00"/>
    <d v="1899-12-30T20:00:00"/>
    <m/>
    <x v="1"/>
    <s v="JAR"/>
    <d v="2019-10-02T20:00:00"/>
    <n v="29884"/>
    <s v="GONZATRANS"/>
    <s v="Carga"/>
    <x v="1"/>
    <n v="13.5"/>
    <n v="26"/>
    <x v="2"/>
    <s v="GONZATRANS"/>
    <s v="DDP Cliente Inyección"/>
    <s v="Valencia"/>
    <m/>
    <m/>
    <m/>
    <m/>
    <n v="45"/>
    <x v="8"/>
    <x v="202"/>
    <x v="50"/>
    <m/>
    <n v="1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6:45:00"/>
    <d v="1899-12-30T16:45:00"/>
    <m/>
    <x v="1"/>
    <s v="JAR"/>
    <d v="2019-10-02T17:00:00"/>
    <m/>
    <s v="SUS MEDIOS"/>
    <s v="Carga"/>
    <x v="0"/>
    <n v="3"/>
    <n v="4"/>
    <x v="0"/>
    <s v="AQUA AMBIENT"/>
    <s v="Retira cliente Roto"/>
    <s v="varios"/>
    <m/>
    <m/>
    <m/>
    <m/>
    <n v="15"/>
    <x v="8"/>
    <x v="202"/>
    <x v="87"/>
    <m/>
    <n v="0"/>
    <x v="0"/>
    <x v="0"/>
    <s v="SI"/>
    <s v="SI"/>
    <s v="SI"/>
    <n v="0"/>
    <n v="1"/>
    <s v="CLIENTES"/>
    <x v="40"/>
    <x v="10"/>
    <n v="468"/>
    <n v="18"/>
    <n v="0.2"/>
  </r>
  <r>
    <d v="2019-10-02T00:00:00"/>
    <d v="1899-12-30T17:15:00"/>
    <d v="1899-12-30T17:15:00"/>
    <m/>
    <x v="1"/>
    <s v="JAR"/>
    <d v="2019-10-02T17:30:00"/>
    <m/>
    <s v="TRANSABADELL"/>
    <s v="Carga"/>
    <x v="0"/>
    <n v="2"/>
    <n v="4"/>
    <x v="0"/>
    <s v="TRANSABADELL"/>
    <s v="DDP Cliente Inyección"/>
    <s v="varios"/>
    <m/>
    <m/>
    <m/>
    <m/>
    <n v="15"/>
    <x v="8"/>
    <x v="202"/>
    <x v="93"/>
    <m/>
    <n v="0"/>
    <x v="0"/>
    <x v="0"/>
    <s v="SI"/>
    <s v="SI"/>
    <s v="SI"/>
    <n v="0"/>
    <n v="1"/>
    <s v="TRANS. PROPIO"/>
    <x v="40"/>
    <x v="10"/>
    <n v="468"/>
    <n v="18"/>
    <n v="0.2"/>
  </r>
  <r>
    <d v="2019-10-02T00:00:00"/>
    <d v="1899-12-30T15:30:00"/>
    <d v="1899-12-30T15:30:00"/>
    <m/>
    <x v="1"/>
    <s v="JAR"/>
    <d v="2019-10-02T15:30:00"/>
    <n v="29204"/>
    <s v="JOSE REY"/>
    <s v="Carga"/>
    <x v="1"/>
    <n v="13.5"/>
    <n v="33"/>
    <x v="0"/>
    <s v="ENTREPINARES"/>
    <s v="DDP Cliente Inyección"/>
    <s v="Valladolid"/>
    <m/>
    <m/>
    <m/>
    <m/>
    <n v="60"/>
    <x v="4"/>
    <x v="202"/>
    <x v="7"/>
    <m/>
    <n v="1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6:00:00"/>
    <d v="1899-12-30T16:00:00"/>
    <m/>
    <x v="1"/>
    <s v="JAR"/>
    <d v="2019-10-03T16:00:00"/>
    <n v="6007484"/>
    <s v="SUS MEDIOS"/>
    <s v="Carga"/>
    <x v="1"/>
    <n v="13.5"/>
    <n v="20"/>
    <x v="0"/>
    <s v="SCHOELLER FRANCIA"/>
    <s v="Retira cliente Filial"/>
    <s v="Marroc"/>
    <m/>
    <m/>
    <m/>
    <m/>
    <n v="45"/>
    <x v="4"/>
    <x v="203"/>
    <x v="13"/>
    <m/>
    <n v="1"/>
    <x v="0"/>
    <x v="0"/>
    <s v="SI"/>
    <s v="SI"/>
    <s v="SI"/>
    <n v="0"/>
    <n v="1"/>
    <s v="CLIENTES"/>
    <x v="40"/>
    <x v="10"/>
    <n v="468"/>
    <n v="18"/>
    <n v="0.2"/>
  </r>
  <r>
    <d v="2019-10-03T00:00:00"/>
    <d v="1899-12-30T10:00:00"/>
    <d v="1899-12-30T10:00:00"/>
    <m/>
    <x v="1"/>
    <s v="JAR"/>
    <d v="2019-10-03T10:00:00"/>
    <m/>
    <s v="GIMARCO"/>
    <s v="Descarga"/>
    <x v="0"/>
    <n v="7"/>
    <n v="15"/>
    <x v="0"/>
    <s v="SCHOELLER FRANCIA"/>
    <s v="Filial Import"/>
    <s v="PALAU"/>
    <m/>
    <m/>
    <m/>
    <m/>
    <n v="30"/>
    <x v="0"/>
    <x v="203"/>
    <x v="4"/>
    <m/>
    <n v="0"/>
    <x v="0"/>
    <x v="0"/>
    <s v="SI"/>
    <s v="SI"/>
    <s v="Retraso"/>
    <n v="1"/>
    <n v="0"/>
    <s v="TRANS. PROPIO"/>
    <x v="40"/>
    <x v="10"/>
    <n v="468"/>
    <n v="18"/>
    <n v="0.2"/>
  </r>
  <r>
    <d v="2019-10-03T00:00:00"/>
    <d v="1899-12-30T07:00:00"/>
    <d v="1899-12-30T07:00:00"/>
    <m/>
    <x v="1"/>
    <s v="JAR"/>
    <d v="2019-10-03T07:00:00"/>
    <s v="28336 Y 28925 "/>
    <s v="GONZATRANS"/>
    <s v="Carga"/>
    <x v="0"/>
    <n v="10"/>
    <n v="20"/>
    <x v="0"/>
    <s v="DOGA"/>
    <s v="DDP Cliente Inyección"/>
    <s v="Abrera"/>
    <m/>
    <m/>
    <m/>
    <m/>
    <n v="60"/>
    <x v="0"/>
    <x v="203"/>
    <x v="61"/>
    <m/>
    <n v="0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6:30:00"/>
    <d v="1899-12-30T16:30:00"/>
    <m/>
    <x v="1"/>
    <s v="JAR"/>
    <d v="2019-10-03T16:30:00"/>
    <m/>
    <s v="SUS MEDIOS"/>
    <s v="Carga"/>
    <x v="0"/>
    <n v="3"/>
    <n v="4"/>
    <x v="0"/>
    <s v="AQUA AMBIENT"/>
    <s v="Retira cliente Roto"/>
    <s v="varios"/>
    <m/>
    <m/>
    <m/>
    <m/>
    <n v="10"/>
    <x v="4"/>
    <x v="203"/>
    <x v="8"/>
    <m/>
    <n v="0"/>
    <x v="0"/>
    <x v="0"/>
    <s v="SI"/>
    <s v="SI"/>
    <s v="SI"/>
    <n v="0"/>
    <n v="1"/>
    <s v="CLIENTES"/>
    <x v="40"/>
    <x v="10"/>
    <n v="468"/>
    <n v="18"/>
    <n v="0.2"/>
  </r>
  <r>
    <d v="2019-10-03T00:00:00"/>
    <d v="1899-12-30T12:00:00"/>
    <d v="1899-12-30T12:00:00"/>
    <m/>
    <x v="1"/>
    <s v="JAR"/>
    <d v="2019-10-03T12:00:00"/>
    <n v="30075"/>
    <s v="SUS MEDIOS"/>
    <s v="Carga"/>
    <x v="0"/>
    <n v="2"/>
    <n v="4"/>
    <x v="0"/>
    <s v="GALLETAS DE SUM.IND.2020"/>
    <s v="Retira cliente Roto"/>
    <s v="Pontevedr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0-03T00:00:00"/>
    <d v="1899-12-30T11:00:00"/>
    <d v="1899-12-30T11:00:00"/>
    <m/>
    <x v="1"/>
    <s v="JAR"/>
    <d v="2019-10-03T11:00:00"/>
    <n v="29221"/>
    <s v="GIMARCO"/>
    <s v="Carga"/>
    <x v="0"/>
    <n v="1"/>
    <n v="2"/>
    <x v="0"/>
    <s v="CAF SA FACTORIA"/>
    <s v="DDP Cliente Inyección"/>
    <s v="Zaragoza"/>
    <m/>
    <m/>
    <m/>
    <m/>
    <n v="10"/>
    <x v="0"/>
    <x v="203"/>
    <x v="2"/>
    <m/>
    <n v="0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1:30:00"/>
    <d v="1899-12-30T11:30:00"/>
    <m/>
    <x v="1"/>
    <s v="JAR"/>
    <d v="2019-10-03T11:30:00"/>
    <m/>
    <s v="ALGAITRUCK"/>
    <s v="Descarga"/>
    <x v="1"/>
    <n v="13.5"/>
    <n v="26"/>
    <x v="0"/>
    <s v="SCHOELLER LORQUI"/>
    <s v="Entre plantas"/>
    <s v="PALAU"/>
    <m/>
    <m/>
    <m/>
    <m/>
    <n v="60"/>
    <x v="0"/>
    <x v="203"/>
    <x v="3"/>
    <m/>
    <n v="1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2:30:00"/>
    <d v="1899-12-30T12:30:00"/>
    <m/>
    <x v="1"/>
    <s v="JAR"/>
    <d v="2019-10-03T12:30:00"/>
    <m/>
    <s v="ALGAITRUCK"/>
    <s v="Carga"/>
    <x v="1"/>
    <n v="13.5"/>
    <n v="26"/>
    <x v="0"/>
    <s v="SCHOELLER LORQUI"/>
    <s v="Entre plantas"/>
    <s v="Murcia"/>
    <m/>
    <m/>
    <m/>
    <m/>
    <n v="40"/>
    <x v="4"/>
    <x v="203"/>
    <x v="5"/>
    <m/>
    <n v="1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08:00:00"/>
    <d v="1899-12-30T08:00:00"/>
    <m/>
    <x v="1"/>
    <s v="JAR"/>
    <d v="2019-10-03T08:00:00"/>
    <m/>
    <s v="DAVID BERTRAN"/>
    <s v="Carga"/>
    <x v="0"/>
    <n v="4"/>
    <n v="2"/>
    <x v="0"/>
    <s v="AQUA AMBIENT"/>
    <s v="Retira cliente Roto"/>
    <s v="Montmelo"/>
    <m/>
    <m/>
    <m/>
    <m/>
    <n v="15"/>
    <x v="0"/>
    <x v="203"/>
    <x v="9"/>
    <m/>
    <n v="0"/>
    <x v="0"/>
    <x v="0"/>
    <s v="SI"/>
    <s v="SI"/>
    <s v="SI"/>
    <n v="0"/>
    <n v="1"/>
    <s v="CLIENTES"/>
    <x v="40"/>
    <x v="10"/>
    <n v="468"/>
    <n v="18"/>
    <n v="0.2"/>
  </r>
  <r>
    <d v="2019-10-03T00:00:00"/>
    <d v="1899-12-30T09:00:00"/>
    <d v="1899-12-30T09:00:00"/>
    <m/>
    <x v="1"/>
    <s v="JAR"/>
    <d v="2019-10-03T09:00:00"/>
    <s v="30041-30079"/>
    <s v="SUS MEDIOS"/>
    <s v="Carga"/>
    <x v="0"/>
    <n v="2"/>
    <n v="3"/>
    <x v="0"/>
    <s v="VARIOS"/>
    <s v="Retira cliente Roto"/>
    <s v="Valladolid"/>
    <m/>
    <m/>
    <m/>
    <m/>
    <n v="15"/>
    <x v="0"/>
    <x v="203"/>
    <x v="22"/>
    <m/>
    <n v="0"/>
    <x v="0"/>
    <x v="0"/>
    <s v="SI"/>
    <s v="SI"/>
    <s v="SI"/>
    <n v="0"/>
    <n v="1"/>
    <s v="CLIENTES"/>
    <x v="40"/>
    <x v="10"/>
    <n v="468"/>
    <n v="18"/>
    <n v="0.2"/>
  </r>
  <r>
    <d v="2019-10-03T00:00:00"/>
    <d v="1899-12-30T13:00:00"/>
    <d v="1899-12-30T13:00:00"/>
    <m/>
    <x v="1"/>
    <s v="JAR"/>
    <d v="2019-10-03T13:00:00"/>
    <n v="29437"/>
    <s v="SUS MEDIOS"/>
    <s v="Carga"/>
    <x v="0"/>
    <n v="2"/>
    <n v="3"/>
    <x v="0"/>
    <s v="LUIS MARQUES PINHEIRO"/>
    <s v="Retira cliente Inyección"/>
    <s v="Portugal"/>
    <m/>
    <m/>
    <m/>
    <m/>
    <n v="20"/>
    <x v="8"/>
    <x v="203"/>
    <x v="8"/>
    <m/>
    <n v="0"/>
    <x v="0"/>
    <x v="0"/>
    <s v="SI"/>
    <s v="SI"/>
    <s v="Retraso"/>
    <n v="1"/>
    <n v="0"/>
    <s v="CLIENTES"/>
    <x v="40"/>
    <x v="10"/>
    <n v="468"/>
    <n v="18"/>
    <n v="0.2"/>
  </r>
  <r>
    <d v="2019-10-03T00:00:00"/>
    <d v="1899-12-30T15:00:00"/>
    <d v="1899-12-30T15:00:00"/>
    <m/>
    <x v="1"/>
    <s v="JAR"/>
    <d v="2019-10-03T15:00:00"/>
    <n v="113007034"/>
    <s v="BCN EXPRESS"/>
    <s v="Descarga"/>
    <x v="0"/>
    <n v="1"/>
    <n v="2"/>
    <x v="0"/>
    <s v="BEKUPLAST"/>
    <s v="Proveedor Inyección"/>
    <s v="PALAU"/>
    <m/>
    <m/>
    <m/>
    <m/>
    <n v="15"/>
    <x v="5"/>
    <x v="203"/>
    <x v="39"/>
    <m/>
    <n v="0"/>
    <x v="0"/>
    <x v="0"/>
    <s v="SI"/>
    <s v="SI"/>
    <s v="SI"/>
    <n v="0"/>
    <n v="1"/>
    <s v="PROVEEDORES"/>
    <x v="40"/>
    <x v="10"/>
    <n v="468"/>
    <n v="18"/>
    <n v="0.2"/>
  </r>
  <r>
    <d v="2019-10-03T00:00:00"/>
    <d v="1899-12-30T10:30:00"/>
    <d v="1899-12-30T10:30:00"/>
    <m/>
    <x v="1"/>
    <s v="JAR"/>
    <d v="2019-10-03T10:30:00"/>
    <s v="30105-30148"/>
    <s v="DAVID BERTRAN"/>
    <s v="Carga"/>
    <x v="0"/>
    <n v="4"/>
    <n v="3"/>
    <x v="0"/>
    <s v="VARIOS"/>
    <s v="DDP Cliente Roto"/>
    <s v="varios"/>
    <m/>
    <m/>
    <m/>
    <m/>
    <n v="15"/>
    <x v="0"/>
    <x v="203"/>
    <x v="1"/>
    <m/>
    <n v="0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1:15:00"/>
    <d v="1899-12-30T11:15:00"/>
    <m/>
    <x v="1"/>
    <s v="JAR"/>
    <d v="2019-10-03T11:30:00"/>
    <s v="18 big box"/>
    <s v="ALGAITRUCK"/>
    <s v="Descarga"/>
    <x v="1"/>
    <n v="13.5"/>
    <n v="26"/>
    <x v="0"/>
    <s v="SCHOELLER LORQUI"/>
    <s v="Entre plantas"/>
    <s v="PALAU"/>
    <s v="+ molde"/>
    <m/>
    <m/>
    <m/>
    <n v="20"/>
    <x v="0"/>
    <x v="203"/>
    <x v="75"/>
    <m/>
    <n v="1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2:15:00"/>
    <m/>
    <m/>
    <x v="0"/>
    <s v="JAR"/>
    <d v="2019-10-03T12:30:00"/>
    <n v="29183"/>
    <s v="XPOLOGISTIC"/>
    <s v="Carga"/>
    <x v="0"/>
    <n v="4"/>
    <n v="9"/>
    <x v="0"/>
    <s v="FIJAPLAST"/>
    <s v="Retira cliente Inyección"/>
    <s v="Granada"/>
    <m/>
    <m/>
    <m/>
    <m/>
    <n v="20"/>
    <x v="5"/>
    <x v="203"/>
    <x v="36"/>
    <m/>
    <n v="0"/>
    <x v="0"/>
    <x v="0"/>
    <s v="No"/>
    <s v="Sin cita"/>
    <s v="Sin cita"/>
    <n v="1"/>
    <n v="0"/>
    <s v="CLIENTES"/>
    <x v="40"/>
    <x v="10"/>
    <n v="468"/>
    <n v="18"/>
    <n v="0.2"/>
  </r>
  <r>
    <d v="2019-10-03T00:00:00"/>
    <d v="1899-12-30T11:10:00"/>
    <d v="1899-12-30T11:10:00"/>
    <m/>
    <x v="1"/>
    <s v="JAR"/>
    <d v="2019-10-03T11:00:00"/>
    <n v="29499"/>
    <s v="DAVID BERTRAN"/>
    <s v="Carga"/>
    <x v="0"/>
    <n v="4"/>
    <n v="8"/>
    <x v="0"/>
    <s v="VARIOS"/>
    <s v="DDP Cliente Inyección"/>
    <s v="Martorell"/>
    <m/>
    <m/>
    <m/>
    <m/>
    <n v="15"/>
    <x v="4"/>
    <x v="203"/>
    <x v="79"/>
    <m/>
    <n v="0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5:30:00"/>
    <d v="1899-12-30T15:30:00"/>
    <m/>
    <x v="1"/>
    <s v="JAR"/>
    <d v="2019-10-03T15:30:00"/>
    <n v="30059"/>
    <s v="GONZATRANS"/>
    <s v="Carga"/>
    <x v="1"/>
    <n v="13.5"/>
    <n v="24"/>
    <x v="0"/>
    <s v="FLUIDRA"/>
    <s v="DDP Cliente Roto"/>
    <s v="Sevilla"/>
    <m/>
    <m/>
    <m/>
    <m/>
    <n v="60"/>
    <x v="4"/>
    <x v="203"/>
    <x v="7"/>
    <m/>
    <n v="1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8:00:00"/>
    <d v="1899-12-30T18:00:00"/>
    <m/>
    <x v="1"/>
    <s v="JAR"/>
    <d v="2019-10-03T18:00:00"/>
    <n v="29906"/>
    <s v="JOSE REY"/>
    <s v="Carga"/>
    <x v="1"/>
    <n v="13.5"/>
    <n v="26"/>
    <x v="2"/>
    <s v="JAMONES DURIBER"/>
    <s v="DDP Cliente Inyección"/>
    <s v="Guadalajara"/>
    <m/>
    <m/>
    <m/>
    <m/>
    <n v="45"/>
    <x v="8"/>
    <x v="203"/>
    <x v="47"/>
    <m/>
    <n v="1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7:15:00"/>
    <d v="1899-12-30T17:15:00"/>
    <m/>
    <x v="1"/>
    <s v="JAR"/>
    <d v="2019-10-03T17:30:00"/>
    <s v="29902-1"/>
    <s v="EL MOSCA"/>
    <s v="Carga"/>
    <x v="1"/>
    <n v="13.5"/>
    <n v="26"/>
    <x v="2"/>
    <s v="PALETPLASTIC"/>
    <s v="DDP Cliente Inyección"/>
    <s v="MURCIA"/>
    <m/>
    <m/>
    <m/>
    <m/>
    <n v="45"/>
    <x v="8"/>
    <x v="203"/>
    <x v="201"/>
    <m/>
    <n v="1"/>
    <x v="0"/>
    <x v="0"/>
    <s v="SI"/>
    <s v="SI"/>
    <s v="Retraso"/>
    <n v="1"/>
    <n v="0"/>
    <s v="TRANS. PROPIO"/>
    <x v="40"/>
    <x v="10"/>
    <n v="468"/>
    <n v="18"/>
    <n v="0.2"/>
  </r>
  <r>
    <d v="2019-10-03T00:00:00"/>
    <d v="1899-12-30T17:30:00"/>
    <d v="1899-12-30T17:30:00"/>
    <m/>
    <x v="1"/>
    <s v="JAR"/>
    <d v="2019-10-03T17:30:00"/>
    <m/>
    <s v="GONZATRANS"/>
    <s v="Carga"/>
    <x v="0"/>
    <n v="4"/>
    <n v="8"/>
    <x v="0"/>
    <s v="GONZATRANS"/>
    <s v="DDP Cliente Inyección"/>
    <s v="varios"/>
    <m/>
    <m/>
    <m/>
    <m/>
    <n v="30"/>
    <x v="8"/>
    <x v="203"/>
    <x v="56"/>
    <m/>
    <n v="0"/>
    <x v="0"/>
    <x v="0"/>
    <s v="SI"/>
    <s v="SI"/>
    <s v="SI"/>
    <n v="0"/>
    <n v="1"/>
    <s v="TRANS. PROPIO"/>
    <x v="40"/>
    <x v="10"/>
    <n v="468"/>
    <n v="18"/>
    <n v="0.2"/>
  </r>
  <r>
    <d v="2019-10-03T00:00:00"/>
    <d v="1899-12-30T18:30:00"/>
    <d v="1899-12-30T18:30:00"/>
    <m/>
    <x v="1"/>
    <s v="JAR"/>
    <d v="2019-10-03T18:30:00"/>
    <n v="29312"/>
    <s v="J H L"/>
    <s v="Carga"/>
    <x v="0"/>
    <n v="3"/>
    <n v="6"/>
    <x v="0"/>
    <s v="VARIOS"/>
    <s v="DDP Cliente Inyección"/>
    <s v="Portugal"/>
    <m/>
    <m/>
    <m/>
    <m/>
    <n v="30"/>
    <x v="8"/>
    <x v="203"/>
    <x v="49"/>
    <m/>
    <n v="0"/>
    <x v="0"/>
    <x v="0"/>
    <s v="SI"/>
    <s v="SI"/>
    <s v="Retraso"/>
    <n v="1"/>
    <n v="0"/>
    <s v="TRANS. PROPIO"/>
    <x v="40"/>
    <x v="10"/>
    <n v="468"/>
    <n v="18"/>
    <n v="0.2"/>
  </r>
  <r>
    <d v="2019-10-03T00:00:00"/>
    <d v="1899-12-30T17:45:00"/>
    <m/>
    <m/>
    <x v="0"/>
    <s v="JAR"/>
    <d v="2019-10-03T18:00:00"/>
    <n v="6007827"/>
    <s v="GEFCO"/>
    <s v="Carga"/>
    <x v="0"/>
    <n v="1"/>
    <n v="1"/>
    <x v="0"/>
    <s v="SCHOELLER ITALIA"/>
    <s v="Retira cliente Filial"/>
    <s v="Italia"/>
    <m/>
    <m/>
    <m/>
    <m/>
    <n v="10"/>
    <x v="4"/>
    <x v="203"/>
    <x v="88"/>
    <m/>
    <n v="0"/>
    <x v="0"/>
    <x v="0"/>
    <s v="No"/>
    <s v="Sin cita"/>
    <s v="Sin cita"/>
    <n v="1"/>
    <n v="0"/>
    <s v="CLIENTES"/>
    <x v="40"/>
    <x v="10"/>
    <n v="468"/>
    <n v="18"/>
    <n v="0.2"/>
  </r>
  <r>
    <d v="2019-10-03T00:00:00"/>
    <d v="1899-12-30T15:45:00"/>
    <d v="1899-12-30T15:45:00"/>
    <m/>
    <x v="1"/>
    <s v="JAR"/>
    <d v="2019-10-03T16:00:00"/>
    <n v="29358"/>
    <s v="DAVID BERTRAN"/>
    <s v="Carga"/>
    <x v="0"/>
    <n v="4"/>
    <n v="3"/>
    <x v="0"/>
    <s v="MAGNETI MARELLI"/>
    <s v="DDP Cliente Inyección"/>
    <s v="Santpedor"/>
    <m/>
    <m/>
    <m/>
    <m/>
    <n v="20"/>
    <x v="5"/>
    <x v="203"/>
    <x v="55"/>
    <m/>
    <n v="0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06:00:00"/>
    <d v="1899-12-30T06:00:00"/>
    <m/>
    <x v="1"/>
    <s v="JAR"/>
    <d v="2019-10-04T06:00:00"/>
    <s v="Palet Madera"/>
    <s v="SUS MEDIOS"/>
    <s v="Descarga"/>
    <x v="1"/>
    <n v="13.5"/>
    <n v="26"/>
    <x v="0"/>
    <s v="CHEP"/>
    <s v="Proveedor Inyección"/>
    <s v="PALAU"/>
    <m/>
    <m/>
    <m/>
    <m/>
    <m/>
    <x v="10"/>
    <x v="23"/>
    <x v="119"/>
    <m/>
    <n v="1"/>
    <x v="1"/>
    <x v="1"/>
    <s v="N/A"/>
    <s v="N/A"/>
    <s v="N/A"/>
    <n v="1"/>
    <n v="0"/>
    <s v="PROVEEDORES"/>
    <x v="5"/>
    <x v="2"/>
    <n v="468"/>
    <n v="18"/>
    <n v="0.2"/>
  </r>
  <r>
    <d v="2019-10-04T00:00:00"/>
    <d v="1899-12-30T17:00:00"/>
    <d v="1899-12-30T17:00:00"/>
    <m/>
    <x v="1"/>
    <s v="JAR"/>
    <d v="2019-10-04T17:00:00"/>
    <m/>
    <s v="TRANSABADELL"/>
    <s v="Carga"/>
    <x v="0"/>
    <n v="2"/>
    <n v="4"/>
    <x v="0"/>
    <s v="TRANSABADELL"/>
    <s v="DDP Cliente Inyección"/>
    <s v="varios"/>
    <m/>
    <m/>
    <m/>
    <m/>
    <n v="20"/>
    <x v="4"/>
    <x v="204"/>
    <x v="41"/>
    <m/>
    <n v="0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4:00:00"/>
    <d v="1899-12-30T14:00:00"/>
    <m/>
    <x v="1"/>
    <s v="JAR"/>
    <d v="2019-10-04T14:00:00"/>
    <m/>
    <s v="NOUTRANSPORT"/>
    <s v="Descarga"/>
    <x v="1"/>
    <n v="13.5"/>
    <n v="27"/>
    <x v="0"/>
    <s v="SCHOELLER GAILLON"/>
    <s v="Filial Import"/>
    <s v="GAILLON"/>
    <m/>
    <m/>
    <m/>
    <m/>
    <n v="60"/>
    <x v="8"/>
    <x v="204"/>
    <x v="42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07:30:00"/>
    <d v="1899-12-30T07:30:00"/>
    <m/>
    <x v="1"/>
    <s v="JAR"/>
    <d v="2019-10-04T07:30:00"/>
    <m/>
    <s v="SUS MEDIOS"/>
    <s v="Descarga"/>
    <x v="0"/>
    <n v="6"/>
    <n v="12"/>
    <x v="0"/>
    <s v="SERRADORA DOMENECH"/>
    <s v="Proveedor Inyección"/>
    <s v="PALAU"/>
    <m/>
    <m/>
    <m/>
    <m/>
    <n v="20"/>
    <x v="0"/>
    <x v="204"/>
    <x v="18"/>
    <m/>
    <n v="0"/>
    <x v="0"/>
    <x v="0"/>
    <s v="SI"/>
    <s v="SI"/>
    <s v="SI"/>
    <n v="0"/>
    <n v="1"/>
    <s v="PROVEEDORES"/>
    <x v="40"/>
    <x v="10"/>
    <n v="468"/>
    <n v="18"/>
    <n v="0.2"/>
  </r>
  <r>
    <d v="2019-10-04T00:00:00"/>
    <d v="1899-12-30T08:00:00"/>
    <d v="1899-12-30T08:00:00"/>
    <m/>
    <x v="1"/>
    <s v="JAR"/>
    <d v="2019-10-04T08:00:00"/>
    <n v="29823"/>
    <s v="SUS MEDIOS"/>
    <s v="Carga"/>
    <x v="0"/>
    <n v="2"/>
    <n v="4"/>
    <x v="0"/>
    <s v="MARTINEZ BORONAT"/>
    <s v="Retira cliente Inyección"/>
    <s v="Tarragona"/>
    <m/>
    <m/>
    <m/>
    <m/>
    <n v="20"/>
    <x v="0"/>
    <x v="204"/>
    <x v="9"/>
    <m/>
    <n v="0"/>
    <x v="0"/>
    <x v="0"/>
    <s v="SI"/>
    <s v="SI"/>
    <s v="SI"/>
    <n v="0"/>
    <n v="1"/>
    <s v="CLIENTES"/>
    <x v="40"/>
    <x v="10"/>
    <n v="468"/>
    <n v="18"/>
    <n v="0.2"/>
  </r>
  <r>
    <d v="2019-10-04T00:00:00"/>
    <d v="1899-12-30T10:00:00"/>
    <d v="1899-12-30T10:00:00"/>
    <m/>
    <x v="1"/>
    <s v="MR"/>
    <d v="2019-10-04T10:00:00"/>
    <n v="30076"/>
    <s v="SUS MEDIOS"/>
    <s v="Carga"/>
    <x v="0"/>
    <n v="1"/>
    <s v="0,5"/>
    <x v="0"/>
    <s v="DOSATECH"/>
    <s v="Retira cliente Inyección"/>
    <s v="OLESA DE MONTSERRAT"/>
    <s v="QUITARLE EL PALET CARGA EN FURGONETA"/>
    <m/>
    <m/>
    <m/>
    <n v="10"/>
    <x v="4"/>
    <x v="204"/>
    <x v="14"/>
    <m/>
    <n v="0"/>
    <x v="0"/>
    <x v="0"/>
    <s v="SI"/>
    <s v="SI"/>
    <s v="SI"/>
    <n v="0"/>
    <n v="1"/>
    <s v="CLIENTES"/>
    <x v="40"/>
    <x v="10"/>
    <n v="468"/>
    <n v="18"/>
    <n v="0.2"/>
  </r>
  <r>
    <d v="2019-10-04T00:00:00"/>
    <d v="1899-12-30T11:30:00"/>
    <d v="1899-12-30T11:30:00"/>
    <m/>
    <x v="1"/>
    <s v="JAR"/>
    <d v="2019-10-04T11:30:00"/>
    <m/>
    <s v="ALGAITRUCK"/>
    <s v="Carga"/>
    <x v="1"/>
    <n v="13.5"/>
    <n v="26"/>
    <x v="0"/>
    <s v="SCHOELLER LORQUI"/>
    <s v="Entre plantas"/>
    <s v="Murcia"/>
    <m/>
    <m/>
    <m/>
    <m/>
    <n v="60"/>
    <x v="4"/>
    <x v="204"/>
    <x v="3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3:00:00"/>
    <d v="1899-12-30T13:00:00"/>
    <m/>
    <x v="1"/>
    <s v="JAR"/>
    <d v="2019-10-04T13:00:00"/>
    <m/>
    <s v="LUIS TORTOSA"/>
    <s v="Descarga"/>
    <x v="1"/>
    <n v="13.5"/>
    <n v="22"/>
    <x v="0"/>
    <s v="MORSSINKHOF"/>
    <s v="Proveedor Inyección"/>
    <s v="PALAU"/>
    <m/>
    <m/>
    <m/>
    <m/>
    <n v="60"/>
    <x v="8"/>
    <x v="204"/>
    <x v="39"/>
    <m/>
    <n v="1"/>
    <x v="0"/>
    <x v="0"/>
    <s v="SI"/>
    <s v="SI"/>
    <s v="Retraso"/>
    <n v="1"/>
    <n v="0"/>
    <s v="PROVEEDORES"/>
    <x v="40"/>
    <x v="10"/>
    <n v="468"/>
    <n v="18"/>
    <n v="0.2"/>
  </r>
  <r>
    <d v="2019-10-04T00:00:00"/>
    <d v="1899-12-30T09:00:00"/>
    <d v="1899-12-30T09:00:00"/>
    <m/>
    <x v="1"/>
    <s v="JAR"/>
    <d v="2019-10-04T09:00:00"/>
    <s v="6007486-7795"/>
    <s v="BREGER"/>
    <s v="Carga"/>
    <x v="1"/>
    <n v="13.5"/>
    <n v="24"/>
    <x v="0"/>
    <s v="SCHOELLER FRANCIA"/>
    <s v="Retira cliente Filial"/>
    <s v="France"/>
    <m/>
    <m/>
    <m/>
    <m/>
    <n v="60"/>
    <x v="4"/>
    <x v="204"/>
    <x v="22"/>
    <m/>
    <n v="1"/>
    <x v="0"/>
    <x v="0"/>
    <s v="SI"/>
    <s v="SI"/>
    <s v="SI"/>
    <n v="0"/>
    <n v="1"/>
    <s v="CLIENTES"/>
    <x v="40"/>
    <x v="10"/>
    <n v="468"/>
    <n v="18"/>
    <n v="0.2"/>
  </r>
  <r>
    <d v="2019-10-04T00:00:00"/>
    <d v="1899-12-30T13:30:00"/>
    <d v="1899-12-30T13:30:00"/>
    <m/>
    <x v="1"/>
    <s v="JAR"/>
    <d v="2019-10-04T13:30:00"/>
    <n v="29906"/>
    <s v="JOSE REY"/>
    <s v="Carga"/>
    <x v="1"/>
    <n v="13.5"/>
    <n v="26"/>
    <x v="2"/>
    <s v="JAMONES DURIBER"/>
    <s v="DDP Cliente Inyección"/>
    <s v="Guadalajara"/>
    <m/>
    <m/>
    <m/>
    <m/>
    <n v="45"/>
    <x v="4"/>
    <x v="204"/>
    <x v="85"/>
    <m/>
    <n v="1"/>
    <x v="0"/>
    <x v="0"/>
    <s v="SI"/>
    <s v="SI"/>
    <s v="Adelanto"/>
    <n v="0"/>
    <n v="1"/>
    <s v="TRANS. PROPIO"/>
    <x v="40"/>
    <x v="10"/>
    <n v="468"/>
    <n v="18"/>
    <n v="0.2"/>
  </r>
  <r>
    <d v="2019-10-04T00:00:00"/>
    <d v="1899-12-30T12:00:00"/>
    <d v="1899-12-30T12:00:00"/>
    <m/>
    <x v="1"/>
    <s v="JAR"/>
    <d v="2019-10-04T12:00:00"/>
    <n v="29507"/>
    <s v="RENHUS"/>
    <s v="Carga"/>
    <x v="1"/>
    <n v="13.5"/>
    <n v="26"/>
    <x v="0"/>
    <s v="SNOP TANGER"/>
    <s v="DDP Cliente Inyección"/>
    <s v="Tanger"/>
    <m/>
    <m/>
    <m/>
    <m/>
    <n v="60"/>
    <x v="0"/>
    <x v="204"/>
    <x v="4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1:00:00"/>
    <d v="1899-12-30T11:00:00"/>
    <m/>
    <x v="1"/>
    <s v="JAR"/>
    <d v="2019-10-04T11:00:00"/>
    <n v="29963"/>
    <s v="SUS MEDIOS"/>
    <s v="Carga"/>
    <x v="1"/>
    <n v="13.5"/>
    <n v="26"/>
    <x v="2"/>
    <s v="AZOR AMBIENTAL"/>
    <s v="DDP Cliente Inyección"/>
    <s v="Murcia"/>
    <m/>
    <m/>
    <m/>
    <m/>
    <n v="45"/>
    <x v="0"/>
    <x v="204"/>
    <x v="1"/>
    <m/>
    <n v="1"/>
    <x v="0"/>
    <x v="0"/>
    <s v="SI"/>
    <s v="SI"/>
    <s v="Adelanto"/>
    <n v="0"/>
    <n v="1"/>
    <s v="TRANS. PROPIO"/>
    <x v="40"/>
    <x v="10"/>
    <n v="468"/>
    <n v="18"/>
    <n v="0.2"/>
  </r>
  <r>
    <d v="2019-10-04T00:00:00"/>
    <d v="1899-12-30T12:30:00"/>
    <d v="1899-12-30T12:30:00"/>
    <m/>
    <x v="1"/>
    <s v="JAR"/>
    <d v="2019-10-04T12:30:00"/>
    <n v="29963"/>
    <s v="SUS MEDIOS"/>
    <s v="Carga"/>
    <x v="1"/>
    <n v="13.5"/>
    <n v="26"/>
    <x v="2"/>
    <s v="AZOR AMBIENTAL"/>
    <s v="DDP Cliente Inyección"/>
    <s v="Murcia"/>
    <m/>
    <m/>
    <m/>
    <m/>
    <n v="45"/>
    <x v="4"/>
    <x v="204"/>
    <x v="5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09:30:00"/>
    <d v="1899-12-30T09:30:00"/>
    <m/>
    <x v="1"/>
    <s v="JAR"/>
    <d v="2019-10-04T09:30:00"/>
    <m/>
    <s v="TRANSABADELL"/>
    <s v="Descarga"/>
    <x v="0"/>
    <n v="3"/>
    <n v="5"/>
    <x v="0"/>
    <s v="TRANSABADELL"/>
    <s v="Proveedor Inyección"/>
    <s v="PALAU"/>
    <m/>
    <m/>
    <m/>
    <m/>
    <n v="10"/>
    <x v="4"/>
    <x v="204"/>
    <x v="0"/>
    <m/>
    <n v="0"/>
    <x v="0"/>
    <x v="0"/>
    <s v="SI"/>
    <s v="SI"/>
    <s v="SI"/>
    <n v="0"/>
    <n v="1"/>
    <s v="PROVEEDORES"/>
    <x v="40"/>
    <x v="10"/>
    <n v="468"/>
    <n v="18"/>
    <n v="0.2"/>
  </r>
  <r>
    <d v="2019-10-04T00:00:00"/>
    <d v="1899-12-30T16:00:00"/>
    <d v="1899-12-30T16:00:00"/>
    <m/>
    <x v="1"/>
    <s v="JAR"/>
    <d v="2019-10-04T16:00:00"/>
    <m/>
    <s v="NOUTRANSPORT"/>
    <s v="Descarga"/>
    <x v="0"/>
    <n v="6"/>
    <n v="12"/>
    <x v="0"/>
    <s v="SCHOELLER FRANCIA"/>
    <s v="Filial Import"/>
    <s v="PALAU"/>
    <s v="con Moldes"/>
    <m/>
    <m/>
    <m/>
    <n v="60"/>
    <x v="8"/>
    <x v="204"/>
    <x v="13"/>
    <m/>
    <n v="0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5:00:00"/>
    <d v="1899-12-30T15:00:00"/>
    <m/>
    <x v="1"/>
    <s v="JAR"/>
    <d v="2019-10-04T15:00:00"/>
    <m/>
    <s v="SUS MEDIOS"/>
    <s v="Carga"/>
    <x v="1"/>
    <n v="13.5"/>
    <n v="7"/>
    <x v="0"/>
    <s v="AQUA AMBIENT"/>
    <s v="Retira cliente Roto"/>
    <s v="Bernis"/>
    <m/>
    <m/>
    <m/>
    <m/>
    <n v="30"/>
    <x v="4"/>
    <x v="204"/>
    <x v="39"/>
    <m/>
    <n v="1"/>
    <x v="0"/>
    <x v="0"/>
    <s v="SI"/>
    <s v="SI"/>
    <s v="SI"/>
    <n v="0"/>
    <n v="1"/>
    <s v="CLIENTES"/>
    <x v="40"/>
    <x v="10"/>
    <n v="468"/>
    <n v="18"/>
    <n v="0.2"/>
  </r>
  <r>
    <d v="2019-10-04T00:00:00"/>
    <d v="1899-12-30T16:45:00"/>
    <d v="1899-12-30T16:45:00"/>
    <m/>
    <x v="1"/>
    <s v="JAR"/>
    <d v="2019-10-04T17:00:00"/>
    <n v="30075"/>
    <s v="SUS MEDIOS"/>
    <s v="Carga"/>
    <x v="0"/>
    <n v="2"/>
    <n v="4"/>
    <x v="0"/>
    <s v="GALLETAS DE SUM.IND.2020"/>
    <s v="Retira cliente Roto"/>
    <s v="Pontevedra"/>
    <m/>
    <m/>
    <m/>
    <m/>
    <n v="10"/>
    <x v="4"/>
    <x v="204"/>
    <x v="13"/>
    <m/>
    <n v="0"/>
    <x v="0"/>
    <x v="0"/>
    <s v="SI"/>
    <s v="SI"/>
    <s v="Adelanto"/>
    <n v="0"/>
    <n v="1"/>
    <s v="CLIENTES"/>
    <x v="40"/>
    <x v="10"/>
    <n v="468"/>
    <n v="18"/>
    <n v="0.2"/>
  </r>
  <r>
    <d v="2019-10-04T00:00:00"/>
    <d v="1899-12-30T08:30:00"/>
    <d v="1899-12-30T08:30:00"/>
    <m/>
    <x v="1"/>
    <s v="JAR"/>
    <d v="2019-10-04T08:30:00"/>
    <m/>
    <s v="GONZATRANS"/>
    <s v="Carga"/>
    <x v="1"/>
    <n v="13.5"/>
    <n v="26"/>
    <x v="0"/>
    <s v="GONZATRANS"/>
    <s v="Recogida diaria"/>
    <s v="Almacén Gonza"/>
    <m/>
    <m/>
    <m/>
    <m/>
    <n v="45"/>
    <x v="0"/>
    <x v="204"/>
    <x v="20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6:30:00"/>
    <d v="1899-12-30T16:30:00"/>
    <m/>
    <x v="1"/>
    <s v="JAR"/>
    <d v="2019-10-04T16:30:00"/>
    <m/>
    <s v="COBARPLAS"/>
    <s v="Descarga"/>
    <x v="0"/>
    <n v="5"/>
    <n v="8"/>
    <x v="0"/>
    <s v="COBARPLAST"/>
    <s v="Proveedor Inyección"/>
    <s v="PALAU"/>
    <m/>
    <m/>
    <m/>
    <m/>
    <n v="45"/>
    <x v="4"/>
    <x v="204"/>
    <x v="8"/>
    <m/>
    <n v="0"/>
    <x v="0"/>
    <x v="0"/>
    <s v="SI"/>
    <s v="SI"/>
    <s v="SI"/>
    <n v="0"/>
    <n v="1"/>
    <s v="PROVEEDORES"/>
    <x v="40"/>
    <x v="10"/>
    <n v="468"/>
    <n v="18"/>
    <n v="0.2"/>
  </r>
  <r>
    <d v="2019-10-04T00:00:00"/>
    <d v="1899-12-30T15:30:00"/>
    <d v="1899-12-30T15:30:00"/>
    <m/>
    <x v="1"/>
    <s v="MR"/>
    <d v="2019-10-04T15:30:00"/>
    <n v="29489"/>
    <s v="SUS MEDIOS"/>
    <s v="Carga"/>
    <x v="0"/>
    <n v="5"/>
    <n v="10"/>
    <x v="0"/>
    <s v="OSONA IND. PLASTIC"/>
    <s v="Retira cliente Inyección"/>
    <s v="BARCELONA"/>
    <m/>
    <m/>
    <m/>
    <m/>
    <n v="20"/>
    <x v="4"/>
    <x v="204"/>
    <x v="7"/>
    <m/>
    <n v="0"/>
    <x v="0"/>
    <x v="0"/>
    <s v="SI"/>
    <s v="SI"/>
    <s v="SI"/>
    <n v="0"/>
    <n v="1"/>
    <s v="CLIENTES"/>
    <x v="40"/>
    <x v="10"/>
    <n v="468"/>
    <n v="18"/>
    <n v="0.2"/>
  </r>
  <r>
    <d v="2019-10-04T00:00:00"/>
    <d v="1899-12-30T10:30:00"/>
    <d v="1899-12-30T10:30:00"/>
    <m/>
    <x v="1"/>
    <s v="JAR"/>
    <d v="2019-10-04T10:30:00"/>
    <m/>
    <s v="ALGAITRUCK"/>
    <s v="Descarga"/>
    <x v="1"/>
    <n v="13.5"/>
    <n v="26"/>
    <x v="0"/>
    <s v="SCHOELLER LORQUI"/>
    <s v="Entre plantas"/>
    <s v="PALAU"/>
    <m/>
    <m/>
    <m/>
    <m/>
    <n v="60"/>
    <x v="4"/>
    <x v="204"/>
    <x v="1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1:15:00"/>
    <d v="1899-12-30T11:15:00"/>
    <m/>
    <x v="1"/>
    <s v="JAR"/>
    <d v="2019-10-04T11:30:00"/>
    <m/>
    <s v="GONZATRANS"/>
    <s v="Carga"/>
    <x v="1"/>
    <n v="13.5"/>
    <n v="26"/>
    <x v="0"/>
    <s v="GONZATRANS"/>
    <s v="Recogida diaria"/>
    <s v="Almacén Gonza"/>
    <m/>
    <m/>
    <m/>
    <m/>
    <n v="45"/>
    <x v="0"/>
    <x v="204"/>
    <x v="75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8:00:00"/>
    <d v="1899-12-30T18:00:00"/>
    <m/>
    <x v="1"/>
    <s v="JAR"/>
    <d v="2019-10-04T18:00:00"/>
    <m/>
    <s v="GONZATRANS"/>
    <s v="Carga"/>
    <x v="0"/>
    <n v="5"/>
    <n v="9"/>
    <x v="0"/>
    <s v="GONZATRANS"/>
    <s v="Recogida diaria"/>
    <s v="varios"/>
    <m/>
    <m/>
    <m/>
    <m/>
    <n v="20"/>
    <x v="0"/>
    <x v="205"/>
    <x v="18"/>
    <m/>
    <n v="0"/>
    <x v="0"/>
    <x v="0"/>
    <s v="SI"/>
    <s v="Retraso"/>
    <s v="Retraso"/>
    <n v="1"/>
    <n v="0"/>
    <s v="TRANS. PROPIO"/>
    <x v="41"/>
    <x v="10"/>
    <n v="468"/>
    <n v="18"/>
    <n v="0.2"/>
  </r>
  <r>
    <d v="2019-10-04T00:00:00"/>
    <d v="1899-12-30T11:45:00"/>
    <m/>
    <m/>
    <x v="0"/>
    <s v="JAR"/>
    <d v="2019-10-04T12:00:00"/>
    <m/>
    <s v="SUS MEDIOS"/>
    <s v="Descarga"/>
    <x v="0"/>
    <n v="4"/>
    <n v="4"/>
    <x v="0"/>
    <s v="VIDAL METAL.LURGICS"/>
    <s v="Proveedor Roto"/>
    <s v="PALAU"/>
    <m/>
    <m/>
    <m/>
    <m/>
    <n v="15"/>
    <x v="3"/>
    <x v="204"/>
    <x v="63"/>
    <m/>
    <n v="0"/>
    <x v="0"/>
    <x v="0"/>
    <s v="No"/>
    <s v="Sin cita"/>
    <s v="Sin cita"/>
    <n v="1"/>
    <n v="0"/>
    <s v="PROVEEDORES"/>
    <x v="40"/>
    <x v="10"/>
    <n v="468"/>
    <n v="18"/>
    <n v="0.2"/>
  </r>
  <r>
    <d v="2019-10-04T00:00:00"/>
    <d v="1899-12-30T17:30:00"/>
    <d v="1899-12-30T17:30:00"/>
    <m/>
    <x v="1"/>
    <s v="JAR"/>
    <d v="2019-10-04T17:30:00"/>
    <s v="29761-29759"/>
    <s v="SUS MEDIOS"/>
    <s v="Carga"/>
    <x v="1"/>
    <n v="13.5"/>
    <n v="26"/>
    <x v="2"/>
    <s v="ICOMMERS"/>
    <s v="Retira cliente Inyección"/>
    <s v="Valencia"/>
    <m/>
    <m/>
    <m/>
    <m/>
    <n v="45"/>
    <x v="8"/>
    <x v="204"/>
    <x v="56"/>
    <m/>
    <n v="1"/>
    <x v="0"/>
    <x v="0"/>
    <s v="SI"/>
    <s v="SI"/>
    <s v="SI"/>
    <n v="0"/>
    <n v="1"/>
    <s v="CLIENTES"/>
    <x v="40"/>
    <x v="10"/>
    <n v="468"/>
    <n v="18"/>
    <n v="0.2"/>
  </r>
  <r>
    <d v="2019-10-04T00:00:00"/>
    <d v="1899-12-30T12:45:00"/>
    <m/>
    <m/>
    <x v="0"/>
    <s v="JAR"/>
    <d v="2019-10-04T13:00:00"/>
    <m/>
    <s v="SUS MEDIOS"/>
    <s v="Descarga"/>
    <x v="0"/>
    <n v="4"/>
    <n v="4"/>
    <x v="0"/>
    <s v="VIDAL METAL.LURGICS"/>
    <s v="Proveedor Roto"/>
    <s v="PALAU"/>
    <m/>
    <m/>
    <m/>
    <m/>
    <n v="20"/>
    <x v="3"/>
    <x v="204"/>
    <x v="54"/>
    <m/>
    <n v="0"/>
    <x v="0"/>
    <x v="0"/>
    <s v="No"/>
    <s v="Sin cita"/>
    <s v="Sin cita"/>
    <n v="1"/>
    <n v="0"/>
    <s v="PROVEEDORES"/>
    <x v="40"/>
    <x v="10"/>
    <n v="468"/>
    <n v="18"/>
    <n v="0.2"/>
  </r>
  <r>
    <d v="2019-10-04T00:00:00"/>
    <d v="1899-12-30T13:15:00"/>
    <d v="1899-12-30T13:15:00"/>
    <m/>
    <x v="1"/>
    <s v="JAR"/>
    <d v="2019-10-04T13:30:00"/>
    <m/>
    <s v="GONZATRANS"/>
    <s v="Carga"/>
    <x v="1"/>
    <n v="13.5"/>
    <n v="26"/>
    <x v="0"/>
    <s v="GONZATRANS"/>
    <s v="Recogida diaria"/>
    <s v="Almacén Gonza"/>
    <m/>
    <m/>
    <m/>
    <m/>
    <n v="45"/>
    <x v="0"/>
    <x v="204"/>
    <x v="60"/>
    <m/>
    <n v="1"/>
    <x v="0"/>
    <x v="0"/>
    <s v="SI"/>
    <s v="SI"/>
    <s v="SI"/>
    <n v="0"/>
    <n v="1"/>
    <s v="TRANS. PROPIO"/>
    <x v="40"/>
    <x v="10"/>
    <n v="468"/>
    <n v="18"/>
    <n v="0.2"/>
  </r>
  <r>
    <d v="2019-10-04T00:00:00"/>
    <d v="1899-12-30T14:45:00"/>
    <m/>
    <m/>
    <x v="0"/>
    <s v="JAR"/>
    <d v="2019-10-04T15:00:00"/>
    <m/>
    <s v="SUS MEDIOS"/>
    <s v="Descarga"/>
    <x v="0"/>
    <n v="4"/>
    <n v="4"/>
    <x v="0"/>
    <s v="VIDAL METAL.LURGICS"/>
    <s v="Proveedor Roto"/>
    <s v="PALAU"/>
    <m/>
    <m/>
    <m/>
    <m/>
    <n v="20"/>
    <x v="3"/>
    <x v="204"/>
    <x v="96"/>
    <m/>
    <n v="0"/>
    <x v="0"/>
    <x v="0"/>
    <s v="No"/>
    <s v="Sin cita"/>
    <s v="Sin cita"/>
    <n v="1"/>
    <n v="0"/>
    <s v="PROVEEDORES"/>
    <x v="40"/>
    <x v="10"/>
    <n v="468"/>
    <n v="18"/>
    <n v="0.2"/>
  </r>
  <r>
    <d v="2019-10-04T00:00:00"/>
    <d v="1899-12-30T16:15:00"/>
    <m/>
    <m/>
    <x v="0"/>
    <s v="JAR"/>
    <d v="2019-10-04T16:30:00"/>
    <m/>
    <s v="SUS MEDIOS"/>
    <s v="Descarga"/>
    <x v="0"/>
    <n v="4"/>
    <n v="4"/>
    <x v="0"/>
    <s v="VIDAL METAL.LURGICS"/>
    <s v="Proveedor Roto"/>
    <s v="PALAU"/>
    <m/>
    <m/>
    <m/>
    <m/>
    <n v="20"/>
    <x v="3"/>
    <x v="204"/>
    <x v="177"/>
    <m/>
    <n v="0"/>
    <x v="0"/>
    <x v="0"/>
    <s v="No"/>
    <s v="Sin cita"/>
    <s v="Sin cita"/>
    <n v="1"/>
    <n v="0"/>
    <s v="PROVEEDORES"/>
    <x v="40"/>
    <x v="10"/>
    <n v="468"/>
    <n v="18"/>
    <n v="0.2"/>
  </r>
  <r>
    <d v="2019-10-07T00:00:00"/>
    <d v="1899-12-30T06:00:00"/>
    <d v="1899-12-30T06:00:00"/>
    <m/>
    <x v="1"/>
    <s v="JAR"/>
    <d v="2019-10-07T06:00:00"/>
    <m/>
    <s v="LUIS TORTOSA"/>
    <s v="Descarga"/>
    <x v="1"/>
    <n v="13.5"/>
    <n v="22"/>
    <x v="0"/>
    <s v="MORSSINKHOF"/>
    <s v="Proveedor Inyección"/>
    <s v="PALAU"/>
    <m/>
    <m/>
    <m/>
    <m/>
    <n v="60"/>
    <x v="0"/>
    <x v="205"/>
    <x v="76"/>
    <m/>
    <n v="1"/>
    <x v="0"/>
    <x v="0"/>
    <s v="SI"/>
    <s v="SI"/>
    <s v="SI"/>
    <n v="0"/>
    <n v="1"/>
    <s v="PROVEEDORES"/>
    <x v="41"/>
    <x v="10"/>
    <n v="468"/>
    <n v="18"/>
    <n v="0.2"/>
  </r>
  <r>
    <d v="2019-10-07T00:00:00"/>
    <d v="1899-12-30T07:30:00"/>
    <d v="1899-12-30T07:30:00"/>
    <m/>
    <x v="1"/>
    <s v="JAR"/>
    <d v="2019-10-07T07:30:00"/>
    <n v="29957"/>
    <s v="DAVID BERTRAN"/>
    <s v="Carga"/>
    <x v="0"/>
    <n v="4"/>
    <n v="2"/>
    <x v="0"/>
    <s v="RAMON MIRALPEIX"/>
    <s v="DDP Cliente Roto"/>
    <s v="Granollers"/>
    <m/>
    <m/>
    <m/>
    <m/>
    <n v="10"/>
    <x v="0"/>
    <x v="205"/>
    <x v="18"/>
    <m/>
    <n v="0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08:00:00"/>
    <d v="1899-12-30T08:00:00"/>
    <m/>
    <x v="1"/>
    <s v="JAR"/>
    <d v="2019-10-07T08:00:00"/>
    <m/>
    <s v="GONZATRANS"/>
    <s v="Carga"/>
    <x v="0"/>
    <n v="8"/>
    <n v="10"/>
    <x v="0"/>
    <s v="FLUIDRA"/>
    <s v="DDP Cliente Roto"/>
    <s v="Maçanet de la Selva"/>
    <m/>
    <m/>
    <m/>
    <m/>
    <n v="30"/>
    <x v="0"/>
    <x v="205"/>
    <x v="9"/>
    <m/>
    <n v="0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08:30:00"/>
    <d v="1899-12-30T08:30:00"/>
    <m/>
    <x v="1"/>
    <s v="JAR"/>
    <d v="2019-10-07T08:30:00"/>
    <n v="29969"/>
    <s v="SUS MEDIOS"/>
    <s v="Carga"/>
    <x v="0"/>
    <n v="1"/>
    <n v="1"/>
    <x v="0"/>
    <s v="MULTIPLASTIC"/>
    <s v="Retira cliente Inyección"/>
    <s v="Barcelona"/>
    <m/>
    <m/>
    <m/>
    <m/>
    <n v="10"/>
    <x v="0"/>
    <x v="205"/>
    <x v="20"/>
    <m/>
    <n v="0"/>
    <x v="0"/>
    <x v="0"/>
    <s v="SI"/>
    <s v="SI"/>
    <s v="SI"/>
    <n v="0"/>
    <n v="1"/>
    <s v="CLIENTES"/>
    <x v="41"/>
    <x v="10"/>
    <n v="468"/>
    <n v="18"/>
    <n v="0.2"/>
  </r>
  <r>
    <d v="2019-10-07T00:00:00"/>
    <d v="1899-12-30T09:00:00"/>
    <d v="1899-12-30T09:00:00"/>
    <m/>
    <x v="1"/>
    <s v="JAR"/>
    <d v="2019-10-07T09:00:00"/>
    <s v="CB- 1438"/>
    <s v="NOUTRANSPORT"/>
    <s v="Descarga"/>
    <x v="1"/>
    <n v="13.5"/>
    <n v="26"/>
    <x v="0"/>
    <s v="SCHOELLER NRX"/>
    <s v="Filial Import"/>
    <s v="NURIEUX"/>
    <m/>
    <m/>
    <m/>
    <m/>
    <n v="60"/>
    <x v="0"/>
    <x v="205"/>
    <x v="14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07T00:00:00"/>
    <d v="1899-12-30T09:30:00"/>
    <d v="1899-12-30T09:30:00"/>
    <m/>
    <x v="1"/>
    <s v="JAR"/>
    <d v="2019-10-07T09:30:00"/>
    <m/>
    <s v="ALGAITRUCK"/>
    <s v="Descarga"/>
    <x v="1"/>
    <n v="13.5"/>
    <n v="26"/>
    <x v="0"/>
    <s v="SCHOELLER LORQUI"/>
    <s v="Entre plantas"/>
    <s v="PALAU"/>
    <m/>
    <m/>
    <m/>
    <m/>
    <n v="60"/>
    <x v="2"/>
    <x v="205"/>
    <x v="1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07T00:00:00"/>
    <d v="1899-12-30T10:00:00"/>
    <d v="1899-12-30T10:00:00"/>
    <m/>
    <x v="1"/>
    <s v="JAR"/>
    <d v="2019-10-07T10:00:00"/>
    <m/>
    <s v="MORARTE"/>
    <s v="Descarga"/>
    <x v="0"/>
    <n v="12"/>
    <n v="6"/>
    <x v="0"/>
    <s v="SCHOELLER BELGICA"/>
    <s v="Filial Import"/>
    <s v="PALAU"/>
    <m/>
    <m/>
    <m/>
    <m/>
    <n v="30"/>
    <x v="0"/>
    <x v="205"/>
    <x v="0"/>
    <m/>
    <n v="0"/>
    <x v="0"/>
    <x v="0"/>
    <s v="SI"/>
    <s v="SI"/>
    <s v="Adelanto"/>
    <n v="0"/>
    <n v="1"/>
    <s v="TRANS. PROPIO"/>
    <x v="41"/>
    <x v="10"/>
    <n v="468"/>
    <n v="18"/>
    <n v="0.2"/>
  </r>
  <r>
    <d v="2019-10-07T00:00:00"/>
    <d v="1899-12-30T10:30:00"/>
    <d v="1899-12-30T10:30:00"/>
    <m/>
    <x v="1"/>
    <s v="JAR"/>
    <d v="2019-10-07T10:30:00"/>
    <n v="29957"/>
    <s v="DAVID BERTRAN"/>
    <s v="Carga"/>
    <x v="0"/>
    <n v="4"/>
    <n v="2"/>
    <x v="0"/>
    <s v="RAMON MIRALPEIX"/>
    <s v="DDP Cliente Roto"/>
    <s v="Granollers"/>
    <m/>
    <m/>
    <m/>
    <m/>
    <n v="10"/>
    <x v="3"/>
    <x v="205"/>
    <x v="1"/>
    <m/>
    <n v="0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11:00:00"/>
    <d v="1899-12-30T11:00:00"/>
    <m/>
    <x v="1"/>
    <s v="JAR"/>
    <d v="2019-10-07T11:00:00"/>
    <n v="29963"/>
    <s v="SUS MEDIOS"/>
    <s v="Carga"/>
    <x v="1"/>
    <n v="13.5"/>
    <n v="26"/>
    <x v="2"/>
    <s v="AZOR AMBIENTAL"/>
    <s v="DDP Cliente Inyección"/>
    <s v="Murcia"/>
    <m/>
    <m/>
    <m/>
    <m/>
    <n v="45"/>
    <x v="3"/>
    <x v="205"/>
    <x v="5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07T00:00:00"/>
    <d v="1899-12-30T11:30:00"/>
    <d v="1899-12-30T11:30:00"/>
    <m/>
    <x v="1"/>
    <s v="JAR"/>
    <d v="2019-10-07T11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3"/>
    <x v="205"/>
    <x v="1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7T00:00:00"/>
    <d v="1899-12-30T11:45:00"/>
    <m/>
    <m/>
    <x v="0"/>
    <s v="JAR"/>
    <d v="2019-10-07T12:00:00"/>
    <m/>
    <s v="SUS MEDIOS"/>
    <s v="Descarga"/>
    <x v="0"/>
    <n v="4"/>
    <n v="7"/>
    <x v="0"/>
    <s v="ML PLASTICS"/>
    <s v="Proveedor Inyección"/>
    <s v="PALAU"/>
    <m/>
    <m/>
    <m/>
    <m/>
    <n v="20"/>
    <x v="3"/>
    <x v="205"/>
    <x v="63"/>
    <m/>
    <n v="0"/>
    <x v="0"/>
    <x v="0"/>
    <s v="No"/>
    <s v="Sin cita"/>
    <s v="Sin cita"/>
    <n v="1"/>
    <n v="0"/>
    <s v="PROVEEDORES"/>
    <x v="41"/>
    <x v="10"/>
    <n v="468"/>
    <n v="18"/>
    <n v="0.2"/>
  </r>
  <r>
    <d v="2019-10-07T00:00:00"/>
    <d v="1899-12-30T12:00:00"/>
    <d v="1899-12-30T12:00:00"/>
    <m/>
    <x v="1"/>
    <s v="JAR"/>
    <d v="2019-10-07T12:00:00"/>
    <m/>
    <s v="ALGAITRUCK"/>
    <s v="Carga"/>
    <x v="1"/>
    <n v="13.5"/>
    <n v="26"/>
    <x v="0"/>
    <s v="SCHOELLER LORQUI"/>
    <s v="Entre plantas"/>
    <s v="Lorqui"/>
    <m/>
    <m/>
    <m/>
    <m/>
    <n v="60"/>
    <x v="4"/>
    <x v="205"/>
    <x v="4"/>
    <m/>
    <n v="1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12:15:00"/>
    <d v="1899-12-30T12:15:00"/>
    <m/>
    <x v="1"/>
    <s v="JAR"/>
    <d v="2019-10-07T12:30:00"/>
    <m/>
    <s v="DAVID BERTRAN"/>
    <s v="Carga"/>
    <x v="0"/>
    <n v="4"/>
    <n v="6"/>
    <x v="0"/>
    <s v="RESIDUOS "/>
    <s v="Recogida diaria"/>
    <s v="La llagosta"/>
    <m/>
    <m/>
    <m/>
    <m/>
    <n v="20"/>
    <x v="4"/>
    <x v="205"/>
    <x v="36"/>
    <m/>
    <n v="0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12:30:00"/>
    <d v="1899-12-30T12:30:00"/>
    <m/>
    <x v="1"/>
    <s v="JAR"/>
    <d v="2019-10-07T12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5"/>
    <x v="3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7T00:00:00"/>
    <d v="1899-12-30T13:00:00"/>
    <d v="1899-12-30T13:00:00"/>
    <m/>
    <x v="1"/>
    <s v="JAR"/>
    <d v="2019-10-07T13:00:00"/>
    <s v="30140-136"/>
    <s v="PALLET WAY"/>
    <s v="Carga"/>
    <x v="0"/>
    <n v="1"/>
    <n v="2"/>
    <x v="0"/>
    <s v="STORE &amp; GO "/>
    <s v="Retira cliente Inyección"/>
    <s v="Portugal"/>
    <m/>
    <m/>
    <m/>
    <m/>
    <n v="15"/>
    <x v="4"/>
    <x v="205"/>
    <x v="37"/>
    <m/>
    <n v="0"/>
    <x v="0"/>
    <x v="0"/>
    <s v="SI"/>
    <s v="SI"/>
    <s v="SI"/>
    <n v="0"/>
    <n v="1"/>
    <s v="CLIENTES"/>
    <x v="41"/>
    <x v="10"/>
    <n v="468"/>
    <n v="18"/>
    <n v="0.2"/>
  </r>
  <r>
    <d v="2019-10-07T00:00:00"/>
    <d v="1899-12-30T13:30:00"/>
    <d v="1899-12-30T13:30:00"/>
    <m/>
    <x v="1"/>
    <s v="JAR"/>
    <d v="2019-10-07T13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5"/>
    <x v="37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7T00:00:00"/>
    <d v="1899-12-30T13:40:00"/>
    <m/>
    <m/>
    <x v="0"/>
    <s v="JAR"/>
    <d v="2019-10-07T13:30:00"/>
    <n v="30086"/>
    <s v="TXT"/>
    <s v="Carga"/>
    <x v="0"/>
    <n v="1"/>
    <n v="1"/>
    <x v="0"/>
    <s v="FIJAPLAST"/>
    <s v="Retira cliente Inyección"/>
    <s v="Granada"/>
    <m/>
    <m/>
    <m/>
    <m/>
    <n v="10"/>
    <x v="5"/>
    <x v="205"/>
    <x v="106"/>
    <m/>
    <n v="0"/>
    <x v="0"/>
    <x v="0"/>
    <s v="No"/>
    <s v="Sin cita"/>
    <s v="Sin cita"/>
    <n v="1"/>
    <n v="0"/>
    <s v="CLIENTES"/>
    <x v="41"/>
    <x v="10"/>
    <n v="468"/>
    <n v="18"/>
    <n v="0.2"/>
  </r>
  <r>
    <d v="2019-10-07T00:00:00"/>
    <d v="1899-12-30T14:30:00"/>
    <d v="1899-12-30T14:30:00"/>
    <m/>
    <x v="1"/>
    <s v="JAR"/>
    <d v="2019-10-07T14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3"/>
    <x v="205"/>
    <x v="7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07T00:00:00"/>
    <d v="1899-12-30T15:00:00"/>
    <d v="1899-12-30T15:00:00"/>
    <m/>
    <x v="1"/>
    <s v="JAR"/>
    <d v="2019-10-07T15:00:00"/>
    <n v="30072"/>
    <s v="CARIBU"/>
    <s v="Carga"/>
    <x v="1"/>
    <n v="13.5"/>
    <n v="26"/>
    <x v="2"/>
    <s v="ALQUIBOX"/>
    <s v="DDP Cliente Inyección"/>
    <s v="Sevilla"/>
    <m/>
    <s v="7631-KPY // R-0600-BCW"/>
    <m/>
    <m/>
    <n v="45"/>
    <x v="4"/>
    <x v="205"/>
    <x v="39"/>
    <m/>
    <n v="1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15:30:00"/>
    <d v="1899-12-30T15:30:00"/>
    <m/>
    <x v="1"/>
    <s v="JAR"/>
    <d v="2019-10-07T15:30:00"/>
    <n v="29370"/>
    <s v="J H L"/>
    <s v="Carga"/>
    <x v="1"/>
    <n v="13.5"/>
    <n v="26"/>
    <x v="0"/>
    <s v="MAAP- MA AUTOMOTIVE PT."/>
    <s v="DDP Cliente Inyección"/>
    <s v="Portugal"/>
    <m/>
    <m/>
    <m/>
    <m/>
    <n v="60"/>
    <x v="0"/>
    <x v="205"/>
    <x v="5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7T00:00:00"/>
    <d v="1899-12-30T16:30:00"/>
    <d v="1899-12-30T16:30:00"/>
    <m/>
    <x v="1"/>
    <s v="JAR"/>
    <d v="2019-10-07T16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5"/>
    <x v="8"/>
    <m/>
    <n v="1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17:00:00"/>
    <d v="1899-12-30T17:00:00"/>
    <m/>
    <x v="1"/>
    <s v="JAR"/>
    <d v="2019-10-07T17:00:00"/>
    <m/>
    <s v="TRANSABADELL"/>
    <s v="Carga"/>
    <x v="0"/>
    <n v="2"/>
    <n v="4"/>
    <x v="0"/>
    <s v="TRANSABADELL"/>
    <s v="DDP Cliente Inyección"/>
    <s v="varios"/>
    <m/>
    <m/>
    <m/>
    <m/>
    <n v="10"/>
    <x v="3"/>
    <x v="205"/>
    <x v="41"/>
    <m/>
    <n v="0"/>
    <x v="0"/>
    <x v="0"/>
    <s v="SI"/>
    <s v="SI"/>
    <s v="SI"/>
    <n v="0"/>
    <n v="1"/>
    <s v="TRANS. PROPIO"/>
    <x v="41"/>
    <x v="10"/>
    <n v="468"/>
    <n v="18"/>
    <n v="0.2"/>
  </r>
  <r>
    <d v="2019-10-07T00:00:00"/>
    <d v="1899-12-30T18:00:00"/>
    <d v="1899-12-30T18:00:00"/>
    <m/>
    <x v="1"/>
    <s v="JAR"/>
    <d v="2019-10-07T18:00:00"/>
    <s v="6007776-7801-7820"/>
    <s v="SUS MEDIOS"/>
    <s v="Carga"/>
    <x v="0"/>
    <n v="3"/>
    <n v="5"/>
    <x v="0"/>
    <s v="SCHOELLER BELGICA"/>
    <s v="Retira cliente Filial"/>
    <s v="Belgica"/>
    <m/>
    <m/>
    <m/>
    <m/>
    <n v="60"/>
    <x v="0"/>
    <x v="205"/>
    <x v="47"/>
    <m/>
    <n v="0"/>
    <x v="0"/>
    <x v="0"/>
    <s v="SI"/>
    <s v="SI"/>
    <s v="SI"/>
    <n v="0"/>
    <n v="1"/>
    <s v="CLIENTES"/>
    <x v="41"/>
    <x v="10"/>
    <n v="468"/>
    <n v="18"/>
    <n v="0.2"/>
  </r>
  <r>
    <d v="2019-10-07T00:00:00"/>
    <d v="1899-12-30T20:00:00"/>
    <m/>
    <m/>
    <x v="0"/>
    <s v="JAR"/>
    <d v="2019-10-07T20:00:00"/>
    <n v="6007205"/>
    <s v="SUS MEDIOS"/>
    <s v="Carga"/>
    <x v="1"/>
    <n v="13.5"/>
    <n v="20"/>
    <x v="0"/>
    <s v="SCHOELLER REP. CHECA"/>
    <s v="Retira cliente Filial"/>
    <s v="Chequia"/>
    <s v="Sí que avisan pero llegan tarde"/>
    <m/>
    <m/>
    <m/>
    <n v="30"/>
    <x v="4"/>
    <x v="205"/>
    <x v="50"/>
    <m/>
    <n v="1"/>
    <x v="0"/>
    <x v="0"/>
    <s v="No"/>
    <s v="Sin cita"/>
    <s v="Sin cita"/>
    <n v="1"/>
    <n v="0"/>
    <s v="CLIENTES"/>
    <x v="41"/>
    <x v="10"/>
    <n v="468"/>
    <n v="18"/>
    <n v="0.2"/>
  </r>
  <r>
    <d v="2019-10-07T00:00:00"/>
    <d v="1899-12-30T21:00:00"/>
    <d v="1899-12-30T21:00:00"/>
    <m/>
    <x v="1"/>
    <s v="JAR"/>
    <d v="2019-10-07T21:00:00"/>
    <n v="3680569072"/>
    <s v="SUS MEDIOS"/>
    <s v="Carga"/>
    <x v="1"/>
    <n v="13.5"/>
    <n v="26"/>
    <x v="0"/>
    <s v="CHEP"/>
    <s v="Retira cliente Inyección"/>
    <s v="Francia"/>
    <m/>
    <m/>
    <m/>
    <m/>
    <n v="60"/>
    <x v="4"/>
    <x v="205"/>
    <x v="1"/>
    <m/>
    <n v="1"/>
    <x v="0"/>
    <x v="0"/>
    <s v="SI"/>
    <s v="SI"/>
    <s v="Adelanto"/>
    <n v="0"/>
    <n v="1"/>
    <s v="CLIENTES"/>
    <x v="41"/>
    <x v="10"/>
    <n v="468"/>
    <n v="18"/>
    <n v="0.2"/>
  </r>
  <r>
    <d v="2019-10-07T00:00:00"/>
    <d v="1899-12-30T07:00:00"/>
    <d v="1899-12-30T07:00:00"/>
    <m/>
    <x v="1"/>
    <s v="SJ"/>
    <d v="2019-10-07T07:00:00"/>
    <s v="29982/28805"/>
    <s v="GONZATRANS"/>
    <s v="Carga"/>
    <x v="1"/>
    <n v="13.5"/>
    <n v="26"/>
    <x v="0"/>
    <s v="GONZATRANS"/>
    <s v="DDP Cliente Inyección"/>
    <s v="palau"/>
    <m/>
    <m/>
    <m/>
    <m/>
    <n v="40"/>
    <x v="0"/>
    <x v="205"/>
    <x v="61"/>
    <m/>
    <n v="1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1:30:00"/>
    <d v="1899-12-30T11:30:00"/>
    <m/>
    <x v="1"/>
    <s v="JAR"/>
    <d v="2019-10-08T11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6"/>
    <x v="5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08T00:00:00"/>
    <d v="1899-12-30T10:30:00"/>
    <d v="1899-12-30T10:30:00"/>
    <m/>
    <x v="1"/>
    <s v="JAR"/>
    <d v="2019-10-08T10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6"/>
    <x v="75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08T00:00:00"/>
    <d v="1899-12-30T16:30:00"/>
    <d v="1899-12-30T16:30:00"/>
    <m/>
    <x v="1"/>
    <s v="JAR"/>
    <d v="2019-10-08T16:30:00"/>
    <n v="30159"/>
    <s v="GONZATRANS"/>
    <s v="Carga"/>
    <x v="1"/>
    <n v="13.5"/>
    <n v="26"/>
    <x v="2"/>
    <s v="VISA FRUITS SA"/>
    <s v="DDP Cliente Inyección"/>
    <s v="Lleida"/>
    <m/>
    <m/>
    <m/>
    <m/>
    <n v="45"/>
    <x v="6"/>
    <x v="206"/>
    <x v="7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8T00:00:00"/>
    <d v="1899-12-30T17:00:00"/>
    <d v="1899-12-30T17:00:00"/>
    <m/>
    <x v="1"/>
    <s v="JAR"/>
    <d v="2019-10-08T17:00:00"/>
    <m/>
    <s v="TRANSABADELL"/>
    <s v="Carga"/>
    <x v="0"/>
    <n v="2"/>
    <n v="4"/>
    <x v="0"/>
    <s v="TRANSABADELL"/>
    <s v="DDP Cliente Inyección"/>
    <s v="varios"/>
    <m/>
    <m/>
    <m/>
    <m/>
    <n v="10"/>
    <x v="6"/>
    <x v="206"/>
    <x v="41"/>
    <m/>
    <n v="0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2:00:00"/>
    <d v="1899-12-30T12:00:00"/>
    <m/>
    <x v="1"/>
    <s v="JAR"/>
    <d v="2019-10-08T12:00:00"/>
    <m/>
    <s v="TXT"/>
    <s v="Descarga"/>
    <x v="0"/>
    <n v="1"/>
    <n v="1"/>
    <x v="0"/>
    <s v="PUROMASTER"/>
    <s v="Proveedor Inyección"/>
    <s v="PALAU"/>
    <m/>
    <m/>
    <m/>
    <m/>
    <n v="10"/>
    <x v="5"/>
    <x v="206"/>
    <x v="4"/>
    <m/>
    <n v="0"/>
    <x v="0"/>
    <x v="0"/>
    <s v="SI"/>
    <s v="SI"/>
    <s v="SI"/>
    <n v="0"/>
    <n v="1"/>
    <s v="PROVEEDORES"/>
    <x v="41"/>
    <x v="10"/>
    <n v="468"/>
    <n v="18"/>
    <n v="0.2"/>
  </r>
  <r>
    <d v="2019-10-08T00:00:00"/>
    <d v="1899-12-30T16:00:00"/>
    <d v="1899-12-30T16:00:00"/>
    <m/>
    <x v="1"/>
    <s v="JAR"/>
    <d v="2019-10-08T16:00:00"/>
    <n v="29816"/>
    <s v="SUS MEDIOS"/>
    <s v="Carga"/>
    <x v="0"/>
    <n v="2"/>
    <n v="4"/>
    <x v="0"/>
    <s v="LAGUENS &amp; PEREZ"/>
    <s v="Retira cliente Roto"/>
    <s v="Zaragoza"/>
    <m/>
    <m/>
    <m/>
    <m/>
    <n v="20"/>
    <x v="6"/>
    <x v="206"/>
    <x v="13"/>
    <m/>
    <n v="0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07:00:00"/>
    <d v="1899-12-30T07:00:00"/>
    <m/>
    <x v="1"/>
    <s v="JAR"/>
    <d v="2019-10-08T07:00:00"/>
    <m/>
    <s v="GONZATRANS"/>
    <s v="Carga"/>
    <x v="0"/>
    <n v="7"/>
    <n v="15"/>
    <x v="0"/>
    <s v="GONZATRANS"/>
    <s v="Recogida diaria"/>
    <s v="Varios"/>
    <m/>
    <m/>
    <m/>
    <m/>
    <n v="40"/>
    <x v="0"/>
    <x v="206"/>
    <x v="61"/>
    <m/>
    <n v="0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0:00:00"/>
    <d v="1899-12-30T10:00:00"/>
    <m/>
    <x v="1"/>
    <s v="SJ"/>
    <d v="2019-10-08T10:00:00"/>
    <n v="30134"/>
    <s v="SUS MEDIOS"/>
    <s v="Carga"/>
    <x v="0"/>
    <n v="0.5"/>
    <n v="1"/>
    <x v="0"/>
    <s v="CPQ IBERICA "/>
    <s v="Retira cliente Roto"/>
    <s v="mollet"/>
    <m/>
    <m/>
    <m/>
    <m/>
    <n v="5"/>
    <x v="3"/>
    <x v="206"/>
    <x v="14"/>
    <m/>
    <n v="0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09:00:00"/>
    <d v="1899-12-30T09:00:00"/>
    <m/>
    <x v="1"/>
    <s v="SJ"/>
    <d v="2019-10-08T09:00:00"/>
    <n v="30045"/>
    <s v="SUS MEDIOS"/>
    <s v="Carga"/>
    <x v="1"/>
    <n v="13.5"/>
    <n v="26"/>
    <x v="0"/>
    <s v="ALIPER EUROPA"/>
    <s v="Retira cliente Inyección"/>
    <s v="palau"/>
    <m/>
    <m/>
    <m/>
    <m/>
    <n v="35"/>
    <x v="4"/>
    <x v="206"/>
    <x v="22"/>
    <m/>
    <n v="1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08:00:00"/>
    <d v="1899-12-30T08:00:00"/>
    <m/>
    <x v="1"/>
    <s v="JAR"/>
    <d v="2019-10-08T08:00:00"/>
    <s v="29944-43"/>
    <s v="DAVID BERTRAN"/>
    <s v="Carga"/>
    <x v="0"/>
    <n v="4"/>
    <n v="6"/>
    <x v="0"/>
    <s v="INORPACK"/>
    <s v="DDP Cliente Inyección"/>
    <s v="Abrera"/>
    <m/>
    <m/>
    <m/>
    <m/>
    <n v="20"/>
    <x v="0"/>
    <x v="206"/>
    <x v="9"/>
    <m/>
    <n v="0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3:00:00"/>
    <d v="1899-12-30T13:00:00"/>
    <m/>
    <x v="1"/>
    <s v="JAR"/>
    <d v="2019-10-08T13:00:00"/>
    <n v="29288"/>
    <s v="SUS MEDIOS"/>
    <s v="Carga"/>
    <x v="1"/>
    <n v="13.5"/>
    <n v="10"/>
    <x v="0"/>
    <s v="AQUA AMBIENT"/>
    <s v="Retira cliente Roto"/>
    <s v="Bernis"/>
    <m/>
    <m/>
    <m/>
    <m/>
    <n v="30"/>
    <x v="4"/>
    <x v="206"/>
    <x v="37"/>
    <m/>
    <n v="1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11:00:00"/>
    <d v="1899-12-30T11:00:00"/>
    <m/>
    <x v="1"/>
    <s v="JAR"/>
    <d v="2019-10-08T11:00:00"/>
    <s v="29617-28464"/>
    <s v="SUS MEDIOS"/>
    <s v="Carga"/>
    <x v="1"/>
    <n v="13.5"/>
    <n v="26"/>
    <x v="0"/>
    <s v="BORGWARNER EMISSIONS"/>
    <s v="Retira cliente Inyección"/>
    <s v="Portugal"/>
    <m/>
    <m/>
    <m/>
    <m/>
    <n v="60"/>
    <x v="0"/>
    <x v="206"/>
    <x v="2"/>
    <m/>
    <n v="1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13:30:00"/>
    <d v="1899-12-30T13:30:00"/>
    <m/>
    <x v="1"/>
    <s v="JAR"/>
    <d v="2019-10-08T13:30:00"/>
    <s v="29881-29967"/>
    <s v="PALLET WAY"/>
    <s v="Carga"/>
    <x v="0"/>
    <n v="2"/>
    <n v="4"/>
    <x v="0"/>
    <s v="STORE &amp; GO "/>
    <s v="Retira cliente Inyección"/>
    <s v="Portugal"/>
    <m/>
    <m/>
    <m/>
    <m/>
    <n v="20"/>
    <x v="3"/>
    <x v="206"/>
    <x v="6"/>
    <m/>
    <n v="0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18:00:00"/>
    <d v="1899-12-30T18:00:00"/>
    <m/>
    <x v="1"/>
    <s v="JAR"/>
    <d v="2019-10-08T18:00:00"/>
    <n v="30159"/>
    <s v="GONZATRANS"/>
    <s v="Carga"/>
    <x v="1"/>
    <n v="13.5"/>
    <n v="26"/>
    <x v="2"/>
    <s v="VISA FRUITS SA"/>
    <s v="DDP Cliente Inyección"/>
    <s v="Lleida"/>
    <m/>
    <m/>
    <m/>
    <m/>
    <n v="45"/>
    <x v="6"/>
    <x v="206"/>
    <x v="47"/>
    <m/>
    <n v="1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2:15:00"/>
    <d v="1899-12-30T12:15:00"/>
    <m/>
    <x v="1"/>
    <s v="JAR"/>
    <d v="2019-10-08T12:30:00"/>
    <n v="30067"/>
    <s v="SUS MEDIOS"/>
    <s v="Carga"/>
    <x v="0"/>
    <n v="2"/>
    <n v="4"/>
    <x v="0"/>
    <s v="OSONA IND. PLASTIC"/>
    <s v="Retira cliente Inyección"/>
    <s v="Barcelona"/>
    <m/>
    <m/>
    <m/>
    <m/>
    <n v="30"/>
    <x v="0"/>
    <x v="206"/>
    <x v="36"/>
    <m/>
    <n v="0"/>
    <x v="0"/>
    <x v="0"/>
    <s v="SI"/>
    <s v="SI"/>
    <s v="SI"/>
    <n v="0"/>
    <n v="1"/>
    <s v="CLIENTES"/>
    <x v="41"/>
    <x v="10"/>
    <n v="468"/>
    <n v="18"/>
    <n v="0.2"/>
  </r>
  <r>
    <d v="2019-10-08T00:00:00"/>
    <d v="1899-12-30T15:00:00"/>
    <d v="1899-12-30T15:00:00"/>
    <m/>
    <x v="1"/>
    <s v="JAR"/>
    <d v="2019-10-08T15:00:00"/>
    <n v="29204"/>
    <s v="JOSE REY"/>
    <s v="Carga"/>
    <x v="1"/>
    <n v="13.5"/>
    <n v="33"/>
    <x v="0"/>
    <s v="ENTREPINARES"/>
    <s v="DDP Cliente Inyección"/>
    <s v="Valladolid"/>
    <m/>
    <m/>
    <m/>
    <m/>
    <n v="60"/>
    <x v="6"/>
    <x v="206"/>
    <x v="39"/>
    <m/>
    <n v="1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9:00:00"/>
    <d v="1899-12-30T19:00:00"/>
    <m/>
    <x v="1"/>
    <s v="JAR"/>
    <d v="2019-10-08T19:00:00"/>
    <n v="30072"/>
    <s v="CARIBU"/>
    <s v="Carga"/>
    <x v="1"/>
    <n v="13.5"/>
    <n v="26"/>
    <x v="2"/>
    <s v="ALQUIBOX"/>
    <s v="DDP Cliente Inyección"/>
    <s v="Sevilla"/>
    <m/>
    <s v="8708-HLM // R-7762-BCW"/>
    <m/>
    <m/>
    <n v="45"/>
    <x v="4"/>
    <x v="206"/>
    <x v="8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8T00:00:00"/>
    <d v="1899-12-30T14:00:00"/>
    <d v="1899-12-30T14:00:00"/>
    <m/>
    <x v="1"/>
    <s v="JAR"/>
    <d v="2019-10-08T14:0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6"/>
    <x v="206"/>
    <x v="42"/>
    <m/>
    <n v="1"/>
    <x v="0"/>
    <x v="0"/>
    <s v="SI"/>
    <s v="SI"/>
    <s v="SI"/>
    <n v="0"/>
    <n v="1"/>
    <s v="TRANS. PROPIO"/>
    <x v="41"/>
    <x v="10"/>
    <n v="468"/>
    <n v="18"/>
    <n v="0.2"/>
  </r>
  <r>
    <d v="2019-10-08T00:00:00"/>
    <d v="1899-12-30T17:30:00"/>
    <d v="1899-12-30T17:30:00"/>
    <m/>
    <x v="1"/>
    <s v="JAR"/>
    <d v="2019-10-08T17:30:00"/>
    <m/>
    <s v="SUS MEDIOS"/>
    <s v="Descarga"/>
    <x v="0"/>
    <n v="2"/>
    <n v="4"/>
    <x v="0"/>
    <s v="BARMATEC"/>
    <s v="Proveedor Roto"/>
    <s v="PALAU"/>
    <m/>
    <m/>
    <m/>
    <m/>
    <n v="20"/>
    <x v="4"/>
    <x v="206"/>
    <x v="56"/>
    <m/>
    <n v="0"/>
    <x v="0"/>
    <x v="0"/>
    <s v="SI"/>
    <s v="SI"/>
    <s v="SI"/>
    <n v="0"/>
    <n v="1"/>
    <s v="PROVEEDORES"/>
    <x v="41"/>
    <x v="10"/>
    <n v="468"/>
    <n v="18"/>
    <n v="0.2"/>
  </r>
  <r>
    <d v="2019-10-09T00:00:00"/>
    <d v="1899-12-30T10:30:00"/>
    <d v="1899-12-30T10:30:00"/>
    <m/>
    <x v="1"/>
    <s v="JAR"/>
    <d v="2019-10-09T10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7"/>
    <x v="1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1:30:00"/>
    <d v="1899-12-30T11:30:00"/>
    <m/>
    <x v="1"/>
    <s v="JAR"/>
    <d v="2019-10-09T11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7"/>
    <x v="3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2:30:00"/>
    <d v="1899-12-30T12:30:00"/>
    <m/>
    <x v="1"/>
    <s v="JAR"/>
    <d v="2019-10-09T12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7"/>
    <x v="5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5:30:00"/>
    <d v="1899-12-30T15:30:00"/>
    <m/>
    <x v="1"/>
    <s v="JAR"/>
    <d v="2019-10-09T15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4"/>
    <x v="207"/>
    <x v="6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09T00:00:00"/>
    <d v="1899-12-30T17:00:00"/>
    <d v="1899-12-30T17:00:00"/>
    <m/>
    <x v="1"/>
    <s v="JAR"/>
    <d v="2019-10-09T17:00:00"/>
    <m/>
    <s v="TRANSABADELL"/>
    <s v="Carga"/>
    <x v="0"/>
    <n v="2"/>
    <n v="4"/>
    <x v="0"/>
    <s v="TRANSABADELL"/>
    <s v="DDP Cliente Inyección"/>
    <s v="varios"/>
    <m/>
    <m/>
    <m/>
    <m/>
    <n v="20"/>
    <x v="6"/>
    <x v="207"/>
    <x v="41"/>
    <m/>
    <n v="0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09:00:00"/>
    <d v="1899-12-30T09:00:00"/>
    <m/>
    <x v="1"/>
    <s v="JAR"/>
    <d v="2019-10-09T09:00:00"/>
    <n v="29964"/>
    <s v="SUS MEDIOS"/>
    <s v="Carga"/>
    <x v="0"/>
    <n v="2"/>
    <n v="2"/>
    <x v="0"/>
    <s v="EMBALASER"/>
    <s v="Retira cliente Inyección"/>
    <s v="Vitoria"/>
    <m/>
    <m/>
    <m/>
    <m/>
    <n v="15"/>
    <x v="0"/>
    <x v="207"/>
    <x v="22"/>
    <m/>
    <n v="0"/>
    <x v="0"/>
    <x v="0"/>
    <s v="SI"/>
    <s v="SI"/>
    <s v="SI"/>
    <n v="0"/>
    <n v="1"/>
    <s v="CLIENTES"/>
    <x v="41"/>
    <x v="10"/>
    <n v="468"/>
    <n v="18"/>
    <n v="0.2"/>
  </r>
  <r>
    <d v="2019-10-09T00:00:00"/>
    <d v="1899-12-30T15:00:00"/>
    <d v="1899-12-30T15:00:00"/>
    <m/>
    <x v="1"/>
    <s v="JAR"/>
    <d v="2019-10-09T15:00:00"/>
    <n v="6006870"/>
    <s v="SUS MEDIOS"/>
    <s v="Carga"/>
    <x v="1"/>
    <n v="13.5"/>
    <n v="8"/>
    <x v="0"/>
    <s v="SCHOELLER ITALIA"/>
    <s v="Retira cliente Filial"/>
    <s v="Italia"/>
    <m/>
    <m/>
    <m/>
    <m/>
    <n v="40"/>
    <x v="6"/>
    <x v="207"/>
    <x v="39"/>
    <m/>
    <n v="1"/>
    <x v="0"/>
    <x v="0"/>
    <s v="SI"/>
    <s v="SI"/>
    <s v="SI"/>
    <n v="0"/>
    <n v="1"/>
    <s v="CLIENTES"/>
    <x v="41"/>
    <x v="10"/>
    <n v="468"/>
    <n v="18"/>
    <n v="0.2"/>
  </r>
  <r>
    <d v="2019-10-09T00:00:00"/>
    <d v="1899-12-30T07:00:00"/>
    <d v="1899-12-30T07:00:00"/>
    <m/>
    <x v="1"/>
    <s v="JAR"/>
    <d v="2019-10-09T07:00:00"/>
    <m/>
    <s v="GONZATRANS"/>
    <s v="Carga"/>
    <x v="0"/>
    <n v="26"/>
    <n v="13.5"/>
    <x v="0"/>
    <s v="GONZATRANS"/>
    <s v="Recogida diaria"/>
    <s v="Varios"/>
    <m/>
    <m/>
    <m/>
    <m/>
    <n v="60"/>
    <x v="0"/>
    <x v="207"/>
    <x v="61"/>
    <m/>
    <n v="0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08:00:00"/>
    <d v="1899-12-30T08:00:00"/>
    <m/>
    <x v="1"/>
    <s v="JAR"/>
    <d v="2019-10-09T08:00:00"/>
    <n v="6007804"/>
    <s v="BREGER"/>
    <s v="Carga"/>
    <x v="1"/>
    <n v="13.5"/>
    <n v="22"/>
    <x v="0"/>
    <s v="SCHOELLER FRANCIA"/>
    <s v="Retira cliente Filial"/>
    <s v="France"/>
    <m/>
    <m/>
    <m/>
    <m/>
    <n v="60"/>
    <x v="0"/>
    <x v="207"/>
    <x v="9"/>
    <m/>
    <n v="1"/>
    <x v="0"/>
    <x v="0"/>
    <s v="SI"/>
    <s v="SI"/>
    <s v="SI"/>
    <n v="0"/>
    <n v="1"/>
    <s v="CLIENTES"/>
    <x v="41"/>
    <x v="10"/>
    <n v="468"/>
    <n v="18"/>
    <n v="0.2"/>
  </r>
  <r>
    <d v="2019-10-09T00:00:00"/>
    <d v="1899-12-30T09:30:00"/>
    <d v="1899-12-30T09:30:00"/>
    <m/>
    <x v="1"/>
    <s v="JAR"/>
    <d v="2019-10-09T09:30:00"/>
    <m/>
    <s v="SUS MEDIOS"/>
    <s v="Carga"/>
    <x v="0"/>
    <n v="4"/>
    <n v="4"/>
    <x v="0"/>
    <s v="AQUA AMBIENT"/>
    <s v="Retira cliente Roto"/>
    <s v="Varios"/>
    <m/>
    <m/>
    <m/>
    <m/>
    <n v="20"/>
    <x v="4"/>
    <x v="207"/>
    <x v="3"/>
    <m/>
    <n v="0"/>
    <x v="0"/>
    <x v="0"/>
    <s v="SI"/>
    <s v="SI"/>
    <s v="Retraso"/>
    <n v="1"/>
    <n v="0"/>
    <s v="CLIENTES"/>
    <x v="41"/>
    <x v="10"/>
    <n v="468"/>
    <n v="18"/>
    <n v="0.2"/>
  </r>
  <r>
    <d v="2019-10-09T00:00:00"/>
    <d v="1899-12-30T13:00:00"/>
    <d v="1899-12-30T13:00:00"/>
    <m/>
    <x v="1"/>
    <s v="JAR"/>
    <d v="2019-10-09T13:00:00"/>
    <n v="29776"/>
    <s v="SUS MEDIOS"/>
    <s v="Carga"/>
    <x v="0"/>
    <n v="1"/>
    <n v="1"/>
    <x v="0"/>
    <s v="ARTIPLAS"/>
    <s v="Retira cliente Inyección"/>
    <s v="Vizcaya"/>
    <m/>
    <m/>
    <m/>
    <m/>
    <n v="15"/>
    <x v="0"/>
    <x v="207"/>
    <x v="37"/>
    <m/>
    <n v="0"/>
    <x v="0"/>
    <x v="0"/>
    <s v="SI"/>
    <s v="SI"/>
    <s v="SI"/>
    <n v="0"/>
    <n v="1"/>
    <s v="CLIENTES"/>
    <x v="41"/>
    <x v="10"/>
    <n v="468"/>
    <n v="18"/>
    <n v="0.2"/>
  </r>
  <r>
    <d v="2019-10-09T00:00:00"/>
    <d v="1899-12-30T12:00:00"/>
    <d v="1899-12-30T12:00:00"/>
    <m/>
    <x v="1"/>
    <s v="JAR"/>
    <d v="2019-10-09T12:00:00"/>
    <s v="29858-29570"/>
    <s v="RENHUS"/>
    <s v="Carga"/>
    <x v="0"/>
    <n v="6"/>
    <n v="10"/>
    <x v="0"/>
    <s v="CAVAS CATALANAS"/>
    <s v="DDP Cliente Inyección"/>
    <s v="Tenerife"/>
    <m/>
    <m/>
    <m/>
    <m/>
    <n v="30"/>
    <x v="0"/>
    <x v="207"/>
    <x v="37"/>
    <m/>
    <n v="0"/>
    <x v="0"/>
    <x v="0"/>
    <s v="SI"/>
    <s v="SI"/>
    <s v="Retraso"/>
    <n v="1"/>
    <n v="0"/>
    <s v="TRANS. PROPIO"/>
    <x v="41"/>
    <x v="10"/>
    <n v="468"/>
    <n v="18"/>
    <n v="0.2"/>
  </r>
  <r>
    <d v="2019-10-09T00:00:00"/>
    <d v="1899-12-30T10:00:00"/>
    <d v="1899-12-30T10:00:00"/>
    <m/>
    <x v="1"/>
    <s v="JAR"/>
    <d v="2019-10-09T10:00:00"/>
    <m/>
    <s v="RENHUS"/>
    <s v="Carga"/>
    <x v="0"/>
    <n v="5"/>
    <n v="10"/>
    <x v="0"/>
    <s v="PDR CANARIAS"/>
    <s v="DDP Cliente Inyección"/>
    <s v="Las Palmas"/>
    <m/>
    <m/>
    <m/>
    <m/>
    <n v="40"/>
    <x v="0"/>
    <x v="207"/>
    <x v="3"/>
    <m/>
    <n v="0"/>
    <x v="0"/>
    <x v="0"/>
    <s v="SI"/>
    <s v="SI"/>
    <s v="Retraso"/>
    <n v="1"/>
    <n v="0"/>
    <s v="TRANS. PROPIO"/>
    <x v="41"/>
    <x v="10"/>
    <n v="468"/>
    <n v="18"/>
    <n v="0.2"/>
  </r>
  <r>
    <d v="2019-10-09T00:00:00"/>
    <d v="1899-12-30T14:30:00"/>
    <d v="1899-12-30T14:30:00"/>
    <m/>
    <x v="1"/>
    <s v="JAR"/>
    <d v="2019-10-09T14:30:00"/>
    <n v="29849"/>
    <s v="SUS MEDIOS"/>
    <s v="Carga"/>
    <x v="1"/>
    <n v="13.5"/>
    <n v="10"/>
    <x v="0"/>
    <s v="AQUA AMBIENT"/>
    <s v="Retira cliente Roto"/>
    <s v="Bernis"/>
    <m/>
    <m/>
    <m/>
    <m/>
    <n v="30"/>
    <x v="4"/>
    <x v="207"/>
    <x v="39"/>
    <m/>
    <n v="1"/>
    <x v="0"/>
    <x v="0"/>
    <s v="SI"/>
    <s v="SI"/>
    <s v="Retraso"/>
    <n v="1"/>
    <n v="0"/>
    <s v="CLIENTES"/>
    <x v="41"/>
    <x v="10"/>
    <n v="468"/>
    <n v="18"/>
    <n v="0.2"/>
  </r>
  <r>
    <d v="2019-10-09T00:00:00"/>
    <d v="1899-12-30T08:30:00"/>
    <d v="1899-12-30T08:30:00"/>
    <m/>
    <x v="1"/>
    <s v="JAR"/>
    <d v="2019-10-09T08:30:00"/>
    <m/>
    <s v="DAVID BERTRAN"/>
    <s v="Carga"/>
    <x v="0"/>
    <n v="4"/>
    <n v="6"/>
    <x v="0"/>
    <s v="ALTOPLAST"/>
    <s v="Proveedor Inyección"/>
    <s v="Abrera"/>
    <m/>
    <m/>
    <m/>
    <m/>
    <n v="20"/>
    <x v="0"/>
    <x v="207"/>
    <x v="20"/>
    <m/>
    <n v="0"/>
    <x v="0"/>
    <x v="0"/>
    <s v="SI"/>
    <s v="SI"/>
    <s v="SI"/>
    <n v="0"/>
    <n v="1"/>
    <s v="PROVEEDORES"/>
    <x v="41"/>
    <x v="10"/>
    <n v="468"/>
    <n v="18"/>
    <n v="0.2"/>
  </r>
  <r>
    <d v="2019-10-09T00:00:00"/>
    <d v="1899-12-30T11:00:00"/>
    <d v="1899-12-30T11:00:00"/>
    <m/>
    <x v="1"/>
    <s v="JAR"/>
    <d v="2019-10-09T11:00:00"/>
    <m/>
    <s v="DAVID BERTRAN"/>
    <s v="Descarga"/>
    <x v="0"/>
    <n v="4"/>
    <n v="6"/>
    <x v="0"/>
    <s v="ALTOPLAST"/>
    <s v="Proveedor Inyección"/>
    <s v="Palau"/>
    <m/>
    <m/>
    <m/>
    <m/>
    <n v="15"/>
    <x v="5"/>
    <x v="207"/>
    <x v="2"/>
    <m/>
    <n v="0"/>
    <x v="0"/>
    <x v="0"/>
    <s v="SI"/>
    <s v="SI"/>
    <s v="SI"/>
    <n v="0"/>
    <n v="1"/>
    <s v="PROVEEDORES"/>
    <x v="41"/>
    <x v="10"/>
    <n v="468"/>
    <n v="18"/>
    <n v="0.2"/>
  </r>
  <r>
    <d v="2019-10-09T00:00:00"/>
    <d v="1899-12-30T13:30:00"/>
    <d v="1899-12-30T13:30:00"/>
    <m/>
    <x v="1"/>
    <s v="JAR"/>
    <d v="2019-10-09T13:30:00"/>
    <n v="30064"/>
    <s v="PALLET WAY"/>
    <s v="Carga"/>
    <x v="0"/>
    <n v="1"/>
    <n v="1"/>
    <x v="0"/>
    <s v="STORE &amp; GO "/>
    <s v="Retira cliente Inyección"/>
    <s v="Portugal"/>
    <m/>
    <m/>
    <m/>
    <m/>
    <n v="10"/>
    <x v="3"/>
    <x v="207"/>
    <x v="6"/>
    <m/>
    <n v="0"/>
    <x v="0"/>
    <x v="0"/>
    <s v="SI"/>
    <s v="SI"/>
    <s v="SI"/>
    <n v="0"/>
    <n v="1"/>
    <s v="CLIENTES"/>
    <x v="41"/>
    <x v="10"/>
    <n v="468"/>
    <n v="18"/>
    <n v="0.2"/>
  </r>
  <r>
    <d v="2019-10-09T00:00:00"/>
    <d v="1899-12-30T11:45:00"/>
    <d v="1899-12-30T11:45:00"/>
    <m/>
    <x v="1"/>
    <s v="JAR"/>
    <d v="2019-10-09T12:00:00"/>
    <n v="29204"/>
    <s v="JOSE REY"/>
    <s v="Carga"/>
    <x v="1"/>
    <n v="13.5"/>
    <n v="33"/>
    <x v="0"/>
    <s v="ENTREPINARES"/>
    <s v="DDP Cliente Inyección"/>
    <s v="Valladolid"/>
    <m/>
    <m/>
    <m/>
    <m/>
    <n v="60"/>
    <x v="0"/>
    <x v="207"/>
    <x v="63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1:15:00"/>
    <d v="1899-12-30T11:15:00"/>
    <m/>
    <x v="1"/>
    <s v="JAR"/>
    <d v="2019-10-09T11:30:00"/>
    <m/>
    <s v="DAVID BERTRAN"/>
    <s v="Carga"/>
    <x v="0"/>
    <n v="4"/>
    <n v="6"/>
    <x v="0"/>
    <s v="RESIDUOS "/>
    <s v="Recogida diaria"/>
    <s v="La Llagosta"/>
    <m/>
    <m/>
    <m/>
    <m/>
    <n v="20"/>
    <x v="4"/>
    <x v="207"/>
    <x v="75"/>
    <m/>
    <n v="0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9:30:00"/>
    <d v="1899-12-30T19:30:00"/>
    <m/>
    <x v="1"/>
    <s v="JAR"/>
    <d v="2019-10-09T19:30:00"/>
    <n v="30122"/>
    <s v="GONZATRANS"/>
    <s v="Carga"/>
    <x v="1"/>
    <n v="13.5"/>
    <n v="26"/>
    <x v="2"/>
    <s v="VISA FRUITS SA"/>
    <s v="DDP Cliente Inyección"/>
    <s v="Lleida"/>
    <m/>
    <m/>
    <m/>
    <m/>
    <n v="45"/>
    <x v="6"/>
    <x v="207"/>
    <x v="49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7:30:00"/>
    <d v="1899-12-30T17:30:00"/>
    <m/>
    <x v="1"/>
    <s v="JAR"/>
    <d v="2019-10-09T17:30:00"/>
    <m/>
    <s v="GONZATRANS"/>
    <s v="Carga"/>
    <x v="1"/>
    <n v="13.5"/>
    <n v="26"/>
    <x v="0"/>
    <s v="GONZATRANS"/>
    <s v="DDP Cliente Inyección"/>
    <s v="Varios"/>
    <m/>
    <m/>
    <m/>
    <m/>
    <n v="60"/>
    <x v="6"/>
    <x v="207"/>
    <x v="56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16:00:00"/>
    <d v="1899-12-30T16:00:00"/>
    <m/>
    <x v="1"/>
    <s v="JAR"/>
    <d v="2019-10-09T16:00:00"/>
    <n v="29370"/>
    <s v="J H L"/>
    <s v="Carga"/>
    <x v="1"/>
    <n v="13.5"/>
    <n v="26"/>
    <x v="0"/>
    <s v="MAAP- MA AUTOMOTIVE PT."/>
    <s v="DDP Cliente Inyección"/>
    <s v="Portugal"/>
    <m/>
    <m/>
    <m/>
    <m/>
    <n v="40"/>
    <x v="4"/>
    <x v="207"/>
    <x v="13"/>
    <m/>
    <n v="1"/>
    <x v="0"/>
    <x v="0"/>
    <s v="SI"/>
    <s v="SI"/>
    <s v="SI"/>
    <n v="0"/>
    <n v="1"/>
    <s v="TRANS. PROPIO"/>
    <x v="41"/>
    <x v="10"/>
    <n v="468"/>
    <n v="18"/>
    <n v="0.2"/>
  </r>
  <r>
    <d v="2019-10-09T00:00:00"/>
    <d v="1899-12-30T20:00:00"/>
    <d v="1899-12-30T20:00:00"/>
    <m/>
    <x v="1"/>
    <s v="JAR"/>
    <d v="2019-10-09T20:00:00"/>
    <m/>
    <s v="COBARPLAS"/>
    <s v="Descarga"/>
    <x v="0"/>
    <n v="5"/>
    <n v="8"/>
    <x v="0"/>
    <s v="COBARPLAST"/>
    <s v="Proveedor Roto"/>
    <s v="PALAU"/>
    <m/>
    <m/>
    <m/>
    <m/>
    <n v="60"/>
    <x v="6"/>
    <x v="207"/>
    <x v="50"/>
    <m/>
    <n v="0"/>
    <x v="0"/>
    <x v="0"/>
    <s v="SI"/>
    <s v="SI"/>
    <s v="SI"/>
    <n v="0"/>
    <n v="1"/>
    <s v="PROVEEDORES"/>
    <x v="41"/>
    <x v="10"/>
    <n v="468"/>
    <n v="18"/>
    <n v="0.2"/>
  </r>
  <r>
    <d v="2019-10-10T00:00:00"/>
    <d v="1899-12-30T16:30:00"/>
    <d v="1899-12-30T16:30:00"/>
    <m/>
    <x v="1"/>
    <s v="JAR"/>
    <d v="2019-10-10T16:30:00"/>
    <m/>
    <s v="TRANSPARETS"/>
    <s v="Carga"/>
    <x v="0"/>
    <n v="4"/>
    <n v="4"/>
    <x v="0"/>
    <s v="AQUA AMBIENT"/>
    <s v="Retira cliente Roto"/>
    <s v="Varios"/>
    <m/>
    <m/>
    <m/>
    <m/>
    <n v="20"/>
    <x v="4"/>
    <x v="208"/>
    <x v="8"/>
    <m/>
    <n v="0"/>
    <x v="0"/>
    <x v="0"/>
    <s v="SI"/>
    <s v="SI"/>
    <s v="SI"/>
    <n v="0"/>
    <n v="1"/>
    <s v="CLIENTES"/>
    <x v="41"/>
    <x v="10"/>
    <n v="468"/>
    <n v="18"/>
    <n v="0.2"/>
  </r>
  <r>
    <d v="2019-10-10T00:00:00"/>
    <d v="1899-12-30T06:00:00"/>
    <d v="1899-12-30T06:00:00"/>
    <m/>
    <x v="1"/>
    <s v="JAR"/>
    <d v="2019-10-10T06:00:00"/>
    <m/>
    <s v="NOUTRANSPORT"/>
    <s v="Descarga"/>
    <x v="1"/>
    <n v="13.5"/>
    <n v="26"/>
    <x v="0"/>
    <s v="SCHOELLER GAILLON"/>
    <s v="Filial Import"/>
    <s v="GAILLON"/>
    <m/>
    <m/>
    <m/>
    <m/>
    <n v="60"/>
    <x v="0"/>
    <x v="208"/>
    <x v="76"/>
    <m/>
    <n v="1"/>
    <x v="0"/>
    <x v="0"/>
    <s v="SI"/>
    <s v="SI"/>
    <s v="SI"/>
    <n v="0"/>
    <n v="1"/>
    <s v="TRANS. PROPIO"/>
    <x v="41"/>
    <x v="10"/>
    <n v="468"/>
    <n v="18"/>
    <n v="0.2"/>
  </r>
  <r>
    <d v="2019-10-10T00:00:00"/>
    <d v="1899-12-30T18:00:00"/>
    <d v="1899-12-30T18:00:00"/>
    <m/>
    <x v="1"/>
    <s v="JAR"/>
    <d v="2019-10-10T18:00:00"/>
    <s v="6007687 + 6007864 + 6007899 + 6007902 + 6007905 + 6007858"/>
    <s v="BREGER"/>
    <s v="Carga"/>
    <x v="1"/>
    <n v="13.5"/>
    <n v="26"/>
    <x v="0"/>
    <s v="SCHOELLER FRANCIA"/>
    <s v="Retira cliente Filial"/>
    <s v="France"/>
    <m/>
    <m/>
    <m/>
    <m/>
    <n v="60"/>
    <x v="6"/>
    <x v="208"/>
    <x v="13"/>
    <m/>
    <n v="1"/>
    <x v="0"/>
    <x v="0"/>
    <s v="SI"/>
    <s v="SI"/>
    <s v="Adelanto"/>
    <n v="0"/>
    <n v="1"/>
    <s v="CLIENTES"/>
    <x v="41"/>
    <x v="10"/>
    <n v="468"/>
    <n v="18"/>
    <n v="0.2"/>
  </r>
  <r>
    <d v="2019-10-10T00:00:00"/>
    <d v="1899-12-30T10:00:00"/>
    <d v="1899-12-30T10:00:00"/>
    <m/>
    <x v="1"/>
    <s v="JAR"/>
    <d v="2019-10-10T10:00:00"/>
    <s v="6007836+6007639 + 6007661 + 6007665 + 6007698 + 6007722 + 6007794  "/>
    <s v="SUS MEDIOS"/>
    <s v="Carga"/>
    <x v="1"/>
    <n v="13.5"/>
    <n v="26"/>
    <x v="0"/>
    <s v="SCHOELLER UK"/>
    <s v="Retira cliente Filial"/>
    <s v="Uk"/>
    <m/>
    <m/>
    <m/>
    <m/>
    <n v="60"/>
    <x v="0"/>
    <x v="208"/>
    <x v="14"/>
    <m/>
    <n v="1"/>
    <x v="0"/>
    <x v="0"/>
    <s v="SI"/>
    <s v="SI"/>
    <s v="SI"/>
    <n v="0"/>
    <n v="1"/>
    <s v="CLIENTES"/>
    <x v="41"/>
    <x v="10"/>
    <n v="468"/>
    <n v="18"/>
    <n v="0.2"/>
  </r>
  <r>
    <d v="2019-10-10T00:00:00"/>
    <d v="1899-12-30T12:00:00"/>
    <d v="1899-12-30T12:00:00"/>
    <m/>
    <x v="1"/>
    <s v="JAR"/>
    <d v="2019-10-10T12:00:00"/>
    <m/>
    <s v="ALGAITRUCK"/>
    <s v="Carga"/>
    <x v="1"/>
    <n v="13.5"/>
    <n v="26"/>
    <x v="0"/>
    <s v="SCHOELLER LORQUI"/>
    <s v="Entre plantas"/>
    <s v="Lorqui"/>
    <m/>
    <m/>
    <m/>
    <m/>
    <n v="60"/>
    <x v="6"/>
    <x v="208"/>
    <x v="12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10T00:00:00"/>
    <d v="1899-12-30T09:30:00"/>
    <d v="1899-12-30T09:30:00"/>
    <m/>
    <x v="1"/>
    <s v="JAR"/>
    <d v="2019-10-10T09:30:00"/>
    <m/>
    <s v="DAVID BERTRAN"/>
    <s v="Descarga"/>
    <x v="0"/>
    <n v="2"/>
    <n v="2"/>
    <x v="0"/>
    <s v="ALTOPLAST"/>
    <s v="Proveedor Inyección"/>
    <s v="Palau"/>
    <m/>
    <m/>
    <m/>
    <m/>
    <n v="15"/>
    <x v="5"/>
    <x v="208"/>
    <x v="0"/>
    <m/>
    <n v="0"/>
    <x v="0"/>
    <x v="0"/>
    <s v="SI"/>
    <s v="SI"/>
    <s v="SI"/>
    <n v="0"/>
    <n v="1"/>
    <s v="PROVEEDORES"/>
    <x v="41"/>
    <x v="10"/>
    <n v="468"/>
    <n v="18"/>
    <n v="0.2"/>
  </r>
  <r>
    <d v="2019-10-10T00:00:00"/>
    <d v="1899-12-30T10:30:00"/>
    <d v="1899-12-30T10:30:00"/>
    <m/>
    <x v="1"/>
    <s v="JAR"/>
    <d v="2019-10-10T10:30:00"/>
    <m/>
    <s v="NIKA"/>
    <s v="Descarga"/>
    <x v="0"/>
    <n v="3"/>
    <n v="5"/>
    <x v="0"/>
    <s v="POWDER"/>
    <s v="Proveedor Roto"/>
    <s v="PALAU"/>
    <m/>
    <m/>
    <m/>
    <m/>
    <m/>
    <x v="4"/>
    <x v="208"/>
    <x v="1"/>
    <m/>
    <n v="0"/>
    <x v="0"/>
    <x v="0"/>
    <s v="SI"/>
    <s v="SI"/>
    <s v="SI"/>
    <n v="0"/>
    <n v="1"/>
    <s v="PROVEEDORES"/>
    <x v="41"/>
    <x v="10"/>
    <n v="468"/>
    <n v="18"/>
    <n v="0.2"/>
  </r>
  <r>
    <d v="2019-10-10T00:00:00"/>
    <d v="1899-12-30T11:00:00"/>
    <d v="1899-12-30T11:00:00"/>
    <m/>
    <x v="1"/>
    <s v="JAR"/>
    <d v="2019-10-10T11:00:00"/>
    <m/>
    <s v="ALGAITRUCK"/>
    <s v="Descarga"/>
    <x v="1"/>
    <n v="13.5"/>
    <n v="22"/>
    <x v="0"/>
    <s v="SCHOELLER LORQUI"/>
    <s v="Entre plantas"/>
    <s v="PALAU"/>
    <m/>
    <m/>
    <m/>
    <m/>
    <n v="45"/>
    <x v="4"/>
    <x v="208"/>
    <x v="37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10T00:00:00"/>
    <d v="1899-12-30T13:30:00"/>
    <d v="1899-12-30T13:30:00"/>
    <m/>
    <x v="1"/>
    <s v="JAR"/>
    <d v="2019-10-10T13:30:00"/>
    <n v="30164"/>
    <s v="J H L"/>
    <s v="Carga"/>
    <x v="0"/>
    <n v="2"/>
    <n v="2"/>
    <x v="0"/>
    <s v="VARIOS"/>
    <s v="DDP Cliente Inyección"/>
    <s v="Portugal"/>
    <m/>
    <m/>
    <m/>
    <m/>
    <n v="15"/>
    <x v="0"/>
    <x v="208"/>
    <x v="6"/>
    <m/>
    <n v="0"/>
    <x v="0"/>
    <x v="0"/>
    <s v="SI"/>
    <s v="SI"/>
    <s v="SI"/>
    <n v="0"/>
    <n v="1"/>
    <s v="TRANS. PROPIO"/>
    <x v="41"/>
    <x v="10"/>
    <n v="468"/>
    <n v="18"/>
    <n v="0.2"/>
  </r>
  <r>
    <d v="2019-10-10T00:00:00"/>
    <d v="1899-12-30T10:15:00"/>
    <d v="1899-12-30T10:15:00"/>
    <m/>
    <x v="1"/>
    <s v="JAR"/>
    <d v="2019-10-10T10:30:00"/>
    <n v="30025"/>
    <s v="DAVID BERTRAN"/>
    <s v="Carga"/>
    <x v="0"/>
    <n v="1"/>
    <n v="1"/>
    <x v="0"/>
    <s v="DAVID BERTRAN"/>
    <s v="DDP Cliente Inyección"/>
    <s v="Palafolls"/>
    <m/>
    <m/>
    <m/>
    <m/>
    <n v="10"/>
    <x v="5"/>
    <x v="208"/>
    <x v="43"/>
    <m/>
    <n v="0"/>
    <x v="0"/>
    <x v="0"/>
    <s v="SI"/>
    <s v="SI"/>
    <s v="SI"/>
    <n v="0"/>
    <n v="1"/>
    <s v="TRANS. PROPIO"/>
    <x v="41"/>
    <x v="10"/>
    <n v="468"/>
    <n v="18"/>
    <n v="0.2"/>
  </r>
  <r>
    <d v="2019-10-10T00:00:00"/>
    <d v="1899-12-30T12:30:00"/>
    <d v="1899-12-30T12:30:00"/>
    <m/>
    <x v="1"/>
    <s v="SJ"/>
    <d v="2019-10-10T12:30:00"/>
    <n v="29917"/>
    <s v="SUS MEDIOS"/>
    <s v="Carga"/>
    <x v="0"/>
    <n v="3.5"/>
    <n v="7"/>
    <x v="0"/>
    <s v="VARIOS"/>
    <s v="Retira cliente Roto"/>
    <s v="Valencia"/>
    <m/>
    <m/>
    <m/>
    <m/>
    <n v="20"/>
    <x v="0"/>
    <x v="208"/>
    <x v="5"/>
    <m/>
    <n v="0"/>
    <x v="0"/>
    <x v="0"/>
    <s v="SI"/>
    <s v="SI"/>
    <s v="SI"/>
    <n v="0"/>
    <n v="1"/>
    <s v="CLIENTES"/>
    <x v="41"/>
    <x v="10"/>
    <n v="468"/>
    <n v="18"/>
    <n v="0.2"/>
  </r>
  <r>
    <d v="2019-10-10T00:00:00"/>
    <d v="1899-12-30T14:00:00"/>
    <d v="1899-12-30T14:00:00"/>
    <m/>
    <x v="1"/>
    <s v="MR"/>
    <d v="2019-10-10T14:00:00"/>
    <s v="29920, 30083 Y 28445"/>
    <s v="PALLET WAY"/>
    <s v="Carga"/>
    <x v="0"/>
    <n v="1.5"/>
    <n v="3"/>
    <x v="0"/>
    <s v="STORE &amp; GO "/>
    <s v="Retira cliente Inyección"/>
    <s v="PORTUGAL"/>
    <m/>
    <m/>
    <m/>
    <m/>
    <n v="10"/>
    <x v="0"/>
    <x v="208"/>
    <x v="6"/>
    <m/>
    <n v="0"/>
    <x v="0"/>
    <x v="0"/>
    <s v="SI"/>
    <s v="SI"/>
    <s v="Adelanto"/>
    <n v="0"/>
    <n v="1"/>
    <s v="CLIENTES"/>
    <x v="41"/>
    <x v="10"/>
    <n v="468"/>
    <n v="18"/>
    <n v="0.2"/>
  </r>
  <r>
    <d v="2019-10-10T00:00:00"/>
    <d v="1899-12-30T19:00:00"/>
    <d v="1899-12-30T19:00:00"/>
    <m/>
    <x v="1"/>
    <s v="JAR"/>
    <d v="2019-10-10T19:00:00"/>
    <n v="6007767"/>
    <s v="SUS MEDIOS"/>
    <s v="Carga"/>
    <x v="0"/>
    <n v="8"/>
    <n v="17"/>
    <x v="0"/>
    <s v="SCHOELLER ITALIA"/>
    <s v="Retira cliente Filial"/>
    <s v="Italia"/>
    <m/>
    <s v="ST 1855 A / ST 3729 A."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0-10T00:00:00"/>
    <d v="1899-12-30T18:30:00"/>
    <m/>
    <m/>
    <x v="0"/>
    <s v="JAR"/>
    <d v="2019-10-10T18:30:00"/>
    <n v="6007833"/>
    <s v="SUS MEDIOS"/>
    <s v="Carga"/>
    <x v="0"/>
    <n v="4"/>
    <n v="9"/>
    <x v="0"/>
    <s v="SCHOELLER POLONIA"/>
    <s v="Retira cliente Filial"/>
    <s v="Poland"/>
    <m/>
    <m/>
    <m/>
    <m/>
    <n v="30"/>
    <x v="6"/>
    <x v="208"/>
    <x v="48"/>
    <m/>
    <n v="0"/>
    <x v="0"/>
    <x v="0"/>
    <s v="No"/>
    <s v="Sin cita"/>
    <s v="Sin cita"/>
    <n v="1"/>
    <n v="0"/>
    <s v="CLIENTES"/>
    <x v="41"/>
    <x v="10"/>
    <n v="468"/>
    <n v="18"/>
    <n v="0.2"/>
  </r>
  <r>
    <d v="2019-10-11T00:00:00"/>
    <d v="1899-12-30T06:00:00"/>
    <d v="1899-12-30T06:00:00"/>
    <m/>
    <x v="1"/>
    <s v="JAR"/>
    <d v="2019-10-11T06:00:00"/>
    <s v="Palet Madera"/>
    <s v="SUS MEDIOS"/>
    <s v="Descarga"/>
    <x v="1"/>
    <n v="13.5"/>
    <n v="26"/>
    <x v="0"/>
    <s v="CHEP"/>
    <s v="Proveedor Inyección"/>
    <s v="PALAU"/>
    <m/>
    <m/>
    <m/>
    <m/>
    <m/>
    <x v="10"/>
    <x v="23"/>
    <x v="119"/>
    <m/>
    <n v="1"/>
    <x v="1"/>
    <x v="1"/>
    <s v="N/A"/>
    <s v="N/A"/>
    <s v="N/A"/>
    <n v="1"/>
    <n v="0"/>
    <s v="PROVEEDORES"/>
    <x v="5"/>
    <x v="2"/>
    <n v="468"/>
    <n v="18"/>
    <n v="0.2"/>
  </r>
  <r>
    <d v="2019-10-11T00:00:00"/>
    <d v="1899-12-30T17:00:00"/>
    <d v="1899-12-30T17:00:00"/>
    <m/>
    <x v="1"/>
    <s v="JAR"/>
    <d v="2019-10-11T17:00:00"/>
    <m/>
    <s v="TRANSABADELL"/>
    <s v="Carga"/>
    <x v="0"/>
    <n v="2"/>
    <n v="4"/>
    <x v="0"/>
    <s v="TRANSABADELL"/>
    <s v="DDP Cliente Inyección"/>
    <s v="varios"/>
    <m/>
    <m/>
    <m/>
    <m/>
    <n v="20"/>
    <x v="6"/>
    <x v="209"/>
    <x v="41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08:30:00"/>
    <d v="1899-12-30T08:30:00"/>
    <m/>
    <x v="1"/>
    <s v="JAR"/>
    <d v="2019-10-11T08:30:00"/>
    <m/>
    <s v="SUS MEDIOS"/>
    <s v="Descarga"/>
    <x v="0"/>
    <n v="2"/>
    <n v="4"/>
    <x v="0"/>
    <s v="KINGSPAN"/>
    <s v="Proveedor Roto"/>
    <s v="PALAU"/>
    <m/>
    <m/>
    <m/>
    <m/>
    <n v="15"/>
    <x v="0"/>
    <x v="209"/>
    <x v="18"/>
    <m/>
    <n v="0"/>
    <x v="0"/>
    <x v="0"/>
    <s v="SI"/>
    <s v="SI"/>
    <s v="Adelanto"/>
    <n v="0"/>
    <n v="1"/>
    <s v="PROVEEDORES"/>
    <x v="41"/>
    <x v="10"/>
    <n v="468"/>
    <n v="18"/>
    <n v="0.2"/>
  </r>
  <r>
    <d v="2019-10-11T00:00:00"/>
    <d v="1899-12-30T11:30:00"/>
    <d v="1899-12-30T11:30:00"/>
    <m/>
    <x v="1"/>
    <s v="JAR"/>
    <d v="2019-10-11T11:30:00"/>
    <m/>
    <s v="SUS MEDIOS"/>
    <s v="Descarga"/>
    <x v="0"/>
    <n v="1"/>
    <n v="2"/>
    <x v="0"/>
    <s v="PUROMASTER"/>
    <s v="Proveedor Inyección"/>
    <s v="PALAU"/>
    <m/>
    <m/>
    <m/>
    <m/>
    <n v="10"/>
    <x v="5"/>
    <x v="209"/>
    <x v="3"/>
    <m/>
    <n v="0"/>
    <x v="0"/>
    <x v="0"/>
    <s v="SI"/>
    <s v="SI"/>
    <s v="SI"/>
    <n v="0"/>
    <n v="1"/>
    <s v="PROVEEDORES"/>
    <x v="41"/>
    <x v="10"/>
    <n v="468"/>
    <n v="18"/>
    <n v="0.2"/>
  </r>
  <r>
    <d v="2019-10-11T00:00:00"/>
    <d v="1899-12-30T11:00:00"/>
    <d v="1899-12-30T11:00:00"/>
    <m/>
    <x v="1"/>
    <s v="JAR"/>
    <d v="2019-10-11T11:00:00"/>
    <m/>
    <s v="SUS MEDIOS"/>
    <s v="Carga"/>
    <x v="0"/>
    <n v="10"/>
    <n v="14"/>
    <x v="0"/>
    <s v="SCHOELLER ITALIA"/>
    <s v="Retira cliente Filial"/>
    <s v="Italia"/>
    <m/>
    <m/>
    <m/>
    <m/>
    <n v="45"/>
    <x v="0"/>
    <x v="209"/>
    <x v="43"/>
    <m/>
    <n v="0"/>
    <x v="0"/>
    <x v="0"/>
    <s v="SI"/>
    <s v="SI"/>
    <s v="Adelanto"/>
    <n v="0"/>
    <n v="1"/>
    <s v="CLIENTES"/>
    <x v="41"/>
    <x v="10"/>
    <n v="468"/>
    <n v="18"/>
    <n v="0.2"/>
  </r>
  <r>
    <d v="2019-10-11T00:00:00"/>
    <d v="1899-12-30T07:00:00"/>
    <d v="1899-12-30T07:00:00"/>
    <m/>
    <x v="1"/>
    <s v="MR"/>
    <d v="2019-10-11T07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09"/>
    <x v="61"/>
    <m/>
    <n v="1"/>
    <x v="0"/>
    <x v="0"/>
    <s v="SI"/>
    <s v="SI"/>
    <s v="SI"/>
    <n v="0"/>
    <n v="1"/>
    <s v="PROVEEDORES"/>
    <x v="41"/>
    <x v="10"/>
    <n v="468"/>
    <n v="18"/>
    <n v="0.2"/>
  </r>
  <r>
    <d v="2019-10-11T00:00:00"/>
    <d v="1899-12-30T09:30:00"/>
    <d v="1899-12-30T09:30:00"/>
    <m/>
    <x v="1"/>
    <s v="MR"/>
    <d v="2019-10-11T09:3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09"/>
    <x v="20"/>
    <m/>
    <n v="1"/>
    <x v="0"/>
    <x v="0"/>
    <s v="SI"/>
    <s v="SI"/>
    <s v="Adelanto"/>
    <n v="0"/>
    <n v="1"/>
    <s v="PROVEEDORES"/>
    <x v="41"/>
    <x v="10"/>
    <n v="468"/>
    <n v="18"/>
    <n v="0.2"/>
  </r>
  <r>
    <d v="2019-10-11T00:00:00"/>
    <d v="1899-12-30T09:00:00"/>
    <d v="1899-12-30T09:00:00"/>
    <m/>
    <x v="1"/>
    <s v="JAR"/>
    <d v="2019-10-11T09:00:00"/>
    <n v="28942"/>
    <s v="RDA"/>
    <s v="Carga"/>
    <x v="0"/>
    <n v="1"/>
    <n v="1"/>
    <x v="0"/>
    <s v="EXLA PLASTICOS, S.L."/>
    <s v="Retira cliente Inyección"/>
    <s v="Pontevedra"/>
    <m/>
    <m/>
    <m/>
    <m/>
    <n v="10"/>
    <x v="3"/>
    <x v="209"/>
    <x v="22"/>
    <m/>
    <n v="0"/>
    <x v="0"/>
    <x v="0"/>
    <s v="SI"/>
    <s v="SI"/>
    <s v="SI"/>
    <n v="0"/>
    <n v="1"/>
    <s v="CLIENTES"/>
    <x v="41"/>
    <x v="10"/>
    <n v="468"/>
    <n v="18"/>
    <n v="0.2"/>
  </r>
  <r>
    <d v="2019-10-11T00:00:00"/>
    <d v="1899-12-30T10:00:00"/>
    <d v="1899-12-30T10:00:00"/>
    <m/>
    <x v="1"/>
    <s v="JAR"/>
    <d v="2019-10-11T10:00:00"/>
    <n v="29790"/>
    <s v="EL MOSCA"/>
    <s v="Carga"/>
    <x v="1"/>
    <n v="13.5"/>
    <n v="26"/>
    <x v="2"/>
    <s v="TANA S.A."/>
    <s v="DDP Cliente Inyección"/>
    <s v="Murcia"/>
    <m/>
    <m/>
    <m/>
    <m/>
    <n v="45"/>
    <x v="4"/>
    <x v="209"/>
    <x v="63"/>
    <m/>
    <n v="1"/>
    <x v="0"/>
    <x v="0"/>
    <s v="SI"/>
    <s v="SI"/>
    <s v="Retraso"/>
    <n v="1"/>
    <n v="0"/>
    <s v="TRANS. PROPIO"/>
    <x v="41"/>
    <x v="10"/>
    <n v="468"/>
    <n v="18"/>
    <n v="0.2"/>
  </r>
  <r>
    <d v="2019-10-11T00:00:00"/>
    <d v="1899-12-30T12:00:00"/>
    <d v="1899-12-30T12:00:00"/>
    <m/>
    <x v="1"/>
    <s v="JAR"/>
    <d v="2019-10-11T12:00:00"/>
    <n v="29790"/>
    <s v="EL MOSCA"/>
    <s v="Carga"/>
    <x v="1"/>
    <n v="13.5"/>
    <n v="26"/>
    <x v="2"/>
    <s v="TANA S.A."/>
    <s v="DDP Cliente Inyección"/>
    <s v="Murcia"/>
    <m/>
    <m/>
    <m/>
    <m/>
    <n v="45"/>
    <x v="4"/>
    <x v="209"/>
    <x v="4"/>
    <m/>
    <n v="1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3:00:00"/>
    <d v="1899-12-30T13:00:00"/>
    <m/>
    <x v="1"/>
    <s v="JAR"/>
    <d v="2019-10-11T13:00:00"/>
    <n v="29790"/>
    <s v="EL MOSCA"/>
    <s v="Carga"/>
    <x v="1"/>
    <n v="13.5"/>
    <n v="26"/>
    <x v="2"/>
    <s v="TANA S.A."/>
    <s v="DDP Cliente Inyección"/>
    <s v="Murcia"/>
    <m/>
    <m/>
    <m/>
    <m/>
    <n v="45"/>
    <x v="15"/>
    <x v="209"/>
    <x v="37"/>
    <m/>
    <n v="1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4:00:00"/>
    <d v="1899-12-30T14:00:00"/>
    <m/>
    <x v="1"/>
    <s v="JAR"/>
    <d v="2019-10-11T14:00:00"/>
    <n v="29790"/>
    <s v="EL MOSCA"/>
    <s v="Carga"/>
    <x v="1"/>
    <n v="13.5"/>
    <n v="26"/>
    <x v="2"/>
    <s v="TANA S.A."/>
    <s v="DDP Cliente Inyección"/>
    <s v="Murcia"/>
    <m/>
    <m/>
    <m/>
    <m/>
    <n v="45"/>
    <x v="6"/>
    <x v="209"/>
    <x v="42"/>
    <m/>
    <n v="1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6:00:00"/>
    <d v="1899-12-30T16:00:00"/>
    <m/>
    <x v="1"/>
    <s v="JAR"/>
    <d v="2019-10-11T16:00:00"/>
    <s v="CB-1446 "/>
    <s v="NOUTRANSPORT"/>
    <s v="Descarga"/>
    <x v="0"/>
    <n v="10"/>
    <n v="20"/>
    <x v="0"/>
    <s v="SCHOELLER GAILLON"/>
    <s v="Filial Import"/>
    <s v="GAILLON"/>
    <m/>
    <m/>
    <m/>
    <m/>
    <n v="60"/>
    <x v="6"/>
    <x v="209"/>
    <x v="13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06:30:00"/>
    <d v="1899-12-30T06:30:00"/>
    <m/>
    <x v="1"/>
    <s v="JAR"/>
    <d v="2019-10-11T06:30:00"/>
    <n v="3680571328"/>
    <s v="SUS MEDIOS"/>
    <s v="Carga"/>
    <x v="1"/>
    <n v="13.5"/>
    <n v="26"/>
    <x v="0"/>
    <s v="CHEP"/>
    <s v="Retira cliente Inyección"/>
    <s v="Francia"/>
    <m/>
    <m/>
    <m/>
    <m/>
    <n v="60"/>
    <x v="0"/>
    <x v="209"/>
    <x v="167"/>
    <m/>
    <n v="1"/>
    <x v="0"/>
    <x v="0"/>
    <s v="SI"/>
    <s v="SI"/>
    <s v="SI"/>
    <n v="0"/>
    <n v="1"/>
    <s v="CLIENTES"/>
    <x v="41"/>
    <x v="10"/>
    <n v="468"/>
    <n v="18"/>
    <n v="0.2"/>
  </r>
  <r>
    <d v="2019-10-11T00:00:00"/>
    <d v="1899-12-30T08:00:00"/>
    <d v="1899-12-30T08:00:00"/>
    <m/>
    <x v="1"/>
    <s v="JAR"/>
    <d v="2019-10-11T08:00:00"/>
    <m/>
    <s v="GONZATRANS"/>
    <s v="Carga"/>
    <x v="0"/>
    <n v="7"/>
    <n v="13"/>
    <x v="0"/>
    <s v="GONZATRANS"/>
    <s v="DDP Cliente Roto"/>
    <s v="varios"/>
    <m/>
    <m/>
    <m/>
    <m/>
    <n v="30"/>
    <x v="2"/>
    <x v="209"/>
    <x v="9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4:30:00"/>
    <d v="1899-12-30T14:30:00"/>
    <m/>
    <x v="1"/>
    <s v="JAR"/>
    <d v="2019-10-11T14:30:00"/>
    <n v="6007837"/>
    <s v="BREGER"/>
    <s v="Carga"/>
    <x v="0"/>
    <n v="4"/>
    <n v="8"/>
    <x v="0"/>
    <s v="SCHOELLER FRANCIA"/>
    <s v="Retira cliente Filial"/>
    <s v="France"/>
    <m/>
    <m/>
    <m/>
    <m/>
    <n v="45"/>
    <x v="6"/>
    <x v="209"/>
    <x v="12"/>
    <m/>
    <n v="0"/>
    <x v="0"/>
    <x v="0"/>
    <s v="SI"/>
    <s v="SI"/>
    <s v="SI"/>
    <n v="0"/>
    <n v="1"/>
    <s v="CLIENTES"/>
    <x v="41"/>
    <x v="10"/>
    <n v="468"/>
    <n v="18"/>
    <n v="0.2"/>
  </r>
  <r>
    <d v="2019-10-11T00:00:00"/>
    <d v="1899-12-30T16:30:00"/>
    <d v="1899-12-30T16:30:00"/>
    <m/>
    <x v="1"/>
    <s v="JAR"/>
    <d v="2019-10-11T16:30:00"/>
    <m/>
    <s v="COBARPLAS"/>
    <s v="Descarga"/>
    <x v="0"/>
    <n v="3"/>
    <n v="4"/>
    <x v="0"/>
    <s v="COBARPLAST"/>
    <s v="Proveedor Roto"/>
    <s v="PALAU"/>
    <m/>
    <m/>
    <m/>
    <m/>
    <n v="30"/>
    <x v="4"/>
    <x v="209"/>
    <x v="8"/>
    <m/>
    <n v="0"/>
    <x v="0"/>
    <x v="0"/>
    <s v="SI"/>
    <s v="SI"/>
    <s v="SI"/>
    <n v="0"/>
    <n v="1"/>
    <s v="PROVEEDORES"/>
    <x v="41"/>
    <x v="10"/>
    <n v="468"/>
    <n v="18"/>
    <n v="0.2"/>
  </r>
  <r>
    <d v="2019-10-11T00:00:00"/>
    <d v="1899-12-30T17:30:00"/>
    <d v="1899-12-30T17:30:00"/>
    <m/>
    <x v="1"/>
    <s v="JAR"/>
    <d v="2019-10-11T17:30:00"/>
    <m/>
    <s v="TRANSPARETS"/>
    <s v="Carga"/>
    <x v="0"/>
    <n v="4"/>
    <n v="2"/>
    <x v="0"/>
    <s v="AQUA AMBIENT"/>
    <s v="Retira cliente Roto"/>
    <s v="Varios"/>
    <m/>
    <m/>
    <m/>
    <m/>
    <n v="15"/>
    <x v="6"/>
    <x v="209"/>
    <x v="56"/>
    <m/>
    <n v="0"/>
    <x v="0"/>
    <x v="0"/>
    <s v="SI"/>
    <s v="SI"/>
    <s v="SI"/>
    <n v="0"/>
    <n v="1"/>
    <s v="CLIENTES"/>
    <x v="41"/>
    <x v="10"/>
    <n v="468"/>
    <n v="18"/>
    <n v="0.2"/>
  </r>
  <r>
    <d v="2019-10-11T00:00:00"/>
    <d v="1899-12-30T20:00:00"/>
    <d v="1899-12-30T20:00:00"/>
    <m/>
    <x v="1"/>
    <s v="JAR"/>
    <d v="2019-10-11T20:00:00"/>
    <n v="6007767"/>
    <s v="SUS MEDIOS"/>
    <s v="Carga"/>
    <x v="0"/>
    <n v="8"/>
    <n v="17"/>
    <x v="0"/>
    <s v="SCHOELLER ITALIA"/>
    <s v="Retira cliente Filial"/>
    <s v="Italia"/>
    <m/>
    <s v="ST 1855 A / ST 3729 A."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0-11T00:00:00"/>
    <d v="1899-12-30T13:30:00"/>
    <d v="1899-12-30T13:30:00"/>
    <m/>
    <x v="1"/>
    <s v="JAR"/>
    <d v="2019-10-11T13:30:00"/>
    <m/>
    <s v="ALGAITRUCK"/>
    <s v="Descarga"/>
    <x v="1"/>
    <n v="13.5"/>
    <n v="22"/>
    <x v="0"/>
    <s v="SCHOELLER LORQUI"/>
    <s v="Entre plantas"/>
    <s v="PALAU"/>
    <m/>
    <m/>
    <m/>
    <m/>
    <n v="60"/>
    <x v="0"/>
    <x v="209"/>
    <x v="4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11T00:00:00"/>
    <d v="1899-12-30T12:15:00"/>
    <d v="1899-12-30T12:15:00"/>
    <m/>
    <x v="1"/>
    <s v="JAR"/>
    <d v="2019-10-11T12:30:00"/>
    <s v="29214-30146"/>
    <s v="PALLET WAY"/>
    <s v="Carga"/>
    <x v="0"/>
    <n v="1"/>
    <n v="2"/>
    <x v="0"/>
    <s v="PALET WAYS"/>
    <s v="DDP Cliente Inyección"/>
    <s v="varios"/>
    <m/>
    <m/>
    <m/>
    <m/>
    <n v="15"/>
    <x v="3"/>
    <x v="209"/>
    <x v="36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0:30:00"/>
    <d v="1899-12-30T10:30:00"/>
    <m/>
    <x v="1"/>
    <s v="JAR"/>
    <d v="2019-10-11T10:30:00"/>
    <n v="28678"/>
    <s v="GONZATRANS"/>
    <s v="Carga"/>
    <x v="1"/>
    <n v="13.5"/>
    <n v="20"/>
    <x v="0"/>
    <s v="CARREFOUR"/>
    <s v="DDP Cliente Inyección"/>
    <s v="Oviedo"/>
    <m/>
    <m/>
    <m/>
    <m/>
    <n v="60"/>
    <x v="4"/>
    <x v="209"/>
    <x v="1"/>
    <m/>
    <n v="1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5:30:00"/>
    <d v="1899-12-30T15:30:00"/>
    <m/>
    <x v="1"/>
    <s v="JAR"/>
    <d v="2019-10-11T15:30:00"/>
    <m/>
    <s v="ALGAITRUCK"/>
    <s v="Carga"/>
    <x v="1"/>
    <n v="13.5"/>
    <n v="22"/>
    <x v="0"/>
    <s v="SCHOELLER LORQUI"/>
    <s v="Entre plantas"/>
    <s v="Lorqui"/>
    <m/>
    <m/>
    <m/>
    <m/>
    <n v="60"/>
    <x v="0"/>
    <x v="209"/>
    <x v="37"/>
    <m/>
    <n v="1"/>
    <x v="0"/>
    <x v="0"/>
    <s v="SI"/>
    <s v="SI"/>
    <s v="Adelanto"/>
    <n v="0"/>
    <n v="1"/>
    <s v="TRANS. PROPIO"/>
    <x v="41"/>
    <x v="10"/>
    <n v="468"/>
    <n v="18"/>
    <n v="0.2"/>
  </r>
  <r>
    <d v="2019-10-11T00:00:00"/>
    <d v="1899-12-30T12:30:00"/>
    <d v="1899-12-30T12:30:00"/>
    <m/>
    <x v="1"/>
    <s v="JAR"/>
    <d v="2019-10-11T12:30:00"/>
    <n v="28676"/>
    <s v="GONZATRANS"/>
    <s v="Carga"/>
    <x v="1"/>
    <n v="13.5"/>
    <n v="20"/>
    <x v="0"/>
    <s v="CARREFOUR"/>
    <s v="DDP Cliente Inyección"/>
    <s v="Murcia"/>
    <m/>
    <m/>
    <m/>
    <m/>
    <n v="45"/>
    <x v="4"/>
    <x v="209"/>
    <x v="5"/>
    <m/>
    <n v="1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5:00:00"/>
    <d v="1899-12-30T15:00:00"/>
    <m/>
    <x v="1"/>
    <s v="JAR"/>
    <d v="2019-10-11T15:00:00"/>
    <m/>
    <s v="GONZATRANS"/>
    <s v="Carga"/>
    <x v="0"/>
    <n v="7"/>
    <n v="13"/>
    <x v="0"/>
    <s v="GONZATRANS"/>
    <s v="Recogida diaria"/>
    <s v="varios"/>
    <m/>
    <m/>
    <m/>
    <m/>
    <n v="40"/>
    <x v="4"/>
    <x v="209"/>
    <x v="39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08:15:00"/>
    <d v="1899-12-30T08:15:00"/>
    <m/>
    <x v="1"/>
    <s v="JAR"/>
    <d v="2019-10-11T08:30:00"/>
    <m/>
    <s v="DAVID BERTRAN"/>
    <s v="Carga"/>
    <x v="0"/>
    <n v="4"/>
    <n v="6"/>
    <x v="0"/>
    <s v="RESIDUOS "/>
    <s v="Recogida diaria"/>
    <s v="La Llagosta"/>
    <m/>
    <m/>
    <m/>
    <m/>
    <n v="15"/>
    <x v="3"/>
    <x v="209"/>
    <x v="94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1:15:00"/>
    <d v="1899-12-30T11:15:00"/>
    <m/>
    <x v="1"/>
    <s v="JAR"/>
    <d v="2019-10-11T11:30:00"/>
    <m/>
    <s v="DAVID BERTRAN"/>
    <s v="Carga"/>
    <x v="0"/>
    <n v="4"/>
    <n v="6"/>
    <x v="0"/>
    <s v="RESIDUOS "/>
    <s v="Recogida diaria"/>
    <s v="la llagosta"/>
    <m/>
    <m/>
    <m/>
    <m/>
    <n v="20"/>
    <x v="4"/>
    <x v="209"/>
    <x v="75"/>
    <m/>
    <n v="0"/>
    <x v="0"/>
    <x v="0"/>
    <s v="SI"/>
    <s v="SI"/>
    <s v="SI"/>
    <n v="0"/>
    <n v="1"/>
    <s v="TRANS. PROPIO"/>
    <x v="41"/>
    <x v="10"/>
    <n v="468"/>
    <n v="18"/>
    <n v="0.2"/>
  </r>
  <r>
    <d v="2019-10-11T00:00:00"/>
    <d v="1899-12-30T18:30:00"/>
    <d v="1899-12-30T18:30:00"/>
    <m/>
    <x v="1"/>
    <s v="JAR"/>
    <d v="2019-10-11T18:30:00"/>
    <s v="28410-29262-29651-29678"/>
    <s v="SUS MEDIOS"/>
    <s v="Carga"/>
    <x v="0"/>
    <n v="4"/>
    <n v="8"/>
    <x v="0"/>
    <s v="PALETPLASTIC"/>
    <s v="Retira cliente Inyección"/>
    <s v="Murcia"/>
    <m/>
    <s v="5420 JMN"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0-11T00:00:00"/>
    <d v="1899-12-30T21:00:00"/>
    <d v="1899-12-30T21:00:00"/>
    <m/>
    <x v="1"/>
    <s v="JAR"/>
    <d v="2019-10-11T21:00:00"/>
    <n v="29998"/>
    <s v="JOSE REY"/>
    <s v="Carga"/>
    <x v="1"/>
    <n v="13.5"/>
    <n v="26"/>
    <x v="0"/>
    <s v="ENTREPINARES"/>
    <s v="DDP Cliente Inyección"/>
    <s v="Madrid"/>
    <m/>
    <m/>
    <m/>
    <m/>
    <n v="60"/>
    <x v="6"/>
    <x v="209"/>
    <x v="190"/>
    <m/>
    <n v="1"/>
    <x v="0"/>
    <x v="0"/>
    <s v="SI"/>
    <s v="SI"/>
    <s v="SI"/>
    <n v="0"/>
    <n v="1"/>
    <s v="TRANS. PROPIO"/>
    <x v="41"/>
    <x v="10"/>
    <n v="468"/>
    <n v="18"/>
    <n v="0.2"/>
  </r>
  <r>
    <d v="2019-10-14T00:00:00"/>
    <d v="1899-12-30T08:00:00"/>
    <d v="1899-12-30T08:00:00"/>
    <m/>
    <x v="1"/>
    <s v="JAR"/>
    <d v="2019-10-14T08:00:00"/>
    <n v="6007819"/>
    <s v="BREGER"/>
    <s v="Carga"/>
    <x v="1"/>
    <n v="13.5"/>
    <n v="22"/>
    <x v="0"/>
    <s v="SCHOELLER FRANCIA"/>
    <s v="Retira cliente Filial"/>
    <s v="France"/>
    <m/>
    <m/>
    <m/>
    <m/>
    <n v="60"/>
    <x v="0"/>
    <x v="210"/>
    <x v="9"/>
    <m/>
    <n v="1"/>
    <x v="0"/>
    <x v="0"/>
    <s v="SI"/>
    <s v="SI"/>
    <s v="SI"/>
    <n v="0"/>
    <n v="1"/>
    <s v="CLIENTES"/>
    <x v="42"/>
    <x v="10"/>
    <n v="468"/>
    <n v="18"/>
    <n v="0.2"/>
  </r>
  <r>
    <d v="2019-10-14T00:00:00"/>
    <d v="1899-12-30T09:00:00"/>
    <d v="1899-12-30T09:00:00"/>
    <m/>
    <x v="1"/>
    <s v="JAR"/>
    <d v="2019-10-14T09:00:00"/>
    <m/>
    <s v="ALGAITRUCK"/>
    <s v="Descarga"/>
    <x v="1"/>
    <n v="13.5"/>
    <n v="22"/>
    <x v="0"/>
    <s v="SCHOELLER LORQUI"/>
    <s v="Entre plantas"/>
    <s v="PALAU"/>
    <m/>
    <m/>
    <m/>
    <m/>
    <n v="60"/>
    <x v="2"/>
    <x v="210"/>
    <x v="22"/>
    <m/>
    <n v="1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15:00:00"/>
    <d v="1899-12-30T15:00:00"/>
    <m/>
    <x v="1"/>
    <s v="JAR"/>
    <d v="2019-10-14T15:00:00"/>
    <n v="29790"/>
    <s v="EL MOSCA"/>
    <s v="Carga"/>
    <x v="1"/>
    <n v="13.5"/>
    <n v="26"/>
    <x v="2"/>
    <s v="TANA S.A."/>
    <s v="DDP Cliente Inyección"/>
    <s v="Murcia"/>
    <m/>
    <m/>
    <m/>
    <m/>
    <n v="45"/>
    <x v="2"/>
    <x v="210"/>
    <x v="5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4T00:00:00"/>
    <d v="1899-12-30T16:00:00"/>
    <d v="1899-12-30T16:00:00"/>
    <m/>
    <x v="1"/>
    <s v="JAR"/>
    <d v="2019-10-14T16:00:00"/>
    <n v="29790"/>
    <s v="EL MOSCA"/>
    <s v="Carga"/>
    <x v="1"/>
    <n v="13.5"/>
    <n v="26"/>
    <x v="2"/>
    <s v="TANA S.A."/>
    <s v="DDP Cliente Inyección"/>
    <s v="Murcia"/>
    <m/>
    <m/>
    <m/>
    <m/>
    <n v="45"/>
    <x v="0"/>
    <x v="210"/>
    <x v="5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4T00:00:00"/>
    <d v="1899-12-30T18:00:00"/>
    <d v="1899-12-30T18:00:00"/>
    <m/>
    <x v="1"/>
    <s v="JAR"/>
    <d v="2019-10-14T18:00:00"/>
    <n v="29790"/>
    <s v="EL MOSCA"/>
    <s v="Carga"/>
    <x v="1"/>
    <n v="13.5"/>
    <n v="26"/>
    <x v="2"/>
    <s v="TANA S.A."/>
    <s v="DDP Cliente Inyección"/>
    <s v="Murcia"/>
    <m/>
    <m/>
    <m/>
    <m/>
    <n v="45"/>
    <x v="2"/>
    <x v="210"/>
    <x v="3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4T00:00:00"/>
    <d v="1899-12-30T19:00:00"/>
    <d v="1899-12-30T19:00:00"/>
    <m/>
    <x v="1"/>
    <s v="JAR"/>
    <d v="2019-10-14T19:00:00"/>
    <n v="29790"/>
    <s v="EL MOSCA"/>
    <s v="Carga"/>
    <x v="1"/>
    <n v="13.5"/>
    <n v="26"/>
    <x v="2"/>
    <s v="TANA S.A."/>
    <s v="DDP Cliente Inyección"/>
    <s v="Murcia"/>
    <m/>
    <m/>
    <m/>
    <m/>
    <n v="45"/>
    <x v="4"/>
    <x v="210"/>
    <x v="39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4T00:00:00"/>
    <d v="1899-12-30T20:00:00"/>
    <d v="1899-12-30T20:00:00"/>
    <m/>
    <x v="1"/>
    <s v="JAR"/>
    <d v="2019-10-14T20:00:00"/>
    <n v="29790"/>
    <s v="EL MOSCA"/>
    <s v="Carga"/>
    <x v="1"/>
    <n v="13.5"/>
    <n v="26"/>
    <x v="2"/>
    <s v="TANA S.A."/>
    <s v="DDP Cliente Inyección"/>
    <s v="Murcia"/>
    <m/>
    <m/>
    <m/>
    <m/>
    <n v="45"/>
    <x v="0"/>
    <x v="210"/>
    <x v="3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4T00:00:00"/>
    <d v="1899-12-30T13:00:00"/>
    <d v="1899-12-30T13:00:00"/>
    <m/>
    <x v="1"/>
    <s v="JAR"/>
    <d v="2019-10-14T13:00:00"/>
    <n v="29432"/>
    <s v="JOSE REY"/>
    <s v="Carga"/>
    <x v="1"/>
    <n v="13.5"/>
    <n v="26"/>
    <x v="0"/>
    <s v="ESTAMPACIONES RUBI"/>
    <s v="DDP Cliente Inyección"/>
    <s v="vitoria"/>
    <m/>
    <m/>
    <m/>
    <m/>
    <n v="45"/>
    <x v="0"/>
    <x v="210"/>
    <x v="2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4T00:00:00"/>
    <d v="1899-12-30T16:30:00"/>
    <d v="1899-12-30T16:30:00"/>
    <m/>
    <x v="1"/>
    <s v="JAR"/>
    <d v="2019-10-14T16:30:00"/>
    <m/>
    <s v="TRANSPARETS"/>
    <s v="Carga"/>
    <x v="0"/>
    <n v="4"/>
    <n v="2"/>
    <x v="0"/>
    <s v="AQUA AMBIENT"/>
    <s v="Retira cliente Roto"/>
    <s v="Varios"/>
    <m/>
    <m/>
    <m/>
    <m/>
    <n v="15"/>
    <x v="4"/>
    <x v="210"/>
    <x v="8"/>
    <m/>
    <n v="0"/>
    <x v="0"/>
    <x v="0"/>
    <s v="SI"/>
    <s v="SI"/>
    <s v="SI"/>
    <n v="0"/>
    <n v="1"/>
    <s v="CLIENTES"/>
    <x v="42"/>
    <x v="10"/>
    <n v="468"/>
    <n v="18"/>
    <n v="0.2"/>
  </r>
  <r>
    <d v="2019-10-14T00:00:00"/>
    <d v="1899-12-30T14:00:00"/>
    <d v="1899-12-30T14:00:00"/>
    <m/>
    <x v="1"/>
    <s v="JAR"/>
    <d v="2019-10-14T14:00:00"/>
    <n v="30137"/>
    <s v="GONZATRANS"/>
    <s v="Carga"/>
    <x v="1"/>
    <n v="13.5"/>
    <n v="26"/>
    <x v="2"/>
    <s v="GONZATRANS"/>
    <s v="DDP Cliente Inyección"/>
    <s v="Tarragona"/>
    <m/>
    <m/>
    <m/>
    <m/>
    <n v="45"/>
    <x v="6"/>
    <x v="210"/>
    <x v="42"/>
    <m/>
    <n v="1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10:30:00"/>
    <d v="1899-12-30T10:30:00"/>
    <m/>
    <x v="1"/>
    <s v="JAR"/>
    <d v="2019-10-14T10:30:00"/>
    <m/>
    <s v="GONZATRANS"/>
    <s v="Descarga"/>
    <x v="0"/>
    <n v="9"/>
    <n v="17"/>
    <x v="0"/>
    <s v="SIGMA "/>
    <s v="Proveedor Inyección"/>
    <s v="PALAU"/>
    <m/>
    <m/>
    <m/>
    <m/>
    <n v="60"/>
    <x v="0"/>
    <x v="210"/>
    <x v="5"/>
    <m/>
    <n v="0"/>
    <x v="0"/>
    <x v="0"/>
    <s v="SI"/>
    <s v="SI"/>
    <s v="Retraso"/>
    <n v="1"/>
    <n v="0"/>
    <s v="PROVEEDORES"/>
    <x v="42"/>
    <x v="10"/>
    <n v="468"/>
    <n v="18"/>
    <n v="0.2"/>
  </r>
  <r>
    <d v="2019-10-14T00:00:00"/>
    <d v="1899-12-30T12:30:00"/>
    <d v="1899-12-30T12:30:00"/>
    <m/>
    <x v="1"/>
    <s v="JAR"/>
    <d v="2019-10-14T12:30:00"/>
    <n v="6007665"/>
    <s v="SUS MEDIOS"/>
    <s v="Carga"/>
    <x v="0"/>
    <n v="4"/>
    <n v="7"/>
    <x v="0"/>
    <s v="SCHOELLER UK"/>
    <s v="Retira cliente Filial"/>
    <s v="UK"/>
    <m/>
    <m/>
    <m/>
    <m/>
    <n v="20"/>
    <x v="5"/>
    <x v="210"/>
    <x v="0"/>
    <m/>
    <n v="0"/>
    <x v="0"/>
    <x v="0"/>
    <s v="SI"/>
    <s v="SI"/>
    <s v="Adelanto"/>
    <n v="0"/>
    <n v="1"/>
    <s v="CLIENTES"/>
    <x v="42"/>
    <x v="10"/>
    <n v="468"/>
    <n v="18"/>
    <n v="0.2"/>
  </r>
  <r>
    <d v="2019-10-14T00:00:00"/>
    <d v="1899-12-30T17:30:00"/>
    <d v="1899-12-30T17:30:00"/>
    <m/>
    <x v="1"/>
    <s v="JAR"/>
    <d v="2019-10-14T17:30:00"/>
    <m/>
    <s v="COBARPLAS"/>
    <s v="Descarga"/>
    <x v="0"/>
    <n v="4"/>
    <n v="6"/>
    <x v="0"/>
    <s v="COBARPLAST"/>
    <s v="Proveedor Roto"/>
    <s v="PALAU"/>
    <m/>
    <m/>
    <m/>
    <m/>
    <n v="30"/>
    <x v="4"/>
    <x v="210"/>
    <x v="56"/>
    <m/>
    <n v="0"/>
    <x v="0"/>
    <x v="0"/>
    <s v="SI"/>
    <s v="SI"/>
    <s v="SI"/>
    <n v="0"/>
    <n v="1"/>
    <s v="PROVEEDORES"/>
    <x v="42"/>
    <x v="10"/>
    <n v="468"/>
    <n v="18"/>
    <n v="0.2"/>
  </r>
  <r>
    <d v="2019-10-14T00:00:00"/>
    <d v="1899-12-30T09:30:00"/>
    <d v="1899-12-30T09:30:00"/>
    <m/>
    <x v="1"/>
    <s v="JAR"/>
    <d v="2019-10-14T09:30:00"/>
    <m/>
    <s v="RENHUS"/>
    <s v="Descarga"/>
    <x v="0"/>
    <n v="1"/>
    <n v="2"/>
    <x v="0"/>
    <s v="CARREFOUR"/>
    <s v="DDP Cliente Inyección"/>
    <s v="PALAU"/>
    <s v="devolución de error expedición"/>
    <m/>
    <m/>
    <m/>
    <n v="15"/>
    <x v="5"/>
    <x v="210"/>
    <x v="0"/>
    <m/>
    <n v="0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08:15:00"/>
    <d v="1899-12-30T08:15:00"/>
    <m/>
    <x v="1"/>
    <s v="JAR"/>
    <d v="2019-10-14T08:30:00"/>
    <s v="30247-29987-30103"/>
    <s v="DAVID BERTRAN"/>
    <s v="Carga"/>
    <x v="0"/>
    <n v="4"/>
    <n v="6"/>
    <x v="0"/>
    <s v="VARIOS"/>
    <s v="Recogida diaria"/>
    <s v="varios"/>
    <m/>
    <m/>
    <m/>
    <m/>
    <n v="15"/>
    <x v="5"/>
    <x v="210"/>
    <x v="94"/>
    <m/>
    <n v="0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10:15:00"/>
    <d v="1899-12-30T10:15:00"/>
    <m/>
    <x v="1"/>
    <s v="JAR"/>
    <d v="2019-10-14T10:30:00"/>
    <n v="5000491"/>
    <s v="ALGAITRUCK"/>
    <s v="Carga"/>
    <x v="1"/>
    <n v="13.5"/>
    <n v="22"/>
    <x v="0"/>
    <s v="SCHOELLER LORQUI"/>
    <s v="Entre plantas"/>
    <s v="PALAU"/>
    <m/>
    <m/>
    <m/>
    <m/>
    <n v="60"/>
    <x v="2"/>
    <x v="210"/>
    <x v="43"/>
    <m/>
    <n v="1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14:30:00"/>
    <d v="1899-12-30T14:30:00"/>
    <m/>
    <x v="1"/>
    <s v="JAR"/>
    <d v="2019-10-14T14:30:00"/>
    <n v="28980"/>
    <s v="JOSE REY"/>
    <s v="Carga"/>
    <x v="1"/>
    <n v="13.5"/>
    <n v="26"/>
    <x v="0"/>
    <s v="ESTAMPACIONES AGUIRRE"/>
    <s v="DDP Cliente Inyección"/>
    <s v="Burgos"/>
    <m/>
    <m/>
    <m/>
    <m/>
    <n v="60"/>
    <x v="6"/>
    <x v="210"/>
    <x v="8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4T00:00:00"/>
    <d v="1899-12-30T11:30:00"/>
    <d v="1899-12-30T11:30:00"/>
    <m/>
    <x v="1"/>
    <s v="JAR"/>
    <d v="2019-10-14T11:30:00"/>
    <n v="29850"/>
    <s v="SUS MEDIOS"/>
    <s v="Carga"/>
    <x v="1"/>
    <n v="13.5"/>
    <n v="10"/>
    <x v="0"/>
    <s v="AQUA AMBIENT"/>
    <s v="Retira cliente Roto"/>
    <s v="Bernis"/>
    <m/>
    <m/>
    <m/>
    <m/>
    <n v="30"/>
    <x v="0"/>
    <x v="210"/>
    <x v="3"/>
    <m/>
    <n v="1"/>
    <x v="0"/>
    <x v="0"/>
    <s v="SI"/>
    <s v="SI"/>
    <s v="SI"/>
    <n v="0"/>
    <n v="1"/>
    <s v="CLIENTES"/>
    <x v="42"/>
    <x v="10"/>
    <n v="468"/>
    <n v="18"/>
    <n v="0.2"/>
  </r>
  <r>
    <d v="2019-10-14T00:00:00"/>
    <d v="1899-12-30T12:00:00"/>
    <d v="1899-12-30T12:00:00"/>
    <m/>
    <x v="1"/>
    <s v="JAR"/>
    <d v="2019-10-14T12:00:00"/>
    <n v="6007858"/>
    <s v="BREGER"/>
    <s v="Carga"/>
    <x v="1"/>
    <n v="13.5"/>
    <n v="26"/>
    <x v="0"/>
    <s v="SCHOELLER FRANCIA"/>
    <s v="Retira cliente Filial"/>
    <s v="France"/>
    <m/>
    <m/>
    <m/>
    <m/>
    <n v="45"/>
    <x v="2"/>
    <x v="210"/>
    <x v="4"/>
    <m/>
    <n v="1"/>
    <x v="0"/>
    <x v="0"/>
    <s v="SI"/>
    <s v="SI"/>
    <s v="SI"/>
    <n v="0"/>
    <n v="1"/>
    <s v="CLIENTES"/>
    <x v="42"/>
    <x v="10"/>
    <n v="468"/>
    <n v="18"/>
    <n v="0.2"/>
  </r>
  <r>
    <d v="2019-10-14T00:00:00"/>
    <d v="1899-12-30T12:45:00"/>
    <m/>
    <m/>
    <x v="0"/>
    <s v="JAR"/>
    <d v="2019-10-14T13:00:00"/>
    <n v="29615"/>
    <s v="GEFCO"/>
    <s v="Carga"/>
    <x v="0"/>
    <n v="1"/>
    <n v="1"/>
    <x v="0"/>
    <s v="VARIOS"/>
    <s v="Retira cliente Inyección"/>
    <s v="VARIOS"/>
    <m/>
    <m/>
    <m/>
    <m/>
    <n v="10"/>
    <x v="5"/>
    <x v="210"/>
    <x v="54"/>
    <m/>
    <n v="0"/>
    <x v="0"/>
    <x v="0"/>
    <s v="No"/>
    <s v="Sin cita"/>
    <s v="Sin cita"/>
    <n v="1"/>
    <n v="0"/>
    <s v="CLIENTES"/>
    <x v="42"/>
    <x v="10"/>
    <n v="468"/>
    <n v="18"/>
    <n v="0.2"/>
  </r>
  <r>
    <d v="2019-10-14T00:00:00"/>
    <d v="1899-12-30T13:30:00"/>
    <d v="1899-12-30T13:30:00"/>
    <m/>
    <x v="1"/>
    <s v="JAR"/>
    <d v="2019-10-14T13:30:00"/>
    <s v="30171-30249"/>
    <s v="DAVID BERTRAN"/>
    <s v="Carga"/>
    <x v="0"/>
    <n v="4"/>
    <n v="6"/>
    <x v="0"/>
    <s v="ITC"/>
    <s v="DDP Cliente Roto"/>
    <s v="Sta. Perpetua"/>
    <m/>
    <m/>
    <m/>
    <m/>
    <n v="15"/>
    <x v="2"/>
    <x v="210"/>
    <x v="6"/>
    <m/>
    <n v="0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20:30:00"/>
    <d v="1899-12-30T20:30:00"/>
    <m/>
    <x v="1"/>
    <s v="JAR"/>
    <d v="2019-10-14T20:30:00"/>
    <n v="29998"/>
    <s v="JOSE REY"/>
    <s v="Carga"/>
    <x v="1"/>
    <n v="13.5"/>
    <n v="33"/>
    <x v="0"/>
    <s v="ENTREPINARES"/>
    <s v="DDP Cliente Inyección"/>
    <s v="Madrid"/>
    <m/>
    <m/>
    <m/>
    <m/>
    <n v="60"/>
    <x v="6"/>
    <x v="210"/>
    <x v="201"/>
    <m/>
    <n v="1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11:00:00"/>
    <d v="1899-12-30T11:00:00"/>
    <m/>
    <x v="1"/>
    <s v="JAR"/>
    <d v="2019-10-14T11:00:00"/>
    <m/>
    <s v="TRANSPARETS"/>
    <s v="Carga"/>
    <x v="0"/>
    <n v="4"/>
    <n v="2"/>
    <x v="0"/>
    <s v="AQUA AMBIENT"/>
    <s v="Retira cliente Roto"/>
    <s v="Varios"/>
    <m/>
    <m/>
    <m/>
    <m/>
    <n v="20"/>
    <x v="0"/>
    <x v="210"/>
    <x v="2"/>
    <m/>
    <n v="0"/>
    <x v="0"/>
    <x v="0"/>
    <s v="SI"/>
    <s v="SI"/>
    <s v="SI"/>
    <n v="0"/>
    <n v="1"/>
    <s v="CLIENTES"/>
    <x v="42"/>
    <x v="10"/>
    <n v="468"/>
    <n v="18"/>
    <n v="0.2"/>
  </r>
  <r>
    <d v="2019-10-14T00:00:00"/>
    <d v="1899-12-30T18:30:00"/>
    <d v="1899-12-30T18:30:00"/>
    <m/>
    <x v="1"/>
    <s v="JAR"/>
    <d v="2019-10-14T18:30:00"/>
    <m/>
    <s v="GONZATRANS"/>
    <s v="Carga"/>
    <x v="0"/>
    <n v="6"/>
    <n v="12"/>
    <x v="0"/>
    <s v="GONZATRANS"/>
    <s v="Recogida diaria"/>
    <s v="Varios"/>
    <m/>
    <m/>
    <m/>
    <m/>
    <n v="45"/>
    <x v="6"/>
    <x v="210"/>
    <x v="48"/>
    <m/>
    <n v="0"/>
    <x v="0"/>
    <x v="0"/>
    <s v="SI"/>
    <s v="SI"/>
    <s v="SI"/>
    <n v="0"/>
    <n v="1"/>
    <s v="TRANS. PROPIO"/>
    <x v="42"/>
    <x v="10"/>
    <n v="468"/>
    <n v="18"/>
    <n v="0.2"/>
  </r>
  <r>
    <d v="2019-10-14T00:00:00"/>
    <d v="1899-12-30T19:30:00"/>
    <d v="1899-12-30T19:30:00"/>
    <m/>
    <x v="1"/>
    <s v="JAR"/>
    <d v="2019-10-14T19:30:00"/>
    <n v="30031"/>
    <s v="EL MOSCA"/>
    <s v="Carga"/>
    <x v="1"/>
    <n v="13.5"/>
    <n v="26"/>
    <x v="2"/>
    <s v="POMELOS MBC"/>
    <s v="DDP Cliente Inyección"/>
    <s v="Valencia"/>
    <m/>
    <m/>
    <m/>
    <m/>
    <n v="45"/>
    <x v="4"/>
    <x v="210"/>
    <x v="49"/>
    <m/>
    <n v="1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8:00:00"/>
    <d v="1899-12-30T18:00:00"/>
    <m/>
    <x v="1"/>
    <s v="JAR"/>
    <d v="2019-10-15T18:00:00"/>
    <n v="30152"/>
    <s v="CARIBU"/>
    <s v="Carga"/>
    <x v="1"/>
    <n v="13.5"/>
    <n v="26"/>
    <x v="2"/>
    <s v="HNG S.C.A"/>
    <s v="DDP Cliente Inyección"/>
    <s v="Sevilla"/>
    <m/>
    <m/>
    <m/>
    <m/>
    <n v="45"/>
    <x v="2"/>
    <x v="211"/>
    <x v="5"/>
    <m/>
    <n v="1"/>
    <x v="0"/>
    <x v="0"/>
    <s v="SI"/>
    <s v="Retraso"/>
    <s v="Retraso"/>
    <n v="1"/>
    <n v="0"/>
    <s v="TRANS. PROPIO"/>
    <x v="42"/>
    <x v="10"/>
    <n v="468"/>
    <n v="18"/>
    <n v="0.2"/>
  </r>
  <r>
    <d v="2019-10-15T00:00:00"/>
    <d v="1899-12-30T15:00:00"/>
    <d v="1899-12-30T15:00:00"/>
    <m/>
    <x v="1"/>
    <s v="JAR"/>
    <d v="2019-10-15T15:00:00"/>
    <n v="30152"/>
    <s v="CARIBU"/>
    <s v="Carga"/>
    <x v="1"/>
    <n v="13.5"/>
    <n v="26"/>
    <x v="2"/>
    <s v="HNG S.C.A"/>
    <s v="DDP Cliente Inyección"/>
    <s v="Sevilla"/>
    <m/>
    <m/>
    <m/>
    <m/>
    <n v="45"/>
    <x v="2"/>
    <x v="211"/>
    <x v="2"/>
    <m/>
    <n v="1"/>
    <x v="0"/>
    <x v="0"/>
    <s v="SI"/>
    <s v="Retraso"/>
    <s v="Retraso"/>
    <n v="1"/>
    <n v="0"/>
    <s v="TRANS. PROPIO"/>
    <x v="42"/>
    <x v="10"/>
    <n v="468"/>
    <n v="18"/>
    <n v="0.2"/>
  </r>
  <r>
    <d v="2019-10-15T00:00:00"/>
    <d v="1899-12-30T18:30:00"/>
    <d v="1899-12-30T18:30:00"/>
    <m/>
    <x v="1"/>
    <s v="JAR"/>
    <d v="2019-10-15T18:30:00"/>
    <n v="29092"/>
    <s v="SESE"/>
    <s v="Carga"/>
    <x v="1"/>
    <n v="13.5"/>
    <n v="26"/>
    <x v="0"/>
    <s v="VALEO"/>
    <s v="DDP Cliente Inyección"/>
    <s v="Jaén"/>
    <m/>
    <m/>
    <m/>
    <m/>
    <n v="40"/>
    <x v="4"/>
    <x v="212"/>
    <x v="48"/>
    <m/>
    <n v="1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7:00:00"/>
    <d v="1899-12-30T17:00:00"/>
    <m/>
    <x v="1"/>
    <s v="JAR"/>
    <d v="2019-10-15T17:00:00"/>
    <m/>
    <s v="TRANSABADELL"/>
    <s v="Carga"/>
    <x v="0"/>
    <n v="2"/>
    <n v="4"/>
    <x v="0"/>
    <s v="TRANSABADELL"/>
    <s v="DDP Cliente Inyección"/>
    <s v="varios"/>
    <m/>
    <m/>
    <m/>
    <m/>
    <n v="10"/>
    <x v="3"/>
    <x v="212"/>
    <x v="41"/>
    <m/>
    <n v="0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6:30:00"/>
    <d v="1899-12-30T16:30:00"/>
    <m/>
    <x v="1"/>
    <s v="JAR"/>
    <d v="2019-10-15T16:30:00"/>
    <m/>
    <s v="TRANSPARETS"/>
    <s v="Carga"/>
    <x v="0"/>
    <n v="4"/>
    <n v="2"/>
    <x v="0"/>
    <s v="AQUA AMBIENT"/>
    <s v="Retira cliente Roto"/>
    <s v="Varios"/>
    <m/>
    <m/>
    <m/>
    <m/>
    <n v="15"/>
    <x v="3"/>
    <x v="212"/>
    <x v="8"/>
    <m/>
    <n v="0"/>
    <x v="0"/>
    <x v="0"/>
    <s v="SI"/>
    <s v="SI"/>
    <s v="SI"/>
    <n v="0"/>
    <n v="1"/>
    <s v="CLIENTES"/>
    <x v="42"/>
    <x v="10"/>
    <n v="468"/>
    <n v="18"/>
    <n v="0.2"/>
  </r>
  <r>
    <d v="2019-10-15T00:00:00"/>
    <d v="1899-12-30T11:30:00"/>
    <d v="1899-12-30T11:30:00"/>
    <m/>
    <x v="1"/>
    <s v="JAR"/>
    <d v="2019-10-15T11:30:00"/>
    <n v="30031"/>
    <s v="EL MOSCA"/>
    <s v="Carga"/>
    <x v="1"/>
    <n v="13.5"/>
    <n v="26"/>
    <x v="2"/>
    <s v="POMELOS MBC"/>
    <s v="DDP Cliente Inyección"/>
    <s v="Valencia"/>
    <m/>
    <m/>
    <m/>
    <m/>
    <n v="45"/>
    <x v="3"/>
    <x v="212"/>
    <x v="3"/>
    <m/>
    <n v="1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2:30:00"/>
    <d v="1899-12-30T12:30:00"/>
    <m/>
    <x v="1"/>
    <s v="JAR"/>
    <d v="2019-10-15T12:30:00"/>
    <n v="30031"/>
    <s v="EL MOSCA"/>
    <s v="Carga"/>
    <x v="1"/>
    <n v="13.5"/>
    <n v="26"/>
    <x v="2"/>
    <s v="POMELOS MBC"/>
    <s v="DDP Cliente Inyección"/>
    <s v="Valencia"/>
    <m/>
    <m/>
    <m/>
    <m/>
    <n v="45"/>
    <x v="2"/>
    <x v="212"/>
    <x v="5"/>
    <m/>
    <n v="1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3:30:00"/>
    <d v="1899-12-30T13:30:00"/>
    <m/>
    <x v="1"/>
    <s v="JAR"/>
    <d v="2019-10-15T13:30:00"/>
    <n v="30031"/>
    <s v="EL MOSCA"/>
    <s v="Carga"/>
    <x v="1"/>
    <n v="13.5"/>
    <n v="26"/>
    <x v="2"/>
    <s v="POMELOS MBC"/>
    <s v="DDP Cliente Inyección"/>
    <s v="Valencia"/>
    <m/>
    <m/>
    <m/>
    <m/>
    <n v="45"/>
    <x v="4"/>
    <x v="212"/>
    <x v="47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5T00:00:00"/>
    <d v="1899-12-30T16:00:00"/>
    <d v="1899-12-30T16:00:00"/>
    <m/>
    <x v="1"/>
    <s v="JAR"/>
    <d v="2019-10-15T16:00:00"/>
    <n v="30031"/>
    <s v="EL MOSCA"/>
    <s v="Carga"/>
    <x v="1"/>
    <n v="13.5"/>
    <n v="26"/>
    <x v="2"/>
    <s v="POMELOS MBC"/>
    <s v="DDP Cliente Inyección"/>
    <s v="Valencia"/>
    <m/>
    <m/>
    <m/>
    <m/>
    <n v="45"/>
    <x v="4"/>
    <x v="212"/>
    <x v="56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5T00:00:00"/>
    <d v="1899-12-30T06:00:00"/>
    <d v="1899-12-30T06:00:00"/>
    <m/>
    <x v="1"/>
    <s v="JAR"/>
    <d v="2019-10-15T06:00:00"/>
    <m/>
    <s v="MORARTE"/>
    <s v="Descarga"/>
    <x v="1"/>
    <n v="13.5"/>
    <n v="26"/>
    <x v="0"/>
    <s v="SCHOELLER SCHWERIN"/>
    <s v="Filial Import"/>
    <s v="PALAU"/>
    <m/>
    <m/>
    <m/>
    <m/>
    <n v="45"/>
    <x v="0"/>
    <x v="212"/>
    <x v="9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5T00:00:00"/>
    <d v="1899-12-30T10:30:00"/>
    <d v="1899-12-30T10:30:00"/>
    <m/>
    <x v="1"/>
    <s v="JAR"/>
    <d v="2019-10-15T10:30:00"/>
    <n v="29593"/>
    <s v="SUS MEDIOS"/>
    <s v="Carga"/>
    <x v="0"/>
    <n v="1"/>
    <n v="1"/>
    <x v="0"/>
    <s v="IUVENOR LAB."/>
    <s v="Retira cliente Inyección"/>
    <s v="Ourense"/>
    <m/>
    <m/>
    <m/>
    <m/>
    <n v="10"/>
    <x v="3"/>
    <x v="212"/>
    <x v="1"/>
    <m/>
    <n v="0"/>
    <x v="0"/>
    <x v="0"/>
    <s v="SI"/>
    <s v="SI"/>
    <s v="SI"/>
    <n v="0"/>
    <n v="1"/>
    <s v="CLIENTES"/>
    <x v="42"/>
    <x v="10"/>
    <n v="468"/>
    <n v="18"/>
    <n v="0.2"/>
  </r>
  <r>
    <d v="2019-10-15T00:00:00"/>
    <d v="1899-12-30T09:00:00"/>
    <d v="1899-12-30T09:00:00"/>
    <m/>
    <x v="1"/>
    <s v="JAR"/>
    <d v="2019-10-15T09:00:00"/>
    <m/>
    <s v="SUS MEDIOS"/>
    <s v="Descarga"/>
    <x v="0"/>
    <n v="3"/>
    <n v="6"/>
    <x v="0"/>
    <s v="VARIOS"/>
    <s v="Proveedor Inyección"/>
    <s v="PALAU"/>
    <s v="Aglomerado"/>
    <m/>
    <m/>
    <m/>
    <n v="30"/>
    <x v="2"/>
    <x v="212"/>
    <x v="22"/>
    <m/>
    <n v="0"/>
    <x v="0"/>
    <x v="0"/>
    <s v="SI"/>
    <s v="SI"/>
    <s v="SI"/>
    <n v="0"/>
    <n v="1"/>
    <s v="PROVEEDORES"/>
    <x v="42"/>
    <x v="10"/>
    <n v="468"/>
    <n v="18"/>
    <n v="0.2"/>
  </r>
  <r>
    <d v="2019-10-15T00:00:00"/>
    <d v="1899-12-30T20:00:00"/>
    <d v="1899-12-30T20:00:00"/>
    <m/>
    <x v="1"/>
    <s v="JAR"/>
    <d v="2019-10-15T20:00:00"/>
    <n v="28472"/>
    <s v="GONZATRANS"/>
    <s v="Carga"/>
    <x v="1"/>
    <n v="13.5"/>
    <n v="26"/>
    <x v="0"/>
    <s v="DS SMITH CARTON PLASTICOS"/>
    <s v="DDP Cliente Inyección"/>
    <s v="Madrid"/>
    <m/>
    <m/>
    <m/>
    <m/>
    <n v="45"/>
    <x v="6"/>
    <x v="212"/>
    <x v="50"/>
    <m/>
    <n v="1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07:30:00"/>
    <d v="1899-12-30T07:30:00"/>
    <m/>
    <x v="1"/>
    <s v="JAR"/>
    <d v="2019-10-15T07:30:00"/>
    <m/>
    <s v="SUS MEDIOS"/>
    <s v="Descarga"/>
    <x v="0"/>
    <n v="6"/>
    <n v="12"/>
    <x v="0"/>
    <s v="SERRADORA DOMENECH"/>
    <s v="Proveedor Inyección"/>
    <s v="PALAU"/>
    <m/>
    <m/>
    <m/>
    <m/>
    <n v="40"/>
    <x v="2"/>
    <x v="212"/>
    <x v="18"/>
    <m/>
    <n v="0"/>
    <x v="0"/>
    <x v="0"/>
    <s v="SI"/>
    <s v="SI"/>
    <s v="SI"/>
    <n v="0"/>
    <n v="1"/>
    <s v="PROVEEDORES"/>
    <x v="42"/>
    <x v="10"/>
    <n v="468"/>
    <n v="18"/>
    <n v="0.2"/>
  </r>
  <r>
    <d v="2019-10-15T00:00:00"/>
    <d v="1899-12-30T17:30:00"/>
    <d v="1899-12-30T17:30:00"/>
    <m/>
    <x v="1"/>
    <s v="JAR"/>
    <d v="2019-10-15T17:30:00"/>
    <n v="29790"/>
    <s v="EL MOSCA"/>
    <s v="Carga"/>
    <x v="1"/>
    <n v="13.5"/>
    <n v="26"/>
    <x v="2"/>
    <s v="TANA S.A."/>
    <s v="DDP Cliente Inyección"/>
    <s v="Murcia"/>
    <m/>
    <m/>
    <m/>
    <m/>
    <n v="45"/>
    <x v="4"/>
    <x v="212"/>
    <x v="42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5T00:00:00"/>
    <d v="1899-12-30T19:30:00"/>
    <d v="1899-12-30T19:30:00"/>
    <m/>
    <x v="1"/>
    <s v="JAR"/>
    <d v="2019-10-15T19:30:00"/>
    <n v="29790"/>
    <s v="EL MOSCA"/>
    <s v="Carga"/>
    <x v="1"/>
    <n v="13.5"/>
    <n v="26"/>
    <x v="2"/>
    <s v="TANA S.A."/>
    <s v="DDP Cliente Inyección"/>
    <s v="Murcia"/>
    <m/>
    <m/>
    <m/>
    <m/>
    <n v="45"/>
    <x v="4"/>
    <x v="210"/>
    <x v="190"/>
    <m/>
    <n v="1"/>
    <x v="0"/>
    <x v="0"/>
    <s v="SI"/>
    <s v="Adelanto"/>
    <s v="Adelanto"/>
    <n v="0"/>
    <n v="1"/>
    <s v="TRANS. PROPIO"/>
    <x v="42"/>
    <x v="10"/>
    <n v="468"/>
    <n v="18"/>
    <n v="0.2"/>
  </r>
  <r>
    <d v="2019-10-15T00:00:00"/>
    <d v="1899-12-30T07:00:00"/>
    <d v="1899-12-30T07:00:00"/>
    <m/>
    <x v="1"/>
    <s v="JAR"/>
    <d v="2019-10-15T07:00:00"/>
    <m/>
    <s v="GONZATRANS"/>
    <s v="Carga"/>
    <x v="0"/>
    <n v="6"/>
    <n v="12"/>
    <x v="0"/>
    <s v="GONZATRANS"/>
    <s v="Recogida diaria"/>
    <s v="Varios"/>
    <m/>
    <m/>
    <m/>
    <m/>
    <n v="30"/>
    <x v="0"/>
    <x v="212"/>
    <x v="61"/>
    <m/>
    <n v="0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3:00:00"/>
    <d v="1899-12-30T13:00:00"/>
    <m/>
    <x v="1"/>
    <s v="JAR"/>
    <d v="2019-10-15T13:00:00"/>
    <n v="29998"/>
    <s v="JOSE REY"/>
    <s v="Carga"/>
    <x v="1"/>
    <n v="13.5"/>
    <n v="33"/>
    <x v="0"/>
    <s v="ENTREPINARES"/>
    <s v="DDP Cliente Inyección"/>
    <s v="Madrid"/>
    <m/>
    <m/>
    <m/>
    <m/>
    <n v="60"/>
    <x v="4"/>
    <x v="212"/>
    <x v="12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5T00:00:00"/>
    <d v="1899-12-30T14:30:00"/>
    <d v="1899-12-30T14:30:00"/>
    <m/>
    <x v="1"/>
    <s v="JAR"/>
    <d v="2019-10-15T14:30:00"/>
    <s v="30192-30189"/>
    <s v="EL MOSCA"/>
    <s v="Carga"/>
    <x v="0"/>
    <n v="10"/>
    <n v="5"/>
    <x v="0"/>
    <s v="FLUIDRA"/>
    <s v="DDP Cliente Roto"/>
    <s v="Almeria - 2 descargas"/>
    <m/>
    <m/>
    <m/>
    <m/>
    <n v="30"/>
    <x v="4"/>
    <x v="212"/>
    <x v="50"/>
    <m/>
    <n v="0"/>
    <x v="0"/>
    <x v="0"/>
    <s v="SI"/>
    <s v="SI"/>
    <s v="Retraso"/>
    <n v="1"/>
    <n v="0"/>
    <s v="TRANS. PROPIO"/>
    <x v="42"/>
    <x v="10"/>
    <n v="468"/>
    <n v="18"/>
    <n v="0.2"/>
  </r>
  <r>
    <d v="2019-10-15T00:00:00"/>
    <d v="1899-12-30T09:30:00"/>
    <d v="1899-12-30T09:30:00"/>
    <m/>
    <x v="1"/>
    <s v="JAR"/>
    <d v="2019-10-15T09:30:00"/>
    <n v="29986"/>
    <s v="SEUR"/>
    <s v="Carga"/>
    <x v="0"/>
    <n v="1"/>
    <n v="2"/>
    <x v="0"/>
    <s v="SEUR"/>
    <s v="Retira cliente Inyección"/>
    <s v="Madrid"/>
    <m/>
    <m/>
    <m/>
    <m/>
    <n v="10"/>
    <x v="0"/>
    <x v="212"/>
    <x v="2"/>
    <m/>
    <n v="0"/>
    <x v="0"/>
    <x v="0"/>
    <s v="SI"/>
    <s v="SI"/>
    <s v="Retraso"/>
    <n v="1"/>
    <n v="0"/>
    <s v="CLIENTES"/>
    <x v="42"/>
    <x v="10"/>
    <n v="468"/>
    <n v="18"/>
    <n v="0.2"/>
  </r>
  <r>
    <d v="2019-10-15T00:00:00"/>
    <d v="1899-12-30T14:00:00"/>
    <d v="1899-12-30T14:00:00"/>
    <m/>
    <x v="1"/>
    <s v="JAR"/>
    <d v="2019-10-15T14:00:00"/>
    <n v="6007767"/>
    <s v="SUS MEDIOS"/>
    <s v="Carga"/>
    <x v="0"/>
    <n v="9"/>
    <n v="17"/>
    <x v="0"/>
    <s v="SCHOELLER ITALIA"/>
    <s v="Retira cliente Filial"/>
    <s v="Italia"/>
    <m/>
    <m/>
    <m/>
    <m/>
    <n v="45"/>
    <x v="0"/>
    <x v="212"/>
    <x v="42"/>
    <m/>
    <n v="0"/>
    <x v="0"/>
    <x v="0"/>
    <s v="SI"/>
    <s v="SI"/>
    <s v="SI"/>
    <n v="0"/>
    <n v="1"/>
    <s v="CLIENTES"/>
    <x v="42"/>
    <x v="10"/>
    <n v="468"/>
    <n v="18"/>
    <n v="0.2"/>
  </r>
  <r>
    <d v="2019-10-15T00:00:00"/>
    <d v="1899-12-30T08:00:00"/>
    <d v="1899-12-30T08:00:00"/>
    <m/>
    <x v="1"/>
    <s v="JAR"/>
    <d v="2019-10-15T08:00:00"/>
    <m/>
    <s v="DAVID BERTRAN"/>
    <s v="Carga"/>
    <x v="0"/>
    <n v="4"/>
    <n v="4"/>
    <x v="0"/>
    <s v="DAVID BERTRAN"/>
    <s v="DDP Cliente Roto"/>
    <s v="Montmelo"/>
    <m/>
    <m/>
    <m/>
    <m/>
    <n v="20"/>
    <x v="2"/>
    <x v="212"/>
    <x v="9"/>
    <m/>
    <n v="0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08:30:00"/>
    <m/>
    <m/>
    <x v="0"/>
    <s v="JAR"/>
    <d v="2019-10-15T08:30:00"/>
    <n v="113007038"/>
    <s v="SUS MEDIOS"/>
    <s v="Descarga"/>
    <x v="0"/>
    <n v="2"/>
    <n v="3"/>
    <x v="0"/>
    <s v="LM BOX ALIMENTA"/>
    <s v="Proveedor Inyección"/>
    <s v="PALAU"/>
    <m/>
    <m/>
    <m/>
    <m/>
    <n v="20"/>
    <x v="0"/>
    <x v="212"/>
    <x v="20"/>
    <m/>
    <n v="0"/>
    <x v="0"/>
    <x v="0"/>
    <s v="No"/>
    <s v="Sin cita"/>
    <s v="Sin cita"/>
    <n v="1"/>
    <n v="0"/>
    <s v="PROVEEDORES"/>
    <x v="42"/>
    <x v="10"/>
    <n v="468"/>
    <n v="18"/>
    <n v="0.2"/>
  </r>
  <r>
    <d v="2019-10-15T00:00:00"/>
    <d v="1899-12-30T10:00:00"/>
    <d v="1899-12-30T10:00:00"/>
    <m/>
    <x v="1"/>
    <s v="JAR"/>
    <d v="2019-10-15T10:00:00"/>
    <m/>
    <s v="GONZATRANS"/>
    <s v="Carga"/>
    <x v="0"/>
    <n v="19"/>
    <n v="10"/>
    <x v="0"/>
    <s v="GONZATRANS"/>
    <s v="Recogida diaria"/>
    <s v="Varios"/>
    <m/>
    <m/>
    <m/>
    <m/>
    <n v="30"/>
    <x v="5"/>
    <x v="212"/>
    <x v="14"/>
    <m/>
    <n v="0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0:15:00"/>
    <m/>
    <m/>
    <x v="0"/>
    <s v="JAR"/>
    <d v="2019-10-15T10:30:00"/>
    <n v="30195"/>
    <s v="SUS MEDIOS"/>
    <s v="Carga"/>
    <x v="0"/>
    <n v="1"/>
    <n v="2"/>
    <x v="0"/>
    <s v="VARIOS"/>
    <s v="Retira cliente Roto"/>
    <s v="Badalona"/>
    <m/>
    <m/>
    <m/>
    <m/>
    <n v="10"/>
    <x v="3"/>
    <x v="212"/>
    <x v="43"/>
    <m/>
    <n v="0"/>
    <x v="0"/>
    <x v="0"/>
    <s v="No"/>
    <s v="Sin cita"/>
    <s v="Sin cita"/>
    <n v="1"/>
    <n v="0"/>
    <s v="CLIENTES"/>
    <x v="42"/>
    <x v="10"/>
    <n v="468"/>
    <n v="18"/>
    <n v="0.2"/>
  </r>
  <r>
    <d v="2019-10-15T00:00:00"/>
    <d v="1899-12-30T10:45:00"/>
    <d v="1899-12-30T10:45:00"/>
    <m/>
    <x v="1"/>
    <s v="JAR"/>
    <d v="2019-10-15T11:00:00"/>
    <n v="30242"/>
    <s v="DAVID BERTRAN"/>
    <s v="Carga"/>
    <x v="0"/>
    <n v="2"/>
    <n v="3"/>
    <x v="0"/>
    <s v="REGABER"/>
    <s v="DDP Cliente Roto"/>
    <s v="Parets"/>
    <m/>
    <m/>
    <m/>
    <m/>
    <n v="10"/>
    <x v="5"/>
    <x v="212"/>
    <x v="32"/>
    <m/>
    <n v="0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1:15:00"/>
    <d v="1899-12-30T11:15:00"/>
    <m/>
    <x v="1"/>
    <s v="JAR"/>
    <d v="2019-10-15T11:30:00"/>
    <n v="30014"/>
    <s v="DAVID BERTRAN"/>
    <s v="Carga"/>
    <x v="0"/>
    <n v="4"/>
    <n v="6"/>
    <x v="0"/>
    <s v="DAVID BERTRAN"/>
    <s v="DDP Cliente Inyección"/>
    <s v="Barcelona"/>
    <m/>
    <m/>
    <m/>
    <m/>
    <n v="20"/>
    <x v="0"/>
    <x v="212"/>
    <x v="75"/>
    <m/>
    <n v="0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1:00:00"/>
    <d v="1899-12-30T11:00:00"/>
    <m/>
    <x v="1"/>
    <s v="JAR"/>
    <d v="2019-10-15T11:00:00"/>
    <n v="30152"/>
    <s v="CARIBU"/>
    <s v="Carga"/>
    <x v="1"/>
    <n v="13.5"/>
    <n v="26"/>
    <x v="2"/>
    <s v="HNG S.C.A"/>
    <s v="DDP Cliente Inyección"/>
    <s v="Sevilla"/>
    <m/>
    <s v="2879-KRK // R-8596-BCM"/>
    <m/>
    <m/>
    <n v="45"/>
    <x v="2"/>
    <x v="212"/>
    <x v="37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5T00:00:00"/>
    <d v="1899-12-30T21:30:00"/>
    <m/>
    <m/>
    <x v="0"/>
    <s v="JAR"/>
    <d v="2019-10-15T21:30:00"/>
    <n v="3680579302"/>
    <s v="SUS MEDIOS"/>
    <s v="Carga"/>
    <x v="1"/>
    <n v="13.5"/>
    <n v="26"/>
    <x v="0"/>
    <s v="CHEP"/>
    <s v="Retira cliente Inyección"/>
    <s v="Varios"/>
    <m/>
    <m/>
    <m/>
    <m/>
    <n v="60"/>
    <x v="2"/>
    <x v="212"/>
    <x v="3"/>
    <m/>
    <n v="1"/>
    <x v="0"/>
    <x v="0"/>
    <s v="No"/>
    <s v="Sin cita"/>
    <s v="Sin cita"/>
    <n v="1"/>
    <n v="0"/>
    <s v="CLIENTES"/>
    <x v="42"/>
    <x v="10"/>
    <n v="468"/>
    <n v="18"/>
    <n v="0.2"/>
  </r>
  <r>
    <d v="2019-10-15T00:00:00"/>
    <d v="1899-12-30T12:00:00"/>
    <d v="1899-12-30T12:00:00"/>
    <m/>
    <x v="1"/>
    <s v="JAR"/>
    <d v="2019-10-15T12:00:00"/>
    <s v="28410-29262-29651-29678-30272"/>
    <s v="SUS MEDIOS"/>
    <s v="Carga"/>
    <x v="0"/>
    <n v="4"/>
    <n v="8"/>
    <x v="0"/>
    <s v="PALETPLASTIC"/>
    <s v="Retira cliente Inyección"/>
    <s v="Murcia"/>
    <m/>
    <s v="7455KTD // R-6281-BCY"/>
    <m/>
    <m/>
    <n v="30"/>
    <x v="0"/>
    <x v="212"/>
    <x v="4"/>
    <m/>
    <n v="0"/>
    <x v="0"/>
    <x v="0"/>
    <s v="SI"/>
    <s v="SI"/>
    <s v="SI"/>
    <n v="0"/>
    <n v="1"/>
    <s v="CLIENTES"/>
    <x v="42"/>
    <x v="10"/>
    <n v="468"/>
    <n v="18"/>
    <n v="0.2"/>
  </r>
  <r>
    <d v="2019-10-15T00:00:00"/>
    <d v="1899-12-30T20:30:00"/>
    <d v="1899-12-30T20:30:00"/>
    <m/>
    <x v="1"/>
    <s v="JAR"/>
    <d v="2019-10-15T20:30:00"/>
    <n v="29790"/>
    <s v="EL MOSCA"/>
    <s v="Carga"/>
    <x v="1"/>
    <n v="13.5"/>
    <n v="26"/>
    <x v="2"/>
    <s v="TANA S.A."/>
    <s v="DDP Cliente Inyección"/>
    <s v="Murcia"/>
    <m/>
    <m/>
    <m/>
    <m/>
    <n v="45"/>
    <x v="4"/>
    <x v="212"/>
    <x v="201"/>
    <m/>
    <n v="1"/>
    <x v="0"/>
    <x v="0"/>
    <s v="SI"/>
    <s v="SI"/>
    <s v="SI"/>
    <n v="0"/>
    <n v="1"/>
    <s v="TRANS. PROPIO"/>
    <x v="42"/>
    <x v="10"/>
    <n v="468"/>
    <n v="18"/>
    <n v="0.2"/>
  </r>
  <r>
    <d v="2019-10-15T00:00:00"/>
    <d v="1899-12-30T15:30:00"/>
    <m/>
    <m/>
    <x v="0"/>
    <s v="SJ"/>
    <d v="2019-10-15T15:30:00"/>
    <m/>
    <s v="BCN EXPRESS"/>
    <s v="Descarga"/>
    <x v="0"/>
    <n v="2.5"/>
    <n v="5"/>
    <x v="0"/>
    <s v="SCHOELLER UK"/>
    <s v="Filial Import"/>
    <s v="PALAU"/>
    <m/>
    <m/>
    <m/>
    <m/>
    <n v="15"/>
    <x v="4"/>
    <x v="212"/>
    <x v="7"/>
    <m/>
    <n v="0"/>
    <x v="0"/>
    <x v="0"/>
    <s v="No"/>
    <s v="Sin cita"/>
    <s v="Sin cita"/>
    <n v="1"/>
    <n v="0"/>
    <s v="TRANS. PROPIO"/>
    <x v="42"/>
    <x v="10"/>
    <n v="468"/>
    <n v="18"/>
    <n v="0.2"/>
  </r>
  <r>
    <d v="2019-10-15T00:00:00"/>
    <d v="1899-12-30T19:00:00"/>
    <m/>
    <m/>
    <x v="0"/>
    <s v="JAR"/>
    <d v="2019-10-15T19:00:00"/>
    <n v="6007842"/>
    <s v="SUS MEDIOS"/>
    <s v="Carga"/>
    <x v="0"/>
    <n v="3"/>
    <n v="5"/>
    <x v="0"/>
    <s v="SCHOELLER BELGICA"/>
    <s v="Retira cliente Filial"/>
    <s v="Belgica"/>
    <m/>
    <m/>
    <m/>
    <m/>
    <n v="20"/>
    <x v="15"/>
    <x v="212"/>
    <x v="57"/>
    <m/>
    <n v="0"/>
    <x v="0"/>
    <x v="0"/>
    <s v="No"/>
    <s v="Sin cita"/>
    <s v="Sin cita"/>
    <n v="1"/>
    <n v="0"/>
    <s v="CLIENTES"/>
    <x v="42"/>
    <x v="10"/>
    <n v="468"/>
    <n v="18"/>
    <n v="0.2"/>
  </r>
  <r>
    <d v="2019-10-15T00:00:00"/>
    <d v="1899-12-30T18:45:00"/>
    <m/>
    <m/>
    <x v="0"/>
    <s v="JAR"/>
    <d v="2019-10-15T19:00:00"/>
    <n v="30004"/>
    <s v="SUS MEDIOS"/>
    <s v="Carga"/>
    <x v="0"/>
    <n v="3"/>
    <n v="5"/>
    <x v="0"/>
    <s v="LUIS MARQUES PINHEIRO"/>
    <s v="Retira cliente Inyección"/>
    <s v="Portugal"/>
    <m/>
    <m/>
    <m/>
    <m/>
    <n v="20"/>
    <x v="4"/>
    <x v="212"/>
    <x v="243"/>
    <m/>
    <n v="0"/>
    <x v="0"/>
    <x v="0"/>
    <s v="No"/>
    <s v="Sin cita"/>
    <s v="Sin cita"/>
    <n v="1"/>
    <n v="0"/>
    <s v="CLIENTES"/>
    <x v="42"/>
    <x v="10"/>
    <n v="468"/>
    <n v="18"/>
    <n v="0.2"/>
  </r>
  <r>
    <d v="2019-10-16T00:00:00"/>
    <d v="1899-12-30T12:00:00"/>
    <d v="1899-12-30T12:00:00"/>
    <m/>
    <x v="1"/>
    <s v="JAR"/>
    <d v="2019-10-16T12:00:00"/>
    <n v="29431"/>
    <s v="JOSE REY"/>
    <s v="Carga"/>
    <x v="0"/>
    <n v="10"/>
    <n v="19"/>
    <x v="0"/>
    <s v="VARIOS"/>
    <s v="DDP Cliente Inyección"/>
    <s v="burgos"/>
    <m/>
    <m/>
    <m/>
    <m/>
    <n v="60"/>
    <x v="0"/>
    <x v="211"/>
    <x v="20"/>
    <m/>
    <n v="0"/>
    <x v="0"/>
    <x v="0"/>
    <s v="SI"/>
    <s v="SI"/>
    <s v="Adelanto"/>
    <n v="0"/>
    <n v="1"/>
    <s v="TRANS. PROPIO"/>
    <x v="42"/>
    <x v="10"/>
    <n v="468"/>
    <n v="18"/>
    <n v="0.2"/>
  </r>
  <r>
    <d v="2019-10-16T00:00:00"/>
    <d v="1899-12-30T16:30:00"/>
    <d v="1899-12-30T16:30:00"/>
    <m/>
    <x v="1"/>
    <s v="JAR"/>
    <d v="2019-10-16T16:30:00"/>
    <m/>
    <s v="TRANSPARETS"/>
    <s v="Carga"/>
    <x v="0"/>
    <n v="4"/>
    <n v="2"/>
    <x v="0"/>
    <s v="AQUA AMBIENT"/>
    <s v="Retira cliente Roto"/>
    <s v="Varios"/>
    <m/>
    <m/>
    <m/>
    <m/>
    <n v="15"/>
    <x v="4"/>
    <x v="211"/>
    <x v="8"/>
    <m/>
    <n v="0"/>
    <x v="0"/>
    <x v="0"/>
    <s v="SI"/>
    <s v="SI"/>
    <s v="SI"/>
    <n v="0"/>
    <n v="1"/>
    <s v="CLIENTES"/>
    <x v="42"/>
    <x v="10"/>
    <n v="468"/>
    <n v="18"/>
    <n v="0.2"/>
  </r>
  <r>
    <d v="2019-10-16T00:00:00"/>
    <d v="1899-12-30T10:00:00"/>
    <d v="1899-12-30T10:00:00"/>
    <m/>
    <x v="1"/>
    <s v="JAR"/>
    <d v="2019-10-16T10:00:00"/>
    <n v="30031"/>
    <s v="EL MOSCA"/>
    <s v="Carga"/>
    <x v="1"/>
    <n v="13.5"/>
    <n v="26"/>
    <x v="2"/>
    <s v="POMELOS MBC"/>
    <s v="DDP Cliente Inyección"/>
    <s v="Valencia"/>
    <m/>
    <m/>
    <m/>
    <m/>
    <n v="45"/>
    <x v="3"/>
    <x v="211"/>
    <x v="14"/>
    <m/>
    <n v="1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11:00:00"/>
    <d v="1899-12-30T11:00:00"/>
    <m/>
    <x v="1"/>
    <s v="JAR"/>
    <d v="2019-10-16T11:00:00"/>
    <n v="30031"/>
    <s v="EL MOSCA"/>
    <s v="Carga"/>
    <x v="1"/>
    <n v="13.5"/>
    <n v="26"/>
    <x v="2"/>
    <s v="POMELOS MBC"/>
    <s v="DDP Cliente Inyección"/>
    <s v="Valencia"/>
    <m/>
    <m/>
    <m/>
    <m/>
    <n v="45"/>
    <x v="4"/>
    <x v="211"/>
    <x v="42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13:00:00"/>
    <d v="1899-12-30T13:00:00"/>
    <m/>
    <x v="1"/>
    <s v="JAR"/>
    <d v="2019-10-16T13:00:00"/>
    <n v="30031"/>
    <s v="EL MOSCA"/>
    <s v="Carga"/>
    <x v="1"/>
    <n v="13.5"/>
    <n v="26"/>
    <x v="2"/>
    <s v="POMELOS MBC"/>
    <s v="DDP Cliente Inyección"/>
    <s v="Valencia"/>
    <m/>
    <m/>
    <m/>
    <m/>
    <n v="45"/>
    <x v="6"/>
    <x v="211"/>
    <x v="57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15:00:00"/>
    <d v="1899-12-30T15:00:00"/>
    <m/>
    <x v="1"/>
    <s v="JAR"/>
    <d v="2019-10-16T15:00:00"/>
    <n v="30031"/>
    <s v="EL MOSCA"/>
    <s v="Carga"/>
    <x v="1"/>
    <n v="13.5"/>
    <n v="26"/>
    <x v="2"/>
    <s v="POMELOS MBC"/>
    <s v="DDP Cliente Inyección"/>
    <s v="Valencia"/>
    <m/>
    <m/>
    <m/>
    <m/>
    <n v="45"/>
    <x v="4"/>
    <x v="211"/>
    <x v="47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18:00:00"/>
    <d v="1899-12-30T18:00:00"/>
    <m/>
    <x v="1"/>
    <s v="JAR"/>
    <d v="2019-10-16T18:00:00"/>
    <n v="30031"/>
    <s v="EL MOSCA"/>
    <s v="Carga"/>
    <x v="1"/>
    <n v="13.5"/>
    <n v="26"/>
    <x v="2"/>
    <s v="POMELOS MBC"/>
    <s v="DDP Cliente Inyección"/>
    <s v="Valencia"/>
    <m/>
    <m/>
    <m/>
    <m/>
    <n v="45"/>
    <x v="4"/>
    <x v="211"/>
    <x v="249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07:00:00"/>
    <d v="1899-12-30T07:00:00"/>
    <m/>
    <x v="1"/>
    <s v="MR"/>
    <d v="2019-10-16T07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11"/>
    <x v="61"/>
    <m/>
    <n v="1"/>
    <x v="0"/>
    <x v="0"/>
    <s v="SI"/>
    <s v="SI"/>
    <s v="SI"/>
    <n v="0"/>
    <n v="1"/>
    <s v="PROVEEDORES"/>
    <x v="42"/>
    <x v="10"/>
    <n v="468"/>
    <n v="18"/>
    <n v="0.2"/>
  </r>
  <r>
    <d v="2019-10-16T00:00:00"/>
    <d v="1899-12-30T09:00:00"/>
    <d v="1899-12-30T09:00:00"/>
    <m/>
    <x v="1"/>
    <s v="MR"/>
    <d v="2019-10-16T09:00:00"/>
    <m/>
    <s v="SUS MEDIOS"/>
    <s v="Descarga"/>
    <x v="1"/>
    <n v="13.5"/>
    <n v="26"/>
    <x v="0"/>
    <s v="SCHOELLER INDIA"/>
    <s v="Proveedor Filial"/>
    <s v="PALAU"/>
    <m/>
    <m/>
    <m/>
    <m/>
    <n v="45"/>
    <x v="2"/>
    <x v="211"/>
    <x v="22"/>
    <m/>
    <n v="1"/>
    <x v="0"/>
    <x v="0"/>
    <s v="SI"/>
    <s v="SI"/>
    <s v="SI"/>
    <n v="0"/>
    <n v="1"/>
    <s v="PROVEEDORES"/>
    <x v="42"/>
    <x v="10"/>
    <n v="468"/>
    <n v="18"/>
    <n v="0.2"/>
  </r>
  <r>
    <d v="2019-10-16T00:00:00"/>
    <d v="1899-12-30T14:00:00"/>
    <d v="1899-12-30T14:00:00"/>
    <m/>
    <x v="1"/>
    <s v="MR"/>
    <d v="2019-10-16T14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11"/>
    <x v="5"/>
    <m/>
    <n v="1"/>
    <x v="0"/>
    <x v="0"/>
    <s v="SI"/>
    <s v="SI"/>
    <s v="Adelanto"/>
    <n v="0"/>
    <n v="1"/>
    <s v="PROVEEDORES"/>
    <x v="42"/>
    <x v="10"/>
    <n v="468"/>
    <n v="18"/>
    <n v="0.2"/>
  </r>
  <r>
    <d v="2019-10-16T00:00:00"/>
    <d v="1899-12-30T15:30:00"/>
    <d v="1899-12-30T15:30:00"/>
    <m/>
    <x v="1"/>
    <s v="JAR"/>
    <d v="2019-10-16T15:30:00"/>
    <s v="CB-1452"/>
    <s v="NOUTRANSPORT"/>
    <s v="Descarga"/>
    <x v="1"/>
    <n v="13.5"/>
    <n v="26"/>
    <x v="0"/>
    <s v="SCHOELLER GAILLON"/>
    <s v="Filial Import"/>
    <s v="GAILLON"/>
    <m/>
    <m/>
    <m/>
    <m/>
    <n v="60"/>
    <x v="6"/>
    <x v="211"/>
    <x v="56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08:00:00"/>
    <d v="1899-12-30T08:00:00"/>
    <m/>
    <x v="1"/>
    <s v="JAR"/>
    <d v="2019-10-16T08:00:00"/>
    <m/>
    <s v="GONZATRANS"/>
    <s v="Carga"/>
    <x v="0"/>
    <n v="8"/>
    <n v="16"/>
    <x v="0"/>
    <s v="FLUIDRA"/>
    <s v="DDP Cliente Roto"/>
    <s v="Maçanet de la Selva"/>
    <m/>
    <m/>
    <m/>
    <m/>
    <n v="40"/>
    <x v="2"/>
    <x v="211"/>
    <x v="0"/>
    <m/>
    <n v="0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10:30:00"/>
    <d v="1899-12-30T10:30:00"/>
    <m/>
    <x v="1"/>
    <s v="JAR"/>
    <d v="2019-10-16T10:30:00"/>
    <n v="6007843"/>
    <s v="SUS MEDIOS"/>
    <s v="Carga"/>
    <x v="0"/>
    <n v="4"/>
    <n v="8"/>
    <x v="2"/>
    <s v="SCHOELLER BELGICA"/>
    <s v="Retira cliente Filial"/>
    <s v="Belgica"/>
    <m/>
    <m/>
    <m/>
    <m/>
    <n v="30"/>
    <x v="6"/>
    <x v="213"/>
    <x v="7"/>
    <m/>
    <n v="0"/>
    <x v="0"/>
    <x v="0"/>
    <s v="SI"/>
    <s v="Retraso"/>
    <s v="Retraso"/>
    <n v="1"/>
    <n v="0"/>
    <s v="CLIENTES"/>
    <x v="42"/>
    <x v="10"/>
    <n v="468"/>
    <n v="18"/>
    <n v="0.2"/>
  </r>
  <r>
    <d v="2019-10-16T00:00:00"/>
    <d v="1899-12-30T12:30:00"/>
    <d v="1899-12-30T12:30:00"/>
    <m/>
    <x v="1"/>
    <s v="JAR"/>
    <d v="2019-10-16T12:30:00"/>
    <n v="30225"/>
    <s v="EL MOSCA"/>
    <s v="Carga"/>
    <x v="1"/>
    <n v="13.5"/>
    <n v="26"/>
    <x v="2"/>
    <s v="FRUTAS BERI"/>
    <s v="DDP Cliente Inyección"/>
    <s v="Murcia"/>
    <m/>
    <m/>
    <m/>
    <m/>
    <n v="45"/>
    <x v="6"/>
    <x v="214"/>
    <x v="7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6T00:00:00"/>
    <d v="1899-12-30T13:30:00"/>
    <d v="1899-12-30T13:30:00"/>
    <m/>
    <x v="1"/>
    <s v="JAR"/>
    <d v="2019-10-16T13:30:00"/>
    <n v="30225"/>
    <s v="EL MOSCA"/>
    <s v="Carga"/>
    <x v="1"/>
    <n v="13.5"/>
    <n v="26"/>
    <x v="2"/>
    <s v="FRUTAS BERI"/>
    <s v="DDP Cliente Inyección"/>
    <s v="Murcia"/>
    <m/>
    <m/>
    <m/>
    <m/>
    <n v="45"/>
    <x v="6"/>
    <x v="214"/>
    <x v="39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6T00:00:00"/>
    <d v="1899-12-30T14:30:00"/>
    <d v="1899-12-30T14:30:00"/>
    <m/>
    <x v="1"/>
    <s v="JAR"/>
    <d v="2019-10-16T14:3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177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6T00:00:00"/>
    <d v="1899-12-30T16:00:00"/>
    <d v="1899-12-30T16:00:00"/>
    <m/>
    <x v="1"/>
    <s v="JAR"/>
    <d v="2019-10-16T16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41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6T00:00:00"/>
    <d v="1899-12-30T19:00:00"/>
    <d v="1899-12-30T19:00:00"/>
    <m/>
    <x v="1"/>
    <s v="JAR"/>
    <d v="2019-10-16T19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47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6T00:00:00"/>
    <d v="1899-12-30T19:30:00"/>
    <d v="1899-12-30T19:30:00"/>
    <m/>
    <x v="1"/>
    <s v="JAR"/>
    <d v="2019-10-16T19:30:00"/>
    <s v="CB-1448"/>
    <s v="MORARTE"/>
    <s v="Descarga"/>
    <x v="0"/>
    <n v="3"/>
    <n v="6"/>
    <x v="0"/>
    <s v="SCHOELLER POLONIA"/>
    <s v="Filial Import"/>
    <s v="PALAU"/>
    <m/>
    <m/>
    <m/>
    <m/>
    <n v="30"/>
    <x v="6"/>
    <x v="211"/>
    <x v="49"/>
    <m/>
    <n v="0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08:30:00"/>
    <d v="1899-12-30T08:30:00"/>
    <m/>
    <x v="1"/>
    <s v="JAR"/>
    <d v="2019-10-16T08:30:00"/>
    <s v="29745-30029-30153-30161"/>
    <s v="SUS MEDIOS"/>
    <s v="Carga"/>
    <x v="0"/>
    <n v="6"/>
    <n v="11"/>
    <x v="0"/>
    <s v="MULTIPLASTIC"/>
    <s v="Retira cliente Inyección"/>
    <s v="Granollers"/>
    <m/>
    <m/>
    <m/>
    <m/>
    <n v="20"/>
    <x v="0"/>
    <x v="211"/>
    <x v="20"/>
    <m/>
    <n v="0"/>
    <x v="0"/>
    <x v="0"/>
    <s v="SI"/>
    <s v="SI"/>
    <s v="SI"/>
    <n v="0"/>
    <n v="1"/>
    <s v="CLIENTES"/>
    <x v="42"/>
    <x v="10"/>
    <n v="468"/>
    <n v="18"/>
    <n v="0.2"/>
  </r>
  <r>
    <d v="2019-10-16T00:00:00"/>
    <d v="1899-12-30T06:00:00"/>
    <d v="1899-12-30T06:00:00"/>
    <m/>
    <x v="1"/>
    <s v="MR"/>
    <d v="2019-10-16T06:00:00"/>
    <n v="29875"/>
    <s v="SUS MEDIOS"/>
    <s v="Carga"/>
    <x v="1"/>
    <n v="13.5"/>
    <n v="26"/>
    <x v="2"/>
    <s v="ALIPER EUROPA"/>
    <s v="Retira cliente Inyección"/>
    <s v="murcia"/>
    <m/>
    <m/>
    <m/>
    <m/>
    <n v="45"/>
    <x v="0"/>
    <x v="211"/>
    <x v="76"/>
    <m/>
    <n v="1"/>
    <x v="0"/>
    <x v="0"/>
    <s v="SI"/>
    <s v="SI"/>
    <s v="SI"/>
    <n v="0"/>
    <n v="1"/>
    <s v="CLIENTES"/>
    <x v="42"/>
    <x v="10"/>
    <n v="468"/>
    <n v="18"/>
    <n v="0.2"/>
  </r>
  <r>
    <d v="2019-10-16T00:00:00"/>
    <d v="1899-12-30T09:30:00"/>
    <d v="1899-12-30T09:30:00"/>
    <m/>
    <x v="1"/>
    <s v="SJ"/>
    <d v="2019-10-16T09:30:00"/>
    <m/>
    <s v="GIMARCO"/>
    <s v="Descarga"/>
    <x v="1"/>
    <n v="13.5"/>
    <n v="26"/>
    <x v="0"/>
    <s v="SCHOELLER NRX"/>
    <s v="Filial Import"/>
    <s v="PALAU"/>
    <m/>
    <m/>
    <m/>
    <m/>
    <n v="60"/>
    <x v="0"/>
    <x v="211"/>
    <x v="1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12:15:00"/>
    <d v="1899-12-30T12:15:00"/>
    <m/>
    <x v="1"/>
    <s v="JAR"/>
    <d v="2019-10-16T12:30:00"/>
    <n v="6007814"/>
    <s v="SUS MEDIOS"/>
    <s v="Carga"/>
    <x v="0"/>
    <n v="1"/>
    <n v="1"/>
    <x v="0"/>
    <s v="SCHOELLER HUNGARY"/>
    <s v="Retira cliente Filial"/>
    <s v="Hungria"/>
    <m/>
    <m/>
    <m/>
    <m/>
    <n v="10"/>
    <x v="5"/>
    <x v="213"/>
    <x v="9"/>
    <m/>
    <n v="0"/>
    <x v="0"/>
    <x v="0"/>
    <s v="SI"/>
    <s v="Retraso"/>
    <s v="Retraso"/>
    <n v="1"/>
    <n v="0"/>
    <s v="CLIENTES"/>
    <x v="42"/>
    <x v="10"/>
    <n v="468"/>
    <n v="18"/>
    <n v="0.2"/>
  </r>
  <r>
    <d v="2019-10-16T00:00:00"/>
    <d v="1899-12-30T18:30:00"/>
    <d v="1899-12-30T18:30:00"/>
    <m/>
    <x v="1"/>
    <s v="JAR"/>
    <d v="2019-10-16T18:30:00"/>
    <m/>
    <s v="GONZATRANS"/>
    <s v="Carga"/>
    <x v="1"/>
    <n v="13.5"/>
    <n v="26"/>
    <x v="0"/>
    <s v="GONZATRANS"/>
    <s v="Recogida diaria"/>
    <s v="Varios"/>
    <m/>
    <m/>
    <m/>
    <m/>
    <n v="45"/>
    <x v="6"/>
    <x v="211"/>
    <x v="50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6T00:00:00"/>
    <d v="1899-12-30T11:45:00"/>
    <d v="1899-12-30T11:45:00"/>
    <m/>
    <x v="1"/>
    <s v="JAR"/>
    <d v="2019-10-16T12:00:00"/>
    <m/>
    <s v="DAVID BERTRAN"/>
    <s v="Carga"/>
    <x v="0"/>
    <n v="4"/>
    <n v="6"/>
    <x v="0"/>
    <s v="ALTOPLAST"/>
    <s v="Recogida diaria"/>
    <s v="Abrera"/>
    <m/>
    <m/>
    <m/>
    <m/>
    <n v="20"/>
    <x v="2"/>
    <x v="211"/>
    <x v="63"/>
    <m/>
    <n v="0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17:00:00"/>
    <d v="1899-12-30T17:00:00"/>
    <m/>
    <x v="1"/>
    <s v="JAR"/>
    <d v="2019-10-16T17:00:00"/>
    <m/>
    <s v="TRANSABADELL"/>
    <s v="Carga"/>
    <x v="0"/>
    <n v="7"/>
    <n v="14"/>
    <x v="0"/>
    <s v="TRANSABADELL"/>
    <s v="DDP Cliente Inyección"/>
    <s v="varios"/>
    <m/>
    <m/>
    <m/>
    <m/>
    <n v="45"/>
    <x v="6"/>
    <x v="211"/>
    <x v="41"/>
    <m/>
    <n v="0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11:15:00"/>
    <m/>
    <m/>
    <x v="0"/>
    <s v="JAR"/>
    <d v="2019-10-16T11:30:00"/>
    <n v="6007844"/>
    <s v="SUS MEDIOS"/>
    <s v="Carga"/>
    <x v="1"/>
    <n v="13.5"/>
    <n v="26"/>
    <x v="2"/>
    <s v="SCHOELLER BELGICA"/>
    <s v="Retira cliente Filial"/>
    <s v="Belgica"/>
    <m/>
    <m/>
    <m/>
    <m/>
    <n v="45"/>
    <x v="3"/>
    <x v="211"/>
    <x v="75"/>
    <m/>
    <n v="1"/>
    <x v="0"/>
    <x v="0"/>
    <s v="No"/>
    <s v="Sin cita"/>
    <s v="Sin cita"/>
    <n v="1"/>
    <n v="0"/>
    <s v="CLIENTES"/>
    <x v="42"/>
    <x v="10"/>
    <n v="468"/>
    <n v="18"/>
    <n v="0.2"/>
  </r>
  <r>
    <d v="2019-10-16T00:00:00"/>
    <d v="1899-12-30T13:15:00"/>
    <d v="1899-12-30T13:15:00"/>
    <m/>
    <x v="1"/>
    <s v="JAR"/>
    <d v="2019-10-16T13:30:00"/>
    <n v="28681"/>
    <s v="GONZATRANS"/>
    <s v="Carga"/>
    <x v="1"/>
    <n v="13.5"/>
    <n v="20"/>
    <x v="0"/>
    <s v="CARREFOUR"/>
    <s v="DDP Cliente Inyección"/>
    <s v="Santander"/>
    <m/>
    <m/>
    <m/>
    <m/>
    <n v="45"/>
    <x v="0"/>
    <x v="211"/>
    <x v="60"/>
    <m/>
    <n v="1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15:15:00"/>
    <m/>
    <m/>
    <x v="0"/>
    <s v="JAR"/>
    <d v="2019-10-16T15:30:00"/>
    <n v="30212"/>
    <s v="PALLET WAY"/>
    <s v="Carga"/>
    <x v="0"/>
    <n v="1"/>
    <n v="1"/>
    <x v="0"/>
    <s v="PALET WAYS"/>
    <s v="DDP Cliente Inyección"/>
    <s v="Toledo"/>
    <m/>
    <m/>
    <m/>
    <m/>
    <n v="15"/>
    <x v="4"/>
    <x v="211"/>
    <x v="120"/>
    <m/>
    <n v="0"/>
    <x v="0"/>
    <x v="0"/>
    <s v="No"/>
    <s v="Sin cita"/>
    <s v="Sin cita"/>
    <n v="1"/>
    <n v="0"/>
    <s v="TRANS. PROPIO"/>
    <x v="42"/>
    <x v="10"/>
    <n v="468"/>
    <n v="18"/>
    <n v="0.2"/>
  </r>
  <r>
    <d v="2019-10-16T00:00:00"/>
    <d v="1899-12-30T16:15:00"/>
    <d v="1899-12-30T16:15:00"/>
    <m/>
    <x v="1"/>
    <s v="JAR"/>
    <d v="2019-10-16T16:30:00"/>
    <n v="28680"/>
    <s v="GONZATRANS"/>
    <s v="Carga"/>
    <x v="1"/>
    <n v="13.5"/>
    <n v="20"/>
    <x v="0"/>
    <s v="CARREFOUR"/>
    <s v="DDP Cliente Inyección"/>
    <s v="Valladolid"/>
    <m/>
    <m/>
    <m/>
    <m/>
    <n v="45"/>
    <x v="4"/>
    <x v="211"/>
    <x v="177"/>
    <m/>
    <n v="1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17:30:00"/>
    <d v="1899-12-30T17:30:00"/>
    <m/>
    <x v="1"/>
    <s v="JAR"/>
    <d v="2019-10-16T17:30:00"/>
    <n v="28683"/>
    <s v="GONZATRANS"/>
    <s v="Carga"/>
    <x v="1"/>
    <n v="13.5"/>
    <n v="20"/>
    <x v="0"/>
    <s v="CARREFOUR"/>
    <s v="DDP Cliente Inyección"/>
    <s v="VIZCAYA"/>
    <m/>
    <m/>
    <m/>
    <m/>
    <n v="40"/>
    <x v="4"/>
    <x v="211"/>
    <x v="56"/>
    <m/>
    <n v="1"/>
    <x v="0"/>
    <x v="0"/>
    <s v="SI"/>
    <s v="SI"/>
    <s v="SI"/>
    <n v="0"/>
    <n v="1"/>
    <s v="TRANS. PROPIO"/>
    <x v="42"/>
    <x v="10"/>
    <n v="468"/>
    <n v="18"/>
    <n v="0.2"/>
  </r>
  <r>
    <d v="2019-10-16T00:00:00"/>
    <d v="1899-12-30T20:00:00"/>
    <d v="1899-12-30T20:00:00"/>
    <m/>
    <x v="1"/>
    <s v="JAR"/>
    <d v="2019-10-16T20:00:00"/>
    <m/>
    <s v="GONZATRANS"/>
    <s v="Carga"/>
    <x v="1"/>
    <n v="13.5"/>
    <n v="26"/>
    <x v="0"/>
    <s v="GONZATRANS"/>
    <s v="Recogida diaria"/>
    <s v="Varios"/>
    <m/>
    <m/>
    <m/>
    <m/>
    <n v="30"/>
    <x v="4"/>
    <x v="211"/>
    <x v="50"/>
    <m/>
    <n v="1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06:00:00"/>
    <d v="1899-12-30T06:00:00"/>
    <m/>
    <x v="1"/>
    <s v="JAR"/>
    <d v="2019-10-17T06:00:00"/>
    <s v="Tapas Negras"/>
    <s v="SUS MEDIOS"/>
    <s v="Descarga"/>
    <x v="1"/>
    <n v="13.5"/>
    <n v="26"/>
    <x v="0"/>
    <s v="CHEP"/>
    <s v="Proveedor Inyección"/>
    <s v="PALAU"/>
    <m/>
    <m/>
    <m/>
    <m/>
    <n v="60"/>
    <x v="0"/>
    <x v="215"/>
    <x v="1"/>
    <m/>
    <n v="1"/>
    <x v="0"/>
    <x v="0"/>
    <s v="SI"/>
    <s v="Retraso"/>
    <s v="Retraso"/>
    <n v="1"/>
    <n v="0"/>
    <s v="PROVEEDORES"/>
    <x v="42"/>
    <x v="10"/>
    <n v="468"/>
    <n v="18"/>
    <n v="0.2"/>
  </r>
  <r>
    <d v="2019-10-17T00:00:00"/>
    <d v="1899-12-30T07:00:00"/>
    <d v="1899-12-30T07:00:00"/>
    <m/>
    <x v="1"/>
    <s v="JAR"/>
    <d v="2019-10-17T07:00:00"/>
    <m/>
    <s v="GONZATRANS"/>
    <s v="Carga"/>
    <x v="1"/>
    <n v="13.5"/>
    <n v="26"/>
    <x v="0"/>
    <s v="GONZATRANS"/>
    <s v="Recogida diaria"/>
    <s v="Varios"/>
    <m/>
    <m/>
    <m/>
    <m/>
    <n v="60"/>
    <x v="2"/>
    <x v="213"/>
    <x v="4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7T00:00:00"/>
    <d v="1899-12-30T07:30:00"/>
    <d v="1899-12-30T07:30:00"/>
    <m/>
    <x v="1"/>
    <s v="JAR"/>
    <d v="2019-10-17T07:30:00"/>
    <s v=" 6007689 + 6007937 + 6007904 + 6007896"/>
    <s v="BREGER"/>
    <s v="Carga"/>
    <x v="1"/>
    <n v="13.5"/>
    <n v="26"/>
    <x v="0"/>
    <s v="SCHOELLER FRANCIA"/>
    <s v="Retira cliente Filial"/>
    <s v="Gaillon"/>
    <m/>
    <m/>
    <m/>
    <m/>
    <n v="60"/>
    <x v="0"/>
    <x v="213"/>
    <x v="18"/>
    <m/>
    <n v="1"/>
    <x v="0"/>
    <x v="0"/>
    <s v="SI"/>
    <s v="SI"/>
    <s v="SI"/>
    <n v="0"/>
    <n v="1"/>
    <s v="CLIENTES"/>
    <x v="42"/>
    <x v="10"/>
    <n v="468"/>
    <n v="18"/>
    <n v="0.2"/>
  </r>
  <r>
    <d v="2019-10-17T00:00:00"/>
    <d v="1899-12-30T08:00:00"/>
    <d v="1899-12-30T08:00:00"/>
    <m/>
    <x v="1"/>
    <s v="JAR"/>
    <d v="2019-10-17T08:00:00"/>
    <n v="6007861"/>
    <s v="SUS MEDIOS"/>
    <s v="Carga"/>
    <x v="0"/>
    <n v="6"/>
    <n v="12"/>
    <x v="0"/>
    <s v="SCHOELLER POLONIA"/>
    <s v="Retira cliente Filial"/>
    <s v="Polonia"/>
    <m/>
    <m/>
    <m/>
    <m/>
    <n v="30"/>
    <x v="2"/>
    <x v="213"/>
    <x v="9"/>
    <m/>
    <n v="0"/>
    <x v="0"/>
    <x v="0"/>
    <s v="SI"/>
    <s v="SI"/>
    <s v="SI"/>
    <n v="0"/>
    <n v="1"/>
    <s v="CLIENTES"/>
    <x v="42"/>
    <x v="10"/>
    <n v="468"/>
    <n v="18"/>
    <n v="0.2"/>
  </r>
  <r>
    <d v="2019-10-17T00:00:00"/>
    <d v="1899-12-30T08:30:00"/>
    <d v="1899-12-30T08:30:00"/>
    <m/>
    <x v="1"/>
    <s v="JAR"/>
    <d v="2019-10-17T08:30:00"/>
    <m/>
    <s v="DAVID BERTRAN"/>
    <s v="Carga"/>
    <x v="0"/>
    <n v="4"/>
    <n v="6"/>
    <x v="0"/>
    <s v="SIGMA "/>
    <s v="Proveedor Inyección"/>
    <s v="Hospitalet"/>
    <m/>
    <m/>
    <m/>
    <m/>
    <n v="20"/>
    <x v="2"/>
    <x v="213"/>
    <x v="20"/>
    <m/>
    <n v="0"/>
    <x v="0"/>
    <x v="0"/>
    <s v="SI"/>
    <s v="SI"/>
    <s v="SI"/>
    <n v="0"/>
    <n v="1"/>
    <s v="PROVEEDORES"/>
    <x v="42"/>
    <x v="10"/>
    <n v="468"/>
    <n v="18"/>
    <n v="0.2"/>
  </r>
  <r>
    <d v="2019-10-17T00:00:00"/>
    <d v="1899-12-30T09:00:00"/>
    <d v="1899-12-30T09:00:00"/>
    <m/>
    <x v="1"/>
    <s v="JAR"/>
    <d v="2019-10-17T09:00:00"/>
    <m/>
    <s v="ALGAITRUCK"/>
    <s v="Descarga"/>
    <x v="1"/>
    <n v="13.5"/>
    <n v="26"/>
    <x v="0"/>
    <s v="SCHOELLER LORQUI"/>
    <s v="Entre plantas"/>
    <s v="PALAU"/>
    <m/>
    <m/>
    <m/>
    <m/>
    <n v="60"/>
    <x v="2"/>
    <x v="213"/>
    <x v="22"/>
    <m/>
    <n v="1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09:30:00"/>
    <d v="1899-12-30T09:30:00"/>
    <m/>
    <x v="1"/>
    <s v="JAR"/>
    <d v="2019-10-17T09:30:00"/>
    <n v="30228"/>
    <s v="GARVI"/>
    <s v="Carga"/>
    <x v="0"/>
    <n v="1"/>
    <n v="1"/>
    <x v="0"/>
    <s v="VARIOS"/>
    <s v="DDP Cliente Inyección"/>
    <s v="Menorca"/>
    <m/>
    <m/>
    <m/>
    <m/>
    <n v="10"/>
    <x v="5"/>
    <x v="213"/>
    <x v="0"/>
    <m/>
    <n v="0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0:30:00"/>
    <d v="1899-12-30T10:30:00"/>
    <m/>
    <x v="1"/>
    <s v="JAR"/>
    <d v="2019-10-17T10:30:00"/>
    <m/>
    <s v="ALGAITRUCK"/>
    <s v="Carga"/>
    <x v="1"/>
    <n v="13.5"/>
    <n v="26"/>
    <x v="0"/>
    <s v="SCHOELLER LORQUI"/>
    <s v="Entre plantas"/>
    <s v="Murcia"/>
    <m/>
    <m/>
    <m/>
    <m/>
    <n v="60"/>
    <x v="2"/>
    <x v="213"/>
    <x v="1"/>
    <m/>
    <n v="1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1:30:00"/>
    <d v="1899-12-30T11:30:00"/>
    <m/>
    <x v="1"/>
    <s v="JAR"/>
    <d v="2019-10-17T11:30:00"/>
    <m/>
    <s v="DAVID BERTRAN"/>
    <s v="Carga"/>
    <x v="0"/>
    <n v="4"/>
    <n v="4"/>
    <x v="0"/>
    <s v="RESIDUOS "/>
    <s v="Recogida diaria"/>
    <s v="La llagosta"/>
    <m/>
    <m/>
    <m/>
    <m/>
    <n v="15"/>
    <x v="3"/>
    <x v="213"/>
    <x v="3"/>
    <m/>
    <n v="0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1:45:00"/>
    <d v="1899-12-30T11:45:00"/>
    <m/>
    <x v="1"/>
    <s v="JAR"/>
    <d v="2019-10-17T12:00:00"/>
    <m/>
    <s v="TRANSPARETS"/>
    <s v="Carga"/>
    <x v="0"/>
    <n v="4"/>
    <n v="4"/>
    <x v="0"/>
    <s v="AQUA AMBIENT"/>
    <s v="Retira cliente Roto"/>
    <s v="varios"/>
    <m/>
    <m/>
    <m/>
    <m/>
    <n v="15"/>
    <x v="0"/>
    <x v="213"/>
    <x v="63"/>
    <m/>
    <n v="0"/>
    <x v="0"/>
    <x v="0"/>
    <s v="SI"/>
    <s v="SI"/>
    <s v="SI"/>
    <n v="0"/>
    <n v="1"/>
    <s v="CLIENTES"/>
    <x v="42"/>
    <x v="10"/>
    <n v="468"/>
    <n v="18"/>
    <n v="0.2"/>
  </r>
  <r>
    <d v="2019-10-17T00:00:00"/>
    <d v="1899-12-30T12:00:00"/>
    <d v="1899-12-30T12:00:00"/>
    <m/>
    <x v="1"/>
    <s v="JAR"/>
    <d v="2019-10-17T12:00:00"/>
    <n v="30225"/>
    <s v="EL MOSCA"/>
    <s v="Carga"/>
    <x v="1"/>
    <n v="13.5"/>
    <n v="26"/>
    <x v="2"/>
    <s v="FRUTAS BERI"/>
    <s v="DDP Cliente Inyección"/>
    <s v="Murcia"/>
    <m/>
    <m/>
    <m/>
    <m/>
    <n v="45"/>
    <x v="3"/>
    <x v="213"/>
    <x v="4"/>
    <m/>
    <n v="1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2:15:00"/>
    <d v="1899-12-30T12:15:00"/>
    <m/>
    <x v="1"/>
    <s v="JAR"/>
    <d v="2019-10-17T12:30:00"/>
    <m/>
    <s v="TXT"/>
    <s v="Descarga"/>
    <x v="0"/>
    <n v="1"/>
    <n v="1"/>
    <x v="0"/>
    <s v="PUROMASTER"/>
    <s v="Proveedor Inyección"/>
    <s v="PALAU"/>
    <m/>
    <m/>
    <m/>
    <m/>
    <n v="10"/>
    <x v="5"/>
    <x v="213"/>
    <x v="36"/>
    <m/>
    <n v="0"/>
    <x v="0"/>
    <x v="0"/>
    <s v="SI"/>
    <s v="SI"/>
    <s v="SI"/>
    <n v="0"/>
    <n v="1"/>
    <s v="PROVEEDORES"/>
    <x v="42"/>
    <x v="10"/>
    <n v="468"/>
    <n v="18"/>
    <n v="0.2"/>
  </r>
  <r>
    <d v="2019-10-17T00:00:00"/>
    <d v="1899-12-30T12:30:00"/>
    <d v="1899-12-30T12:30:00"/>
    <m/>
    <x v="1"/>
    <s v="JAR"/>
    <d v="2019-10-17T12:30:00"/>
    <m/>
    <s v="DAVID BERTRAN"/>
    <s v="Carga"/>
    <x v="0"/>
    <n v="4"/>
    <n v="6"/>
    <x v="0"/>
    <s v="RESIDUOS "/>
    <s v="Recogida diaria"/>
    <s v="La llagosta"/>
    <m/>
    <m/>
    <m/>
    <m/>
    <n v="15"/>
    <x v="3"/>
    <x v="213"/>
    <x v="5"/>
    <m/>
    <n v="0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3:00:00"/>
    <d v="1899-12-30T13:00:00"/>
    <m/>
    <x v="1"/>
    <s v="JAR"/>
    <d v="2019-10-17T13:00:00"/>
    <m/>
    <s v="SUS MEDIOS"/>
    <s v="Carga"/>
    <x v="0"/>
    <n v="8"/>
    <n v="15"/>
    <x v="0"/>
    <s v="RESIDUOS "/>
    <s v="Recogida diaria"/>
    <s v="Granollers"/>
    <s v="Reenvas"/>
    <m/>
    <m/>
    <m/>
    <n v="30"/>
    <x v="3"/>
    <x v="213"/>
    <x v="37"/>
    <m/>
    <n v="0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3:30:00"/>
    <d v="1899-12-30T13:30:00"/>
    <m/>
    <x v="1"/>
    <s v="JAR"/>
    <d v="2019-10-17T13:30:00"/>
    <m/>
    <s v="GONZATRANS"/>
    <s v="Carga"/>
    <x v="1"/>
    <n v="13.5"/>
    <n v="26"/>
    <x v="0"/>
    <s v="GONZATRANS"/>
    <s v="Recogida diaria"/>
    <s v="varios"/>
    <m/>
    <m/>
    <m/>
    <m/>
    <n v="40"/>
    <x v="4"/>
    <x v="213"/>
    <x v="238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7T00:00:00"/>
    <d v="1899-12-30T14:00:00"/>
    <d v="1899-12-30T14:00:00"/>
    <m/>
    <x v="1"/>
    <s v="JAR"/>
    <d v="2019-10-17T14:00:00"/>
    <n v="30225"/>
    <s v="EL MOSCA"/>
    <s v="Carga"/>
    <x v="1"/>
    <n v="13.5"/>
    <n v="26"/>
    <x v="2"/>
    <s v="FRUTAS BERI"/>
    <s v="DDP Cliente Inyección"/>
    <s v="Murcia"/>
    <m/>
    <m/>
    <m/>
    <m/>
    <m/>
    <x v="4"/>
    <x v="213"/>
    <x v="42"/>
    <m/>
    <n v="1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4:30:00"/>
    <d v="1899-12-30T14:30:00"/>
    <m/>
    <x v="1"/>
    <s v="JAR"/>
    <d v="2019-10-17T14:30:00"/>
    <n v="6007811"/>
    <s v="BREGER"/>
    <s v="Carga"/>
    <x v="1"/>
    <n v="13.5"/>
    <n v="26"/>
    <x v="0"/>
    <s v="SCHOELLER FRANCIA"/>
    <s v="Retira cliente Filial"/>
    <s v="France"/>
    <m/>
    <m/>
    <m/>
    <m/>
    <n v="60"/>
    <x v="4"/>
    <x v="213"/>
    <x v="7"/>
    <m/>
    <n v="1"/>
    <x v="0"/>
    <x v="0"/>
    <s v="SI"/>
    <s v="SI"/>
    <s v="Retraso"/>
    <n v="1"/>
    <n v="0"/>
    <s v="CLIENTES"/>
    <x v="42"/>
    <x v="10"/>
    <n v="468"/>
    <n v="18"/>
    <n v="0.2"/>
  </r>
  <r>
    <d v="2019-10-17T00:00:00"/>
    <d v="1899-12-30T15:00:00"/>
    <d v="1899-12-30T15:00:00"/>
    <m/>
    <x v="1"/>
    <s v="JAR"/>
    <d v="2019-10-17T15:00:00"/>
    <n v="30268"/>
    <s v="SUS MEDIOS"/>
    <s v="Carga"/>
    <x v="0"/>
    <n v="1"/>
    <n v="2"/>
    <x v="0"/>
    <s v="VARIOS"/>
    <s v="Retira cliente Inyección"/>
    <s v="Vitoria"/>
    <m/>
    <m/>
    <m/>
    <m/>
    <n v="15"/>
    <x v="6"/>
    <x v="213"/>
    <x v="39"/>
    <m/>
    <n v="0"/>
    <x v="0"/>
    <x v="0"/>
    <s v="SI"/>
    <s v="SI"/>
    <s v="SI"/>
    <n v="0"/>
    <n v="1"/>
    <s v="CLIENTES"/>
    <x v="42"/>
    <x v="10"/>
    <n v="468"/>
    <n v="18"/>
    <n v="0.2"/>
  </r>
  <r>
    <d v="2019-10-17T00:00:00"/>
    <d v="1899-12-30T15:30:00"/>
    <d v="1899-12-30T15:30:00"/>
    <m/>
    <x v="1"/>
    <s v="JAR"/>
    <d v="2019-10-17T15:30:00"/>
    <s v="29984-30063"/>
    <s v="SUS MEDIOS"/>
    <s v="Carga"/>
    <x v="0"/>
    <n v="3"/>
    <n v="6"/>
    <x v="0"/>
    <s v="STORE &amp; GO "/>
    <s v="Retira cliente Inyección"/>
    <s v="Portugal"/>
    <m/>
    <m/>
    <m/>
    <m/>
    <m/>
    <x v="3"/>
    <x v="215"/>
    <x v="20"/>
    <m/>
    <n v="0"/>
    <x v="0"/>
    <x v="0"/>
    <s v="SI"/>
    <s v="Retraso"/>
    <s v="Retraso"/>
    <n v="1"/>
    <n v="0"/>
    <s v="CLIENTES"/>
    <x v="42"/>
    <x v="10"/>
    <n v="468"/>
    <n v="18"/>
    <n v="0.2"/>
  </r>
  <r>
    <d v="2019-10-17T00:00:00"/>
    <d v="1899-12-30T16:00:00"/>
    <d v="1899-12-30T16:00:00"/>
    <m/>
    <x v="1"/>
    <s v="JAR"/>
    <d v="2019-10-17T16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50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7T00:00:00"/>
    <d v="1899-12-30T16:30:00"/>
    <d v="1899-12-30T16:30:00"/>
    <m/>
    <x v="1"/>
    <s v="JAR"/>
    <d v="2019-10-17T16:30:00"/>
    <m/>
    <s v="TRANSPARETS"/>
    <s v="Carga"/>
    <x v="0"/>
    <n v="4"/>
    <n v="2"/>
    <x v="0"/>
    <s v="AQUA AMBIENT"/>
    <s v="Retira cliente Roto"/>
    <s v="Varios"/>
    <m/>
    <m/>
    <m/>
    <m/>
    <m/>
    <x v="6"/>
    <x v="213"/>
    <x v="8"/>
    <m/>
    <n v="0"/>
    <x v="0"/>
    <x v="0"/>
    <s v="SI"/>
    <s v="SI"/>
    <s v="SI"/>
    <n v="0"/>
    <n v="1"/>
    <s v="CLIENTES"/>
    <x v="42"/>
    <x v="10"/>
    <n v="468"/>
    <n v="18"/>
    <n v="0.2"/>
  </r>
  <r>
    <d v="2019-10-17T00:00:00"/>
    <d v="1899-12-30T17:00:00"/>
    <d v="1899-12-30T17:00:00"/>
    <m/>
    <x v="1"/>
    <s v="JAR"/>
    <d v="2019-10-17T17:00:00"/>
    <m/>
    <s v="TRANSABADELL"/>
    <s v="Carga"/>
    <x v="0"/>
    <n v="2"/>
    <n v="4"/>
    <x v="0"/>
    <s v="TRANSABADELL"/>
    <s v="DDP Cliente Inyección"/>
    <s v="varios"/>
    <m/>
    <m/>
    <m/>
    <m/>
    <m/>
    <x v="6"/>
    <x v="213"/>
    <x v="41"/>
    <m/>
    <n v="0"/>
    <x v="0"/>
    <x v="0"/>
    <s v="SI"/>
    <s v="SI"/>
    <s v="SI"/>
    <n v="0"/>
    <n v="1"/>
    <s v="TRANS. PROPIO"/>
    <x v="42"/>
    <x v="10"/>
    <n v="468"/>
    <n v="18"/>
    <n v="0.2"/>
  </r>
  <r>
    <d v="2019-10-17T00:00:00"/>
    <d v="1899-12-30T17:30:00"/>
    <d v="1899-12-30T17:30:00"/>
    <m/>
    <x v="1"/>
    <s v="JAR"/>
    <d v="2019-10-17T17:30:00"/>
    <s v="30273-278"/>
    <s v="SUS MEDIOS"/>
    <s v="Carga"/>
    <x v="0"/>
    <n v="6"/>
    <n v="11"/>
    <x v="0"/>
    <s v="OSONA IND. PLASTIC"/>
    <s v="Retira cliente Inyección"/>
    <s v="Barcelona"/>
    <m/>
    <m/>
    <m/>
    <m/>
    <m/>
    <x v="6"/>
    <x v="213"/>
    <x v="56"/>
    <m/>
    <n v="0"/>
    <x v="0"/>
    <x v="0"/>
    <s v="SI"/>
    <s v="SI"/>
    <s v="SI"/>
    <n v="0"/>
    <n v="1"/>
    <s v="CLIENTES"/>
    <x v="42"/>
    <x v="10"/>
    <n v="468"/>
    <n v="18"/>
    <n v="0.2"/>
  </r>
  <r>
    <d v="2019-10-17T00:00:00"/>
    <d v="1899-12-30T18:00:00"/>
    <d v="1899-12-30T18:00:00"/>
    <m/>
    <x v="1"/>
    <s v="JAR"/>
    <d v="2019-10-17T18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50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7T00:00:00"/>
    <d v="1899-12-30T20:00:00"/>
    <d v="1899-12-30T20:00:00"/>
    <m/>
    <x v="1"/>
    <s v="JAR"/>
    <d v="2019-10-17T20:00:00"/>
    <n v="30225"/>
    <s v="EL MOSCA"/>
    <s v="Carga"/>
    <x v="1"/>
    <n v="13.5"/>
    <n v="26"/>
    <x v="2"/>
    <s v="FRUTAS BERI"/>
    <s v="DDP Cliente Inyección"/>
    <s v="Murcia"/>
    <m/>
    <m/>
    <m/>
    <m/>
    <n v="45"/>
    <x v="6"/>
    <x v="216"/>
    <x v="37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18T00:00:00"/>
    <d v="1899-12-30T17:00:00"/>
    <d v="1899-12-30T17:00:00"/>
    <m/>
    <x v="1"/>
    <s v="JAR"/>
    <d v="2019-10-18T17:00:00"/>
    <m/>
    <s v="TRANSABADELL"/>
    <s v="Carga"/>
    <x v="0"/>
    <n v="2"/>
    <n v="4"/>
    <x v="0"/>
    <s v="TRANSABADELL"/>
    <s v="DDP Cliente Inyección"/>
    <s v="varios"/>
    <m/>
    <m/>
    <m/>
    <m/>
    <n v="15"/>
    <x v="6"/>
    <x v="215"/>
    <x v="41"/>
    <m/>
    <n v="0"/>
    <x v="0"/>
    <x v="0"/>
    <s v="SI"/>
    <s v="SI"/>
    <s v="SI"/>
    <n v="0"/>
    <n v="1"/>
    <s v="TRANS. PROPIO"/>
    <x v="42"/>
    <x v="10"/>
    <n v="468"/>
    <n v="18"/>
    <n v="0.2"/>
  </r>
  <r>
    <d v="2019-10-18T00:00:00"/>
    <d v="1899-12-30T12:30:00"/>
    <d v="1899-12-30T12:30:00"/>
    <m/>
    <x v="1"/>
    <s v="JAR"/>
    <d v="2019-10-18T12:30:00"/>
    <n v="30263"/>
    <s v="JOSE REY"/>
    <s v="Carga"/>
    <x v="1"/>
    <n v="13.5"/>
    <n v="26"/>
    <x v="2"/>
    <s v="CONSERVAS CIDAGOS"/>
    <s v="DDP Cliente Inyección"/>
    <s v="La Rioja"/>
    <m/>
    <m/>
    <m/>
    <m/>
    <n v="45"/>
    <x v="6"/>
    <x v="215"/>
    <x v="8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18T00:00:00"/>
    <d v="1899-12-30T12:00:00"/>
    <d v="1899-12-30T12:00:00"/>
    <m/>
    <x v="1"/>
    <s v="JAR"/>
    <d v="2019-10-18T12:00:00"/>
    <n v="30225"/>
    <s v="EL MOSCA"/>
    <s v="Carga"/>
    <x v="1"/>
    <n v="13.5"/>
    <n v="26"/>
    <x v="2"/>
    <s v="FRUTAS BERI"/>
    <s v="DDP Cliente Inyección"/>
    <s v="Murcia"/>
    <m/>
    <m/>
    <m/>
    <m/>
    <n v="45"/>
    <x v="3"/>
    <x v="215"/>
    <x v="14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8T00:00:00"/>
    <d v="1899-12-30T14:00:00"/>
    <d v="1899-12-30T14:00:00"/>
    <m/>
    <x v="1"/>
    <s v="JAR"/>
    <d v="2019-10-18T14:00:00"/>
    <n v="30225"/>
    <s v="EL MOSCA"/>
    <s v="Carga"/>
    <x v="1"/>
    <n v="13.5"/>
    <n v="26"/>
    <x v="2"/>
    <s v="FRUTAS BERI"/>
    <s v="DDP Cliente Inyección"/>
    <s v="Murcia"/>
    <m/>
    <m/>
    <m/>
    <m/>
    <n v="45"/>
    <x v="3"/>
    <x v="215"/>
    <x v="37"/>
    <m/>
    <n v="1"/>
    <x v="0"/>
    <x v="0"/>
    <s v="SI"/>
    <s v="SI"/>
    <s v="Adelanto"/>
    <n v="0"/>
    <n v="1"/>
    <s v="TRANS. PROPIO"/>
    <x v="42"/>
    <x v="10"/>
    <n v="468"/>
    <n v="18"/>
    <n v="0.2"/>
  </r>
  <r>
    <d v="2019-10-18T00:00:00"/>
    <d v="1899-12-30T16:00:00"/>
    <d v="1899-12-30T16:00:00"/>
    <m/>
    <x v="1"/>
    <s v="JAR"/>
    <d v="2019-10-18T16:00:00"/>
    <n v="30225"/>
    <s v="EL MOSCA"/>
    <s v="Carga"/>
    <x v="1"/>
    <n v="13.5"/>
    <n v="26"/>
    <x v="2"/>
    <s v="FRUTAS BERI"/>
    <s v="DDP Cliente Inyección"/>
    <s v="Murcia"/>
    <m/>
    <m/>
    <m/>
    <m/>
    <n v="45"/>
    <x v="4"/>
    <x v="215"/>
    <x v="13"/>
    <m/>
    <n v="1"/>
    <x v="0"/>
    <x v="0"/>
    <s v="SI"/>
    <s v="SI"/>
    <s v="SI"/>
    <n v="0"/>
    <n v="1"/>
    <s v="TRANS. PROPIO"/>
    <x v="42"/>
    <x v="10"/>
    <n v="468"/>
    <n v="18"/>
    <n v="0.2"/>
  </r>
  <r>
    <d v="2019-10-18T00:00:00"/>
    <d v="1899-12-30T18:00:00"/>
    <d v="1899-12-30T18:00:00"/>
    <m/>
    <x v="1"/>
    <s v="JAR"/>
    <d v="2019-10-18T18:00:00"/>
    <n v="30225"/>
    <s v="EL MOSCA"/>
    <s v="Carga"/>
    <x v="1"/>
    <n v="13.5"/>
    <n v="26"/>
    <x v="2"/>
    <s v="FRUTAS BERI"/>
    <s v="DDP Cliente Inyección"/>
    <s v="Murcia"/>
    <m/>
    <m/>
    <m/>
    <m/>
    <n v="45"/>
    <x v="6"/>
    <x v="215"/>
    <x v="47"/>
    <m/>
    <n v="1"/>
    <x v="0"/>
    <x v="0"/>
    <s v="SI"/>
    <s v="SI"/>
    <s v="SI"/>
    <n v="0"/>
    <n v="1"/>
    <s v="TRANS. PROPIO"/>
    <x v="42"/>
    <x v="10"/>
    <n v="468"/>
    <n v="18"/>
    <n v="0.2"/>
  </r>
  <r>
    <d v="2019-10-18T00:00:00"/>
    <d v="1899-12-30T20:00:00"/>
    <d v="1899-12-30T20:00:00"/>
    <m/>
    <x v="1"/>
    <s v="JAR"/>
    <d v="2019-10-18T20:00:00"/>
    <n v="30225"/>
    <s v="EL MOSCA"/>
    <s v="Carga"/>
    <x v="1"/>
    <n v="13.5"/>
    <n v="26"/>
    <x v="2"/>
    <s v="FRUTAS BERI"/>
    <s v="DDP Cliente Inyección"/>
    <s v="Murcia"/>
    <m/>
    <m/>
    <m/>
    <m/>
    <n v="45"/>
    <x v="4"/>
    <x v="215"/>
    <x v="50"/>
    <m/>
    <n v="1"/>
    <x v="0"/>
    <x v="0"/>
    <s v="SI"/>
    <s v="SI"/>
    <s v="SI"/>
    <n v="0"/>
    <n v="1"/>
    <s v="TRANS. PROPIO"/>
    <x v="42"/>
    <x v="10"/>
    <n v="468"/>
    <n v="18"/>
    <n v="0.2"/>
  </r>
  <r>
    <d v="2019-10-18T00:00:00"/>
    <d v="1899-12-30T07:30:00"/>
    <d v="1899-12-30T07:30:00"/>
    <m/>
    <x v="1"/>
    <s v="JAR"/>
    <d v="2019-10-18T07:30:00"/>
    <s v="6007908-7910-7930"/>
    <s v="SUS MEDIOS"/>
    <s v="Carga"/>
    <x v="0"/>
    <n v="3"/>
    <n v="5"/>
    <x v="0"/>
    <s v="SCHOELLER BELGICA"/>
    <s v="Retira cliente Filial"/>
    <s v="BELGICA"/>
    <m/>
    <m/>
    <m/>
    <m/>
    <n v="30"/>
    <x v="6"/>
    <x v="213"/>
    <x v="7"/>
    <m/>
    <n v="0"/>
    <x v="0"/>
    <x v="0"/>
    <s v="SI"/>
    <s v="Adelanto"/>
    <s v="Adelanto"/>
    <n v="0"/>
    <n v="1"/>
    <s v="CLIENTES"/>
    <x v="42"/>
    <x v="10"/>
    <n v="468"/>
    <n v="18"/>
    <n v="0.2"/>
  </r>
  <r>
    <d v="2019-10-18T00:00:00"/>
    <d v="1899-12-30T06:00:00"/>
    <d v="1899-12-30T06:00:00"/>
    <m/>
    <x v="1"/>
    <s v="MR"/>
    <d v="2019-10-18T06:00:00"/>
    <m/>
    <s v="SUS MEDIOS"/>
    <s v="Descarga"/>
    <x v="1"/>
    <n v="13.5"/>
    <n v="26"/>
    <x v="0"/>
    <s v="SCHOELLER INDIA"/>
    <s v="Proveedor Filial"/>
    <s v="PALAU"/>
    <m/>
    <m/>
    <m/>
    <m/>
    <m/>
    <x v="0"/>
    <x v="215"/>
    <x v="76"/>
    <m/>
    <n v="1"/>
    <x v="0"/>
    <x v="0"/>
    <s v="SI"/>
    <s v="SI"/>
    <s v="SI"/>
    <n v="0"/>
    <n v="1"/>
    <s v="PROVEEDORES"/>
    <x v="42"/>
    <x v="10"/>
    <n v="468"/>
    <n v="18"/>
    <n v="0.2"/>
  </r>
  <r>
    <d v="2019-10-18T00:00:00"/>
    <d v="1899-12-30T07:00:00"/>
    <d v="1899-12-30T07:00:00"/>
    <m/>
    <x v="1"/>
    <s v="JAR"/>
    <d v="2019-10-18T07:00:00"/>
    <m/>
    <s v="GONZATRANS"/>
    <s v="Carga"/>
    <x v="1"/>
    <n v="13.5"/>
    <n v="26"/>
    <x v="0"/>
    <s v="GONZATRANS"/>
    <s v="Recogida diaria"/>
    <s v="Varios"/>
    <m/>
    <m/>
    <m/>
    <m/>
    <m/>
    <x v="0"/>
    <x v="215"/>
    <x v="61"/>
    <m/>
    <n v="1"/>
    <x v="0"/>
    <x v="0"/>
    <s v="SI"/>
    <s v="SI"/>
    <s v="SI"/>
    <n v="0"/>
    <n v="1"/>
    <s v="TRANS. PROPIO"/>
    <x v="42"/>
    <x v="10"/>
    <n v="468"/>
    <n v="18"/>
    <n v="0.2"/>
  </r>
  <r>
    <d v="2019-10-18T00:00:00"/>
    <d v="1899-12-30T06:30:00"/>
    <m/>
    <m/>
    <x v="0"/>
    <s v="JAR"/>
    <d v="2019-10-18T06:30:00"/>
    <n v="30225"/>
    <s v="EL MOSCA"/>
    <s v="Carga"/>
    <x v="1"/>
    <n v="13.5"/>
    <n v="26"/>
    <x v="2"/>
    <s v="FRUTAS BERI"/>
    <s v="DDP Cliente Inyección"/>
    <s v="Murcia"/>
    <m/>
    <m/>
    <m/>
    <m/>
    <m/>
    <x v="0"/>
    <x v="215"/>
    <x v="167"/>
    <m/>
    <n v="1"/>
    <x v="0"/>
    <x v="0"/>
    <s v="No"/>
    <s v="Sin cita"/>
    <s v="Sin cita"/>
    <n v="1"/>
    <n v="0"/>
    <s v="TRANS. PROPIO"/>
    <x v="42"/>
    <x v="10"/>
    <n v="468"/>
    <n v="18"/>
    <n v="0.2"/>
  </r>
  <r>
    <d v="2019-10-18T00:00:00"/>
    <d v="1899-12-30T12:15:00"/>
    <d v="1899-12-30T12:15:00"/>
    <m/>
    <x v="1"/>
    <s v="JAR"/>
    <d v="2019-10-18T12:30:00"/>
    <m/>
    <s v="ALGAITRUCK"/>
    <s v="Descarga"/>
    <x v="1"/>
    <n v="13.5"/>
    <n v="26"/>
    <x v="0"/>
    <s v="SCHOELLER LORQUI"/>
    <s v="Entre plantas"/>
    <s v="PALAU"/>
    <m/>
    <m/>
    <m/>
    <m/>
    <n v="60"/>
    <x v="0"/>
    <x v="215"/>
    <x v="36"/>
    <m/>
    <n v="1"/>
    <x v="0"/>
    <x v="0"/>
    <s v="SI"/>
    <s v="SI"/>
    <s v="SI"/>
    <n v="0"/>
    <n v="1"/>
    <s v="TRANS. PROPIO"/>
    <x v="42"/>
    <x v="10"/>
    <n v="468"/>
    <n v="18"/>
    <n v="0.2"/>
  </r>
  <r>
    <d v="2019-10-18T00:00:00"/>
    <d v="1899-12-30T13:00:00"/>
    <d v="1899-12-30T13:00:00"/>
    <m/>
    <x v="1"/>
    <s v="JAR"/>
    <d v="2019-10-18T13:00:00"/>
    <m/>
    <s v="ALGAITRUCK"/>
    <s v="Carga"/>
    <x v="1"/>
    <n v="13.5"/>
    <n v="26"/>
    <x v="0"/>
    <s v="SCHOELLER LORQUI"/>
    <s v="Entre plantas"/>
    <s v="Murcia"/>
    <m/>
    <m/>
    <m/>
    <m/>
    <n v="60"/>
    <x v="4"/>
    <x v="215"/>
    <x v="42"/>
    <m/>
    <n v="1"/>
    <x v="0"/>
    <x v="0"/>
    <s v="SI"/>
    <s v="SI"/>
    <s v="Retraso"/>
    <n v="1"/>
    <n v="0"/>
    <s v="TRANS. PROPIO"/>
    <x v="42"/>
    <x v="10"/>
    <n v="468"/>
    <n v="18"/>
    <n v="0.2"/>
  </r>
  <r>
    <d v="2019-10-21T00:00:00"/>
    <d v="1899-12-30T12:00:00"/>
    <d v="1899-12-30T12:00:00"/>
    <m/>
    <x v="1"/>
    <s v="JAR"/>
    <d v="2019-10-21T12:00:00"/>
    <n v="30225"/>
    <s v="EL MOSCA"/>
    <s v="Carga"/>
    <x v="1"/>
    <n v="13.5"/>
    <n v="26"/>
    <x v="2"/>
    <s v="FRUTAS BERI"/>
    <s v="DDP Cliente Inyección"/>
    <s v="Murcia"/>
    <m/>
    <m/>
    <m/>
    <m/>
    <n v="45"/>
    <x v="3"/>
    <x v="214"/>
    <x v="60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1T00:00:00"/>
    <d v="1899-12-30T14:00:00"/>
    <d v="1899-12-30T14:00:00"/>
    <m/>
    <x v="1"/>
    <s v="JAR"/>
    <d v="2019-10-21T14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42"/>
    <m/>
    <n v="1"/>
    <x v="0"/>
    <x v="0"/>
    <s v="SI"/>
    <s v="SI"/>
    <s v="SI"/>
    <n v="0"/>
    <n v="1"/>
    <s v="TRANS. PROPIO"/>
    <x v="43"/>
    <x v="10"/>
    <n v="468"/>
    <n v="18"/>
    <n v="0.2"/>
  </r>
  <r>
    <d v="2019-10-21T00:00:00"/>
    <d v="1899-12-30T16:00:00"/>
    <d v="1899-12-30T16:00:00"/>
    <m/>
    <x v="1"/>
    <s v="JAR"/>
    <d v="2019-10-21T16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39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1T00:00:00"/>
    <d v="1899-12-30T18:00:00"/>
    <d v="1899-12-30T18:00:00"/>
    <m/>
    <x v="1"/>
    <s v="JAR"/>
    <d v="2019-10-21T18:00:00"/>
    <n v="30225"/>
    <s v="EL MOSCA"/>
    <s v="Carga"/>
    <x v="1"/>
    <n v="13.5"/>
    <n v="26"/>
    <x v="2"/>
    <s v="FRUTAS BERI"/>
    <s v="DDP Cliente Inyección"/>
    <s v="Murcia"/>
    <m/>
    <m/>
    <m/>
    <m/>
    <n v="45"/>
    <x v="2"/>
    <x v="214"/>
    <x v="41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1T00:00:00"/>
    <d v="1899-12-30T20:00:00"/>
    <d v="1899-12-30T20:00:00"/>
    <m/>
    <x v="1"/>
    <s v="JAR"/>
    <d v="2019-10-21T20:00:00"/>
    <n v="30225"/>
    <s v="EL MOSCA"/>
    <s v="Carga"/>
    <x v="1"/>
    <n v="13.5"/>
    <n v="26"/>
    <x v="2"/>
    <s v="FRUTAS BERI"/>
    <s v="DDP Cliente Inyección"/>
    <s v="Murcia"/>
    <m/>
    <m/>
    <m/>
    <m/>
    <n v="45"/>
    <x v="0"/>
    <x v="214"/>
    <x v="177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1T00:00:00"/>
    <d v="1899-12-30T21:30:00"/>
    <d v="1899-12-30T21:30:00"/>
    <m/>
    <x v="1"/>
    <s v="JAR"/>
    <d v="2019-10-21T21:30:00"/>
    <n v="3680579303"/>
    <s v="SUS MEDIOS"/>
    <s v="Carga"/>
    <x v="1"/>
    <n v="13.5"/>
    <n v="26"/>
    <x v="0"/>
    <s v="CHEP"/>
    <s v="Retira cliente Inyección"/>
    <s v="Varios"/>
    <m/>
    <m/>
    <m/>
    <m/>
    <n v="60"/>
    <x v="0"/>
    <x v="214"/>
    <x v="39"/>
    <m/>
    <n v="1"/>
    <x v="0"/>
    <x v="0"/>
    <s v="SI"/>
    <s v="SI"/>
    <s v="Adelanto"/>
    <n v="0"/>
    <n v="1"/>
    <s v="CLIENTES"/>
    <x v="43"/>
    <x v="10"/>
    <n v="468"/>
    <n v="18"/>
    <n v="0.2"/>
  </r>
  <r>
    <d v="2019-10-21T00:00:00"/>
    <d v="1899-12-30T09:00:00"/>
    <d v="1899-12-30T09:00:00"/>
    <m/>
    <x v="1"/>
    <s v="JAR"/>
    <d v="2019-10-21T09:0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214"/>
    <x v="18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1T00:00:00"/>
    <d v="1899-12-30T10:30:00"/>
    <d v="1899-12-30T10:30:00"/>
    <m/>
    <x v="1"/>
    <s v="JAR"/>
    <d v="2019-10-21T10:30:00"/>
    <m/>
    <s v="ALGAITRUCK"/>
    <s v="Carga"/>
    <x v="1"/>
    <n v="13.5"/>
    <n v="26"/>
    <x v="0"/>
    <s v="SCHOELLER LORQUI"/>
    <s v="Entre plantas"/>
    <s v="Murcia"/>
    <m/>
    <m/>
    <m/>
    <m/>
    <n v="60"/>
    <x v="6"/>
    <x v="214"/>
    <x v="0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1T00:00:00"/>
    <d v="1899-12-30T08:00:00"/>
    <d v="1899-12-30T08:00:00"/>
    <m/>
    <x v="1"/>
    <s v="JAR"/>
    <d v="2019-10-21T08:00:00"/>
    <s v="CB-1459 "/>
    <s v="NOUTRANSPORT"/>
    <s v="Descarga"/>
    <x v="1"/>
    <n v="13.5"/>
    <n v="26"/>
    <x v="0"/>
    <s v="SCHOELLER GAILLON"/>
    <s v="Filial Import"/>
    <s v="GAILLON"/>
    <m/>
    <m/>
    <m/>
    <m/>
    <n v="60"/>
    <x v="4"/>
    <x v="214"/>
    <x v="9"/>
    <m/>
    <n v="1"/>
    <x v="0"/>
    <x v="0"/>
    <s v="SI"/>
    <s v="SI"/>
    <s v="SI"/>
    <n v="0"/>
    <n v="1"/>
    <s v="TRANS. PROPIO"/>
    <x v="43"/>
    <x v="10"/>
    <n v="468"/>
    <n v="18"/>
    <n v="0.2"/>
  </r>
  <r>
    <d v="2019-10-21T00:00:00"/>
    <d v="1899-12-30T07:30:00"/>
    <d v="1899-12-30T07:30:00"/>
    <m/>
    <x v="1"/>
    <s v="JAR"/>
    <d v="2019-10-21T07:30:00"/>
    <m/>
    <s v="SUS MEDIOS"/>
    <s v="Descarga"/>
    <x v="1"/>
    <n v="13.5"/>
    <n v="20"/>
    <x v="0"/>
    <s v="SERRADORA DOMENECH"/>
    <s v="Proveedor Inyección"/>
    <s v="PALAU"/>
    <m/>
    <m/>
    <m/>
    <m/>
    <n v="30"/>
    <x v="6"/>
    <x v="214"/>
    <x v="22"/>
    <m/>
    <n v="1"/>
    <x v="0"/>
    <x v="0"/>
    <s v="SI"/>
    <s v="SI"/>
    <s v="Retraso"/>
    <n v="1"/>
    <n v="0"/>
    <s v="PROVEEDORES"/>
    <x v="43"/>
    <x v="10"/>
    <n v="468"/>
    <n v="18"/>
    <n v="0.2"/>
  </r>
  <r>
    <d v="2019-10-21T00:00:00"/>
    <d v="1899-12-30T10:00:00"/>
    <d v="1899-12-30T10:00:00"/>
    <m/>
    <x v="1"/>
    <s v="JAR"/>
    <d v="2019-10-21T10:00:00"/>
    <m/>
    <s v="SUS MEDIOS"/>
    <s v="Descarga"/>
    <x v="0"/>
    <n v="5"/>
    <n v="10"/>
    <x v="0"/>
    <s v="SERRADORA DOMENECH"/>
    <s v="Proveedor Inyección"/>
    <s v="PALAU"/>
    <m/>
    <m/>
    <m/>
    <m/>
    <n v="30"/>
    <x v="6"/>
    <x v="214"/>
    <x v="14"/>
    <m/>
    <n v="0"/>
    <x v="0"/>
    <x v="0"/>
    <s v="SI"/>
    <s v="SI"/>
    <s v="SI"/>
    <n v="0"/>
    <n v="1"/>
    <s v="PROVEEDORES"/>
    <x v="43"/>
    <x v="10"/>
    <n v="468"/>
    <n v="18"/>
    <n v="0.2"/>
  </r>
  <r>
    <d v="2019-10-21T00:00:00"/>
    <d v="1899-12-30T08:30:00"/>
    <d v="1899-12-30T08:30:00"/>
    <m/>
    <x v="1"/>
    <s v="JAR"/>
    <d v="2019-10-21T08:30:00"/>
    <s v="30280-30231"/>
    <s v="SUS MEDIOS"/>
    <s v="Carga"/>
    <x v="0"/>
    <n v="3"/>
    <n v="6"/>
    <x v="0"/>
    <s v="EVOPACK SOLUTIONS"/>
    <s v="Retira cliente Inyección"/>
    <s v="GRANOLLERS"/>
    <m/>
    <m/>
    <m/>
    <m/>
    <n v="15"/>
    <x v="5"/>
    <x v="214"/>
    <x v="28"/>
    <m/>
    <n v="0"/>
    <x v="0"/>
    <x v="0"/>
    <s v="SI"/>
    <s v="SI"/>
    <s v="Retraso"/>
    <n v="1"/>
    <n v="0"/>
    <s v="CLIENTES"/>
    <x v="43"/>
    <x v="10"/>
    <n v="468"/>
    <n v="18"/>
    <n v="0.2"/>
  </r>
  <r>
    <d v="2019-10-21T00:00:00"/>
    <d v="1899-12-30T11:30:00"/>
    <d v="1899-12-30T11:30:00"/>
    <m/>
    <x v="1"/>
    <s v="JAR"/>
    <d v="2019-10-21T11:30:00"/>
    <m/>
    <s v="SUS MEDIOS"/>
    <s v="Carga"/>
    <x v="0"/>
    <n v="4"/>
    <n v="6"/>
    <x v="0"/>
    <s v="ROS ROCA"/>
    <s v="Retira cliente Inyección"/>
    <s v="varios"/>
    <m/>
    <m/>
    <m/>
    <m/>
    <n v="20"/>
    <x v="6"/>
    <x v="214"/>
    <x v="3"/>
    <m/>
    <n v="0"/>
    <x v="0"/>
    <x v="0"/>
    <s v="SI"/>
    <s v="SI"/>
    <s v="SI"/>
    <n v="0"/>
    <n v="1"/>
    <s v="CLIENTES"/>
    <x v="43"/>
    <x v="10"/>
    <n v="468"/>
    <n v="18"/>
    <n v="0.2"/>
  </r>
  <r>
    <d v="2019-10-21T00:00:00"/>
    <d v="1899-12-30T09:30:00"/>
    <d v="1899-12-30T09:30:00"/>
    <m/>
    <x v="1"/>
    <s v="JAR"/>
    <d v="2019-10-21T09:30:00"/>
    <n v="3680587212"/>
    <s v="SUS MEDIOS"/>
    <s v="Carga"/>
    <x v="1"/>
    <n v="13.5"/>
    <n v="26"/>
    <x v="0"/>
    <s v="CHEP"/>
    <s v="Retira cliente Inyección"/>
    <s v="Varios"/>
    <m/>
    <m/>
    <m/>
    <m/>
    <n v="60"/>
    <x v="4"/>
    <x v="214"/>
    <x v="0"/>
    <m/>
    <n v="1"/>
    <x v="0"/>
    <x v="0"/>
    <s v="SI"/>
    <s v="SI"/>
    <s v="SI"/>
    <n v="0"/>
    <n v="1"/>
    <s v="CLIENTES"/>
    <x v="43"/>
    <x v="10"/>
    <n v="468"/>
    <n v="18"/>
    <n v="0.2"/>
  </r>
  <r>
    <d v="2019-10-21T00:00:00"/>
    <d v="1899-12-30T12:15:00"/>
    <d v="1899-12-30T12:15:00"/>
    <m/>
    <x v="1"/>
    <s v="JAR"/>
    <d v="2019-10-21T12:30:00"/>
    <m/>
    <s v="TXT"/>
    <s v="Descarga"/>
    <x v="0"/>
    <n v="5"/>
    <n v="9"/>
    <x v="0"/>
    <s v="VARIOS"/>
    <s v="Proveedor Inyección"/>
    <s v="PALAU"/>
    <m/>
    <m/>
    <m/>
    <m/>
    <m/>
    <x v="10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10-21T00:00:00"/>
    <d v="1899-12-30T06:00:00"/>
    <d v="1899-12-30T06:00:00"/>
    <m/>
    <x v="1"/>
    <s v="JAR"/>
    <d v="2019-10-21T06:00:00"/>
    <n v="3680587217"/>
    <s v="SUS MEDIOS"/>
    <s v="Carga"/>
    <x v="1"/>
    <n v="13.5"/>
    <n v="26"/>
    <x v="0"/>
    <s v="CHEP"/>
    <s v="Retira cliente Inyección"/>
    <s v="Varios"/>
    <m/>
    <m/>
    <m/>
    <m/>
    <n v="60"/>
    <x v="4"/>
    <x v="214"/>
    <x v="37"/>
    <m/>
    <n v="1"/>
    <x v="0"/>
    <x v="0"/>
    <s v="SI"/>
    <s v="SI"/>
    <s v="Retraso"/>
    <n v="1"/>
    <n v="0"/>
    <s v="CLIENTES"/>
    <x v="43"/>
    <x v="10"/>
    <n v="468"/>
    <n v="18"/>
    <n v="0.2"/>
  </r>
  <r>
    <d v="2019-10-21T00:00:00"/>
    <d v="1899-12-30T11:45:00"/>
    <d v="1899-12-30T11:45:00"/>
    <m/>
    <x v="1"/>
    <s v="JAR"/>
    <d v="2019-10-21T12:00:00"/>
    <m/>
    <s v="COBARPLAS"/>
    <s v="Descarga"/>
    <x v="0"/>
    <n v="2"/>
    <n v="3"/>
    <x v="0"/>
    <s v="COBARPLAST"/>
    <s v="Proveedor Roto"/>
    <s v="PALAU"/>
    <m/>
    <m/>
    <m/>
    <m/>
    <n v="20"/>
    <x v="3"/>
    <x v="214"/>
    <x v="63"/>
    <m/>
    <n v="0"/>
    <x v="0"/>
    <x v="0"/>
    <s v="SI"/>
    <s v="SI"/>
    <s v="SI"/>
    <n v="0"/>
    <n v="1"/>
    <s v="PROVEEDORES"/>
    <x v="43"/>
    <x v="10"/>
    <n v="468"/>
    <n v="18"/>
    <n v="0.2"/>
  </r>
  <r>
    <d v="2019-10-21T00:00:00"/>
    <d v="1899-12-30T18:30:00"/>
    <d v="1899-12-30T18:30:00"/>
    <m/>
    <x v="1"/>
    <s v="JAR"/>
    <d v="2019-10-21T18:30:00"/>
    <m/>
    <s v="GONZATRANS"/>
    <s v="Carga"/>
    <x v="1"/>
    <n v="13.5"/>
    <n v="26"/>
    <x v="0"/>
    <s v="GONZATRANS"/>
    <s v="Recogida diaria"/>
    <s v="varios"/>
    <m/>
    <m/>
    <m/>
    <m/>
    <n v="60"/>
    <x v="0"/>
    <x v="214"/>
    <x v="48"/>
    <m/>
    <n v="1"/>
    <x v="0"/>
    <x v="0"/>
    <s v="SI"/>
    <s v="SI"/>
    <s v="SI"/>
    <n v="0"/>
    <n v="1"/>
    <s v="TRANS. PROPIO"/>
    <x v="43"/>
    <x v="10"/>
    <n v="468"/>
    <n v="18"/>
    <n v="0.2"/>
  </r>
  <r>
    <d v="2019-10-21T00:00:00"/>
    <d v="1899-12-30T14:30:00"/>
    <d v="1899-12-30T14:30:00"/>
    <m/>
    <x v="1"/>
    <s v="JAR"/>
    <d v="2019-10-21T14:30:00"/>
    <s v="6007886-7954-7939-7896"/>
    <s v="BREGER"/>
    <s v="Carga"/>
    <x v="1"/>
    <n v="13.5"/>
    <n v="26"/>
    <x v="0"/>
    <s v="SCHOELLER FRANCIA"/>
    <s v="Retira cliente Filial"/>
    <s v="Gaillon"/>
    <m/>
    <m/>
    <m/>
    <m/>
    <n v="60"/>
    <x v="6"/>
    <x v="214"/>
    <x v="3"/>
    <m/>
    <n v="1"/>
    <x v="0"/>
    <x v="0"/>
    <s v="SI"/>
    <s v="SI"/>
    <s v="Adelanto"/>
    <n v="0"/>
    <n v="1"/>
    <s v="CLIENTES"/>
    <x v="43"/>
    <x v="10"/>
    <n v="468"/>
    <n v="18"/>
    <n v="0.2"/>
  </r>
  <r>
    <d v="2019-10-21T00:00:00"/>
    <d v="1899-12-30T08:15:00"/>
    <d v="1899-12-30T08:15:00"/>
    <m/>
    <x v="1"/>
    <s v="JAR"/>
    <d v="2019-10-21T08:30:00"/>
    <m/>
    <s v="DAVID BERTRAN"/>
    <s v="Carga"/>
    <x v="0"/>
    <n v="4"/>
    <n v="4"/>
    <x v="0"/>
    <s v="AQUA AMBIENT"/>
    <s v="DDP Cliente Roto"/>
    <s v="Llinars"/>
    <m/>
    <m/>
    <m/>
    <m/>
    <n v="15"/>
    <x v="5"/>
    <x v="214"/>
    <x v="94"/>
    <m/>
    <n v="0"/>
    <x v="0"/>
    <x v="0"/>
    <s v="SI"/>
    <s v="SI"/>
    <s v="SI"/>
    <n v="0"/>
    <n v="1"/>
    <s v="TRANS. PROPIO"/>
    <x v="43"/>
    <x v="10"/>
    <n v="468"/>
    <n v="18"/>
    <n v="0.2"/>
  </r>
  <r>
    <d v="2019-10-21T00:00:00"/>
    <d v="1899-12-30T10:40:00"/>
    <m/>
    <m/>
    <x v="0"/>
    <s v="JAR"/>
    <d v="2019-10-21T10:30:00"/>
    <s v="30323-29522"/>
    <s v="SUS MEDIOS"/>
    <s v="Carga"/>
    <x v="0"/>
    <n v="1"/>
    <n v="2"/>
    <x v="0"/>
    <s v="ICOMMERS"/>
    <s v="Retira cliente Inyección"/>
    <s v="Pontevedra"/>
    <m/>
    <m/>
    <m/>
    <m/>
    <n v="15"/>
    <x v="5"/>
    <x v="214"/>
    <x v="31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1T00:00:00"/>
    <d v="1899-12-30T13:00:00"/>
    <d v="1899-12-30T13:00:00"/>
    <m/>
    <x v="1"/>
    <s v="JAR"/>
    <d v="2019-10-21T13:00:00"/>
    <s v="6007918-6007870"/>
    <s v="BREGER"/>
    <s v="Carga"/>
    <x v="0"/>
    <n v="3"/>
    <n v="6"/>
    <x v="0"/>
    <s v="SCHOELLER FRANCIA"/>
    <s v="Retira cliente Filial"/>
    <s v="Nurieux"/>
    <m/>
    <m/>
    <m/>
    <m/>
    <n v="20"/>
    <x v="6"/>
    <x v="214"/>
    <x v="37"/>
    <m/>
    <n v="0"/>
    <x v="0"/>
    <x v="0"/>
    <s v="SI"/>
    <s v="SI"/>
    <s v="SI"/>
    <n v="0"/>
    <n v="1"/>
    <s v="CLIENTES"/>
    <x v="43"/>
    <x v="10"/>
    <n v="468"/>
    <n v="18"/>
    <n v="0.2"/>
  </r>
  <r>
    <d v="2019-10-21T00:00:00"/>
    <d v="1899-12-30T13:30:00"/>
    <d v="1899-12-30T13:30:00"/>
    <m/>
    <x v="1"/>
    <s v="JAR"/>
    <d v="2019-10-21T13:30:00"/>
    <m/>
    <s v="ALGAITRUCK"/>
    <s v="Carga"/>
    <x v="1"/>
    <n v="13.5"/>
    <n v="26"/>
    <x v="0"/>
    <s v="SCHOELLER LORQUI"/>
    <s v="Entre plantas"/>
    <s v="Murcia"/>
    <m/>
    <m/>
    <m/>
    <m/>
    <n v="45"/>
    <x v="0"/>
    <x v="214"/>
    <x v="42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1T00:00:00"/>
    <d v="1899-12-30T15:00:00"/>
    <d v="1899-12-30T15:00:00"/>
    <m/>
    <x v="1"/>
    <s v="JAR"/>
    <d v="2019-10-21T15:00:00"/>
    <m/>
    <s v="GARVI"/>
    <s v="Descarga"/>
    <x v="0"/>
    <n v="6"/>
    <n v="12"/>
    <x v="0"/>
    <s v="POLIURETANOS RIVAS"/>
    <s v="Proveedor Roto"/>
    <s v="PALAU"/>
    <m/>
    <m/>
    <m/>
    <m/>
    <n v="30"/>
    <x v="3"/>
    <x v="214"/>
    <x v="39"/>
    <m/>
    <n v="0"/>
    <x v="0"/>
    <x v="0"/>
    <s v="SI"/>
    <s v="SI"/>
    <s v="SI"/>
    <n v="0"/>
    <n v="1"/>
    <s v="PROVEEDORES"/>
    <x v="43"/>
    <x v="10"/>
    <n v="468"/>
    <n v="18"/>
    <n v="0.2"/>
  </r>
  <r>
    <d v="2019-10-21T00:00:00"/>
    <d v="1899-12-30T15:15:00"/>
    <m/>
    <m/>
    <x v="0"/>
    <s v="JAR"/>
    <d v="2019-10-21T15:30:00"/>
    <n v="30287"/>
    <s v="SUS MEDIOS"/>
    <s v="Carga"/>
    <x v="0"/>
    <n v="1"/>
    <n v="1"/>
    <x v="0"/>
    <s v="APLICOR WATER SOLUTIONS"/>
    <s v="Retira cliente Roto"/>
    <s v="Barcelona"/>
    <m/>
    <m/>
    <m/>
    <m/>
    <n v="10"/>
    <x v="5"/>
    <x v="214"/>
    <x v="120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1T00:00:00"/>
    <d v="1899-12-30T17:00:00"/>
    <m/>
    <m/>
    <x v="0"/>
    <s v="JAR"/>
    <d v="2019-10-21T17:00:00"/>
    <n v="30077"/>
    <s v="DHL"/>
    <s v="Carga"/>
    <x v="0"/>
    <n v="3"/>
    <n v="5"/>
    <x v="0"/>
    <s v="FERRETERIA UNCETA"/>
    <s v="Retira cliente Inyección"/>
    <s v="GUIPUZCOA"/>
    <m/>
    <m/>
    <m/>
    <m/>
    <n v="15"/>
    <x v="0"/>
    <x v="214"/>
    <x v="41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2T00:00:00"/>
    <d v="1899-12-30T16:30:00"/>
    <d v="1899-12-30T16:30:00"/>
    <m/>
    <x v="1"/>
    <s v="JAR"/>
    <d v="2019-10-22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16"/>
    <x v="8"/>
    <m/>
    <n v="0"/>
    <x v="0"/>
    <x v="0"/>
    <s v="SI"/>
    <s v="SI"/>
    <s v="SI"/>
    <n v="0"/>
    <n v="1"/>
    <s v="CLIENTES"/>
    <x v="43"/>
    <x v="10"/>
    <n v="468"/>
    <n v="18"/>
    <n v="0.2"/>
  </r>
  <r>
    <d v="2019-10-22T00:00:00"/>
    <d v="1899-12-30T17:00:00"/>
    <d v="1899-12-30T17:00:00"/>
    <m/>
    <x v="1"/>
    <s v="JAR"/>
    <d v="2019-10-22T17:0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216"/>
    <x v="41"/>
    <m/>
    <n v="0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0:30:00"/>
    <d v="1899-12-30T10:30:00"/>
    <m/>
    <x v="1"/>
    <s v="JAR"/>
    <d v="2019-10-22T10:30:00"/>
    <s v="29296-29830"/>
    <s v="SUS MEDIOS"/>
    <s v="Carga"/>
    <x v="0"/>
    <n v="4"/>
    <n v="8"/>
    <x v="0"/>
    <s v="BODEGAL"/>
    <s v="Retira cliente Inyección"/>
    <s v="Chile"/>
    <m/>
    <m/>
    <m/>
    <m/>
    <n v="15"/>
    <x v="4"/>
    <x v="216"/>
    <x v="1"/>
    <m/>
    <n v="0"/>
    <x v="0"/>
    <x v="0"/>
    <s v="SI"/>
    <s v="SI"/>
    <s v="SI"/>
    <n v="0"/>
    <n v="1"/>
    <s v="CLIENTES"/>
    <x v="43"/>
    <x v="10"/>
    <n v="468"/>
    <n v="18"/>
    <n v="0.2"/>
  </r>
  <r>
    <d v="2019-10-22T00:00:00"/>
    <d v="1899-12-30T07:00:00"/>
    <d v="1899-12-30T07:00:00"/>
    <m/>
    <x v="1"/>
    <s v="JAR"/>
    <d v="2019-10-22T07:00:00"/>
    <m/>
    <s v="GONZATRANS"/>
    <s v="Carga"/>
    <x v="1"/>
    <n v="13.5"/>
    <n v="26"/>
    <x v="0"/>
    <s v="GONZATRANS"/>
    <s v="Recogida diaria"/>
    <s v="varios"/>
    <m/>
    <m/>
    <m/>
    <m/>
    <n v="30"/>
    <x v="6"/>
    <x v="216"/>
    <x v="61"/>
    <m/>
    <n v="1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1:00:00"/>
    <d v="1899-12-30T11:00:00"/>
    <m/>
    <x v="1"/>
    <s v="JAR"/>
    <d v="2019-10-22T11:00:00"/>
    <s v="6007689 + 6007921 "/>
    <s v="NOUTRANSPORT"/>
    <s v="Carga"/>
    <x v="1"/>
    <n v="13.5"/>
    <n v="26"/>
    <x v="0"/>
    <s v="SCHOELLER FRANCIA"/>
    <s v="DDP Cliente Filial"/>
    <s v="France"/>
    <m/>
    <m/>
    <m/>
    <m/>
    <n v="60"/>
    <x v="4"/>
    <x v="216"/>
    <x v="2"/>
    <m/>
    <n v="1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2:00:00"/>
    <d v="1899-12-30T12:00:00"/>
    <m/>
    <x v="1"/>
    <s v="JAR"/>
    <d v="2019-10-22T12:00:00"/>
    <n v="30330"/>
    <s v="EL MOSCA"/>
    <s v="Carga"/>
    <x v="1"/>
    <n v="13.5"/>
    <n v="26"/>
    <x v="2"/>
    <s v="HIJOS DE ALBERTO DEL CERRO"/>
    <s v="DDP Cliente Inyección"/>
    <s v="Murcia"/>
    <m/>
    <m/>
    <m/>
    <m/>
    <n v="30"/>
    <x v="6"/>
    <x v="216"/>
    <x v="9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2T00:00:00"/>
    <d v="1899-12-30T13:00:00"/>
    <d v="1899-12-30T13:00:00"/>
    <m/>
    <x v="1"/>
    <s v="JAR"/>
    <d v="2019-10-22T13:00:00"/>
    <n v="30330"/>
    <s v="EL MOSCA"/>
    <s v="Carga"/>
    <x v="1"/>
    <n v="13.5"/>
    <n v="26"/>
    <x v="2"/>
    <s v="HIJOS DE ALBERTO DEL CERRO"/>
    <s v="DDP Cliente Inyección"/>
    <s v="Murcia"/>
    <m/>
    <m/>
    <m/>
    <m/>
    <n v="45"/>
    <x v="2"/>
    <x v="216"/>
    <x v="41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2T00:00:00"/>
    <d v="1899-12-30T15:00:00"/>
    <d v="1899-12-30T15:00:00"/>
    <m/>
    <x v="1"/>
    <s v="JAR"/>
    <d v="2019-10-22T15:00:00"/>
    <n v="30330"/>
    <s v="EL MOSCA"/>
    <s v="Carga"/>
    <x v="1"/>
    <n v="13.5"/>
    <n v="26"/>
    <x v="2"/>
    <s v="HIJOS DE ALBERTO DEL CERRO"/>
    <s v="DDP Cliente Inyección"/>
    <s v="Murcia"/>
    <m/>
    <m/>
    <m/>
    <m/>
    <n v="45"/>
    <x v="2"/>
    <x v="216"/>
    <x v="39"/>
    <m/>
    <n v="1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9:00:00"/>
    <d v="1899-12-30T19:00:00"/>
    <m/>
    <x v="1"/>
    <s v="JAR"/>
    <d v="2019-10-22T19:00:00"/>
    <n v="30330"/>
    <s v="EL MOSCA"/>
    <s v="Carga"/>
    <x v="1"/>
    <n v="13.5"/>
    <n v="26"/>
    <x v="2"/>
    <s v="HIJOS DE ALBERTO DEL CERRO"/>
    <s v="DDP Cliente Inyección"/>
    <s v="Murcia"/>
    <m/>
    <m/>
    <m/>
    <m/>
    <n v="45"/>
    <x v="0"/>
    <x v="217"/>
    <x v="39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22T00:00:00"/>
    <d v="1899-12-30T20:00:00"/>
    <d v="1899-12-30T20:00:00"/>
    <m/>
    <x v="1"/>
    <s v="JAR"/>
    <d v="2019-10-22T20:00:00"/>
    <n v="30330"/>
    <s v="EL MOSCA"/>
    <s v="Carga"/>
    <x v="1"/>
    <n v="13.5"/>
    <n v="26"/>
    <x v="2"/>
    <s v="HIJOS DE ALBERTO DEL CERRO"/>
    <s v="DDP Cliente Inyección"/>
    <s v="Murcia"/>
    <m/>
    <m/>
    <m/>
    <m/>
    <n v="45"/>
    <x v="2"/>
    <x v="217"/>
    <x v="41"/>
    <m/>
    <n v="1"/>
    <x v="0"/>
    <x v="0"/>
    <s v="SI"/>
    <s v="Retraso"/>
    <s v="Retraso"/>
    <n v="1"/>
    <n v="0"/>
    <s v="TRANS. PROPIO"/>
    <x v="43"/>
    <x v="10"/>
    <n v="468"/>
    <n v="18"/>
    <n v="0.2"/>
  </r>
  <r>
    <d v="2019-10-22T00:00:00"/>
    <d v="1899-12-30T09:00:00"/>
    <d v="1899-12-30T09:00:00"/>
    <m/>
    <x v="1"/>
    <s v="JAR"/>
    <d v="2019-10-22T09:00:00"/>
    <n v="29292"/>
    <s v="SUS MEDIOS"/>
    <s v="Carga"/>
    <x v="1"/>
    <n v="13.5"/>
    <n v="25"/>
    <x v="0"/>
    <s v="QUESERIAS MONTESDEOCA"/>
    <s v="Retira cliente Inyección"/>
    <s v="Tenerife"/>
    <s v="Contenedor 40'"/>
    <m/>
    <m/>
    <m/>
    <n v="60"/>
    <x v="6"/>
    <x v="216"/>
    <x v="22"/>
    <m/>
    <n v="1"/>
    <x v="0"/>
    <x v="0"/>
    <s v="SI"/>
    <s v="SI"/>
    <s v="SI"/>
    <n v="0"/>
    <n v="1"/>
    <s v="CLIENTES"/>
    <x v="43"/>
    <x v="10"/>
    <n v="468"/>
    <n v="18"/>
    <n v="0.2"/>
  </r>
  <r>
    <d v="2019-10-22T00:00:00"/>
    <d v="1899-12-30T10:00:00"/>
    <d v="1899-12-30T10:00:00"/>
    <m/>
    <x v="1"/>
    <s v="JAR"/>
    <d v="2019-10-22T10:00:00"/>
    <n v="30265"/>
    <s v="JOSE REY"/>
    <s v="Carga"/>
    <x v="1"/>
    <n v="13.5"/>
    <n v="26"/>
    <x v="2"/>
    <s v="FINCA SEÑORIO"/>
    <s v="DDP Cliente Inyección"/>
    <s v="Soria"/>
    <m/>
    <m/>
    <m/>
    <m/>
    <n v="45"/>
    <x v="4"/>
    <x v="216"/>
    <x v="14"/>
    <m/>
    <n v="1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2:30:00"/>
    <d v="1899-12-30T12:30:00"/>
    <m/>
    <x v="1"/>
    <s v="JAR"/>
    <d v="2019-10-22T12:30:00"/>
    <n v="30265"/>
    <s v="JOSE REY"/>
    <s v="Carga"/>
    <x v="1"/>
    <n v="13.5"/>
    <n v="26"/>
    <x v="2"/>
    <s v="FINCA SEÑORIO"/>
    <s v="DDP Cliente Inyección"/>
    <s v="Soria"/>
    <m/>
    <m/>
    <m/>
    <m/>
    <n v="45"/>
    <x v="0"/>
    <x v="216"/>
    <x v="42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2T00:00:00"/>
    <d v="1899-12-30T08:30:00"/>
    <d v="1899-12-30T08:30:00"/>
    <m/>
    <x v="1"/>
    <s v="JAR"/>
    <d v="2019-10-22T08:30:00"/>
    <m/>
    <s v="DAVID BERTRAN"/>
    <s v="Carga"/>
    <x v="0"/>
    <n v="4"/>
    <n v="4"/>
    <x v="0"/>
    <s v="DAVID BERTRAN"/>
    <s v="DDP Cliente Inyección"/>
    <s v="varios"/>
    <m/>
    <m/>
    <m/>
    <m/>
    <n v="20"/>
    <x v="6"/>
    <x v="216"/>
    <x v="20"/>
    <m/>
    <n v="0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0:15:00"/>
    <d v="1899-12-30T10:15:00"/>
    <m/>
    <x v="1"/>
    <s v="JAR"/>
    <d v="2019-10-22T10:30:00"/>
    <m/>
    <s v="SUS MEDIOS"/>
    <s v="Carga"/>
    <x v="0"/>
    <n v="4"/>
    <n v="6"/>
    <x v="0"/>
    <s v="ROS ROCA"/>
    <s v="Retira cliente Inyección"/>
    <s v="varios"/>
    <m/>
    <m/>
    <m/>
    <m/>
    <n v="15"/>
    <x v="4"/>
    <x v="216"/>
    <x v="43"/>
    <m/>
    <n v="0"/>
    <x v="0"/>
    <x v="0"/>
    <s v="SI"/>
    <s v="SI"/>
    <s v="SI"/>
    <n v="0"/>
    <n v="1"/>
    <s v="CLIENTES"/>
    <x v="43"/>
    <x v="10"/>
    <n v="468"/>
    <n v="18"/>
    <n v="0.2"/>
  </r>
  <r>
    <d v="2019-10-22T00:00:00"/>
    <d v="1899-12-30T11:30:00"/>
    <d v="1899-12-30T11:30:00"/>
    <m/>
    <x v="1"/>
    <s v="JAR"/>
    <d v="2019-10-22T11:30:00"/>
    <n v="30380"/>
    <s v="JOSE REY"/>
    <s v="Carga"/>
    <x v="1"/>
    <n v="13.5"/>
    <n v="26"/>
    <x v="2"/>
    <s v="FINCA SEÑORIO"/>
    <s v="DDP Cliente Inyección"/>
    <s v="La Rioja"/>
    <m/>
    <m/>
    <m/>
    <m/>
    <n v="45"/>
    <x v="6"/>
    <x v="216"/>
    <x v="3"/>
    <m/>
    <n v="1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1:15:00"/>
    <d v="1899-12-30T11:15:00"/>
    <m/>
    <x v="1"/>
    <s v="JAR"/>
    <d v="2019-10-22T11:30:00"/>
    <n v="30291"/>
    <s v="DAVID BERTRAN"/>
    <s v="Carga"/>
    <x v="0"/>
    <n v="1"/>
    <n v="1"/>
    <x v="0"/>
    <s v="DAVID BERTRAN"/>
    <s v="DDP Cliente Inyección"/>
    <s v="Parets"/>
    <m/>
    <m/>
    <m/>
    <m/>
    <n v="10"/>
    <x v="4"/>
    <x v="216"/>
    <x v="75"/>
    <m/>
    <n v="0"/>
    <x v="0"/>
    <x v="0"/>
    <s v="SI"/>
    <s v="SI"/>
    <s v="SI"/>
    <n v="0"/>
    <n v="1"/>
    <s v="TRANS. PROPIO"/>
    <x v="43"/>
    <x v="10"/>
    <n v="468"/>
    <n v="18"/>
    <n v="0.2"/>
  </r>
  <r>
    <d v="2019-10-22T00:00:00"/>
    <d v="1899-12-30T12:15:00"/>
    <m/>
    <m/>
    <x v="0"/>
    <s v="JAR"/>
    <d v="2019-10-22T12:30:00"/>
    <s v="29697-30217"/>
    <s v="SUS MEDIOS"/>
    <s v="Carga"/>
    <x v="0"/>
    <n v="1"/>
    <n v="2"/>
    <x v="0"/>
    <s v="LUIS MARQUES PINHEIRO"/>
    <s v="Retira cliente Inyección"/>
    <s v="Portugal"/>
    <m/>
    <m/>
    <m/>
    <m/>
    <n v="15"/>
    <x v="4"/>
    <x v="216"/>
    <x v="36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2T00:00:00"/>
    <d v="1899-12-30T16:00:00"/>
    <d v="1899-12-30T16:00:00"/>
    <m/>
    <x v="1"/>
    <s v="JAR"/>
    <d v="2019-10-22T16:00:00"/>
    <s v="30334-186"/>
    <s v="SUS MEDIOS"/>
    <s v="Carga"/>
    <x v="0"/>
    <n v="4"/>
    <n v="8"/>
    <x v="0"/>
    <s v="OSONA IND. PLASTIC"/>
    <s v="Retira cliente Inyección"/>
    <s v="Barcelona"/>
    <m/>
    <m/>
    <m/>
    <m/>
    <n v="20"/>
    <x v="0"/>
    <x v="216"/>
    <x v="13"/>
    <m/>
    <n v="0"/>
    <x v="0"/>
    <x v="0"/>
    <s v="SI"/>
    <s v="SI"/>
    <s v="SI"/>
    <n v="0"/>
    <n v="1"/>
    <s v="CLIENTES"/>
    <x v="43"/>
    <x v="10"/>
    <n v="468"/>
    <n v="18"/>
    <n v="0.2"/>
  </r>
  <r>
    <d v="2019-10-22T00:00:00"/>
    <d v="1899-12-30T15:30:00"/>
    <d v="1899-12-30T15:30:00"/>
    <m/>
    <x v="1"/>
    <s v="JAR"/>
    <d v="2019-10-22T15:30:00"/>
    <m/>
    <s v="SUS MEDIOS"/>
    <s v="Descarga"/>
    <x v="0"/>
    <n v="1"/>
    <n v="2"/>
    <x v="0"/>
    <s v="INORPACK"/>
    <s v="Proveedor Inyección"/>
    <s v="PALAU"/>
    <m/>
    <m/>
    <m/>
    <m/>
    <n v="10"/>
    <x v="2"/>
    <x v="216"/>
    <x v="7"/>
    <m/>
    <n v="0"/>
    <x v="0"/>
    <x v="0"/>
    <s v="SI"/>
    <s v="SI"/>
    <s v="SI"/>
    <n v="0"/>
    <n v="1"/>
    <s v="PROVEEDORES"/>
    <x v="43"/>
    <x v="10"/>
    <n v="468"/>
    <n v="18"/>
    <n v="0.2"/>
  </r>
  <r>
    <d v="2019-10-22T00:00:00"/>
    <d v="1899-12-30T13:30:00"/>
    <d v="1899-12-30T13:30:00"/>
    <m/>
    <x v="1"/>
    <s v="JAR"/>
    <d v="2019-10-22T13:30:00"/>
    <m/>
    <s v="DAVID BERTRAN"/>
    <s v="Carga"/>
    <x v="0"/>
    <n v="4"/>
    <n v="6"/>
    <x v="0"/>
    <s v="DAVID BERTRAN"/>
    <s v="Recogida diaria"/>
    <s v="La llagosta"/>
    <m/>
    <m/>
    <m/>
    <m/>
    <n v="20"/>
    <x v="4"/>
    <x v="216"/>
    <x v="6"/>
    <m/>
    <n v="0"/>
    <x v="0"/>
    <x v="0"/>
    <s v="SI"/>
    <s v="SI"/>
    <s v="SI"/>
    <n v="0"/>
    <n v="1"/>
    <s v="TRANS. PROPIO"/>
    <x v="43"/>
    <x v="10"/>
    <n v="468"/>
    <n v="18"/>
    <n v="0.2"/>
  </r>
  <r>
    <d v="2019-10-23T00:00:00"/>
    <d v="1899-12-30T07:00:00"/>
    <d v="1899-12-30T07:00:00"/>
    <m/>
    <x v="1"/>
    <s v="JAR"/>
    <d v="2019-10-23T07:00:00"/>
    <m/>
    <s v="GONZATRANS"/>
    <s v="Carga"/>
    <x v="1"/>
    <n v="13.5"/>
    <n v="26"/>
    <x v="0"/>
    <s v="GONZATRANS"/>
    <s v="Recogida diaria"/>
    <s v="varios"/>
    <m/>
    <m/>
    <m/>
    <m/>
    <n v="40"/>
    <x v="6"/>
    <x v="217"/>
    <x v="61"/>
    <m/>
    <n v="1"/>
    <x v="0"/>
    <x v="0"/>
    <s v="SI"/>
    <s v="SI"/>
    <s v="SI"/>
    <n v="0"/>
    <n v="1"/>
    <s v="TRANS. PROPIO"/>
    <x v="43"/>
    <x v="10"/>
    <n v="468"/>
    <n v="18"/>
    <n v="0.2"/>
  </r>
  <r>
    <d v="2019-10-23T00:00:00"/>
    <d v="1899-12-30T09:00:00"/>
    <d v="1899-12-30T09:00:00"/>
    <m/>
    <x v="1"/>
    <s v="JAR"/>
    <d v="2019-10-23T09:00:00"/>
    <n v="30380"/>
    <s v="JOSE REY"/>
    <s v="Carga"/>
    <x v="1"/>
    <n v="13.5"/>
    <n v="26"/>
    <x v="2"/>
    <s v="FINCA SEÑORIO"/>
    <s v="DDP Cliente Inyección"/>
    <s v="La Rioja"/>
    <m/>
    <m/>
    <m/>
    <m/>
    <n v="45"/>
    <x v="4"/>
    <x v="217"/>
    <x v="22"/>
    <m/>
    <n v="1"/>
    <x v="0"/>
    <x v="0"/>
    <s v="SI"/>
    <s v="SI"/>
    <s v="SI"/>
    <n v="0"/>
    <n v="1"/>
    <s v="TRANS. PROPIO"/>
    <x v="43"/>
    <x v="10"/>
    <n v="468"/>
    <n v="18"/>
    <n v="0.2"/>
  </r>
  <r>
    <d v="2019-10-23T00:00:00"/>
    <d v="1899-12-30T11:30:00"/>
    <d v="1899-12-30T11:30:00"/>
    <m/>
    <x v="1"/>
    <s v="JAR"/>
    <d v="2019-10-23T11:30:00"/>
    <n v="30145"/>
    <s v="SUS MEDIOS"/>
    <s v="Carga"/>
    <x v="0"/>
    <n v="1"/>
    <n v="1"/>
    <x v="0"/>
    <s v="ARTIPLAS"/>
    <s v="Retira cliente Inyección"/>
    <s v="Vizcaya"/>
    <m/>
    <m/>
    <m/>
    <m/>
    <n v="10"/>
    <x v="3"/>
    <x v="217"/>
    <x v="3"/>
    <m/>
    <n v="0"/>
    <x v="0"/>
    <x v="0"/>
    <s v="SI"/>
    <s v="SI"/>
    <s v="SI"/>
    <n v="0"/>
    <n v="1"/>
    <s v="CLIENTES"/>
    <x v="43"/>
    <x v="10"/>
    <n v="468"/>
    <n v="18"/>
    <n v="0.2"/>
  </r>
  <r>
    <d v="2019-10-23T00:00:00"/>
    <d v="1899-12-30T13:00:00"/>
    <d v="1899-12-30T13:00:00"/>
    <m/>
    <x v="1"/>
    <s v="JAR"/>
    <d v="2019-10-23T13:00:00"/>
    <n v="30265"/>
    <s v="JOSE REY"/>
    <s v="Carga"/>
    <x v="1"/>
    <n v="13.5"/>
    <n v="26"/>
    <x v="2"/>
    <s v="FINCA SEÑORIO"/>
    <s v="DDP Cliente Inyección"/>
    <s v="Soria"/>
    <m/>
    <m/>
    <m/>
    <m/>
    <n v="45"/>
    <x v="6"/>
    <x v="217"/>
    <x v="2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3T00:00:00"/>
    <d v="1899-12-30T15:00:00"/>
    <d v="1899-12-30T15:00:00"/>
    <m/>
    <x v="1"/>
    <s v="JAR"/>
    <d v="2019-10-23T15:00:00"/>
    <n v="30265"/>
    <s v="JOSE REY"/>
    <s v="Carga"/>
    <x v="1"/>
    <n v="13.5"/>
    <n v="26"/>
    <x v="2"/>
    <s v="FINCA SEÑORIO"/>
    <s v="DDP Cliente Inyección"/>
    <s v="Soria"/>
    <m/>
    <m/>
    <m/>
    <m/>
    <n v="45"/>
    <x v="4"/>
    <x v="217"/>
    <x v="60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3T00:00:00"/>
    <d v="1899-12-30T19:00:00"/>
    <d v="1899-12-30T19:00:00"/>
    <m/>
    <x v="1"/>
    <s v="JAR"/>
    <d v="2019-10-23T19:00:00"/>
    <n v="30265"/>
    <s v="JOSE REY"/>
    <s v="Carga"/>
    <x v="1"/>
    <n v="13.5"/>
    <n v="26"/>
    <x v="2"/>
    <s v="FINCA SEÑORIO"/>
    <s v="DDP Cliente Inyección"/>
    <s v="Soria"/>
    <m/>
    <m/>
    <m/>
    <m/>
    <n v="45"/>
    <x v="2"/>
    <x v="217"/>
    <x v="12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3T00:00:00"/>
    <d v="1899-12-30T08:00:00"/>
    <d v="1899-12-30T08:00:00"/>
    <m/>
    <x v="1"/>
    <s v="JAR"/>
    <d v="2019-10-23T08:00:00"/>
    <s v="30383-30252"/>
    <s v="SUS MEDIOS"/>
    <s v="Carga"/>
    <x v="0"/>
    <n v="3"/>
    <n v="6"/>
    <x v="0"/>
    <s v="STORE &amp; GO "/>
    <s v="Retira cliente Roto"/>
    <s v="Portugal"/>
    <m/>
    <s v=" P104256"/>
    <m/>
    <m/>
    <n v="20"/>
    <x v="0"/>
    <x v="216"/>
    <x v="57"/>
    <m/>
    <n v="0"/>
    <x v="0"/>
    <x v="0"/>
    <s v="SI"/>
    <s v="Adelanto"/>
    <s v="Adelanto"/>
    <n v="0"/>
    <n v="1"/>
    <s v="CLIENTES"/>
    <x v="43"/>
    <x v="10"/>
    <n v="468"/>
    <n v="18"/>
    <n v="0.2"/>
  </r>
  <r>
    <d v="2019-10-23T00:00:00"/>
    <d v="1899-12-30T10:30:00"/>
    <d v="1899-12-30T10:30:00"/>
    <m/>
    <x v="1"/>
    <s v="JAR"/>
    <d v="2019-10-23T10:30:00"/>
    <n v="30265"/>
    <s v="JOSE REY"/>
    <s v="Carga"/>
    <x v="1"/>
    <n v="13.5"/>
    <n v="26"/>
    <x v="2"/>
    <s v="FINCA SEÑORIO"/>
    <s v="DDP Cliente Inyección"/>
    <s v="Soria"/>
    <m/>
    <s v="R-9999-BCX"/>
    <m/>
    <m/>
    <n v="45"/>
    <x v="6"/>
    <x v="217"/>
    <x v="1"/>
    <m/>
    <n v="1"/>
    <x v="0"/>
    <x v="0"/>
    <s v="SI"/>
    <s v="SI"/>
    <s v="SI"/>
    <n v="0"/>
    <n v="1"/>
    <s v="TRANS. PROPIO"/>
    <x v="43"/>
    <x v="10"/>
    <n v="468"/>
    <n v="18"/>
    <n v="0.2"/>
  </r>
  <r>
    <d v="2019-10-23T00:00:00"/>
    <d v="1899-12-30T08:30:00"/>
    <d v="1899-12-30T08:30:00"/>
    <m/>
    <x v="1"/>
    <s v="JAR"/>
    <d v="2019-10-23T08:30:00"/>
    <m/>
    <s v="DAVID BERTRAN"/>
    <s v="Carga"/>
    <x v="0"/>
    <n v="4"/>
    <n v="6"/>
    <x v="0"/>
    <s v="ALTOPLAST"/>
    <s v="Proveedor Inyección"/>
    <s v="Abrera"/>
    <m/>
    <m/>
    <m/>
    <m/>
    <n v="20"/>
    <x v="4"/>
    <x v="217"/>
    <x v="20"/>
    <m/>
    <n v="0"/>
    <x v="0"/>
    <x v="0"/>
    <s v="SI"/>
    <s v="SI"/>
    <s v="SI"/>
    <n v="0"/>
    <n v="1"/>
    <s v="PROVEEDORES"/>
    <x v="43"/>
    <x v="10"/>
    <n v="468"/>
    <n v="18"/>
    <n v="0.2"/>
  </r>
  <r>
    <d v="2019-10-23T00:00:00"/>
    <d v="1899-12-30T16:00:00"/>
    <d v="1899-12-30T16:00:00"/>
    <m/>
    <x v="1"/>
    <s v="JAR"/>
    <d v="2019-10-23T16:00:00"/>
    <n v="30380"/>
    <s v="JOSE REY"/>
    <s v="Carga"/>
    <x v="1"/>
    <n v="13.5"/>
    <n v="26"/>
    <x v="2"/>
    <s v="FINCA SEÑORIO"/>
    <s v="DDP Cliente Inyección"/>
    <s v="La Rioja"/>
    <m/>
    <m/>
    <m/>
    <m/>
    <n v="45"/>
    <x v="6"/>
    <x v="217"/>
    <x v="37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3T00:00:00"/>
    <d v="1899-12-30T10:00:00"/>
    <d v="1899-12-30T10:00:00"/>
    <m/>
    <x v="1"/>
    <s v="JAR"/>
    <d v="2019-10-23T10:00:00"/>
    <s v="6007877-7821"/>
    <s v="BREGER"/>
    <s v="Carga"/>
    <x v="0"/>
    <n v="7"/>
    <n v="15"/>
    <x v="0"/>
    <s v="SCHOELLER GAILLON"/>
    <s v="Retira cliente Filial"/>
    <s v="Gaillon"/>
    <m/>
    <m/>
    <m/>
    <m/>
    <n v="40"/>
    <x v="4"/>
    <x v="217"/>
    <x v="14"/>
    <m/>
    <n v="0"/>
    <x v="0"/>
    <x v="0"/>
    <s v="SI"/>
    <s v="SI"/>
    <s v="SI"/>
    <n v="0"/>
    <n v="1"/>
    <s v="CLIENTES"/>
    <x v="43"/>
    <x v="10"/>
    <n v="468"/>
    <n v="18"/>
    <n v="0.2"/>
  </r>
  <r>
    <d v="2019-10-23T00:00:00"/>
    <d v="1899-12-30T17:00:00"/>
    <d v="1899-12-30T17:00:00"/>
    <m/>
    <x v="1"/>
    <s v="JAR"/>
    <d v="2019-10-23T17:00:00"/>
    <m/>
    <s v="TRANSABADELL"/>
    <s v="Carga"/>
    <x v="0"/>
    <n v="1"/>
    <n v="1"/>
    <x v="0"/>
    <s v="TRANSABADELL"/>
    <s v="DDP Cliente Inyección"/>
    <s v="varios"/>
    <m/>
    <m/>
    <m/>
    <m/>
    <n v="10"/>
    <x v="0"/>
    <x v="217"/>
    <x v="41"/>
    <m/>
    <n v="0"/>
    <x v="0"/>
    <x v="0"/>
    <s v="SI"/>
    <s v="SI"/>
    <s v="SI"/>
    <n v="0"/>
    <n v="1"/>
    <s v="TRANS. PROPIO"/>
    <x v="43"/>
    <x v="10"/>
    <n v="468"/>
    <n v="18"/>
    <n v="0.2"/>
  </r>
  <r>
    <d v="2019-10-23T00:00:00"/>
    <d v="1899-12-30T12:30:00"/>
    <d v="1899-12-30T12:30:00"/>
    <m/>
    <x v="1"/>
    <s v="JAR"/>
    <d v="2019-10-23T12:30:00"/>
    <n v="29895"/>
    <s v="SUS MEDIOS"/>
    <s v="Carga"/>
    <x v="0"/>
    <n v="3"/>
    <n v="5"/>
    <x v="0"/>
    <s v="CAVYCAR"/>
    <s v="Retira cliente Roto"/>
    <s v="Guipuzcoa"/>
    <m/>
    <s v="0708HFS //  R9608BBB"/>
    <m/>
    <m/>
    <n v="20"/>
    <x v="4"/>
    <x v="217"/>
    <x v="5"/>
    <m/>
    <n v="0"/>
    <x v="0"/>
    <x v="0"/>
    <s v="SI"/>
    <s v="SI"/>
    <s v="SI"/>
    <n v="0"/>
    <n v="1"/>
    <s v="CLIENTES"/>
    <x v="43"/>
    <x v="10"/>
    <n v="468"/>
    <n v="18"/>
    <n v="0.2"/>
  </r>
  <r>
    <d v="2019-10-23T00:00:00"/>
    <d v="1899-12-30T14:00:00"/>
    <d v="1899-12-30T14:00:00"/>
    <m/>
    <x v="1"/>
    <s v="JAR"/>
    <d v="2019-10-23T14:00:00"/>
    <n v="6007885"/>
    <s v="BREGER"/>
    <s v="Carga"/>
    <x v="0"/>
    <n v="5"/>
    <n v="10"/>
    <x v="0"/>
    <s v="SCHOELLER FRANCIA"/>
    <s v="Retira cliente Filial"/>
    <s v="France"/>
    <m/>
    <m/>
    <m/>
    <m/>
    <n v="30"/>
    <x v="6"/>
    <x v="217"/>
    <x v="42"/>
    <m/>
    <n v="0"/>
    <x v="0"/>
    <x v="0"/>
    <s v="SI"/>
    <s v="SI"/>
    <s v="SI"/>
    <n v="0"/>
    <n v="1"/>
    <s v="CLIENTES"/>
    <x v="43"/>
    <x v="10"/>
    <n v="468"/>
    <n v="18"/>
    <n v="0.2"/>
  </r>
  <r>
    <d v="2019-10-23T00:00:00"/>
    <d v="1899-12-30T15:30:00"/>
    <d v="1899-12-30T15:30:00"/>
    <m/>
    <x v="1"/>
    <s v="JAR"/>
    <d v="2019-10-23T15:30:00"/>
    <n v="28955"/>
    <s v="SUS MEDIOS"/>
    <s v="Carga"/>
    <x v="1"/>
    <n v="13.5"/>
    <n v="30"/>
    <x v="0"/>
    <s v="AKWEL VIGO SPAIN"/>
    <s v="Retira cliente Inyección"/>
    <s v="Pontevedra"/>
    <m/>
    <m/>
    <m/>
    <m/>
    <n v="45"/>
    <x v="0"/>
    <x v="217"/>
    <x v="7"/>
    <m/>
    <n v="1"/>
    <x v="0"/>
    <x v="0"/>
    <s v="SI"/>
    <s v="SI"/>
    <s v="SI"/>
    <n v="0"/>
    <n v="1"/>
    <s v="CLIENTES"/>
    <x v="43"/>
    <x v="10"/>
    <n v="468"/>
    <n v="18"/>
    <n v="0.2"/>
  </r>
  <r>
    <d v="2019-10-23T00:00:00"/>
    <d v="1899-12-30T18:00:00"/>
    <d v="1899-12-30T18:00:00"/>
    <m/>
    <x v="1"/>
    <s v="JAR"/>
    <d v="2019-10-23T18:00:00"/>
    <n v="28464"/>
    <s v="SUS MEDIOS"/>
    <s v="Carga"/>
    <x v="0"/>
    <n v="2"/>
    <n v="3"/>
    <x v="0"/>
    <s v="LUIS MARQUES PINHEIRO"/>
    <s v="Retira cliente Inyección"/>
    <s v="Portugal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0-23T00:00:00"/>
    <d v="1899-12-30T20:00:00"/>
    <d v="1899-12-30T20:00:00"/>
    <m/>
    <x v="1"/>
    <s v="JAR"/>
    <d v="2019-10-23T20:00:00"/>
    <s v="Tapas Negras"/>
    <s v="SUS MEDIOS"/>
    <s v="Descarga"/>
    <x v="0"/>
    <n v="10"/>
    <n v="5"/>
    <x v="0"/>
    <s v="CHEP"/>
    <s v="Proveedor Inyección"/>
    <s v="PALAU"/>
    <m/>
    <m/>
    <m/>
    <m/>
    <n v="23"/>
    <x v="14"/>
    <x v="217"/>
    <x v="50"/>
    <m/>
    <n v="0"/>
    <x v="0"/>
    <x v="0"/>
    <s v="SI"/>
    <s v="SI"/>
    <s v="SI"/>
    <n v="0"/>
    <n v="1"/>
    <s v="PROVEEDORES"/>
    <x v="43"/>
    <x v="10"/>
    <n v="468"/>
    <n v="18"/>
    <n v="0.2"/>
  </r>
  <r>
    <d v="2019-10-24T00:00:00"/>
    <d v="1899-12-30T17:00:00"/>
    <d v="1899-12-30T17:00:00"/>
    <m/>
    <x v="1"/>
    <s v="JAR"/>
    <d v="2019-10-24T17:00:00"/>
    <m/>
    <s v="TRANSABADELL"/>
    <s v="Carga"/>
    <x v="0"/>
    <n v="2"/>
    <n v="4"/>
    <x v="0"/>
    <s v="TRANSABADELL"/>
    <s v="DDP Cliente Inyección"/>
    <s v="varios"/>
    <m/>
    <m/>
    <m/>
    <m/>
    <n v="15"/>
    <x v="0"/>
    <x v="218"/>
    <x v="41"/>
    <m/>
    <n v="0"/>
    <x v="0"/>
    <x v="0"/>
    <s v="SI"/>
    <s v="SI"/>
    <s v="SI"/>
    <n v="0"/>
    <n v="1"/>
    <s v="TRANS. PROPIO"/>
    <x v="43"/>
    <x v="10"/>
    <n v="468"/>
    <n v="18"/>
    <n v="0.2"/>
  </r>
  <r>
    <d v="2019-10-24T00:00:00"/>
    <d v="1899-12-30T18:30:00"/>
    <d v="1899-12-30T18:30:00"/>
    <m/>
    <x v="1"/>
    <s v="JAR"/>
    <d v="2019-10-24T18:30:00"/>
    <m/>
    <s v="GONZATRANS"/>
    <s v="Carga"/>
    <x v="1"/>
    <n v="13.5"/>
    <n v="26"/>
    <x v="0"/>
    <s v="GONZATRANS"/>
    <s v="Recogida diaria"/>
    <s v="varios"/>
    <m/>
    <m/>
    <m/>
    <m/>
    <n v="40"/>
    <x v="0"/>
    <x v="218"/>
    <x v="201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4T00:00:00"/>
    <d v="1899-12-30T08:30:00"/>
    <d v="1899-12-30T08:30:00"/>
    <m/>
    <x v="1"/>
    <s v="JAR"/>
    <d v="2019-10-24T08:30:00"/>
    <s v="29879-30314-30346"/>
    <s v="COMILLAS"/>
    <s v="Carga"/>
    <x v="0"/>
    <n v="2"/>
    <n v="4"/>
    <x v="0"/>
    <s v="EVOPACK SOLUTIONS"/>
    <s v="Retira cliente Inyección"/>
    <s v="Granollers"/>
    <m/>
    <m/>
    <m/>
    <m/>
    <n v="20"/>
    <x v="6"/>
    <x v="218"/>
    <x v="20"/>
    <m/>
    <n v="0"/>
    <x v="0"/>
    <x v="0"/>
    <s v="SI"/>
    <s v="SI"/>
    <s v="SI"/>
    <n v="0"/>
    <n v="1"/>
    <s v="CLIENTES"/>
    <x v="43"/>
    <x v="10"/>
    <n v="468"/>
    <n v="18"/>
    <n v="0.2"/>
  </r>
  <r>
    <d v="2019-10-24T00:00:00"/>
    <d v="1899-12-30T10:00:00"/>
    <d v="1899-12-30T10:00:00"/>
    <m/>
    <x v="1"/>
    <s v="JAR"/>
    <d v="2019-10-24T10:00:00"/>
    <s v="CB- 1468"/>
    <s v="NOUTRANSPORT"/>
    <s v="Descarga"/>
    <x v="1"/>
    <n v="13.5"/>
    <n v="26"/>
    <x v="0"/>
    <s v="SCHOELLER NRX"/>
    <s v="Filial Import"/>
    <s v="NURIEUX"/>
    <m/>
    <m/>
    <m/>
    <m/>
    <n v="60"/>
    <x v="6"/>
    <x v="218"/>
    <x v="61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4T00:00:00"/>
    <d v="1899-12-30T12:30:00"/>
    <d v="1899-12-30T12:30:00"/>
    <m/>
    <x v="1"/>
    <s v="JAR"/>
    <d v="2019-10-24T12:30:00"/>
    <s v="29507-30199"/>
    <s v="RENHUS"/>
    <s v="Carga"/>
    <x v="0"/>
    <n v="7"/>
    <n v="15"/>
    <x v="0"/>
    <s v="SNOP TANGER"/>
    <s v="DDP Cliente Inyección"/>
    <s v="Tanger"/>
    <m/>
    <m/>
    <m/>
    <m/>
    <n v="40"/>
    <x v="4"/>
    <x v="218"/>
    <x v="3"/>
    <m/>
    <n v="0"/>
    <x v="0"/>
    <x v="0"/>
    <s v="SI"/>
    <s v="SI"/>
    <s v="Adelanto"/>
    <n v="0"/>
    <n v="1"/>
    <s v="TRANS. PROPIO"/>
    <x v="43"/>
    <x v="10"/>
    <n v="468"/>
    <n v="18"/>
    <n v="0.2"/>
  </r>
  <r>
    <d v="2019-10-24T00:00:00"/>
    <d v="1899-12-30T09:00:00"/>
    <d v="1899-12-30T09:00:00"/>
    <m/>
    <x v="1"/>
    <s v="JAR"/>
    <d v="2019-10-24T09:00:00"/>
    <n v="30184"/>
    <s v="SUS MEDIOS"/>
    <s v="Carga"/>
    <x v="0"/>
    <n v="1"/>
    <n v="2"/>
    <x v="0"/>
    <s v="PRINCES TUNA"/>
    <s v="Retira cliente Inyección"/>
    <s v="MAURITANIA"/>
    <m/>
    <m/>
    <m/>
    <m/>
    <n v="15"/>
    <x v="6"/>
    <x v="218"/>
    <x v="22"/>
    <m/>
    <n v="0"/>
    <x v="0"/>
    <x v="0"/>
    <s v="SI"/>
    <s v="SI"/>
    <s v="SI"/>
    <n v="0"/>
    <n v="1"/>
    <s v="CLIENTES"/>
    <x v="43"/>
    <x v="10"/>
    <n v="468"/>
    <n v="18"/>
    <n v="0.2"/>
  </r>
  <r>
    <d v="2019-10-24T00:00:00"/>
    <d v="1899-12-30T13:00:00"/>
    <d v="1899-12-30T13:00:00"/>
    <m/>
    <x v="1"/>
    <s v="JAR"/>
    <d v="2019-10-24T13:00:00"/>
    <n v="30380"/>
    <s v="JOSE REY"/>
    <s v="Carga"/>
    <x v="1"/>
    <n v="13.5"/>
    <n v="26"/>
    <x v="2"/>
    <s v="FINCA SEÑORIO"/>
    <s v="DDP Cliente Inyección"/>
    <s v="La Rioja"/>
    <m/>
    <m/>
    <m/>
    <m/>
    <n v="45"/>
    <x v="4"/>
    <x v="218"/>
    <x v="37"/>
    <m/>
    <n v="1"/>
    <x v="0"/>
    <x v="0"/>
    <s v="SI"/>
    <s v="SI"/>
    <s v="SI"/>
    <n v="0"/>
    <n v="1"/>
    <s v="TRANS. PROPIO"/>
    <x v="43"/>
    <x v="10"/>
    <n v="468"/>
    <n v="18"/>
    <n v="0.2"/>
  </r>
  <r>
    <d v="2019-10-24T00:00:00"/>
    <d v="1899-12-30T08:00:00"/>
    <d v="1899-12-30T08:00:00"/>
    <m/>
    <x v="1"/>
    <s v="JAR"/>
    <d v="2019-10-24T08:00:00"/>
    <s v="6007893-7968-7973-7980-7748-7884-7831"/>
    <s v="SUS MEDIOS"/>
    <s v="Carga"/>
    <x v="1"/>
    <n v="13.5"/>
    <n v="23"/>
    <x v="0"/>
    <s v="SCHOELLER ITALIA"/>
    <s v="Retira cliente Filial"/>
    <s v="Italia"/>
    <m/>
    <s v="ST 4768 C / ST 4687 B"/>
    <m/>
    <m/>
    <n v="60"/>
    <x v="4"/>
    <x v="218"/>
    <x v="9"/>
    <m/>
    <n v="1"/>
    <x v="0"/>
    <x v="0"/>
    <s v="SI"/>
    <s v="SI"/>
    <s v="SI"/>
    <n v="0"/>
    <n v="1"/>
    <s v="CLIENTES"/>
    <x v="43"/>
    <x v="10"/>
    <n v="468"/>
    <n v="18"/>
    <n v="0.2"/>
  </r>
  <r>
    <d v="2019-10-24T00:00:00"/>
    <d v="1899-12-30T10:30:00"/>
    <d v="1899-12-30T10:30:00"/>
    <m/>
    <x v="1"/>
    <s v="JAR"/>
    <d v="2019-10-24T10:30:00"/>
    <m/>
    <s v="GONZATRANS"/>
    <s v="Carga"/>
    <x v="1"/>
    <n v="13.5"/>
    <n v="26"/>
    <x v="0"/>
    <s v="GONZATRANS"/>
    <s v="Recogida diaria"/>
    <s v="varios"/>
    <m/>
    <m/>
    <m/>
    <m/>
    <n v="60"/>
    <x v="6"/>
    <x v="218"/>
    <x v="1"/>
    <m/>
    <n v="1"/>
    <x v="0"/>
    <x v="0"/>
    <s v="SI"/>
    <s v="SI"/>
    <s v="SI"/>
    <n v="0"/>
    <n v="1"/>
    <s v="TRANS. PROPIO"/>
    <x v="43"/>
    <x v="10"/>
    <n v="468"/>
    <n v="18"/>
    <n v="0.2"/>
  </r>
  <r>
    <d v="2019-10-24T00:00:00"/>
    <d v="1899-12-30T18:00:00"/>
    <d v="1899-12-30T18:00:00"/>
    <m/>
    <x v="1"/>
    <s v="JAR"/>
    <d v="2019-10-24T18:00:00"/>
    <n v="30056"/>
    <s v="J H L"/>
    <s v="Carga"/>
    <x v="0"/>
    <n v="7"/>
    <n v="14"/>
    <x v="0"/>
    <s v="VARIOS"/>
    <s v="DDP Cliente Inyección"/>
    <s v="Portugal"/>
    <m/>
    <m/>
    <m/>
    <m/>
    <n v="40"/>
    <x v="2"/>
    <x v="218"/>
    <x v="201"/>
    <m/>
    <n v="0"/>
    <x v="0"/>
    <x v="0"/>
    <s v="SI"/>
    <s v="SI"/>
    <s v="Retraso"/>
    <n v="1"/>
    <n v="0"/>
    <s v="TRANS. PROPIO"/>
    <x v="43"/>
    <x v="10"/>
    <n v="468"/>
    <n v="18"/>
    <n v="0.2"/>
  </r>
  <r>
    <d v="2019-10-24T00:00:00"/>
    <d v="1899-12-30T11:30:00"/>
    <d v="1899-12-30T11:30:00"/>
    <m/>
    <x v="1"/>
    <s v="JAR"/>
    <d v="2019-10-24T11:30:00"/>
    <n v="30380"/>
    <s v="JOSE REY"/>
    <s v="Carga"/>
    <x v="1"/>
    <n v="13.5"/>
    <n v="26"/>
    <x v="2"/>
    <s v="FINCA SEÑORIO"/>
    <s v="DDP Cliente Inyección"/>
    <s v="La Rioja"/>
    <m/>
    <m/>
    <m/>
    <m/>
    <n v="45"/>
    <x v="6"/>
    <x v="218"/>
    <x v="2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4T00:00:00"/>
    <d v="1899-12-30T09:30:00"/>
    <d v="1899-12-30T09:30:00"/>
    <m/>
    <x v="1"/>
    <s v="JAR"/>
    <d v="2019-10-24T09:30:00"/>
    <n v="30380"/>
    <s v="JOSE REY"/>
    <s v="Carga"/>
    <x v="0"/>
    <n v="7"/>
    <n v="14"/>
    <x v="2"/>
    <s v="FINCA SEÑORIO"/>
    <s v="DDP Cliente Inyección"/>
    <s v="La Rioja"/>
    <m/>
    <m/>
    <m/>
    <m/>
    <n v="45"/>
    <x v="4"/>
    <x v="218"/>
    <x v="14"/>
    <m/>
    <n v="0"/>
    <x v="0"/>
    <x v="0"/>
    <s v="SI"/>
    <s v="SI"/>
    <s v="Retraso"/>
    <n v="1"/>
    <n v="0"/>
    <s v="TRANS. PROPIO"/>
    <x v="43"/>
    <x v="10"/>
    <n v="468"/>
    <n v="18"/>
    <n v="0.2"/>
  </r>
  <r>
    <d v="2019-10-24T00:00:00"/>
    <d v="1899-12-30T07:30:00"/>
    <d v="1899-12-30T07:30:00"/>
    <m/>
    <x v="1"/>
    <s v="JAR"/>
    <d v="2019-10-24T07:30:00"/>
    <m/>
    <s v="DAVID BERTRAN"/>
    <s v="Carga"/>
    <x v="0"/>
    <n v="4"/>
    <n v="4"/>
    <x v="0"/>
    <s v="DAVID BERTRAN"/>
    <s v="Recogida diaria"/>
    <s v="varios"/>
    <m/>
    <m/>
    <m/>
    <m/>
    <n v="15"/>
    <x v="5"/>
    <x v="218"/>
    <x v="20"/>
    <m/>
    <n v="0"/>
    <x v="0"/>
    <x v="0"/>
    <s v="SI"/>
    <s v="SI"/>
    <s v="Retraso"/>
    <n v="1"/>
    <n v="0"/>
    <s v="TRANS. PROPIO"/>
    <x v="43"/>
    <x v="10"/>
    <n v="468"/>
    <n v="18"/>
    <n v="0.2"/>
  </r>
  <r>
    <d v="2019-10-24T00:00:00"/>
    <d v="1899-12-30T08:45:00"/>
    <m/>
    <m/>
    <x v="0"/>
    <s v="JAR"/>
    <d v="2019-10-24T09:00:00"/>
    <m/>
    <s v="SUS MEDIOS"/>
    <s v="Carga"/>
    <x v="0"/>
    <n v="1"/>
    <n v="1"/>
    <x v="0"/>
    <s v="AQUA AMBIENT"/>
    <s v="Retira cliente Roto"/>
    <s v="LAS PALMAS"/>
    <m/>
    <m/>
    <m/>
    <m/>
    <n v="10"/>
    <x v="6"/>
    <x v="218"/>
    <x v="62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4T00:00:00"/>
    <d v="1899-12-30T17:30:00"/>
    <d v="1899-12-30T17:30:00"/>
    <m/>
    <x v="1"/>
    <s v="JAR"/>
    <d v="2019-10-24T17:30:00"/>
    <m/>
    <s v="GARVI"/>
    <s v="Carga"/>
    <x v="0"/>
    <n v="6"/>
    <n v="12"/>
    <x v="0"/>
    <s v="POLIURETANOS RIVAS"/>
    <s v="Proveedor Roto"/>
    <s v="Zaragoza"/>
    <m/>
    <m/>
    <m/>
    <m/>
    <n v="40"/>
    <x v="0"/>
    <x v="218"/>
    <x v="7"/>
    <m/>
    <n v="0"/>
    <x v="0"/>
    <x v="0"/>
    <s v="SI"/>
    <s v="SI"/>
    <s v="Adelanto"/>
    <n v="0"/>
    <n v="1"/>
    <s v="PROVEEDORES"/>
    <x v="43"/>
    <x v="10"/>
    <n v="468"/>
    <n v="18"/>
    <n v="0.2"/>
  </r>
  <r>
    <d v="2019-10-24T00:00:00"/>
    <d v="1899-12-30T19:00:00"/>
    <d v="1899-12-30T19:00:00"/>
    <m/>
    <x v="1"/>
    <s v="JAR"/>
    <d v="2019-10-24T19:00:00"/>
    <n v="30421"/>
    <s v="CARIBU"/>
    <s v="Carga"/>
    <x v="1"/>
    <n v="13.5"/>
    <n v="26"/>
    <x v="2"/>
    <s v="COOP.SAN SEBASTIAN"/>
    <s v="DDP Cliente Inyección"/>
    <s v="SEVILLA"/>
    <m/>
    <s v="7601-KDP // AL-04662-R"/>
    <m/>
    <m/>
    <n v="45"/>
    <x v="2"/>
    <x v="218"/>
    <x v="57"/>
    <m/>
    <n v="1"/>
    <x v="0"/>
    <x v="0"/>
    <s v="SI"/>
    <s v="SI"/>
    <s v="SI"/>
    <n v="0"/>
    <n v="1"/>
    <s v="TRANS. PROPIO"/>
    <x v="43"/>
    <x v="10"/>
    <n v="468"/>
    <n v="18"/>
    <n v="0.2"/>
  </r>
  <r>
    <d v="2019-10-24T00:00:00"/>
    <d v="1899-12-30T16:00:00"/>
    <d v="1899-12-30T16:00:00"/>
    <m/>
    <x v="1"/>
    <s v="JAR"/>
    <d v="2019-10-24T16:00:00"/>
    <n v="30421"/>
    <s v="CARIBU"/>
    <s v="Carga"/>
    <x v="1"/>
    <n v="13.5"/>
    <n v="26"/>
    <x v="2"/>
    <s v="COOP.SAN SEBASTIAN"/>
    <s v="DDP Cliente Inyección"/>
    <s v="SEVILLA"/>
    <m/>
    <s v="8431-JTN // R-3744-BCW"/>
    <m/>
    <m/>
    <n v="45"/>
    <x v="2"/>
    <x v="218"/>
    <x v="13"/>
    <m/>
    <n v="1"/>
    <x v="0"/>
    <x v="0"/>
    <s v="SI"/>
    <s v="SI"/>
    <s v="SI"/>
    <n v="0"/>
    <n v="1"/>
    <s v="TRANS. PROPIO"/>
    <x v="43"/>
    <x v="10"/>
    <n v="468"/>
    <n v="18"/>
    <n v="0.2"/>
  </r>
  <r>
    <d v="2019-10-24T00:00:00"/>
    <d v="1899-12-30T14:00:00"/>
    <d v="1899-12-30T14:00:00"/>
    <m/>
    <x v="1"/>
    <s v="JAR"/>
    <d v="2019-10-24T14:00:00"/>
    <n v="30421"/>
    <s v="CARIBU"/>
    <s v="Carga"/>
    <x v="1"/>
    <n v="13.5"/>
    <n v="26"/>
    <x v="2"/>
    <s v="COOP.SAN SEBASTIAN"/>
    <s v="DDP Cliente Inyección"/>
    <s v="SEVILLA"/>
    <m/>
    <s v="5306-HVR // R-0011-BCC"/>
    <m/>
    <m/>
    <n v="45"/>
    <x v="6"/>
    <x v="218"/>
    <x v="60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4T00:00:00"/>
    <d v="1899-12-30T12:00:00"/>
    <d v="1899-12-30T12:00:00"/>
    <m/>
    <x v="1"/>
    <s v="JAR"/>
    <d v="2019-10-24T12:00:00"/>
    <n v="30421"/>
    <s v="CARIBU"/>
    <s v="Carga"/>
    <x v="1"/>
    <n v="13.5"/>
    <n v="26"/>
    <x v="2"/>
    <s v="COOP.SAN SEBASTIAN"/>
    <s v="DDP Cliente Inyección"/>
    <s v="SEVILLA"/>
    <m/>
    <s v="4370-JMY // R-0378-BDB"/>
    <m/>
    <m/>
    <n v="45"/>
    <x v="6"/>
    <x v="218"/>
    <x v="5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4T00:00:00"/>
    <d v="1899-12-30T15:00:00"/>
    <d v="1899-12-30T15:00:00"/>
    <m/>
    <x v="1"/>
    <s v="JAR"/>
    <d v="2019-10-24T15:00:00"/>
    <n v="28955"/>
    <s v="SUS MEDIOS"/>
    <s v="Carga"/>
    <x v="0"/>
    <n v="10"/>
    <n v="19"/>
    <x v="0"/>
    <s v="AKWEL VIGO SPAIN"/>
    <s v="Retira cliente Inyección"/>
    <s v="Pontevedra"/>
    <m/>
    <m/>
    <m/>
    <m/>
    <n v="40"/>
    <x v="4"/>
    <x v="218"/>
    <x v="5"/>
    <m/>
    <n v="0"/>
    <x v="0"/>
    <x v="0"/>
    <s v="SI"/>
    <s v="SI"/>
    <s v="Adelanto"/>
    <n v="0"/>
    <n v="1"/>
    <s v="CLIENTES"/>
    <x v="43"/>
    <x v="10"/>
    <n v="468"/>
    <n v="18"/>
    <n v="0.2"/>
  </r>
  <r>
    <d v="2019-10-24T00:00:00"/>
    <d v="1899-12-30T15:30:00"/>
    <m/>
    <m/>
    <x v="0"/>
    <s v="JAR"/>
    <d v="2019-10-24T15:30:00"/>
    <n v="30338"/>
    <s v="SUS MEDIOS"/>
    <s v="Carga"/>
    <x v="0"/>
    <n v="2"/>
    <n v="4"/>
    <x v="0"/>
    <s v="STORE &amp; GO "/>
    <s v="Retira cliente Inyección"/>
    <s v="Portugal"/>
    <m/>
    <m/>
    <m/>
    <m/>
    <n v="20"/>
    <x v="2"/>
    <x v="218"/>
    <x v="7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5T00:00:00"/>
    <d v="1899-12-30T16:30:00"/>
    <d v="1899-12-30T16:30:00"/>
    <m/>
    <x v="1"/>
    <s v="JAR"/>
    <d v="2019-10-25T16:30:00"/>
    <m/>
    <s v="TRANSPARETS"/>
    <s v="Carga"/>
    <x v="0"/>
    <n v="4"/>
    <n v="2"/>
    <x v="0"/>
    <s v="AQUA AMBIENT"/>
    <s v="Retira cliente Roto"/>
    <s v="Varios"/>
    <m/>
    <m/>
    <m/>
    <m/>
    <n v="10"/>
    <x v="3"/>
    <x v="219"/>
    <x v="8"/>
    <m/>
    <n v="0"/>
    <x v="0"/>
    <x v="0"/>
    <s v="SI"/>
    <s v="SI"/>
    <s v="SI"/>
    <n v="0"/>
    <n v="1"/>
    <s v="CLIENTES"/>
    <x v="43"/>
    <x v="10"/>
    <n v="468"/>
    <n v="18"/>
    <n v="0.2"/>
  </r>
  <r>
    <d v="2019-10-25T00:00:00"/>
    <d v="1899-12-30T17:00:00"/>
    <d v="1899-12-30T17:00:00"/>
    <m/>
    <x v="1"/>
    <s v="JAR"/>
    <d v="2019-10-25T17:00:00"/>
    <m/>
    <s v="TRANSABADELL"/>
    <s v="Carga"/>
    <x v="0"/>
    <n v="2"/>
    <n v="4"/>
    <x v="0"/>
    <s v="TRANSABADELL"/>
    <s v="DDP Cliente Inyección"/>
    <s v="varios"/>
    <m/>
    <m/>
    <m/>
    <m/>
    <n v="15"/>
    <x v="3"/>
    <x v="219"/>
    <x v="41"/>
    <m/>
    <n v="0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15:00:00"/>
    <d v="1899-12-30T15:00:00"/>
    <m/>
    <x v="1"/>
    <s v="JAR"/>
    <d v="2019-10-25T15:00:00"/>
    <n v="30302"/>
    <s v="CARIBU"/>
    <s v="Carga"/>
    <x v="1"/>
    <n v="13.5"/>
    <n v="26"/>
    <x v="2"/>
    <s v="SERVIAGRO"/>
    <s v="DDP Cliente Inyección"/>
    <s v="MALAGA"/>
    <m/>
    <s v="9051-KRD // R-3434-BCW"/>
    <m/>
    <m/>
    <n v="45"/>
    <x v="6"/>
    <x v="219"/>
    <x v="9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5T00:00:00"/>
    <d v="1899-12-30T18:00:00"/>
    <d v="1899-12-30T18:00:00"/>
    <m/>
    <x v="1"/>
    <s v="JAR"/>
    <d v="2019-10-25T18:00:00"/>
    <n v="30391"/>
    <s v="EL MOSCA"/>
    <s v="Carga"/>
    <x v="1"/>
    <n v="13.5"/>
    <n v="26"/>
    <x v="2"/>
    <s v="TANA S.A."/>
    <s v="DDP Cliente Inyección"/>
    <s v="Murcia"/>
    <m/>
    <m/>
    <m/>
    <m/>
    <n v="45"/>
    <x v="6"/>
    <x v="220"/>
    <x v="60"/>
    <m/>
    <n v="1"/>
    <x v="0"/>
    <x v="0"/>
    <s v="SI"/>
    <s v="Retraso"/>
    <s v="Retraso"/>
    <n v="1"/>
    <n v="0"/>
    <s v="TRANS. PROPIO"/>
    <x v="44"/>
    <x v="10"/>
    <n v="468"/>
    <n v="18"/>
    <n v="0.2"/>
  </r>
  <r>
    <d v="2019-10-25T00:00:00"/>
    <d v="1899-12-30T07:30:00"/>
    <d v="1899-12-30T07:30:00"/>
    <m/>
    <x v="1"/>
    <s v="JAR"/>
    <d v="2019-10-25T07:30:00"/>
    <m/>
    <s v="SUS MEDIOS"/>
    <s v="Descarga"/>
    <x v="0"/>
    <n v="12"/>
    <n v="6"/>
    <x v="0"/>
    <s v="SERRADORA DOMENECH"/>
    <s v="Proveedor Inyección"/>
    <s v="PALAU"/>
    <m/>
    <m/>
    <m/>
    <m/>
    <n v="30"/>
    <x v="6"/>
    <x v="219"/>
    <x v="18"/>
    <m/>
    <n v="0"/>
    <x v="0"/>
    <x v="0"/>
    <s v="SI"/>
    <s v="SI"/>
    <s v="SI"/>
    <n v="0"/>
    <n v="1"/>
    <s v="PROVEEDORES"/>
    <x v="43"/>
    <x v="10"/>
    <n v="468"/>
    <n v="18"/>
    <n v="0.2"/>
  </r>
  <r>
    <d v="2019-10-25T00:00:00"/>
    <d v="1899-12-30T14:00:00"/>
    <d v="1899-12-30T14:00:00"/>
    <m/>
    <x v="1"/>
    <s v="JAR"/>
    <d v="2019-10-25T14:00:00"/>
    <n v="30421"/>
    <s v="CARIBU"/>
    <s v="Carga"/>
    <x v="1"/>
    <n v="13.5"/>
    <n v="26"/>
    <x v="2"/>
    <s v="COOP.SAN SEBASTIAN"/>
    <s v="DDP Cliente Inyección"/>
    <s v="SEVILLA"/>
    <m/>
    <s v="•_x0009_1865-JYS // R-6416-BBV"/>
    <m/>
    <m/>
    <n v="45"/>
    <x v="2"/>
    <x v="219"/>
    <x v="42"/>
    <m/>
    <n v="1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12:00:00"/>
    <d v="1899-12-30T12:00:00"/>
    <m/>
    <x v="1"/>
    <s v="JAR"/>
    <d v="2019-10-25T12:00:00"/>
    <n v="30421"/>
    <s v="CARIBU"/>
    <s v="Carga"/>
    <x v="1"/>
    <n v="13.5"/>
    <n v="26"/>
    <x v="2"/>
    <s v="COOP.SAN SEBASTIAN"/>
    <s v="DDP Cliente Inyección"/>
    <s v="SEVILLA"/>
    <m/>
    <s v="6957-JBY // R-3822-BCS"/>
    <m/>
    <m/>
    <n v="45"/>
    <x v="3"/>
    <x v="219"/>
    <x v="4"/>
    <m/>
    <n v="1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19:00:00"/>
    <d v="1899-12-30T19:00:00"/>
    <m/>
    <x v="1"/>
    <s v="JAR"/>
    <d v="2019-10-25T19:00:00"/>
    <n v="30421"/>
    <s v="CARIBU"/>
    <s v="Carga"/>
    <x v="1"/>
    <n v="13.5"/>
    <n v="26"/>
    <x v="2"/>
    <s v="COOP.SAN SEBASTIAN"/>
    <s v="DDP Cliente Inyección"/>
    <s v="SEVILLA"/>
    <m/>
    <s v="6070-JFZ // R-6268-BCY"/>
    <m/>
    <m/>
    <n v="45"/>
    <x v="2"/>
    <x v="219"/>
    <x v="48"/>
    <m/>
    <n v="1"/>
    <x v="0"/>
    <x v="0"/>
    <s v="SI"/>
    <s v="SI"/>
    <s v="Adelanto"/>
    <n v="0"/>
    <n v="1"/>
    <s v="TRANS. PROPIO"/>
    <x v="43"/>
    <x v="10"/>
    <n v="468"/>
    <n v="18"/>
    <n v="0.2"/>
  </r>
  <r>
    <d v="2019-10-25T00:00:00"/>
    <d v="1899-12-30T21:00:00"/>
    <d v="1899-12-30T21:00:00"/>
    <m/>
    <x v="1"/>
    <s v="JAR"/>
    <d v="2019-10-25T21:00:00"/>
    <n v="3680597539"/>
    <s v="SUS MEDIOS"/>
    <s v="Carga"/>
    <x v="1"/>
    <n v="13.5"/>
    <n v="26"/>
    <x v="0"/>
    <s v="CHEP"/>
    <s v="Retira cliente Inyección"/>
    <s v="Varios"/>
    <m/>
    <m/>
    <m/>
    <m/>
    <n v="60"/>
    <x v="6"/>
    <x v="219"/>
    <x v="14"/>
    <m/>
    <n v="1"/>
    <x v="0"/>
    <x v="0"/>
    <s v="SI"/>
    <s v="SI"/>
    <s v="Adelanto"/>
    <n v="0"/>
    <n v="1"/>
    <s v="CLIENTES"/>
    <x v="43"/>
    <x v="10"/>
    <n v="468"/>
    <n v="18"/>
    <n v="0.2"/>
  </r>
  <r>
    <d v="2019-10-25T00:00:00"/>
    <d v="1899-12-30T16:00:00"/>
    <d v="1899-12-30T16:00:00"/>
    <m/>
    <x v="1"/>
    <s v="JAR"/>
    <d v="2019-10-25T16:00:00"/>
    <n v="30421"/>
    <s v="CARIBU"/>
    <s v="Carga"/>
    <x v="1"/>
    <n v="13.5"/>
    <n v="26"/>
    <x v="2"/>
    <s v="COOP.SAN SEBASTIAN"/>
    <s v="DDP Cliente Inyección"/>
    <s v="SEVILLA"/>
    <m/>
    <s v="3752-GVZ // R-5336-BCL"/>
    <m/>
    <m/>
    <n v="45"/>
    <x v="2"/>
    <x v="219"/>
    <x v="41"/>
    <m/>
    <n v="1"/>
    <x v="0"/>
    <x v="0"/>
    <s v="SI"/>
    <s v="SI"/>
    <s v="Retraso"/>
    <n v="1"/>
    <n v="0"/>
    <s v="TRANS. PROPIO"/>
    <x v="43"/>
    <x v="10"/>
    <n v="468"/>
    <n v="18"/>
    <n v="0.2"/>
  </r>
  <r>
    <d v="2019-10-25T00:00:00"/>
    <d v="1899-12-30T10:00:00"/>
    <d v="1899-12-30T10:00:00"/>
    <m/>
    <x v="1"/>
    <s v="JAR"/>
    <d v="2019-10-25T10:00:00"/>
    <n v="3680597836"/>
    <s v="SUS MEDIOS"/>
    <s v="Carga"/>
    <x v="1"/>
    <n v="13.5"/>
    <n v="26"/>
    <x v="0"/>
    <s v="CHEP"/>
    <s v="Retira cliente Inyección"/>
    <s v="Varios"/>
    <m/>
    <m/>
    <m/>
    <m/>
    <n v="60"/>
    <x v="3"/>
    <x v="219"/>
    <x v="4"/>
    <m/>
    <n v="1"/>
    <x v="0"/>
    <x v="0"/>
    <s v="SI"/>
    <s v="SI"/>
    <s v="Retraso"/>
    <n v="1"/>
    <n v="0"/>
    <s v="CLIENTES"/>
    <x v="43"/>
    <x v="10"/>
    <n v="468"/>
    <n v="18"/>
    <n v="0.2"/>
  </r>
  <r>
    <d v="2019-10-25T00:00:00"/>
    <d v="1899-12-30T11:00:00"/>
    <d v="1899-12-30T11:00:00"/>
    <m/>
    <x v="1"/>
    <s v="JAR"/>
    <d v="2019-10-25T11:00:00"/>
    <m/>
    <s v="SUS MEDIOS"/>
    <s v="Carga"/>
    <x v="1"/>
    <n v="13.5"/>
    <n v="7"/>
    <x v="0"/>
    <s v="AQUA AMBIENT"/>
    <s v="Retira cliente Roto"/>
    <s v="bernis"/>
    <m/>
    <m/>
    <m/>
    <m/>
    <n v="30"/>
    <x v="4"/>
    <x v="219"/>
    <x v="2"/>
    <m/>
    <n v="1"/>
    <x v="0"/>
    <x v="0"/>
    <s v="SI"/>
    <s v="SI"/>
    <s v="SI"/>
    <n v="0"/>
    <n v="1"/>
    <s v="CLIENTES"/>
    <x v="43"/>
    <x v="10"/>
    <n v="468"/>
    <n v="18"/>
    <n v="0.2"/>
  </r>
  <r>
    <d v="2019-10-25T00:00:00"/>
    <d v="1899-12-30T11:30:00"/>
    <d v="1899-12-30T11:30:00"/>
    <m/>
    <x v="1"/>
    <s v="JAR"/>
    <d v="2019-10-25T11:30:00"/>
    <m/>
    <s v="ALGAITRUCK"/>
    <s v="Carga"/>
    <x v="1"/>
    <n v="13.5"/>
    <n v="22"/>
    <x v="0"/>
    <s v="SCHOELLER LORQUI"/>
    <s v="Entre plantas"/>
    <s v="Lorqui"/>
    <m/>
    <m/>
    <m/>
    <m/>
    <n v="60"/>
    <x v="6"/>
    <x v="219"/>
    <x v="3"/>
    <m/>
    <n v="1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10:30:00"/>
    <d v="1899-12-30T10:30:00"/>
    <m/>
    <x v="1"/>
    <s v="JAR"/>
    <d v="2019-10-25T10:30:00"/>
    <m/>
    <s v="ALGAITRUCK"/>
    <s v="Descarga"/>
    <x v="1"/>
    <n v="13.5"/>
    <n v="22"/>
    <x v="0"/>
    <s v="SCHOELLER LORQUI"/>
    <s v="Entre plantas"/>
    <s v="PALAU"/>
    <m/>
    <m/>
    <m/>
    <m/>
    <n v="60"/>
    <x v="6"/>
    <x v="219"/>
    <x v="1"/>
    <m/>
    <n v="1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15:30:00"/>
    <d v="1899-12-30T15:30:00"/>
    <m/>
    <x v="1"/>
    <s v="JAR"/>
    <d v="2019-10-25T15:30:00"/>
    <n v="29339"/>
    <s v="SUS MEDIOS"/>
    <s v="Carga"/>
    <x v="1"/>
    <n v="13.5"/>
    <n v="26"/>
    <x v="0"/>
    <s v="SILENCOR IND."/>
    <s v="Retira cliente Inyección"/>
    <s v="Portugal"/>
    <m/>
    <m/>
    <m/>
    <m/>
    <n v="60"/>
    <x v="2"/>
    <x v="219"/>
    <x v="7"/>
    <m/>
    <n v="1"/>
    <x v="0"/>
    <x v="0"/>
    <s v="SI"/>
    <s v="SI"/>
    <s v="SI"/>
    <n v="0"/>
    <n v="1"/>
    <s v="CLIENTES"/>
    <x v="43"/>
    <x v="10"/>
    <n v="468"/>
    <n v="18"/>
    <n v="0.2"/>
  </r>
  <r>
    <d v="2019-10-25T00:00:00"/>
    <d v="1899-12-30T16:15:00"/>
    <d v="1899-12-30T16:15:00"/>
    <m/>
    <x v="1"/>
    <s v="JAR"/>
    <d v="2019-10-25T16:30:00"/>
    <n v="3680597583"/>
    <s v="SUS MEDIOS"/>
    <s v="Carga"/>
    <x v="1"/>
    <n v="13.5"/>
    <n v="26"/>
    <x v="0"/>
    <s v="CHEP"/>
    <s v="Retira cliente Inyección"/>
    <s v="Varios"/>
    <m/>
    <m/>
    <m/>
    <m/>
    <n v="45"/>
    <x v="0"/>
    <x v="219"/>
    <x v="177"/>
    <m/>
    <n v="1"/>
    <x v="0"/>
    <x v="0"/>
    <s v="SI"/>
    <s v="SI"/>
    <s v="SI"/>
    <n v="0"/>
    <n v="1"/>
    <s v="CLIENTES"/>
    <x v="43"/>
    <x v="10"/>
    <n v="468"/>
    <n v="18"/>
    <n v="0.2"/>
  </r>
  <r>
    <d v="2019-10-25T00:00:00"/>
    <d v="1899-12-30T19:30:00"/>
    <d v="1899-12-30T19:30:00"/>
    <m/>
    <x v="1"/>
    <s v="JAR"/>
    <d v="2019-10-25T19:30:00"/>
    <n v="6007998"/>
    <s v="BREGER"/>
    <s v="Carga"/>
    <x v="1"/>
    <n v="13.5"/>
    <n v="33"/>
    <x v="0"/>
    <s v="SCHOELLER FRANCIA"/>
    <s v="Retira cliente Filial"/>
    <s v="France"/>
    <m/>
    <m/>
    <m/>
    <m/>
    <n v="60"/>
    <x v="0"/>
    <x v="219"/>
    <x v="49"/>
    <m/>
    <n v="1"/>
    <x v="0"/>
    <x v="0"/>
    <s v="SI"/>
    <s v="SI"/>
    <s v="SI"/>
    <n v="0"/>
    <n v="1"/>
    <s v="CLIENTES"/>
    <x v="43"/>
    <x v="10"/>
    <n v="468"/>
    <n v="18"/>
    <n v="0.2"/>
  </r>
  <r>
    <d v="2019-10-25T00:00:00"/>
    <d v="1899-12-30T12:30:00"/>
    <d v="1899-12-30T12:30:00"/>
    <m/>
    <x v="1"/>
    <s v="JAR"/>
    <d v="2019-10-25T12:30:00"/>
    <n v="30080"/>
    <s v="DAVID BERTRAN"/>
    <s v="Carga"/>
    <x v="0"/>
    <n v="3"/>
    <n v="3"/>
    <x v="0"/>
    <s v="FEDERACION FARMACEUTICA"/>
    <s v="DDP Cliente Inyección"/>
    <s v="Gava"/>
    <m/>
    <m/>
    <m/>
    <m/>
    <n v="15"/>
    <x v="5"/>
    <x v="219"/>
    <x v="5"/>
    <m/>
    <n v="0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08:15:00"/>
    <d v="1899-12-30T08:15:00"/>
    <m/>
    <x v="1"/>
    <s v="JAR"/>
    <d v="2019-10-25T08:30:00"/>
    <n v="30080"/>
    <s v="DAVID BERTRAN"/>
    <s v="Carga"/>
    <x v="0"/>
    <n v="3"/>
    <n v="3"/>
    <x v="0"/>
    <s v="FEDERACION FARMACEUTICA"/>
    <s v="DDP Cliente Inyección"/>
    <s v="Gava"/>
    <m/>
    <m/>
    <m/>
    <m/>
    <n v="15"/>
    <x v="5"/>
    <x v="219"/>
    <x v="94"/>
    <m/>
    <n v="0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06:00:00"/>
    <d v="1899-12-30T06:00:00"/>
    <m/>
    <x v="1"/>
    <s v="JAR"/>
    <d v="2019-10-25T06:00:00"/>
    <s v="Tapas Negras"/>
    <s v="SUS MEDIOS"/>
    <s v="Descarga"/>
    <x v="1"/>
    <n v="13.5"/>
    <n v="26"/>
    <x v="0"/>
    <s v="CHEP"/>
    <s v="Proveedor Inyección"/>
    <s v="PALAU"/>
    <m/>
    <m/>
    <m/>
    <m/>
    <n v="60"/>
    <x v="4"/>
    <x v="219"/>
    <x v="4"/>
    <m/>
    <n v="1"/>
    <x v="0"/>
    <x v="0"/>
    <s v="SI"/>
    <s v="SI"/>
    <s v="Retraso"/>
    <n v="1"/>
    <n v="0"/>
    <s v="PROVEEDORES"/>
    <x v="43"/>
    <x v="10"/>
    <n v="468"/>
    <n v="18"/>
    <n v="0.2"/>
  </r>
  <r>
    <d v="2019-10-25T00:00:00"/>
    <d v="1899-12-30T17:30:00"/>
    <d v="1899-12-30T17:30:00"/>
    <m/>
    <x v="1"/>
    <s v="JAR"/>
    <d v="2019-10-25T17:30:00"/>
    <s v="CB-1469"/>
    <s v="NOUTRANSPORT"/>
    <s v="Descarga"/>
    <x v="1"/>
    <n v="13.5"/>
    <n v="26"/>
    <x v="0"/>
    <s v="SCHOELLER SCHWERIN"/>
    <s v="Filial Import"/>
    <s v="PALAU"/>
    <m/>
    <m/>
    <m/>
    <m/>
    <n v="60"/>
    <x v="0"/>
    <x v="219"/>
    <x v="56"/>
    <m/>
    <n v="1"/>
    <x v="0"/>
    <x v="0"/>
    <s v="SI"/>
    <s v="SI"/>
    <s v="SI"/>
    <n v="0"/>
    <n v="1"/>
    <s v="TRANS. PROPIO"/>
    <x v="43"/>
    <x v="10"/>
    <n v="468"/>
    <n v="18"/>
    <n v="0.2"/>
  </r>
  <r>
    <d v="2019-10-25T00:00:00"/>
    <d v="1899-12-30T14:30:00"/>
    <m/>
    <m/>
    <x v="0"/>
    <s v="JAR"/>
    <d v="2019-10-25T14:30:00"/>
    <n v="30197"/>
    <s v="TRANSLINK"/>
    <s v="Carga"/>
    <x v="0"/>
    <n v="1"/>
    <n v="1"/>
    <x v="0"/>
    <s v="VARIOS"/>
    <s v="Retira cliente Roto"/>
    <s v="Murcia"/>
    <m/>
    <m/>
    <m/>
    <m/>
    <n v="10"/>
    <x v="0"/>
    <x v="219"/>
    <x v="12"/>
    <m/>
    <n v="0"/>
    <x v="0"/>
    <x v="0"/>
    <s v="No"/>
    <s v="Sin cita"/>
    <s v="Sin cita"/>
    <n v="1"/>
    <n v="0"/>
    <s v="CLIENTES"/>
    <x v="43"/>
    <x v="10"/>
    <n v="468"/>
    <n v="18"/>
    <n v="0.2"/>
  </r>
  <r>
    <d v="2019-10-28T00:00:00"/>
    <d v="1899-12-30T07:00:00"/>
    <d v="1899-12-30T07:00:00"/>
    <m/>
    <x v="1"/>
    <s v="JAR"/>
    <d v="2019-10-28T07:00:00"/>
    <m/>
    <s v="GONZATRANS"/>
    <s v="Carga"/>
    <x v="1"/>
    <n v="13.5"/>
    <n v="26"/>
    <x v="0"/>
    <s v="GONZATRANS"/>
    <s v="Recogida diaria"/>
    <s v="varios"/>
    <m/>
    <m/>
    <m/>
    <m/>
    <n v="45"/>
    <x v="6"/>
    <x v="220"/>
    <x v="61"/>
    <m/>
    <n v="1"/>
    <x v="0"/>
    <x v="0"/>
    <s v="SI"/>
    <s v="SI"/>
    <s v="SI"/>
    <n v="0"/>
    <n v="1"/>
    <s v="TRANS. PROPIO"/>
    <x v="44"/>
    <x v="10"/>
    <n v="468"/>
    <n v="18"/>
    <n v="0.2"/>
  </r>
  <r>
    <d v="2019-10-28T00:00:00"/>
    <d v="1899-12-30T16:30:00"/>
    <d v="1899-12-30T16:30:00"/>
    <m/>
    <x v="1"/>
    <s v="JAR"/>
    <d v="2019-10-28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20"/>
    <x v="8"/>
    <m/>
    <n v="0"/>
    <x v="0"/>
    <x v="0"/>
    <s v="SI"/>
    <s v="SI"/>
    <s v="SI"/>
    <n v="0"/>
    <n v="1"/>
    <s v="CLIENTES"/>
    <x v="44"/>
    <x v="10"/>
    <n v="468"/>
    <n v="18"/>
    <n v="0.2"/>
  </r>
  <r>
    <d v="2019-10-28T00:00:00"/>
    <d v="1899-12-30T11:45:00"/>
    <d v="1899-12-30T11:45:00"/>
    <m/>
    <x v="1"/>
    <s v="JAR"/>
    <d v="2019-10-28T12:00:00"/>
    <n v="30452"/>
    <s v="SUS MEDIOS"/>
    <s v="Carga"/>
    <x v="0"/>
    <n v="1"/>
    <n v="1"/>
    <x v="0"/>
    <s v="VARIOS"/>
    <s v="Retira cliente Roto"/>
    <s v="Badalona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0-28T00:00:00"/>
    <d v="1899-12-30T08:00:00"/>
    <d v="1899-12-30T08:00:00"/>
    <m/>
    <x v="1"/>
    <s v="JAR"/>
    <d v="2019-10-28T08:00:00"/>
    <n v="6007809"/>
    <s v="KUEHNE NAGEL"/>
    <s v="Carga"/>
    <x v="1"/>
    <n v="13.5"/>
    <n v="22"/>
    <x v="0"/>
    <s v="SCHOELLER ARAB EMIRATES"/>
    <s v="Retira cliente Filial"/>
    <s v="Malaysia"/>
    <m/>
    <m/>
    <m/>
    <m/>
    <n v="60"/>
    <x v="6"/>
    <x v="220"/>
    <x v="9"/>
    <m/>
    <n v="1"/>
    <x v="0"/>
    <x v="0"/>
    <s v="SI"/>
    <s v="SI"/>
    <s v="SI"/>
    <n v="0"/>
    <n v="1"/>
    <s v="CLIENTES"/>
    <x v="44"/>
    <x v="10"/>
    <n v="468"/>
    <n v="18"/>
    <n v="0.2"/>
  </r>
  <r>
    <d v="2019-10-28T00:00:00"/>
    <d v="1899-12-30T10:00:00"/>
    <d v="1899-12-30T10:00:00"/>
    <m/>
    <x v="1"/>
    <s v="JAR"/>
    <d v="2019-10-28T10:00:00"/>
    <n v="6007809"/>
    <s v="KUEHNE NAGEL"/>
    <s v="Carga"/>
    <x v="1"/>
    <n v="13.5"/>
    <n v="22"/>
    <x v="0"/>
    <s v="SCHOELLER ARAB EMIRATES"/>
    <s v="Retira cliente Filial"/>
    <s v="Malaysia"/>
    <m/>
    <m/>
    <m/>
    <m/>
    <n v="45"/>
    <x v="6"/>
    <x v="220"/>
    <x v="3"/>
    <m/>
    <n v="1"/>
    <x v="0"/>
    <x v="0"/>
    <s v="SI"/>
    <s v="SI"/>
    <s v="Retraso"/>
    <n v="1"/>
    <n v="0"/>
    <s v="CLIENTES"/>
    <x v="44"/>
    <x v="10"/>
    <n v="468"/>
    <n v="18"/>
    <n v="0.2"/>
  </r>
  <r>
    <d v="2019-10-28T00:00:00"/>
    <d v="1899-12-30T12:00:00"/>
    <d v="1899-12-30T12:00:00"/>
    <m/>
    <x v="1"/>
    <s v="JAR"/>
    <d v="2019-10-28T12:00:00"/>
    <n v="6007809"/>
    <s v="KUEHNE NAGEL"/>
    <s v="Carga"/>
    <x v="1"/>
    <n v="13.5"/>
    <n v="22"/>
    <x v="0"/>
    <s v="SCHOELLER ARAB EMIRATES"/>
    <s v="Retira cliente Filial"/>
    <s v="Malaysia"/>
    <m/>
    <m/>
    <m/>
    <m/>
    <n v="45"/>
    <x v="6"/>
    <x v="220"/>
    <x v="5"/>
    <m/>
    <n v="1"/>
    <x v="0"/>
    <x v="0"/>
    <s v="SI"/>
    <s v="SI"/>
    <s v="Retraso"/>
    <n v="1"/>
    <n v="0"/>
    <s v="CLIENTES"/>
    <x v="44"/>
    <x v="10"/>
    <n v="468"/>
    <n v="18"/>
    <n v="0.2"/>
  </r>
  <r>
    <d v="2019-10-28T00:00:00"/>
    <d v="1899-12-30T12:30:00"/>
    <d v="1899-12-30T12:30:00"/>
    <m/>
    <x v="1"/>
    <s v="JAR"/>
    <d v="2019-10-28T12:30:00"/>
    <n v="30335"/>
    <s v="SUS MEDIOS"/>
    <s v="Carga"/>
    <x v="0"/>
    <n v="1"/>
    <n v="2"/>
    <x v="0"/>
    <s v="IBAPAR S.L."/>
    <s v="Retira cliente Inyección"/>
    <s v="MONTORNES"/>
    <m/>
    <m/>
    <m/>
    <m/>
    <n v="10"/>
    <x v="5"/>
    <x v="220"/>
    <x v="5"/>
    <m/>
    <n v="0"/>
    <x v="0"/>
    <x v="0"/>
    <s v="SI"/>
    <s v="SI"/>
    <s v="SI"/>
    <n v="0"/>
    <n v="1"/>
    <s v="CLIENTES"/>
    <x v="44"/>
    <x v="10"/>
    <n v="468"/>
    <n v="18"/>
    <n v="0.2"/>
  </r>
  <r>
    <d v="2019-10-28T00:00:00"/>
    <d v="1899-12-30T14:00:00"/>
    <d v="1899-12-30T14:00:00"/>
    <m/>
    <x v="1"/>
    <s v="JAR"/>
    <d v="2019-10-28T14:00:00"/>
    <s v="CB-1474"/>
    <s v="NOUTRANSPORT"/>
    <s v="Descarga"/>
    <x v="1"/>
    <n v="13.5"/>
    <n v="26"/>
    <x v="0"/>
    <s v="SCHOELLER GAILLON"/>
    <s v="Filial Import"/>
    <s v="PALAU"/>
    <m/>
    <m/>
    <m/>
    <m/>
    <n v="60"/>
    <x v="0"/>
    <x v="220"/>
    <x v="42"/>
    <m/>
    <n v="1"/>
    <x v="0"/>
    <x v="0"/>
    <s v="SI"/>
    <s v="SI"/>
    <s v="SI"/>
    <n v="0"/>
    <n v="1"/>
    <s v="TRANS. PROPIO"/>
    <x v="44"/>
    <x v="10"/>
    <n v="468"/>
    <n v="18"/>
    <n v="0.2"/>
  </r>
  <r>
    <d v="2019-10-28T00:00:00"/>
    <d v="1899-12-30T11:00:00"/>
    <d v="1899-12-30T11:00:00"/>
    <m/>
    <x v="1"/>
    <s v="JAR"/>
    <d v="2019-10-28T11:00:00"/>
    <m/>
    <s v="COBARPLAS"/>
    <s v="Descarga"/>
    <x v="0"/>
    <n v="3"/>
    <n v="6"/>
    <x v="0"/>
    <s v="COBARPLAST"/>
    <s v="Proveedor Roto"/>
    <s v="PALAU"/>
    <m/>
    <m/>
    <m/>
    <m/>
    <n v="40"/>
    <x v="4"/>
    <x v="220"/>
    <x v="5"/>
    <m/>
    <n v="0"/>
    <x v="0"/>
    <x v="0"/>
    <s v="SI"/>
    <s v="SI"/>
    <s v="Retraso"/>
    <n v="1"/>
    <n v="0"/>
    <s v="PROVEEDORES"/>
    <x v="44"/>
    <x v="10"/>
    <n v="468"/>
    <n v="18"/>
    <n v="0.2"/>
  </r>
  <r>
    <d v="2019-10-28T00:00:00"/>
    <d v="1899-12-30T08:30:00"/>
    <d v="1899-12-30T08:30:00"/>
    <m/>
    <x v="1"/>
    <s v="JAR"/>
    <d v="2019-10-28T08:30:00"/>
    <n v="30219"/>
    <s v="DAVID BERTRAN"/>
    <s v="Carga"/>
    <x v="0"/>
    <n v="4"/>
    <n v="4"/>
    <x v="0"/>
    <s v="DAVID BERTRAN"/>
    <s v="DDP Cliente Inyección"/>
    <s v="sant Vicenç de Castellet"/>
    <m/>
    <m/>
    <m/>
    <m/>
    <n v="20"/>
    <x v="6"/>
    <x v="220"/>
    <x v="20"/>
    <m/>
    <n v="0"/>
    <x v="0"/>
    <x v="0"/>
    <s v="SI"/>
    <s v="SI"/>
    <s v="SI"/>
    <n v="0"/>
    <n v="1"/>
    <s v="TRANS. PROPIO"/>
    <x v="44"/>
    <x v="10"/>
    <n v="468"/>
    <n v="18"/>
    <n v="0.2"/>
  </r>
  <r>
    <d v="2019-10-28T00:00:00"/>
    <d v="1899-12-30T10:30:00"/>
    <d v="1899-12-30T10:30:00"/>
    <m/>
    <x v="1"/>
    <s v="JAR"/>
    <d v="2019-10-28T10:30:00"/>
    <n v="30452"/>
    <s v="SUS MEDIOS"/>
    <s v="Carga"/>
    <x v="0"/>
    <n v="1"/>
    <n v="1"/>
    <x v="0"/>
    <s v="VARIOS"/>
    <s v="Retira cliente Roto"/>
    <s v="Barcelona"/>
    <m/>
    <m/>
    <m/>
    <m/>
    <n v="10"/>
    <x v="5"/>
    <x v="220"/>
    <x v="1"/>
    <m/>
    <n v="0"/>
    <x v="0"/>
    <x v="0"/>
    <s v="SI"/>
    <s v="SI"/>
    <s v="SI"/>
    <n v="0"/>
    <n v="1"/>
    <s v="CLIENTES"/>
    <x v="44"/>
    <x v="10"/>
    <n v="468"/>
    <n v="18"/>
    <n v="0.2"/>
  </r>
  <r>
    <d v="2019-10-28T00:00:00"/>
    <d v="1899-12-30T11:10:00"/>
    <m/>
    <m/>
    <x v="0"/>
    <s v="JAR"/>
    <d v="2019-10-28T11:00:00"/>
    <n v="30264"/>
    <s v="SUS MEDIOS"/>
    <s v="Carga"/>
    <x v="0"/>
    <n v="1"/>
    <n v="2"/>
    <x v="0"/>
    <s v="VARIOS"/>
    <s v="Retira cliente Inyección"/>
    <s v="Portugal"/>
    <m/>
    <m/>
    <m/>
    <m/>
    <n v="10"/>
    <x v="6"/>
    <x v="220"/>
    <x v="79"/>
    <m/>
    <n v="0"/>
    <x v="0"/>
    <x v="0"/>
    <s v="No"/>
    <s v="Sin cita"/>
    <s v="Sin cita"/>
    <n v="1"/>
    <n v="0"/>
    <s v="CLIENTES"/>
    <x v="44"/>
    <x v="10"/>
    <n v="468"/>
    <n v="18"/>
    <n v="0.2"/>
  </r>
  <r>
    <d v="2019-10-28T00:00:00"/>
    <d v="1899-12-30T11:30:00"/>
    <d v="1899-12-30T11:30:00"/>
    <m/>
    <x v="1"/>
    <s v="JAR"/>
    <d v="2019-10-28T11:30:00"/>
    <n v="30345"/>
    <s v="DAVID BERTRAN"/>
    <s v="Carga"/>
    <x v="0"/>
    <n v="1"/>
    <n v="1"/>
    <x v="0"/>
    <s v="GRIFOLS"/>
    <s v="DDP Cliente Inyección"/>
    <s v="Parets"/>
    <m/>
    <m/>
    <m/>
    <m/>
    <n v="10"/>
    <x v="6"/>
    <x v="220"/>
    <x v="3"/>
    <m/>
    <n v="0"/>
    <x v="0"/>
    <x v="0"/>
    <s v="SI"/>
    <s v="SI"/>
    <s v="SI"/>
    <n v="0"/>
    <n v="1"/>
    <s v="TRANS. PROPIO"/>
    <x v="44"/>
    <x v="10"/>
    <n v="468"/>
    <n v="18"/>
    <n v="0.2"/>
  </r>
  <r>
    <d v="2019-10-28T00:00:00"/>
    <d v="1899-12-30T16:00:00"/>
    <d v="1899-12-30T16:00:00"/>
    <m/>
    <x v="1"/>
    <s v="JAR"/>
    <d v="2019-10-28T16:00:00"/>
    <n v="29989"/>
    <s v="SESE"/>
    <s v="Carga"/>
    <x v="1"/>
    <n v="13.5"/>
    <n v="26"/>
    <x v="0"/>
    <s v="VALEO"/>
    <s v="Retira cliente Inyección"/>
    <s v="Jaén"/>
    <m/>
    <m/>
    <m/>
    <m/>
    <n v="45"/>
    <x v="0"/>
    <x v="220"/>
    <x v="13"/>
    <m/>
    <n v="1"/>
    <x v="0"/>
    <x v="0"/>
    <s v="SI"/>
    <s v="SI"/>
    <s v="SI"/>
    <n v="0"/>
    <n v="1"/>
    <s v="CLIENTES"/>
    <x v="44"/>
    <x v="10"/>
    <n v="468"/>
    <n v="18"/>
    <n v="0.2"/>
  </r>
  <r>
    <d v="2019-10-28T00:00:00"/>
    <d v="1899-12-30T13:00:00"/>
    <d v="1899-12-30T13:00:00"/>
    <m/>
    <x v="1"/>
    <s v="JAR"/>
    <d v="2019-10-28T13:00:00"/>
    <n v="28955"/>
    <s v="SUS MEDIOS"/>
    <s v="Carga"/>
    <x v="1"/>
    <n v="13.5"/>
    <n v="26"/>
    <x v="0"/>
    <s v="AKWEL VIGO SPAIN"/>
    <s v="Retira cliente Inyección"/>
    <s v="Pontevedra"/>
    <m/>
    <m/>
    <m/>
    <m/>
    <n v="60"/>
    <x v="2"/>
    <x v="220"/>
    <x v="12"/>
    <m/>
    <n v="1"/>
    <x v="0"/>
    <x v="0"/>
    <s v="SI"/>
    <s v="SI"/>
    <s v="Retraso"/>
    <n v="1"/>
    <n v="0"/>
    <s v="CLIENTES"/>
    <x v="44"/>
    <x v="10"/>
    <n v="468"/>
    <n v="18"/>
    <n v="0.2"/>
  </r>
  <r>
    <d v="2019-10-28T00:00:00"/>
    <d v="1899-12-30T15:30:00"/>
    <d v="1899-12-30T15:30:00"/>
    <m/>
    <x v="1"/>
    <s v="JAR"/>
    <d v="2019-10-28T15:30:00"/>
    <n v="3680597626"/>
    <s v="SUS MEDIOS"/>
    <s v="Carga"/>
    <x v="1"/>
    <n v="13.5"/>
    <n v="26"/>
    <x v="0"/>
    <s v="CHEP"/>
    <s v="Retira cliente Inyección"/>
    <s v="Varios"/>
    <m/>
    <m/>
    <m/>
    <m/>
    <n v="60"/>
    <x v="2"/>
    <x v="220"/>
    <x v="7"/>
    <m/>
    <n v="1"/>
    <x v="0"/>
    <x v="0"/>
    <s v="SI"/>
    <s v="SI"/>
    <s v="SI"/>
    <n v="0"/>
    <n v="1"/>
    <s v="CLIENTES"/>
    <x v="44"/>
    <x v="10"/>
    <n v="468"/>
    <n v="18"/>
    <n v="0.2"/>
  </r>
  <r>
    <d v="2019-10-28T00:00:00"/>
    <d v="1899-12-30T13:30:00"/>
    <m/>
    <m/>
    <x v="0"/>
    <s v="JAR"/>
    <d v="2019-10-28T13:30:00"/>
    <m/>
    <s v="SUS MEDIOS"/>
    <s v="Descarga"/>
    <x v="0"/>
    <n v="5"/>
    <n v="4"/>
    <x v="0"/>
    <s v="ALQUI-ENVAS"/>
    <s v="Proveedor Roto"/>
    <s v="PALAU"/>
    <m/>
    <m/>
    <m/>
    <m/>
    <n v="20"/>
    <x v="4"/>
    <x v="220"/>
    <x v="6"/>
    <m/>
    <n v="0"/>
    <x v="0"/>
    <x v="0"/>
    <s v="No"/>
    <s v="Sin cita"/>
    <s v="Sin cita"/>
    <n v="1"/>
    <n v="0"/>
    <s v="PROVEEDORES"/>
    <x v="44"/>
    <x v="10"/>
    <n v="468"/>
    <n v="18"/>
    <n v="0.2"/>
  </r>
  <r>
    <d v="2019-10-28T00:00:00"/>
    <d v="1899-12-30T17:30:00"/>
    <d v="1899-12-30T17:30:00"/>
    <m/>
    <x v="1"/>
    <s v="JAR"/>
    <d v="2019-10-28T17:30:00"/>
    <n v="6007913"/>
    <s v="BREGER"/>
    <s v="Carga"/>
    <x v="0"/>
    <n v="3"/>
    <n v="5"/>
    <x v="0"/>
    <s v="SCHOELLER FRANCIA"/>
    <s v="Retira cliente Filial"/>
    <s v="France"/>
    <m/>
    <m/>
    <m/>
    <m/>
    <n v="30"/>
    <x v="2"/>
    <x v="221"/>
    <x v="56"/>
    <m/>
    <n v="0"/>
    <x v="0"/>
    <x v="0"/>
    <s v="SI"/>
    <s v="Retraso"/>
    <s v="Retraso"/>
    <n v="1"/>
    <n v="0"/>
    <s v="CLIENTES"/>
    <x v="44"/>
    <x v="10"/>
    <n v="468"/>
    <n v="18"/>
    <n v="0.2"/>
  </r>
  <r>
    <d v="2019-10-28T00:00:00"/>
    <d v="1899-12-30T14:30:00"/>
    <d v="1899-12-30T14:30:00"/>
    <m/>
    <x v="1"/>
    <s v="JAR"/>
    <d v="2019-10-28T14:30:00"/>
    <m/>
    <s v="GONZATRANS"/>
    <s v="Descarga"/>
    <x v="0"/>
    <n v="6"/>
    <n v="10"/>
    <x v="0"/>
    <s v="SERRADORA DOMENECH"/>
    <s v="Proveedor Inyección"/>
    <s v="PALAU"/>
    <m/>
    <m/>
    <m/>
    <m/>
    <n v="30"/>
    <x v="2"/>
    <x v="220"/>
    <x v="12"/>
    <m/>
    <n v="0"/>
    <x v="0"/>
    <x v="0"/>
    <s v="SI"/>
    <s v="SI"/>
    <s v="SI"/>
    <n v="0"/>
    <n v="1"/>
    <s v="PROVEEDORES"/>
    <x v="44"/>
    <x v="10"/>
    <n v="468"/>
    <n v="18"/>
    <n v="0.2"/>
  </r>
  <r>
    <d v="2019-10-28T00:00:00"/>
    <d v="1899-12-30T19:00:00"/>
    <d v="1899-12-30T19:00:00"/>
    <m/>
    <x v="1"/>
    <s v="JAR"/>
    <d v="2019-10-28T19:00:00"/>
    <n v="6007877"/>
    <s v="BREGER"/>
    <s v="Carga"/>
    <x v="1"/>
    <n v="13.5"/>
    <n v="26"/>
    <x v="0"/>
    <s v="SCHOELLER FRANCIA"/>
    <s v="Retira cliente Filial"/>
    <s v="Gaillon"/>
    <m/>
    <m/>
    <m/>
    <m/>
    <n v="60"/>
    <x v="2"/>
    <x v="220"/>
    <x v="57"/>
    <m/>
    <n v="1"/>
    <x v="0"/>
    <x v="0"/>
    <s v="SI"/>
    <s v="SI"/>
    <s v="SI"/>
    <n v="0"/>
    <n v="1"/>
    <s v="CLIENTES"/>
    <x v="44"/>
    <x v="10"/>
    <n v="468"/>
    <n v="18"/>
    <n v="0.2"/>
  </r>
  <r>
    <d v="2019-10-29T00:00:00"/>
    <d v="1899-12-30T18:30:00"/>
    <d v="1899-12-30T18:30:00"/>
    <m/>
    <x v="1"/>
    <s v="JAR"/>
    <d v="2019-10-29T18:30:00"/>
    <m/>
    <s v="GONZATRANS"/>
    <s v="Carga"/>
    <x v="1"/>
    <n v="13.5"/>
    <n v="26"/>
    <x v="0"/>
    <s v="GONZATRANS"/>
    <s v="Recogida diaria"/>
    <s v="varios"/>
    <m/>
    <m/>
    <m/>
    <m/>
    <n v="60"/>
    <x v="0"/>
    <x v="221"/>
    <x v="201"/>
    <m/>
    <n v="1"/>
    <x v="0"/>
    <x v="0"/>
    <s v="SI"/>
    <s v="SI"/>
    <s v="Retraso"/>
    <n v="1"/>
    <n v="0"/>
    <s v="TRANS. PROPIO"/>
    <x v="44"/>
    <x v="10"/>
    <n v="468"/>
    <n v="18"/>
    <n v="0.2"/>
  </r>
  <r>
    <d v="2019-10-29T00:00:00"/>
    <d v="1899-12-30T16:30:00"/>
    <d v="1899-12-30T16:30:00"/>
    <m/>
    <x v="1"/>
    <s v="JAR"/>
    <d v="2019-10-29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21"/>
    <x v="8"/>
    <m/>
    <n v="0"/>
    <x v="0"/>
    <x v="0"/>
    <s v="SI"/>
    <s v="SI"/>
    <s v="SI"/>
    <n v="0"/>
    <n v="1"/>
    <s v="CLIENTES"/>
    <x v="44"/>
    <x v="10"/>
    <n v="468"/>
    <n v="18"/>
    <n v="0.2"/>
  </r>
  <r>
    <d v="2019-10-29T00:00:00"/>
    <d v="1899-12-30T18:00:00"/>
    <d v="1899-12-30T18:00:00"/>
    <m/>
    <x v="1"/>
    <s v="JAR"/>
    <d v="2019-10-29T18:00:00"/>
    <s v="29989-988-092"/>
    <s v="SESE"/>
    <s v="Carga"/>
    <x v="1"/>
    <n v="13.5"/>
    <n v="26"/>
    <x v="0"/>
    <s v="VALEO"/>
    <s v="Retira cliente Inyección"/>
    <s v="Jaén"/>
    <m/>
    <m/>
    <m/>
    <m/>
    <m/>
    <x v="10"/>
    <x v="23"/>
    <x v="119"/>
    <m/>
    <n v="1"/>
    <x v="1"/>
    <x v="1"/>
    <s v="N/A"/>
    <s v="N/A"/>
    <s v="N/A"/>
    <n v="1"/>
    <n v="0"/>
    <s v="CLIENTES"/>
    <x v="5"/>
    <x v="2"/>
    <n v="468"/>
    <n v="18"/>
    <n v="0.2"/>
  </r>
  <r>
    <d v="2019-10-29T00:00:00"/>
    <d v="1899-12-30T21:30:00"/>
    <d v="1899-12-30T21:30:00"/>
    <m/>
    <x v="1"/>
    <s v="JAR"/>
    <d v="2019-10-29T21:30:00"/>
    <n v="3680597642"/>
    <s v="SUS MEDIOS"/>
    <s v="Carga"/>
    <x v="1"/>
    <n v="13.5"/>
    <n v="26"/>
    <x v="0"/>
    <s v="CHEP"/>
    <s v="Retira cliente Inyección"/>
    <s v="Varios"/>
    <m/>
    <m/>
    <m/>
    <m/>
    <n v="60"/>
    <x v="0"/>
    <x v="221"/>
    <x v="8"/>
    <m/>
    <n v="1"/>
    <x v="0"/>
    <x v="0"/>
    <s v="SI"/>
    <s v="SI"/>
    <s v="Adelanto"/>
    <n v="0"/>
    <n v="1"/>
    <s v="CLIENTES"/>
    <x v="44"/>
    <x v="10"/>
    <n v="468"/>
    <n v="18"/>
    <n v="0.2"/>
  </r>
  <r>
    <d v="2019-10-29T00:00:00"/>
    <d v="1899-12-30T07:30:00"/>
    <d v="1899-12-30T07:30:00"/>
    <m/>
    <x v="1"/>
    <s v="JAR"/>
    <d v="2019-10-29T07:30:00"/>
    <m/>
    <s v="SUS MEDIOS"/>
    <s v="Descarga"/>
    <x v="0"/>
    <n v="12"/>
    <n v="6"/>
    <x v="0"/>
    <s v="SERRADORA DOMENECH"/>
    <s v="Proveedor Inyección"/>
    <s v="PALAU"/>
    <m/>
    <m/>
    <m/>
    <m/>
    <n v="40"/>
    <x v="6"/>
    <x v="221"/>
    <x v="18"/>
    <m/>
    <n v="0"/>
    <x v="0"/>
    <x v="0"/>
    <s v="SI"/>
    <s v="SI"/>
    <s v="SI"/>
    <n v="0"/>
    <n v="1"/>
    <s v="PROVEEDORES"/>
    <x v="44"/>
    <x v="10"/>
    <n v="468"/>
    <n v="18"/>
    <n v="0.2"/>
  </r>
  <r>
    <d v="2019-10-29T00:00:00"/>
    <d v="1899-12-30T14:00:00"/>
    <d v="1899-12-30T14:00:00"/>
    <m/>
    <x v="1"/>
    <s v="JAR"/>
    <d v="2019-10-29T14:00:00"/>
    <n v="30119"/>
    <s v="GONZATRANS"/>
    <s v="Carga"/>
    <x v="0"/>
    <n v="9"/>
    <n v="18"/>
    <x v="0"/>
    <s v="QUESOS CERRATO"/>
    <s v="DDP Cliente Inyección"/>
    <s v="Palencia"/>
    <m/>
    <m/>
    <m/>
    <m/>
    <n v="40"/>
    <x v="4"/>
    <x v="221"/>
    <x v="37"/>
    <m/>
    <n v="0"/>
    <x v="0"/>
    <x v="0"/>
    <s v="SI"/>
    <s v="SI"/>
    <s v="Adelanto"/>
    <n v="0"/>
    <n v="1"/>
    <s v="TRANS. PROPIO"/>
    <x v="44"/>
    <x v="10"/>
    <n v="468"/>
    <n v="18"/>
    <n v="0.2"/>
  </r>
  <r>
    <d v="2019-10-29T00:00:00"/>
    <d v="1899-12-30T11:00:00"/>
    <d v="1899-12-30T11:00:00"/>
    <m/>
    <x v="1"/>
    <s v="JAR"/>
    <d v="2019-10-29T11:00:00"/>
    <n v="29999"/>
    <s v="GONZATRANS"/>
    <s v="Carga"/>
    <x v="1"/>
    <n v="13.5"/>
    <n v="26"/>
    <x v="0"/>
    <s v="DS SMITH CARTON PLASTICOS"/>
    <s v="DDP Cliente Inyección"/>
    <s v="Mataro"/>
    <m/>
    <m/>
    <m/>
    <m/>
    <n v="60"/>
    <x v="2"/>
    <x v="221"/>
    <x v="42"/>
    <m/>
    <n v="1"/>
    <x v="0"/>
    <x v="0"/>
    <s v="SI"/>
    <s v="SI"/>
    <s v="Retraso"/>
    <n v="1"/>
    <n v="0"/>
    <s v="TRANS. PROPIO"/>
    <x v="44"/>
    <x v="10"/>
    <n v="468"/>
    <n v="18"/>
    <n v="0.2"/>
  </r>
  <r>
    <d v="2019-10-29T00:00:00"/>
    <d v="1899-12-30T08:00:00"/>
    <d v="1899-12-30T08:00:00"/>
    <m/>
    <x v="1"/>
    <s v="JAR"/>
    <d v="2019-10-29T08:00:00"/>
    <m/>
    <s v="DAVID BERTRAN"/>
    <s v="Carga"/>
    <x v="0"/>
    <n v="4"/>
    <n v="6"/>
    <x v="0"/>
    <s v="RESIDUOS "/>
    <s v="Recogida diaria"/>
    <s v="La llagosta"/>
    <m/>
    <m/>
    <m/>
    <m/>
    <n v="20"/>
    <x v="6"/>
    <x v="221"/>
    <x v="9"/>
    <m/>
    <n v="0"/>
    <x v="0"/>
    <x v="0"/>
    <s v="SI"/>
    <s v="SI"/>
    <s v="SI"/>
    <n v="0"/>
    <n v="1"/>
    <s v="TRANS. PROPIO"/>
    <x v="44"/>
    <x v="10"/>
    <n v="468"/>
    <n v="18"/>
    <n v="0.2"/>
  </r>
  <r>
    <d v="2019-10-29T00:00:00"/>
    <d v="1899-12-30T09:30:00"/>
    <d v="1899-12-30T09:30:00"/>
    <m/>
    <x v="1"/>
    <s v="JAR"/>
    <d v="2019-10-29T09:30:00"/>
    <n v="30318"/>
    <s v="DAVID BERTRAN"/>
    <s v="Carga"/>
    <x v="0"/>
    <n v="4"/>
    <n v="5"/>
    <x v="0"/>
    <s v="DOGA"/>
    <s v="DDP Cliente Inyección"/>
    <s v="Abrera"/>
    <m/>
    <m/>
    <m/>
    <m/>
    <n v="20"/>
    <x v="6"/>
    <x v="221"/>
    <x v="0"/>
    <m/>
    <n v="0"/>
    <x v="0"/>
    <x v="0"/>
    <s v="SI"/>
    <s v="SI"/>
    <s v="SI"/>
    <n v="0"/>
    <n v="1"/>
    <s v="TRANS. PROPIO"/>
    <x v="44"/>
    <x v="10"/>
    <n v="468"/>
    <n v="18"/>
    <n v="0.2"/>
  </r>
  <r>
    <d v="2019-10-29T00:00:00"/>
    <d v="1899-12-30T15:00:00"/>
    <d v="1899-12-30T15:00:00"/>
    <m/>
    <x v="1"/>
    <s v="JAR"/>
    <d v="2019-10-29T15:00:00"/>
    <n v="30396"/>
    <s v="J G H"/>
    <s v="Carga"/>
    <x v="1"/>
    <n v="13.5"/>
    <n v="26"/>
    <x v="2"/>
    <s v="ALIPER EUROPA"/>
    <s v="Retira cliente Inyección"/>
    <s v="Murcia"/>
    <m/>
    <s v="3292JGH R1777BDC"/>
    <m/>
    <m/>
    <n v="45"/>
    <x v="2"/>
    <x v="221"/>
    <x v="39"/>
    <m/>
    <n v="1"/>
    <x v="0"/>
    <x v="0"/>
    <s v="SI"/>
    <s v="SI"/>
    <s v="SI"/>
    <n v="0"/>
    <n v="1"/>
    <s v="CLIENTES"/>
    <x v="44"/>
    <x v="10"/>
    <n v="468"/>
    <n v="18"/>
    <n v="0.2"/>
  </r>
  <r>
    <d v="2019-10-29T00:00:00"/>
    <d v="1899-12-30T16:00:00"/>
    <d v="1899-12-30T16:00:00"/>
    <m/>
    <x v="1"/>
    <s v="JAR"/>
    <d v="2019-10-29T16:00:00"/>
    <s v="3039-29875"/>
    <s v="J G H"/>
    <s v="Carga"/>
    <x v="1"/>
    <n v="13.5"/>
    <n v="26"/>
    <x v="2"/>
    <s v="ALIPER EUROPA"/>
    <s v="Retira cliente Inyección"/>
    <s v="Murcia"/>
    <m/>
    <s v="0027KFR  R9700BCW"/>
    <m/>
    <m/>
    <n v="45"/>
    <x v="2"/>
    <x v="221"/>
    <x v="13"/>
    <m/>
    <n v="1"/>
    <x v="0"/>
    <x v="0"/>
    <s v="SI"/>
    <s v="SI"/>
    <s v="SI"/>
    <n v="0"/>
    <n v="1"/>
    <s v="CLIENTES"/>
    <x v="44"/>
    <x v="10"/>
    <n v="468"/>
    <n v="18"/>
    <n v="0.2"/>
  </r>
  <r>
    <d v="2019-10-29T00:00:00"/>
    <d v="1899-12-30T11:30:00"/>
    <d v="1899-12-30T11:30:00"/>
    <m/>
    <x v="1"/>
    <s v="JAR"/>
    <d v="2019-10-29T11:30:00"/>
    <s v="29504-27713"/>
    <s v="SESE"/>
    <s v="Carga"/>
    <x v="1"/>
    <n v="13.5"/>
    <n v="24"/>
    <x v="0"/>
    <s v="VALEO MARRUECOS"/>
    <s v="Retira cliente Inyección"/>
    <s v="Marruecos"/>
    <m/>
    <m/>
    <m/>
    <m/>
    <n v="240"/>
    <x v="6"/>
    <x v="221"/>
    <x v="3"/>
    <m/>
    <n v="1"/>
    <x v="0"/>
    <x v="0"/>
    <s v="SI"/>
    <s v="SI"/>
    <s v="SI"/>
    <n v="0"/>
    <n v="1"/>
    <s v="CLIENTES"/>
    <x v="44"/>
    <x v="10"/>
    <n v="468"/>
    <n v="18"/>
    <n v="0.2"/>
  </r>
  <r>
    <d v="2019-10-29T00:00:00"/>
    <d v="1899-12-30T15:30:00"/>
    <d v="1899-12-30T15:30:00"/>
    <m/>
    <x v="1"/>
    <s v="JAR"/>
    <d v="2019-10-29T15:30:00"/>
    <n v="3680601309"/>
    <s v="SUS MEDIOS"/>
    <s v="Carga"/>
    <x v="1"/>
    <n v="13.5"/>
    <n v="26"/>
    <x v="0"/>
    <s v="CHEP"/>
    <s v="Retira cliente Inyección"/>
    <s v="Varios"/>
    <m/>
    <m/>
    <m/>
    <m/>
    <n v="60"/>
    <x v="0"/>
    <x v="221"/>
    <x v="7"/>
    <m/>
    <n v="1"/>
    <x v="0"/>
    <x v="0"/>
    <s v="SI"/>
    <s v="SI"/>
    <s v="SI"/>
    <n v="0"/>
    <n v="1"/>
    <s v="CLIENTES"/>
    <x v="44"/>
    <x v="10"/>
    <n v="468"/>
    <n v="18"/>
    <n v="0.2"/>
  </r>
  <r>
    <d v="2019-10-29T00:00:00"/>
    <d v="1899-12-30T13:00:00"/>
    <d v="1899-12-30T13:00:00"/>
    <m/>
    <x v="1"/>
    <s v="JAR"/>
    <d v="2019-10-29T13:00:00"/>
    <m/>
    <s v="DAVID BERTRAN"/>
    <s v="Carga"/>
    <x v="0"/>
    <n v="4"/>
    <n v="4"/>
    <x v="0"/>
    <s v="RESIDUOS "/>
    <s v="Recogida diaria"/>
    <s v="La llagosta"/>
    <m/>
    <m/>
    <m/>
    <m/>
    <n v="15"/>
    <x v="4"/>
    <x v="221"/>
    <x v="37"/>
    <m/>
    <n v="0"/>
    <x v="0"/>
    <x v="0"/>
    <s v="SI"/>
    <s v="SI"/>
    <s v="SI"/>
    <n v="0"/>
    <n v="1"/>
    <s v="TRANS. PROPIO"/>
    <x v="44"/>
    <x v="10"/>
    <n v="468"/>
    <n v="18"/>
    <n v="0.2"/>
  </r>
  <r>
    <d v="2019-10-29T00:00:00"/>
    <d v="1899-12-30T17:00:00"/>
    <d v="1899-12-30T17:00:00"/>
    <m/>
    <x v="1"/>
    <s v="JAR"/>
    <d v="2019-10-29T17:00:00"/>
    <m/>
    <s v="TRANSABADELL"/>
    <s v="Carga"/>
    <x v="0"/>
    <n v="8"/>
    <n v="15"/>
    <x v="0"/>
    <s v="TRANSABADELL"/>
    <s v="DDP Cliente Inyección"/>
    <s v="varios"/>
    <m/>
    <m/>
    <m/>
    <m/>
    <n v="30"/>
    <x v="0"/>
    <x v="221"/>
    <x v="41"/>
    <m/>
    <n v="0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7:00:00"/>
    <d v="1899-12-30T17:00:00"/>
    <m/>
    <x v="1"/>
    <s v="JAR"/>
    <d v="2019-10-30T17:0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222"/>
    <x v="41"/>
    <m/>
    <n v="0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4:00:00"/>
    <d v="1899-12-30T14:00:00"/>
    <m/>
    <x v="1"/>
    <s v="JAR"/>
    <d v="2019-10-30T14:00:00"/>
    <s v="L-168521 // 30-BM-76"/>
    <s v="SUS MEDIOS"/>
    <s v="Carga"/>
    <x v="0"/>
    <n v="4"/>
    <n v="7"/>
    <x v="0"/>
    <s v="SILENCOR IND."/>
    <s v="Retira cliente Inyección"/>
    <s v="Portugal"/>
    <m/>
    <m/>
    <m/>
    <m/>
    <n v="40"/>
    <x v="2"/>
    <x v="222"/>
    <x v="42"/>
    <m/>
    <n v="0"/>
    <x v="0"/>
    <x v="0"/>
    <s v="SI"/>
    <s v="SI"/>
    <s v="SI"/>
    <n v="0"/>
    <n v="1"/>
    <s v="CLIENTES"/>
    <x v="44"/>
    <x v="10"/>
    <n v="468"/>
    <n v="18"/>
    <n v="0.2"/>
  </r>
  <r>
    <d v="2019-10-30T00:00:00"/>
    <d v="1899-12-30T12:00:00"/>
    <d v="1899-12-30T12:00:00"/>
    <m/>
    <x v="1"/>
    <s v="JAR"/>
    <d v="2019-10-30T12:00:00"/>
    <m/>
    <s v="SUS MEDIOS"/>
    <s v="Descarga"/>
    <x v="0"/>
    <n v="1"/>
    <n v="1"/>
    <x v="0"/>
    <s v="PUROMASTER"/>
    <s v="Proveedor Inyección"/>
    <s v="PALAU"/>
    <m/>
    <m/>
    <m/>
    <m/>
    <n v="10"/>
    <x v="5"/>
    <x v="222"/>
    <x v="4"/>
    <m/>
    <n v="0"/>
    <x v="0"/>
    <x v="0"/>
    <s v="SI"/>
    <s v="SI"/>
    <s v="SI"/>
    <n v="0"/>
    <n v="1"/>
    <s v="PROVEEDORES"/>
    <x v="44"/>
    <x v="10"/>
    <n v="468"/>
    <n v="18"/>
    <n v="0.2"/>
  </r>
  <r>
    <d v="2019-10-30T00:00:00"/>
    <d v="1899-12-30T10:00:00"/>
    <d v="1899-12-30T10:00:00"/>
    <m/>
    <x v="1"/>
    <s v="JAR"/>
    <d v="2019-10-30T10:00:00"/>
    <n v="30048"/>
    <s v="SUS MEDIOS"/>
    <s v="Carga"/>
    <x v="0"/>
    <n v="5"/>
    <n v="10"/>
    <x v="0"/>
    <s v="VENANCI MONCADA"/>
    <s v="Retira cliente Inyección"/>
    <s v="TARRAGONA"/>
    <m/>
    <m/>
    <m/>
    <m/>
    <n v="30"/>
    <x v="6"/>
    <x v="222"/>
    <x v="22"/>
    <m/>
    <n v="0"/>
    <x v="0"/>
    <x v="0"/>
    <s v="SI"/>
    <s v="SI"/>
    <s v="Adelanto"/>
    <n v="0"/>
    <n v="1"/>
    <s v="CLIENTES"/>
    <x v="44"/>
    <x v="10"/>
    <n v="468"/>
    <n v="18"/>
    <n v="0.2"/>
  </r>
  <r>
    <d v="2019-10-30T00:00:00"/>
    <d v="1899-12-30T09:30:00"/>
    <d v="1899-12-30T09:30:00"/>
    <m/>
    <x v="1"/>
    <s v="JAR"/>
    <d v="2019-10-30T09:30:00"/>
    <m/>
    <s v="SUS MEDIOS"/>
    <s v="Descarga"/>
    <x v="0"/>
    <n v="12"/>
    <n v="6"/>
    <x v="0"/>
    <s v="SERRADORA DOMENECH"/>
    <s v="Proveedor Inyección"/>
    <s v="PALAU"/>
    <m/>
    <m/>
    <m/>
    <m/>
    <n v="30"/>
    <x v="6"/>
    <x v="222"/>
    <x v="0"/>
    <m/>
    <n v="0"/>
    <x v="0"/>
    <x v="0"/>
    <s v="SI"/>
    <s v="SI"/>
    <s v="SI"/>
    <n v="0"/>
    <n v="1"/>
    <s v="PROVEEDORES"/>
    <x v="44"/>
    <x v="10"/>
    <n v="468"/>
    <n v="18"/>
    <n v="0.2"/>
  </r>
  <r>
    <d v="2019-10-30T00:00:00"/>
    <d v="1899-12-30T12:30:00"/>
    <d v="1899-12-30T12:30:00"/>
    <m/>
    <x v="1"/>
    <s v="JAR"/>
    <d v="2019-10-30T12:30:00"/>
    <n v="30177"/>
    <s v="GONZATRANS"/>
    <s v="Carga"/>
    <x v="1"/>
    <n v="13.5"/>
    <n v="20"/>
    <x v="0"/>
    <s v="FEDERACION FARMACEUTICA"/>
    <s v="DDP Cliente Inyección"/>
    <s v="Massanassa"/>
    <m/>
    <m/>
    <m/>
    <m/>
    <n v="60"/>
    <x v="6"/>
    <x v="222"/>
    <x v="5"/>
    <m/>
    <n v="1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1:30:00"/>
    <d v="1899-12-30T11:30:00"/>
    <m/>
    <x v="1"/>
    <s v="JAR"/>
    <d v="2019-10-30T11:3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222"/>
    <x v="3"/>
    <m/>
    <n v="1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3:00:00"/>
    <d v="1899-12-30T13:00:00"/>
    <m/>
    <x v="1"/>
    <s v="JAR"/>
    <d v="2019-10-30T13:00:00"/>
    <m/>
    <s v="ALGAITRUCK"/>
    <s v="Carga"/>
    <x v="1"/>
    <n v="13.5"/>
    <n v="26"/>
    <x v="0"/>
    <s v="SCHOELLER LORQUI"/>
    <s v="Entre plantas"/>
    <s v="Murcia"/>
    <m/>
    <m/>
    <m/>
    <m/>
    <n v="60"/>
    <x v="6"/>
    <x v="222"/>
    <x v="37"/>
    <m/>
    <n v="1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4:30:00"/>
    <d v="1899-12-30T14:30:00"/>
    <m/>
    <x v="1"/>
    <s v="JAR"/>
    <d v="2019-10-30T14:30:00"/>
    <n v="29803"/>
    <s v="SUS MEDIOS"/>
    <s v="Carga"/>
    <x v="0"/>
    <n v="1"/>
    <n v="1"/>
    <x v="0"/>
    <s v="CHASSIS BRAKES"/>
    <s v="Retira cliente Inyección"/>
    <s v="Portugal"/>
    <m/>
    <m/>
    <m/>
    <m/>
    <n v="15"/>
    <x v="2"/>
    <x v="221"/>
    <x v="200"/>
    <m/>
    <n v="0"/>
    <x v="0"/>
    <x v="0"/>
    <s v="SI"/>
    <s v="Adelanto"/>
    <s v="Adelanto"/>
    <n v="0"/>
    <n v="1"/>
    <s v="CLIENTES"/>
    <x v="44"/>
    <x v="10"/>
    <n v="468"/>
    <n v="18"/>
    <n v="0.2"/>
  </r>
  <r>
    <d v="2019-10-30T00:00:00"/>
    <d v="1899-12-30T13:30:00"/>
    <d v="1899-12-30T13:30:00"/>
    <m/>
    <x v="1"/>
    <s v="JAR"/>
    <d v="2019-10-30T13:30:00"/>
    <s v="CB-1477"/>
    <s v="MORARTE"/>
    <s v="Descarga"/>
    <x v="0"/>
    <n v="4"/>
    <n v="8"/>
    <x v="0"/>
    <s v="SCHOELLER POLONIA"/>
    <s v="Filial Import"/>
    <s v="PALAU"/>
    <m/>
    <m/>
    <m/>
    <m/>
    <n v="20"/>
    <x v="5"/>
    <x v="222"/>
    <x v="2"/>
    <m/>
    <n v="0"/>
    <x v="0"/>
    <x v="0"/>
    <s v="SI"/>
    <s v="SI"/>
    <s v="Adelanto"/>
    <n v="0"/>
    <n v="1"/>
    <s v="TRANS. PROPIO"/>
    <x v="44"/>
    <x v="10"/>
    <n v="468"/>
    <n v="18"/>
    <n v="0.2"/>
  </r>
  <r>
    <d v="2019-10-30T00:00:00"/>
    <d v="1899-12-30T15:30:00"/>
    <d v="1899-12-30T15:30:00"/>
    <m/>
    <x v="1"/>
    <s v="JAR"/>
    <d v="2019-10-30T15:30:00"/>
    <s v="30411+30500+30504+30511"/>
    <s v="SUS MEDIOS"/>
    <s v="Carga"/>
    <x v="0"/>
    <n v="5"/>
    <n v="9"/>
    <x v="0"/>
    <s v="STORE &amp; GO "/>
    <s v="Retira cliente Inyección"/>
    <s v="Portugal"/>
    <m/>
    <s v="C-63452  //  40-22-TG"/>
    <m/>
    <m/>
    <n v="30"/>
    <x v="0"/>
    <x v="222"/>
    <x v="7"/>
    <m/>
    <n v="0"/>
    <x v="0"/>
    <x v="0"/>
    <s v="SI"/>
    <s v="SI"/>
    <s v="SI"/>
    <n v="0"/>
    <n v="1"/>
    <s v="CLIENTES"/>
    <x v="44"/>
    <x v="10"/>
    <n v="468"/>
    <n v="18"/>
    <n v="0.2"/>
  </r>
  <r>
    <d v="2019-10-30T00:00:00"/>
    <d v="1899-12-30T11:00:00"/>
    <d v="1899-12-30T11:00:00"/>
    <m/>
    <x v="1"/>
    <s v="JAR"/>
    <d v="2019-10-30T11:00:00"/>
    <n v="29909"/>
    <s v="RENHUS"/>
    <s v="Carga"/>
    <x v="0"/>
    <n v="2"/>
    <n v="3"/>
    <x v="0"/>
    <s v="CABLERIAS TANGER"/>
    <s v="DDP Cliente Inyección"/>
    <s v="MARRUECOS"/>
    <m/>
    <m/>
    <m/>
    <m/>
    <n v="15"/>
    <x v="6"/>
    <x v="222"/>
    <x v="6"/>
    <m/>
    <n v="0"/>
    <x v="0"/>
    <x v="0"/>
    <s v="SI"/>
    <s v="SI"/>
    <s v="Retraso"/>
    <n v="1"/>
    <n v="0"/>
    <s v="TRANS. PROPIO"/>
    <x v="44"/>
    <x v="10"/>
    <n v="468"/>
    <n v="18"/>
    <n v="0.2"/>
  </r>
  <r>
    <d v="2019-10-30T00:00:00"/>
    <d v="1899-12-30T08:30:00"/>
    <d v="1899-12-30T08:30:00"/>
    <m/>
    <x v="1"/>
    <s v="JAR"/>
    <d v="2019-10-30T08:30:00"/>
    <n v="30230"/>
    <s v="DAVID BERTRAN"/>
    <s v="Carga"/>
    <x v="0"/>
    <n v="4"/>
    <n v="5"/>
    <x v="0"/>
    <s v="DAVID BERTRAN"/>
    <s v="DDP Cliente Inyección"/>
    <s v="Gurb"/>
    <m/>
    <m/>
    <m/>
    <m/>
    <n v="20"/>
    <x v="6"/>
    <x v="222"/>
    <x v="20"/>
    <m/>
    <n v="0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1:45:00"/>
    <d v="1899-12-30T11:45:00"/>
    <m/>
    <x v="1"/>
    <s v="JAR"/>
    <d v="2019-10-30T12:00:00"/>
    <n v="30574"/>
    <s v="DAVID BERTRAN"/>
    <s v="Carga"/>
    <x v="0"/>
    <n v="4"/>
    <n v="4"/>
    <x v="0"/>
    <s v="DAVID BERTRAN"/>
    <s v="DDP Cliente Roto"/>
    <s v="varios"/>
    <s v="Itc y Cpq Iberica"/>
    <m/>
    <m/>
    <m/>
    <n v="15"/>
    <x v="5"/>
    <x v="222"/>
    <x v="63"/>
    <m/>
    <n v="0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2:45:00"/>
    <d v="1899-12-30T12:45:00"/>
    <m/>
    <x v="1"/>
    <s v="JAR"/>
    <d v="2019-10-30T13:00:00"/>
    <m/>
    <s v="DAVID BERTRAN"/>
    <s v="Carga"/>
    <x v="0"/>
    <n v="4"/>
    <n v="3"/>
    <x v="0"/>
    <s v="AQUA AMBIENT"/>
    <s v="DDP Cliente Roto"/>
    <s v="Montmelo"/>
    <m/>
    <m/>
    <m/>
    <m/>
    <n v="15"/>
    <x v="4"/>
    <x v="222"/>
    <x v="54"/>
    <m/>
    <n v="0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8:00:00"/>
    <d v="1899-12-30T18:00:00"/>
    <m/>
    <x v="1"/>
    <s v="JAR"/>
    <d v="2019-10-30T18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0"/>
    <x v="222"/>
    <x v="47"/>
    <m/>
    <n v="1"/>
    <x v="0"/>
    <x v="0"/>
    <s v="SI"/>
    <s v="SI"/>
    <s v="SI"/>
    <n v="0"/>
    <n v="1"/>
    <s v="TRANS. PROPIO"/>
    <x v="44"/>
    <x v="10"/>
    <n v="468"/>
    <n v="18"/>
    <n v="0.2"/>
  </r>
  <r>
    <d v="2019-10-30T00:00:00"/>
    <d v="1899-12-30T17:30:00"/>
    <d v="1899-12-30T17:30:00"/>
    <m/>
    <x v="1"/>
    <s v="JAR"/>
    <d v="2019-10-30T17:30:00"/>
    <m/>
    <s v="GONZATRANS"/>
    <s v="Descarga"/>
    <x v="0"/>
    <n v="7"/>
    <n v="13"/>
    <x v="0"/>
    <s v="GONZATRANS"/>
    <s v="Recogida diaria"/>
    <s v="PALAU"/>
    <m/>
    <m/>
    <m/>
    <m/>
    <n v="30"/>
    <x v="0"/>
    <x v="222"/>
    <x v="56"/>
    <m/>
    <n v="0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16:30:00"/>
    <d v="1899-12-30T16:30:00"/>
    <m/>
    <x v="1"/>
    <s v="JAR"/>
    <d v="2019-10-31T16:30:00"/>
    <m/>
    <s v="TRANSPARETS"/>
    <s v="Carga"/>
    <x v="0"/>
    <n v="4"/>
    <n v="2"/>
    <x v="0"/>
    <s v="AQUA AMBIENT"/>
    <s v="Retira cliente Roto"/>
    <s v="Varios"/>
    <m/>
    <m/>
    <m/>
    <m/>
    <n v="20"/>
    <x v="2"/>
    <x v="223"/>
    <x v="8"/>
    <m/>
    <n v="0"/>
    <x v="0"/>
    <x v="0"/>
    <s v="SI"/>
    <s v="SI"/>
    <s v="SI"/>
    <n v="0"/>
    <n v="1"/>
    <s v="CLIENTES"/>
    <x v="44"/>
    <x v="10"/>
    <n v="468"/>
    <n v="18"/>
    <n v="0.2"/>
  </r>
  <r>
    <d v="2019-10-31T00:00:00"/>
    <d v="1899-12-30T17:00:00"/>
    <d v="1899-12-30T17:00:00"/>
    <m/>
    <x v="1"/>
    <s v="JAR"/>
    <d v="2019-10-31T17:00:00"/>
    <m/>
    <s v="TRANSABADELL"/>
    <s v="Carga"/>
    <x v="0"/>
    <n v="2"/>
    <n v="4"/>
    <x v="0"/>
    <s v="TRANSABADELL"/>
    <s v="DDP Cliente Inyección"/>
    <s v="varios"/>
    <m/>
    <m/>
    <m/>
    <m/>
    <n v="20"/>
    <x v="2"/>
    <x v="223"/>
    <x v="41"/>
    <m/>
    <n v="0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09:00:00"/>
    <d v="1899-12-30T09:00:00"/>
    <m/>
    <x v="1"/>
    <s v="JAR"/>
    <d v="2019-10-31T09:00:00"/>
    <n v="29999"/>
    <s v="GONZATRANS"/>
    <s v="Carga"/>
    <x v="1"/>
    <n v="13.5"/>
    <n v="26"/>
    <x v="0"/>
    <s v="DS SMITH CARTON PLASTICOS"/>
    <s v="DDP Cliente Inyección"/>
    <s v="Mataro"/>
    <m/>
    <m/>
    <m/>
    <m/>
    <n v="60"/>
    <x v="3"/>
    <x v="223"/>
    <x v="22"/>
    <m/>
    <n v="1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09:30:00"/>
    <d v="1899-12-30T09:30:00"/>
    <m/>
    <x v="1"/>
    <s v="JAR"/>
    <d v="2019-10-31T09:30:00"/>
    <m/>
    <s v="ALGAITRUCK"/>
    <s v="Descarga"/>
    <x v="1"/>
    <n v="13.5"/>
    <n v="26"/>
    <x v="0"/>
    <s v="SCHOELLER LORQUI"/>
    <s v="Entre plantas"/>
    <s v="PALAU"/>
    <m/>
    <m/>
    <m/>
    <m/>
    <n v="60"/>
    <x v="3"/>
    <x v="223"/>
    <x v="3"/>
    <m/>
    <n v="1"/>
    <x v="0"/>
    <x v="0"/>
    <s v="SI"/>
    <s v="SI"/>
    <s v="Retraso"/>
    <n v="1"/>
    <n v="0"/>
    <s v="TRANS. PROPIO"/>
    <x v="44"/>
    <x v="10"/>
    <n v="468"/>
    <n v="18"/>
    <n v="0.2"/>
  </r>
  <r>
    <d v="2019-10-31T00:00:00"/>
    <d v="1899-12-30T11:00:00"/>
    <d v="1899-12-30T11:00:00"/>
    <m/>
    <x v="1"/>
    <s v="JAR"/>
    <d v="2019-10-31T11:00:00"/>
    <s v=" CB-1482"/>
    <s v="NOUTRANSPORT"/>
    <s v="Descarga"/>
    <x v="1"/>
    <n v="13.5"/>
    <n v="26"/>
    <x v="0"/>
    <s v="SCHOELLER GAILLON"/>
    <s v="Filial Import"/>
    <s v="PALAU"/>
    <m/>
    <m/>
    <m/>
    <m/>
    <n v="60"/>
    <x v="6"/>
    <x v="223"/>
    <x v="2"/>
    <m/>
    <n v="1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10:00:00"/>
    <d v="1899-12-30T10:00:00"/>
    <m/>
    <x v="1"/>
    <s v="JAR"/>
    <d v="2019-10-31T10:00:00"/>
    <n v="29636"/>
    <s v="GONZATRANS"/>
    <s v="Carga"/>
    <x v="1"/>
    <n v="13.5"/>
    <n v="24"/>
    <x v="0"/>
    <s v="EL CORTE INGLES"/>
    <s v="DDP Cliente Inyección"/>
    <s v="Montornes"/>
    <m/>
    <m/>
    <m/>
    <m/>
    <n v="60"/>
    <x v="3"/>
    <x v="223"/>
    <x v="14"/>
    <m/>
    <n v="1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12:00:00"/>
    <d v="1899-12-30T12:00:00"/>
    <m/>
    <x v="1"/>
    <s v="JAR"/>
    <d v="2019-10-31T12:00:00"/>
    <n v="30142"/>
    <s v="J H L"/>
    <s v="Carga"/>
    <x v="0"/>
    <n v="3"/>
    <n v="6"/>
    <x v="0"/>
    <s v="VARIOS"/>
    <s v="DDP Cliente Inyección"/>
    <s v="Portugal"/>
    <m/>
    <m/>
    <m/>
    <m/>
    <n v="60"/>
    <x v="6"/>
    <x v="223"/>
    <x v="4"/>
    <m/>
    <n v="0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06:30:00"/>
    <d v="1899-12-30T06:30:00"/>
    <m/>
    <x v="1"/>
    <s v="JAR"/>
    <d v="2019-10-31T06:30:00"/>
    <n v="29988"/>
    <s v="SESE"/>
    <s v="Carga"/>
    <x v="1"/>
    <n v="13.5"/>
    <n v="26"/>
    <x v="0"/>
    <s v="VALEO"/>
    <s v="Retira cliente Inyección"/>
    <s v="Jaén"/>
    <m/>
    <m/>
    <m/>
    <m/>
    <n v="60"/>
    <x v="6"/>
    <x v="223"/>
    <x v="0"/>
    <m/>
    <n v="1"/>
    <x v="0"/>
    <x v="0"/>
    <s v="SI"/>
    <s v="SI"/>
    <s v="Retraso"/>
    <n v="1"/>
    <n v="0"/>
    <s v="CLIENTES"/>
    <x v="44"/>
    <x v="10"/>
    <n v="468"/>
    <n v="18"/>
    <n v="0.2"/>
  </r>
  <r>
    <d v="2019-10-31T00:00:00"/>
    <d v="1899-12-30T17:30:00"/>
    <d v="1899-12-30T17:30:00"/>
    <m/>
    <x v="1"/>
    <s v="JAR"/>
    <d v="2019-10-31T17:30:00"/>
    <n v="30471"/>
    <s v="SUS MEDIOS"/>
    <s v="Carga"/>
    <x v="1"/>
    <n v="13.5"/>
    <n v="10"/>
    <x v="0"/>
    <s v="AQUA AMBIENT"/>
    <s v="Retira cliente Roto"/>
    <s v="Bernis"/>
    <m/>
    <m/>
    <m/>
    <m/>
    <n v="40"/>
    <x v="15"/>
    <x v="223"/>
    <x v="56"/>
    <m/>
    <n v="1"/>
    <x v="0"/>
    <x v="0"/>
    <s v="SI"/>
    <s v="SI"/>
    <s v="SI"/>
    <n v="0"/>
    <n v="1"/>
    <s v="CLIENTES"/>
    <x v="44"/>
    <x v="10"/>
    <n v="468"/>
    <n v="18"/>
    <n v="0.2"/>
  </r>
  <r>
    <d v="2019-10-31T00:00:00"/>
    <d v="1899-12-30T08:00:00"/>
    <d v="1899-12-30T08:00:00"/>
    <m/>
    <x v="1"/>
    <s v="JAR"/>
    <d v="2019-10-31T08:00:00"/>
    <m/>
    <s v="GARVI"/>
    <s v="Carga"/>
    <x v="0"/>
    <n v="3"/>
    <n v="5"/>
    <x v="0"/>
    <s v="SIGMA "/>
    <s v="Proveedor Inyección"/>
    <s v="HOSPITALET"/>
    <m/>
    <m/>
    <m/>
    <m/>
    <n v="30"/>
    <x v="3"/>
    <x v="223"/>
    <x v="9"/>
    <m/>
    <n v="0"/>
    <x v="0"/>
    <x v="0"/>
    <s v="SI"/>
    <s v="SI"/>
    <s v="SI"/>
    <n v="0"/>
    <n v="1"/>
    <s v="PROVEEDORES"/>
    <x v="44"/>
    <x v="10"/>
    <n v="468"/>
    <n v="18"/>
    <n v="0.2"/>
  </r>
  <r>
    <d v="2019-10-31T00:00:00"/>
    <d v="1899-12-30T13:00:00"/>
    <d v="1899-12-30T13:00:00"/>
    <m/>
    <x v="1"/>
    <s v="JAR"/>
    <d v="2019-10-31T13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6"/>
    <x v="223"/>
    <x v="37"/>
    <m/>
    <n v="1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15:00:00"/>
    <d v="1899-12-30T15:00:00"/>
    <m/>
    <x v="1"/>
    <s v="JAR"/>
    <d v="2019-10-31T15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2"/>
    <x v="223"/>
    <x v="42"/>
    <m/>
    <n v="1"/>
    <x v="0"/>
    <x v="0"/>
    <s v="SI"/>
    <s v="SI"/>
    <s v="Adelanto"/>
    <n v="0"/>
    <n v="1"/>
    <s v="TRANS. PROPIO"/>
    <x v="44"/>
    <x v="10"/>
    <n v="468"/>
    <n v="18"/>
    <n v="0.2"/>
  </r>
  <r>
    <d v="2019-10-31T00:00:00"/>
    <d v="1899-12-30T16:00:00"/>
    <d v="1899-12-30T16:00:00"/>
    <m/>
    <x v="1"/>
    <s v="JAR"/>
    <d v="2019-10-31T16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2"/>
    <x v="223"/>
    <x v="39"/>
    <m/>
    <n v="1"/>
    <x v="0"/>
    <x v="0"/>
    <s v="SI"/>
    <s v="SI"/>
    <s v="Adelanto"/>
    <n v="0"/>
    <n v="1"/>
    <s v="TRANS. PROPIO"/>
    <x v="44"/>
    <x v="10"/>
    <n v="468"/>
    <n v="18"/>
    <n v="0.2"/>
  </r>
  <r>
    <d v="2019-10-31T00:00:00"/>
    <d v="1899-12-30T14:00:00"/>
    <d v="1899-12-30T14:00:00"/>
    <m/>
    <x v="1"/>
    <s v="JAR"/>
    <d v="2019-10-31T14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3"/>
    <x v="223"/>
    <x v="37"/>
    <m/>
    <n v="1"/>
    <x v="0"/>
    <x v="0"/>
    <s v="SI"/>
    <s v="SI"/>
    <s v="Adelanto"/>
    <n v="0"/>
    <n v="1"/>
    <s v="TRANS. PROPIO"/>
    <x v="44"/>
    <x v="10"/>
    <n v="468"/>
    <n v="18"/>
    <n v="0.2"/>
  </r>
  <r>
    <d v="2019-10-31T00:00:00"/>
    <d v="1899-12-30T07:30:00"/>
    <d v="1899-12-30T07:30:00"/>
    <m/>
    <x v="1"/>
    <s v="JAR"/>
    <d v="2019-10-31T07:30:00"/>
    <n v="29577"/>
    <s v="DAVID BERTRAN"/>
    <s v="Carga"/>
    <x v="0"/>
    <n v="4"/>
    <n v="6"/>
    <x v="0"/>
    <s v="DAVID BERTRAN"/>
    <s v="DDP Cliente Inyección"/>
    <s v="Martorell"/>
    <m/>
    <m/>
    <m/>
    <m/>
    <n v="20"/>
    <x v="6"/>
    <x v="223"/>
    <x v="18"/>
    <m/>
    <n v="0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08:15:00"/>
    <d v="1899-12-30T08:15:00"/>
    <m/>
    <x v="1"/>
    <s v="JAR"/>
    <d v="2019-10-31T08:30:00"/>
    <m/>
    <s v="JOSE REY"/>
    <s v="Carga"/>
    <x v="1"/>
    <n v="13.5"/>
    <n v="26"/>
    <x v="0"/>
    <s v="FLUIDRA"/>
    <s v="DDP Cliente Roto"/>
    <s v="Maçanet de la selva"/>
    <m/>
    <m/>
    <m/>
    <m/>
    <n v="40"/>
    <x v="6"/>
    <x v="223"/>
    <x v="94"/>
    <m/>
    <n v="1"/>
    <x v="0"/>
    <x v="0"/>
    <s v="SI"/>
    <s v="SI"/>
    <s v="SI"/>
    <n v="0"/>
    <n v="1"/>
    <s v="TRANS. PROPIO"/>
    <x v="44"/>
    <x v="10"/>
    <n v="468"/>
    <n v="18"/>
    <n v="0.2"/>
  </r>
  <r>
    <d v="2019-10-31T00:00:00"/>
    <d v="1899-12-30T10:15:00"/>
    <m/>
    <m/>
    <x v="0"/>
    <s v="JAR"/>
    <d v="2019-10-31T10:30:00"/>
    <s v="30460-29912-30292"/>
    <s v="SUS MEDIOS"/>
    <s v="Carga"/>
    <x v="0"/>
    <n v="3"/>
    <n v="6"/>
    <x v="0"/>
    <s v="3 OPAL CENTRAL DE ENVASES"/>
    <s v="Retira cliente Inyección"/>
    <s v="MADRID"/>
    <m/>
    <m/>
    <m/>
    <m/>
    <n v="20"/>
    <x v="5"/>
    <x v="223"/>
    <x v="43"/>
    <m/>
    <n v="0"/>
    <x v="0"/>
    <x v="0"/>
    <s v="No"/>
    <s v="Sin cita"/>
    <s v="Sin cita"/>
    <n v="1"/>
    <n v="0"/>
    <s v="CLIENTES"/>
    <x v="44"/>
    <x v="10"/>
    <n v="468"/>
    <n v="18"/>
    <n v="0.2"/>
  </r>
  <r>
    <d v="2019-10-31T00:00:00"/>
    <d v="1899-12-30T18:00:00"/>
    <d v="1899-12-30T18:00:00"/>
    <m/>
    <x v="1"/>
    <s v="JAR"/>
    <d v="2019-10-31T18:00:00"/>
    <s v="29989-988-092"/>
    <s v="SESE"/>
    <s v="Carga"/>
    <x v="1"/>
    <n v="13.5"/>
    <n v="26"/>
    <x v="0"/>
    <s v="VALEO"/>
    <s v="Retira cliente Inyección"/>
    <s v="Jaén"/>
    <m/>
    <s v="1818KCZ R2564BCN   "/>
    <m/>
    <m/>
    <n v="60"/>
    <x v="2"/>
    <x v="223"/>
    <x v="47"/>
    <m/>
    <n v="1"/>
    <x v="0"/>
    <x v="0"/>
    <s v="SI"/>
    <s v="SI"/>
    <s v="SI"/>
    <n v="0"/>
    <n v="1"/>
    <s v="CLIENTES"/>
    <x v="44"/>
    <x v="10"/>
    <n v="468"/>
    <n v="18"/>
    <n v="0.2"/>
  </r>
  <r>
    <d v="2019-10-31T00:00:00"/>
    <d v="1899-12-30T11:30:00"/>
    <d v="1899-12-30T11:30:00"/>
    <m/>
    <x v="1"/>
    <s v="JAR"/>
    <d v="2019-10-31T11:30:00"/>
    <s v="P R S"/>
    <s v="NIKA"/>
    <s v="Carga"/>
    <x v="0"/>
    <n v="4"/>
    <n v="6"/>
    <x v="0"/>
    <s v="VARIOS"/>
    <s v="Retira cliente Roto"/>
    <s v="Tarragona"/>
    <m/>
    <m/>
    <m/>
    <m/>
    <n v="20"/>
    <x v="6"/>
    <x v="223"/>
    <x v="3"/>
    <m/>
    <n v="0"/>
    <x v="0"/>
    <x v="0"/>
    <s v="SI"/>
    <s v="SI"/>
    <s v="SI"/>
    <n v="0"/>
    <n v="1"/>
    <s v="CLIENTES"/>
    <x v="44"/>
    <x v="10"/>
    <n v="468"/>
    <n v="18"/>
    <n v="0.2"/>
  </r>
  <r>
    <d v="2019-10-31T00:00:00"/>
    <d v="1899-12-30T16:15:00"/>
    <d v="1899-12-30T16:15:00"/>
    <m/>
    <x v="1"/>
    <s v="JAR"/>
    <d v="2019-10-31T16:30:00"/>
    <n v="30499"/>
    <s v="SUS MEDIOS"/>
    <s v="Carga"/>
    <x v="0"/>
    <n v="1"/>
    <n v="1"/>
    <x v="0"/>
    <s v="PLASTIPON U E"/>
    <s v="Retira cliente Roto"/>
    <s v="Pontevedra"/>
    <m/>
    <m/>
    <m/>
    <m/>
    <n v="10"/>
    <x v="2"/>
    <x v="223"/>
    <x v="177"/>
    <m/>
    <n v="0"/>
    <x v="0"/>
    <x v="0"/>
    <s v="SI"/>
    <s v="SI"/>
    <s v="SI"/>
    <n v="0"/>
    <n v="1"/>
    <s v="CLIENTES"/>
    <x v="44"/>
    <x v="10"/>
    <n v="468"/>
    <n v="18"/>
    <n v="0.2"/>
  </r>
  <r>
    <d v="2019-11-04T00:00:00"/>
    <d v="1899-12-30T14:00:00"/>
    <d v="1899-12-30T14:00:00"/>
    <m/>
    <x v="1"/>
    <s v="JAR"/>
    <d v="2019-11-04T14:00:00"/>
    <s v="6007558 + 6008019 + 6008006 + 6007877  "/>
    <s v="BREGER"/>
    <s v="Carga"/>
    <x v="1"/>
    <n v="13.5"/>
    <n v="26"/>
    <x v="0"/>
    <s v="SCHOELLER FRANCIA"/>
    <s v="Retira cliente Filial"/>
    <s v="Gaillon"/>
    <m/>
    <m/>
    <m/>
    <m/>
    <n v="60"/>
    <x v="0"/>
    <x v="224"/>
    <x v="42"/>
    <m/>
    <n v="1"/>
    <x v="0"/>
    <x v="0"/>
    <s v="SI"/>
    <s v="SI"/>
    <s v="SI"/>
    <n v="0"/>
    <n v="1"/>
    <s v="CLIENTES"/>
    <x v="45"/>
    <x v="11"/>
    <n v="468"/>
    <n v="18"/>
    <n v="0.2"/>
  </r>
  <r>
    <d v="2019-11-04T00:00:00"/>
    <d v="1899-12-30T15:00:00"/>
    <d v="1899-12-30T15:00:00"/>
    <m/>
    <x v="1"/>
    <s v="JAR"/>
    <d v="2019-11-04T15:00:00"/>
    <n v="29754"/>
    <s v="GONZATRANS"/>
    <s v="Carga"/>
    <x v="0"/>
    <n v="8"/>
    <n v="15"/>
    <x v="0"/>
    <s v="CARREFOUR"/>
    <s v="DDP Cliente Inyección"/>
    <s v="SEVILLA"/>
    <m/>
    <m/>
    <m/>
    <m/>
    <n v="60"/>
    <x v="2"/>
    <x v="224"/>
    <x v="39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07:00:00"/>
    <d v="1899-12-30T07:00:00"/>
    <m/>
    <x v="1"/>
    <s v="JAR"/>
    <d v="2019-11-04T07:00:00"/>
    <m/>
    <s v="GONZATRANS"/>
    <s v="Carga"/>
    <x v="1"/>
    <n v="13.5"/>
    <n v="26"/>
    <x v="0"/>
    <s v="CARREFOUR"/>
    <s v="DDP Cliente Inyección"/>
    <s v="VARIOS"/>
    <m/>
    <m/>
    <m/>
    <m/>
    <n v="60"/>
    <x v="6"/>
    <x v="224"/>
    <x v="61"/>
    <m/>
    <n v="1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1:00:00"/>
    <d v="1899-12-30T11:00:00"/>
    <m/>
    <x v="1"/>
    <s v="JAR"/>
    <d v="2019-11-04T11:00:00"/>
    <m/>
    <s v="SUS MEDIOS"/>
    <s v="Descarga"/>
    <x v="0"/>
    <n v="12"/>
    <n v="6"/>
    <x v="0"/>
    <s v="SERRADORA DOMENECH"/>
    <s v="Proveedor Inyección"/>
    <s v="PALAU"/>
    <m/>
    <m/>
    <m/>
    <m/>
    <m/>
    <x v="10"/>
    <x v="23"/>
    <x v="119"/>
    <m/>
    <n v="0"/>
    <x v="1"/>
    <x v="1"/>
    <s v="N/A"/>
    <s v="N/A"/>
    <s v="N/A"/>
    <n v="1"/>
    <n v="0"/>
    <s v="PROVEEDORES"/>
    <x v="5"/>
    <x v="2"/>
    <n v="468"/>
    <n v="18"/>
    <n v="0.2"/>
  </r>
  <r>
    <d v="2019-11-04T00:00:00"/>
    <d v="1899-12-30T17:00:00"/>
    <d v="1899-12-30T17:00:00"/>
    <m/>
    <x v="1"/>
    <s v="JAR"/>
    <d v="2019-11-04T17:0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224"/>
    <x v="41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7:30:00"/>
    <d v="1899-12-30T17:30:00"/>
    <m/>
    <x v="1"/>
    <s v="JAR"/>
    <d v="2019-11-04T17:30:00"/>
    <m/>
    <s v="COBARPLAS"/>
    <s v="Descarga"/>
    <x v="0"/>
    <n v="4"/>
    <n v="7"/>
    <x v="0"/>
    <s v="COBARPLAST"/>
    <s v="Proveedor Roto"/>
    <s v="PALAU"/>
    <m/>
    <m/>
    <m/>
    <m/>
    <n v="30"/>
    <x v="2"/>
    <x v="224"/>
    <x v="56"/>
    <m/>
    <n v="0"/>
    <x v="0"/>
    <x v="0"/>
    <s v="SI"/>
    <s v="SI"/>
    <s v="SI"/>
    <n v="0"/>
    <n v="1"/>
    <s v="PROVEEDORES"/>
    <x v="45"/>
    <x v="11"/>
    <n v="468"/>
    <n v="18"/>
    <n v="0.2"/>
  </r>
  <r>
    <d v="2019-11-04T00:00:00"/>
    <d v="1899-12-30T18:00:00"/>
    <d v="1899-12-30T18:00:00"/>
    <m/>
    <x v="1"/>
    <s v="JAR"/>
    <d v="2019-11-04T18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6"/>
    <x v="224"/>
    <x v="47"/>
    <m/>
    <n v="1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2:30:00"/>
    <d v="1899-12-30T12:30:00"/>
    <m/>
    <x v="1"/>
    <s v="JAR"/>
    <d v="2019-11-04T12:30:00"/>
    <s v="6008026-6007846"/>
    <s v="SUS MEDIOS"/>
    <s v="Carga"/>
    <x v="0"/>
    <n v="2"/>
    <n v="4"/>
    <x v="0"/>
    <s v="SCHOELLER BELGICA"/>
    <s v="Retira cliente Filial"/>
    <s v="Belgica"/>
    <m/>
    <m/>
    <m/>
    <m/>
    <n v="20"/>
    <x v="5"/>
    <x v="224"/>
    <x v="5"/>
    <m/>
    <n v="0"/>
    <x v="0"/>
    <x v="0"/>
    <s v="SI"/>
    <s v="SI"/>
    <s v="SI"/>
    <n v="0"/>
    <n v="1"/>
    <s v="CLIENTES"/>
    <x v="45"/>
    <x v="11"/>
    <n v="468"/>
    <n v="18"/>
    <n v="0.2"/>
  </r>
  <r>
    <d v="2019-11-04T00:00:00"/>
    <d v="1899-12-30T09:00:00"/>
    <d v="1899-12-30T09:00:00"/>
    <m/>
    <x v="1"/>
    <s v="JAR"/>
    <d v="2019-11-04T09:00:00"/>
    <n v="25591"/>
    <s v="SUS MEDIOS"/>
    <s v="Carga"/>
    <x v="0"/>
    <n v="1"/>
    <n v="1"/>
    <x v="0"/>
    <s v="EMBALASER"/>
    <s v="Retira cliente Inyección"/>
    <s v="Alava"/>
    <m/>
    <m/>
    <m/>
    <m/>
    <n v="10"/>
    <x v="5"/>
    <x v="224"/>
    <x v="2"/>
    <m/>
    <n v="0"/>
    <x v="0"/>
    <x v="0"/>
    <s v="SI"/>
    <s v="SI"/>
    <s v="Retraso"/>
    <n v="1"/>
    <n v="0"/>
    <s v="CLIENTES"/>
    <x v="45"/>
    <x v="11"/>
    <n v="468"/>
    <n v="18"/>
    <n v="0.2"/>
  </r>
  <r>
    <d v="2019-11-04T00:00:00"/>
    <d v="1899-12-30T09:30:00"/>
    <d v="1899-12-30T09:30:00"/>
    <m/>
    <x v="1"/>
    <s v="JAR"/>
    <d v="2019-11-04T09:30:00"/>
    <n v="30493"/>
    <s v="XPOLOGISTIC"/>
    <s v="Carga"/>
    <x v="0"/>
    <n v="1"/>
    <n v="1"/>
    <x v="0"/>
    <s v="IUVENOR LAB."/>
    <s v="Retira cliente Inyección"/>
    <s v="Ourense"/>
    <m/>
    <m/>
    <m/>
    <m/>
    <n v="5"/>
    <x v="6"/>
    <x v="224"/>
    <x v="0"/>
    <m/>
    <n v="0"/>
    <x v="0"/>
    <x v="0"/>
    <s v="SI"/>
    <s v="SI"/>
    <s v="SI"/>
    <n v="0"/>
    <n v="1"/>
    <s v="CLIENTES"/>
    <x v="45"/>
    <x v="11"/>
    <n v="468"/>
    <n v="18"/>
    <n v="0.2"/>
  </r>
  <r>
    <d v="2019-11-04T00:00:00"/>
    <d v="1899-12-30T11:30:00"/>
    <d v="1899-12-30T11:30:00"/>
    <m/>
    <x v="1"/>
    <s v="JAR"/>
    <d v="2019-11-04T11:30:00"/>
    <m/>
    <s v="NIKA"/>
    <s v="Descarga"/>
    <x v="0"/>
    <n v="1"/>
    <n v="1"/>
    <x v="0"/>
    <s v="POWDER"/>
    <s v="Proveedor Roto"/>
    <s v="PALAU"/>
    <m/>
    <m/>
    <m/>
    <m/>
    <n v="10"/>
    <x v="5"/>
    <x v="224"/>
    <x v="5"/>
    <m/>
    <n v="0"/>
    <x v="0"/>
    <x v="0"/>
    <s v="SI"/>
    <s v="SI"/>
    <s v="Retraso"/>
    <n v="1"/>
    <n v="0"/>
    <s v="PROVEEDORES"/>
    <x v="45"/>
    <x v="11"/>
    <n v="468"/>
    <n v="18"/>
    <n v="0.2"/>
  </r>
  <r>
    <d v="2019-11-04T00:00:00"/>
    <d v="1899-12-30T14:30:00"/>
    <d v="1899-12-30T14:30:00"/>
    <m/>
    <x v="1"/>
    <s v="JAR"/>
    <d v="2019-11-04T14:30:00"/>
    <s v="varios pedidos"/>
    <s v="SUS MEDIOS"/>
    <s v="Carga"/>
    <x v="1"/>
    <n v="13.5"/>
    <n v="26"/>
    <x v="0"/>
    <s v="SCHOELLER UK"/>
    <s v="Retira cliente Filial"/>
    <s v="UK"/>
    <m/>
    <m/>
    <m/>
    <m/>
    <n v="40"/>
    <x v="0"/>
    <x v="224"/>
    <x v="49"/>
    <m/>
    <n v="1"/>
    <x v="0"/>
    <x v="0"/>
    <s v="SI"/>
    <s v="SI"/>
    <s v="Retraso"/>
    <n v="1"/>
    <n v="0"/>
    <s v="CLIENTES"/>
    <x v="45"/>
    <x v="11"/>
    <n v="468"/>
    <n v="18"/>
    <n v="0.2"/>
  </r>
  <r>
    <d v="2019-11-04T00:00:00"/>
    <d v="1899-12-30T10:00:00"/>
    <d v="1899-12-30T10:00:00"/>
    <m/>
    <x v="1"/>
    <s v="JAR"/>
    <d v="2019-11-04T10:00:00"/>
    <m/>
    <s v="GONZATRANS"/>
    <s v="Carga"/>
    <x v="0"/>
    <n v="8"/>
    <n v="16"/>
    <x v="0"/>
    <s v="GONZATRANS"/>
    <s v="Recogida diaria"/>
    <s v="Varios"/>
    <m/>
    <m/>
    <m/>
    <m/>
    <n v="30"/>
    <x v="6"/>
    <x v="224"/>
    <x v="14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3:00:00"/>
    <d v="1899-12-30T13:00:00"/>
    <m/>
    <x v="1"/>
    <s v="JAR"/>
    <d v="2019-11-04T13:00:00"/>
    <s v="Traversas"/>
    <s v="ALGAITRUCK"/>
    <s v="Carga"/>
    <x v="1"/>
    <n v="13.5"/>
    <n v="22"/>
    <x v="0"/>
    <s v="SCHOELLER LORQUI"/>
    <s v="Entre plantas"/>
    <s v="Murcia"/>
    <m/>
    <s v="0490-JVP  //  R-7343-BBG"/>
    <m/>
    <m/>
    <n v="45"/>
    <x v="2"/>
    <x v="224"/>
    <x v="13"/>
    <m/>
    <n v="1"/>
    <x v="0"/>
    <x v="0"/>
    <s v="SI"/>
    <s v="SI"/>
    <s v="Retraso"/>
    <n v="1"/>
    <n v="0"/>
    <s v="TRANS. PROPIO"/>
    <x v="45"/>
    <x v="11"/>
    <n v="468"/>
    <n v="18"/>
    <n v="0.2"/>
  </r>
  <r>
    <d v="2019-11-04T00:00:00"/>
    <d v="1899-12-30T08:00:00"/>
    <d v="1899-12-30T08:00:00"/>
    <m/>
    <x v="1"/>
    <s v="JAR"/>
    <d v="2019-11-04T08:00:00"/>
    <m/>
    <s v="DAVID BERTRAN"/>
    <s v="Carga"/>
    <x v="0"/>
    <n v="4"/>
    <n v="6"/>
    <x v="0"/>
    <s v="DAVID BERTRAN"/>
    <s v="Recogida diaria"/>
    <s v="La llagosta"/>
    <m/>
    <m/>
    <m/>
    <m/>
    <n v="20"/>
    <x v="4"/>
    <x v="224"/>
    <x v="9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0:30:00"/>
    <d v="1899-12-30T10:30:00"/>
    <m/>
    <x v="1"/>
    <s v="JAR"/>
    <d v="2019-11-04T10:30:00"/>
    <m/>
    <s v="DAVID BERTRAN"/>
    <s v="Carga"/>
    <x v="0"/>
    <n v="4"/>
    <n v="6"/>
    <x v="0"/>
    <s v="ITC"/>
    <s v="Recogida diaria"/>
    <s v="La llagosta"/>
    <s v="Reposición."/>
    <m/>
    <m/>
    <m/>
    <n v="20"/>
    <x v="6"/>
    <x v="224"/>
    <x v="1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2:00:00"/>
    <d v="1899-12-30T12:00:00"/>
    <m/>
    <x v="1"/>
    <s v="JAR"/>
    <d v="2019-11-04T12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5"/>
    <x v="224"/>
    <x v="4"/>
    <m/>
    <n v="1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6:00:00"/>
    <d v="1899-12-30T16:00:00"/>
    <m/>
    <x v="1"/>
    <s v="JAR"/>
    <d v="2019-11-04T16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15"/>
    <x v="224"/>
    <x v="13"/>
    <m/>
    <n v="1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9:00:00"/>
    <d v="1899-12-30T19:00:00"/>
    <m/>
    <x v="1"/>
    <s v="JAR"/>
    <d v="2019-11-04T19:00:00"/>
    <s v="varios pedidos"/>
    <s v="SUS MEDIOS"/>
    <s v="Carga"/>
    <x v="0"/>
    <n v="6"/>
    <n v="121"/>
    <x v="0"/>
    <s v="PALETPLASTIC"/>
    <s v="Retira cliente Inyección"/>
    <s v="Murcia"/>
    <m/>
    <m/>
    <m/>
    <m/>
    <n v="30"/>
    <x v="0"/>
    <x v="224"/>
    <x v="41"/>
    <m/>
    <n v="0"/>
    <x v="0"/>
    <x v="0"/>
    <s v="SI"/>
    <s v="SI"/>
    <s v="Adelanto"/>
    <n v="0"/>
    <n v="1"/>
    <s v="CLIENTES"/>
    <x v="45"/>
    <x v="11"/>
    <n v="468"/>
    <n v="18"/>
    <n v="0.2"/>
  </r>
  <r>
    <d v="2019-11-04T00:00:00"/>
    <d v="1899-12-30T13:30:00"/>
    <m/>
    <m/>
    <x v="0"/>
    <s v="JAR"/>
    <d v="2019-11-04T13:30:00"/>
    <n v="30514"/>
    <s v="SUS MEDIOS"/>
    <s v="Carga"/>
    <x v="0"/>
    <n v="1"/>
    <n v="2"/>
    <x v="0"/>
    <s v="INDUSTRIAS DAVID"/>
    <s v="Retira cliente Inyección"/>
    <s v="Murcia"/>
    <m/>
    <m/>
    <m/>
    <m/>
    <n v="10"/>
    <x v="5"/>
    <x v="224"/>
    <x v="6"/>
    <m/>
    <n v="0"/>
    <x v="0"/>
    <x v="0"/>
    <s v="No"/>
    <s v="Sin cita"/>
    <s v="Sin cita"/>
    <n v="1"/>
    <n v="0"/>
    <s v="CLIENTES"/>
    <x v="45"/>
    <x v="11"/>
    <n v="468"/>
    <n v="18"/>
    <n v="0.2"/>
  </r>
  <r>
    <d v="2019-11-04T00:00:00"/>
    <d v="1899-12-30T16:15:00"/>
    <d v="1899-12-30T16:15:00"/>
    <m/>
    <x v="1"/>
    <s v="JAR"/>
    <d v="2019-11-04T16:30:00"/>
    <m/>
    <s v="COBARPLAS"/>
    <s v="Descarga"/>
    <x v="0"/>
    <n v="4"/>
    <n v="7"/>
    <x v="0"/>
    <s v="COBARPLAST"/>
    <s v="Proveedor Roto"/>
    <s v="PALAU"/>
    <m/>
    <m/>
    <m/>
    <m/>
    <n v="30"/>
    <x v="2"/>
    <x v="224"/>
    <x v="177"/>
    <m/>
    <n v="0"/>
    <x v="0"/>
    <x v="0"/>
    <s v="SI"/>
    <s v="SI"/>
    <s v="SI"/>
    <n v="0"/>
    <n v="1"/>
    <s v="PROVEEDORES"/>
    <x v="45"/>
    <x v="11"/>
    <n v="468"/>
    <n v="18"/>
    <n v="0.2"/>
  </r>
  <r>
    <d v="2019-11-04T00:00:00"/>
    <d v="1899-12-30T16:30:00"/>
    <m/>
    <m/>
    <x v="0"/>
    <s v="JAR"/>
    <d v="2019-11-04T16:30:00"/>
    <m/>
    <s v="BCN EXPRESS"/>
    <s v="Descarga"/>
    <x v="0"/>
    <n v="1"/>
    <n v="1"/>
    <x v="0"/>
    <s v="QOLORTECH"/>
    <s v="Proveedor Inyección"/>
    <s v="PALAU"/>
    <s v="QOLORTECH"/>
    <m/>
    <m/>
    <m/>
    <n v="10"/>
    <x v="2"/>
    <x v="224"/>
    <x v="8"/>
    <m/>
    <n v="0"/>
    <x v="0"/>
    <x v="0"/>
    <s v="No"/>
    <s v="Sin cita"/>
    <s v="Sin cita"/>
    <n v="1"/>
    <n v="0"/>
    <s v="PROVEEDORES"/>
    <x v="45"/>
    <x v="11"/>
    <n v="468"/>
    <n v="18"/>
    <n v="0.2"/>
  </r>
  <r>
    <d v="2019-11-04T00:00:00"/>
    <d v="1899-12-30T11:45:00"/>
    <d v="1899-12-30T11:45:00"/>
    <m/>
    <x v="1"/>
    <s v="JAR"/>
    <d v="2019-11-04T12:00:00"/>
    <m/>
    <s v="DAVID BERTRAN"/>
    <s v="Carga"/>
    <x v="0"/>
    <n v="4"/>
    <n v="6"/>
    <x v="0"/>
    <s v="RESIDUOS "/>
    <s v="Recogida diaria"/>
    <s v="lA LLAGOSTA"/>
    <s v="cHATARRA"/>
    <m/>
    <m/>
    <m/>
    <n v="15"/>
    <x v="5"/>
    <x v="224"/>
    <x v="63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3:15:00"/>
    <d v="1899-12-30T13:15:00"/>
    <m/>
    <x v="1"/>
    <s v="JAR"/>
    <d v="2019-11-04T13:30:00"/>
    <m/>
    <s v="DAVID BERTRAN"/>
    <s v="Carga"/>
    <x v="0"/>
    <n v="1"/>
    <n v="1"/>
    <x v="0"/>
    <s v="ITC"/>
    <s v="DDP Cliente Roto"/>
    <s v="sta Perpetua"/>
    <s v="Reposición"/>
    <m/>
    <m/>
    <m/>
    <n v="10"/>
    <x v="5"/>
    <x v="224"/>
    <x v="60"/>
    <m/>
    <n v="0"/>
    <x v="0"/>
    <x v="0"/>
    <s v="SI"/>
    <s v="SI"/>
    <s v="SI"/>
    <n v="0"/>
    <n v="1"/>
    <s v="TRANS. PROPIO"/>
    <x v="45"/>
    <x v="11"/>
    <n v="468"/>
    <n v="18"/>
    <n v="0.2"/>
  </r>
  <r>
    <d v="2019-11-04T00:00:00"/>
    <d v="1899-12-30T15:30:00"/>
    <m/>
    <m/>
    <x v="0"/>
    <s v="JAR"/>
    <d v="2019-11-04T15:30:00"/>
    <n v="6007890"/>
    <s v="DASCHER"/>
    <s v="Carga"/>
    <x v="0"/>
    <n v="1"/>
    <n v="1"/>
    <x v="0"/>
    <s v="SCHOELLER REP. CHECA"/>
    <s v="Retira cliente Filial"/>
    <s v="Rep. Checa"/>
    <m/>
    <m/>
    <m/>
    <m/>
    <n v="10"/>
    <x v="2"/>
    <x v="224"/>
    <x v="7"/>
    <m/>
    <n v="0"/>
    <x v="0"/>
    <x v="0"/>
    <s v="No"/>
    <s v="Sin cita"/>
    <s v="Sin cita"/>
    <n v="1"/>
    <n v="0"/>
    <s v="CLIENTES"/>
    <x v="45"/>
    <x v="11"/>
    <n v="468"/>
    <n v="18"/>
    <n v="0.2"/>
  </r>
  <r>
    <d v="2019-11-05T00:00:00"/>
    <d v="1899-12-30T16:30:00"/>
    <d v="1899-12-30T16:30:00"/>
    <m/>
    <x v="1"/>
    <s v="JAR"/>
    <d v="2019-11-05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25"/>
    <x v="8"/>
    <m/>
    <n v="0"/>
    <x v="0"/>
    <x v="0"/>
    <s v="SI"/>
    <s v="SI"/>
    <s v="SI"/>
    <n v="0"/>
    <n v="1"/>
    <s v="CLIENTES"/>
    <x v="45"/>
    <x v="11"/>
    <n v="468"/>
    <n v="18"/>
    <n v="0.2"/>
  </r>
  <r>
    <d v="2019-11-05T00:00:00"/>
    <d v="1899-12-30T17:00:00"/>
    <d v="1899-12-30T17:00:00"/>
    <m/>
    <x v="1"/>
    <s v="JAR"/>
    <d v="2019-11-05T17:00:00"/>
    <m/>
    <s v="TRANSABADELL"/>
    <s v="Carga"/>
    <x v="0"/>
    <n v="2"/>
    <n v="4"/>
    <x v="0"/>
    <s v="TRANSABADELL"/>
    <s v="DDP Cliente Inyección"/>
    <s v="varios"/>
    <m/>
    <m/>
    <m/>
    <m/>
    <n v="30"/>
    <x v="0"/>
    <x v="225"/>
    <x v="41"/>
    <m/>
    <n v="0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07:00:00"/>
    <d v="1899-12-30T07:00:00"/>
    <m/>
    <x v="1"/>
    <s v="MR"/>
    <d v="2019-11-05T07:00:00"/>
    <m/>
    <s v="SUS MEDIOS"/>
    <s v="Descarga"/>
    <x v="1"/>
    <n v="13.5"/>
    <n v="26"/>
    <x v="0"/>
    <s v="SCHOELLER INDIA"/>
    <s v="Proveedor Filial"/>
    <s v="PALAU"/>
    <m/>
    <m/>
    <m/>
    <m/>
    <n v="40"/>
    <x v="5"/>
    <x v="225"/>
    <x v="61"/>
    <m/>
    <n v="1"/>
    <x v="0"/>
    <x v="0"/>
    <s v="SI"/>
    <s v="SI"/>
    <s v="SI"/>
    <n v="0"/>
    <n v="1"/>
    <s v="PROVEEDORES"/>
    <x v="45"/>
    <x v="11"/>
    <n v="468"/>
    <n v="18"/>
    <n v="0.2"/>
  </r>
  <r>
    <d v="2019-11-05T00:00:00"/>
    <d v="1899-12-30T13:00:00"/>
    <d v="1899-12-30T13:00:00"/>
    <m/>
    <x v="1"/>
    <s v="JAR"/>
    <d v="2019-11-05T13:00:00"/>
    <n v="6007892"/>
    <s v="SUS MEDIOS"/>
    <s v="Carga"/>
    <x v="0"/>
    <n v="10"/>
    <n v="20"/>
    <x v="0"/>
    <s v="SCHOELLER ROMANIA"/>
    <s v="Retira cliente Filial"/>
    <s v="Romania"/>
    <m/>
    <m/>
    <m/>
    <m/>
    <n v="60"/>
    <x v="2"/>
    <x v="225"/>
    <x v="39"/>
    <m/>
    <n v="0"/>
    <x v="0"/>
    <x v="0"/>
    <s v="SI"/>
    <s v="SI"/>
    <s v="Retraso"/>
    <n v="1"/>
    <n v="0"/>
    <s v="CLIENTES"/>
    <x v="45"/>
    <x v="11"/>
    <n v="468"/>
    <n v="18"/>
    <n v="0.2"/>
  </r>
  <r>
    <d v="2019-11-05T00:00:00"/>
    <d v="1899-12-30T11:00:00"/>
    <d v="1899-12-30T11:00:00"/>
    <m/>
    <x v="1"/>
    <s v="JAR"/>
    <d v="2019-11-05T11:00:00"/>
    <n v="6007832"/>
    <s v="SUS MEDIOS"/>
    <s v="Carga"/>
    <x v="0"/>
    <n v="2"/>
    <n v="4"/>
    <x v="0"/>
    <s v="SCHOELLER ROMANIA"/>
    <s v="Retira cliente Filial"/>
    <s v="Romania"/>
    <m/>
    <m/>
    <m/>
    <m/>
    <n v="20"/>
    <x v="5"/>
    <x v="225"/>
    <x v="94"/>
    <m/>
    <n v="0"/>
    <x v="0"/>
    <x v="0"/>
    <s v="SI"/>
    <s v="SI"/>
    <s v="Adelanto"/>
    <n v="0"/>
    <n v="1"/>
    <s v="CLIENTES"/>
    <x v="45"/>
    <x v="11"/>
    <n v="468"/>
    <n v="18"/>
    <n v="0.2"/>
  </r>
  <r>
    <d v="2019-11-05T00:00:00"/>
    <d v="1899-12-30T08:30:00"/>
    <d v="1899-12-30T08:30:00"/>
    <m/>
    <x v="1"/>
    <s v="JAR"/>
    <d v="2019-11-05T08:30:00"/>
    <s v="30463-30193"/>
    <s v="SUS MEDIOS"/>
    <s v="Carga"/>
    <x v="0"/>
    <n v="2"/>
    <n v="3"/>
    <x v="0"/>
    <s v="EVOPACK SOLUTIONS"/>
    <s v="Retira cliente Inyección"/>
    <s v="Granollers"/>
    <m/>
    <m/>
    <m/>
    <m/>
    <n v="20"/>
    <x v="5"/>
    <x v="225"/>
    <x v="20"/>
    <m/>
    <n v="0"/>
    <x v="0"/>
    <x v="0"/>
    <s v="SI"/>
    <s v="SI"/>
    <s v="SI"/>
    <n v="0"/>
    <n v="1"/>
    <s v="CLIENTES"/>
    <x v="45"/>
    <x v="11"/>
    <n v="468"/>
    <n v="18"/>
    <n v="0.2"/>
  </r>
  <r>
    <d v="2019-11-05T00:00:00"/>
    <d v="1899-12-30T10:00:00"/>
    <d v="1899-12-30T10:00:00"/>
    <m/>
    <x v="1"/>
    <s v="JAR"/>
    <d v="2019-11-05T10:0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225"/>
    <x v="14"/>
    <m/>
    <n v="1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09:00:00"/>
    <d v="1899-12-30T09:00:00"/>
    <m/>
    <x v="1"/>
    <s v="JAR"/>
    <d v="2019-11-05T09:00:00"/>
    <n v="6007754"/>
    <s v="SUS MEDIOS"/>
    <s v="Carga"/>
    <x v="0"/>
    <n v="3"/>
    <n v="5"/>
    <x v="0"/>
    <s v="SCHOELLER INTERNACIONAL"/>
    <s v="Retira cliente Filial"/>
    <s v="Canada"/>
    <m/>
    <m/>
    <m/>
    <m/>
    <n v="30"/>
    <x v="5"/>
    <x v="225"/>
    <x v="3"/>
    <m/>
    <n v="0"/>
    <x v="0"/>
    <x v="0"/>
    <s v="SI"/>
    <s v="SI"/>
    <s v="Retraso"/>
    <n v="1"/>
    <n v="0"/>
    <s v="CLIENTES"/>
    <x v="45"/>
    <x v="11"/>
    <n v="468"/>
    <n v="18"/>
    <n v="0.2"/>
  </r>
  <r>
    <d v="2019-11-05T00:00:00"/>
    <d v="1899-12-30T10:30:00"/>
    <d v="1899-12-30T10:30:00"/>
    <m/>
    <x v="1"/>
    <s v="JAR"/>
    <d v="2019-11-05T10:30:00"/>
    <n v="30470"/>
    <s v="SUS MEDIOS"/>
    <s v="Carga"/>
    <x v="1"/>
    <n v="13.5"/>
    <n v="10"/>
    <x v="0"/>
    <s v="AQUA AMBIENT"/>
    <s v="Retira cliente Roto"/>
    <s v="Bernis"/>
    <m/>
    <m/>
    <m/>
    <m/>
    <n v="30"/>
    <x v="6"/>
    <x v="225"/>
    <x v="0"/>
    <m/>
    <n v="1"/>
    <x v="0"/>
    <x v="0"/>
    <s v="SI"/>
    <s v="SI"/>
    <s v="Adelanto"/>
    <n v="0"/>
    <n v="1"/>
    <s v="CLIENTES"/>
    <x v="45"/>
    <x v="11"/>
    <n v="468"/>
    <n v="18"/>
    <n v="0.2"/>
  </r>
  <r>
    <d v="2019-11-05T00:00:00"/>
    <d v="1899-12-30T09:30:00"/>
    <d v="1899-12-30T09:30:00"/>
    <m/>
    <x v="1"/>
    <s v="JAR"/>
    <d v="2019-11-05T09:30:00"/>
    <n v="30374"/>
    <s v="SUS MEDIOS"/>
    <s v="Carga"/>
    <x v="0"/>
    <n v="1"/>
    <n v="1"/>
    <x v="0"/>
    <s v="STENCO"/>
    <s v="Retira cliente Roto"/>
    <s v="Montornes"/>
    <m/>
    <m/>
    <m/>
    <m/>
    <n v="10"/>
    <x v="5"/>
    <x v="225"/>
    <x v="60"/>
    <m/>
    <n v="0"/>
    <x v="0"/>
    <x v="0"/>
    <s v="SI"/>
    <s v="SI"/>
    <s v="Retraso"/>
    <n v="1"/>
    <n v="0"/>
    <s v="CLIENTES"/>
    <x v="45"/>
    <x v="11"/>
    <n v="468"/>
    <n v="18"/>
    <n v="0.2"/>
  </r>
  <r>
    <d v="2019-11-05T00:00:00"/>
    <d v="1899-12-30T15:00:00"/>
    <d v="1899-12-30T15:00:00"/>
    <m/>
    <x v="1"/>
    <s v="JAR"/>
    <d v="2019-11-05T15:00:00"/>
    <s v="Devolución Perman"/>
    <s v="SUS MEDIOS"/>
    <s v="Descarga"/>
    <x v="0"/>
    <n v="1"/>
    <n v="2"/>
    <x v="0"/>
    <s v="VARIOS"/>
    <s v="DDP Cliente Inyección"/>
    <s v="PALAU"/>
    <m/>
    <m/>
    <m/>
    <m/>
    <n v="10"/>
    <x v="0"/>
    <x v="225"/>
    <x v="39"/>
    <m/>
    <n v="0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15:30:00"/>
    <d v="1899-12-30T15:30:00"/>
    <m/>
    <x v="1"/>
    <s v="JAR"/>
    <d v="2019-11-05T15:30:00"/>
    <m/>
    <s v="BCN EXPRESS"/>
    <s v="Descarga"/>
    <x v="0"/>
    <n v="1"/>
    <n v="2"/>
    <x v="0"/>
    <s v="SCHOELLER HOLANDA"/>
    <s v="Filial Import"/>
    <s v="PALAU"/>
    <m/>
    <m/>
    <m/>
    <m/>
    <n v="10"/>
    <x v="3"/>
    <x v="226"/>
    <x v="14"/>
    <m/>
    <n v="0"/>
    <x v="0"/>
    <x v="0"/>
    <s v="SI"/>
    <s v="Retraso"/>
    <s v="Retraso"/>
    <n v="1"/>
    <n v="0"/>
    <s v="TRANS. PROPIO"/>
    <x v="45"/>
    <x v="11"/>
    <n v="468"/>
    <n v="18"/>
    <n v="0.2"/>
  </r>
  <r>
    <d v="2019-11-05T00:00:00"/>
    <d v="1899-12-30T06:00:00"/>
    <d v="1899-12-30T06:00:00"/>
    <m/>
    <x v="1"/>
    <s v="JAR"/>
    <d v="2019-11-05T06:00:00"/>
    <m/>
    <s v="SUS MEDIOS"/>
    <s v="Descarga"/>
    <x v="0"/>
    <n v="3"/>
    <n v="6"/>
    <x v="0"/>
    <s v="SERRADORA DOMENECH"/>
    <s v="Proveedor Inyección"/>
    <s v="PALAU"/>
    <m/>
    <m/>
    <m/>
    <m/>
    <n v="20"/>
    <x v="6"/>
    <x v="225"/>
    <x v="76"/>
    <m/>
    <n v="0"/>
    <x v="0"/>
    <x v="0"/>
    <s v="SI"/>
    <s v="SI"/>
    <s v="SI"/>
    <n v="0"/>
    <n v="1"/>
    <s v="PROVEEDORES"/>
    <x v="45"/>
    <x v="11"/>
    <n v="468"/>
    <n v="18"/>
    <n v="0.2"/>
  </r>
  <r>
    <d v="2019-11-05T00:00:00"/>
    <d v="1899-12-30T18:00:00"/>
    <d v="1899-12-30T18:00:00"/>
    <m/>
    <x v="1"/>
    <s v="JAR"/>
    <d v="2019-11-05T18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2"/>
    <x v="225"/>
    <x v="39"/>
    <m/>
    <n v="1"/>
    <x v="0"/>
    <x v="0"/>
    <s v="SI"/>
    <s v="SI"/>
    <s v="Adelanto"/>
    <n v="0"/>
    <n v="1"/>
    <s v="TRANS. PROPIO"/>
    <x v="45"/>
    <x v="11"/>
    <n v="468"/>
    <n v="18"/>
    <n v="0.2"/>
  </r>
  <r>
    <d v="2019-11-05T00:00:00"/>
    <d v="1899-12-30T12:00:00"/>
    <d v="1899-12-30T12:00:00"/>
    <m/>
    <x v="1"/>
    <s v="JAR"/>
    <d v="2019-11-05T12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6"/>
    <x v="225"/>
    <x v="4"/>
    <m/>
    <n v="1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16:00:00"/>
    <d v="1899-12-30T16:00:00"/>
    <m/>
    <x v="1"/>
    <s v="JAR"/>
    <d v="2019-11-05T16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2"/>
    <x v="225"/>
    <x v="13"/>
    <m/>
    <n v="1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14:00:00"/>
    <d v="1899-12-30T14:00:00"/>
    <m/>
    <x v="1"/>
    <s v="JAR"/>
    <d v="2019-11-05T14:00:00"/>
    <m/>
    <s v="GONZATRANS"/>
    <s v="Descarga"/>
    <x v="1"/>
    <n v="13.5"/>
    <n v="23"/>
    <x v="0"/>
    <s v="SIGMA "/>
    <s v="Proveedor Inyección"/>
    <s v="PALAU"/>
    <m/>
    <m/>
    <m/>
    <m/>
    <n v="45"/>
    <x v="6"/>
    <x v="225"/>
    <x v="37"/>
    <m/>
    <n v="1"/>
    <x v="0"/>
    <x v="0"/>
    <s v="SI"/>
    <s v="SI"/>
    <s v="Adelanto"/>
    <n v="0"/>
    <n v="1"/>
    <s v="PROVEEDORES"/>
    <x v="45"/>
    <x v="11"/>
    <n v="468"/>
    <n v="18"/>
    <n v="0.2"/>
  </r>
  <r>
    <d v="2019-11-05T00:00:00"/>
    <d v="1899-12-30T07:30:00"/>
    <d v="1899-12-30T07:30:00"/>
    <m/>
    <x v="1"/>
    <s v="JAR"/>
    <d v="2019-11-05T07:30:00"/>
    <m/>
    <s v="GONZATRANS"/>
    <s v="Carga"/>
    <x v="0"/>
    <n v="8"/>
    <n v="16"/>
    <x v="0"/>
    <s v="CARREFOUR"/>
    <s v="DDP Cliente Inyección"/>
    <s v="VARIOS"/>
    <m/>
    <m/>
    <m/>
    <m/>
    <n v="40"/>
    <x v="5"/>
    <x v="225"/>
    <x v="18"/>
    <m/>
    <n v="0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08:00:00"/>
    <d v="1899-12-30T08:00:00"/>
    <m/>
    <x v="1"/>
    <s v="JAR"/>
    <d v="2019-11-05T08:00:00"/>
    <n v="30439"/>
    <s v="DAVID BERTRAN"/>
    <s v="Carga"/>
    <x v="0"/>
    <n v="1"/>
    <n v="1"/>
    <x v="0"/>
    <s v="DOGA"/>
    <s v="DDP Cliente Inyección"/>
    <s v="Abrera"/>
    <m/>
    <m/>
    <m/>
    <m/>
    <n v="10"/>
    <x v="5"/>
    <x v="225"/>
    <x v="9"/>
    <m/>
    <n v="0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12:30:00"/>
    <d v="1899-12-30T12:30:00"/>
    <m/>
    <x v="1"/>
    <s v="JAR"/>
    <d v="2019-11-05T12:30:00"/>
    <s v="Traversas"/>
    <s v="ALGAITRUCK"/>
    <s v="Carga"/>
    <x v="1"/>
    <n v="13.5"/>
    <n v="22"/>
    <x v="0"/>
    <s v="SCHOELLER LORQUI"/>
    <s v="Entre plantas"/>
    <s v="Murcia"/>
    <m/>
    <s v="0955LBS //  R5244BBZ  "/>
    <m/>
    <m/>
    <n v="60"/>
    <x v="6"/>
    <x v="225"/>
    <x v="5"/>
    <m/>
    <n v="1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14:30:00"/>
    <d v="1899-12-30T14:30:00"/>
    <m/>
    <x v="1"/>
    <s v="JAR"/>
    <d v="2019-11-05T14:30:00"/>
    <n v="6007869"/>
    <s v="BREGER"/>
    <s v="Carga"/>
    <x v="0"/>
    <n v="3"/>
    <n v="10"/>
    <x v="0"/>
    <s v="SCHOELLER FRANCIA"/>
    <s v="Retira cliente Filial"/>
    <s v="France"/>
    <m/>
    <m/>
    <m/>
    <m/>
    <n v="30"/>
    <x v="0"/>
    <x v="225"/>
    <x v="12"/>
    <m/>
    <n v="0"/>
    <x v="0"/>
    <x v="0"/>
    <s v="SI"/>
    <s v="SI"/>
    <s v="SI"/>
    <n v="0"/>
    <n v="1"/>
    <s v="CLIENTES"/>
    <x v="45"/>
    <x v="11"/>
    <n v="468"/>
    <n v="18"/>
    <n v="0.2"/>
  </r>
  <r>
    <d v="2019-11-05T00:00:00"/>
    <d v="1899-12-30T13:30:00"/>
    <d v="1899-12-30T13:30:00"/>
    <m/>
    <x v="1"/>
    <s v="JAR"/>
    <d v="2019-11-05T13:30:00"/>
    <n v="29937"/>
    <s v="NIKA"/>
    <s v="Carga"/>
    <x v="0"/>
    <n v="6"/>
    <n v="11"/>
    <x v="0"/>
    <s v="QUIFRANSA"/>
    <s v="Retira cliente Roto"/>
    <s v="Tarragonaq"/>
    <m/>
    <m/>
    <m/>
    <m/>
    <n v="30"/>
    <x v="3"/>
    <x v="225"/>
    <x v="37"/>
    <m/>
    <n v="0"/>
    <x v="0"/>
    <x v="0"/>
    <s v="SI"/>
    <s v="SI"/>
    <s v="Adelanto"/>
    <n v="0"/>
    <n v="1"/>
    <s v="CLIENTES"/>
    <x v="45"/>
    <x v="11"/>
    <n v="468"/>
    <n v="18"/>
    <n v="0.2"/>
  </r>
  <r>
    <d v="2019-11-05T00:00:00"/>
    <d v="1899-12-30T12:15:00"/>
    <m/>
    <m/>
    <x v="0"/>
    <s v="JAR"/>
    <d v="2019-11-05T12:30:00"/>
    <n v="6007917"/>
    <s v="SUS MEDIOS"/>
    <s v="Carga"/>
    <x v="0"/>
    <n v="1"/>
    <n v="1"/>
    <x v="0"/>
    <s v="SCHOELLER ALEMANIA"/>
    <s v="Retira cliente Filial"/>
    <s v="Alemania"/>
    <m/>
    <m/>
    <m/>
    <m/>
    <n v="10"/>
    <x v="3"/>
    <x v="225"/>
    <x v="36"/>
    <m/>
    <n v="0"/>
    <x v="0"/>
    <x v="0"/>
    <s v="No"/>
    <s v="Sin cita"/>
    <s v="Sin cita"/>
    <n v="1"/>
    <n v="0"/>
    <s v="CLIENTES"/>
    <x v="45"/>
    <x v="11"/>
    <n v="468"/>
    <n v="18"/>
    <n v="0.2"/>
  </r>
  <r>
    <d v="2019-11-05T00:00:00"/>
    <d v="1899-12-30T20:00:00"/>
    <d v="1899-12-30T20:00:00"/>
    <m/>
    <x v="1"/>
    <s v="JAR"/>
    <d v="2019-11-05T20:00:00"/>
    <s v="CB-1472"/>
    <s v="MORARTE"/>
    <s v="Descarga"/>
    <x v="0"/>
    <n v="6"/>
    <n v="13"/>
    <x v="0"/>
    <s v="SCHOELLER FINLANDIA"/>
    <s v="Filial Import"/>
    <s v="PALAU"/>
    <m/>
    <m/>
    <m/>
    <m/>
    <n v="30"/>
    <x v="0"/>
    <x v="225"/>
    <x v="50"/>
    <m/>
    <n v="0"/>
    <x v="0"/>
    <x v="0"/>
    <s v="SI"/>
    <s v="SI"/>
    <s v="SI"/>
    <n v="0"/>
    <n v="1"/>
    <s v="TRANS. PROPIO"/>
    <x v="45"/>
    <x v="11"/>
    <n v="468"/>
    <n v="18"/>
    <n v="0.2"/>
  </r>
  <r>
    <d v="2019-11-05T00:00:00"/>
    <d v="1899-12-30T18:30:00"/>
    <d v="1899-12-30T18:30:00"/>
    <m/>
    <x v="1"/>
    <s v="JAR"/>
    <d v="2019-11-05T18:30:00"/>
    <n v="6007986"/>
    <s v="CLEVER"/>
    <s v="Carga"/>
    <x v="0"/>
    <n v="4"/>
    <n v="3"/>
    <x v="0"/>
    <s v="SCHOELLER UK"/>
    <s v="Retira cliente Filial"/>
    <s v="UK"/>
    <m/>
    <m/>
    <m/>
    <m/>
    <n v="20"/>
    <x v="0"/>
    <x v="225"/>
    <x v="48"/>
    <m/>
    <n v="0"/>
    <x v="0"/>
    <x v="0"/>
    <s v="SI"/>
    <s v="SI"/>
    <s v="SI"/>
    <n v="0"/>
    <n v="1"/>
    <s v="CLIENTES"/>
    <x v="45"/>
    <x v="11"/>
    <n v="468"/>
    <n v="18"/>
    <n v="0.2"/>
  </r>
  <r>
    <d v="2019-11-05T00:00:00"/>
    <d v="1899-12-30T19:00:00"/>
    <d v="1899-12-30T19:00:00"/>
    <m/>
    <x v="1"/>
    <s v="JAR"/>
    <d v="2019-11-05T19:00:00"/>
    <s v="6008038-7845"/>
    <s v="BREGER"/>
    <s v="Carga"/>
    <x v="0"/>
    <n v="2"/>
    <n v="10"/>
    <x v="0"/>
    <s v="SCHOELLER FRANCIA"/>
    <s v="Retira cliente Filial"/>
    <s v="France"/>
    <m/>
    <m/>
    <m/>
    <m/>
    <n v="30"/>
    <x v="0"/>
    <x v="225"/>
    <x v="57"/>
    <m/>
    <n v="0"/>
    <x v="0"/>
    <x v="0"/>
    <s v="SI"/>
    <s v="SI"/>
    <s v="SI"/>
    <n v="0"/>
    <n v="1"/>
    <s v="CLIENTES"/>
    <x v="45"/>
    <x v="11"/>
    <n v="468"/>
    <n v="18"/>
    <n v="0.2"/>
  </r>
  <r>
    <d v="2019-11-05T00:00:00"/>
    <d v="1899-12-30T19:30:00"/>
    <d v="1899-12-30T19:30:00"/>
    <m/>
    <x v="1"/>
    <s v="JAR"/>
    <d v="2019-11-05T19:30:00"/>
    <n v="28714"/>
    <s v="GONZATRANS"/>
    <s v="Carga"/>
    <x v="0"/>
    <n v="3"/>
    <n v="6"/>
    <x v="0"/>
    <s v="CARREFOUR"/>
    <s v="DDP Cliente Inyección"/>
    <s v="Girona"/>
    <m/>
    <m/>
    <m/>
    <m/>
    <n v="30"/>
    <x v="0"/>
    <x v="225"/>
    <x v="49"/>
    <m/>
    <n v="0"/>
    <x v="0"/>
    <x v="0"/>
    <s v="SI"/>
    <s v="SI"/>
    <s v="SI"/>
    <n v="0"/>
    <n v="1"/>
    <s v="TRANS. PROPIO"/>
    <x v="45"/>
    <x v="11"/>
    <n v="468"/>
    <n v="18"/>
    <n v="0.2"/>
  </r>
  <r>
    <d v="2019-11-06T00:00:00"/>
    <d v="1899-12-30T16:30:00"/>
    <d v="1899-12-30T16:30:00"/>
    <m/>
    <x v="1"/>
    <s v="JAR"/>
    <d v="2019-11-06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26"/>
    <x v="8"/>
    <m/>
    <n v="0"/>
    <x v="0"/>
    <x v="0"/>
    <s v="SI"/>
    <s v="SI"/>
    <s v="SI"/>
    <n v="0"/>
    <n v="1"/>
    <s v="CLIENTES"/>
    <x v="45"/>
    <x v="11"/>
    <n v="468"/>
    <n v="18"/>
    <n v="0.2"/>
  </r>
  <r>
    <d v="2019-11-06T00:00:00"/>
    <d v="1899-12-30T10:00:00"/>
    <d v="1899-12-30T10:00:00"/>
    <m/>
    <x v="1"/>
    <s v="JAR"/>
    <d v="2019-11-06T10:0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226"/>
    <x v="3"/>
    <m/>
    <n v="1"/>
    <x v="0"/>
    <x v="0"/>
    <s v="SI"/>
    <s v="SI"/>
    <s v="Retraso"/>
    <n v="1"/>
    <n v="0"/>
    <s v="TRANS. PROPIO"/>
    <x v="45"/>
    <x v="11"/>
    <n v="468"/>
    <n v="18"/>
    <n v="0.2"/>
  </r>
  <r>
    <d v="2019-11-06T00:00:00"/>
    <d v="1899-12-30T18:00:00"/>
    <d v="1899-12-30T18:00:00"/>
    <m/>
    <x v="1"/>
    <s v="JAR"/>
    <d v="2019-11-06T18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2"/>
    <x v="226"/>
    <x v="47"/>
    <m/>
    <n v="1"/>
    <x v="0"/>
    <x v="0"/>
    <s v="SI"/>
    <s v="SI"/>
    <s v="SI"/>
    <n v="0"/>
    <n v="1"/>
    <s v="TRANS. PROPIO"/>
    <x v="45"/>
    <x v="11"/>
    <n v="468"/>
    <n v="18"/>
    <n v="0.2"/>
  </r>
  <r>
    <d v="2019-11-06T00:00:00"/>
    <d v="1899-12-30T16:00:00"/>
    <d v="1899-12-30T16:00:00"/>
    <m/>
    <x v="1"/>
    <s v="JAR"/>
    <d v="2019-11-06T16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4"/>
    <x v="226"/>
    <x v="4"/>
    <m/>
    <n v="1"/>
    <x v="0"/>
    <x v="0"/>
    <s v="SI"/>
    <s v="SI"/>
    <s v="Adelanto"/>
    <n v="0"/>
    <n v="1"/>
    <s v="TRANS. PROPIO"/>
    <x v="45"/>
    <x v="11"/>
    <n v="468"/>
    <n v="18"/>
    <n v="0.2"/>
  </r>
  <r>
    <d v="2019-11-06T00:00:00"/>
    <d v="1899-12-30T12:00:00"/>
    <d v="1899-12-30T12:00:00"/>
    <m/>
    <x v="1"/>
    <s v="JAR"/>
    <d v="2019-11-06T12:00:00"/>
    <n v="30633"/>
    <s v="GONZATRANS"/>
    <s v="Carga"/>
    <x v="1"/>
    <n v="13.5"/>
    <n v="26"/>
    <x v="2"/>
    <s v="FINCA SEÑORIO"/>
    <s v="DDP Cliente Inyección"/>
    <s v="soria"/>
    <m/>
    <m/>
    <m/>
    <m/>
    <n v="45"/>
    <x v="6"/>
    <x v="226"/>
    <x v="2"/>
    <m/>
    <n v="1"/>
    <x v="0"/>
    <x v="0"/>
    <s v="SI"/>
    <s v="SI"/>
    <s v="Adelanto"/>
    <n v="0"/>
    <n v="1"/>
    <s v="TRANS. PROPIO"/>
    <x v="45"/>
    <x v="11"/>
    <n v="468"/>
    <n v="18"/>
    <n v="0.2"/>
  </r>
  <r>
    <d v="2019-11-06T00:00:00"/>
    <d v="1899-12-30T11:30:00"/>
    <d v="1899-12-30T11:30:00"/>
    <m/>
    <x v="1"/>
    <s v="JAR"/>
    <d v="2019-11-06T11:30:00"/>
    <s v="Agrilog rotos"/>
    <s v="ALGAITRUCK"/>
    <s v="Carga"/>
    <x v="1"/>
    <n v="13.5"/>
    <n v="22"/>
    <x v="0"/>
    <s v="SCHOELLER LORQUI"/>
    <s v="Entre plantas"/>
    <s v="Murcia"/>
    <m/>
    <m/>
    <m/>
    <m/>
    <n v="60"/>
    <x v="6"/>
    <x v="226"/>
    <x v="5"/>
    <m/>
    <n v="1"/>
    <x v="0"/>
    <x v="0"/>
    <s v="SI"/>
    <s v="SI"/>
    <s v="Retraso"/>
    <n v="1"/>
    <n v="0"/>
    <s v="TRANS. PROPIO"/>
    <x v="45"/>
    <x v="11"/>
    <n v="468"/>
    <n v="18"/>
    <n v="0.2"/>
  </r>
  <r>
    <d v="2019-11-06T00:00:00"/>
    <d v="1899-12-30T10:30:00"/>
    <d v="1899-12-30T10:30:00"/>
    <m/>
    <x v="1"/>
    <s v="JAR"/>
    <d v="2019-11-06T10:30:00"/>
    <m/>
    <s v="DAVID BERTRAN"/>
    <s v="Descarga"/>
    <x v="0"/>
    <n v="4"/>
    <n v="6"/>
    <x v="0"/>
    <s v="ALTOPLAST"/>
    <s v="Proveedor Inyección"/>
    <s v="PALAU"/>
    <m/>
    <m/>
    <m/>
    <m/>
    <n v="20"/>
    <x v="5"/>
    <x v="226"/>
    <x v="1"/>
    <m/>
    <n v="0"/>
    <x v="0"/>
    <x v="0"/>
    <s v="SI"/>
    <s v="SI"/>
    <s v="SI"/>
    <n v="0"/>
    <n v="1"/>
    <s v="PROVEEDORES"/>
    <x v="45"/>
    <x v="11"/>
    <n v="468"/>
    <n v="18"/>
    <n v="0.2"/>
  </r>
  <r>
    <d v="2019-11-06T00:00:00"/>
    <d v="1899-12-30T14:30:00"/>
    <d v="1899-12-30T14:30:00"/>
    <m/>
    <x v="1"/>
    <s v="JAR"/>
    <d v="2019-11-06T14:30:00"/>
    <n v="6007883"/>
    <s v="BREGER"/>
    <s v="Carga"/>
    <x v="1"/>
    <n v="13.5"/>
    <n v="26"/>
    <x v="0"/>
    <s v="SCHOELLER FRANCIA"/>
    <s v="Retira cliente Filial"/>
    <s v="France"/>
    <m/>
    <m/>
    <m/>
    <m/>
    <n v="60"/>
    <x v="0"/>
    <x v="226"/>
    <x v="12"/>
    <m/>
    <n v="1"/>
    <x v="0"/>
    <x v="0"/>
    <s v="SI"/>
    <s v="SI"/>
    <s v="SI"/>
    <n v="0"/>
    <n v="1"/>
    <s v="CLIENTES"/>
    <x v="45"/>
    <x v="11"/>
    <n v="468"/>
    <n v="18"/>
    <n v="0.2"/>
  </r>
  <r>
    <d v="2019-11-06T00:00:00"/>
    <d v="1899-12-30T11:00:00"/>
    <d v="1899-12-30T11:00:00"/>
    <m/>
    <x v="1"/>
    <s v="JAR"/>
    <d v="2019-11-06T11:00:00"/>
    <n v="30420"/>
    <s v="XPOLOGISTIC"/>
    <s v="Carga"/>
    <x v="0"/>
    <n v="1"/>
    <n v="1"/>
    <x v="0"/>
    <s v="FIJAPLAST"/>
    <s v="Retira cliente Inyección"/>
    <s v="Granad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n v="468"/>
    <n v="18"/>
    <n v="0.2"/>
  </r>
  <r>
    <d v="2019-11-06T00:00:00"/>
    <d v="1899-12-30T13:00:00"/>
    <d v="1899-12-30T13:00:00"/>
    <m/>
    <x v="1"/>
    <s v="JAR"/>
    <d v="2019-11-06T13:00:00"/>
    <s v="6007887 + 6007923 + 6007925 + 6007990 +6007948 "/>
    <s v="INTER SPAN"/>
    <s v="Carga"/>
    <x v="0"/>
    <n v="4"/>
    <n v="8"/>
    <x v="0"/>
    <s v="SCHOELLER UK"/>
    <s v="Retira cliente Filial"/>
    <s v="Uk"/>
    <m/>
    <m/>
    <m/>
    <m/>
    <n v="40"/>
    <x v="2"/>
    <x v="226"/>
    <x v="42"/>
    <m/>
    <n v="0"/>
    <x v="0"/>
    <x v="0"/>
    <s v="SI"/>
    <s v="SI"/>
    <s v="Retraso"/>
    <n v="1"/>
    <n v="0"/>
    <s v="CLIENTES"/>
    <x v="45"/>
    <x v="11"/>
    <n v="468"/>
    <n v="18"/>
    <n v="0.2"/>
  </r>
  <r>
    <d v="2019-11-06T00:00:00"/>
    <d v="1899-12-30T19:00:00"/>
    <d v="1899-12-30T19:00:00"/>
    <m/>
    <x v="1"/>
    <s v="JAR"/>
    <d v="2019-11-06T19:00:00"/>
    <n v="6008014"/>
    <s v="BREGER"/>
    <s v="Carga"/>
    <x v="0"/>
    <n v="7"/>
    <n v="13"/>
    <x v="0"/>
    <s v="SCHOELLER FRANCIA"/>
    <s v="Retira cliente Filial"/>
    <s v="France"/>
    <m/>
    <m/>
    <m/>
    <m/>
    <n v="60"/>
    <x v="0"/>
    <x v="226"/>
    <x v="57"/>
    <m/>
    <n v="0"/>
    <x v="0"/>
    <x v="0"/>
    <s v="SI"/>
    <s v="SI"/>
    <s v="SI"/>
    <n v="0"/>
    <n v="1"/>
    <s v="CLIENTES"/>
    <x v="45"/>
    <x v="11"/>
    <n v="468"/>
    <n v="18"/>
    <n v="0.2"/>
  </r>
  <r>
    <d v="2019-11-06T00:00:00"/>
    <d v="1899-12-30T10:45:00"/>
    <d v="1899-12-30T10:45:00"/>
    <m/>
    <x v="1"/>
    <s v="JAR"/>
    <d v="2019-11-06T11:00:00"/>
    <s v="30625-30395"/>
    <s v="DAVID BERTRAN"/>
    <s v="Carga"/>
    <x v="0"/>
    <n v="4"/>
    <n v="3"/>
    <x v="0"/>
    <s v="DAVID BERTRAN"/>
    <s v="DDP Cliente Roto"/>
    <s v="varios"/>
    <m/>
    <m/>
    <m/>
    <m/>
    <n v="15"/>
    <x v="6"/>
    <x v="226"/>
    <x v="32"/>
    <m/>
    <n v="0"/>
    <x v="0"/>
    <x v="0"/>
    <s v="SI"/>
    <s v="SI"/>
    <s v="SI"/>
    <n v="0"/>
    <n v="1"/>
    <s v="TRANS. PROPIO"/>
    <x v="45"/>
    <x v="11"/>
    <n v="468"/>
    <n v="18"/>
    <n v="0.2"/>
  </r>
  <r>
    <d v="2019-11-06T00:00:00"/>
    <d v="1899-12-30T16:15:00"/>
    <d v="1899-12-30T16:15:00"/>
    <m/>
    <x v="1"/>
    <s v="JAR"/>
    <d v="2019-11-06T16:30:00"/>
    <n v="30398"/>
    <s v="SUS MEDIOS"/>
    <s v="Carga"/>
    <x v="0"/>
    <n v="4"/>
    <n v="7"/>
    <x v="0"/>
    <s v="OSONA IND. PLASTIC"/>
    <s v="Retira cliente Inyección"/>
    <s v="Barcelona"/>
    <m/>
    <m/>
    <m/>
    <m/>
    <n v="30"/>
    <x v="0"/>
    <x v="226"/>
    <x v="177"/>
    <m/>
    <n v="0"/>
    <x v="0"/>
    <x v="0"/>
    <s v="SI"/>
    <s v="SI"/>
    <s v="SI"/>
    <n v="0"/>
    <n v="1"/>
    <s v="CLIENTES"/>
    <x v="45"/>
    <x v="11"/>
    <n v="468"/>
    <n v="18"/>
    <n v="0.2"/>
  </r>
  <r>
    <d v="2019-11-06T00:00:00"/>
    <d v="1899-12-30T17:30:00"/>
    <d v="1899-12-30T17:30:00"/>
    <m/>
    <x v="1"/>
    <s v="JAR"/>
    <d v="2019-11-06T17:30:00"/>
    <m/>
    <s v="GONZATRANS"/>
    <s v="Carga"/>
    <x v="0"/>
    <n v="5"/>
    <n v="9"/>
    <x v="0"/>
    <s v="GONZATRANS"/>
    <s v="Recogida diaria"/>
    <s v="varios"/>
    <m/>
    <m/>
    <m/>
    <m/>
    <n v="20"/>
    <x v="5"/>
    <x v="226"/>
    <x v="8"/>
    <m/>
    <n v="0"/>
    <x v="0"/>
    <x v="0"/>
    <s v="SI"/>
    <s v="SI"/>
    <s v="Adelanto"/>
    <n v="0"/>
    <n v="1"/>
    <s v="TRANS. PROPIO"/>
    <x v="45"/>
    <x v="11"/>
    <n v="468"/>
    <n v="18"/>
    <n v="0.2"/>
  </r>
  <r>
    <d v="2019-11-06T00:00:00"/>
    <d v="1899-12-30T17:15:00"/>
    <m/>
    <m/>
    <x v="0"/>
    <s v="JAR"/>
    <d v="2019-11-06T17:30:00"/>
    <n v="30319"/>
    <s v="GEFCO"/>
    <s v="Carga"/>
    <x v="0"/>
    <n v="2"/>
    <n v="3"/>
    <x v="0"/>
    <s v="ALQUI-ENVAS"/>
    <s v="Retira cliente Roto"/>
    <s v="Lleida"/>
    <m/>
    <m/>
    <m/>
    <m/>
    <n v="15"/>
    <x v="0"/>
    <x v="226"/>
    <x v="93"/>
    <m/>
    <n v="0"/>
    <x v="0"/>
    <x v="0"/>
    <s v="No"/>
    <s v="Sin cita"/>
    <s v="Sin cita"/>
    <n v="1"/>
    <n v="0"/>
    <s v="CLIENTES"/>
    <x v="45"/>
    <x v="11"/>
    <n v="468"/>
    <n v="18"/>
    <n v="0.2"/>
  </r>
  <r>
    <d v="2019-11-06T00:00:00"/>
    <d v="1899-12-30T17:00:00"/>
    <d v="1899-12-30T17:00:00"/>
    <m/>
    <x v="1"/>
    <s v="JAR"/>
    <d v="2019-11-06T17:00:00"/>
    <m/>
    <s v="TRANSABADELL"/>
    <s v="Carga"/>
    <x v="0"/>
    <n v="1"/>
    <n v="1"/>
    <x v="0"/>
    <s v="TRANSABADELL"/>
    <s v="DDP Cliente Inyección"/>
    <s v="varios"/>
    <m/>
    <m/>
    <m/>
    <m/>
    <n v="10"/>
    <x v="0"/>
    <x v="226"/>
    <x v="41"/>
    <m/>
    <n v="0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6:30:00"/>
    <d v="1899-12-30T16:30:00"/>
    <m/>
    <x v="1"/>
    <s v="JAR"/>
    <d v="2019-11-07T16:30:00"/>
    <m/>
    <s v="TRANSPARETS"/>
    <s v="Carga"/>
    <x v="0"/>
    <n v="4"/>
    <n v="2"/>
    <x v="0"/>
    <s v="AQUA AMBIENT"/>
    <s v="Retira cliente Roto"/>
    <s v="Varios"/>
    <m/>
    <m/>
    <m/>
    <m/>
    <n v="30"/>
    <x v="2"/>
    <x v="227"/>
    <x v="8"/>
    <m/>
    <n v="0"/>
    <x v="0"/>
    <x v="0"/>
    <s v="SI"/>
    <s v="SI"/>
    <s v="SI"/>
    <n v="0"/>
    <n v="1"/>
    <s v="CLIENTES"/>
    <x v="45"/>
    <x v="11"/>
    <n v="468"/>
    <n v="18"/>
    <n v="0.2"/>
  </r>
  <r>
    <d v="2019-11-07T00:00:00"/>
    <d v="1899-12-30T17:00:00"/>
    <d v="1899-12-30T17:00:00"/>
    <m/>
    <x v="1"/>
    <s v="JAR"/>
    <d v="2019-11-07T17:0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227"/>
    <x v="41"/>
    <m/>
    <n v="0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09:00:00"/>
    <d v="1899-12-30T09:00:00"/>
    <m/>
    <x v="1"/>
    <s v="JAR"/>
    <d v="2019-11-07T09:00:00"/>
    <n v="29999"/>
    <s v="GONZATRANS"/>
    <s v="Carga"/>
    <x v="1"/>
    <n v="13.5"/>
    <n v="26"/>
    <x v="0"/>
    <s v="DS SMITH CARTON PLASTICOS"/>
    <s v="DDP Cliente Inyección"/>
    <s v="Mataro"/>
    <m/>
    <m/>
    <m/>
    <m/>
    <n v="60"/>
    <x v="6"/>
    <x v="227"/>
    <x v="22"/>
    <m/>
    <n v="1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6:00:00"/>
    <d v="1899-12-30T16:00:00"/>
    <m/>
    <x v="1"/>
    <s v="JAR"/>
    <d v="2019-11-07T16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3"/>
    <x v="227"/>
    <x v="13"/>
    <m/>
    <n v="1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8:00:00"/>
    <d v="1899-12-30T18:00:00"/>
    <m/>
    <x v="1"/>
    <s v="JAR"/>
    <d v="2019-11-07T18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2"/>
    <x v="227"/>
    <x v="42"/>
    <m/>
    <n v="1"/>
    <x v="0"/>
    <x v="0"/>
    <s v="SI"/>
    <s v="SI"/>
    <s v="Adelanto"/>
    <n v="0"/>
    <n v="1"/>
    <s v="TRANS. PROPIO"/>
    <x v="45"/>
    <x v="11"/>
    <n v="468"/>
    <n v="18"/>
    <n v="0.2"/>
  </r>
  <r>
    <d v="2019-11-07T00:00:00"/>
    <d v="1899-12-30T08:00:00"/>
    <d v="1899-12-30T08:00:00"/>
    <m/>
    <x v="1"/>
    <s v="JAR"/>
    <d v="2019-11-07T08:00:00"/>
    <s v="CB-1493"/>
    <s v="NOUTRANSPORT"/>
    <s v="Descarga"/>
    <x v="1"/>
    <n v="13.5"/>
    <n v="26"/>
    <x v="0"/>
    <s v="SCHOELLER FRANCIA"/>
    <s v="Filial Import"/>
    <s v="Gaillon"/>
    <m/>
    <m/>
    <m/>
    <m/>
    <n v="60"/>
    <x v="6"/>
    <x v="227"/>
    <x v="9"/>
    <m/>
    <n v="1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1:00:00"/>
    <d v="1899-12-30T11:00:00"/>
    <m/>
    <x v="1"/>
    <s v="JAR"/>
    <d v="2019-11-07T11:00:00"/>
    <n v="30026"/>
    <s v="SUS MEDIOS"/>
    <s v="Carga"/>
    <x v="0"/>
    <n v="1"/>
    <n v="1"/>
    <x v="0"/>
    <s v="APLICOR WATER SOLUTIONS"/>
    <s v="Retira cliente Roto"/>
    <s v="Barcelona"/>
    <m/>
    <m/>
    <m/>
    <m/>
    <n v="10"/>
    <x v="5"/>
    <x v="227"/>
    <x v="2"/>
    <m/>
    <n v="0"/>
    <x v="0"/>
    <x v="0"/>
    <s v="SI"/>
    <s v="SI"/>
    <s v="SI"/>
    <n v="0"/>
    <n v="1"/>
    <s v="CLIENTES"/>
    <x v="45"/>
    <x v="11"/>
    <n v="468"/>
    <n v="18"/>
    <n v="0.2"/>
  </r>
  <r>
    <d v="2019-11-07T00:00:00"/>
    <d v="1899-12-30T10:00:00"/>
    <d v="1899-12-30T10:00:00"/>
    <m/>
    <x v="1"/>
    <s v="JAR"/>
    <d v="2019-11-07T10:00:00"/>
    <s v="30331, 30484, 30477  "/>
    <s v="RHENUS LOGISTICS"/>
    <s v="Carga"/>
    <x v="0"/>
    <n v="7"/>
    <n v="14"/>
    <x v="0"/>
    <s v="PDR CANARIAS"/>
    <s v="DDP Cliente Inyección"/>
    <s v="Canarias"/>
    <m/>
    <m/>
    <m/>
    <m/>
    <n v="20"/>
    <x v="4"/>
    <x v="227"/>
    <x v="14"/>
    <m/>
    <n v="0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0:30:00"/>
    <d v="1899-12-30T10:30:00"/>
    <m/>
    <x v="1"/>
    <s v="JAR"/>
    <d v="2019-11-07T10:30:00"/>
    <m/>
    <s v="TXT"/>
    <s v="Descarga"/>
    <x v="0"/>
    <n v="1"/>
    <n v="1"/>
    <x v="0"/>
    <s v="PUROMASTER"/>
    <s v="Proveedor Inyección"/>
    <s v="PALAU"/>
    <m/>
    <m/>
    <m/>
    <m/>
    <n v="10"/>
    <x v="5"/>
    <x v="227"/>
    <x v="1"/>
    <m/>
    <n v="0"/>
    <x v="0"/>
    <x v="0"/>
    <s v="SI"/>
    <s v="SI"/>
    <s v="SI"/>
    <n v="0"/>
    <n v="1"/>
    <s v="PROVEEDORES"/>
    <x v="45"/>
    <x v="11"/>
    <n v="468"/>
    <n v="18"/>
    <n v="0.2"/>
  </r>
  <r>
    <d v="2019-11-07T00:00:00"/>
    <d v="1899-12-30T06:00:00"/>
    <d v="1899-12-30T06:00:00"/>
    <m/>
    <x v="1"/>
    <s v="JAR"/>
    <d v="2019-11-07T06:00:00"/>
    <s v="100 palets"/>
    <s v="SUS MEDIOS"/>
    <s v="Descarga"/>
    <x v="0"/>
    <n v="4"/>
    <n v="8"/>
    <x v="0"/>
    <s v="CHEP"/>
    <s v="Proveedor Inyección"/>
    <s v="PALAU"/>
    <m/>
    <m/>
    <m/>
    <m/>
    <n v="30"/>
    <x v="4"/>
    <x v="227"/>
    <x v="14"/>
    <m/>
    <n v="0"/>
    <x v="0"/>
    <x v="0"/>
    <s v="SI"/>
    <s v="SI"/>
    <s v="Retraso"/>
    <n v="1"/>
    <n v="0"/>
    <s v="PROVEEDORES"/>
    <x v="45"/>
    <x v="11"/>
    <n v="468"/>
    <n v="18"/>
    <n v="0.2"/>
  </r>
  <r>
    <d v="2019-11-07T00:00:00"/>
    <d v="1899-12-30T12:00:00"/>
    <d v="1899-12-30T12:00:00"/>
    <m/>
    <x v="1"/>
    <s v="JAR"/>
    <d v="2019-11-07T12:00:00"/>
    <n v="28884"/>
    <s v="GONZATRANS"/>
    <s v="Carga"/>
    <x v="0"/>
    <n v="9"/>
    <n v="18"/>
    <x v="0"/>
    <s v="FLUIDRA"/>
    <s v="DDP Cliente Roto"/>
    <s v="Murcia"/>
    <m/>
    <m/>
    <m/>
    <m/>
    <n v="60"/>
    <x v="4"/>
    <x v="227"/>
    <x v="4"/>
    <m/>
    <n v="0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3:00:00"/>
    <d v="1899-12-30T13:00:00"/>
    <m/>
    <x v="1"/>
    <s v="JAR"/>
    <d v="2019-11-07T13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4"/>
    <x v="227"/>
    <x v="2"/>
    <m/>
    <n v="1"/>
    <x v="0"/>
    <x v="0"/>
    <s v="SI"/>
    <s v="SI"/>
    <s v="Adelanto"/>
    <n v="0"/>
    <n v="1"/>
    <s v="TRANS. PROPIO"/>
    <x v="45"/>
    <x v="11"/>
    <n v="468"/>
    <n v="18"/>
    <n v="0.2"/>
  </r>
  <r>
    <d v="2019-11-07T00:00:00"/>
    <d v="1899-12-30T15:00:00"/>
    <d v="1899-12-30T15:00:00"/>
    <m/>
    <x v="1"/>
    <s v="JAR"/>
    <d v="2019-11-07T15:00:00"/>
    <n v="30582"/>
    <s v="GONZATRANS"/>
    <s v="Carga"/>
    <x v="1"/>
    <n v="13.5"/>
    <n v="26"/>
    <x v="2"/>
    <s v="FINCA SEÑORIO"/>
    <s v="DDP Cliente Inyección"/>
    <s v="La Rioja"/>
    <m/>
    <m/>
    <m/>
    <m/>
    <n v="45"/>
    <x v="2"/>
    <x v="227"/>
    <x v="39"/>
    <m/>
    <n v="1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5:30:00"/>
    <d v="1899-12-30T15:30:00"/>
    <m/>
    <x v="1"/>
    <s v="JAR"/>
    <d v="2019-11-07T15:30:00"/>
    <n v="6007978"/>
    <s v="BREGER"/>
    <s v="Carga"/>
    <x v="0"/>
    <n v="7"/>
    <n v="11"/>
    <x v="0"/>
    <s v="SCHOELLER FRANCIA"/>
    <s v="Retira cliente Filial"/>
    <s v="Nurieux"/>
    <m/>
    <m/>
    <m/>
    <m/>
    <n v="30"/>
    <x v="2"/>
    <x v="227"/>
    <x v="7"/>
    <m/>
    <n v="0"/>
    <x v="0"/>
    <x v="0"/>
    <s v="SI"/>
    <s v="SI"/>
    <s v="SI"/>
    <n v="0"/>
    <n v="1"/>
    <s v="CLIENTES"/>
    <x v="45"/>
    <x v="11"/>
    <n v="468"/>
    <n v="18"/>
    <n v="0.2"/>
  </r>
  <r>
    <d v="2019-11-07T00:00:00"/>
    <d v="1899-12-30T14:00:00"/>
    <d v="1899-12-30T14:00:00"/>
    <m/>
    <x v="1"/>
    <s v="JAR"/>
    <d v="2019-11-07T14:00:00"/>
    <s v=" CB- 1498"/>
    <s v="NOUTRANSPORT"/>
    <s v="Descarga"/>
    <x v="1"/>
    <n v="13.5"/>
    <n v="26"/>
    <x v="0"/>
    <s v="SCHOELLER FRANCIA"/>
    <s v="Filial Import"/>
    <s v="Nurieux"/>
    <m/>
    <m/>
    <m/>
    <m/>
    <n v="60"/>
    <x v="0"/>
    <x v="227"/>
    <x v="42"/>
    <m/>
    <n v="1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08:30:00"/>
    <d v="1899-12-30T08:30:00"/>
    <m/>
    <x v="1"/>
    <s v="JAR"/>
    <d v="2019-11-07T08:30:00"/>
    <n v="30413"/>
    <s v="DAVID BERTRAN"/>
    <s v="Carga"/>
    <x v="0"/>
    <n v="4"/>
    <n v="12"/>
    <x v="0"/>
    <s v="PLATING BRAP"/>
    <s v="DDP Cliente Roto"/>
    <s v="Igualada"/>
    <m/>
    <m/>
    <m/>
    <m/>
    <n v="20"/>
    <x v="4"/>
    <x v="227"/>
    <x v="20"/>
    <m/>
    <n v="0"/>
    <x v="0"/>
    <x v="0"/>
    <s v="SI"/>
    <s v="SI"/>
    <s v="SI"/>
    <n v="0"/>
    <n v="1"/>
    <s v="TRANS. PROPIO"/>
    <x v="45"/>
    <x v="11"/>
    <n v="468"/>
    <n v="18"/>
    <n v="0.2"/>
  </r>
  <r>
    <d v="2019-11-07T00:00:00"/>
    <d v="1899-12-30T11:30:00"/>
    <m/>
    <m/>
    <x v="0"/>
    <s v="JAR"/>
    <d v="2019-11-07T11:30:00"/>
    <s v="29746-30300-30680-29961"/>
    <s v="SUS MEDIOS"/>
    <s v="Carga"/>
    <x v="1"/>
    <n v="13.5"/>
    <n v="26"/>
    <x v="0"/>
    <s v="LUIS MARQUES PINHEIRO"/>
    <s v="Retira cliente Inyección"/>
    <s v="Portugal"/>
    <m/>
    <m/>
    <m/>
    <m/>
    <n v="60"/>
    <x v="6"/>
    <x v="227"/>
    <x v="3"/>
    <m/>
    <n v="1"/>
    <x v="0"/>
    <x v="0"/>
    <s v="No"/>
    <s v="Sin cita"/>
    <s v="Sin cita"/>
    <n v="1"/>
    <n v="0"/>
    <s v="CLIENTES"/>
    <x v="45"/>
    <x v="11"/>
    <n v="468"/>
    <n v="18"/>
    <n v="0.2"/>
  </r>
  <r>
    <d v="2019-11-07T00:00:00"/>
    <d v="1899-12-30T17:30:00"/>
    <d v="1899-12-30T17:30:00"/>
    <m/>
    <x v="1"/>
    <s v="JAR"/>
    <d v="2019-11-07T17:30:00"/>
    <n v="30469"/>
    <s v="SUS MEDIOS"/>
    <s v="Carga"/>
    <x v="1"/>
    <n v="13.5"/>
    <n v="10"/>
    <x v="0"/>
    <s v="AQUA AMBIENT"/>
    <s v="Retira cliente Roto"/>
    <s v="Bernis"/>
    <m/>
    <m/>
    <m/>
    <m/>
    <n v="30"/>
    <x v="2"/>
    <x v="227"/>
    <x v="56"/>
    <m/>
    <n v="1"/>
    <x v="0"/>
    <x v="0"/>
    <s v="SI"/>
    <s v="SI"/>
    <s v="SI"/>
    <n v="0"/>
    <n v="1"/>
    <s v="CLIENTES"/>
    <x v="45"/>
    <x v="11"/>
    <n v="468"/>
    <n v="18"/>
    <n v="0.2"/>
  </r>
  <r>
    <d v="2019-11-07T00:00:00"/>
    <d v="1899-12-30T14:30:00"/>
    <d v="1899-12-30T14:30:00"/>
    <m/>
    <x v="1"/>
    <s v="JAR"/>
    <d v="2019-11-07T14:30:00"/>
    <s v="29495-29668"/>
    <s v="SESE"/>
    <s v="Carga"/>
    <x v="1"/>
    <n v="13.5"/>
    <n v="22"/>
    <x v="0"/>
    <s v="VALEO MARRUECOS"/>
    <s v="Retira cliente Inyección"/>
    <s v="Marruecos"/>
    <m/>
    <m/>
    <m/>
    <m/>
    <n v="60"/>
    <x v="2"/>
    <x v="227"/>
    <x v="12"/>
    <m/>
    <n v="1"/>
    <x v="0"/>
    <x v="0"/>
    <s v="SI"/>
    <s v="SI"/>
    <s v="SI"/>
    <n v="0"/>
    <n v="1"/>
    <s v="CLIENTES"/>
    <x v="45"/>
    <x v="11"/>
    <n v="468"/>
    <n v="18"/>
    <n v="0.2"/>
  </r>
  <r>
    <d v="2019-11-08T00:00:00"/>
    <d v="1899-12-30T16:30:00"/>
    <d v="1899-12-30T16:30:00"/>
    <m/>
    <x v="1"/>
    <s v="JAR"/>
    <d v="2019-11-08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28"/>
    <x v="8"/>
    <m/>
    <n v="0"/>
    <x v="0"/>
    <x v="0"/>
    <s v="SI"/>
    <s v="SI"/>
    <s v="SI"/>
    <n v="0"/>
    <n v="1"/>
    <s v="CLIENTES"/>
    <x v="45"/>
    <x v="11"/>
    <n v="468"/>
    <n v="18"/>
    <n v="0.2"/>
  </r>
  <r>
    <d v="2019-11-08T00:00:00"/>
    <d v="1899-12-30T17:00:00"/>
    <d v="1899-12-30T17:00:00"/>
    <m/>
    <x v="1"/>
    <s v="JAR"/>
    <d v="2019-11-08T17:00:00"/>
    <m/>
    <s v="TRANSABADELL"/>
    <s v="Carga"/>
    <x v="0"/>
    <n v="2"/>
    <n v="4"/>
    <x v="0"/>
    <s v="TRANSABADELL"/>
    <s v="DDP Cliente Inyección"/>
    <s v="varios"/>
    <m/>
    <m/>
    <m/>
    <m/>
    <n v="20"/>
    <x v="0"/>
    <x v="228"/>
    <x v="41"/>
    <m/>
    <n v="0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4:00:00"/>
    <d v="1899-12-30T14:00:00"/>
    <m/>
    <x v="1"/>
    <s v="JAR"/>
    <d v="2019-11-08T14:00:00"/>
    <s v="CB-1497"/>
    <s v="NOUTRANSPORT"/>
    <s v="Descarga"/>
    <x v="1"/>
    <n v="13.5"/>
    <n v="26"/>
    <x v="0"/>
    <s v="SCHOELLER FRANCIA"/>
    <s v="Filial Import"/>
    <s v="Gaillon"/>
    <m/>
    <m/>
    <m/>
    <m/>
    <n v="60"/>
    <x v="0"/>
    <x v="228"/>
    <x v="42"/>
    <m/>
    <n v="1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07:00:00"/>
    <d v="1899-12-30T07:00:00"/>
    <m/>
    <x v="1"/>
    <s v="MR"/>
    <d v="2019-11-08T07:0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28"/>
    <x v="61"/>
    <m/>
    <n v="1"/>
    <x v="0"/>
    <x v="0"/>
    <s v="SI"/>
    <s v="SI"/>
    <s v="SI"/>
    <n v="0"/>
    <n v="1"/>
    <s v="PROVEEDORES"/>
    <x v="45"/>
    <x v="11"/>
    <n v="468"/>
    <n v="18"/>
    <n v="0.2"/>
  </r>
  <r>
    <d v="2019-11-08T00:00:00"/>
    <d v="1899-12-30T12:00:00"/>
    <d v="1899-12-30T12:00:00"/>
    <m/>
    <x v="1"/>
    <s v="JAR"/>
    <d v="2019-11-08T12:00:00"/>
    <s v="CB-1504"/>
    <s v="NOUTRANSPORT"/>
    <s v="Descarga"/>
    <x v="0"/>
    <n v="5"/>
    <n v="10"/>
    <x v="0"/>
    <s v="SCHOELLER FRANCIA"/>
    <s v="Filial Import"/>
    <s v="Nurieux"/>
    <s v="los moldes SA2533 + SA2534 "/>
    <m/>
    <m/>
    <m/>
    <n v="45"/>
    <x v="6"/>
    <x v="228"/>
    <x v="4"/>
    <m/>
    <n v="0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09:00:00"/>
    <d v="1899-12-30T09:00:00"/>
    <m/>
    <x v="1"/>
    <s v="JAR"/>
    <d v="2019-11-08T09:00:00"/>
    <m/>
    <s v="LUIS TORTOSA"/>
    <s v="Descarga"/>
    <x v="1"/>
    <n v="13.5"/>
    <n v="22"/>
    <x v="0"/>
    <s v="MORSSINKHOF"/>
    <s v="Proveedor Inyección"/>
    <s v="PALAU"/>
    <m/>
    <m/>
    <m/>
    <m/>
    <n v="60"/>
    <x v="6"/>
    <x v="228"/>
    <x v="22"/>
    <m/>
    <n v="1"/>
    <x v="0"/>
    <x v="0"/>
    <s v="SI"/>
    <s v="SI"/>
    <s v="SI"/>
    <n v="0"/>
    <n v="1"/>
    <s v="PROVEEDORES"/>
    <x v="45"/>
    <x v="11"/>
    <n v="468"/>
    <n v="18"/>
    <n v="0.2"/>
  </r>
  <r>
    <d v="2019-11-08T00:00:00"/>
    <d v="1899-12-30T09:30:00"/>
    <d v="1899-12-30T09:30:00"/>
    <m/>
    <x v="1"/>
    <s v="MR"/>
    <d v="2019-11-08T09:30:00"/>
    <m/>
    <s v="SUS MEDIOS"/>
    <s v="Descarga"/>
    <x v="1"/>
    <n v="13.5"/>
    <n v="26"/>
    <x v="0"/>
    <s v="SCHOELLER INDIA"/>
    <s v="Proveedor Filial"/>
    <s v="PALAU"/>
    <m/>
    <m/>
    <m/>
    <m/>
    <n v="45"/>
    <x v="4"/>
    <x v="228"/>
    <x v="0"/>
    <m/>
    <n v="1"/>
    <x v="0"/>
    <x v="0"/>
    <s v="SI"/>
    <s v="SI"/>
    <s v="SI"/>
    <n v="0"/>
    <n v="1"/>
    <s v="PROVEEDORES"/>
    <x v="45"/>
    <x v="11"/>
    <n v="468"/>
    <n v="18"/>
    <n v="0.2"/>
  </r>
  <r>
    <d v="2019-11-08T00:00:00"/>
    <d v="1899-12-30T11:00:00"/>
    <d v="1899-12-30T11:00:00"/>
    <m/>
    <x v="1"/>
    <s v="MR"/>
    <d v="2019-11-08T11:00:00"/>
    <m/>
    <s v="SUS MEDIOS"/>
    <s v="Descarga"/>
    <x v="1"/>
    <n v="13.5"/>
    <n v="26"/>
    <x v="0"/>
    <s v="SCHOELLER INDIA"/>
    <s v="Proveedor Filial"/>
    <s v="PALAU"/>
    <m/>
    <m/>
    <m/>
    <m/>
    <n v="45"/>
    <x v="4"/>
    <x v="228"/>
    <x v="2"/>
    <m/>
    <n v="1"/>
    <x v="0"/>
    <x v="0"/>
    <s v="SI"/>
    <s v="SI"/>
    <s v="SI"/>
    <n v="0"/>
    <n v="1"/>
    <s v="PROVEEDORES"/>
    <x v="45"/>
    <x v="11"/>
    <n v="468"/>
    <n v="18"/>
    <n v="0.2"/>
  </r>
  <r>
    <d v="2019-11-08T00:00:00"/>
    <d v="1899-12-30T15:00:00"/>
    <d v="1899-12-30T15:00:00"/>
    <m/>
    <x v="1"/>
    <s v="JAR"/>
    <d v="2019-11-08T15:00:00"/>
    <n v="6007812"/>
    <s v="BREGER"/>
    <s v="Carga"/>
    <x v="1"/>
    <n v="13.5"/>
    <n v="33"/>
    <x v="0"/>
    <s v="SCHOELLER FRANCIA"/>
    <s v="Retira cliente Filial"/>
    <s v="France"/>
    <m/>
    <m/>
    <m/>
    <m/>
    <n v="60"/>
    <x v="2"/>
    <x v="228"/>
    <x v="8"/>
    <m/>
    <n v="1"/>
    <x v="0"/>
    <x v="0"/>
    <s v="SI"/>
    <s v="SI"/>
    <s v="Retraso"/>
    <n v="1"/>
    <n v="0"/>
    <s v="CLIENTES"/>
    <x v="45"/>
    <x v="11"/>
    <n v="468"/>
    <n v="18"/>
    <n v="0.2"/>
  </r>
  <r>
    <d v="2019-11-08T00:00:00"/>
    <d v="1899-12-30T07:30:00"/>
    <d v="1899-12-30T07:30:00"/>
    <m/>
    <x v="1"/>
    <s v="JAR"/>
    <d v="2019-11-08T07:30:00"/>
    <m/>
    <s v="JOSE REY"/>
    <s v="Carga"/>
    <x v="1"/>
    <n v="13.5"/>
    <n v="26"/>
    <x v="0"/>
    <s v="FLUIDRA"/>
    <s v="DDP Cliente Roto"/>
    <s v="Maçanet"/>
    <m/>
    <m/>
    <m/>
    <m/>
    <n v="45"/>
    <x v="4"/>
    <x v="228"/>
    <x v="20"/>
    <m/>
    <n v="1"/>
    <x v="0"/>
    <x v="0"/>
    <s v="SI"/>
    <s v="SI"/>
    <s v="Retraso"/>
    <n v="1"/>
    <n v="0"/>
    <s v="TRANS. PROPIO"/>
    <x v="45"/>
    <x v="11"/>
    <n v="468"/>
    <n v="18"/>
    <n v="0.2"/>
  </r>
  <r>
    <d v="2019-11-08T00:00:00"/>
    <d v="1899-12-30T06:00:00"/>
    <d v="1899-12-30T06:00:00"/>
    <m/>
    <x v="1"/>
    <s v="JAR"/>
    <d v="2019-11-08T06:00:00"/>
    <m/>
    <s v="SUS MEDIOS"/>
    <s v="Descarga"/>
    <x v="0"/>
    <n v="12"/>
    <n v="6"/>
    <x v="0"/>
    <s v="SERRADORA DOMENECH"/>
    <s v="Proveedor Inyección"/>
    <s v="PALAU"/>
    <m/>
    <m/>
    <m/>
    <m/>
    <n v="20"/>
    <x v="6"/>
    <x v="228"/>
    <x v="76"/>
    <m/>
    <n v="0"/>
    <x v="0"/>
    <x v="0"/>
    <s v="SI"/>
    <s v="SI"/>
    <s v="SI"/>
    <n v="0"/>
    <n v="1"/>
    <s v="PROVEEDORES"/>
    <x v="45"/>
    <x v="11"/>
    <n v="468"/>
    <n v="18"/>
    <n v="0.2"/>
  </r>
  <r>
    <d v="2019-11-08T00:00:00"/>
    <d v="1899-12-30T16:00:00"/>
    <d v="1899-12-30T16:00:00"/>
    <m/>
    <x v="1"/>
    <s v="JAR"/>
    <d v="2019-11-08T16:00:00"/>
    <n v="30554"/>
    <s v="SUS MEDIOS"/>
    <s v="Carga"/>
    <x v="0"/>
    <n v="2"/>
    <n v="3"/>
    <x v="0"/>
    <s v="SAS AUTOSYSTEM"/>
    <s v="Retira cliente Inyección"/>
    <s v="PORTUGAL"/>
    <m/>
    <m/>
    <m/>
    <m/>
    <n v="20"/>
    <x v="0"/>
    <x v="228"/>
    <x v="13"/>
    <m/>
    <n v="0"/>
    <x v="0"/>
    <x v="0"/>
    <s v="SI"/>
    <s v="SI"/>
    <s v="SI"/>
    <n v="0"/>
    <n v="1"/>
    <s v="CLIENTES"/>
    <x v="45"/>
    <x v="11"/>
    <n v="468"/>
    <n v="18"/>
    <n v="0.2"/>
  </r>
  <r>
    <d v="2019-11-08T00:00:00"/>
    <d v="1899-12-30T08:00:00"/>
    <d v="1899-12-30T08:00:00"/>
    <m/>
    <x v="1"/>
    <s v="JAR"/>
    <d v="2019-11-08T08:00:00"/>
    <n v="28711"/>
    <s v="RENHUS"/>
    <s v="Carga"/>
    <x v="1"/>
    <n v="13.5"/>
    <n v="22"/>
    <x v="0"/>
    <s v="CARREFOUR"/>
    <s v="DDP Cliente Inyección"/>
    <s v="Las Palmas"/>
    <m/>
    <m/>
    <m/>
    <m/>
    <n v="45"/>
    <x v="5"/>
    <x v="228"/>
    <x v="9"/>
    <m/>
    <n v="1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0:00:00"/>
    <d v="1899-12-30T10:00:00"/>
    <m/>
    <x v="1"/>
    <s v="JAR"/>
    <d v="2019-11-08T10:00:00"/>
    <s v="Varios pedidos"/>
    <s v="GONZATRANS"/>
    <s v="Carga"/>
    <x v="1"/>
    <n v="13.5"/>
    <n v="26"/>
    <x v="0"/>
    <s v="CARREFOUR"/>
    <s v="DDP Cliente Inyección"/>
    <s v="Varios"/>
    <m/>
    <m/>
    <m/>
    <m/>
    <n v="45"/>
    <x v="4"/>
    <x v="228"/>
    <x v="14"/>
    <m/>
    <n v="1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2:30:00"/>
    <d v="1899-12-30T12:30:00"/>
    <m/>
    <x v="1"/>
    <s v="JAR"/>
    <d v="2019-11-08T12:30:00"/>
    <n v="28712"/>
    <s v="GONZATRANS"/>
    <s v="Carga"/>
    <x v="1"/>
    <n v="13.5"/>
    <n v="26"/>
    <x v="0"/>
    <s v="CARREFOUR"/>
    <s v="DDP Cliente Inyección"/>
    <s v="Guipuzcoa"/>
    <m/>
    <m/>
    <m/>
    <m/>
    <n v="45"/>
    <x v="4"/>
    <x v="228"/>
    <x v="5"/>
    <m/>
    <n v="1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1:30:00"/>
    <d v="1899-12-30T11:30:00"/>
    <m/>
    <x v="1"/>
    <s v="JAR"/>
    <d v="2019-11-08T11:30:00"/>
    <m/>
    <s v="COBARPLAS"/>
    <s v="Descarga"/>
    <x v="0"/>
    <n v="4"/>
    <n v="7"/>
    <x v="0"/>
    <s v="COBARPLAST"/>
    <s v="Proveedor Roto"/>
    <s v="PALAU"/>
    <m/>
    <m/>
    <m/>
    <m/>
    <n v="40"/>
    <x v="6"/>
    <x v="228"/>
    <x v="3"/>
    <m/>
    <n v="0"/>
    <x v="0"/>
    <x v="0"/>
    <s v="SI"/>
    <s v="SI"/>
    <s v="SI"/>
    <n v="0"/>
    <n v="1"/>
    <s v="PROVEEDORES"/>
    <x v="45"/>
    <x v="11"/>
    <n v="468"/>
    <n v="18"/>
    <n v="0.2"/>
  </r>
  <r>
    <d v="2019-11-08T00:00:00"/>
    <d v="1899-12-30T17:30:00"/>
    <d v="1899-12-30T17:30:00"/>
    <m/>
    <x v="1"/>
    <s v="JAR"/>
    <d v="2019-11-08T17:30:00"/>
    <n v="6007883"/>
    <s v="BREGER"/>
    <s v="Carga"/>
    <x v="0"/>
    <n v="4"/>
    <n v="8"/>
    <x v="0"/>
    <s v="SCHOELLER FRANCIA"/>
    <s v="Retira cliente Filial"/>
    <s v="France"/>
    <m/>
    <m/>
    <m/>
    <m/>
    <n v="30"/>
    <x v="6"/>
    <x v="228"/>
    <x v="0"/>
    <m/>
    <n v="0"/>
    <x v="0"/>
    <x v="0"/>
    <s v="SI"/>
    <s v="SI"/>
    <s v="Adelanto"/>
    <n v="0"/>
    <n v="1"/>
    <s v="CLIENTES"/>
    <x v="45"/>
    <x v="11"/>
    <n v="468"/>
    <n v="18"/>
    <n v="0.2"/>
  </r>
  <r>
    <d v="2019-11-08T00:00:00"/>
    <d v="1899-12-30T13:00:00"/>
    <m/>
    <m/>
    <x v="0"/>
    <s v="JAR"/>
    <d v="2019-11-08T13:00:00"/>
    <s v="Dev. 30672"/>
    <s v="GARVI"/>
    <s v="Descarga"/>
    <x v="1"/>
    <n v="13.5"/>
    <n v="19"/>
    <x v="0"/>
    <s v="VARIOS"/>
    <s v="DDP Cliente Inyección"/>
    <s v="PALAU"/>
    <m/>
    <m/>
    <m/>
    <m/>
    <n v="45"/>
    <x v="4"/>
    <x v="228"/>
    <x v="37"/>
    <m/>
    <n v="1"/>
    <x v="0"/>
    <x v="0"/>
    <s v="No"/>
    <s v="Sin cita"/>
    <s v="Sin cita"/>
    <n v="1"/>
    <n v="0"/>
    <s v="TRANS. PROPIO"/>
    <x v="45"/>
    <x v="11"/>
    <n v="468"/>
    <n v="18"/>
    <n v="0.2"/>
  </r>
  <r>
    <d v="2019-11-08T00:00:00"/>
    <d v="1899-12-30T10:30:00"/>
    <d v="1899-12-30T10:30:00"/>
    <m/>
    <x v="1"/>
    <s v="JAR"/>
    <d v="2019-11-08T10:30:00"/>
    <m/>
    <s v="DAVID BERTRAN"/>
    <s v="Descarga"/>
    <x v="0"/>
    <n v="1"/>
    <n v="2"/>
    <x v="0"/>
    <s v="ITC"/>
    <s v="DDP Cliente Roto"/>
    <s v="PALAU"/>
    <m/>
    <m/>
    <m/>
    <m/>
    <n v="10"/>
    <x v="5"/>
    <x v="228"/>
    <x v="1"/>
    <m/>
    <n v="0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1:15:00"/>
    <d v="1899-12-30T11:15:00"/>
    <m/>
    <x v="1"/>
    <s v="JAR"/>
    <d v="2019-11-08T11:30:00"/>
    <s v="30532-533-535-536-537"/>
    <s v="SUS MEDIOS"/>
    <s v="Carga"/>
    <x v="0"/>
    <n v="6"/>
    <n v="19"/>
    <x v="0"/>
    <s v="STORE &amp; GO "/>
    <s v="Retira cliente Inyección"/>
    <s v="Portugal"/>
    <m/>
    <m/>
    <m/>
    <m/>
    <n v="40"/>
    <x v="6"/>
    <x v="228"/>
    <x v="75"/>
    <m/>
    <n v="0"/>
    <x v="0"/>
    <x v="0"/>
    <s v="SI"/>
    <s v="SI"/>
    <s v="SI"/>
    <n v="0"/>
    <n v="1"/>
    <s v="CLIENTES"/>
    <x v="45"/>
    <x v="11"/>
    <n v="468"/>
    <n v="18"/>
    <n v="0.2"/>
  </r>
  <r>
    <d v="2019-11-08T00:00:00"/>
    <d v="1899-12-30T14:30:00"/>
    <d v="1899-12-30T14:30:00"/>
    <m/>
    <x v="1"/>
    <s v="MR"/>
    <d v="2019-11-08T14:30:00"/>
    <n v="30711"/>
    <s v="SUS MEDIOS"/>
    <s v="Carga"/>
    <x v="0"/>
    <n v="1.5"/>
    <n v="3"/>
    <x v="0"/>
    <s v="ITW METAL FASTENERS"/>
    <s v="Retira cliente Inyección"/>
    <s v="SABADELL"/>
    <m/>
    <m/>
    <m/>
    <m/>
    <n v="15"/>
    <x v="6"/>
    <x v="228"/>
    <x v="6"/>
    <m/>
    <n v="0"/>
    <x v="0"/>
    <x v="0"/>
    <s v="SI"/>
    <s v="SI"/>
    <s v="Adelanto"/>
    <n v="0"/>
    <n v="1"/>
    <s v="CLIENTES"/>
    <x v="45"/>
    <x v="11"/>
    <n v="468"/>
    <n v="18"/>
    <n v="0.2"/>
  </r>
  <r>
    <d v="2019-11-08T00:00:00"/>
    <d v="1899-12-30T18:00:00"/>
    <d v="1899-12-30T18:00:00"/>
    <m/>
    <x v="1"/>
    <s v="JAR"/>
    <d v="2019-11-08T18:00:00"/>
    <n v="6007998"/>
    <s v="BREGER"/>
    <s v="Carga"/>
    <x v="1"/>
    <n v="13.5"/>
    <n v="33"/>
    <x v="0"/>
    <s v="SCHOELLER FRANCIA"/>
    <s v="Retira cliente Filial"/>
    <s v="France"/>
    <m/>
    <m/>
    <m/>
    <m/>
    <n v="60"/>
    <x v="2"/>
    <x v="228"/>
    <x v="47"/>
    <m/>
    <n v="1"/>
    <x v="0"/>
    <x v="0"/>
    <s v="SI"/>
    <s v="SI"/>
    <s v="SI"/>
    <n v="0"/>
    <n v="1"/>
    <s v="CLIENTES"/>
    <x v="45"/>
    <x v="11"/>
    <n v="468"/>
    <n v="18"/>
    <n v="0.2"/>
  </r>
  <r>
    <d v="2019-11-08T00:00:00"/>
    <d v="1899-12-30T13:30:00"/>
    <d v="1899-12-30T13:30:00"/>
    <m/>
    <x v="1"/>
    <s v="JAR"/>
    <d v="2019-11-08T13:30:00"/>
    <m/>
    <s v="GONZATRANS"/>
    <s v="Carga"/>
    <x v="1"/>
    <n v="13.5"/>
    <n v="26"/>
    <x v="0"/>
    <s v="GONZATRANS"/>
    <s v="Recogida diaria"/>
    <s v="varios"/>
    <m/>
    <m/>
    <m/>
    <m/>
    <n v="30"/>
    <x v="5"/>
    <x v="228"/>
    <x v="6"/>
    <m/>
    <n v="1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5:30:00"/>
    <d v="1899-12-30T15:30:00"/>
    <m/>
    <x v="1"/>
    <s v="JAR"/>
    <d v="2019-11-08T15:30:00"/>
    <m/>
    <s v="GONZATRANS"/>
    <s v="Carga"/>
    <x v="0"/>
    <n v="8"/>
    <n v="16"/>
    <x v="0"/>
    <s v="GONZATRANS"/>
    <s v="Recogida diaria"/>
    <s v="varios"/>
    <m/>
    <m/>
    <m/>
    <m/>
    <n v="40"/>
    <x v="0"/>
    <x v="228"/>
    <x v="7"/>
    <m/>
    <n v="0"/>
    <x v="0"/>
    <x v="0"/>
    <s v="SI"/>
    <s v="SI"/>
    <s v="SI"/>
    <n v="0"/>
    <n v="1"/>
    <s v="TRANS. PROPIO"/>
    <x v="45"/>
    <x v="11"/>
    <n v="468"/>
    <n v="18"/>
    <n v="0.2"/>
  </r>
  <r>
    <d v="2019-11-08T00:00:00"/>
    <d v="1899-12-30T18:30:00"/>
    <d v="1899-12-30T18:30:00"/>
    <m/>
    <x v="1"/>
    <s v="JAR"/>
    <d v="2019-11-08T18:30:00"/>
    <m/>
    <s v="GONZATRANS"/>
    <s v="Carga"/>
    <x v="0"/>
    <n v="8"/>
    <n v="16"/>
    <x v="0"/>
    <s v="GONZATRANS"/>
    <s v="Recogida diaria"/>
    <s v="varios"/>
    <m/>
    <m/>
    <m/>
    <m/>
    <n v="30"/>
    <x v="0"/>
    <x v="228"/>
    <x v="48"/>
    <m/>
    <n v="0"/>
    <x v="0"/>
    <x v="0"/>
    <s v="SI"/>
    <s v="SI"/>
    <s v="SI"/>
    <n v="0"/>
    <n v="1"/>
    <s v="TRANS. PROPIO"/>
    <x v="45"/>
    <x v="11"/>
    <n v="468"/>
    <n v="18"/>
    <n v="0.2"/>
  </r>
  <r>
    <d v="2019-11-11T00:00:00"/>
    <d v="1899-12-30T16:00:00"/>
    <d v="1899-12-30T16:00:00"/>
    <m/>
    <x v="1"/>
    <s v="JAR"/>
    <d v="2019-11-11T16:00:00"/>
    <s v="Molde SA2769 + PEDIDOS 6007862 + 6008020"/>
    <s v="NOUTRANSPORT"/>
    <s v="Carga"/>
    <x v="1"/>
    <n v="13.5"/>
    <n v="26"/>
    <x v="0"/>
    <s v="SCHOELLER GAILLON"/>
    <s v="Retira cliente Filial"/>
    <s v="Gaillon"/>
    <s v="Molde SA2769 + PEDIDOS 6007862 + 6008020"/>
    <m/>
    <m/>
    <m/>
    <n v="60"/>
    <x v="0"/>
    <x v="229"/>
    <x v="13"/>
    <m/>
    <n v="1"/>
    <x v="0"/>
    <x v="0"/>
    <s v="SI"/>
    <s v="SI"/>
    <s v="SI"/>
    <n v="0"/>
    <n v="1"/>
    <s v="CLIENTES"/>
    <x v="46"/>
    <x v="11"/>
    <n v="468"/>
    <n v="18"/>
    <n v="0.2"/>
  </r>
  <r>
    <d v="2019-11-11T00:00:00"/>
    <d v="1899-12-30T16:30:00"/>
    <d v="1899-12-30T16:30:00"/>
    <m/>
    <x v="1"/>
    <s v="JAR"/>
    <d v="2019-11-11T16:30:00"/>
    <m/>
    <s v="TRANSPARETS"/>
    <s v="Carga"/>
    <x v="0"/>
    <n v="4"/>
    <n v="2"/>
    <x v="0"/>
    <s v="AQUA AMBIENT"/>
    <s v="Retira cliente Roto"/>
    <s v="Varios"/>
    <m/>
    <m/>
    <m/>
    <m/>
    <n v="20"/>
    <x v="2"/>
    <x v="229"/>
    <x v="8"/>
    <m/>
    <n v="0"/>
    <x v="0"/>
    <x v="0"/>
    <s v="SI"/>
    <s v="SI"/>
    <s v="SI"/>
    <n v="0"/>
    <n v="1"/>
    <s v="CLIENTES"/>
    <x v="46"/>
    <x v="11"/>
    <n v="468"/>
    <n v="18"/>
    <n v="0.2"/>
  </r>
  <r>
    <d v="2019-11-11T00:00:00"/>
    <d v="1899-12-30T10:30:00"/>
    <d v="1899-12-30T10:30:00"/>
    <m/>
    <x v="1"/>
    <s v="JAR"/>
    <d v="2019-11-11T10:30:00"/>
    <m/>
    <s v="GONZATRANS"/>
    <s v="Descarga"/>
    <x v="1"/>
    <n v="13.5"/>
    <n v="26"/>
    <x v="0"/>
    <s v="SIGMA "/>
    <s v="Proveedor Inyección"/>
    <s v="PALAU"/>
    <m/>
    <m/>
    <m/>
    <m/>
    <n v="45"/>
    <x v="4"/>
    <x v="229"/>
    <x v="54"/>
    <m/>
    <n v="1"/>
    <x v="0"/>
    <x v="0"/>
    <s v="SI"/>
    <s v="SI"/>
    <s v="Retraso"/>
    <n v="1"/>
    <n v="0"/>
    <s v="PROVEEDORES"/>
    <x v="46"/>
    <x v="11"/>
    <n v="468"/>
    <n v="18"/>
    <n v="0.2"/>
  </r>
  <r>
    <d v="2019-11-11T00:00:00"/>
    <d v="1899-12-30T07:00:00"/>
    <d v="1899-12-30T07:00:00"/>
    <m/>
    <x v="1"/>
    <s v="JAR"/>
    <d v="2019-11-11T07:00:00"/>
    <m/>
    <s v="SUS MEDIOS"/>
    <s v="Descarga"/>
    <x v="0"/>
    <n v="12"/>
    <n v="6"/>
    <x v="0"/>
    <s v="SERRADORA DOMENECH"/>
    <s v="Proveedor Inyección"/>
    <s v="PALAU"/>
    <m/>
    <m/>
    <m/>
    <m/>
    <n v="30"/>
    <x v="4"/>
    <x v="229"/>
    <x v="22"/>
    <m/>
    <n v="0"/>
    <x v="0"/>
    <x v="0"/>
    <s v="SI"/>
    <s v="SI"/>
    <s v="Retraso"/>
    <n v="1"/>
    <n v="0"/>
    <s v="PROVEEDORES"/>
    <x v="46"/>
    <x v="11"/>
    <n v="468"/>
    <n v="18"/>
    <n v="0.2"/>
  </r>
  <r>
    <d v="2019-11-11T00:00:00"/>
    <d v="1899-12-30T11:30:00"/>
    <d v="1899-12-30T11:30:00"/>
    <m/>
    <x v="1"/>
    <s v="JAR"/>
    <d v="2019-11-11T11:30:00"/>
    <n v="6007998"/>
    <s v="BREGER"/>
    <s v="Carga"/>
    <x v="1"/>
    <n v="13.5"/>
    <n v="33"/>
    <x v="0"/>
    <s v="SCHOELLER FRANCIA"/>
    <s v="Retira cliente Filial"/>
    <s v="France"/>
    <m/>
    <m/>
    <m/>
    <m/>
    <n v="60"/>
    <x v="3"/>
    <x v="229"/>
    <x v="3"/>
    <m/>
    <n v="1"/>
    <x v="0"/>
    <x v="0"/>
    <s v="SI"/>
    <s v="SI"/>
    <s v="SI"/>
    <n v="0"/>
    <n v="1"/>
    <s v="CLIENTES"/>
    <x v="46"/>
    <x v="11"/>
    <n v="468"/>
    <n v="18"/>
    <n v="0.2"/>
  </r>
  <r>
    <d v="2019-11-11T00:00:00"/>
    <d v="1899-12-30T08:30:00"/>
    <d v="1899-12-30T08:30:00"/>
    <m/>
    <x v="1"/>
    <s v="JAR"/>
    <d v="2019-11-11T08:30:00"/>
    <s v="CB-1504"/>
    <s v="NOUTRANSPORT"/>
    <s v="Descarga"/>
    <x v="0"/>
    <n v="5"/>
    <n v="10"/>
    <x v="0"/>
    <s v="SCHOELLER NRX"/>
    <s v="Filial Import"/>
    <s v="PALAU"/>
    <s v="Solo moldes SA2533 + SA2534 "/>
    <m/>
    <m/>
    <m/>
    <n v="30"/>
    <x v="6"/>
    <x v="229"/>
    <x v="20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09:00:00"/>
    <d v="1899-12-30T09:00:00"/>
    <m/>
    <x v="1"/>
    <s v="JAR"/>
    <d v="2019-11-11T09:00:00"/>
    <s v="CB-1500"/>
    <s v="NOUTRANSPORT"/>
    <s v="Descarga"/>
    <x v="0"/>
    <n v="7"/>
    <n v="13"/>
    <x v="0"/>
    <s v="SCHOELLER SCHWERIN"/>
    <s v="Filial Import"/>
    <s v="PALAU"/>
    <m/>
    <m/>
    <m/>
    <m/>
    <n v="45"/>
    <x v="6"/>
    <x v="229"/>
    <x v="54"/>
    <m/>
    <n v="0"/>
    <x v="0"/>
    <x v="0"/>
    <s v="SI"/>
    <s v="SI"/>
    <s v="Retraso"/>
    <n v="1"/>
    <n v="0"/>
    <s v="TRANS. PROPIO"/>
    <x v="46"/>
    <x v="11"/>
    <n v="468"/>
    <n v="18"/>
    <n v="0.2"/>
  </r>
  <r>
    <d v="2019-11-11T00:00:00"/>
    <d v="1899-12-30T07:30:00"/>
    <d v="1899-12-30T07:30:00"/>
    <m/>
    <x v="1"/>
    <s v="JAR"/>
    <d v="2019-11-11T07:30:00"/>
    <n v="29999"/>
    <s v="GONZATRANS"/>
    <s v="Carga"/>
    <x v="0"/>
    <n v="5"/>
    <n v="9"/>
    <x v="0"/>
    <s v="DS SMITH CARTON PLASTICOS"/>
    <s v="DDP Cliente Inyección"/>
    <s v="Mataro"/>
    <m/>
    <m/>
    <m/>
    <m/>
    <n v="30"/>
    <x v="6"/>
    <x v="229"/>
    <x v="18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2:00:00"/>
    <d v="1899-12-30T12:00:00"/>
    <m/>
    <x v="1"/>
    <s v="JAR"/>
    <d v="2019-11-11T12:00:00"/>
    <s v="30468 -Bernis"/>
    <s v="SUS MEDIOS"/>
    <s v="Carga"/>
    <x v="1"/>
    <n v="13.5"/>
    <n v="10"/>
    <x v="0"/>
    <s v="AQUA AMBIENT"/>
    <s v="Retira cliente Roto"/>
    <s v="Bernis"/>
    <m/>
    <m/>
    <m/>
    <m/>
    <n v="30"/>
    <x v="4"/>
    <x v="229"/>
    <x v="4"/>
    <m/>
    <n v="1"/>
    <x v="0"/>
    <x v="0"/>
    <s v="SI"/>
    <s v="SI"/>
    <s v="SI"/>
    <n v="0"/>
    <n v="1"/>
    <s v="CLIENTES"/>
    <x v="46"/>
    <x v="11"/>
    <n v="468"/>
    <n v="18"/>
    <n v="0.2"/>
  </r>
  <r>
    <d v="2019-11-11T00:00:00"/>
    <d v="1899-12-30T15:30:00"/>
    <d v="1899-12-30T15:30:00"/>
    <m/>
    <x v="1"/>
    <s v="JAR"/>
    <d v="2019-11-11T15:30:00"/>
    <m/>
    <s v="SCHENKER"/>
    <s v="Descarga"/>
    <x v="0"/>
    <n v="2"/>
    <n v="4"/>
    <x v="0"/>
    <s v="DOW"/>
    <s v="Proveedor Inyección"/>
    <s v="PALAU"/>
    <m/>
    <m/>
    <m/>
    <m/>
    <n v="20"/>
    <x v="6"/>
    <x v="229"/>
    <x v="5"/>
    <m/>
    <n v="0"/>
    <x v="0"/>
    <x v="0"/>
    <s v="SI"/>
    <s v="SI"/>
    <s v="Adelanto"/>
    <n v="0"/>
    <n v="1"/>
    <s v="PROVEEDORES"/>
    <x v="46"/>
    <x v="11"/>
    <n v="468"/>
    <n v="18"/>
    <n v="0.2"/>
  </r>
  <r>
    <d v="2019-11-11T00:00:00"/>
    <d v="1899-12-30T10:00:00"/>
    <d v="1899-12-30T10:00:00"/>
    <m/>
    <x v="1"/>
    <s v="JAR"/>
    <d v="2019-11-11T10:00:00"/>
    <n v="30365"/>
    <s v="RENHUS"/>
    <s v="Carga"/>
    <x v="0"/>
    <n v="2"/>
    <n v="2"/>
    <x v="0"/>
    <s v="VARIOS"/>
    <s v="DDP Cliente Roto"/>
    <s v="Andorra"/>
    <m/>
    <m/>
    <m/>
    <m/>
    <n v="15"/>
    <x v="6"/>
    <x v="229"/>
    <x v="14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1:15:00"/>
    <d v="1899-12-30T11:15:00"/>
    <m/>
    <x v="1"/>
    <s v="JAR"/>
    <d v="2019-11-11T11:30:00"/>
    <n v="30420"/>
    <s v="XPOLOGISTIC"/>
    <s v="Carga"/>
    <x v="0"/>
    <n v="1"/>
    <n v="1"/>
    <x v="0"/>
    <s v="FIJAPLAST"/>
    <s v="Retira cliente Inyección"/>
    <s v="Granada"/>
    <m/>
    <m/>
    <m/>
    <m/>
    <n v="15"/>
    <x v="5"/>
    <x v="229"/>
    <x v="75"/>
    <m/>
    <n v="0"/>
    <x v="0"/>
    <x v="0"/>
    <s v="SI"/>
    <s v="SI"/>
    <s v="SI"/>
    <n v="0"/>
    <n v="1"/>
    <s v="CLIENTES"/>
    <x v="46"/>
    <x v="11"/>
    <n v="468"/>
    <n v="18"/>
    <n v="0.2"/>
  </r>
  <r>
    <d v="2019-11-11T00:00:00"/>
    <d v="1899-12-30T08:00:00"/>
    <d v="1899-12-30T08:00:00"/>
    <m/>
    <x v="1"/>
    <s v="JAR"/>
    <d v="2019-11-11T08:00:00"/>
    <n v="30722"/>
    <s v="DAVID BERTRAN"/>
    <s v="Carga"/>
    <x v="0"/>
    <n v="1"/>
    <n v="1"/>
    <x v="0"/>
    <s v="CPQ IBERICA "/>
    <s v="DDP Cliente Roto"/>
    <s v="Mollet"/>
    <m/>
    <m/>
    <m/>
    <m/>
    <n v="10"/>
    <x v="5"/>
    <x v="229"/>
    <x v="9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3:00:00"/>
    <d v="1899-12-30T13:00:00"/>
    <m/>
    <x v="1"/>
    <s v="JAR"/>
    <d v="2019-11-11T13:00:00"/>
    <m/>
    <s v="LUIS TORTOSA"/>
    <s v="Descarga"/>
    <x v="1"/>
    <n v="13.5"/>
    <n v="22"/>
    <x v="0"/>
    <s v="MORSSINKHOF"/>
    <s v="Proveedor Inyección"/>
    <s v="PALAU"/>
    <m/>
    <m/>
    <m/>
    <m/>
    <n v="45"/>
    <x v="2"/>
    <x v="229"/>
    <x v="7"/>
    <m/>
    <n v="1"/>
    <x v="0"/>
    <x v="0"/>
    <s v="SI"/>
    <s v="SI"/>
    <s v="Retraso"/>
    <n v="1"/>
    <n v="0"/>
    <s v="PROVEEDORES"/>
    <x v="46"/>
    <x v="11"/>
    <n v="468"/>
    <n v="18"/>
    <n v="0.2"/>
  </r>
  <r>
    <d v="2019-11-11T00:00:00"/>
    <d v="1899-12-30T09:45:00"/>
    <d v="1899-12-30T09:45:00"/>
    <m/>
    <x v="1"/>
    <s v="JAR"/>
    <d v="2019-11-11T10:00:00"/>
    <m/>
    <s v="SUS MEDIOS"/>
    <s v="Descarga"/>
    <x v="0"/>
    <n v="1"/>
    <n v="1"/>
    <x v="0"/>
    <s v="ML PLASTICS"/>
    <s v="Proveedor Inyección"/>
    <s v="PALAU"/>
    <m/>
    <m/>
    <m/>
    <m/>
    <n v="15"/>
    <x v="4"/>
    <x v="229"/>
    <x v="53"/>
    <m/>
    <n v="0"/>
    <x v="0"/>
    <x v="0"/>
    <s v="SI"/>
    <s v="SI"/>
    <s v="SI"/>
    <n v="0"/>
    <n v="1"/>
    <s v="PROVEEDORES"/>
    <x v="46"/>
    <x v="11"/>
    <n v="468"/>
    <n v="18"/>
    <n v="0.2"/>
  </r>
  <r>
    <d v="2019-11-11T00:00:00"/>
    <d v="1899-12-30T09:30:00"/>
    <d v="1899-12-30T09:30:00"/>
    <m/>
    <x v="1"/>
    <s v="JAR"/>
    <d v="2019-11-11T09:30:00"/>
    <m/>
    <s v="ALGAITRUCK"/>
    <s v="Descarga"/>
    <x v="1"/>
    <n v="13.5"/>
    <n v="26"/>
    <x v="0"/>
    <s v="SCHOELLER LORQUI"/>
    <s v="Entre plantas"/>
    <s v="PALAU"/>
    <m/>
    <m/>
    <m/>
    <m/>
    <n v="60"/>
    <x v="6"/>
    <x v="229"/>
    <x v="0"/>
    <m/>
    <n v="1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1:10:00"/>
    <d v="1899-12-30T11:10:00"/>
    <m/>
    <x v="1"/>
    <s v="JAR"/>
    <d v="2019-11-11T11:00:00"/>
    <m/>
    <s v="TXT"/>
    <s v="Descarga"/>
    <x v="0"/>
    <n v="1"/>
    <n v="1"/>
    <x v="0"/>
    <s v="PUROMASTER"/>
    <s v="Proveedor Inyección"/>
    <s v="PALAU"/>
    <m/>
    <m/>
    <m/>
    <m/>
    <n v="15"/>
    <x v="5"/>
    <x v="229"/>
    <x v="24"/>
    <m/>
    <n v="0"/>
    <x v="0"/>
    <x v="0"/>
    <s v="SI"/>
    <s v="SI"/>
    <s v="Retraso"/>
    <n v="1"/>
    <n v="0"/>
    <s v="PROVEEDORES"/>
    <x v="46"/>
    <x v="11"/>
    <n v="468"/>
    <n v="18"/>
    <n v="0.2"/>
  </r>
  <r>
    <d v="2019-11-11T00:00:00"/>
    <d v="1899-12-30T11:00:00"/>
    <d v="1899-12-30T11:00:00"/>
    <m/>
    <x v="1"/>
    <s v="JAR"/>
    <d v="2019-11-11T11:00:00"/>
    <n v="30714"/>
    <s v="JOSE REY"/>
    <s v="Carga"/>
    <x v="1"/>
    <n v="13.5"/>
    <n v="26"/>
    <x v="2"/>
    <s v="FINCA SEÑORIO"/>
    <s v="DDP Cliente Inyección"/>
    <s v="Soria"/>
    <m/>
    <m/>
    <m/>
    <m/>
    <n v="45"/>
    <x v="4"/>
    <x v="229"/>
    <x v="2"/>
    <m/>
    <n v="1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3:30:00"/>
    <d v="1899-12-30T13:30:00"/>
    <m/>
    <x v="1"/>
    <s v="JAR"/>
    <d v="2019-11-11T13:30:00"/>
    <n v="30714"/>
    <s v="JOSE REY"/>
    <s v="Carga"/>
    <x v="1"/>
    <n v="13.5"/>
    <n v="26"/>
    <x v="2"/>
    <s v="FINCA SEÑORIO"/>
    <s v="DDP Cliente Inyección"/>
    <s v="Soria"/>
    <m/>
    <m/>
    <m/>
    <m/>
    <n v="45"/>
    <x v="4"/>
    <x v="229"/>
    <x v="4"/>
    <m/>
    <n v="1"/>
    <x v="0"/>
    <x v="0"/>
    <s v="SI"/>
    <s v="SI"/>
    <s v="Adelanto"/>
    <n v="0"/>
    <n v="1"/>
    <s v="TRANS. PROPIO"/>
    <x v="46"/>
    <x v="11"/>
    <n v="468"/>
    <n v="18"/>
    <n v="0.2"/>
  </r>
  <r>
    <d v="2019-11-11T00:00:00"/>
    <d v="1899-12-30T15:00:00"/>
    <d v="1899-12-30T15:00:00"/>
    <m/>
    <x v="1"/>
    <s v="JAR"/>
    <d v="2019-11-11T15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29"/>
    <x v="39"/>
    <m/>
    <n v="1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8:00:00"/>
    <d v="1899-12-30T18:00:00"/>
    <m/>
    <x v="1"/>
    <s v="JAR"/>
    <d v="2019-11-11T18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29"/>
    <x v="13"/>
    <m/>
    <n v="1"/>
    <x v="0"/>
    <x v="0"/>
    <s v="SI"/>
    <s v="SI"/>
    <s v="Adelanto"/>
    <n v="0"/>
    <n v="1"/>
    <s v="TRANS. PROPIO"/>
    <x v="46"/>
    <x v="11"/>
    <n v="468"/>
    <n v="18"/>
    <n v="0.2"/>
  </r>
  <r>
    <d v="2019-11-11T00:00:00"/>
    <d v="1899-12-30T18:30:00"/>
    <d v="1899-12-30T18:30:00"/>
    <m/>
    <x v="1"/>
    <s v="JAR"/>
    <d v="2019-11-11T18:30:00"/>
    <m/>
    <s v="GONZATRANS"/>
    <s v="Carga"/>
    <x v="0"/>
    <n v="8"/>
    <n v="16"/>
    <x v="0"/>
    <s v="GONZATRANS"/>
    <s v="Recogida diaria"/>
    <s v="varios"/>
    <m/>
    <m/>
    <m/>
    <m/>
    <n v="30"/>
    <x v="0"/>
    <x v="229"/>
    <x v="13"/>
    <m/>
    <n v="0"/>
    <x v="0"/>
    <x v="0"/>
    <s v="SI"/>
    <s v="SI"/>
    <s v="Adelanto"/>
    <n v="0"/>
    <n v="1"/>
    <s v="TRANS. PROPIO"/>
    <x v="46"/>
    <x v="11"/>
    <n v="468"/>
    <n v="18"/>
    <n v="0.2"/>
  </r>
  <r>
    <d v="2019-11-11T00:00:00"/>
    <d v="1899-12-30T17:00:00"/>
    <d v="1899-12-30T17:00:00"/>
    <m/>
    <x v="1"/>
    <s v="JAR"/>
    <d v="2019-11-11T17:00:00"/>
    <m/>
    <s v="TRANSABADELL"/>
    <s v="Carga"/>
    <x v="0"/>
    <n v="2"/>
    <n v="4"/>
    <x v="0"/>
    <s v="TRANSABADELL"/>
    <s v="DDP Cliente Inyección"/>
    <s v="varios"/>
    <m/>
    <m/>
    <m/>
    <m/>
    <n v="15"/>
    <x v="0"/>
    <x v="229"/>
    <x v="41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0:15:00"/>
    <d v="1899-12-30T10:15:00"/>
    <m/>
    <x v="1"/>
    <s v="JAR"/>
    <d v="2019-11-11T10:30:00"/>
    <m/>
    <s v="GONZATRANS"/>
    <s v="Carga"/>
    <x v="0"/>
    <n v="8"/>
    <n v="16"/>
    <x v="0"/>
    <s v="GONZATRANS"/>
    <s v="DDP Cliente Inyección"/>
    <s v="Varios"/>
    <m/>
    <m/>
    <m/>
    <m/>
    <n v="30"/>
    <x v="5"/>
    <x v="229"/>
    <x v="43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0:45:00"/>
    <d v="1899-12-30T10:45:00"/>
    <m/>
    <x v="1"/>
    <s v="JAR"/>
    <d v="2019-11-11T11:00:00"/>
    <m/>
    <s v="ALGAITRUCK"/>
    <s v="Carga"/>
    <x v="0"/>
    <n v="10"/>
    <n v="5"/>
    <x v="0"/>
    <s v="SCHOELLER LORQUI"/>
    <s v="Entre plantas"/>
    <s v="Lorqui"/>
    <m/>
    <m/>
    <m/>
    <m/>
    <n v="30"/>
    <x v="6"/>
    <x v="229"/>
    <x v="32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2:15:00"/>
    <d v="1899-12-30T12:15:00"/>
    <m/>
    <x v="1"/>
    <s v="JAR"/>
    <d v="2019-11-11T12:30:00"/>
    <s v="Feria"/>
    <s v="JOSE REY"/>
    <s v="Carga"/>
    <x v="0"/>
    <n v="4"/>
    <n v="8"/>
    <x v="0"/>
    <s v="VARIOS"/>
    <s v="DDP Cliente Inyección"/>
    <s v="Madrid"/>
    <m/>
    <m/>
    <m/>
    <m/>
    <n v="30"/>
    <x v="4"/>
    <x v="229"/>
    <x v="36"/>
    <m/>
    <n v="0"/>
    <x v="0"/>
    <x v="0"/>
    <s v="SI"/>
    <s v="SI"/>
    <s v="SI"/>
    <n v="0"/>
    <n v="1"/>
    <s v="TRANS. PROPIO"/>
    <x v="46"/>
    <x v="11"/>
    <n v="468"/>
    <n v="18"/>
    <n v="0.2"/>
  </r>
  <r>
    <d v="2019-11-11T00:00:00"/>
    <d v="1899-12-30T14:30:00"/>
    <m/>
    <m/>
    <x v="0"/>
    <s v="JAR"/>
    <d v="2019-11-11T14:30:00"/>
    <m/>
    <s v="SUS MEDIOS"/>
    <s v="Descarga"/>
    <x v="0"/>
    <n v="6"/>
    <n v="12"/>
    <x v="0"/>
    <s v="CHEP"/>
    <s v="Proveedor Inyección"/>
    <s v="PALAU"/>
    <m/>
    <m/>
    <m/>
    <m/>
    <n v="40"/>
    <x v="0"/>
    <x v="229"/>
    <x v="12"/>
    <m/>
    <n v="0"/>
    <x v="0"/>
    <x v="0"/>
    <s v="No"/>
    <s v="Sin cita"/>
    <s v="Sin cita"/>
    <n v="1"/>
    <n v="0"/>
    <s v="PROVEEDORES"/>
    <x v="46"/>
    <x v="11"/>
    <n v="468"/>
    <n v="18"/>
    <n v="0.2"/>
  </r>
  <r>
    <d v="2019-11-11T00:00:00"/>
    <d v="1899-12-30T13:15:00"/>
    <d v="1899-12-30T13:15:00"/>
    <m/>
    <x v="1"/>
    <s v="JAR"/>
    <d v="2019-11-11T13:30:00"/>
    <m/>
    <s v="DAVID BERTRAN"/>
    <s v="Carga"/>
    <x v="0"/>
    <n v="4"/>
    <n v="6"/>
    <x v="0"/>
    <s v="RESIDUOS "/>
    <s v="Recogida diaria"/>
    <s v="La llagosta"/>
    <m/>
    <m/>
    <m/>
    <m/>
    <n v="20"/>
    <x v="4"/>
    <x v="229"/>
    <x v="60"/>
    <m/>
    <n v="0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2:00:00"/>
    <d v="1899-12-30T12:00:00"/>
    <m/>
    <x v="1"/>
    <s v="JAR"/>
    <d v="2019-11-12T12:00:00"/>
    <s v="Maydisa"/>
    <s v="CODINA"/>
    <s v="Carga"/>
    <x v="1"/>
    <n v="13.5"/>
    <n v="10"/>
    <x v="0"/>
    <s v="MAYDISA"/>
    <s v="Retira cliente Inyección"/>
    <s v="Maydisa"/>
    <m/>
    <m/>
    <m/>
    <m/>
    <n v="35"/>
    <x v="4"/>
    <x v="230"/>
    <x v="4"/>
    <m/>
    <n v="1"/>
    <x v="0"/>
    <x v="0"/>
    <s v="SI"/>
    <s v="SI"/>
    <s v="SI"/>
    <n v="0"/>
    <n v="1"/>
    <s v="CLIENTES"/>
    <x v="46"/>
    <x v="11"/>
    <n v="468"/>
    <n v="18"/>
    <n v="0.2"/>
  </r>
  <r>
    <d v="2019-11-12T00:00:00"/>
    <d v="1899-12-30T07:30:00"/>
    <d v="1899-12-30T07:30:00"/>
    <m/>
    <x v="1"/>
    <s v="JAR"/>
    <d v="2019-11-12T07:30:00"/>
    <n v="6007911"/>
    <s v="SUS MEDIOS"/>
    <s v="Carga"/>
    <x v="0"/>
    <n v="5"/>
    <n v="9"/>
    <x v="0"/>
    <s v="SCHOELLER INTERNACIONAL"/>
    <s v="Retira cliente Filial"/>
    <s v="Guatemala"/>
    <m/>
    <m/>
    <m/>
    <m/>
    <n v="30"/>
    <x v="6"/>
    <x v="230"/>
    <x v="18"/>
    <m/>
    <n v="0"/>
    <x v="0"/>
    <x v="0"/>
    <s v="SI"/>
    <s v="SI"/>
    <s v="SI"/>
    <n v="0"/>
    <n v="1"/>
    <s v="CLIENTES"/>
    <x v="46"/>
    <x v="11"/>
    <n v="468"/>
    <n v="18"/>
    <n v="0.2"/>
  </r>
  <r>
    <d v="2019-11-12T00:00:00"/>
    <d v="1899-12-30T16:30:00"/>
    <d v="1899-12-30T16:30:00"/>
    <m/>
    <x v="1"/>
    <s v="JAR"/>
    <d v="2019-11-12T16:30:00"/>
    <m/>
    <s v="TRANSPARETS"/>
    <s v="Carga"/>
    <x v="0"/>
    <n v="4"/>
    <n v="2"/>
    <x v="0"/>
    <s v="AQUA AMBIENT"/>
    <s v="Retira cliente Roto"/>
    <s v="Varios"/>
    <m/>
    <m/>
    <m/>
    <m/>
    <n v="10"/>
    <x v="4"/>
    <x v="230"/>
    <x v="54"/>
    <m/>
    <n v="0"/>
    <x v="0"/>
    <x v="0"/>
    <s v="SI"/>
    <s v="SI"/>
    <s v="Adelanto"/>
    <n v="0"/>
    <n v="1"/>
    <s v="CLIENTES"/>
    <x v="46"/>
    <x v="11"/>
    <n v="468"/>
    <n v="18"/>
    <n v="0.2"/>
  </r>
  <r>
    <d v="2019-11-12T00:00:00"/>
    <d v="1899-12-30T15:30:00"/>
    <d v="1899-12-30T15:30:00"/>
    <m/>
    <x v="1"/>
    <s v="JAR"/>
    <d v="2019-11-12T15:30:00"/>
    <s v="6007922-29"/>
    <s v="SUS MEDIOS"/>
    <s v="Carga"/>
    <x v="0"/>
    <n v="1"/>
    <n v="2"/>
    <x v="0"/>
    <s v="SCHOELLER POLONIA"/>
    <s v="Retira cliente Filial"/>
    <s v="Polonia"/>
    <m/>
    <m/>
    <m/>
    <m/>
    <n v="15"/>
    <x v="3"/>
    <x v="230"/>
    <x v="36"/>
    <m/>
    <n v="0"/>
    <x v="0"/>
    <x v="0"/>
    <s v="SI"/>
    <s v="SI"/>
    <s v="Adelanto"/>
    <n v="0"/>
    <n v="1"/>
    <s v="CLIENTES"/>
    <x v="46"/>
    <x v="11"/>
    <n v="468"/>
    <n v="18"/>
    <n v="0.2"/>
  </r>
  <r>
    <d v="2019-11-12T00:00:00"/>
    <d v="1899-12-30T09:00:00"/>
    <d v="1899-12-30T09:00:00"/>
    <m/>
    <x v="1"/>
    <s v="JAR"/>
    <d v="2019-11-12T09:00:00"/>
    <n v="29705"/>
    <s v="GONZATRANS"/>
    <s v="Carga"/>
    <x v="1"/>
    <n v="13.5"/>
    <n v="26"/>
    <x v="0"/>
    <s v="CARREFOUR"/>
    <s v="DDP Cliente Inyección"/>
    <s v="El prat"/>
    <m/>
    <m/>
    <m/>
    <m/>
    <n v="60"/>
    <x v="4"/>
    <x v="230"/>
    <x v="2"/>
    <m/>
    <n v="1"/>
    <x v="0"/>
    <x v="0"/>
    <s v="SI"/>
    <s v="SI"/>
    <s v="Retraso"/>
    <n v="1"/>
    <n v="0"/>
    <s v="TRANS. PROPIO"/>
    <x v="46"/>
    <x v="11"/>
    <n v="468"/>
    <n v="18"/>
    <n v="0.2"/>
  </r>
  <r>
    <d v="2019-11-12T00:00:00"/>
    <d v="1899-12-30T12:30:00"/>
    <d v="1899-12-30T12:30:00"/>
    <m/>
    <x v="1"/>
    <s v="JAR"/>
    <d v="2019-11-12T12:30:00"/>
    <n v="29704"/>
    <s v="GONZATRANS"/>
    <s v="Carga"/>
    <x v="1"/>
    <n v="13.5"/>
    <n v="26"/>
    <x v="0"/>
    <s v="CARREFOUR"/>
    <s v="DDP Cliente Inyección"/>
    <s v="Madrid"/>
    <m/>
    <m/>
    <m/>
    <m/>
    <n v="60"/>
    <x v="4"/>
    <x v="230"/>
    <x v="5"/>
    <m/>
    <n v="1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1:00:00"/>
    <d v="1899-12-30T11:00:00"/>
    <m/>
    <x v="1"/>
    <s v="JAR"/>
    <d v="2019-11-12T11:00:00"/>
    <n v="30714"/>
    <s v="JOSE REY"/>
    <s v="Carga"/>
    <x v="1"/>
    <n v="13.5"/>
    <n v="26"/>
    <x v="2"/>
    <s v="FINCA SEÑORIO"/>
    <s v="DDP Cliente Inyección"/>
    <s v="Soria"/>
    <m/>
    <m/>
    <m/>
    <m/>
    <n v="45"/>
    <x v="6"/>
    <x v="230"/>
    <x v="2"/>
    <m/>
    <n v="1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3:00:00"/>
    <d v="1899-12-30T13:00:00"/>
    <m/>
    <x v="1"/>
    <s v="JAR"/>
    <d v="2019-11-12T13:00:00"/>
    <n v="30714"/>
    <s v="JOSE REY"/>
    <s v="Carga"/>
    <x v="1"/>
    <n v="13.5"/>
    <n v="26"/>
    <x v="2"/>
    <s v="FINCA SEÑORIO"/>
    <s v="DDP Cliente Inyección"/>
    <s v="Soria"/>
    <m/>
    <m/>
    <m/>
    <m/>
    <n v="45"/>
    <x v="6"/>
    <x v="230"/>
    <x v="37"/>
    <m/>
    <n v="1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5:00:00"/>
    <d v="1899-12-30T15:00:00"/>
    <m/>
    <x v="1"/>
    <s v="JAR"/>
    <d v="2019-11-12T15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30"/>
    <x v="39"/>
    <m/>
    <n v="1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06:30:00"/>
    <d v="1899-12-30T06:30:00"/>
    <m/>
    <x v="1"/>
    <s v="JAR"/>
    <d v="2019-11-12T06:30:00"/>
    <m/>
    <s v="SUS MEDIOS"/>
    <s v="Descarga"/>
    <x v="0"/>
    <n v="12"/>
    <n v="6"/>
    <x v="0"/>
    <s v="SERRADORA DOMENECH"/>
    <s v="Proveedor Inyección"/>
    <s v="PALAU"/>
    <m/>
    <m/>
    <m/>
    <m/>
    <n v="30"/>
    <x v="4"/>
    <x v="230"/>
    <x v="167"/>
    <m/>
    <n v="0"/>
    <x v="0"/>
    <x v="0"/>
    <s v="SI"/>
    <s v="SI"/>
    <s v="SI"/>
    <n v="0"/>
    <n v="1"/>
    <s v="PROVEEDORES"/>
    <x v="46"/>
    <x v="11"/>
    <n v="468"/>
    <n v="18"/>
    <n v="0.2"/>
  </r>
  <r>
    <d v="2019-11-12T00:00:00"/>
    <d v="1899-12-30T16:00:00"/>
    <d v="1899-12-30T16:00:00"/>
    <m/>
    <x v="1"/>
    <s v="JAR"/>
    <d v="2019-11-12T16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30"/>
    <x v="13"/>
    <m/>
    <n v="1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1:30:00"/>
    <d v="1899-12-30T11:30:00"/>
    <m/>
    <x v="1"/>
    <s v="JAR"/>
    <d v="2019-11-12T11:30:00"/>
    <n v="6007947"/>
    <s v="SUS MEDIOS"/>
    <s v="Carga"/>
    <x v="0"/>
    <n v="2"/>
    <n v="4"/>
    <x v="0"/>
    <s v="SCHOELLER ROMANIA"/>
    <s v="Retira cliente Filial"/>
    <s v="Romania"/>
    <m/>
    <m/>
    <m/>
    <m/>
    <n v="20"/>
    <x v="2"/>
    <x v="229"/>
    <x v="56"/>
    <m/>
    <n v="0"/>
    <x v="0"/>
    <x v="0"/>
    <s v="SI"/>
    <s v="Adelanto"/>
    <s v="Adelanto"/>
    <n v="0"/>
    <n v="1"/>
    <s v="CLIENTES"/>
    <x v="46"/>
    <x v="11"/>
    <n v="468"/>
    <n v="18"/>
    <n v="0.2"/>
  </r>
  <r>
    <d v="2019-11-12T00:00:00"/>
    <d v="1899-12-30T13:30:00"/>
    <d v="1899-12-30T13:30:00"/>
    <m/>
    <x v="1"/>
    <s v="JAR"/>
    <d v="2019-11-12T13:30:00"/>
    <m/>
    <s v="ALGAITRUCK"/>
    <s v="Descarga"/>
    <x v="1"/>
    <n v="13.5"/>
    <n v="22"/>
    <x v="0"/>
    <s v="SCHOELLER LORQUI"/>
    <s v="Entre plantas"/>
    <s v="PALAU"/>
    <m/>
    <m/>
    <m/>
    <m/>
    <n v="60"/>
    <x v="6"/>
    <x v="230"/>
    <x v="1"/>
    <m/>
    <n v="1"/>
    <x v="0"/>
    <x v="0"/>
    <s v="SI"/>
    <s v="SI"/>
    <s v="Adelanto"/>
    <n v="0"/>
    <n v="1"/>
    <s v="TRANS. PROPIO"/>
    <x v="46"/>
    <x v="11"/>
    <n v="468"/>
    <n v="18"/>
    <n v="0.2"/>
  </r>
  <r>
    <d v="2019-11-12T00:00:00"/>
    <d v="1899-12-30T14:30:00"/>
    <d v="1899-12-30T14:30:00"/>
    <m/>
    <x v="1"/>
    <s v="JAR"/>
    <d v="2019-11-12T14:30:00"/>
    <m/>
    <s v="ALGAITRUCK"/>
    <s v="Descarga"/>
    <x v="1"/>
    <n v="13.5"/>
    <n v="22"/>
    <x v="0"/>
    <s v="SCHOELLER LORQUI"/>
    <s v="Entre plantas"/>
    <s v="PALAU"/>
    <m/>
    <m/>
    <m/>
    <m/>
    <n v="60"/>
    <x v="0"/>
    <x v="230"/>
    <x v="12"/>
    <m/>
    <n v="1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08:00:00"/>
    <d v="1899-12-30T08:00:00"/>
    <m/>
    <x v="1"/>
    <s v="JAR"/>
    <d v="2019-11-12T08:00:00"/>
    <s v="30700-30674"/>
    <s v="DAVID BERTRAN"/>
    <s v="Carga"/>
    <x v="0"/>
    <n v="4"/>
    <n v="4"/>
    <x v="0"/>
    <s v="DAVID BERTRAN"/>
    <s v="DDP Cliente Roto"/>
    <s v="Varios"/>
    <m/>
    <m/>
    <m/>
    <m/>
    <n v="20"/>
    <x v="6"/>
    <x v="230"/>
    <x v="9"/>
    <m/>
    <n v="0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5:40:00"/>
    <m/>
    <m/>
    <x v="0"/>
    <s v="JAR"/>
    <d v="2019-11-12T15:30:00"/>
    <n v="30681"/>
    <s v="SUS MEDIOS"/>
    <s v="Carga"/>
    <x v="0"/>
    <n v="1"/>
    <n v="1"/>
    <x v="0"/>
    <s v="3 OPAL CENTRAL DE ENVASES"/>
    <s v="Retira cliente Roto"/>
    <s v="Madrid"/>
    <m/>
    <m/>
    <m/>
    <m/>
    <n v="15"/>
    <x v="2"/>
    <x v="230"/>
    <x v="73"/>
    <m/>
    <n v="0"/>
    <x v="0"/>
    <x v="0"/>
    <s v="No"/>
    <s v="Sin cita"/>
    <s v="Sin cita"/>
    <n v="1"/>
    <n v="0"/>
    <s v="CLIENTES"/>
    <x v="46"/>
    <x v="11"/>
    <n v="468"/>
    <n v="18"/>
    <n v="0.2"/>
  </r>
  <r>
    <d v="2019-11-12T00:00:00"/>
    <d v="1899-12-30T19:30:00"/>
    <d v="1899-12-30T19:30:00"/>
    <m/>
    <x v="1"/>
    <s v="JAR"/>
    <d v="2019-11-12T19:30:00"/>
    <n v="30415"/>
    <s v="GARVI"/>
    <s v="Carga"/>
    <x v="0"/>
    <n v="2"/>
    <n v="1"/>
    <x v="0"/>
    <s v="ENERGYWORKS"/>
    <s v="DDP Cliente Roto"/>
    <s v="LEON"/>
    <m/>
    <m/>
    <m/>
    <m/>
    <n v="20"/>
    <x v="0"/>
    <x v="230"/>
    <x v="56"/>
    <m/>
    <n v="0"/>
    <x v="0"/>
    <x v="0"/>
    <s v="SI"/>
    <s v="SI"/>
    <s v="Adelanto"/>
    <n v="0"/>
    <n v="1"/>
    <s v="TRANS. PROPIO"/>
    <x v="46"/>
    <x v="11"/>
    <n v="468"/>
    <n v="18"/>
    <n v="0.2"/>
  </r>
  <r>
    <d v="2019-11-12T00:00:00"/>
    <d v="1899-12-30T17:00:00"/>
    <d v="1899-12-30T17:00:00"/>
    <m/>
    <x v="1"/>
    <s v="JAR"/>
    <d v="2019-11-12T17:00:00"/>
    <m/>
    <s v="TRANSABADELL"/>
    <s v="Carga"/>
    <x v="0"/>
    <n v="2"/>
    <n v="1"/>
    <x v="0"/>
    <s v="TRANSABADELL"/>
    <s v="DDP Cliente Inyección"/>
    <s v="varios"/>
    <m/>
    <m/>
    <m/>
    <m/>
    <n v="10"/>
    <x v="0"/>
    <x v="230"/>
    <x v="41"/>
    <m/>
    <n v="0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0:30:00"/>
    <d v="1899-12-30T10:30:00"/>
    <m/>
    <x v="1"/>
    <s v="JAR"/>
    <d v="2019-11-12T10:30:00"/>
    <s v="Chatarra"/>
    <s v="DAVID BERTRAN"/>
    <s v="Carga"/>
    <x v="0"/>
    <n v="4"/>
    <n v="6"/>
    <x v="0"/>
    <s v="RESIDUOS "/>
    <s v="Recogida diaria"/>
    <s v="La llagosta"/>
    <m/>
    <m/>
    <m/>
    <m/>
    <n v="20"/>
    <x v="4"/>
    <x v="230"/>
    <x v="1"/>
    <m/>
    <n v="0"/>
    <x v="0"/>
    <x v="0"/>
    <s v="SI"/>
    <s v="SI"/>
    <s v="SI"/>
    <n v="0"/>
    <n v="1"/>
    <s v="TRANS. PROPIO"/>
    <x v="46"/>
    <x v="11"/>
    <n v="468"/>
    <n v="18"/>
    <n v="0.2"/>
  </r>
  <r>
    <d v="2019-11-12T00:00:00"/>
    <d v="1899-12-30T14:00:00"/>
    <d v="1899-12-30T14:00:00"/>
    <m/>
    <x v="1"/>
    <s v="JAR"/>
    <d v="2019-11-12T14:00:00"/>
    <s v="Balas de platico"/>
    <s v="DAVID BERTRAN"/>
    <s v="Carga"/>
    <x v="0"/>
    <n v="4"/>
    <n v="6"/>
    <x v="0"/>
    <s v="RESIDUOS "/>
    <s v="Recogida diaria"/>
    <s v="La llagosta"/>
    <m/>
    <m/>
    <m/>
    <m/>
    <n v="20"/>
    <x v="4"/>
    <x v="230"/>
    <x v="6"/>
    <m/>
    <n v="0"/>
    <x v="0"/>
    <x v="0"/>
    <s v="SI"/>
    <s v="SI"/>
    <s v="Adelanto"/>
    <n v="0"/>
    <n v="1"/>
    <s v="TRANS. PROPIO"/>
    <x v="46"/>
    <x v="11"/>
    <n v="468"/>
    <n v="18"/>
    <n v="0.2"/>
  </r>
  <r>
    <d v="2019-11-13T00:00:00"/>
    <d v="1899-12-30T11:00:00"/>
    <d v="1899-12-30T11:00:00"/>
    <m/>
    <x v="1"/>
    <s v="JAR"/>
    <d v="2019-11-13T11:00:00"/>
    <n v="30714"/>
    <s v="JOSE REY"/>
    <s v="Carga"/>
    <x v="1"/>
    <n v="13.5"/>
    <n v="26"/>
    <x v="2"/>
    <s v="FINCA SEÑORIO"/>
    <s v="DDP Cliente Inyección"/>
    <s v="Soria"/>
    <m/>
    <m/>
    <m/>
    <m/>
    <n v="45"/>
    <x v="6"/>
    <x v="231"/>
    <x v="2"/>
    <m/>
    <n v="1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13:00:00"/>
    <d v="1899-12-30T13:00:00"/>
    <m/>
    <x v="1"/>
    <s v="JAR"/>
    <d v="2019-11-13T13:00:00"/>
    <n v="30714"/>
    <s v="JOSE REY"/>
    <s v="Carga"/>
    <x v="1"/>
    <n v="13.5"/>
    <n v="26"/>
    <x v="2"/>
    <s v="FINCA SEÑORIO"/>
    <s v="DDP Cliente Inyección"/>
    <s v="Soria"/>
    <m/>
    <m/>
    <m/>
    <m/>
    <n v="45"/>
    <x v="4"/>
    <x v="231"/>
    <x v="37"/>
    <m/>
    <n v="1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15:00:00"/>
    <d v="1899-12-30T15:00:00"/>
    <m/>
    <x v="1"/>
    <s v="JAR"/>
    <d v="2019-11-13T15:00:00"/>
    <n v="30714"/>
    <s v="JOSE REY"/>
    <s v="Carga"/>
    <x v="1"/>
    <n v="13.5"/>
    <n v="26"/>
    <x v="2"/>
    <s v="FINCA SEÑORIO"/>
    <s v="DDP Cliente Inyección"/>
    <s v="Soria"/>
    <m/>
    <m/>
    <m/>
    <m/>
    <n v="45"/>
    <x v="6"/>
    <x v="231"/>
    <x v="60"/>
    <m/>
    <n v="1"/>
    <x v="0"/>
    <x v="0"/>
    <s v="SI"/>
    <s v="SI"/>
    <s v="Adelanto"/>
    <n v="0"/>
    <n v="1"/>
    <s v="TRANS. PROPIO"/>
    <x v="46"/>
    <x v="11"/>
    <n v="468"/>
    <n v="18"/>
    <n v="0.2"/>
  </r>
  <r>
    <d v="2019-11-13T00:00:00"/>
    <d v="1899-12-30T16:00:00"/>
    <d v="1899-12-30T16:00:00"/>
    <m/>
    <x v="1"/>
    <s v="JAR"/>
    <d v="2019-11-13T16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31"/>
    <x v="87"/>
    <m/>
    <n v="1"/>
    <x v="0"/>
    <x v="0"/>
    <s v="SI"/>
    <s v="SI"/>
    <s v="Retraso"/>
    <n v="1"/>
    <n v="0"/>
    <s v="TRANS. PROPIO"/>
    <x v="46"/>
    <x v="11"/>
    <n v="468"/>
    <n v="18"/>
    <n v="0.2"/>
  </r>
  <r>
    <d v="2019-11-13T00:00:00"/>
    <d v="1899-12-30T12:00:00"/>
    <d v="1899-12-30T12:00:00"/>
    <m/>
    <x v="1"/>
    <s v="JAR"/>
    <d v="2019-11-13T12:00:00"/>
    <n v="6008008"/>
    <s v="SUS MEDIOS"/>
    <s v="Carga"/>
    <x v="0"/>
    <n v="4"/>
    <n v="8"/>
    <x v="0"/>
    <s v="SCHOELLER ROMANIA"/>
    <s v="Retira cliente Filial"/>
    <s v="Romania"/>
    <m/>
    <m/>
    <m/>
    <m/>
    <n v="30"/>
    <x v="2"/>
    <x v="231"/>
    <x v="42"/>
    <m/>
    <n v="0"/>
    <x v="0"/>
    <x v="0"/>
    <s v="SI"/>
    <s v="SI"/>
    <s v="Retraso"/>
    <n v="1"/>
    <n v="0"/>
    <s v="CLIENTES"/>
    <x v="46"/>
    <x v="11"/>
    <n v="468"/>
    <n v="18"/>
    <n v="0.2"/>
  </r>
  <r>
    <d v="2019-11-13T00:00:00"/>
    <d v="1899-12-30T11:15:00"/>
    <d v="1899-12-30T11:15:00"/>
    <m/>
    <x v="1"/>
    <s v="JAR"/>
    <d v="2019-11-13T11:30:00"/>
    <m/>
    <s v="TXT"/>
    <s v="Descarga"/>
    <x v="0"/>
    <n v="1"/>
    <n v="1"/>
    <x v="0"/>
    <s v="PUROMASTER"/>
    <s v="Proveedor Inyección"/>
    <s v="PALAU"/>
    <m/>
    <m/>
    <m/>
    <m/>
    <n v="10"/>
    <x v="3"/>
    <x v="231"/>
    <x v="75"/>
    <m/>
    <n v="0"/>
    <x v="0"/>
    <x v="0"/>
    <s v="SI"/>
    <s v="SI"/>
    <s v="SI"/>
    <n v="0"/>
    <n v="1"/>
    <s v="PROVEEDORES"/>
    <x v="46"/>
    <x v="11"/>
    <n v="468"/>
    <n v="18"/>
    <n v="0.2"/>
  </r>
  <r>
    <d v="2019-11-13T00:00:00"/>
    <d v="1899-12-30T10:00:00"/>
    <d v="1899-12-30T10:00:00"/>
    <m/>
    <x v="1"/>
    <s v="JAR"/>
    <d v="2019-11-13T10:00:00"/>
    <s v="6007912-6008010-6008060-6008032-6008058-6008072"/>
    <s v="SUS MEDIOS"/>
    <s v="Carga"/>
    <x v="0"/>
    <n v="4"/>
    <n v="8"/>
    <x v="0"/>
    <s v="SCHOELLER ITALIA"/>
    <s v="Retira cliente Filial"/>
    <s v="Italy"/>
    <m/>
    <m/>
    <m/>
    <m/>
    <n v="20"/>
    <x v="6"/>
    <x v="231"/>
    <x v="14"/>
    <m/>
    <n v="0"/>
    <x v="0"/>
    <x v="0"/>
    <s v="SI"/>
    <s v="SI"/>
    <s v="SI"/>
    <n v="0"/>
    <n v="1"/>
    <s v="CLIENTES"/>
    <x v="46"/>
    <x v="11"/>
    <n v="468"/>
    <n v="18"/>
    <n v="0.2"/>
  </r>
  <r>
    <d v="2019-11-13T00:00:00"/>
    <d v="1899-12-30T13:30:00"/>
    <d v="1899-12-30T13:30:00"/>
    <m/>
    <x v="1"/>
    <s v="JAR"/>
    <d v="2019-11-13T13:30:00"/>
    <n v="30606"/>
    <s v="SUS MEDIOS"/>
    <s v="Carga"/>
    <x v="0"/>
    <n v="1"/>
    <n v="1"/>
    <x v="0"/>
    <s v="ICOMMERS"/>
    <s v="Retira cliente Roto"/>
    <s v="Valencia"/>
    <m/>
    <m/>
    <m/>
    <m/>
    <n v="10"/>
    <x v="3"/>
    <x v="231"/>
    <x v="6"/>
    <m/>
    <n v="0"/>
    <x v="0"/>
    <x v="0"/>
    <s v="SI"/>
    <s v="SI"/>
    <s v="SI"/>
    <n v="0"/>
    <n v="1"/>
    <s v="CLIENTES"/>
    <x v="46"/>
    <x v="11"/>
    <n v="468"/>
    <n v="18"/>
    <n v="0.2"/>
  </r>
  <r>
    <d v="2019-11-13T00:00:00"/>
    <d v="1899-12-30T08:30:00"/>
    <d v="1899-12-30T08:30:00"/>
    <m/>
    <x v="1"/>
    <s v="JAR"/>
    <d v="2019-11-13T08:30:00"/>
    <m/>
    <s v="SUS MEDIOS"/>
    <s v="Descarga"/>
    <x v="0"/>
    <n v="12"/>
    <n v="6"/>
    <x v="0"/>
    <s v="SERRADORA DOMENECH"/>
    <s v="Proveedor Inyección"/>
    <s v="PALAU"/>
    <m/>
    <m/>
    <m/>
    <m/>
    <n v="30"/>
    <x v="6"/>
    <x v="231"/>
    <x v="0"/>
    <m/>
    <n v="0"/>
    <x v="0"/>
    <x v="0"/>
    <s v="SI"/>
    <s v="SI"/>
    <s v="Retraso"/>
    <n v="1"/>
    <n v="0"/>
    <s v="PROVEEDORES"/>
    <x v="46"/>
    <x v="11"/>
    <n v="468"/>
    <n v="18"/>
    <n v="0.2"/>
  </r>
  <r>
    <d v="2019-11-13T00:00:00"/>
    <d v="1899-12-30T09:30:00"/>
    <d v="1899-12-30T09:30:00"/>
    <m/>
    <x v="1"/>
    <s v="JAR"/>
    <d v="2019-11-13T09:30:00"/>
    <s v="30593-30521"/>
    <s v="SUS MEDIOS"/>
    <s v="Carga"/>
    <x v="0"/>
    <n v="1"/>
    <n v="2"/>
    <x v="0"/>
    <s v="EVOPACK SOLUTIONS"/>
    <s v="Retira cliente Inyección"/>
    <s v="Barcelona"/>
    <m/>
    <m/>
    <m/>
    <m/>
    <n v="15"/>
    <x v="6"/>
    <x v="231"/>
    <x v="0"/>
    <m/>
    <n v="0"/>
    <x v="0"/>
    <x v="0"/>
    <s v="SI"/>
    <s v="SI"/>
    <s v="SI"/>
    <n v="0"/>
    <n v="1"/>
    <s v="CLIENTES"/>
    <x v="46"/>
    <x v="11"/>
    <n v="468"/>
    <n v="18"/>
    <n v="0.2"/>
  </r>
  <r>
    <d v="2019-11-13T00:00:00"/>
    <d v="1899-12-30T07:00:00"/>
    <d v="1899-12-30T07:00:00"/>
    <m/>
    <x v="1"/>
    <s v="JAR"/>
    <d v="2019-11-13T07:00:00"/>
    <s v="Reposición Tolvas"/>
    <s v="GONZATRANS"/>
    <s v="Carga"/>
    <x v="0"/>
    <n v="8"/>
    <n v="13"/>
    <x v="0"/>
    <s v="GONZATRANS"/>
    <s v="Recogida diaria"/>
    <s v="varios"/>
    <m/>
    <m/>
    <m/>
    <m/>
    <n v="35"/>
    <x v="6"/>
    <x v="231"/>
    <x v="61"/>
    <m/>
    <n v="0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08:00:00"/>
    <d v="1899-12-30T08:00:00"/>
    <m/>
    <x v="1"/>
    <s v="JAR"/>
    <d v="2019-11-13T08:00:00"/>
    <s v="30529-30734"/>
    <s v="DAVID BERTRAN"/>
    <s v="Carga"/>
    <x v="0"/>
    <n v="4"/>
    <n v="4"/>
    <x v="0"/>
    <s v="DAVID BERTRAN"/>
    <s v="DDP Cliente Roto"/>
    <s v="San Esteve y Cornella"/>
    <m/>
    <m/>
    <m/>
    <m/>
    <n v="20"/>
    <x v="4"/>
    <x v="231"/>
    <x v="9"/>
    <m/>
    <n v="0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17:30:00"/>
    <d v="1899-12-30T17:30:00"/>
    <m/>
    <x v="1"/>
    <s v="JAR"/>
    <d v="2019-11-13T17:30:00"/>
    <n v="30465"/>
    <s v="SUS MEDIOS"/>
    <s v="Carga"/>
    <x v="1"/>
    <n v="13.5"/>
    <n v="22"/>
    <x v="0"/>
    <s v="AQUA AMBIENT"/>
    <s v="Retira cliente Roto"/>
    <s v="Bernis"/>
    <m/>
    <m/>
    <m/>
    <m/>
    <n v="60"/>
    <x v="2"/>
    <x v="231"/>
    <x v="56"/>
    <m/>
    <n v="1"/>
    <x v="0"/>
    <x v="0"/>
    <s v="SI"/>
    <s v="SI"/>
    <s v="SI"/>
    <n v="0"/>
    <n v="1"/>
    <s v="CLIENTES"/>
    <x v="46"/>
    <x v="11"/>
    <n v="468"/>
    <n v="18"/>
    <n v="0.2"/>
  </r>
  <r>
    <d v="2019-11-13T00:00:00"/>
    <d v="1899-12-30T18:00:00"/>
    <d v="1899-12-30T18:00:00"/>
    <m/>
    <x v="1"/>
    <s v="JAR"/>
    <d v="2019-11-13T18:00:00"/>
    <n v="30300"/>
    <s v="J H L"/>
    <s v="Carga"/>
    <x v="0"/>
    <n v="7"/>
    <n v="13"/>
    <x v="0"/>
    <s v="BORGWARNER EMISSIONS"/>
    <s v="DDP Cliente Inyección"/>
    <s v="Portugal"/>
    <m/>
    <m/>
    <m/>
    <m/>
    <n v="30"/>
    <x v="2"/>
    <x v="231"/>
    <x v="39"/>
    <m/>
    <n v="0"/>
    <x v="0"/>
    <x v="0"/>
    <s v="SI"/>
    <s v="SI"/>
    <s v="Adelanto"/>
    <n v="0"/>
    <n v="1"/>
    <s v="TRANS. PROPIO"/>
    <x v="46"/>
    <x v="11"/>
    <n v="468"/>
    <n v="18"/>
    <n v="0.2"/>
  </r>
  <r>
    <d v="2019-11-13T00:00:00"/>
    <d v="1899-12-30T10:30:00"/>
    <d v="1899-12-30T10:30:00"/>
    <m/>
    <x v="1"/>
    <s v="JAR"/>
    <d v="2019-11-13T10:30:00"/>
    <m/>
    <s v="GARVI"/>
    <s v="Descarga"/>
    <x v="0"/>
    <n v="3"/>
    <n v="5"/>
    <x v="0"/>
    <s v="POLIURETANOS RIVAS"/>
    <s v="Proveedor Roto"/>
    <s v="PALAU"/>
    <m/>
    <m/>
    <m/>
    <m/>
    <n v="20"/>
    <x v="4"/>
    <x v="231"/>
    <x v="1"/>
    <m/>
    <n v="0"/>
    <x v="0"/>
    <x v="0"/>
    <s v="SI"/>
    <s v="SI"/>
    <s v="SI"/>
    <n v="0"/>
    <n v="1"/>
    <s v="PROVEEDORES"/>
    <x v="46"/>
    <x v="11"/>
    <n v="468"/>
    <n v="18"/>
    <n v="0.2"/>
  </r>
  <r>
    <d v="2019-11-13T00:00:00"/>
    <d v="1899-12-30T14:00:00"/>
    <d v="1899-12-30T14:00:00"/>
    <m/>
    <x v="1"/>
    <s v="JAR"/>
    <d v="2019-11-13T14:00:00"/>
    <n v="30091"/>
    <s v="SUS MEDIOS"/>
    <s v="Carga"/>
    <x v="0"/>
    <n v="1"/>
    <n v="1"/>
    <x v="0"/>
    <s v="VARIOS"/>
    <s v="Retira cliente Inyección"/>
    <s v="BARCELONA"/>
    <m/>
    <m/>
    <m/>
    <m/>
    <n v="15"/>
    <x v="4"/>
    <x v="231"/>
    <x v="6"/>
    <m/>
    <n v="0"/>
    <x v="0"/>
    <x v="0"/>
    <s v="SI"/>
    <s v="SI"/>
    <s v="Adelanto"/>
    <n v="0"/>
    <n v="1"/>
    <s v="CLIENTES"/>
    <x v="46"/>
    <x v="11"/>
    <n v="468"/>
    <n v="18"/>
    <n v="0.2"/>
  </r>
  <r>
    <d v="2019-11-13T00:00:00"/>
    <d v="1899-12-30T09:00:00"/>
    <m/>
    <m/>
    <x v="0"/>
    <s v="SJ"/>
    <d v="2019-11-13T09:00:00"/>
    <m/>
    <s v="SUS MEDIOS"/>
    <s v="Descarga"/>
    <x v="0"/>
    <n v="2"/>
    <n v="2"/>
    <x v="0"/>
    <s v="QOLORTECH"/>
    <s v="Proveedor Inyección"/>
    <s v="PALAU"/>
    <m/>
    <m/>
    <m/>
    <m/>
    <n v="20"/>
    <x v="3"/>
    <x v="231"/>
    <x v="22"/>
    <m/>
    <n v="0"/>
    <x v="0"/>
    <x v="0"/>
    <s v="No"/>
    <s v="Sin cita"/>
    <s v="Sin cita"/>
    <n v="1"/>
    <n v="0"/>
    <s v="PROVEEDORES"/>
    <x v="46"/>
    <x v="11"/>
    <n v="468"/>
    <n v="18"/>
    <n v="0.2"/>
  </r>
  <r>
    <d v="2019-11-13T00:00:00"/>
    <d v="1899-12-30T17:00:00"/>
    <d v="1899-12-30T17:00:00"/>
    <m/>
    <x v="1"/>
    <s v="JAR"/>
    <d v="2019-11-13T17:00:00"/>
    <m/>
    <s v="TRANSABADELL"/>
    <s v="Carga"/>
    <x v="0"/>
    <n v="1"/>
    <n v="1"/>
    <x v="0"/>
    <s v="TRANSABADELL"/>
    <s v="DDP Cliente Inyección"/>
    <s v="varios"/>
    <m/>
    <m/>
    <m/>
    <m/>
    <n v="10"/>
    <x v="0"/>
    <x v="231"/>
    <x v="41"/>
    <m/>
    <n v="0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20:00:00"/>
    <d v="1899-12-30T20:00:00"/>
    <m/>
    <x v="1"/>
    <s v="JAR"/>
    <d v="2019-11-13T20:00:00"/>
    <n v="30647"/>
    <s v="SUS MEDIOS"/>
    <s v="Carga"/>
    <x v="1"/>
    <n v="13.5"/>
    <n v="26"/>
    <x v="2"/>
    <s v="REDELPLAST"/>
    <s v="Retira cliente Inyección"/>
    <s v="Sevilla"/>
    <m/>
    <m/>
    <m/>
    <m/>
    <n v="45"/>
    <x v="0"/>
    <x v="231"/>
    <x v="50"/>
    <m/>
    <n v="1"/>
    <x v="0"/>
    <x v="0"/>
    <s v="SI"/>
    <s v="SI"/>
    <s v="SI"/>
    <n v="0"/>
    <n v="1"/>
    <s v="CLIENTES"/>
    <x v="46"/>
    <x v="11"/>
    <n v="468"/>
    <n v="18"/>
    <n v="0.2"/>
  </r>
  <r>
    <d v="2019-11-13T00:00:00"/>
    <d v="1899-12-30T11:30:00"/>
    <d v="1899-12-30T11:30:00"/>
    <m/>
    <x v="1"/>
    <s v="JAR"/>
    <d v="2019-11-13T11:30:00"/>
    <n v="6007900"/>
    <s v="BREGER"/>
    <s v="Carga"/>
    <x v="0"/>
    <n v="7"/>
    <n v="14"/>
    <x v="0"/>
    <s v="SCHOELLER FRANCIA"/>
    <s v="Retira cliente Filial"/>
    <s v="France"/>
    <m/>
    <m/>
    <m/>
    <m/>
    <n v="30"/>
    <x v="6"/>
    <x v="231"/>
    <x v="3"/>
    <m/>
    <n v="0"/>
    <x v="0"/>
    <x v="0"/>
    <s v="SI"/>
    <s v="SI"/>
    <s v="SI"/>
    <n v="0"/>
    <n v="1"/>
    <s v="CLIENTES"/>
    <x v="46"/>
    <x v="11"/>
    <n v="468"/>
    <n v="18"/>
    <n v="0.2"/>
  </r>
  <r>
    <d v="2019-11-13T00:00:00"/>
    <d v="1899-12-30T13:15:00"/>
    <m/>
    <m/>
    <x v="0"/>
    <s v="JAR"/>
    <d v="2019-11-13T13:30:00"/>
    <n v="30343"/>
    <s v="J H L"/>
    <s v="Carga"/>
    <x v="0"/>
    <n v="1"/>
    <n v="2"/>
    <x v="0"/>
    <s v="TREVES ACOUSTIC"/>
    <s v="Retira cliente Inyección"/>
    <s v="Portugal"/>
    <m/>
    <m/>
    <m/>
    <m/>
    <n v="10"/>
    <x v="6"/>
    <x v="231"/>
    <x v="60"/>
    <m/>
    <n v="0"/>
    <x v="0"/>
    <x v="0"/>
    <s v="No"/>
    <s v="Sin cita"/>
    <s v="Sin cita"/>
    <n v="1"/>
    <n v="0"/>
    <s v="CLIENTES"/>
    <x v="46"/>
    <x v="11"/>
    <n v="468"/>
    <n v="18"/>
    <n v="0.2"/>
  </r>
  <r>
    <d v="2019-11-13T00:00:00"/>
    <d v="1899-12-30T15:30:00"/>
    <d v="1899-12-30T15:30:00"/>
    <m/>
    <x v="1"/>
    <s v="JAR"/>
    <d v="2019-11-13T15:30:00"/>
    <m/>
    <s v="GONZATRANS"/>
    <s v="Carga"/>
    <x v="0"/>
    <n v="8"/>
    <n v="16"/>
    <x v="0"/>
    <s v="GONZATRANS"/>
    <s v="Recogida diaria"/>
    <s v="varios"/>
    <m/>
    <m/>
    <m/>
    <m/>
    <n v="30"/>
    <x v="0"/>
    <x v="231"/>
    <x v="7"/>
    <m/>
    <n v="0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12:30:00"/>
    <d v="1899-12-30T12:30:00"/>
    <m/>
    <x v="1"/>
    <s v="JAR"/>
    <d v="2019-11-13T12:30:00"/>
    <s v="Devolución"/>
    <s v="TXT"/>
    <s v="Descarga"/>
    <x v="0"/>
    <n v="1"/>
    <n v="1"/>
    <x v="0"/>
    <s v="VARIOS"/>
    <s v="DDP Cliente Inyección"/>
    <s v="PALAU"/>
    <m/>
    <m/>
    <m/>
    <m/>
    <n v="10"/>
    <x v="5"/>
    <x v="231"/>
    <x v="5"/>
    <m/>
    <n v="0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14:30:00"/>
    <d v="1899-12-30T14:30:00"/>
    <m/>
    <x v="1"/>
    <s v="JAR"/>
    <d v="2019-11-13T14:30:00"/>
    <n v="30647"/>
    <s v="SUS MEDIOS"/>
    <s v="Carga"/>
    <x v="1"/>
    <n v="13.5"/>
    <n v="26"/>
    <x v="2"/>
    <s v="REDELPLAST"/>
    <s v="Retira cliente Inyección"/>
    <s v="Sevilla"/>
    <m/>
    <s v="9340-DRG.   R-4771-BBW"/>
    <m/>
    <m/>
    <n v="45"/>
    <x v="2"/>
    <x v="231"/>
    <x v="120"/>
    <m/>
    <n v="1"/>
    <x v="0"/>
    <x v="0"/>
    <s v="SI"/>
    <s v="SI"/>
    <s v="Retraso"/>
    <n v="1"/>
    <n v="0"/>
    <s v="CLIENTES"/>
    <x v="46"/>
    <x v="11"/>
    <n v="468"/>
    <n v="18"/>
    <n v="0.2"/>
  </r>
  <r>
    <d v="2019-11-13T00:00:00"/>
    <d v="1899-12-30T18:30:00"/>
    <d v="1899-12-30T18:30:00"/>
    <m/>
    <x v="1"/>
    <s v="JAR"/>
    <d v="2019-11-13T18:30:00"/>
    <n v="30428"/>
    <s v="GONZATRANS"/>
    <s v="Carga"/>
    <x v="0"/>
    <n v="20"/>
    <n v="13.5"/>
    <x v="0"/>
    <s v="TECNICARTON"/>
    <s v="Recogida diaria"/>
    <s v="varios"/>
    <m/>
    <m/>
    <m/>
    <m/>
    <n v="40"/>
    <x v="0"/>
    <x v="231"/>
    <x v="48"/>
    <m/>
    <n v="0"/>
    <x v="0"/>
    <x v="0"/>
    <s v="SI"/>
    <s v="SI"/>
    <s v="SI"/>
    <n v="0"/>
    <n v="1"/>
    <s v="TRANS. PROPIO"/>
    <x v="46"/>
    <x v="11"/>
    <n v="468"/>
    <n v="18"/>
    <n v="0.2"/>
  </r>
  <r>
    <d v="2019-11-13T00:00:00"/>
    <d v="1899-12-30T19:00:00"/>
    <d v="1899-12-30T19:00:00"/>
    <m/>
    <x v="1"/>
    <s v="JAR"/>
    <d v="2019-11-13T19:00:00"/>
    <n v="30647"/>
    <s v="SUS MEDIOS"/>
    <s v="Carga"/>
    <x v="1"/>
    <n v="13.5"/>
    <n v="26"/>
    <x v="2"/>
    <s v="REDELPLAST"/>
    <s v="Retira cliente Inyección"/>
    <s v="Sevilla"/>
    <m/>
    <s v="3791-JJY.   R-8103-BCX"/>
    <m/>
    <m/>
    <n v="45"/>
    <x v="2"/>
    <x v="231"/>
    <x v="57"/>
    <m/>
    <n v="1"/>
    <x v="0"/>
    <x v="0"/>
    <s v="SI"/>
    <s v="SI"/>
    <s v="SI"/>
    <n v="0"/>
    <n v="1"/>
    <s v="CLIENTES"/>
    <x v="46"/>
    <x v="11"/>
    <n v="468"/>
    <n v="18"/>
    <n v="0.2"/>
  </r>
  <r>
    <d v="2019-11-14T00:00:00"/>
    <d v="1899-12-30T16:30:00"/>
    <d v="1899-12-30T16:30:00"/>
    <m/>
    <x v="1"/>
    <s v="JAR"/>
    <d v="2019-11-14T16:30:00"/>
    <m/>
    <s v="TRANSPARETS"/>
    <s v="Carga"/>
    <x v="0"/>
    <n v="4"/>
    <n v="2"/>
    <x v="0"/>
    <s v="AQUA AMBIENT"/>
    <s v="Retira cliente Roto"/>
    <s v="Varios"/>
    <m/>
    <m/>
    <m/>
    <m/>
    <m/>
    <x v="2"/>
    <x v="232"/>
    <x v="8"/>
    <m/>
    <n v="0"/>
    <x v="0"/>
    <x v="0"/>
    <s v="SI"/>
    <s v="SI"/>
    <s v="SI"/>
    <n v="0"/>
    <n v="1"/>
    <s v="CLIENTES"/>
    <x v="46"/>
    <x v="11"/>
    <n v="468"/>
    <n v="18"/>
    <n v="0.2"/>
  </r>
  <r>
    <d v="2019-11-14T00:00:00"/>
    <d v="1899-12-30T07:00:00"/>
    <d v="1899-12-30T07:00:00"/>
    <m/>
    <x v="1"/>
    <s v="JAR"/>
    <d v="2019-11-14T07:00:00"/>
    <m/>
    <s v="GONZATRANS"/>
    <s v="Carga"/>
    <x v="1"/>
    <n v="13.5"/>
    <n v="26"/>
    <x v="0"/>
    <s v="GONZATRANS"/>
    <s v="Recogida diaria"/>
    <s v="varios"/>
    <m/>
    <m/>
    <m/>
    <m/>
    <n v="30"/>
    <x v="6"/>
    <x v="232"/>
    <x v="61"/>
    <m/>
    <n v="1"/>
    <x v="0"/>
    <x v="0"/>
    <s v="SI"/>
    <s v="SI"/>
    <s v="SI"/>
    <n v="0"/>
    <n v="1"/>
    <s v="TRANS. PROPIO"/>
    <x v="46"/>
    <x v="11"/>
    <n v="468"/>
    <n v="18"/>
    <n v="0.2"/>
  </r>
  <r>
    <d v="2019-11-14T00:00:00"/>
    <d v="1899-12-30T11:00:00"/>
    <d v="1899-12-30T11:00:00"/>
    <m/>
    <x v="1"/>
    <s v="JAR"/>
    <d v="2019-11-14T11:00:00"/>
    <n v="30714"/>
    <s v="JOSE REY"/>
    <s v="Carga"/>
    <x v="1"/>
    <n v="13.5"/>
    <n v="26"/>
    <x v="2"/>
    <s v="FINCA SEÑORIO"/>
    <s v="DDP Cliente Inyección"/>
    <s v="Soria"/>
    <m/>
    <m/>
    <m/>
    <m/>
    <n v="45"/>
    <x v="4"/>
    <x v="232"/>
    <x v="2"/>
    <m/>
    <n v="1"/>
    <x v="0"/>
    <x v="0"/>
    <s v="SI"/>
    <s v="SI"/>
    <s v="SI"/>
    <n v="0"/>
    <n v="1"/>
    <s v="TRANS. PROPIO"/>
    <x v="46"/>
    <x v="11"/>
    <n v="468"/>
    <n v="18"/>
    <n v="0.2"/>
  </r>
  <r>
    <d v="2019-11-14T00:00:00"/>
    <d v="1899-12-30T15:00:00"/>
    <d v="1899-12-30T15:00:00"/>
    <m/>
    <x v="1"/>
    <s v="JAR"/>
    <d v="2019-11-14T15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32"/>
    <x v="39"/>
    <m/>
    <n v="1"/>
    <x v="0"/>
    <x v="0"/>
    <s v="SI"/>
    <s v="SI"/>
    <s v="SI"/>
    <n v="0"/>
    <n v="1"/>
    <s v="TRANS. PROPIO"/>
    <x v="46"/>
    <x v="11"/>
    <n v="468"/>
    <n v="18"/>
    <n v="0.2"/>
  </r>
  <r>
    <d v="2019-11-14T00:00:00"/>
    <d v="1899-12-30T08:00:00"/>
    <d v="1899-12-30T08:00:00"/>
    <m/>
    <x v="1"/>
    <s v="JAR"/>
    <d v="2019-11-14T08:00:00"/>
    <m/>
    <s v="JOSE REY"/>
    <s v="Carga"/>
    <x v="1"/>
    <n v="13.5"/>
    <n v="26"/>
    <x v="0"/>
    <s v="FLUIDRA"/>
    <s v="DDP Cliente Roto"/>
    <s v="Maçanet de la Selva"/>
    <m/>
    <m/>
    <m/>
    <m/>
    <n v="40"/>
    <x v="4"/>
    <x v="232"/>
    <x v="9"/>
    <m/>
    <n v="1"/>
    <x v="0"/>
    <x v="0"/>
    <s v="SI"/>
    <s v="SI"/>
    <s v="SI"/>
    <n v="0"/>
    <n v="1"/>
    <s v="TRANS. PROPIO"/>
    <x v="46"/>
    <x v="11"/>
    <n v="468"/>
    <n v="18"/>
    <n v="0.2"/>
  </r>
  <r>
    <d v="2019-11-14T00:00:00"/>
    <d v="1899-12-30T21:30:00"/>
    <d v="1899-12-30T21:30:00"/>
    <m/>
    <x v="1"/>
    <s v="JAR"/>
    <d v="2019-11-14T21:30:00"/>
    <n v="3680620663"/>
    <s v="SUS MEDIOS"/>
    <s v="Carga"/>
    <x v="1"/>
    <n v="13.5"/>
    <n v="26"/>
    <x v="0"/>
    <s v="CHEP"/>
    <s v="Retira cliente Inyección"/>
    <s v="varios"/>
    <m/>
    <m/>
    <m/>
    <m/>
    <n v="45"/>
    <x v="6"/>
    <x v="233"/>
    <x v="61"/>
    <m/>
    <n v="1"/>
    <x v="0"/>
    <x v="0"/>
    <s v="SI"/>
    <s v="Retraso"/>
    <s v="Retraso"/>
    <n v="1"/>
    <n v="0"/>
    <s v="CLIENTES"/>
    <x v="46"/>
    <x v="11"/>
    <n v="468"/>
    <n v="18"/>
    <n v="0.2"/>
  </r>
  <r>
    <d v="2019-11-14T00:00:00"/>
    <d v="1899-12-30T12:00:00"/>
    <d v="1899-12-30T12:00:00"/>
    <m/>
    <x v="1"/>
    <s v="JAR"/>
    <d v="2019-11-14T12:00:00"/>
    <n v="30714"/>
    <s v="JOSE REY"/>
    <s v="Carga"/>
    <x v="1"/>
    <n v="13.5"/>
    <n v="26"/>
    <x v="2"/>
    <s v="FINCA SEÑORIO"/>
    <s v="DDP Cliente Inyección"/>
    <s v="Soria"/>
    <m/>
    <m/>
    <m/>
    <m/>
    <n v="45"/>
    <x v="6"/>
    <x v="232"/>
    <x v="85"/>
    <m/>
    <n v="1"/>
    <x v="0"/>
    <x v="0"/>
    <s v="SI"/>
    <s v="SI"/>
    <s v="Retraso"/>
    <n v="1"/>
    <n v="0"/>
    <s v="TRANS. PROPIO"/>
    <x v="46"/>
    <x v="11"/>
    <n v="468"/>
    <n v="18"/>
    <n v="0.2"/>
  </r>
  <r>
    <d v="2019-11-14T00:00:00"/>
    <d v="1899-12-30T16:00:00"/>
    <d v="1899-12-30T16:00:00"/>
    <m/>
    <x v="1"/>
    <s v="JAR"/>
    <d v="2019-11-14T16:00:00"/>
    <n v="608000"/>
    <s v="SUS MEDIOS"/>
    <s v="Carga"/>
    <x v="0"/>
    <n v="7"/>
    <n v="15"/>
    <x v="0"/>
    <s v="SCHOELLER AUSTRIA"/>
    <s v="Retira cliente Filial"/>
    <s v="Austria"/>
    <m/>
    <m/>
    <m/>
    <m/>
    <n v="30"/>
    <x v="0"/>
    <x v="232"/>
    <x v="13"/>
    <m/>
    <n v="0"/>
    <x v="0"/>
    <x v="0"/>
    <s v="SI"/>
    <s v="SI"/>
    <s v="SI"/>
    <n v="0"/>
    <n v="1"/>
    <s v="CLIENTES"/>
    <x v="46"/>
    <x v="11"/>
    <n v="468"/>
    <n v="18"/>
    <n v="0.2"/>
  </r>
  <r>
    <d v="2019-11-14T00:00:00"/>
    <d v="1899-12-30T10:30:00"/>
    <d v="1899-12-30T10:30:00"/>
    <m/>
    <x v="1"/>
    <s v="JAR"/>
    <d v="2019-11-14T10:30:00"/>
    <m/>
    <s v="SUS MEDIOS"/>
    <s v="Descarga"/>
    <x v="0"/>
    <n v="2"/>
    <n v="2"/>
    <x v="0"/>
    <s v="SERRADORA DOMENECH"/>
    <s v="Proveedor Inyección"/>
    <s v="PALAU"/>
    <m/>
    <m/>
    <m/>
    <m/>
    <n v="15"/>
    <x v="6"/>
    <x v="232"/>
    <x v="1"/>
    <m/>
    <n v="0"/>
    <x v="0"/>
    <x v="0"/>
    <s v="SI"/>
    <s v="SI"/>
    <s v="SI"/>
    <n v="0"/>
    <n v="1"/>
    <s v="PROVEEDORES"/>
    <x v="46"/>
    <x v="11"/>
    <n v="468"/>
    <n v="18"/>
    <n v="0.2"/>
  </r>
  <r>
    <d v="2019-11-14T00:00:00"/>
    <d v="1899-12-30T09:30:00"/>
    <d v="1899-12-30T09:30:00"/>
    <m/>
    <x v="1"/>
    <s v="JAR"/>
    <d v="2019-11-14T09:30:00"/>
    <n v="30741"/>
    <s v="GARVI"/>
    <s v="Descarga"/>
    <x v="0"/>
    <n v="1"/>
    <n v="2"/>
    <x v="0"/>
    <s v="VARIOS"/>
    <s v="DDP Cliente Inyección"/>
    <s v="PALAU"/>
    <m/>
    <m/>
    <m/>
    <m/>
    <n v="10"/>
    <x v="6"/>
    <x v="232"/>
    <x v="0"/>
    <m/>
    <n v="0"/>
    <x v="0"/>
    <x v="0"/>
    <s v="SI"/>
    <s v="SI"/>
    <s v="SI"/>
    <n v="0"/>
    <n v="1"/>
    <s v="TRANS. PROPIO"/>
    <x v="46"/>
    <x v="11"/>
    <n v="468"/>
    <n v="18"/>
    <n v="0.2"/>
  </r>
  <r>
    <d v="2019-11-14T00:00:00"/>
    <d v="1899-12-30T12:30:00"/>
    <d v="1899-12-30T12:30:00"/>
    <m/>
    <x v="1"/>
    <s v="JAR"/>
    <d v="2019-11-14T12:30:00"/>
    <m/>
    <s v="COBARPLAS"/>
    <s v="Descarga"/>
    <x v="0"/>
    <n v="6"/>
    <n v="10"/>
    <x v="0"/>
    <s v="COBARPLAST"/>
    <s v="Proveedor Roto"/>
    <s v="PALAU"/>
    <m/>
    <m/>
    <m/>
    <m/>
    <n v="30"/>
    <x v="4"/>
    <x v="232"/>
    <x v="5"/>
    <m/>
    <n v="0"/>
    <x v="0"/>
    <x v="0"/>
    <s v="SI"/>
    <s v="SI"/>
    <s v="SI"/>
    <n v="0"/>
    <n v="1"/>
    <s v="PROVEEDORES"/>
    <x v="46"/>
    <x v="11"/>
    <n v="468"/>
    <n v="18"/>
    <n v="0.2"/>
  </r>
  <r>
    <d v="2019-11-14T00:00:00"/>
    <d v="1899-12-30T13:30:00"/>
    <d v="1899-12-30T13:30:00"/>
    <m/>
    <x v="1"/>
    <s v="JAR"/>
    <d v="2019-11-14T13:30:00"/>
    <n v="30714"/>
    <s v="JOSE REY"/>
    <s v="Carga"/>
    <x v="1"/>
    <n v="13.5"/>
    <n v="26"/>
    <x v="2"/>
    <s v="FINCA SEÑORIO"/>
    <s v="DDP Cliente Inyección"/>
    <s v="Soria"/>
    <m/>
    <m/>
    <m/>
    <m/>
    <n v="45"/>
    <x v="0"/>
    <x v="232"/>
    <x v="7"/>
    <m/>
    <n v="1"/>
    <x v="0"/>
    <x v="0"/>
    <s v="SI"/>
    <s v="SI"/>
    <s v="Retraso"/>
    <n v="1"/>
    <n v="0"/>
    <s v="TRANS. PROPIO"/>
    <x v="46"/>
    <x v="11"/>
    <n v="468"/>
    <n v="18"/>
    <n v="0.2"/>
  </r>
  <r>
    <d v="2019-11-14T00:00:00"/>
    <d v="1899-12-30T13:00:00"/>
    <d v="1899-12-30T13:00:00"/>
    <m/>
    <x v="1"/>
    <s v="JAR"/>
    <d v="2019-11-14T13:00:00"/>
    <s v="30659-30754"/>
    <s v="SUS MEDIOS"/>
    <s v="Carga"/>
    <x v="1"/>
    <n v="13.5"/>
    <n v="20"/>
    <x v="0"/>
    <s v="SUMINISTROS VIVES"/>
    <s v="Retira cliente Roto"/>
    <s v="CASTELLON"/>
    <m/>
    <m/>
    <m/>
    <m/>
    <n v="45"/>
    <x v="4"/>
    <x v="232"/>
    <x v="5"/>
    <m/>
    <n v="1"/>
    <x v="0"/>
    <x v="0"/>
    <s v="SI"/>
    <s v="SI"/>
    <s v="Adelanto"/>
    <n v="0"/>
    <n v="1"/>
    <s v="CLIENTES"/>
    <x v="46"/>
    <x v="11"/>
    <n v="468"/>
    <n v="18"/>
    <n v="0.2"/>
  </r>
  <r>
    <d v="2019-11-14T00:00:00"/>
    <d v="1899-12-30T14:30:00"/>
    <d v="1899-12-30T14:30:00"/>
    <m/>
    <x v="1"/>
    <s v="JAR"/>
    <d v="2019-11-14T14:30:00"/>
    <s v="CB-1506"/>
    <s v="GIMARCO"/>
    <s v="Descarga"/>
    <x v="0"/>
    <n v="6"/>
    <n v="12"/>
    <x v="0"/>
    <s v="SCHOELLER GAILLON"/>
    <s v="Filial Import"/>
    <s v="PALAU"/>
    <m/>
    <m/>
    <m/>
    <m/>
    <n v="60"/>
    <x v="0"/>
    <x v="232"/>
    <x v="8"/>
    <m/>
    <n v="0"/>
    <x v="0"/>
    <x v="0"/>
    <s v="SI"/>
    <s v="SI"/>
    <s v="Retraso"/>
    <n v="1"/>
    <n v="0"/>
    <s v="TRANS. PROPIO"/>
    <x v="46"/>
    <x v="11"/>
    <n v="468"/>
    <n v="18"/>
    <n v="0.2"/>
  </r>
  <r>
    <d v="2019-11-14T00:00:00"/>
    <d v="1899-12-30T11:30:00"/>
    <d v="1899-12-30T11:30:00"/>
    <m/>
    <x v="1"/>
    <s v="JAR"/>
    <d v="2019-11-14T11:30:00"/>
    <m/>
    <s v="GONZATRANS"/>
    <s v="Descarga"/>
    <x v="1"/>
    <n v="13.5"/>
    <n v="24"/>
    <x v="0"/>
    <s v="SIGMA "/>
    <s v="Proveedor Inyección"/>
    <s v="PALAU"/>
    <m/>
    <m/>
    <m/>
    <m/>
    <n v="10"/>
    <x v="6"/>
    <x v="232"/>
    <x v="63"/>
    <m/>
    <n v="1"/>
    <x v="0"/>
    <x v="0"/>
    <s v="SI"/>
    <s v="SI"/>
    <s v="Retraso"/>
    <n v="1"/>
    <n v="0"/>
    <s v="PROVEEDORES"/>
    <x v="46"/>
    <x v="11"/>
    <n v="468"/>
    <n v="18"/>
    <n v="0.2"/>
  </r>
  <r>
    <d v="2019-11-14T00:00:00"/>
    <d v="1899-12-30T10:00:00"/>
    <d v="1899-12-30T10:00:00"/>
    <m/>
    <x v="1"/>
    <s v="JAR"/>
    <d v="2019-11-14T10:00:00"/>
    <n v="30647"/>
    <s v="SUS MEDIOS"/>
    <s v="Carga"/>
    <x v="1"/>
    <n v="13.5"/>
    <n v="26"/>
    <x v="2"/>
    <s v="REDELPLAST"/>
    <s v="Retira cliente Inyección"/>
    <s v="Sevilla"/>
    <m/>
    <m/>
    <m/>
    <m/>
    <n v="45"/>
    <x v="6"/>
    <x v="232"/>
    <x v="14"/>
    <m/>
    <n v="1"/>
    <x v="0"/>
    <x v="0"/>
    <s v="SI"/>
    <s v="SI"/>
    <s v="SI"/>
    <n v="0"/>
    <n v="1"/>
    <s v="CLIENTES"/>
    <x v="46"/>
    <x v="11"/>
    <n v="468"/>
    <n v="18"/>
    <n v="0.2"/>
  </r>
  <r>
    <d v="2019-11-14T00:00:00"/>
    <d v="1899-12-30T14:00:00"/>
    <d v="1899-12-30T14:00:00"/>
    <m/>
    <x v="1"/>
    <s v="JAR"/>
    <d v="2019-11-14T14:00:00"/>
    <n v="30647"/>
    <s v="SUS MEDIOS"/>
    <s v="Carga"/>
    <x v="1"/>
    <n v="13.5"/>
    <n v="26"/>
    <x v="2"/>
    <s v="REDELPLAST"/>
    <s v="Retira cliente Inyección"/>
    <s v="Sevilla"/>
    <m/>
    <m/>
    <m/>
    <m/>
    <n v="45"/>
    <x v="6"/>
    <x v="232"/>
    <x v="2"/>
    <m/>
    <n v="1"/>
    <x v="0"/>
    <x v="0"/>
    <s v="SI"/>
    <s v="SI"/>
    <s v="Adelanto"/>
    <n v="0"/>
    <n v="1"/>
    <s v="CLIENTES"/>
    <x v="46"/>
    <x v="11"/>
    <n v="468"/>
    <n v="18"/>
    <n v="0.2"/>
  </r>
  <r>
    <d v="2019-11-14T00:00:00"/>
    <d v="1899-12-30T15:30:00"/>
    <d v="1899-12-30T15:30:00"/>
    <m/>
    <x v="1"/>
    <s v="JAR"/>
    <d v="2019-11-14T15:30:00"/>
    <n v="30647"/>
    <s v="SUS MEDIOS"/>
    <s v="Carga"/>
    <x v="1"/>
    <n v="13.5"/>
    <n v="26"/>
    <x v="2"/>
    <s v="REDELPLAST"/>
    <s v="Retira cliente Inyección"/>
    <s v="Sevilla"/>
    <m/>
    <m/>
    <m/>
    <m/>
    <n v="45"/>
    <x v="2"/>
    <x v="232"/>
    <x v="7"/>
    <m/>
    <n v="1"/>
    <x v="0"/>
    <x v="0"/>
    <s v="SI"/>
    <s v="SI"/>
    <s v="SI"/>
    <n v="0"/>
    <n v="1"/>
    <s v="CLIENTES"/>
    <x v="46"/>
    <x v="11"/>
    <n v="468"/>
    <n v="18"/>
    <n v="0.2"/>
  </r>
  <r>
    <d v="2019-11-14T00:00:00"/>
    <d v="1899-12-30T10:45:00"/>
    <d v="1899-12-30T10:45:00"/>
    <m/>
    <x v="1"/>
    <s v="JAR"/>
    <d v="2019-11-14T11:00:00"/>
    <m/>
    <s v="DAVID BERTRAN"/>
    <s v="Descarga"/>
    <x v="0"/>
    <n v="4"/>
    <n v="4"/>
    <x v="0"/>
    <s v="ALTOPLAST"/>
    <s v="Proveedor Inyección"/>
    <s v="PALAU"/>
    <m/>
    <m/>
    <m/>
    <m/>
    <n v="20"/>
    <x v="4"/>
    <x v="232"/>
    <x v="32"/>
    <m/>
    <n v="0"/>
    <x v="0"/>
    <x v="0"/>
    <s v="SI"/>
    <s v="SI"/>
    <s v="SI"/>
    <n v="0"/>
    <n v="1"/>
    <s v="PROVEEDORES"/>
    <x v="46"/>
    <x v="11"/>
    <n v="468"/>
    <n v="18"/>
    <n v="0.2"/>
  </r>
  <r>
    <d v="2019-11-14T00:00:00"/>
    <d v="1899-12-30T17:00:00"/>
    <d v="1899-12-30T17:00:00"/>
    <m/>
    <x v="1"/>
    <s v="JAR"/>
    <d v="2019-11-14T17:00:00"/>
    <m/>
    <s v="TRANSABADELL"/>
    <s v="Carga"/>
    <x v="0"/>
    <n v="1"/>
    <n v="1"/>
    <x v="0"/>
    <s v="TRANSABADELL"/>
    <s v="DDP Cliente Inyección"/>
    <s v="varios"/>
    <m/>
    <m/>
    <m/>
    <m/>
    <n v="10"/>
    <x v="15"/>
    <x v="232"/>
    <x v="41"/>
    <m/>
    <n v="0"/>
    <x v="0"/>
    <x v="0"/>
    <s v="SI"/>
    <s v="SI"/>
    <s v="SI"/>
    <n v="0"/>
    <n v="1"/>
    <s v="TRANS. PROPIO"/>
    <x v="46"/>
    <x v="11"/>
    <n v="468"/>
    <n v="18"/>
    <n v="0.2"/>
  </r>
  <r>
    <d v="2019-11-14T00:00:00"/>
    <d v="1899-12-30T17:30:00"/>
    <d v="1899-12-30T17:30:00"/>
    <m/>
    <x v="1"/>
    <s v="JAR"/>
    <d v="2019-11-14T17:30:00"/>
    <n v="30647"/>
    <s v="SUS MEDIOS"/>
    <s v="Carga"/>
    <x v="1"/>
    <n v="13.5"/>
    <n v="26"/>
    <x v="2"/>
    <s v="REDELPLAST"/>
    <s v="Retira cliente Inyección"/>
    <s v="Sevilla"/>
    <m/>
    <s v="2070-HZV.  R-6901-BCW"/>
    <m/>
    <m/>
    <m/>
    <x v="2"/>
    <x v="232"/>
    <x v="56"/>
    <m/>
    <n v="1"/>
    <x v="0"/>
    <x v="0"/>
    <s v="SI"/>
    <s v="SI"/>
    <s v="SI"/>
    <n v="0"/>
    <n v="1"/>
    <s v="CLIENTES"/>
    <x v="46"/>
    <x v="11"/>
    <n v="468"/>
    <n v="18"/>
    <n v="0.2"/>
  </r>
  <r>
    <d v="2019-11-15T00:00:00"/>
    <d v="1899-12-30T07:00:00"/>
    <d v="1899-12-30T07:00:00"/>
    <m/>
    <x v="1"/>
    <s v="MR"/>
    <d v="2019-11-15T07:0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33"/>
    <x v="61"/>
    <m/>
    <n v="1"/>
    <x v="0"/>
    <x v="0"/>
    <s v="SI"/>
    <s v="SI"/>
    <s v="SI"/>
    <n v="0"/>
    <n v="1"/>
    <s v="PROVEEDORES"/>
    <x v="46"/>
    <x v="11"/>
    <n v="468"/>
    <n v="18"/>
    <n v="0.2"/>
  </r>
  <r>
    <d v="2019-11-15T00:00:00"/>
    <d v="1899-12-30T08:00:00"/>
    <d v="1899-12-30T08:00:00"/>
    <m/>
    <x v="1"/>
    <s v="JAR"/>
    <d v="2019-11-15T08:00:00"/>
    <s v="29705-28695-28699"/>
    <s v="GONZATRANS"/>
    <s v="Carga"/>
    <x v="1"/>
    <n v="13.5"/>
    <n v="22"/>
    <x v="0"/>
    <s v="CARREFOUR"/>
    <s v="DDP Cliente Inyección"/>
    <s v="varios"/>
    <m/>
    <m/>
    <m/>
    <m/>
    <n v="40"/>
    <x v="4"/>
    <x v="233"/>
    <x v="9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08:30:00"/>
    <d v="1899-12-30T08:30:00"/>
    <m/>
    <x v="1"/>
    <s v="JAR"/>
    <d v="2019-11-15T08:30:00"/>
    <s v="30817-9000472"/>
    <s v="DAVID BERTRAN"/>
    <s v="Carga"/>
    <x v="0"/>
    <n v="4"/>
    <n v="3"/>
    <x v="0"/>
    <s v="DAVID BERTRAN"/>
    <s v="DDP Cliente Roto"/>
    <s v="Esparraguera- rubi"/>
    <m/>
    <m/>
    <m/>
    <m/>
    <n v="15"/>
    <x v="4"/>
    <x v="233"/>
    <x v="20"/>
    <m/>
    <n v="0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09:00:00"/>
    <d v="1899-12-30T09:00:00"/>
    <m/>
    <x v="1"/>
    <s v="MR"/>
    <d v="2019-11-15T09:00:00"/>
    <m/>
    <s v="SUS MEDIOS"/>
    <s v="Descarga"/>
    <x v="1"/>
    <n v="13.5"/>
    <n v="26"/>
    <x v="0"/>
    <s v="SCHOELLER INDIA"/>
    <s v="Proveedor Filial"/>
    <s v="PALAU"/>
    <m/>
    <m/>
    <m/>
    <m/>
    <n v="45"/>
    <x v="4"/>
    <x v="233"/>
    <x v="22"/>
    <m/>
    <n v="1"/>
    <x v="0"/>
    <x v="0"/>
    <s v="SI"/>
    <s v="SI"/>
    <s v="SI"/>
    <n v="0"/>
    <n v="1"/>
    <s v="PROVEEDORES"/>
    <x v="46"/>
    <x v="11"/>
    <n v="468"/>
    <n v="18"/>
    <n v="0.2"/>
  </r>
  <r>
    <d v="2019-11-15T00:00:00"/>
    <d v="1899-12-30T09:30:00"/>
    <d v="1899-12-30T09:30:00"/>
    <m/>
    <x v="1"/>
    <s v="JAR"/>
    <d v="2019-11-15T09:30:00"/>
    <m/>
    <s v="COBARPLAS"/>
    <s v="Descarga"/>
    <x v="0"/>
    <n v="2"/>
    <n v="2"/>
    <x v="0"/>
    <s v="PLASTICOS GUELL"/>
    <s v="Proveedor Roto"/>
    <s v="PALAU"/>
    <m/>
    <m/>
    <m/>
    <m/>
    <n v="20"/>
    <x v="3"/>
    <x v="233"/>
    <x v="0"/>
    <m/>
    <n v="0"/>
    <x v="0"/>
    <x v="0"/>
    <s v="SI"/>
    <s v="SI"/>
    <s v="SI"/>
    <n v="0"/>
    <n v="1"/>
    <s v="PROVEEDORES"/>
    <x v="46"/>
    <x v="11"/>
    <m/>
    <m/>
    <m/>
  </r>
  <r>
    <d v="2019-11-15T00:00:00"/>
    <d v="1899-12-30T09:45:00"/>
    <m/>
    <m/>
    <x v="0"/>
    <s v="MR"/>
    <d v="2019-11-15T10:00:00"/>
    <s v="IFEMA"/>
    <s v="JOSE REY"/>
    <s v="Descarga"/>
    <x v="0"/>
    <n v="1"/>
    <n v="2"/>
    <x v="0"/>
    <s v="IFEMA"/>
    <s v="Proveedor Inyección"/>
    <s v="PALAU"/>
    <m/>
    <m/>
    <m/>
    <m/>
    <n v="15"/>
    <x v="3"/>
    <x v="233"/>
    <x v="53"/>
    <m/>
    <n v="0"/>
    <x v="0"/>
    <x v="0"/>
    <s v="No"/>
    <s v="Sin cita"/>
    <s v="Sin cita"/>
    <n v="1"/>
    <n v="0"/>
    <s v="PROVEEDORES"/>
    <x v="46"/>
    <x v="11"/>
    <m/>
    <m/>
    <m/>
  </r>
  <r>
    <d v="2019-11-15T00:00:00"/>
    <d v="1899-12-30T10:00:00"/>
    <d v="1899-12-30T10:00:00"/>
    <m/>
    <x v="1"/>
    <s v="JAR"/>
    <d v="2019-11-15T10:00:00"/>
    <n v="29704"/>
    <s v="GONZATRANS"/>
    <s v="Carga"/>
    <x v="1"/>
    <n v="13.5"/>
    <n v="26"/>
    <x v="0"/>
    <s v="CARREFOUR"/>
    <s v="DDP Cliente Inyección"/>
    <s v="Madrid"/>
    <m/>
    <m/>
    <m/>
    <m/>
    <n v="45"/>
    <x v="4"/>
    <x v="233"/>
    <x v="14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1:00:00"/>
    <d v="1899-12-30T11:00:00"/>
    <m/>
    <x v="1"/>
    <s v="MR"/>
    <d v="2019-11-15T11:00:00"/>
    <m/>
    <s v="SUS MEDIOS"/>
    <s v="Descarga"/>
    <x v="1"/>
    <n v="13.5"/>
    <n v="26"/>
    <x v="0"/>
    <s v="SCHOELLER INDIA"/>
    <s v="Proveedor Filial"/>
    <s v="PALAU"/>
    <m/>
    <m/>
    <m/>
    <m/>
    <n v="45"/>
    <x v="4"/>
    <x v="233"/>
    <x v="2"/>
    <m/>
    <n v="1"/>
    <x v="0"/>
    <x v="0"/>
    <s v="SI"/>
    <s v="SI"/>
    <s v="SI"/>
    <n v="0"/>
    <n v="1"/>
    <s v="PROVEEDORES"/>
    <x v="46"/>
    <x v="11"/>
    <n v="468"/>
    <n v="18"/>
    <n v="0.2"/>
  </r>
  <r>
    <d v="2019-11-15T00:00:00"/>
    <d v="1899-12-30T11:30:00"/>
    <d v="1899-12-30T11:30:00"/>
    <m/>
    <x v="1"/>
    <s v="JAR"/>
    <d v="2019-11-15T11:30:00"/>
    <n v="30714"/>
    <s v="JOSE REY"/>
    <s v="Carga"/>
    <x v="1"/>
    <n v="13.5"/>
    <n v="26"/>
    <x v="2"/>
    <s v="FINCA SEÑORIO"/>
    <s v="DDP Cliente Inyección"/>
    <s v="Soria"/>
    <m/>
    <m/>
    <m/>
    <m/>
    <n v="40"/>
    <x v="6"/>
    <x v="233"/>
    <x v="3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2:00:00"/>
    <d v="1899-12-30T12:00:00"/>
    <m/>
    <x v="1"/>
    <s v="JAR"/>
    <d v="2019-11-15T12:00:00"/>
    <n v="29704"/>
    <s v="GONZATRANS"/>
    <s v="Carga"/>
    <x v="1"/>
    <n v="13.5"/>
    <n v="20"/>
    <x v="0"/>
    <s v="CARREFOUR"/>
    <s v="DDP Cliente Inyección"/>
    <s v="Madrid"/>
    <m/>
    <m/>
    <m/>
    <m/>
    <n v="45"/>
    <x v="4"/>
    <x v="233"/>
    <x v="4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2:30:00"/>
    <d v="1899-12-30T12:30:00"/>
    <m/>
    <x v="1"/>
    <s v="JAR"/>
    <d v="2019-11-15T12:30:00"/>
    <s v="30409-30320-30510-30617-30710"/>
    <s v="SUS MEDIOS"/>
    <s v="Carga"/>
    <x v="1"/>
    <n v="13.5"/>
    <n v="21"/>
    <x v="0"/>
    <s v="REDELPLAST"/>
    <s v="Retira cliente Inyección"/>
    <s v="Sevilla"/>
    <m/>
    <s v="5306-HVR // R-0011-BCC."/>
    <m/>
    <m/>
    <n v="40"/>
    <x v="6"/>
    <x v="233"/>
    <x v="5"/>
    <m/>
    <n v="1"/>
    <x v="0"/>
    <x v="0"/>
    <s v="SI"/>
    <s v="SI"/>
    <s v="SI"/>
    <n v="0"/>
    <n v="1"/>
    <s v="CLIENTES"/>
    <x v="46"/>
    <x v="11"/>
    <n v="468"/>
    <n v="18"/>
    <n v="0.2"/>
  </r>
  <r>
    <d v="2019-11-15T00:00:00"/>
    <d v="1899-12-30T13:00:00"/>
    <d v="1899-12-30T13:00:00"/>
    <m/>
    <x v="1"/>
    <s v="JAR"/>
    <d v="2019-11-15T13:00:00"/>
    <n v="30714"/>
    <s v="JOSE REY"/>
    <s v="Carga"/>
    <x v="1"/>
    <n v="13.5"/>
    <n v="26"/>
    <x v="2"/>
    <s v="FINCA SEÑORIO"/>
    <s v="DDP Cliente Inyección"/>
    <s v="Soria"/>
    <m/>
    <m/>
    <m/>
    <m/>
    <n v="35"/>
    <x v="4"/>
    <x v="233"/>
    <x v="37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4:00:00"/>
    <d v="1899-12-30T14:00:00"/>
    <m/>
    <x v="1"/>
    <s v="JAR"/>
    <d v="2019-11-15T14:00:00"/>
    <m/>
    <s v="GARVI"/>
    <s v="Descarga"/>
    <x v="0"/>
    <n v="5"/>
    <n v="10"/>
    <x v="0"/>
    <s v="POLIURETANOS RIVAS"/>
    <s v="Proveedor Roto"/>
    <s v="PALAU"/>
    <m/>
    <m/>
    <m/>
    <m/>
    <n v="30"/>
    <x v="6"/>
    <x v="233"/>
    <x v="42"/>
    <m/>
    <n v="0"/>
    <x v="0"/>
    <x v="0"/>
    <s v="SI"/>
    <s v="SI"/>
    <s v="SI"/>
    <n v="0"/>
    <n v="1"/>
    <s v="PROVEEDORES"/>
    <x v="46"/>
    <x v="11"/>
    <n v="468"/>
    <n v="18"/>
    <n v="0.2"/>
  </r>
  <r>
    <d v="2019-11-15T00:00:00"/>
    <d v="1899-12-30T14:30:00"/>
    <d v="1899-12-30T14:30:00"/>
    <m/>
    <x v="1"/>
    <s v="MR"/>
    <d v="2019-11-15T14:30:00"/>
    <n v="30541"/>
    <s v="SESE"/>
    <s v="Carga"/>
    <x v="1"/>
    <n v="13.5"/>
    <n v="26"/>
    <x v="0"/>
    <s v="VALEO"/>
    <s v="Retira cliente Inyección"/>
    <s v="MARRUECOS"/>
    <m/>
    <m/>
    <m/>
    <m/>
    <n v="60"/>
    <x v="0"/>
    <x v="233"/>
    <x v="12"/>
    <m/>
    <n v="1"/>
    <x v="0"/>
    <x v="0"/>
    <s v="SI"/>
    <s v="SI"/>
    <s v="SI"/>
    <n v="0"/>
    <n v="1"/>
    <s v="CLIENTES"/>
    <x v="46"/>
    <x v="11"/>
    <m/>
    <m/>
    <m/>
  </r>
  <r>
    <d v="2019-11-15T00:00:00"/>
    <d v="1899-12-30T15:00:00"/>
    <d v="1899-12-30T15:00:00"/>
    <m/>
    <x v="1"/>
    <s v="JAR"/>
    <d v="2019-11-15T15:00:00"/>
    <n v="30714"/>
    <s v="JOSE REY"/>
    <s v="Carga"/>
    <x v="1"/>
    <n v="13.5"/>
    <n v="26"/>
    <x v="2"/>
    <s v="FINCA SEÑORIO"/>
    <s v="DDP Cliente Inyección"/>
    <s v="Soria"/>
    <m/>
    <m/>
    <m/>
    <m/>
    <n v="35"/>
    <x v="4"/>
    <x v="233"/>
    <x v="39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5:30:00"/>
    <d v="1899-12-30T15:30:00"/>
    <m/>
    <x v="1"/>
    <s v="JAR"/>
    <d v="2019-11-15T15:30:00"/>
    <n v="30388"/>
    <s v="GONZATRANS"/>
    <s v="Carga"/>
    <x v="0"/>
    <n v="8"/>
    <n v="16"/>
    <x v="0"/>
    <s v="GONZATRANS"/>
    <s v="DDP Cliente Inyección"/>
    <s v="Viladecans"/>
    <m/>
    <m/>
    <m/>
    <m/>
    <n v="30"/>
    <x v="0"/>
    <x v="233"/>
    <x v="41"/>
    <m/>
    <n v="0"/>
    <x v="0"/>
    <x v="0"/>
    <s v="SI"/>
    <s v="SI"/>
    <s v="Retraso"/>
    <n v="1"/>
    <n v="0"/>
    <s v="TRANS. PROPIO"/>
    <x v="46"/>
    <x v="11"/>
    <n v="468"/>
    <n v="18"/>
    <n v="0.2"/>
  </r>
  <r>
    <d v="2019-11-15T00:00:00"/>
    <d v="1899-12-30T16:00:00"/>
    <d v="1899-12-30T16:00:00"/>
    <m/>
    <x v="1"/>
    <s v="JAR"/>
    <d v="2019-11-15T16:00:00"/>
    <n v="30714"/>
    <s v="JOSE REY"/>
    <s v="Carga"/>
    <x v="1"/>
    <n v="13.5"/>
    <n v="26"/>
    <x v="2"/>
    <s v="FINCA SEÑORIO"/>
    <s v="DDP Cliente Inyección"/>
    <s v="Soria"/>
    <m/>
    <m/>
    <m/>
    <m/>
    <n v="45"/>
    <x v="2"/>
    <x v="233"/>
    <x v="13"/>
    <m/>
    <n v="1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6:30:00"/>
    <d v="1899-12-30T16:30:00"/>
    <m/>
    <x v="1"/>
    <s v="JAR"/>
    <d v="2019-11-15T16:30:00"/>
    <m/>
    <s v="TRANSPARETS"/>
    <s v="Carga"/>
    <x v="0"/>
    <n v="4"/>
    <n v="2"/>
    <x v="0"/>
    <s v="AQUA AMBIENT"/>
    <s v="Retira cliente Roto"/>
    <s v="Varios"/>
    <m/>
    <m/>
    <m/>
    <m/>
    <n v="10"/>
    <x v="0"/>
    <x v="233"/>
    <x v="8"/>
    <m/>
    <n v="0"/>
    <x v="0"/>
    <x v="0"/>
    <s v="SI"/>
    <s v="SI"/>
    <s v="SI"/>
    <n v="0"/>
    <n v="1"/>
    <s v="CLIENTES"/>
    <x v="46"/>
    <x v="11"/>
    <n v="468"/>
    <n v="18"/>
    <n v="0.2"/>
  </r>
  <r>
    <d v="2019-11-15T00:00:00"/>
    <d v="1899-12-30T17:00:00"/>
    <d v="1899-12-30T17:00:00"/>
    <m/>
    <x v="1"/>
    <s v="JAR"/>
    <d v="2019-11-15T17:00:00"/>
    <m/>
    <s v="TRANSABADELL"/>
    <s v="Carga"/>
    <x v="0"/>
    <n v="2"/>
    <n v="4"/>
    <x v="0"/>
    <s v="TRANSABADELL"/>
    <s v="DDP Cliente Inyección"/>
    <s v="varios"/>
    <m/>
    <m/>
    <m/>
    <m/>
    <n v="10"/>
    <x v="3"/>
    <x v="233"/>
    <x v="41"/>
    <m/>
    <n v="0"/>
    <x v="0"/>
    <x v="0"/>
    <s v="SI"/>
    <s v="SI"/>
    <s v="SI"/>
    <n v="0"/>
    <n v="1"/>
    <s v="TRANS. PROPIO"/>
    <x v="46"/>
    <x v="11"/>
    <n v="468"/>
    <n v="18"/>
    <n v="0.2"/>
  </r>
  <r>
    <d v="2019-11-15T00:00:00"/>
    <d v="1899-12-30T17:30:00"/>
    <d v="1899-12-30T17:30:00"/>
    <m/>
    <x v="1"/>
    <s v="MB"/>
    <d v="2019-11-15T17:30:00"/>
    <n v="30647"/>
    <s v="SUS MEDIOS"/>
    <s v="Carga"/>
    <x v="0"/>
    <n v="13"/>
    <n v="26"/>
    <x v="0"/>
    <s v="REDELPLAST"/>
    <s v="Retira cliente Inyección"/>
    <s v="SEVILLA"/>
    <m/>
    <s v="6452-GYX   R-1998-BCL"/>
    <m/>
    <m/>
    <n v="45"/>
    <x v="2"/>
    <x v="233"/>
    <x v="7"/>
    <m/>
    <n v="0"/>
    <x v="0"/>
    <x v="0"/>
    <s v="SI"/>
    <s v="SI"/>
    <s v="Adelanto"/>
    <n v="0"/>
    <n v="1"/>
    <s v="CLIENTES"/>
    <x v="46"/>
    <x v="11"/>
    <m/>
    <m/>
    <m/>
  </r>
  <r>
    <d v="2019-11-15T00:00:00"/>
    <d v="1899-12-30T18:00:00"/>
    <d v="1899-12-30T18:00:00"/>
    <m/>
    <x v="1"/>
    <s v="JAR"/>
    <d v="2019-11-15T18:00:00"/>
    <n v="6007998"/>
    <s v="BREGER"/>
    <s v="Carga"/>
    <x v="1"/>
    <n v="13.5"/>
    <n v="33"/>
    <x v="0"/>
    <s v="SCHOELLER FRANCIA"/>
    <s v="Retira cliente Filial"/>
    <s v="Francia"/>
    <m/>
    <m/>
    <m/>
    <m/>
    <n v="40"/>
    <x v="0"/>
    <x v="233"/>
    <x v="50"/>
    <m/>
    <n v="1"/>
    <x v="0"/>
    <x v="0"/>
    <s v="SI"/>
    <s v="SI"/>
    <s v="Retraso"/>
    <n v="1"/>
    <n v="0"/>
    <s v="CLIENTES"/>
    <x v="46"/>
    <x v="11"/>
    <n v="468"/>
    <n v="18"/>
    <n v="0.2"/>
  </r>
  <r>
    <d v="2019-11-15T00:00:00"/>
    <d v="1899-12-30T18:30:00"/>
    <d v="1899-12-30T18:30:00"/>
    <m/>
    <x v="1"/>
    <s v="JAR"/>
    <d v="2019-11-15T18:30:00"/>
    <m/>
    <s v="GONZATRANS"/>
    <s v="Carga"/>
    <x v="0"/>
    <n v="1"/>
    <n v="2"/>
    <x v="0"/>
    <s v="GONZATRANS"/>
    <s v="Recogida diaria"/>
    <s v="varios"/>
    <m/>
    <m/>
    <m/>
    <m/>
    <n v="15"/>
    <x v="0"/>
    <x v="233"/>
    <x v="48"/>
    <m/>
    <n v="0"/>
    <x v="0"/>
    <x v="0"/>
    <s v="SI"/>
    <s v="SI"/>
    <s v="SI"/>
    <n v="0"/>
    <n v="1"/>
    <s v="TRANS. PROPIO"/>
    <x v="46"/>
    <x v="11"/>
    <m/>
    <m/>
    <m/>
  </r>
  <r>
    <d v="2019-11-15T00:00:00"/>
    <d v="1899-12-30T19:00:00"/>
    <d v="1899-12-30T19:00:00"/>
    <m/>
    <x v="1"/>
    <s v="MR"/>
    <d v="2019-11-15T19:00:00"/>
    <n v="6007809"/>
    <s v="SUS MEDIOS"/>
    <s v="Carga"/>
    <x v="1"/>
    <n v="13.5"/>
    <n v="26"/>
    <x v="0"/>
    <s v="SCHOELLER ARAB EMIRATES"/>
    <s v="Retira cliente Filial"/>
    <s v="MALASYA"/>
    <s v="VIENEN A LAS 08:00 H SIN CITA, SE LE DA CITA EL PRIMER HUECO DISPONIBLE"/>
    <m/>
    <m/>
    <m/>
    <n v="60"/>
    <x v="6"/>
    <x v="233"/>
    <x v="57"/>
    <m/>
    <n v="1"/>
    <x v="0"/>
    <x v="0"/>
    <s v="SI"/>
    <s v="SI"/>
    <s v="SI"/>
    <n v="0"/>
    <n v="1"/>
    <s v="CLIENTES"/>
    <x v="46"/>
    <x v="11"/>
    <m/>
    <m/>
    <m/>
  </r>
  <r>
    <d v="2019-11-15T00:00:00"/>
    <d v="1899-12-30T21:30:00"/>
    <d v="1899-12-30T21:30:00"/>
    <m/>
    <x v="1"/>
    <s v="JAR"/>
    <d v="2019-11-15T21:30:00"/>
    <n v="3680620668"/>
    <s v="SUS MEDIOS"/>
    <s v="Carga"/>
    <x v="1"/>
    <n v="13.5"/>
    <n v="26"/>
    <x v="0"/>
    <s v="CHEP"/>
    <s v="Retira cliente Inyección"/>
    <s v="varios"/>
    <m/>
    <m/>
    <m/>
    <m/>
    <s v="60_x0009__x0009_60_x0009__x0009_60"/>
    <x v="4"/>
    <x v="234"/>
    <x v="57"/>
    <m/>
    <n v="1"/>
    <x v="0"/>
    <x v="0"/>
    <s v="SI"/>
    <s v="Retraso"/>
    <s v="Retraso"/>
    <n v="1"/>
    <n v="0"/>
    <s v="CLIENTES"/>
    <x v="47"/>
    <x v="11"/>
    <n v="468"/>
    <n v="18"/>
    <n v="0.2"/>
  </r>
  <r>
    <d v="2019-11-18T00:00:00"/>
    <d v="1899-12-30T08:00:00"/>
    <d v="1899-12-30T08:00:00"/>
    <m/>
    <x v="1"/>
    <s v="MB"/>
    <d v="2019-11-18T08:00:00"/>
    <n v="6007809"/>
    <s v="SUS MEDIOS"/>
    <s v="Carga"/>
    <x v="0"/>
    <n v="10"/>
    <n v="10"/>
    <x v="0"/>
    <s v="SCHOELLER ARAB EMIRATES"/>
    <s v="Retira cliente Filial"/>
    <s v="EMIRATOS"/>
    <m/>
    <m/>
    <m/>
    <m/>
    <n v="30"/>
    <x v="0"/>
    <x v="235"/>
    <x v="9"/>
    <m/>
    <n v="0"/>
    <x v="0"/>
    <x v="0"/>
    <s v="SI"/>
    <s v="SI"/>
    <s v="SI"/>
    <n v="0"/>
    <n v="1"/>
    <s v="CLIENTES"/>
    <x v="47"/>
    <x v="11"/>
    <m/>
    <m/>
    <m/>
  </r>
  <r>
    <d v="2019-11-18T00:00:00"/>
    <d v="1899-12-30T08:30:00"/>
    <d v="1899-12-30T08:30:00"/>
    <m/>
    <x v="1"/>
    <s v="JAR"/>
    <d v="2019-11-18T08:30:00"/>
    <m/>
    <s v="DAVID BERTRAN"/>
    <s v="Carga"/>
    <x v="0"/>
    <n v="4"/>
    <n v="6"/>
    <x v="0"/>
    <s v="RESIDUOS "/>
    <s v="Recogida diaria"/>
    <s v="La llagosta"/>
    <m/>
    <m/>
    <m/>
    <m/>
    <n v="20"/>
    <x v="2"/>
    <x v="235"/>
    <x v="20"/>
    <m/>
    <n v="0"/>
    <x v="0"/>
    <x v="0"/>
    <s v="SI"/>
    <s v="SI"/>
    <s v="SI"/>
    <n v="0"/>
    <n v="1"/>
    <s v="TRANS. PROPIO"/>
    <x v="47"/>
    <x v="11"/>
    <m/>
    <m/>
    <m/>
  </r>
  <r>
    <d v="2019-11-18T00:00:00"/>
    <d v="1899-12-30T09:00:00"/>
    <d v="1899-12-30T09:00:00"/>
    <m/>
    <x v="1"/>
    <s v="MB"/>
    <d v="2019-11-18T09:00:00"/>
    <m/>
    <s v="SUS MEDIOS"/>
    <s v="Descarga"/>
    <x v="0"/>
    <n v="13"/>
    <n v="26"/>
    <x v="0"/>
    <s v="SERRADORA DOMENECH"/>
    <s v="Proveedor Inyección"/>
    <s v="PALAU"/>
    <m/>
    <m/>
    <m/>
    <m/>
    <n v="20"/>
    <x v="14"/>
    <x v="235"/>
    <x v="208"/>
    <m/>
    <n v="0"/>
    <x v="0"/>
    <x v="0"/>
    <s v="SI"/>
    <s v="SI"/>
    <s v="Adelanto"/>
    <n v="0"/>
    <n v="1"/>
    <s v="PROVEEDORES"/>
    <x v="47"/>
    <x v="11"/>
    <m/>
    <m/>
    <m/>
  </r>
  <r>
    <d v="2019-11-18T00:00:00"/>
    <d v="1899-12-30T09:30:00"/>
    <d v="1899-12-30T09:30:00"/>
    <m/>
    <x v="1"/>
    <s v="MB"/>
    <d v="2019-11-18T09:30:00"/>
    <s v="Patricia"/>
    <s v="COBARPLAS"/>
    <s v="Descarga"/>
    <x v="0"/>
    <n v="1"/>
    <n v="1"/>
    <x v="0"/>
    <s v="COBARPLAST"/>
    <s v="Proveedor Roto"/>
    <s v="PALAU"/>
    <m/>
    <m/>
    <m/>
    <m/>
    <n v="15"/>
    <x v="3"/>
    <x v="235"/>
    <x v="0"/>
    <m/>
    <n v="0"/>
    <x v="0"/>
    <x v="0"/>
    <s v="SI"/>
    <s v="SI"/>
    <s v="SI"/>
    <n v="0"/>
    <n v="1"/>
    <s v="PROVEEDORES"/>
    <x v="47"/>
    <x v="11"/>
    <m/>
    <m/>
    <m/>
  </r>
  <r>
    <d v="2019-11-18T00:00:00"/>
    <d v="1899-12-30T10:00:00"/>
    <d v="1899-12-30T10:00:00"/>
    <m/>
    <x v="1"/>
    <s v="JAR"/>
    <d v="2019-11-18T10:00:00"/>
    <n v="30814"/>
    <s v="DAVID BERTRAN"/>
    <s v="Carga"/>
    <x v="0"/>
    <n v="1"/>
    <n v="1"/>
    <x v="0"/>
    <s v="OSONA IND. PLASTIC"/>
    <s v="DDP Cliente Roto"/>
    <s v="Sta. Perpetua"/>
    <m/>
    <m/>
    <m/>
    <m/>
    <n v="10"/>
    <x v="2"/>
    <x v="235"/>
    <x v="14"/>
    <m/>
    <n v="0"/>
    <x v="0"/>
    <x v="0"/>
    <s v="SI"/>
    <s v="SI"/>
    <s v="SI"/>
    <n v="0"/>
    <n v="1"/>
    <s v="TRANS. PROPIO"/>
    <x v="47"/>
    <x v="11"/>
    <m/>
    <m/>
    <m/>
  </r>
  <r>
    <d v="2019-11-18T00:00:00"/>
    <d v="1899-12-30T11:00:00"/>
    <d v="1899-12-30T11:00:00"/>
    <m/>
    <x v="1"/>
    <s v="JAR"/>
    <d v="2019-11-18T11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2"/>
    <x v="235"/>
    <x v="20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8T00:00:00"/>
    <d v="1899-12-30T11:30:00"/>
    <d v="1899-12-30T11:30:00"/>
    <m/>
    <x v="1"/>
    <s v="JAR"/>
    <d v="2019-11-18T11:30:00"/>
    <s v="30466- Bernis"/>
    <s v="SUS MEDIOS"/>
    <s v="Carga"/>
    <x v="1"/>
    <n v="13.5"/>
    <n v="22"/>
    <x v="0"/>
    <s v="AQUA AMBIENT"/>
    <s v="Retira cliente Roto"/>
    <s v="Bernis"/>
    <m/>
    <m/>
    <m/>
    <m/>
    <n v="45"/>
    <x v="0"/>
    <x v="235"/>
    <x v="3"/>
    <m/>
    <n v="1"/>
    <x v="0"/>
    <x v="0"/>
    <s v="SI"/>
    <s v="SI"/>
    <s v="SI"/>
    <n v="0"/>
    <n v="1"/>
    <s v="CLIENTES"/>
    <x v="47"/>
    <x v="11"/>
    <m/>
    <m/>
    <m/>
  </r>
  <r>
    <d v="2019-11-18T00:00:00"/>
    <d v="1899-12-30T11:45:00"/>
    <m/>
    <m/>
    <x v="0"/>
    <s v="JAR"/>
    <d v="2019-11-18T12:00:00"/>
    <n v="6008073"/>
    <s v="DASCHER"/>
    <s v="Carga"/>
    <x v="0"/>
    <n v="2"/>
    <n v="3"/>
    <x v="0"/>
    <s v="SCHOELLER ALEMANIA"/>
    <s v="Retira cliente Filial"/>
    <s v="Alemania"/>
    <m/>
    <m/>
    <m/>
    <m/>
    <n v="20"/>
    <x v="0"/>
    <x v="235"/>
    <x v="63"/>
    <m/>
    <n v="0"/>
    <x v="0"/>
    <x v="0"/>
    <s v="No"/>
    <s v="Sin cita"/>
    <s v="Sin cita"/>
    <n v="1"/>
    <n v="0"/>
    <s v="CLIENTES"/>
    <x v="47"/>
    <x v="11"/>
    <m/>
    <m/>
    <m/>
  </r>
  <r>
    <d v="2019-11-18T00:00:00"/>
    <d v="1899-12-30T12:00:00"/>
    <d v="1899-12-30T12:00:00"/>
    <m/>
    <x v="1"/>
    <s v="JAR"/>
    <d v="2019-11-18T12:00:00"/>
    <n v="6008094"/>
    <s v="NOUTRANSPORT"/>
    <s v="Carga"/>
    <x v="1"/>
    <n v="13.5"/>
    <n v="33"/>
    <x v="0"/>
    <s v="SCHOELLER ITALIA"/>
    <s v="DDP Cliente Filial"/>
    <s v="Italia"/>
    <m/>
    <m/>
    <m/>
    <m/>
    <n v="45"/>
    <x v="0"/>
    <x v="235"/>
    <x v="4"/>
    <m/>
    <n v="1"/>
    <x v="0"/>
    <x v="0"/>
    <s v="SI"/>
    <s v="SI"/>
    <s v="SI"/>
    <n v="0"/>
    <n v="1"/>
    <s v="TRANS. PROPIO"/>
    <x v="47"/>
    <x v="11"/>
    <n v="468"/>
    <n v="18"/>
    <n v="0.2"/>
  </r>
  <r>
    <d v="2019-11-18T00:00:00"/>
    <d v="1899-12-30T12:30:00"/>
    <d v="1899-12-30T12:30:00"/>
    <m/>
    <x v="1"/>
    <s v="JAR"/>
    <d v="2019-11-18T12:30:00"/>
    <n v="3680612032"/>
    <s v="SUS MEDIOS"/>
    <s v="Carga"/>
    <x v="1"/>
    <n v="13.5"/>
    <n v="26"/>
    <x v="0"/>
    <s v="CHEP"/>
    <s v="Retira cliente Inyección"/>
    <s v="varios"/>
    <m/>
    <m/>
    <m/>
    <m/>
    <n v="45"/>
    <x v="4"/>
    <x v="235"/>
    <x v="5"/>
    <m/>
    <n v="1"/>
    <x v="0"/>
    <x v="0"/>
    <s v="SI"/>
    <s v="SI"/>
    <s v="SI"/>
    <n v="0"/>
    <n v="1"/>
    <s v="CLIENTES"/>
    <x v="47"/>
    <x v="11"/>
    <m/>
    <m/>
    <m/>
  </r>
  <r>
    <d v="2019-11-18T00:00:00"/>
    <d v="1899-12-30T13:00:00"/>
    <d v="1899-12-30T13:00:00"/>
    <m/>
    <x v="1"/>
    <s v="JAR"/>
    <d v="2019-11-18T13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2"/>
    <x v="235"/>
    <x v="14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8T00:00:00"/>
    <d v="1899-12-30T14:00:00"/>
    <d v="1899-12-30T14:00:00"/>
    <m/>
    <x v="1"/>
    <s v="JAR"/>
    <d v="2019-11-18T14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2"/>
    <x v="235"/>
    <x v="2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8T00:00:00"/>
    <d v="1899-12-30T15:00:00"/>
    <d v="1899-12-30T15:00:00"/>
    <m/>
    <x v="1"/>
    <s v="JAR"/>
    <d v="2019-11-18T15:00:00"/>
    <n v="6007901"/>
    <s v="BREGER"/>
    <s v="Carga"/>
    <x v="0"/>
    <n v="7"/>
    <n v="28"/>
    <x v="0"/>
    <s v="SCHOELLER FRANCIA"/>
    <s v="Retira cliente Filial"/>
    <s v="France"/>
    <m/>
    <m/>
    <m/>
    <m/>
    <n v="60"/>
    <x v="6"/>
    <x v="235"/>
    <x v="42"/>
    <m/>
    <n v="0"/>
    <x v="0"/>
    <x v="0"/>
    <s v="SI"/>
    <s v="SI"/>
    <s v="Adelanto"/>
    <n v="0"/>
    <n v="1"/>
    <s v="CLIENTES"/>
    <x v="47"/>
    <x v="11"/>
    <n v="468"/>
    <n v="18"/>
    <n v="0.2"/>
  </r>
  <r>
    <d v="2019-11-18T00:00:00"/>
    <d v="1899-12-30T15:30:00"/>
    <d v="1899-12-30T15:30:00"/>
    <m/>
    <x v="1"/>
    <s v="JAR"/>
    <d v="2019-11-18T15:30:00"/>
    <s v="6008085-7878"/>
    <s v="BREGER"/>
    <s v="Carga"/>
    <x v="0"/>
    <n v="9"/>
    <n v="19"/>
    <x v="0"/>
    <s v="SCHOELLER FRANCIA"/>
    <s v="Retira cliente Filial"/>
    <s v="France"/>
    <m/>
    <m/>
    <m/>
    <m/>
    <n v="45"/>
    <x v="2"/>
    <x v="235"/>
    <x v="60"/>
    <m/>
    <n v="0"/>
    <x v="0"/>
    <x v="0"/>
    <s v="SI"/>
    <s v="SI"/>
    <s v="Adelanto"/>
    <n v="0"/>
    <n v="1"/>
    <s v="CLIENTES"/>
    <x v="47"/>
    <x v="11"/>
    <m/>
    <m/>
    <m/>
  </r>
  <r>
    <d v="2019-11-18T00:00:00"/>
    <d v="1899-12-30T16:00:00"/>
    <d v="1899-12-30T16:00:00"/>
    <m/>
    <x v="1"/>
    <s v="JAR"/>
    <d v="2019-11-18T16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4"/>
    <x v="235"/>
    <x v="42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8T00:00:00"/>
    <d v="1899-12-30T16:30:00"/>
    <d v="1899-12-30T16:30:00"/>
    <m/>
    <x v="1"/>
    <s v="JAR"/>
    <d v="2019-11-18T16:30:00"/>
    <m/>
    <s v="TRANSPARETS"/>
    <s v="Carga"/>
    <x v="0"/>
    <n v="4"/>
    <n v="2"/>
    <x v="0"/>
    <s v="AQUA AMBIENT"/>
    <s v="Retira cliente Roto"/>
    <s v="Varios"/>
    <m/>
    <m/>
    <m/>
    <m/>
    <n v="25"/>
    <x v="2"/>
    <x v="235"/>
    <x v="5"/>
    <m/>
    <n v="0"/>
    <x v="0"/>
    <x v="0"/>
    <s v="SI"/>
    <s v="SI"/>
    <s v="Adelanto"/>
    <n v="0"/>
    <n v="1"/>
    <s v="CLIENTES"/>
    <x v="47"/>
    <x v="11"/>
    <n v="468"/>
    <n v="18"/>
    <n v="0.2"/>
  </r>
  <r>
    <d v="2019-11-18T00:00:00"/>
    <d v="1899-12-30T17:00:00"/>
    <d v="1899-12-30T17:00:00"/>
    <m/>
    <x v="1"/>
    <s v="JAR"/>
    <d v="2019-11-18T17:00:00"/>
    <m/>
    <s v="TRANSABADELL"/>
    <s v="Carga"/>
    <x v="0"/>
    <n v="2"/>
    <n v="4"/>
    <x v="0"/>
    <s v="TRANSABADELL"/>
    <s v="DDP Cliente Inyección"/>
    <s v="varios"/>
    <m/>
    <m/>
    <m/>
    <m/>
    <n v="15"/>
    <x v="6"/>
    <x v="235"/>
    <x v="13"/>
    <m/>
    <n v="0"/>
    <x v="0"/>
    <x v="0"/>
    <s v="SI"/>
    <s v="SI"/>
    <s v="Adelanto"/>
    <n v="0"/>
    <n v="1"/>
    <s v="TRANS. PROPIO"/>
    <x v="47"/>
    <x v="11"/>
    <n v="468"/>
    <n v="18"/>
    <n v="0.2"/>
  </r>
  <r>
    <d v="2019-11-18T00:00:00"/>
    <d v="1899-12-30T17:30:00"/>
    <d v="1899-12-30T17:30:00"/>
    <m/>
    <x v="1"/>
    <s v="JAR"/>
    <d v="2019-11-18T17:30:00"/>
    <n v="30577"/>
    <s v="SUS MEDIOS"/>
    <s v="Carga"/>
    <x v="0"/>
    <n v="5"/>
    <n v="10"/>
    <x v="0"/>
    <s v="INMESOL"/>
    <s v="Retira cliente Roto"/>
    <s v="Murcia"/>
    <m/>
    <m/>
    <m/>
    <m/>
    <n v="30"/>
    <x v="6"/>
    <x v="235"/>
    <x v="56"/>
    <m/>
    <n v="0"/>
    <x v="0"/>
    <x v="0"/>
    <s v="SI"/>
    <s v="SI"/>
    <s v="SI"/>
    <n v="0"/>
    <n v="1"/>
    <s v="CLIENTES"/>
    <x v="47"/>
    <x v="11"/>
    <m/>
    <m/>
    <m/>
  </r>
  <r>
    <d v="2019-11-18T00:00:00"/>
    <d v="1899-12-30T18:30:00"/>
    <d v="1899-12-30T18:30:00"/>
    <m/>
    <x v="1"/>
    <s v="JAR"/>
    <d v="2019-11-18T18:30:00"/>
    <m/>
    <s v="GONZATRANS"/>
    <s v="Carga"/>
    <x v="0"/>
    <n v="8"/>
    <n v="16"/>
    <x v="0"/>
    <s v="GONZATRANS"/>
    <s v="Recogida diaria"/>
    <s v="varios"/>
    <m/>
    <m/>
    <m/>
    <m/>
    <n v="10"/>
    <x v="6"/>
    <x v="235"/>
    <x v="48"/>
    <m/>
    <n v="0"/>
    <x v="0"/>
    <x v="0"/>
    <s v="SI"/>
    <s v="SI"/>
    <s v="SI"/>
    <n v="0"/>
    <n v="1"/>
    <s v="TRANS. PROPIO"/>
    <x v="47"/>
    <x v="11"/>
    <m/>
    <m/>
    <m/>
  </r>
  <r>
    <d v="2019-11-18T00:00:00"/>
    <d v="1899-12-30T21:30:00"/>
    <d v="1899-12-30T21:30:00"/>
    <m/>
    <x v="1"/>
    <s v="JAR"/>
    <d v="2019-11-18T21:30:00"/>
    <n v="3680620672"/>
    <s v="SUS MEDIOS"/>
    <s v="Carga"/>
    <x v="1"/>
    <n v="13.5"/>
    <n v="26"/>
    <x v="0"/>
    <s v="CHEP"/>
    <s v="Retira cliente Inyección"/>
    <s v="varios"/>
    <m/>
    <m/>
    <m/>
    <m/>
    <n v="60"/>
    <x v="0"/>
    <x v="234"/>
    <x v="5"/>
    <m/>
    <n v="1"/>
    <x v="0"/>
    <x v="0"/>
    <s v="SI"/>
    <s v="Retraso"/>
    <s v="Retraso"/>
    <n v="1"/>
    <n v="0"/>
    <s v="CLIENTES"/>
    <x v="47"/>
    <x v="11"/>
    <n v="468"/>
    <n v="18"/>
    <n v="0.2"/>
  </r>
  <r>
    <d v="2019-11-18T00:00:00"/>
    <d v="1899-12-30T19:30:00"/>
    <d v="1899-12-30T19:30:00"/>
    <m/>
    <x v="1"/>
    <s v="JAR"/>
    <d v="2019-11-18T19:30:00"/>
    <n v="5000516"/>
    <s v="ALGAITRUCK"/>
    <s v="Carga"/>
    <x v="0"/>
    <n v="6"/>
    <n v="12"/>
    <x v="0"/>
    <s v="SCHOELLER LORQUI"/>
    <s v="Entre plantas"/>
    <s v="Lorquí"/>
    <m/>
    <s v="1201-HNZ  //   R-5069-BCP"/>
    <m/>
    <m/>
    <n v="40"/>
    <x v="6"/>
    <x v="235"/>
    <x v="49"/>
    <m/>
    <n v="0"/>
    <x v="0"/>
    <x v="0"/>
    <s v="SI"/>
    <s v="SI"/>
    <s v="SI"/>
    <n v="0"/>
    <n v="1"/>
    <s v="TRANS. PROPIO"/>
    <x v="47"/>
    <x v="11"/>
    <m/>
    <m/>
    <m/>
  </r>
  <r>
    <d v="2019-11-18T00:00:00"/>
    <d v="1899-12-30T10:30:00"/>
    <d v="1899-12-30T10:30:00"/>
    <m/>
    <x v="1"/>
    <s v="JAR"/>
    <d v="2019-11-18T10:30:00"/>
    <m/>
    <s v="DAVID BERTRAN"/>
    <s v="Carga"/>
    <x v="0"/>
    <n v="4"/>
    <n v="6"/>
    <x v="0"/>
    <s v="RESIDUOS "/>
    <s v="Recogida diaria"/>
    <s v="La llagosta"/>
    <m/>
    <m/>
    <m/>
    <m/>
    <n v="20"/>
    <x v="2"/>
    <x v="235"/>
    <x v="1"/>
    <m/>
    <n v="0"/>
    <x v="0"/>
    <x v="0"/>
    <s v="SI"/>
    <s v="SI"/>
    <s v="SI"/>
    <n v="0"/>
    <n v="1"/>
    <s v="TRANS. PROPIO"/>
    <x v="47"/>
    <x v="11"/>
    <m/>
    <m/>
    <m/>
  </r>
  <r>
    <d v="2019-11-19T00:00:00"/>
    <d v="1899-12-30T11:00:00"/>
    <d v="1899-12-30T11:00:00"/>
    <m/>
    <x v="1"/>
    <s v="JAR"/>
    <d v="2019-11-19T11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2"/>
    <x v="234"/>
    <x v="14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9T00:00:00"/>
    <d v="1899-12-30T13:00:00"/>
    <d v="1899-12-30T13:00:00"/>
    <m/>
    <x v="1"/>
    <s v="JAR"/>
    <d v="2019-11-19T13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2"/>
    <x v="234"/>
    <x v="2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9T00:00:00"/>
    <d v="1899-12-30T16:00:00"/>
    <d v="1899-12-30T16:00:00"/>
    <m/>
    <x v="1"/>
    <s v="JAR"/>
    <d v="2019-11-19T16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2"/>
    <x v="234"/>
    <x v="37"/>
    <m/>
    <n v="1"/>
    <x v="0"/>
    <x v="0"/>
    <s v="SI"/>
    <s v="SI"/>
    <s v="Adelanto"/>
    <n v="0"/>
    <n v="1"/>
    <s v="TRANS. PROPIO"/>
    <x v="47"/>
    <x v="11"/>
    <n v="468"/>
    <n v="18"/>
    <n v="0.2"/>
  </r>
  <r>
    <d v="2019-11-19T00:00:00"/>
    <d v="1899-12-30T14:00:00"/>
    <d v="1899-12-30T14:00:00"/>
    <m/>
    <x v="1"/>
    <s v="JAR"/>
    <d v="2019-11-19T14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4"/>
    <x v="234"/>
    <x v="42"/>
    <m/>
    <n v="1"/>
    <x v="0"/>
    <x v="0"/>
    <s v="SI"/>
    <s v="SI"/>
    <s v="SI"/>
    <n v="0"/>
    <n v="1"/>
    <s v="TRANS. PROPIO"/>
    <x v="47"/>
    <x v="11"/>
    <n v="468"/>
    <n v="18"/>
    <n v="0.2"/>
  </r>
  <r>
    <d v="2019-11-19T00:00:00"/>
    <d v="1899-12-30T10:00:00"/>
    <d v="1899-12-30T10:00:00"/>
    <m/>
    <x v="1"/>
    <s v="JAR"/>
    <d v="2019-11-19T10:00:00"/>
    <n v="30648"/>
    <s v="SUS MEDIOS"/>
    <s v="Carga"/>
    <x v="0"/>
    <n v="1"/>
    <n v="2"/>
    <x v="0"/>
    <s v="TARKETT FLOORS"/>
    <s v="Retira cliente Inyección"/>
    <s v="Ontigola"/>
    <m/>
    <m/>
    <m/>
    <m/>
    <n v="20"/>
    <x v="0"/>
    <x v="234"/>
    <x v="14"/>
    <m/>
    <n v="0"/>
    <x v="0"/>
    <x v="0"/>
    <s v="SI"/>
    <s v="SI"/>
    <s v="SI"/>
    <n v="0"/>
    <n v="1"/>
    <s v="CLIENTES"/>
    <x v="47"/>
    <x v="11"/>
    <m/>
    <m/>
    <m/>
  </r>
  <r>
    <d v="2019-11-19T00:00:00"/>
    <d v="1899-12-30T18:30:00"/>
    <d v="1899-12-30T18:30:00"/>
    <m/>
    <x v="1"/>
    <s v="JAR"/>
    <d v="2019-11-19T18:30:00"/>
    <m/>
    <s v="GONZATRANS"/>
    <s v="Carga"/>
    <x v="0"/>
    <n v="8"/>
    <n v="16"/>
    <x v="0"/>
    <s v="GONZATRANS"/>
    <s v="Recogida diaria"/>
    <s v="varios"/>
    <m/>
    <m/>
    <m/>
    <m/>
    <n v="40"/>
    <x v="6"/>
    <x v="234"/>
    <x v="48"/>
    <m/>
    <n v="0"/>
    <x v="0"/>
    <x v="0"/>
    <s v="SI"/>
    <s v="SI"/>
    <s v="SI"/>
    <n v="0"/>
    <n v="1"/>
    <s v="TRANS. PROPIO"/>
    <x v="47"/>
    <x v="11"/>
    <m/>
    <m/>
    <m/>
  </r>
  <r>
    <d v="2019-11-19T00:00:00"/>
    <d v="1899-12-30T08:00:00"/>
    <d v="1899-12-30T08:00:00"/>
    <m/>
    <x v="1"/>
    <s v="MR"/>
    <d v="2019-11-19T08:00:00"/>
    <s v="Transparets-Montmelo"/>
    <s v="TRANSPARETS"/>
    <s v="Carga"/>
    <x v="0"/>
    <n v="4"/>
    <n v="2"/>
    <x v="0"/>
    <s v="AQUA AMBIENT"/>
    <s v="Retira cliente Roto"/>
    <s v="MONTMELO"/>
    <m/>
    <m/>
    <m/>
    <m/>
    <n v="30"/>
    <x v="2"/>
    <x v="234"/>
    <x v="9"/>
    <m/>
    <n v="0"/>
    <x v="0"/>
    <x v="0"/>
    <s v="SI"/>
    <s v="SI"/>
    <s v="SI"/>
    <n v="0"/>
    <n v="1"/>
    <s v="CLIENTES"/>
    <x v="47"/>
    <x v="11"/>
    <m/>
    <m/>
    <m/>
  </r>
  <r>
    <d v="2019-11-19T00:00:00"/>
    <d v="1899-12-30T08:30:00"/>
    <d v="1899-12-30T08:30:00"/>
    <m/>
    <x v="1"/>
    <s v="MB"/>
    <d v="2019-11-19T08:30:00"/>
    <m/>
    <s v="SUS MEDIOS"/>
    <s v="Descarga"/>
    <x v="0"/>
    <n v="13"/>
    <n v="26"/>
    <x v="0"/>
    <s v="SERRADORA DOMENECH"/>
    <s v="Proveedor Inyección"/>
    <s v="PALAU"/>
    <m/>
    <m/>
    <m/>
    <m/>
    <n v="30"/>
    <x v="0"/>
    <x v="234"/>
    <x v="20"/>
    <m/>
    <n v="0"/>
    <x v="0"/>
    <x v="0"/>
    <s v="SI"/>
    <s v="SI"/>
    <s v="SI"/>
    <n v="0"/>
    <n v="1"/>
    <s v="PROVEEDORES"/>
    <x v="47"/>
    <x v="11"/>
    <m/>
    <m/>
    <m/>
  </r>
  <r>
    <d v="2019-11-19T00:00:00"/>
    <d v="1899-12-30T15:00:00"/>
    <d v="1899-12-30T15:00:00"/>
    <m/>
    <x v="1"/>
    <s v="JAR"/>
    <d v="2019-11-19T15:00:00"/>
    <n v="30743"/>
    <s v="JOSE REY"/>
    <s v="Carga"/>
    <x v="1"/>
    <n v="13.5"/>
    <n v="26"/>
    <x v="2"/>
    <s v="FINCA SEÑORIO"/>
    <s v="DDP Cliente Inyección"/>
    <s v="LA RIOJA"/>
    <m/>
    <m/>
    <m/>
    <m/>
    <n v="45"/>
    <x v="0"/>
    <x v="234"/>
    <x v="5"/>
    <m/>
    <n v="1"/>
    <x v="0"/>
    <x v="0"/>
    <s v="SI"/>
    <s v="SI"/>
    <s v="Adelanto"/>
    <n v="0"/>
    <n v="1"/>
    <s v="TRANS. PROPIO"/>
    <x v="47"/>
    <x v="11"/>
    <m/>
    <m/>
    <m/>
  </r>
  <r>
    <d v="2019-11-19T00:00:00"/>
    <d v="1899-12-30T12:30:00"/>
    <d v="1899-12-30T12:30:00"/>
    <m/>
    <x v="1"/>
    <s v="JAR"/>
    <d v="2019-11-19T12:30:00"/>
    <n v="30623"/>
    <s v="BCN EXPRESS"/>
    <s v="Carga"/>
    <x v="0"/>
    <n v="1"/>
    <n v="1"/>
    <x v="0"/>
    <s v="VARIOS"/>
    <s v="DDP Cliente Inyección"/>
    <s v="Alemania"/>
    <m/>
    <m/>
    <m/>
    <m/>
    <n v="10"/>
    <x v="6"/>
    <x v="234"/>
    <x v="56"/>
    <m/>
    <n v="0"/>
    <x v="0"/>
    <x v="0"/>
    <s v="SI"/>
    <s v="SI"/>
    <s v="Retraso"/>
    <n v="1"/>
    <n v="0"/>
    <s v="TRANS. PROPIO"/>
    <x v="47"/>
    <x v="11"/>
    <m/>
    <m/>
    <m/>
  </r>
  <r>
    <d v="2019-11-19T00:00:00"/>
    <d v="1899-12-30T11:30:00"/>
    <d v="1899-12-30T11:30:00"/>
    <m/>
    <x v="1"/>
    <s v="JAR"/>
    <d v="2019-11-19T11:30:00"/>
    <n v="113007188"/>
    <s v="SUS MEDIOS"/>
    <s v="Descarga"/>
    <x v="0"/>
    <n v="2"/>
    <n v="3"/>
    <x v="0"/>
    <s v="TRANSFOR-PACKAGING"/>
    <s v="Proveedor Inyección"/>
    <s v="PALAU"/>
    <m/>
    <m/>
    <m/>
    <m/>
    <n v="20"/>
    <x v="0"/>
    <x v="234"/>
    <x v="3"/>
    <m/>
    <n v="0"/>
    <x v="0"/>
    <x v="0"/>
    <s v="SI"/>
    <s v="SI"/>
    <s v="SI"/>
    <n v="0"/>
    <n v="1"/>
    <s v="PROVEEDORES"/>
    <x v="47"/>
    <x v="11"/>
    <m/>
    <m/>
    <m/>
  </r>
  <r>
    <d v="2019-11-19T00:00:00"/>
    <d v="1899-12-30T11:45:00"/>
    <d v="1899-12-30T11:45:00"/>
    <m/>
    <x v="1"/>
    <s v="JAR"/>
    <d v="2019-11-19T12:00:00"/>
    <n v="30842"/>
    <s v="XPOLOGISTIC"/>
    <s v="Carga"/>
    <x v="0"/>
    <n v="1"/>
    <n v="1"/>
    <x v="0"/>
    <s v="IUVENOR LAB."/>
    <s v="Retira cliente Inyección"/>
    <s v="Ourense"/>
    <m/>
    <m/>
    <m/>
    <m/>
    <n v="10"/>
    <x v="0"/>
    <x v="234"/>
    <x v="43"/>
    <m/>
    <n v="0"/>
    <x v="0"/>
    <x v="0"/>
    <s v="SI"/>
    <s v="SI"/>
    <s v="Adelanto"/>
    <n v="0"/>
    <n v="1"/>
    <s v="CLIENTES"/>
    <x v="47"/>
    <x v="11"/>
    <m/>
    <m/>
    <m/>
  </r>
  <r>
    <d v="2019-11-19T00:00:00"/>
    <d v="1899-12-30T09:00:00"/>
    <d v="1899-12-30T09:00:00"/>
    <m/>
    <x v="1"/>
    <s v="JAR"/>
    <d v="2019-11-19T09:00:00"/>
    <m/>
    <s v="DAVID BERTRAN"/>
    <s v="Carga"/>
    <x v="0"/>
    <n v="1"/>
    <n v="1"/>
    <x v="0"/>
    <s v="SIGMA "/>
    <s v="Proveedor Inyección"/>
    <s v="Hospitalet"/>
    <m/>
    <m/>
    <m/>
    <m/>
    <n v="10"/>
    <x v="5"/>
    <x v="234"/>
    <x v="22"/>
    <m/>
    <n v="0"/>
    <x v="0"/>
    <x v="0"/>
    <s v="SI"/>
    <s v="SI"/>
    <s v="SI"/>
    <n v="0"/>
    <n v="1"/>
    <s v="PROVEEDORES"/>
    <x v="47"/>
    <x v="11"/>
    <m/>
    <m/>
    <m/>
  </r>
  <r>
    <d v="2019-11-19T00:00:00"/>
    <d v="1899-12-30T13:30:00"/>
    <d v="1899-12-30T13:30:00"/>
    <m/>
    <x v="1"/>
    <s v="JAR"/>
    <d v="2019-11-19T13:30:00"/>
    <s v="30556-30615"/>
    <s v="PALLET WAY"/>
    <s v="Carga"/>
    <x v="0"/>
    <n v="2"/>
    <n v="5"/>
    <x v="0"/>
    <s v="STORE &amp; GO "/>
    <s v="Retira cliente Inyección"/>
    <s v="Portugal"/>
    <m/>
    <m/>
    <m/>
    <m/>
    <n v="20"/>
    <x v="0"/>
    <x v="234"/>
    <x v="6"/>
    <m/>
    <n v="0"/>
    <x v="0"/>
    <x v="0"/>
    <s v="SI"/>
    <s v="SI"/>
    <s v="SI"/>
    <n v="0"/>
    <n v="1"/>
    <s v="CLIENTES"/>
    <x v="47"/>
    <x v="11"/>
    <m/>
    <m/>
    <m/>
  </r>
  <r>
    <d v="2019-11-19T00:00:00"/>
    <d v="1899-12-30T14:30:00"/>
    <d v="1899-12-30T14:30:00"/>
    <m/>
    <x v="1"/>
    <s v="JAR"/>
    <d v="2019-11-19T14:30:00"/>
    <n v="30760"/>
    <s v="CARIBU"/>
    <s v="Carga"/>
    <x v="1"/>
    <n v="13.5"/>
    <n v="12"/>
    <x v="0"/>
    <s v="FLUIDRA"/>
    <s v="DDP Cliente Roto"/>
    <s v="Ecija"/>
    <m/>
    <m/>
    <m/>
    <m/>
    <n v="45"/>
    <x v="6"/>
    <x v="234"/>
    <x v="12"/>
    <m/>
    <n v="1"/>
    <x v="0"/>
    <x v="0"/>
    <s v="SI"/>
    <s v="SI"/>
    <s v="SI"/>
    <n v="0"/>
    <n v="1"/>
    <s v="TRANS. PROPIO"/>
    <x v="47"/>
    <x v="11"/>
    <m/>
    <m/>
    <m/>
  </r>
  <r>
    <d v="2019-11-19T00:00:00"/>
    <d v="1899-12-30T17:30:00"/>
    <d v="1899-12-30T17:30:00"/>
    <m/>
    <x v="1"/>
    <s v="JAR"/>
    <d v="2019-11-19T17:30:00"/>
    <n v="30761"/>
    <s v="CARIBU"/>
    <s v="Carga"/>
    <x v="1"/>
    <n v="13.5"/>
    <n v="12"/>
    <x v="0"/>
    <s v="FLUIDRA"/>
    <s v="DDP Cliente Roto"/>
    <s v="Lentejuela"/>
    <m/>
    <m/>
    <m/>
    <m/>
    <n v="35"/>
    <x v="6"/>
    <x v="234"/>
    <x v="56"/>
    <m/>
    <n v="1"/>
    <x v="0"/>
    <x v="0"/>
    <s v="SI"/>
    <s v="SI"/>
    <s v="SI"/>
    <n v="0"/>
    <n v="1"/>
    <s v="TRANS. PROPIO"/>
    <x v="47"/>
    <x v="11"/>
    <m/>
    <m/>
    <m/>
  </r>
  <r>
    <d v="2019-11-19T00:00:00"/>
    <d v="1899-12-30T16:45:00"/>
    <m/>
    <m/>
    <x v="0"/>
    <s v="JAR"/>
    <d v="2019-11-19T17:00:00"/>
    <n v="30611"/>
    <s v="J F T"/>
    <s v="Carga"/>
    <x v="0"/>
    <n v="2"/>
    <n v="3"/>
    <x v="0"/>
    <s v="LUIS MARQUES PINHEIRO"/>
    <s v="Retira cliente Inyección"/>
    <s v="Portugal"/>
    <m/>
    <m/>
    <m/>
    <m/>
    <n v="20"/>
    <x v="6"/>
    <x v="234"/>
    <x v="87"/>
    <m/>
    <n v="0"/>
    <x v="0"/>
    <x v="0"/>
    <s v="No"/>
    <s v="Sin cita"/>
    <s v="Sin cita"/>
    <n v="1"/>
    <n v="0"/>
    <s v="CLIENTES"/>
    <x v="47"/>
    <x v="11"/>
    <m/>
    <m/>
    <m/>
  </r>
  <r>
    <d v="2019-11-19T00:00:00"/>
    <d v="1899-12-30T17:00:00"/>
    <d v="1899-12-30T17:00:00"/>
    <m/>
    <x v="1"/>
    <s v="JAR"/>
    <d v="2019-11-19T17:00:00"/>
    <m/>
    <s v="TRANSABADELL"/>
    <s v="Carga"/>
    <x v="0"/>
    <n v="2"/>
    <n v="3"/>
    <x v="0"/>
    <s v="TRANSABADELL"/>
    <s v="DDP Cliente Inyección"/>
    <s v="varios"/>
    <m/>
    <m/>
    <m/>
    <m/>
    <n v="15"/>
    <x v="6"/>
    <x v="234"/>
    <x v="41"/>
    <m/>
    <n v="0"/>
    <x v="0"/>
    <x v="0"/>
    <s v="SI"/>
    <s v="SI"/>
    <s v="SI"/>
    <n v="0"/>
    <n v="1"/>
    <s v="TRANS. PROPIO"/>
    <x v="47"/>
    <x v="11"/>
    <m/>
    <m/>
    <m/>
  </r>
  <r>
    <d v="2019-11-19T00:00:00"/>
    <d v="1899-12-30T09:30:00"/>
    <d v="1899-12-30T09:30:00"/>
    <m/>
    <x v="1"/>
    <s v="JAR"/>
    <d v="2019-11-19T09:30:00"/>
    <m/>
    <s v="DAVID BERTRAN"/>
    <s v="Carga"/>
    <x v="0"/>
    <n v="4"/>
    <n v="6"/>
    <x v="0"/>
    <s v="RESIDUOS "/>
    <s v="Recogida diaria"/>
    <s v="La llagosta"/>
    <m/>
    <m/>
    <m/>
    <m/>
    <n v="20"/>
    <x v="2"/>
    <x v="234"/>
    <x v="0"/>
    <m/>
    <n v="0"/>
    <x v="0"/>
    <x v="0"/>
    <s v="SI"/>
    <s v="SI"/>
    <s v="SI"/>
    <n v="0"/>
    <n v="1"/>
    <s v="TRANS. PROPIO"/>
    <x v="47"/>
    <x v="11"/>
    <m/>
    <m/>
    <m/>
  </r>
  <r>
    <d v="2019-11-20T00:00:00"/>
    <d v="1899-12-30T16:30:00"/>
    <d v="1899-12-30T16:30:00"/>
    <m/>
    <x v="1"/>
    <s v="JAR"/>
    <d v="2019-11-20T16:30:00"/>
    <m/>
    <s v="TRANSPARETS"/>
    <s v="Carga"/>
    <x v="0"/>
    <n v="4"/>
    <n v="2"/>
    <x v="0"/>
    <s v="AQUA AMBIENT"/>
    <s v="Retira cliente Roto"/>
    <s v="Varios"/>
    <m/>
    <m/>
    <m/>
    <m/>
    <n v="20"/>
    <x v="6"/>
    <x v="236"/>
    <x v="13"/>
    <m/>
    <n v="0"/>
    <x v="0"/>
    <x v="0"/>
    <s v="SI"/>
    <s v="SI"/>
    <s v="Adelanto"/>
    <n v="0"/>
    <n v="1"/>
    <s v="CLIENTES"/>
    <x v="47"/>
    <x v="11"/>
    <n v="468"/>
    <n v="18"/>
    <n v="0.2"/>
  </r>
  <r>
    <d v="2019-11-20T00:00:00"/>
    <d v="1899-12-30T08:00:00"/>
    <d v="1899-12-30T08:00:00"/>
    <m/>
    <x v="1"/>
    <s v="MB"/>
    <d v="2019-11-20T08:00:00"/>
    <n v="6007976"/>
    <s v="SUS MEDIOS"/>
    <s v="Carga"/>
    <x v="0"/>
    <n v="10"/>
    <n v="19"/>
    <x v="0"/>
    <s v="SCHOELLER REP. CHECA"/>
    <s v="Retira cliente Filial"/>
    <s v="REPÚBLICA CHECA"/>
    <m/>
    <m/>
    <m/>
    <m/>
    <n v="30"/>
    <x v="0"/>
    <x v="236"/>
    <x v="9"/>
    <m/>
    <n v="0"/>
    <x v="0"/>
    <x v="0"/>
    <s v="SI"/>
    <s v="SI"/>
    <s v="SI"/>
    <n v="0"/>
    <n v="1"/>
    <s v="CLIENTES"/>
    <x v="47"/>
    <x v="11"/>
    <m/>
    <m/>
    <m/>
  </r>
  <r>
    <d v="2019-11-20T00:00:00"/>
    <d v="1899-12-30T21:30:00"/>
    <d v="1899-12-30T21:30:00"/>
    <m/>
    <x v="1"/>
    <s v="JAR"/>
    <d v="2019-11-20T21:30:00"/>
    <n v="3680629376"/>
    <s v="SUS MEDIOS"/>
    <s v="Carga"/>
    <x v="1"/>
    <n v="13.5"/>
    <n v="26"/>
    <x v="0"/>
    <s v="CHEP"/>
    <s v="Retira cliente Inyección"/>
    <s v="varios"/>
    <m/>
    <m/>
    <m/>
    <m/>
    <n v="60"/>
    <x v="0"/>
    <x v="236"/>
    <x v="214"/>
    <m/>
    <n v="1"/>
    <x v="0"/>
    <x v="0"/>
    <s v="SI"/>
    <s v="SI"/>
    <s v="SI"/>
    <n v="0"/>
    <n v="1"/>
    <s v="CLIENTES"/>
    <x v="47"/>
    <x v="11"/>
    <m/>
    <m/>
    <m/>
  </r>
  <r>
    <d v="2019-11-20T00:00:00"/>
    <d v="1899-12-30T12:00:00"/>
    <d v="1899-12-30T12:00:00"/>
    <m/>
    <x v="1"/>
    <s v="MB"/>
    <d v="2019-11-20T12:00:00"/>
    <s v="CB-1521"/>
    <s v="NOUTRANSPORT"/>
    <s v="Descarga"/>
    <x v="0"/>
    <n v="13"/>
    <n v="26"/>
    <x v="0"/>
    <s v="SCHOELLER GAILLON"/>
    <s v="Proveedor Filial"/>
    <s v="PALAU"/>
    <m/>
    <m/>
    <m/>
    <m/>
    <n v="60"/>
    <x v="0"/>
    <x v="236"/>
    <x v="4"/>
    <m/>
    <n v="0"/>
    <x v="0"/>
    <x v="0"/>
    <s v="SI"/>
    <s v="SI"/>
    <s v="SI"/>
    <n v="0"/>
    <n v="1"/>
    <s v="PROVEEDORES"/>
    <x v="47"/>
    <x v="11"/>
    <m/>
    <m/>
    <m/>
  </r>
  <r>
    <d v="2019-11-20T00:00:00"/>
    <d v="1899-12-30T08:30:00"/>
    <d v="1899-12-30T08:30:00"/>
    <m/>
    <x v="1"/>
    <s v="MB"/>
    <d v="2019-11-20T08:30:00"/>
    <m/>
    <s v="SUS MEDIOS"/>
    <s v="Descarga"/>
    <x v="0"/>
    <n v="13"/>
    <n v="26"/>
    <x v="0"/>
    <s v="SERRADORA DOMENECH"/>
    <s v="Proveedor Inyección"/>
    <s v="PALAU"/>
    <m/>
    <m/>
    <m/>
    <m/>
    <n v="30"/>
    <x v="2"/>
    <x v="236"/>
    <x v="20"/>
    <m/>
    <n v="0"/>
    <x v="0"/>
    <x v="0"/>
    <s v="SI"/>
    <s v="SI"/>
    <s v="SI"/>
    <n v="0"/>
    <n v="1"/>
    <s v="PROVEEDORES"/>
    <x v="47"/>
    <x v="11"/>
    <m/>
    <m/>
    <m/>
  </r>
  <r>
    <d v="2019-11-20T00:00:00"/>
    <d v="1899-12-30T12:30:00"/>
    <d v="1899-12-30T12:30:00"/>
    <m/>
    <x v="1"/>
    <s v="JAR"/>
    <d v="2019-11-20T12:30:00"/>
    <m/>
    <s v="COBARPLAS"/>
    <s v="Descarga"/>
    <x v="0"/>
    <n v="5"/>
    <n v="9"/>
    <x v="0"/>
    <s v="COBARPLAST"/>
    <s v="Proveedor Roto"/>
    <s v="PALAU"/>
    <m/>
    <m/>
    <m/>
    <m/>
    <n v="45"/>
    <x v="2"/>
    <x v="236"/>
    <x v="5"/>
    <m/>
    <n v="0"/>
    <x v="0"/>
    <x v="0"/>
    <s v="SI"/>
    <s v="SI"/>
    <s v="SI"/>
    <n v="0"/>
    <n v="1"/>
    <s v="PROVEEDORES"/>
    <x v="47"/>
    <x v="11"/>
    <m/>
    <m/>
    <m/>
  </r>
  <r>
    <d v="2019-11-20T00:00:00"/>
    <d v="1899-12-30T10:00:00"/>
    <d v="1899-12-30T10:00:00"/>
    <m/>
    <x v="1"/>
    <s v="JAR"/>
    <d v="2019-11-20T10:00:00"/>
    <n v="30116"/>
    <s v="SUS MEDIOS"/>
    <s v="Carga"/>
    <x v="0"/>
    <n v="5"/>
    <n v="9"/>
    <x v="0"/>
    <s v="PESCANOVA"/>
    <s v="Retira cliente Inyección"/>
    <s v="Coruña"/>
    <m/>
    <m/>
    <m/>
    <m/>
    <n v="30"/>
    <x v="2"/>
    <x v="236"/>
    <x v="2"/>
    <m/>
    <n v="0"/>
    <x v="0"/>
    <x v="0"/>
    <s v="SI"/>
    <s v="SI"/>
    <s v="Retraso"/>
    <n v="1"/>
    <n v="0"/>
    <s v="CLIENTES"/>
    <x v="47"/>
    <x v="11"/>
    <m/>
    <m/>
    <m/>
  </r>
  <r>
    <d v="2019-11-20T00:00:00"/>
    <d v="1899-12-30T09:30:00"/>
    <d v="1899-12-30T09:30:00"/>
    <m/>
    <x v="1"/>
    <s v="JAR"/>
    <d v="2019-11-20T09:30:00"/>
    <n v="30645"/>
    <s v="J F T"/>
    <s v="Carga"/>
    <x v="1"/>
    <n v="13.5"/>
    <n v="52"/>
    <x v="0"/>
    <s v="SOPLAST"/>
    <s v="Retira cliente Inyección"/>
    <s v="Portugal"/>
    <m/>
    <m/>
    <m/>
    <m/>
    <n v="60"/>
    <x v="2"/>
    <x v="236"/>
    <x v="0"/>
    <m/>
    <n v="1"/>
    <x v="0"/>
    <x v="0"/>
    <s v="SI"/>
    <s v="SI"/>
    <s v="SI"/>
    <n v="0"/>
    <n v="1"/>
    <s v="CLIENTES"/>
    <x v="47"/>
    <x v="11"/>
    <m/>
    <m/>
    <m/>
  </r>
  <r>
    <d v="2019-11-20T00:00:00"/>
    <d v="1899-12-30T09:00:00"/>
    <d v="1899-12-30T09:00:00"/>
    <m/>
    <x v="1"/>
    <s v="JAR"/>
    <d v="2019-11-20T09:00:00"/>
    <n v="30799"/>
    <s v="DAVID BERTRAN"/>
    <s v="Carga"/>
    <x v="0"/>
    <n v="4"/>
    <n v="8"/>
    <x v="0"/>
    <s v="DOSIM"/>
    <s v="DDP Cliente Roto"/>
    <s v="Barcelona"/>
    <m/>
    <m/>
    <m/>
    <m/>
    <n v="20"/>
    <x v="0"/>
    <x v="236"/>
    <x v="22"/>
    <m/>
    <n v="0"/>
    <x v="0"/>
    <x v="0"/>
    <s v="SI"/>
    <s v="SI"/>
    <s v="SI"/>
    <n v="0"/>
    <n v="1"/>
    <s v="TRANS. PROPIO"/>
    <x v="47"/>
    <x v="11"/>
    <m/>
    <m/>
    <m/>
  </r>
  <r>
    <d v="2019-11-20T00:00:00"/>
    <d v="1899-12-30T11:30:00"/>
    <d v="1899-12-30T11:30:00"/>
    <m/>
    <x v="1"/>
    <s v="JAR"/>
    <d v="2019-11-20T11:30:00"/>
    <n v="30799"/>
    <s v="DAVID BERTRAN"/>
    <s v="Carga"/>
    <x v="0"/>
    <n v="4"/>
    <n v="8"/>
    <x v="0"/>
    <s v="DOSIM"/>
    <s v="DDP Cliente Roto"/>
    <s v="Barcelona"/>
    <m/>
    <m/>
    <m/>
    <m/>
    <n v="20"/>
    <x v="0"/>
    <x v="236"/>
    <x v="3"/>
    <m/>
    <n v="0"/>
    <x v="0"/>
    <x v="0"/>
    <s v="SI"/>
    <s v="SI"/>
    <s v="SI"/>
    <n v="0"/>
    <n v="1"/>
    <s v="TRANS. PROPIO"/>
    <x v="47"/>
    <x v="11"/>
    <m/>
    <m/>
    <m/>
  </r>
  <r>
    <d v="2019-11-20T00:00:00"/>
    <d v="1899-12-30T10:30:00"/>
    <d v="1899-12-30T10:30:00"/>
    <m/>
    <x v="1"/>
    <s v="JAR"/>
    <d v="2019-11-20T10:30:00"/>
    <s v="6008069-77-33"/>
    <s v="SPEDYPRA"/>
    <s v="Carga"/>
    <x v="0"/>
    <n v="8"/>
    <n v="8"/>
    <x v="0"/>
    <s v="SCHOELLER ITALIA"/>
    <s v="Retira cliente Filial"/>
    <s v="Italia"/>
    <m/>
    <s v="HR 55 GMV – XA 937 DV"/>
    <m/>
    <m/>
    <n v="30"/>
    <x v="0"/>
    <x v="236"/>
    <x v="1"/>
    <m/>
    <n v="0"/>
    <x v="0"/>
    <x v="0"/>
    <s v="SI"/>
    <s v="SI"/>
    <s v="SI"/>
    <n v="0"/>
    <n v="1"/>
    <s v="CLIENTES"/>
    <x v="47"/>
    <x v="11"/>
    <m/>
    <m/>
    <m/>
  </r>
  <r>
    <d v="2019-11-20T00:00:00"/>
    <d v="1899-12-30T11:00:00"/>
    <d v="1899-12-30T11:00:00"/>
    <m/>
    <x v="1"/>
    <s v="JAR"/>
    <d v="2019-11-20T11:00:00"/>
    <m/>
    <s v="TXT"/>
    <s v="Descarga"/>
    <x v="0"/>
    <n v="4"/>
    <n v="8"/>
    <x v="0"/>
    <s v="PUROMASTER"/>
    <s v="Proveedor Inyección"/>
    <s v="PALAU"/>
    <m/>
    <m/>
    <m/>
    <m/>
    <n v="15"/>
    <x v="5"/>
    <x v="236"/>
    <x v="63"/>
    <m/>
    <n v="0"/>
    <x v="0"/>
    <x v="0"/>
    <s v="SI"/>
    <s v="SI"/>
    <s v="Retraso"/>
    <n v="1"/>
    <n v="0"/>
    <s v="PROVEEDORES"/>
    <x v="47"/>
    <x v="11"/>
    <m/>
    <m/>
    <m/>
  </r>
  <r>
    <d v="2019-11-20T00:00:00"/>
    <d v="1899-12-30T13:00:00"/>
    <d v="1899-12-30T13:00:00"/>
    <m/>
    <x v="1"/>
    <s v="JAR"/>
    <d v="2019-11-20T13:00:00"/>
    <n v="30850"/>
    <s v="PALLET WAY"/>
    <s v="Carga"/>
    <x v="0"/>
    <n v="1"/>
    <n v="1"/>
    <x v="0"/>
    <s v="STORE &amp; GO "/>
    <s v="Retira cliente Inyección"/>
    <s v="Portugal"/>
    <m/>
    <m/>
    <m/>
    <m/>
    <n v="10"/>
    <x v="0"/>
    <x v="236"/>
    <x v="37"/>
    <m/>
    <n v="0"/>
    <x v="0"/>
    <x v="0"/>
    <s v="SI"/>
    <s v="SI"/>
    <s v="SI"/>
    <n v="0"/>
    <n v="1"/>
    <s v="CLIENTES"/>
    <x v="47"/>
    <x v="11"/>
    <m/>
    <m/>
    <m/>
  </r>
  <r>
    <d v="2019-11-20T00:00:00"/>
    <d v="1899-12-30T09:45:00"/>
    <m/>
    <m/>
    <x v="0"/>
    <s v="JAR"/>
    <d v="2019-11-20T10:00:00"/>
    <m/>
    <s v="BCN EXPRESS"/>
    <s v="Descarga"/>
    <x v="0"/>
    <n v="1"/>
    <n v="2"/>
    <x v="0"/>
    <s v="SCHOELLER UK"/>
    <s v="Proveedor Filial"/>
    <s v="PALAU"/>
    <m/>
    <m/>
    <m/>
    <m/>
    <n v="10"/>
    <x v="3"/>
    <x v="236"/>
    <x v="53"/>
    <m/>
    <n v="0"/>
    <x v="0"/>
    <x v="0"/>
    <s v="No"/>
    <s v="Sin cita"/>
    <s v="Sin cita"/>
    <n v="1"/>
    <n v="0"/>
    <s v="PROVEEDORES"/>
    <x v="47"/>
    <x v="11"/>
    <m/>
    <m/>
    <m/>
  </r>
  <r>
    <d v="2019-11-20T00:00:00"/>
    <d v="1899-12-30T11:15:00"/>
    <d v="1899-12-30T11:15:00"/>
    <m/>
    <x v="1"/>
    <s v="JAR"/>
    <d v="2019-11-20T11:30:00"/>
    <s v="Molde campana igloo"/>
    <s v="SUS MEDIOS"/>
    <s v="Descarga"/>
    <x v="0"/>
    <n v="1"/>
    <n v="1"/>
    <x v="0"/>
    <s v="ALQUI-ENVAS"/>
    <s v="Proveedor Roto"/>
    <s v="PALAU"/>
    <m/>
    <m/>
    <m/>
    <m/>
    <m/>
    <x v="14"/>
    <x v="236"/>
    <x v="75"/>
    <m/>
    <n v="0"/>
    <x v="0"/>
    <x v="0"/>
    <s v="SI"/>
    <s v="SI"/>
    <s v="SI"/>
    <n v="0"/>
    <n v="1"/>
    <s v="PROVEEDORES"/>
    <x v="47"/>
    <x v="11"/>
    <m/>
    <m/>
    <m/>
  </r>
  <r>
    <d v="2019-11-20T00:00:00"/>
    <d v="1899-12-30T18:00:00"/>
    <d v="1899-12-30T18:00:00"/>
    <m/>
    <x v="1"/>
    <s v="JAR"/>
    <d v="2019-11-20T18:00:00"/>
    <m/>
    <s v="GONZATRANS"/>
    <s v="Carga"/>
    <x v="0"/>
    <n v="8"/>
    <n v="16"/>
    <x v="0"/>
    <s v="GONZATRANS"/>
    <s v="Recogida diaria"/>
    <s v="varios"/>
    <m/>
    <m/>
    <m/>
    <m/>
    <n v="40"/>
    <x v="6"/>
    <x v="236"/>
    <x v="47"/>
    <m/>
    <n v="0"/>
    <x v="0"/>
    <x v="0"/>
    <s v="SI"/>
    <s v="SI"/>
    <s v="SI"/>
    <n v="0"/>
    <n v="1"/>
    <s v="TRANS. PROPIO"/>
    <x v="47"/>
    <x v="11"/>
    <m/>
    <m/>
    <m/>
  </r>
  <r>
    <d v="2019-11-20T00:00:00"/>
    <d v="1899-12-30T18:30:00"/>
    <d v="1899-12-30T18:30:00"/>
    <m/>
    <x v="1"/>
    <s v="JAR"/>
    <d v="2019-11-20T18:30:00"/>
    <n v="6007813"/>
    <s v="BREGER"/>
    <s v="Carga"/>
    <x v="1"/>
    <n v="13.5"/>
    <n v="33"/>
    <x v="0"/>
    <s v="SCHOELLER FRANCIA"/>
    <s v="Retira cliente Filial"/>
    <s v="France"/>
    <m/>
    <m/>
    <m/>
    <m/>
    <n v="60"/>
    <x v="6"/>
    <x v="236"/>
    <x v="48"/>
    <m/>
    <n v="1"/>
    <x v="0"/>
    <x v="0"/>
    <s v="SI"/>
    <s v="SI"/>
    <s v="SI"/>
    <n v="0"/>
    <n v="1"/>
    <s v="CLIENTES"/>
    <x v="47"/>
    <x v="11"/>
    <m/>
    <m/>
    <m/>
  </r>
  <r>
    <d v="2019-11-20T00:00:00"/>
    <d v="1899-12-30T15:30:00"/>
    <d v="1899-12-30T15:30:00"/>
    <m/>
    <x v="1"/>
    <s v="JAR"/>
    <d v="2019-11-20T15:30:00"/>
    <m/>
    <s v="TRANSPARETS"/>
    <s v="Carga"/>
    <x v="0"/>
    <n v="4"/>
    <n v="2"/>
    <x v="0"/>
    <s v="AQUA AMBIENT"/>
    <s v="Retira cliente Roto"/>
    <s v="Varios"/>
    <m/>
    <m/>
    <m/>
    <m/>
    <n v="20"/>
    <x v="6"/>
    <x v="236"/>
    <x v="7"/>
    <m/>
    <n v="0"/>
    <x v="0"/>
    <x v="0"/>
    <s v="SI"/>
    <s v="SI"/>
    <s v="SI"/>
    <n v="0"/>
    <n v="1"/>
    <s v="CLIENTES"/>
    <x v="47"/>
    <x v="11"/>
    <m/>
    <m/>
    <m/>
  </r>
  <r>
    <d v="2019-11-20T00:00:00"/>
    <d v="1899-12-30T17:30:00"/>
    <d v="1899-12-30T17:30:00"/>
    <m/>
    <x v="1"/>
    <s v="JAR"/>
    <d v="2019-11-20T17:30:00"/>
    <s v="Devolución Montajes Abrera"/>
    <s v="DAVID BERTRAN"/>
    <s v="Descarga"/>
    <x v="0"/>
    <n v="1"/>
    <n v="1"/>
    <x v="0"/>
    <s v="DAVID BERTRAN"/>
    <s v="DDP Cliente Inyección"/>
    <s v="PALAU"/>
    <m/>
    <m/>
    <m/>
    <m/>
    <n v="10"/>
    <x v="6"/>
    <x v="236"/>
    <x v="56"/>
    <m/>
    <n v="0"/>
    <x v="0"/>
    <x v="0"/>
    <s v="SI"/>
    <s v="SI"/>
    <s v="SI"/>
    <n v="0"/>
    <n v="1"/>
    <s v="TRANS. PROPIO"/>
    <x v="47"/>
    <x v="11"/>
    <m/>
    <m/>
    <m/>
  </r>
  <r>
    <d v="2019-11-20T00:00:00"/>
    <d v="1899-12-30T17:45:00"/>
    <d v="1899-12-30T17:45:00"/>
    <m/>
    <x v="1"/>
    <s v="JAR"/>
    <d v="2019-11-20T18:00:00"/>
    <n v="30757"/>
    <s v="DAVID BERTRAN"/>
    <s v="Carga"/>
    <x v="0"/>
    <n v="12"/>
    <n v="4"/>
    <x v="0"/>
    <s v="MAGNETI MARELLI"/>
    <s v="DDP Cliente Inyección"/>
    <s v="Llinars del Valles"/>
    <m/>
    <m/>
    <m/>
    <m/>
    <n v="30"/>
    <x v="4"/>
    <x v="236"/>
    <x v="88"/>
    <m/>
    <n v="0"/>
    <x v="0"/>
    <x v="0"/>
    <s v="SI"/>
    <s v="SI"/>
    <s v="SI"/>
    <n v="0"/>
    <n v="1"/>
    <s v="TRANS. PROPIO"/>
    <x v="47"/>
    <x v="11"/>
    <m/>
    <m/>
    <m/>
  </r>
  <r>
    <d v="2019-11-21T00:00:00"/>
    <d v="1899-12-30T16:30:00"/>
    <d v="1899-12-30T16:30:00"/>
    <m/>
    <x v="1"/>
    <s v="JAR"/>
    <d v="2019-11-21T16:30:00"/>
    <m/>
    <s v="TRANSPARETS"/>
    <s v="Carga"/>
    <x v="0"/>
    <n v="4"/>
    <n v="2"/>
    <x v="0"/>
    <s v="AQUA AMBIENT"/>
    <s v="Retira cliente Roto"/>
    <s v="Varios"/>
    <m/>
    <m/>
    <m/>
    <m/>
    <n v="10"/>
    <x v="6"/>
    <x v="237"/>
    <x v="8"/>
    <m/>
    <n v="0"/>
    <x v="0"/>
    <x v="0"/>
    <s v="SI"/>
    <s v="SI"/>
    <s v="SI"/>
    <n v="0"/>
    <n v="1"/>
    <s v="CLIENTES"/>
    <x v="47"/>
    <x v="11"/>
    <n v="468"/>
    <n v="18"/>
    <n v="0.2"/>
  </r>
  <r>
    <d v="2019-11-21T00:00:00"/>
    <d v="1899-12-30T17:00:00"/>
    <d v="1899-12-30T17:00:00"/>
    <m/>
    <x v="1"/>
    <s v="JAR"/>
    <d v="2019-11-21T17:00:00"/>
    <m/>
    <s v="TRANSABADELL"/>
    <s v="Carga"/>
    <x v="0"/>
    <n v="2"/>
    <n v="4"/>
    <x v="0"/>
    <s v="TRANSABADELL"/>
    <s v="DDP Cliente Inyección"/>
    <s v="varios"/>
    <m/>
    <m/>
    <m/>
    <m/>
    <n v="20"/>
    <x v="4"/>
    <x v="237"/>
    <x v="41"/>
    <m/>
    <n v="0"/>
    <x v="0"/>
    <x v="0"/>
    <s v="SI"/>
    <s v="SI"/>
    <s v="SI"/>
    <n v="0"/>
    <n v="1"/>
    <s v="TRANS. PROPIO"/>
    <x v="47"/>
    <x v="11"/>
    <n v="468"/>
    <n v="18"/>
    <n v="0.2"/>
  </r>
  <r>
    <d v="2019-11-21T00:00:00"/>
    <d v="1899-12-30T21:30:00"/>
    <d v="1899-12-30T21:30:00"/>
    <m/>
    <x v="1"/>
    <s v="JAR"/>
    <d v="2019-11-21T21:30:00"/>
    <n v="3680629383"/>
    <s v="SUS MEDIOS"/>
    <s v="Carga"/>
    <x v="1"/>
    <n v="13.5"/>
    <n v="26"/>
    <x v="0"/>
    <s v="CHEP"/>
    <s v="Retira cliente Inyección"/>
    <s v="varios"/>
    <m/>
    <m/>
    <m/>
    <m/>
    <n v="60"/>
    <x v="0"/>
    <x v="237"/>
    <x v="214"/>
    <m/>
    <n v="1"/>
    <x v="0"/>
    <x v="0"/>
    <s v="SI"/>
    <s v="SI"/>
    <s v="SI"/>
    <n v="0"/>
    <n v="1"/>
    <s v="CLIENTES"/>
    <x v="47"/>
    <x v="11"/>
    <m/>
    <m/>
    <m/>
  </r>
  <r>
    <d v="2019-11-21T00:00:00"/>
    <d v="1899-12-30T12:30:00"/>
    <d v="1899-12-30T12:30:00"/>
    <m/>
    <x v="1"/>
    <s v="JAR"/>
    <d v="2019-11-21T12:30:00"/>
    <n v="30768"/>
    <s v="SUS MEDIOS"/>
    <s v="Carga"/>
    <x v="0"/>
    <n v="1"/>
    <n v="1"/>
    <x v="0"/>
    <s v="ARTIPLAS"/>
    <s v="Retira cliente Inyección"/>
    <s v="Vizcaya"/>
    <m/>
    <m/>
    <m/>
    <m/>
    <n v="10"/>
    <x v="3"/>
    <x v="237"/>
    <x v="5"/>
    <m/>
    <n v="0"/>
    <x v="0"/>
    <x v="0"/>
    <s v="SI"/>
    <s v="SI"/>
    <s v="SI"/>
    <n v="0"/>
    <n v="1"/>
    <s v="CLIENTES"/>
    <x v="47"/>
    <x v="11"/>
    <m/>
    <m/>
    <m/>
  </r>
  <r>
    <d v="2019-11-21T00:00:00"/>
    <d v="1899-12-30T18:00:00"/>
    <d v="1899-12-30T18:00:00"/>
    <m/>
    <x v="1"/>
    <s v="JAR"/>
    <d v="2019-11-21T18:00:00"/>
    <m/>
    <s v="GONZATRANS"/>
    <s v="Carga"/>
    <x v="0"/>
    <n v="8"/>
    <n v="16"/>
    <x v="0"/>
    <s v="GONZATRANS"/>
    <s v="Recogida diaria"/>
    <s v="varios"/>
    <m/>
    <m/>
    <m/>
    <m/>
    <n v="60"/>
    <x v="6"/>
    <x v="237"/>
    <x v="47"/>
    <m/>
    <n v="0"/>
    <x v="0"/>
    <x v="0"/>
    <s v="SI"/>
    <s v="SI"/>
    <s v="SI"/>
    <n v="0"/>
    <n v="1"/>
    <s v="TRANS. PROPIO"/>
    <x v="47"/>
    <x v="11"/>
    <m/>
    <m/>
    <m/>
  </r>
  <r>
    <d v="2019-11-21T00:00:00"/>
    <d v="1899-12-30T09:30:00"/>
    <d v="1899-12-30T09:30:00"/>
    <m/>
    <x v="1"/>
    <s v="JAR"/>
    <d v="2019-11-21T09:30:00"/>
    <s v="4001328-29"/>
    <s v="BCN EXPRESS"/>
    <s v="Carga"/>
    <x v="0"/>
    <n v="1"/>
    <n v="2"/>
    <x v="0"/>
    <s v="CHEP"/>
    <s v="DDP Cliente Inyección"/>
    <s v="Germany"/>
    <m/>
    <m/>
    <m/>
    <m/>
    <n v="10"/>
    <x v="3"/>
    <x v="237"/>
    <x v="0"/>
    <m/>
    <n v="0"/>
    <x v="0"/>
    <x v="0"/>
    <s v="SI"/>
    <s v="SI"/>
    <s v="SI"/>
    <n v="0"/>
    <n v="1"/>
    <s v="TRANS. PROPIO"/>
    <x v="47"/>
    <x v="11"/>
    <m/>
    <m/>
    <m/>
  </r>
  <r>
    <d v="2019-11-21T00:00:00"/>
    <d v="1899-12-30T12:00:00"/>
    <d v="1899-12-30T12:00:00"/>
    <m/>
    <x v="1"/>
    <s v="JAR"/>
    <d v="2019-11-21T12:00:00"/>
    <n v="29180"/>
    <s v="SESE"/>
    <s v="Carga"/>
    <x v="0"/>
    <n v="5"/>
    <n v="10"/>
    <x v="0"/>
    <s v="VALEO"/>
    <s v="Retira cliente Inyección"/>
    <s v="Jaén"/>
    <m/>
    <s v="5305GZC   R2997BCT  "/>
    <m/>
    <m/>
    <n v="20"/>
    <x v="0"/>
    <x v="237"/>
    <x v="4"/>
    <m/>
    <n v="0"/>
    <x v="0"/>
    <x v="0"/>
    <s v="SI"/>
    <s v="SI"/>
    <s v="SI"/>
    <n v="0"/>
    <n v="1"/>
    <s v="CLIENTES"/>
    <x v="47"/>
    <x v="11"/>
    <m/>
    <m/>
    <m/>
  </r>
  <r>
    <d v="2019-11-21T00:00:00"/>
    <d v="1899-12-30T10:00:00"/>
    <d v="1899-12-30T10:00:00"/>
    <m/>
    <x v="1"/>
    <s v="JAR"/>
    <d v="2019-11-21T10:00:00"/>
    <n v="30757"/>
    <s v="DAVID BERTRAN"/>
    <s v="Carga"/>
    <x v="0"/>
    <n v="12"/>
    <n v="4"/>
    <x v="0"/>
    <s v="MAGNETI MARELLI"/>
    <s v="DDP Cliente Inyección"/>
    <s v="Llinars del Valles"/>
    <m/>
    <m/>
    <m/>
    <m/>
    <n v="30"/>
    <x v="2"/>
    <x v="237"/>
    <x v="14"/>
    <m/>
    <n v="0"/>
    <x v="0"/>
    <x v="0"/>
    <s v="SI"/>
    <s v="SI"/>
    <s v="SI"/>
    <n v="0"/>
    <n v="1"/>
    <s v="TRANS. PROPIO"/>
    <x v="47"/>
    <x v="11"/>
    <m/>
    <m/>
    <m/>
  </r>
  <r>
    <d v="2019-11-21T00:00:00"/>
    <d v="1899-12-30T11:30:00"/>
    <d v="1899-12-30T11:30:00"/>
    <m/>
    <x v="1"/>
    <s v="JAR"/>
    <d v="2019-11-21T11:30:00"/>
    <m/>
    <s v="TXT"/>
    <s v="Descarga"/>
    <x v="0"/>
    <n v="1"/>
    <n v="1"/>
    <x v="0"/>
    <s v="PUROMASTER"/>
    <s v="Proveedor Inyección"/>
    <s v="PALAU"/>
    <m/>
    <m/>
    <m/>
    <m/>
    <m/>
    <x v="10"/>
    <x v="23"/>
    <x v="119"/>
    <m/>
    <n v="0"/>
    <x v="1"/>
    <x v="1"/>
    <s v="N/A"/>
    <s v="N/A"/>
    <s v="N/A"/>
    <n v="1"/>
    <n v="0"/>
    <s v="PROVEEDORES"/>
    <x v="5"/>
    <x v="2"/>
    <m/>
    <m/>
    <m/>
  </r>
  <r>
    <d v="2019-11-21T00:00:00"/>
    <d v="1899-12-30T14:00:00"/>
    <d v="1899-12-30T14:00:00"/>
    <m/>
    <x v="1"/>
    <s v="VG"/>
    <d v="2019-11-21T14:00:00"/>
    <n v="6007998"/>
    <s v="BREGER"/>
    <s v="Carga"/>
    <x v="0"/>
    <n v="14"/>
    <n v="33"/>
    <x v="0"/>
    <s v="SCHOELLER FRANCIA"/>
    <s v="Retira cliente Filial"/>
    <s v="FRANCIA"/>
    <m/>
    <m/>
    <m/>
    <m/>
    <n v="40"/>
    <x v="2"/>
    <x v="237"/>
    <x v="42"/>
    <m/>
    <n v="0"/>
    <x v="0"/>
    <x v="0"/>
    <s v="SI"/>
    <s v="SI"/>
    <s v="SI"/>
    <n v="0"/>
    <n v="1"/>
    <s v="CLIENTES"/>
    <x v="47"/>
    <x v="11"/>
    <m/>
    <m/>
    <m/>
  </r>
  <r>
    <d v="2019-11-21T00:00:00"/>
    <d v="1899-12-30T11:00:00"/>
    <d v="1899-12-30T11:00:00"/>
    <m/>
    <x v="1"/>
    <s v="JAR"/>
    <d v="2019-11-21T11:00:00"/>
    <s v="30610 y 30736"/>
    <s v="SEUR"/>
    <s v="Carga"/>
    <x v="0"/>
    <n v="1"/>
    <n v="1"/>
    <x v="0"/>
    <s v="SEUR"/>
    <s v="Retira cliente Inyección"/>
    <s v="Barbera del Valles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1-21T00:00:00"/>
    <d v="1899-12-30T10:30:00"/>
    <m/>
    <m/>
    <x v="0"/>
    <s v="JAR"/>
    <d v="2019-11-21T10:30:00"/>
    <n v="113007146"/>
    <s v="SUS MEDIOS"/>
    <s v="Descarga"/>
    <x v="1"/>
    <n v="13.5"/>
    <n v="20"/>
    <x v="0"/>
    <s v="FRANCE POLYMERES"/>
    <s v="Proveedor Inyección"/>
    <s v="PALAU"/>
    <m/>
    <m/>
    <m/>
    <m/>
    <n v="60"/>
    <x v="2"/>
    <x v="237"/>
    <x v="1"/>
    <m/>
    <n v="1"/>
    <x v="0"/>
    <x v="0"/>
    <s v="No"/>
    <s v="Sin cita"/>
    <s v="Sin cita"/>
    <n v="1"/>
    <n v="0"/>
    <s v="PROVEEDORES"/>
    <x v="47"/>
    <x v="11"/>
    <m/>
    <m/>
    <m/>
  </r>
  <r>
    <d v="2019-11-21T00:00:00"/>
    <d v="1899-12-30T16:00:00"/>
    <d v="1899-12-30T16:00:00"/>
    <m/>
    <x v="1"/>
    <s v="JAR"/>
    <d v="2019-11-21T16:00:00"/>
    <m/>
    <s v="GARVI"/>
    <s v="Carga"/>
    <x v="0"/>
    <n v="1"/>
    <n v="2"/>
    <x v="0"/>
    <s v="POLIURETANOS RIVAS"/>
    <s v="Proveedor Roto"/>
    <s v="PALAU"/>
    <m/>
    <m/>
    <m/>
    <m/>
    <n v="15"/>
    <x v="5"/>
    <x v="237"/>
    <x v="13"/>
    <m/>
    <n v="0"/>
    <x v="0"/>
    <x v="0"/>
    <s v="SI"/>
    <s v="SI"/>
    <s v="SI"/>
    <n v="0"/>
    <n v="1"/>
    <s v="PROVEEDORES"/>
    <x v="47"/>
    <x v="11"/>
    <m/>
    <m/>
    <m/>
  </r>
  <r>
    <d v="2019-11-21T00:00:00"/>
    <d v="1899-12-30T17:30:00"/>
    <d v="1899-12-30T17:30:00"/>
    <m/>
    <x v="1"/>
    <s v="JAR"/>
    <d v="2019-11-21T17:30:00"/>
    <s v="28790-30812-30839"/>
    <s v="SUS MEDIOS"/>
    <s v="Carga"/>
    <x v="0"/>
    <n v="3"/>
    <n v="6"/>
    <x v="0"/>
    <s v="STORE &amp; GO "/>
    <s v="Retira cliente Inyección"/>
    <s v="Portugal"/>
    <m/>
    <m/>
    <m/>
    <m/>
    <n v="30"/>
    <x v="4"/>
    <x v="237"/>
    <x v="56"/>
    <m/>
    <n v="0"/>
    <x v="0"/>
    <x v="0"/>
    <s v="SI"/>
    <s v="SI"/>
    <s v="SI"/>
    <n v="0"/>
    <n v="1"/>
    <s v="CLIENTES"/>
    <x v="47"/>
    <x v="11"/>
    <m/>
    <m/>
    <m/>
  </r>
  <r>
    <d v="2019-11-21T00:00:00"/>
    <d v="1899-12-30T13:00:00"/>
    <d v="1899-12-30T13:00:00"/>
    <m/>
    <x v="1"/>
    <s v="JAR"/>
    <d v="2019-11-21T13:00:00"/>
    <n v="30713"/>
    <s v="DAVID BERTRAN"/>
    <s v="Carga"/>
    <x v="0"/>
    <n v="4"/>
    <n v="5"/>
    <x v="0"/>
    <s v="ITW METAL FASTENERS"/>
    <s v="DDP Cliente Inyección"/>
    <s v="Sabadell"/>
    <m/>
    <m/>
    <m/>
    <m/>
    <n v="20"/>
    <x v="2"/>
    <x v="237"/>
    <x v="37"/>
    <m/>
    <n v="0"/>
    <x v="0"/>
    <x v="0"/>
    <s v="SI"/>
    <s v="SI"/>
    <s v="SI"/>
    <n v="0"/>
    <n v="1"/>
    <s v="TRANS. PROPIO"/>
    <x v="47"/>
    <x v="11"/>
    <m/>
    <m/>
    <m/>
  </r>
  <r>
    <d v="2019-11-22T00:00:00"/>
    <d v="1899-12-30T12:00:00"/>
    <d v="1899-12-30T12:00:00"/>
    <m/>
    <x v="1"/>
    <s v="JAR"/>
    <d v="2019-11-22T12:00:00"/>
    <m/>
    <s v="MORARTE"/>
    <s v="Descarga"/>
    <x v="0"/>
    <n v="8"/>
    <n v="15"/>
    <x v="0"/>
    <s v="BEKUPLAST"/>
    <s v="Proveedor Inyección"/>
    <s v="PALAU"/>
    <m/>
    <m/>
    <m/>
    <m/>
    <n v="30"/>
    <x v="0"/>
    <x v="238"/>
    <x v="9"/>
    <m/>
    <n v="0"/>
    <x v="0"/>
    <x v="0"/>
    <s v="SI"/>
    <s v="Retraso"/>
    <s v="Retraso"/>
    <n v="1"/>
    <n v="0"/>
    <s v="PROVEEDORES"/>
    <x v="48"/>
    <x v="11"/>
    <m/>
    <m/>
    <m/>
  </r>
  <r>
    <d v="2019-11-22T00:00:00"/>
    <d v="1899-12-30T08:00:00"/>
    <d v="1899-12-30T08:00:00"/>
    <m/>
    <x v="1"/>
    <s v="JAR"/>
    <d v="2019-11-22T08:00:00"/>
    <s v="CB-1510"/>
    <s v="SONORA"/>
    <s v="Descarga"/>
    <x v="0"/>
    <n v="5"/>
    <n v="10"/>
    <x v="0"/>
    <s v="SCHOELLER LETONIA"/>
    <s v="Filial Import"/>
    <s v="PALAU"/>
    <m/>
    <m/>
    <m/>
    <m/>
    <n v="30"/>
    <x v="0"/>
    <x v="239"/>
    <x v="9"/>
    <m/>
    <n v="0"/>
    <x v="0"/>
    <x v="0"/>
    <s v="SI"/>
    <s v="SI"/>
    <s v="SI"/>
    <n v="0"/>
    <n v="1"/>
    <s v="TRANS. PROPIO"/>
    <x v="47"/>
    <x v="11"/>
    <m/>
    <m/>
    <m/>
  </r>
  <r>
    <d v="2019-11-22T00:00:00"/>
    <d v="1899-12-30T11:00:00"/>
    <d v="1899-12-30T11:00:00"/>
    <m/>
    <x v="1"/>
    <s v="JAR"/>
    <d v="2019-11-22T11:00:00"/>
    <s v="30610 y 30736"/>
    <s v="SEUR"/>
    <s v="Carga"/>
    <x v="0"/>
    <n v="1"/>
    <n v="1"/>
    <x v="0"/>
    <s v="SEUR"/>
    <s v="Retira cliente Inyección"/>
    <s v="Barbera del Valles"/>
    <m/>
    <m/>
    <m/>
    <m/>
    <n v="15"/>
    <x v="0"/>
    <x v="239"/>
    <x v="2"/>
    <m/>
    <n v="0"/>
    <x v="0"/>
    <x v="0"/>
    <s v="SI"/>
    <s v="SI"/>
    <s v="SI"/>
    <n v="0"/>
    <n v="1"/>
    <s v="CLIENTES"/>
    <x v="47"/>
    <x v="11"/>
    <m/>
    <m/>
    <m/>
  </r>
  <r>
    <d v="2019-11-22T00:00:00"/>
    <d v="1899-12-30T17:00:00"/>
    <d v="1899-12-30T17:00:00"/>
    <m/>
    <x v="1"/>
    <s v="JAR"/>
    <d v="2019-11-22T17:00:00"/>
    <m/>
    <s v="TRANSABADELL"/>
    <s v="Carga"/>
    <x v="0"/>
    <n v="2"/>
    <n v="3"/>
    <x v="0"/>
    <s v="TRANSABADELL"/>
    <s v="DDP Cliente Inyección"/>
    <s v="varios"/>
    <m/>
    <m/>
    <m/>
    <m/>
    <n v="15"/>
    <x v="6"/>
    <x v="239"/>
    <x v="41"/>
    <m/>
    <n v="0"/>
    <x v="0"/>
    <x v="0"/>
    <s v="SI"/>
    <s v="SI"/>
    <s v="SI"/>
    <n v="0"/>
    <n v="1"/>
    <s v="TRANS. PROPIO"/>
    <x v="47"/>
    <x v="11"/>
    <m/>
    <m/>
    <m/>
  </r>
  <r>
    <d v="2019-11-22T00:00:00"/>
    <d v="1899-12-30T10:00:00"/>
    <d v="1899-12-30T10:00:00"/>
    <m/>
    <x v="1"/>
    <s v="JAR"/>
    <d v="2019-11-22T10:00:00"/>
    <n v="30457"/>
    <s v="DAVID BERTRAN"/>
    <s v="Carga"/>
    <x v="0"/>
    <n v="4"/>
    <n v="5"/>
    <x v="0"/>
    <s v="GRIFOLS"/>
    <s v="DDP Cliente Inyección"/>
    <s v="Parets"/>
    <m/>
    <m/>
    <m/>
    <m/>
    <n v="20"/>
    <x v="5"/>
    <x v="239"/>
    <x v="14"/>
    <m/>
    <n v="0"/>
    <x v="0"/>
    <x v="0"/>
    <s v="SI"/>
    <s v="SI"/>
    <s v="SI"/>
    <n v="0"/>
    <n v="1"/>
    <s v="TRANS. PROPIO"/>
    <x v="47"/>
    <x v="11"/>
    <m/>
    <m/>
    <m/>
  </r>
  <r>
    <d v="2019-11-22T00:00:00"/>
    <d v="1899-12-30T12:30:00"/>
    <d v="1899-12-30T12:30:00"/>
    <m/>
    <x v="1"/>
    <s v="JAR"/>
    <d v="2019-11-22T12:3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0"/>
    <x v="239"/>
    <x v="5"/>
    <m/>
    <n v="1"/>
    <x v="0"/>
    <x v="0"/>
    <s v="SI"/>
    <s v="SI"/>
    <s v="SI"/>
    <n v="0"/>
    <n v="1"/>
    <s v="PROVEEDORES"/>
    <x v="47"/>
    <x v="11"/>
    <m/>
    <m/>
    <m/>
  </r>
  <r>
    <d v="2019-11-22T00:00:00"/>
    <d v="1899-12-30T11:30:00"/>
    <d v="1899-12-30T11:30:00"/>
    <m/>
    <x v="1"/>
    <s v="JAR"/>
    <d v="2019-11-22T11:30:00"/>
    <s v="30187-30890"/>
    <s v="DAVID BERTRAN"/>
    <s v="Carga"/>
    <x v="0"/>
    <n v="2"/>
    <n v="2"/>
    <x v="0"/>
    <s v="DAVID BERTRAN"/>
    <s v="DDP Cliente Roto"/>
    <s v="Sta perpetua y Sant Cugat"/>
    <m/>
    <m/>
    <m/>
    <m/>
    <n v="15"/>
    <x v="5"/>
    <x v="239"/>
    <x v="3"/>
    <m/>
    <n v="0"/>
    <x v="0"/>
    <x v="0"/>
    <s v="SI"/>
    <s v="SI"/>
    <s v="SI"/>
    <n v="0"/>
    <n v="1"/>
    <s v="TRANS. PROPIO"/>
    <x v="47"/>
    <x v="11"/>
    <m/>
    <m/>
    <m/>
  </r>
  <r>
    <d v="2019-11-22T00:00:00"/>
    <d v="1899-12-30T10:30:00"/>
    <d v="1899-12-30T10:30:00"/>
    <m/>
    <x v="1"/>
    <s v="JAR"/>
    <d v="2019-11-22T10:30:00"/>
    <m/>
    <s v="TRANSPARETS"/>
    <s v="Carga"/>
    <x v="0"/>
    <n v="4"/>
    <n v="2"/>
    <x v="0"/>
    <s v="AQUA AMBIENT"/>
    <s v="Retira cliente Roto"/>
    <s v="Varios"/>
    <m/>
    <m/>
    <m/>
    <m/>
    <n v="20"/>
    <x v="5"/>
    <x v="239"/>
    <x v="1"/>
    <m/>
    <n v="0"/>
    <x v="0"/>
    <x v="0"/>
    <s v="SI"/>
    <s v="SI"/>
    <s v="SI"/>
    <n v="0"/>
    <n v="1"/>
    <s v="CLIENTES"/>
    <x v="47"/>
    <x v="11"/>
    <m/>
    <m/>
    <m/>
  </r>
  <r>
    <d v="2019-11-22T00:00:00"/>
    <d v="1899-12-30T15:00:00"/>
    <d v="1899-12-30T15:00:00"/>
    <m/>
    <x v="1"/>
    <s v="JAR"/>
    <d v="2019-11-22T15:00:00"/>
    <m/>
    <s v="GONZATRANS"/>
    <s v="Carga"/>
    <x v="0"/>
    <n v="8"/>
    <n v="16"/>
    <x v="0"/>
    <s v="GONZATRANS"/>
    <s v="Recogida diaria"/>
    <s v="varios"/>
    <m/>
    <m/>
    <m/>
    <m/>
    <n v="40"/>
    <x v="6"/>
    <x v="239"/>
    <x v="39"/>
    <m/>
    <n v="0"/>
    <x v="0"/>
    <x v="0"/>
    <s v="SI"/>
    <s v="SI"/>
    <s v="SI"/>
    <n v="0"/>
    <n v="1"/>
    <s v="TRANS. PROPIO"/>
    <x v="47"/>
    <x v="11"/>
    <m/>
    <m/>
    <m/>
  </r>
  <r>
    <d v="2019-11-22T00:00:00"/>
    <d v="1899-12-30T16:00:00"/>
    <d v="1899-12-30T16:00:00"/>
    <m/>
    <x v="1"/>
    <s v="JAR"/>
    <d v="2019-11-22T16:00:00"/>
    <m/>
    <s v="GONZATRANS"/>
    <s v="Carga"/>
    <x v="0"/>
    <n v="8"/>
    <n v="16"/>
    <x v="0"/>
    <s v="GONZATRANS"/>
    <s v="Recogida diaria"/>
    <s v="varios"/>
    <m/>
    <m/>
    <m/>
    <m/>
    <n v="40"/>
    <x v="6"/>
    <x v="239"/>
    <x v="13"/>
    <m/>
    <n v="0"/>
    <x v="0"/>
    <x v="0"/>
    <s v="SI"/>
    <s v="SI"/>
    <s v="SI"/>
    <n v="0"/>
    <n v="1"/>
    <s v="TRANS. PROPIO"/>
    <x v="47"/>
    <x v="11"/>
    <m/>
    <m/>
    <m/>
  </r>
  <r>
    <d v="2019-11-25T00:00:00"/>
    <d v="1899-12-30T10:00:00"/>
    <d v="1899-12-30T10:00:00"/>
    <m/>
    <x v="1"/>
    <s v="JAR"/>
    <d v="2019-11-25T10:00:00"/>
    <m/>
    <s v="GARVI"/>
    <s v="Descarga"/>
    <x v="0"/>
    <n v="1"/>
    <n v="2"/>
    <x v="0"/>
    <s v="POLIURETANOS RIVAS"/>
    <s v="Proveedor Roto"/>
    <s v="PALAU"/>
    <m/>
    <m/>
    <m/>
    <m/>
    <n v="15"/>
    <x v="0"/>
    <x v="238"/>
    <x v="60"/>
    <m/>
    <n v="0"/>
    <x v="0"/>
    <x v="0"/>
    <s v="SI"/>
    <s v="SI"/>
    <s v="Retraso"/>
    <n v="1"/>
    <n v="0"/>
    <s v="PROVEEDORES"/>
    <x v="48"/>
    <x v="11"/>
    <m/>
    <m/>
    <m/>
  </r>
  <r>
    <d v="2019-11-25T00:00:00"/>
    <d v="1899-12-30T09:00:00"/>
    <d v="1899-12-30T09:00:00"/>
    <m/>
    <x v="1"/>
    <s v="JAR"/>
    <d v="2019-11-25T09:00:00"/>
    <s v="CB-1531"/>
    <s v="NOUTRANSPORT"/>
    <s v="Descarga"/>
    <x v="0"/>
    <n v="7"/>
    <n v="14"/>
    <x v="0"/>
    <s v="SCHOELLER NRX"/>
    <s v="Filial Import"/>
    <s v="PALAU"/>
    <m/>
    <m/>
    <m/>
    <m/>
    <n v="60"/>
    <x v="2"/>
    <x v="238"/>
    <x v="22"/>
    <m/>
    <n v="0"/>
    <x v="0"/>
    <x v="0"/>
    <s v="SI"/>
    <s v="SI"/>
    <s v="SI"/>
    <n v="0"/>
    <n v="1"/>
    <s v="TRANS. PROPIO"/>
    <x v="48"/>
    <x v="11"/>
    <m/>
    <m/>
    <m/>
  </r>
  <r>
    <d v="2019-11-25T00:00:00"/>
    <d v="1899-12-30T12:00:00"/>
    <d v="1899-12-30T12:00:00"/>
    <m/>
    <x v="1"/>
    <s v="JAR"/>
    <d v="2019-11-25T12:00:00"/>
    <n v="3680631342"/>
    <s v="SUS MEDIOS"/>
    <s v="Carga"/>
    <x v="1"/>
    <n v="13.5"/>
    <n v="26"/>
    <x v="0"/>
    <s v="CHEP"/>
    <s v="Retira cliente Inyección"/>
    <s v="varios"/>
    <m/>
    <m/>
    <m/>
    <m/>
    <n v="60"/>
    <x v="0"/>
    <x v="238"/>
    <x v="4"/>
    <m/>
    <n v="1"/>
    <x v="0"/>
    <x v="0"/>
    <s v="SI"/>
    <s v="SI"/>
    <s v="SI"/>
    <n v="0"/>
    <n v="1"/>
    <s v="CLIENTES"/>
    <x v="48"/>
    <x v="11"/>
    <m/>
    <m/>
    <m/>
  </r>
  <r>
    <d v="2019-11-25T00:00:00"/>
    <d v="1899-12-30T11:30:00"/>
    <d v="1899-12-30T11:30:00"/>
    <m/>
    <x v="1"/>
    <s v="JAR"/>
    <d v="2019-11-25T11:30:00"/>
    <n v="30596"/>
    <s v="JOSE REY"/>
    <s v="Carga"/>
    <x v="1"/>
    <n v="13.5"/>
    <n v="33"/>
    <x v="0"/>
    <s v="BARREIRO PESCA"/>
    <s v="DDP Cliente Inyección"/>
    <s v="Cadiz"/>
    <m/>
    <m/>
    <m/>
    <m/>
    <n v="45"/>
    <x v="2"/>
    <x v="238"/>
    <x v="3"/>
    <m/>
    <n v="1"/>
    <x v="0"/>
    <x v="0"/>
    <s v="SI"/>
    <s v="SI"/>
    <s v="SI"/>
    <n v="0"/>
    <n v="1"/>
    <s v="TRANS. PROPIO"/>
    <x v="48"/>
    <x v="11"/>
    <m/>
    <m/>
    <m/>
  </r>
  <r>
    <d v="2019-11-25T00:00:00"/>
    <d v="1899-12-30T12:30:00"/>
    <d v="1899-12-30T12:30:00"/>
    <m/>
    <x v="1"/>
    <s v="JAR"/>
    <d v="2019-11-25T12:30:00"/>
    <n v="30596"/>
    <s v="JOSE REY"/>
    <s v="Carga"/>
    <x v="1"/>
    <n v="13.5"/>
    <n v="33"/>
    <x v="0"/>
    <s v="BARREIRO PESCA"/>
    <s v="DDP Cliente Inyección"/>
    <s v="Cadiz"/>
    <m/>
    <m/>
    <m/>
    <m/>
    <n v="45"/>
    <x v="2"/>
    <x v="238"/>
    <x v="5"/>
    <m/>
    <n v="1"/>
    <x v="0"/>
    <x v="0"/>
    <s v="SI"/>
    <s v="SI"/>
    <s v="SI"/>
    <n v="0"/>
    <n v="1"/>
    <s v="TRANS. PROPIO"/>
    <x v="48"/>
    <x v="11"/>
    <m/>
    <m/>
    <m/>
  </r>
  <r>
    <d v="2019-11-25T00:00:00"/>
    <d v="1899-12-30T15:00:00"/>
    <d v="1899-12-30T15:00:00"/>
    <m/>
    <x v="1"/>
    <s v="JAR"/>
    <d v="2019-11-25T15:00:00"/>
    <s v="6007960 + 6008023 + 6008089 + 6007993 + 6008114"/>
    <s v="BREGER"/>
    <s v="Carga"/>
    <x v="1"/>
    <n v="13.5"/>
    <n v="26"/>
    <x v="0"/>
    <s v="SCHOELLER GAILLON"/>
    <s v="Retira cliente Filial"/>
    <s v="Gaillon"/>
    <m/>
    <m/>
    <m/>
    <m/>
    <n v="60"/>
    <x v="4"/>
    <x v="238"/>
    <x v="39"/>
    <m/>
    <n v="1"/>
    <x v="0"/>
    <x v="0"/>
    <s v="SI"/>
    <s v="SI"/>
    <s v="SI"/>
    <n v="0"/>
    <n v="1"/>
    <s v="CLIENTES"/>
    <x v="48"/>
    <x v="11"/>
    <m/>
    <m/>
    <m/>
  </r>
  <r>
    <d v="2019-11-25T00:00:00"/>
    <d v="1899-12-30T14:00:00"/>
    <d v="1899-12-30T14:00:00"/>
    <m/>
    <x v="1"/>
    <s v="JAR"/>
    <d v="2019-11-25T14:00:00"/>
    <s v="CB-1536"/>
    <s v="NOUTRANSPORT"/>
    <s v="Descarga"/>
    <x v="0"/>
    <n v="11"/>
    <n v="24"/>
    <x v="0"/>
    <s v="SCHOELLER GAILLON"/>
    <s v="Filial Import"/>
    <s v="PALAU"/>
    <m/>
    <m/>
    <m/>
    <m/>
    <n v="60"/>
    <x v="6"/>
    <x v="238"/>
    <x v="42"/>
    <m/>
    <n v="0"/>
    <x v="0"/>
    <x v="0"/>
    <s v="SI"/>
    <s v="SI"/>
    <s v="SI"/>
    <n v="0"/>
    <n v="1"/>
    <s v="TRANS. PROPIO"/>
    <x v="48"/>
    <x v="11"/>
    <m/>
    <m/>
    <m/>
  </r>
  <r>
    <d v="2019-11-25T00:00:00"/>
    <d v="1899-12-30T11:00:00"/>
    <d v="1899-12-30T11:00:00"/>
    <m/>
    <x v="1"/>
    <s v="JAR"/>
    <d v="2019-11-25T11:00:00"/>
    <s v="CB-1535"/>
    <s v="NOUTRANSPORT"/>
    <s v="Descarga"/>
    <x v="1"/>
    <n v="13.5"/>
    <n v="26"/>
    <x v="0"/>
    <s v="SCHOELLER GAILLON"/>
    <s v="Filial Import"/>
    <s v="PALAU"/>
    <m/>
    <m/>
    <m/>
    <m/>
    <n v="45"/>
    <x v="0"/>
    <x v="238"/>
    <x v="2"/>
    <m/>
    <n v="1"/>
    <x v="0"/>
    <x v="0"/>
    <s v="SI"/>
    <s v="SI"/>
    <s v="SI"/>
    <n v="0"/>
    <n v="1"/>
    <s v="TRANS. PROPIO"/>
    <x v="48"/>
    <x v="11"/>
    <m/>
    <m/>
    <m/>
  </r>
  <r>
    <d v="2019-11-25T00:00:00"/>
    <d v="1899-12-30T06:00:00"/>
    <d v="1899-12-30T06:00:00"/>
    <m/>
    <x v="1"/>
    <s v="JAR"/>
    <d v="2019-11-25T06:0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0"/>
    <x v="238"/>
    <x v="76"/>
    <m/>
    <n v="1"/>
    <x v="0"/>
    <x v="0"/>
    <s v="SI"/>
    <s v="SI"/>
    <s v="SI"/>
    <n v="0"/>
    <n v="1"/>
    <s v="PROVEEDORES"/>
    <x v="48"/>
    <x v="11"/>
    <m/>
    <m/>
    <m/>
  </r>
  <r>
    <d v="2019-11-25T00:00:00"/>
    <d v="1899-12-30T08:00:00"/>
    <d v="1899-12-30T08:00:00"/>
    <m/>
    <x v="1"/>
    <s v="JAR"/>
    <d v="2019-11-25T08:00:00"/>
    <s v="varios pedidos"/>
    <s v="RHENUS LOGISTICS"/>
    <s v="Carga"/>
    <x v="0"/>
    <n v="7"/>
    <n v="13"/>
    <x v="0"/>
    <s v="CAVAS CATALANAS"/>
    <s v="DDP Cliente Inyección"/>
    <s v="Las Palmas y Tenerife"/>
    <m/>
    <m/>
    <m/>
    <m/>
    <n v="60"/>
    <x v="0"/>
    <x v="238"/>
    <x v="14"/>
    <m/>
    <n v="0"/>
    <x v="0"/>
    <x v="0"/>
    <s v="SI"/>
    <s v="SI"/>
    <s v="Retraso"/>
    <n v="1"/>
    <n v="0"/>
    <s v="TRANS. PROPIO"/>
    <x v="48"/>
    <x v="11"/>
    <m/>
    <m/>
    <m/>
  </r>
  <r>
    <d v="2019-11-25T00:00:00"/>
    <d v="1899-12-30T16:00:00"/>
    <d v="1899-12-30T16:00:00"/>
    <m/>
    <x v="1"/>
    <s v="JAR"/>
    <d v="2019-11-25T16:00:00"/>
    <s v="CB-1526"/>
    <s v="NOUTRANSPORT"/>
    <s v="Descarga"/>
    <x v="1"/>
    <n v="13.5"/>
    <n v="27"/>
    <x v="0"/>
    <s v="SCHOELLER SCHWERIN"/>
    <s v="Filial Import"/>
    <s v="PALAU"/>
    <m/>
    <m/>
    <m/>
    <m/>
    <n v="60"/>
    <x v="6"/>
    <x v="238"/>
    <x v="13"/>
    <m/>
    <n v="1"/>
    <x v="0"/>
    <x v="0"/>
    <s v="SI"/>
    <s v="SI"/>
    <s v="SI"/>
    <n v="0"/>
    <n v="1"/>
    <s v="TRANS. PROPIO"/>
    <x v="48"/>
    <x v="11"/>
    <m/>
    <m/>
    <m/>
  </r>
  <r>
    <d v="2019-11-25T00:00:00"/>
    <d v="1899-12-30T10:30:00"/>
    <d v="1899-12-30T10:30:00"/>
    <m/>
    <x v="1"/>
    <s v="JAR"/>
    <d v="2019-11-25T10:30:00"/>
    <m/>
    <s v="COBARPLAS"/>
    <s v="Descarga"/>
    <x v="0"/>
    <n v="8"/>
    <n v="15"/>
    <x v="0"/>
    <s v="COBARPLAST"/>
    <s v="Proveedor Roto"/>
    <s v="PALAU"/>
    <m/>
    <m/>
    <m/>
    <m/>
    <n v="30"/>
    <x v="2"/>
    <x v="238"/>
    <x v="1"/>
    <m/>
    <n v="0"/>
    <x v="0"/>
    <x v="0"/>
    <s v="SI"/>
    <s v="SI"/>
    <s v="SI"/>
    <n v="0"/>
    <n v="1"/>
    <s v="PROVEEDORES"/>
    <x v="48"/>
    <x v="11"/>
    <m/>
    <m/>
    <m/>
  </r>
  <r>
    <d v="2019-11-25T00:00:00"/>
    <d v="1899-12-30T08:30:00"/>
    <d v="1899-12-30T08:30:00"/>
    <m/>
    <x v="1"/>
    <s v="JAR"/>
    <d v="2019-11-25T08:30:00"/>
    <m/>
    <s v="DAVID BERTRAN"/>
    <s v="Carga"/>
    <x v="0"/>
    <n v="4"/>
    <n v="3"/>
    <x v="0"/>
    <s v="DAVID BERTRAN"/>
    <s v="Proveedor Roto"/>
    <s v="Sta. Eulalia Ronçana"/>
    <m/>
    <m/>
    <m/>
    <m/>
    <n v="15"/>
    <x v="5"/>
    <x v="238"/>
    <x v="20"/>
    <m/>
    <n v="0"/>
    <x v="0"/>
    <x v="0"/>
    <s v="SI"/>
    <s v="SI"/>
    <s v="SI"/>
    <n v="0"/>
    <n v="1"/>
    <s v="PROVEEDORES"/>
    <x v="48"/>
    <x v="11"/>
    <m/>
    <m/>
    <m/>
  </r>
  <r>
    <d v="2019-11-25T00:00:00"/>
    <d v="1899-12-30T11:15:00"/>
    <d v="1899-12-30T11:15:00"/>
    <m/>
    <x v="1"/>
    <s v="JAR"/>
    <d v="2019-11-25T11:3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3"/>
    <x v="238"/>
    <x v="75"/>
    <m/>
    <n v="1"/>
    <x v="0"/>
    <x v="0"/>
    <s v="SI"/>
    <s v="SI"/>
    <s v="SI"/>
    <n v="0"/>
    <n v="1"/>
    <s v="PROVEEDORES"/>
    <x v="48"/>
    <x v="11"/>
    <m/>
    <m/>
    <m/>
  </r>
  <r>
    <d v="2019-11-25T00:00:00"/>
    <d v="1899-12-30T17:00:00"/>
    <d v="1899-12-30T17:00:00"/>
    <m/>
    <x v="1"/>
    <s v="JAR"/>
    <d v="2019-11-25T17:00:00"/>
    <n v="3680631344"/>
    <s v="SUS MEDIOS"/>
    <s v="Carga"/>
    <x v="1"/>
    <n v="13.5"/>
    <n v="26"/>
    <x v="0"/>
    <s v="CHEP"/>
    <s v="Retira cliente Inyección"/>
    <s v="varios"/>
    <m/>
    <m/>
    <m/>
    <m/>
    <n v="30"/>
    <x v="4"/>
    <x v="238"/>
    <x v="41"/>
    <m/>
    <n v="1"/>
    <x v="0"/>
    <x v="0"/>
    <s v="SI"/>
    <s v="SI"/>
    <s v="SI"/>
    <n v="0"/>
    <n v="1"/>
    <s v="CLIENTES"/>
    <x v="48"/>
    <x v="11"/>
    <m/>
    <m/>
    <m/>
  </r>
  <r>
    <d v="2019-11-25T00:00:00"/>
    <d v="1899-12-30T18:00:00"/>
    <d v="1899-12-30T18:00:00"/>
    <m/>
    <x v="1"/>
    <s v="JAR"/>
    <d v="2019-11-25T18:00:00"/>
    <m/>
    <s v="GONZATRANS"/>
    <s v="Carga"/>
    <x v="0"/>
    <n v="8"/>
    <n v="16"/>
    <x v="0"/>
    <s v="GONZATRANS"/>
    <s v="Recogida diaria"/>
    <s v="varios"/>
    <m/>
    <m/>
    <m/>
    <m/>
    <n v="60"/>
    <x v="6"/>
    <x v="238"/>
    <x v="47"/>
    <m/>
    <n v="0"/>
    <x v="0"/>
    <x v="0"/>
    <s v="SI"/>
    <s v="SI"/>
    <s v="SI"/>
    <n v="0"/>
    <n v="1"/>
    <s v="TRANS. PROPIO"/>
    <x v="48"/>
    <x v="11"/>
    <m/>
    <m/>
    <m/>
  </r>
  <r>
    <d v="2019-11-25T00:00:00"/>
    <d v="1899-12-30T09:30:00"/>
    <d v="1899-12-30T09:30:00"/>
    <m/>
    <x v="1"/>
    <s v="JAR"/>
    <d v="2019-11-25T09:30:00"/>
    <s v="Residuos"/>
    <s v="DAVID BERTRAN"/>
    <s v="Carga"/>
    <x v="0"/>
    <n v="4"/>
    <n v="12"/>
    <x v="0"/>
    <s v="COBARPLAST"/>
    <s v="Recogida diaria"/>
    <s v="Esparraguera"/>
    <m/>
    <m/>
    <m/>
    <m/>
    <n v="20"/>
    <x v="2"/>
    <x v="238"/>
    <x v="0"/>
    <m/>
    <n v="0"/>
    <x v="0"/>
    <x v="0"/>
    <s v="SI"/>
    <s v="SI"/>
    <s v="SI"/>
    <n v="0"/>
    <n v="1"/>
    <s v="TRANS. PROPIO"/>
    <x v="48"/>
    <x v="11"/>
    <m/>
    <m/>
    <m/>
  </r>
  <r>
    <d v="2019-11-25T00:00:00"/>
    <d v="1899-12-30T17:30:00"/>
    <d v="1899-12-30T17:30:00"/>
    <m/>
    <x v="1"/>
    <s v="JAR"/>
    <d v="2019-11-25T17:30:00"/>
    <m/>
    <s v="TRANSABADELL"/>
    <s v="Carga"/>
    <x v="0"/>
    <n v="1"/>
    <n v="1"/>
    <x v="0"/>
    <s v="TRANSABADELL"/>
    <s v="DDP Cliente Inyección"/>
    <s v="varios"/>
    <m/>
    <m/>
    <m/>
    <m/>
    <n v="10"/>
    <x v="4"/>
    <x v="238"/>
    <x v="56"/>
    <m/>
    <n v="0"/>
    <x v="0"/>
    <x v="0"/>
    <s v="SI"/>
    <s v="SI"/>
    <s v="SI"/>
    <n v="0"/>
    <n v="1"/>
    <s v="TRANS. PROPIO"/>
    <x v="48"/>
    <x v="11"/>
    <m/>
    <m/>
    <m/>
  </r>
  <r>
    <d v="2019-11-25T00:00:00"/>
    <d v="1899-12-30T19:00:00"/>
    <d v="1899-12-30T19:00:00"/>
    <m/>
    <x v="1"/>
    <s v="JAR"/>
    <d v="2019-11-25T19:00:00"/>
    <n v="6008011"/>
    <s v="NOUTRANSPORT"/>
    <s v="Carga"/>
    <x v="1"/>
    <n v="13.5"/>
    <n v="24"/>
    <x v="0"/>
    <s v="SCHOELLER BELGICA"/>
    <s v="DDP Cliente Filial"/>
    <s v="Belgica"/>
    <m/>
    <m/>
    <m/>
    <m/>
    <n v="60"/>
    <x v="6"/>
    <x v="238"/>
    <x v="57"/>
    <m/>
    <n v="1"/>
    <x v="0"/>
    <x v="0"/>
    <s v="SI"/>
    <s v="SI"/>
    <s v="SI"/>
    <n v="0"/>
    <n v="1"/>
    <s v="TRANS. PROPIO"/>
    <x v="48"/>
    <x v="11"/>
    <m/>
    <m/>
    <m/>
  </r>
  <r>
    <d v="2019-11-25T00:00:00"/>
    <d v="1899-12-30T14:30:00"/>
    <d v="1899-12-30T14:30:00"/>
    <m/>
    <x v="1"/>
    <s v="JAR"/>
    <d v="2019-11-25T14:30:00"/>
    <n v="6007880"/>
    <s v="BREGER"/>
    <s v="Carga"/>
    <x v="0"/>
    <n v="3"/>
    <n v="5"/>
    <x v="0"/>
    <s v="SCHOELLER FRANCIA"/>
    <s v="Retira cliente Filial"/>
    <s v="France"/>
    <m/>
    <m/>
    <m/>
    <m/>
    <n v="20"/>
    <x v="3"/>
    <x v="238"/>
    <x v="12"/>
    <m/>
    <n v="0"/>
    <x v="0"/>
    <x v="0"/>
    <s v="SI"/>
    <s v="SI"/>
    <s v="SI"/>
    <n v="0"/>
    <n v="1"/>
    <s v="CLIENTES"/>
    <x v="48"/>
    <x v="11"/>
    <m/>
    <m/>
    <m/>
  </r>
  <r>
    <d v="2019-11-25T00:00:00"/>
    <d v="1899-12-30T18:30:00"/>
    <d v="1899-12-30T18:30:00"/>
    <m/>
    <x v="1"/>
    <s v="JAR"/>
    <d v="2019-11-25T18:30:00"/>
    <s v="30687-30645"/>
    <s v="J F T"/>
    <s v="Carga"/>
    <x v="0"/>
    <n v="6"/>
    <n v="12"/>
    <x v="0"/>
    <s v="LUIS MARQUES PINHEIRO"/>
    <s v="Retira cliente Inyección"/>
    <s v="Portugal"/>
    <m/>
    <m/>
    <m/>
    <m/>
    <n v="45"/>
    <x v="4"/>
    <x v="238"/>
    <x v="48"/>
    <m/>
    <n v="0"/>
    <x v="0"/>
    <x v="0"/>
    <s v="SI"/>
    <s v="SI"/>
    <s v="SI"/>
    <n v="0"/>
    <n v="1"/>
    <s v="CLIENTES"/>
    <x v="48"/>
    <x v="11"/>
    <m/>
    <m/>
    <m/>
  </r>
  <r>
    <d v="2019-11-25T00:00:00"/>
    <d v="1899-12-30T13:30:00"/>
    <m/>
    <m/>
    <x v="0"/>
    <s v="JAR"/>
    <d v="2019-11-25T13:30:00"/>
    <s v="6007750-8071"/>
    <s v="GEFCO"/>
    <s v="Carga"/>
    <x v="0"/>
    <n v="1"/>
    <n v="2"/>
    <x v="0"/>
    <s v="SCHOELLER SUIZA"/>
    <s v="Retira cliente Filial"/>
    <s v="Suiza"/>
    <m/>
    <m/>
    <m/>
    <m/>
    <n v="15"/>
    <x v="0"/>
    <x v="238"/>
    <x v="6"/>
    <m/>
    <n v="0"/>
    <x v="0"/>
    <x v="0"/>
    <s v="No"/>
    <s v="Sin cita"/>
    <s v="Sin cita"/>
    <n v="1"/>
    <n v="0"/>
    <s v="CLIENTES"/>
    <x v="48"/>
    <x v="11"/>
    <m/>
    <m/>
    <m/>
  </r>
  <r>
    <d v="2019-11-25T00:00:00"/>
    <d v="1899-12-30T13:00:00"/>
    <d v="1899-12-30T13:00:00"/>
    <m/>
    <x v="1"/>
    <s v="JAR"/>
    <d v="2019-11-25T13:00:00"/>
    <s v="8 big bags"/>
    <s v="SUS MEDIOS"/>
    <s v="Descarga"/>
    <x v="0"/>
    <n v="4"/>
    <n v="8"/>
    <x v="0"/>
    <s v="ML PLASTICS"/>
    <s v="Proveedor Inyección"/>
    <s v="PALAU"/>
    <m/>
    <m/>
    <m/>
    <m/>
    <n v="30"/>
    <x v="6"/>
    <x v="238"/>
    <x v="7"/>
    <m/>
    <n v="0"/>
    <x v="0"/>
    <x v="0"/>
    <s v="SI"/>
    <s v="SI"/>
    <s v="Retraso"/>
    <n v="1"/>
    <n v="0"/>
    <s v="PROVEEDORES"/>
    <x v="48"/>
    <x v="11"/>
    <m/>
    <m/>
    <m/>
  </r>
  <r>
    <d v="2019-11-26T00:00:00"/>
    <d v="1899-12-30T09:00:00"/>
    <d v="1899-12-30T09:00:00"/>
    <m/>
    <x v="1"/>
    <s v="JAR"/>
    <d v="2019-11-26T09:00:00"/>
    <s v="CB-1527 + VB-1528"/>
    <s v="NOUTRANSPORT"/>
    <s v="Descarga"/>
    <x v="0"/>
    <n v="5"/>
    <n v="10"/>
    <x v="0"/>
    <s v="SCHOELLER POLONIA"/>
    <s v="Filial Import"/>
    <s v="PALAU"/>
    <s v="8 ml para entrega directa Inorpack"/>
    <m/>
    <m/>
    <m/>
    <n v="60"/>
    <x v="0"/>
    <x v="240"/>
    <x v="22"/>
    <m/>
    <n v="0"/>
    <x v="0"/>
    <x v="0"/>
    <s v="SI"/>
    <s v="SI"/>
    <s v="SI"/>
    <n v="0"/>
    <n v="1"/>
    <s v="TRANS. PROPIO"/>
    <x v="48"/>
    <x v="11"/>
    <m/>
    <m/>
    <m/>
  </r>
  <r>
    <d v="2019-11-26T00:00:00"/>
    <d v="1899-12-30T16:30:00"/>
    <d v="1899-12-30T16:30:00"/>
    <m/>
    <x v="1"/>
    <s v="JAR"/>
    <d v="2019-11-26T16:30:00"/>
    <m/>
    <s v="TRANSPARETS"/>
    <s v="Carga"/>
    <x v="0"/>
    <n v="4"/>
    <n v="2"/>
    <x v="0"/>
    <s v="AQUA AMBIENT"/>
    <s v="Retira cliente Roto"/>
    <s v="Varios"/>
    <m/>
    <m/>
    <m/>
    <m/>
    <n v="20"/>
    <x v="4"/>
    <x v="240"/>
    <x v="8"/>
    <m/>
    <n v="0"/>
    <x v="0"/>
    <x v="0"/>
    <s v="SI"/>
    <s v="SI"/>
    <s v="SI"/>
    <n v="0"/>
    <n v="1"/>
    <s v="CLIENTES"/>
    <x v="48"/>
    <x v="11"/>
    <m/>
    <m/>
    <m/>
  </r>
  <r>
    <d v="2019-11-26T00:00:00"/>
    <d v="1899-12-30T17:00:00"/>
    <d v="1899-12-30T17:00:00"/>
    <m/>
    <x v="1"/>
    <s v="JAR"/>
    <d v="2019-11-26T17:00:00"/>
    <m/>
    <s v="TRANSABADELL"/>
    <s v="Carga"/>
    <x v="0"/>
    <n v="2"/>
    <n v="3"/>
    <x v="0"/>
    <s v="TRANSABADELL"/>
    <s v="DDP Cliente Inyección"/>
    <s v="varios"/>
    <m/>
    <m/>
    <m/>
    <m/>
    <n v="10"/>
    <x v="6"/>
    <x v="240"/>
    <x v="41"/>
    <m/>
    <n v="0"/>
    <x v="0"/>
    <x v="0"/>
    <s v="SI"/>
    <s v="SI"/>
    <s v="SI"/>
    <n v="0"/>
    <n v="1"/>
    <s v="TRANS. PROPIO"/>
    <x v="48"/>
    <x v="11"/>
    <m/>
    <m/>
    <m/>
  </r>
  <r>
    <d v="2019-11-26T00:00:00"/>
    <d v="1899-12-30T08:30:00"/>
    <d v="1899-12-30T08:30:00"/>
    <m/>
    <x v="1"/>
    <s v="JAR"/>
    <d v="2019-11-26T08:30:00"/>
    <s v="30652-30641"/>
    <s v="COMILLAS"/>
    <s v="Carga"/>
    <x v="0"/>
    <n v="1"/>
    <n v="2"/>
    <x v="0"/>
    <s v="EVOPACK SOLUTIONS"/>
    <s v="Retira cliente Inyección"/>
    <s v="Granollers"/>
    <m/>
    <m/>
    <m/>
    <m/>
    <n v="15"/>
    <x v="2"/>
    <x v="240"/>
    <x v="20"/>
    <m/>
    <n v="0"/>
    <x v="0"/>
    <x v="0"/>
    <s v="SI"/>
    <s v="SI"/>
    <s v="SI"/>
    <n v="0"/>
    <n v="1"/>
    <s v="CLIENTES"/>
    <x v="48"/>
    <x v="11"/>
    <m/>
    <m/>
    <m/>
  </r>
  <r>
    <d v="2019-11-26T00:00:00"/>
    <d v="1899-12-30T13:00:00"/>
    <d v="1899-12-30T13:00:00"/>
    <m/>
    <x v="1"/>
    <s v="JAR"/>
    <d v="2019-11-26T13:00:00"/>
    <n v="30856"/>
    <s v="CBL"/>
    <s v="Carga"/>
    <x v="0"/>
    <n v="1"/>
    <n v="1"/>
    <x v="0"/>
    <s v="ICOMMERS"/>
    <s v="Retira cliente Roto"/>
    <s v="Valencia"/>
    <m/>
    <m/>
    <m/>
    <m/>
    <n v="15"/>
    <x v="3"/>
    <x v="240"/>
    <x v="37"/>
    <m/>
    <n v="0"/>
    <x v="0"/>
    <x v="0"/>
    <s v="SI"/>
    <s v="SI"/>
    <s v="SI"/>
    <n v="0"/>
    <n v="1"/>
    <s v="CLIENTES"/>
    <x v="48"/>
    <x v="11"/>
    <m/>
    <m/>
    <m/>
  </r>
  <r>
    <d v="2019-11-26T00:00:00"/>
    <d v="1899-12-30T11:00:00"/>
    <d v="1899-12-30T11:00:00"/>
    <m/>
    <x v="1"/>
    <s v="JAR"/>
    <d v="2019-11-26T11:00:00"/>
    <m/>
    <s v="NIKA"/>
    <s v="Descarga"/>
    <x v="0"/>
    <n v="2"/>
    <n v="3"/>
    <x v="0"/>
    <s v="POWDER"/>
    <s v="Proveedor Roto"/>
    <s v="PALAU"/>
    <m/>
    <m/>
    <m/>
    <m/>
    <n v="20"/>
    <x v="2"/>
    <x v="240"/>
    <x v="2"/>
    <m/>
    <n v="0"/>
    <x v="0"/>
    <x v="0"/>
    <s v="SI"/>
    <s v="SI"/>
    <s v="SI"/>
    <n v="0"/>
    <n v="1"/>
    <s v="PROVEEDORES"/>
    <x v="48"/>
    <x v="11"/>
    <m/>
    <m/>
    <m/>
  </r>
  <r>
    <d v="2019-11-26T00:00:00"/>
    <d v="1899-12-30T08:00:00"/>
    <d v="1899-12-30T08:00:00"/>
    <m/>
    <x v="1"/>
    <s v="JAR"/>
    <d v="2019-11-26T08:00:00"/>
    <s v="30523-30520"/>
    <s v="DAVID BERTRAN"/>
    <s v="Carga"/>
    <x v="0"/>
    <n v="4"/>
    <n v="12"/>
    <x v="0"/>
    <s v="INORPACK"/>
    <s v="DDP Cliente Inyección"/>
    <s v="Sant Esteve"/>
    <m/>
    <m/>
    <m/>
    <m/>
    <n v="30"/>
    <x v="0"/>
    <x v="240"/>
    <x v="9"/>
    <m/>
    <n v="0"/>
    <x v="0"/>
    <x v="0"/>
    <s v="SI"/>
    <s v="SI"/>
    <s v="SI"/>
    <n v="0"/>
    <n v="1"/>
    <s v="TRANS. PROPIO"/>
    <x v="48"/>
    <x v="11"/>
    <m/>
    <m/>
    <m/>
  </r>
  <r>
    <d v="2019-11-26T00:00:00"/>
    <d v="1899-12-30T11:30:00"/>
    <d v="1899-12-30T11:30:00"/>
    <m/>
    <x v="1"/>
    <s v="JAR"/>
    <d v="2019-11-26T11:30:00"/>
    <s v="30523-30520"/>
    <s v="DAVID BERTRAN"/>
    <s v="Carga"/>
    <x v="0"/>
    <n v="4"/>
    <n v="12"/>
    <x v="0"/>
    <s v="INORPACK"/>
    <s v="DDP Cliente Inyección"/>
    <s v="Sant Esteve"/>
    <m/>
    <m/>
    <m/>
    <m/>
    <n v="40"/>
    <x v="0"/>
    <x v="240"/>
    <x v="3"/>
    <m/>
    <n v="0"/>
    <x v="0"/>
    <x v="0"/>
    <s v="SI"/>
    <s v="SI"/>
    <s v="SI"/>
    <n v="0"/>
    <n v="1"/>
    <s v="TRANS. PROPIO"/>
    <x v="48"/>
    <x v="11"/>
    <m/>
    <m/>
    <m/>
  </r>
  <r>
    <d v="2019-11-26T00:00:00"/>
    <d v="1899-12-30T16:00:00"/>
    <d v="1899-12-30T16:00:00"/>
    <m/>
    <x v="1"/>
    <s v="JAR"/>
    <d v="2019-11-26T16:00:00"/>
    <n v="6008031"/>
    <s v="SUS MEDIOS"/>
    <s v="Carga"/>
    <x v="0"/>
    <n v="1"/>
    <n v="3"/>
    <x v="0"/>
    <s v="SCHOELLER POLONIA"/>
    <s v="Retira cliente Filial"/>
    <s v="Poland"/>
    <s v="descarga tambien dos pilas de palets"/>
    <m/>
    <m/>
    <m/>
    <n v="20"/>
    <x v="0"/>
    <x v="240"/>
    <x v="3"/>
    <m/>
    <n v="0"/>
    <x v="0"/>
    <x v="0"/>
    <s v="SI"/>
    <s v="SI"/>
    <s v="Adelanto"/>
    <n v="0"/>
    <n v="1"/>
    <s v="CLIENTES"/>
    <x v="48"/>
    <x v="11"/>
    <m/>
    <m/>
    <m/>
  </r>
  <r>
    <d v="2019-11-26T00:00:00"/>
    <d v="1899-12-30T15:00:00"/>
    <d v="1899-12-30T15:00:00"/>
    <m/>
    <x v="1"/>
    <s v="JAR"/>
    <d v="2019-11-26T15:00:00"/>
    <n v="30543"/>
    <s v="SESE"/>
    <s v="Carga"/>
    <x v="1"/>
    <n v="13.5"/>
    <n v="22"/>
    <x v="0"/>
    <s v="VALEO MARRUECOS"/>
    <s v="Retira cliente Inyección"/>
    <s v="Marroc"/>
    <m/>
    <s v="7078 KMR"/>
    <m/>
    <m/>
    <n v="60"/>
    <x v="0"/>
    <x v="240"/>
    <x v="5"/>
    <m/>
    <n v="1"/>
    <x v="0"/>
    <x v="0"/>
    <s v="SI"/>
    <s v="SI"/>
    <s v="Adelanto"/>
    <n v="0"/>
    <n v="1"/>
    <s v="CLIENTES"/>
    <x v="48"/>
    <x v="11"/>
    <m/>
    <m/>
    <m/>
  </r>
  <r>
    <d v="2019-11-26T00:00:00"/>
    <d v="1899-12-30T15:30:00"/>
    <d v="1899-12-30T15:30:00"/>
    <m/>
    <x v="1"/>
    <s v="JAR"/>
    <d v="2019-11-26T15:3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6"/>
    <x v="240"/>
    <x v="7"/>
    <m/>
    <n v="1"/>
    <x v="0"/>
    <x v="0"/>
    <s v="SI"/>
    <s v="SI"/>
    <s v="SI"/>
    <n v="0"/>
    <n v="1"/>
    <s v="PROVEEDORES"/>
    <x v="48"/>
    <x v="11"/>
    <m/>
    <m/>
    <m/>
  </r>
  <r>
    <d v="2019-11-26T00:00:00"/>
    <d v="1899-12-30T18:30:00"/>
    <d v="1899-12-30T18:30:00"/>
    <m/>
    <x v="1"/>
    <s v="JAR"/>
    <d v="2019-11-26T18:3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4"/>
    <x v="240"/>
    <x v="48"/>
    <m/>
    <n v="1"/>
    <x v="0"/>
    <x v="0"/>
    <s v="SI"/>
    <s v="SI"/>
    <s v="SI"/>
    <n v="0"/>
    <n v="1"/>
    <s v="PROVEEDORES"/>
    <x v="48"/>
    <x v="11"/>
    <m/>
    <m/>
    <m/>
  </r>
  <r>
    <d v="2019-11-26T00:00:00"/>
    <d v="1899-12-30T20:00:00"/>
    <d v="1899-12-30T20:00:00"/>
    <m/>
    <x v="1"/>
    <s v="JAR"/>
    <d v="2019-11-26T20:0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6"/>
    <x v="240"/>
    <x v="50"/>
    <m/>
    <n v="1"/>
    <x v="0"/>
    <x v="0"/>
    <s v="SI"/>
    <s v="SI"/>
    <s v="SI"/>
    <n v="0"/>
    <n v="1"/>
    <s v="PROVEEDORES"/>
    <x v="48"/>
    <x v="11"/>
    <m/>
    <m/>
    <m/>
  </r>
  <r>
    <d v="2019-11-26T00:00:00"/>
    <d v="1899-12-30T17:30:00"/>
    <m/>
    <m/>
    <x v="0"/>
    <s v="JAR"/>
    <d v="2019-11-26T17:30:00"/>
    <n v="6008004"/>
    <s v="CLEVER"/>
    <s v="Carga"/>
    <x v="1"/>
    <n v="13.5"/>
    <n v="22"/>
    <x v="0"/>
    <s v="SCHOELLER UK"/>
    <s v="Retira cliente Filial"/>
    <s v="uk"/>
    <m/>
    <m/>
    <m/>
    <m/>
    <n v="60"/>
    <x v="6"/>
    <x v="240"/>
    <x v="56"/>
    <m/>
    <n v="1"/>
    <x v="0"/>
    <x v="0"/>
    <s v="No"/>
    <s v="Sin cita"/>
    <s v="Sin cita"/>
    <n v="1"/>
    <n v="0"/>
    <s v="CLIENTES"/>
    <x v="48"/>
    <x v="11"/>
    <m/>
    <m/>
    <m/>
  </r>
  <r>
    <d v="2019-11-26T00:00:00"/>
    <d v="1899-12-30T18:00:00"/>
    <d v="1899-12-30T18:00:00"/>
    <m/>
    <x v="1"/>
    <s v="JAR"/>
    <d v="2019-11-26T18:00:00"/>
    <s v="Aglomerado"/>
    <s v="SUS MEDIOS"/>
    <s v="Descarga"/>
    <x v="0"/>
    <n v="3"/>
    <n v="5"/>
    <x v="0"/>
    <s v="MADERAS VIRREY"/>
    <s v="Proveedor Inyección"/>
    <s v="PALAU"/>
    <m/>
    <m/>
    <m/>
    <m/>
    <n v="20"/>
    <x v="4"/>
    <x v="240"/>
    <x v="47"/>
    <m/>
    <n v="0"/>
    <x v="0"/>
    <x v="0"/>
    <s v="SI"/>
    <s v="SI"/>
    <s v="SI"/>
    <n v="0"/>
    <n v="1"/>
    <s v="PROVEEDORES"/>
    <x v="48"/>
    <x v="11"/>
    <m/>
    <m/>
    <m/>
  </r>
  <r>
    <d v="2019-11-27T00:00:00"/>
    <d v="1899-12-30T17:00:00"/>
    <d v="1899-12-30T17:00:00"/>
    <m/>
    <x v="1"/>
    <s v="JAR"/>
    <d v="2019-11-27T17:00:00"/>
    <m/>
    <s v="TRANSABADELL"/>
    <s v="Carga"/>
    <x v="0"/>
    <n v="2"/>
    <n v="3"/>
    <x v="0"/>
    <s v="TRANSABADELL"/>
    <s v="DDP Cliente Inyección"/>
    <s v="varios"/>
    <m/>
    <m/>
    <m/>
    <m/>
    <n v="20"/>
    <x v="6"/>
    <x v="241"/>
    <x v="41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07:00:00"/>
    <d v="1899-12-30T07:00:00"/>
    <m/>
    <x v="1"/>
    <s v="MR"/>
    <d v="2019-11-27T07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41"/>
    <x v="61"/>
    <m/>
    <n v="1"/>
    <x v="0"/>
    <x v="0"/>
    <s v="SI"/>
    <s v="SI"/>
    <s v="SI"/>
    <n v="0"/>
    <n v="1"/>
    <s v="PROVEEDORES"/>
    <x v="48"/>
    <x v="11"/>
    <m/>
    <m/>
    <m/>
  </r>
  <r>
    <d v="2019-11-27T00:00:00"/>
    <d v="1899-12-30T09:00:00"/>
    <d v="1899-12-30T09:00:00"/>
    <m/>
    <x v="1"/>
    <s v="MR"/>
    <d v="2019-11-27T09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41"/>
    <x v="2"/>
    <m/>
    <n v="1"/>
    <x v="0"/>
    <x v="0"/>
    <s v="SI"/>
    <s v="SI"/>
    <s v="Retraso"/>
    <n v="1"/>
    <n v="0"/>
    <s v="PROVEEDORES"/>
    <x v="48"/>
    <x v="11"/>
    <m/>
    <m/>
    <m/>
  </r>
  <r>
    <d v="2019-11-27T00:00:00"/>
    <d v="1899-12-30T11:00:00"/>
    <d v="1899-12-30T11:00:00"/>
    <m/>
    <x v="1"/>
    <s v="MR"/>
    <d v="2019-11-27T11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41"/>
    <x v="5"/>
    <m/>
    <n v="1"/>
    <x v="0"/>
    <x v="0"/>
    <s v="SI"/>
    <s v="SI"/>
    <s v="Retraso"/>
    <n v="1"/>
    <n v="0"/>
    <s v="PROVEEDORES"/>
    <x v="48"/>
    <x v="11"/>
    <m/>
    <m/>
    <m/>
  </r>
  <r>
    <d v="2019-11-27T00:00:00"/>
    <d v="1899-12-30T15:00:00"/>
    <d v="1899-12-30T15:00:00"/>
    <m/>
    <x v="1"/>
    <s v="MR"/>
    <d v="2019-11-27T15:0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41"/>
    <x v="39"/>
    <m/>
    <n v="1"/>
    <x v="0"/>
    <x v="0"/>
    <s v="SI"/>
    <s v="SI"/>
    <s v="SI"/>
    <n v="0"/>
    <n v="1"/>
    <s v="PROVEEDORES"/>
    <x v="48"/>
    <x v="11"/>
    <m/>
    <m/>
    <m/>
  </r>
  <r>
    <d v="2019-11-27T00:00:00"/>
    <d v="1899-12-30T17:30:00"/>
    <d v="1899-12-30T17:30:00"/>
    <m/>
    <x v="1"/>
    <s v="MR"/>
    <d v="2019-11-27T17:3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41"/>
    <x v="56"/>
    <m/>
    <n v="1"/>
    <x v="0"/>
    <x v="0"/>
    <s v="SI"/>
    <s v="SI"/>
    <s v="SI"/>
    <n v="0"/>
    <n v="1"/>
    <s v="PROVEEDORES"/>
    <x v="48"/>
    <x v="11"/>
    <m/>
    <m/>
    <m/>
  </r>
  <r>
    <d v="2019-11-27T00:00:00"/>
    <d v="1899-12-30T07:30:00"/>
    <d v="1899-12-30T07:30:00"/>
    <m/>
    <x v="1"/>
    <s v="JAR"/>
    <d v="2019-11-27T07:30:00"/>
    <n v="29705"/>
    <s v="GONZATRANS"/>
    <s v="Carga"/>
    <x v="0"/>
    <n v="6"/>
    <n v="11"/>
    <x v="0"/>
    <s v="CARREFOUR"/>
    <s v="DDP Cliente Inyección"/>
    <s v="El Prat"/>
    <m/>
    <m/>
    <m/>
    <m/>
    <n v="30"/>
    <x v="0"/>
    <x v="241"/>
    <x v="18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09:30:00"/>
    <d v="1899-12-30T09:30:00"/>
    <m/>
    <x v="1"/>
    <s v="JAR"/>
    <d v="2019-11-27T09:30:00"/>
    <n v="29705"/>
    <s v="GONZATRANS"/>
    <s v="Carga"/>
    <x v="1"/>
    <n v="13.5"/>
    <n v="26"/>
    <x v="0"/>
    <s v="CARREFOUR"/>
    <s v="DDP Cliente Inyección"/>
    <s v="El Prat"/>
    <m/>
    <m/>
    <m/>
    <m/>
    <n v="60"/>
    <x v="0"/>
    <x v="241"/>
    <x v="3"/>
    <m/>
    <n v="1"/>
    <x v="0"/>
    <x v="0"/>
    <s v="SI"/>
    <s v="SI"/>
    <s v="Retraso"/>
    <n v="1"/>
    <n v="0"/>
    <s v="TRANS. PROPIO"/>
    <x v="48"/>
    <x v="11"/>
    <m/>
    <m/>
    <m/>
  </r>
  <r>
    <d v="2019-11-27T00:00:00"/>
    <d v="1899-12-30T11:30:00"/>
    <d v="1899-12-30T11:30:00"/>
    <m/>
    <x v="1"/>
    <s v="JAR"/>
    <d v="2019-11-27T11:30:00"/>
    <n v="29754"/>
    <s v="GONZATRANS"/>
    <s v="Carga"/>
    <x v="1"/>
    <n v="13.5"/>
    <n v="26"/>
    <x v="0"/>
    <s v="CARREFOUR"/>
    <s v="DDP Cliente Inyección"/>
    <s v="El Prat"/>
    <m/>
    <m/>
    <m/>
    <m/>
    <n v="60"/>
    <x v="0"/>
    <x v="241"/>
    <x v="5"/>
    <m/>
    <n v="1"/>
    <x v="0"/>
    <x v="0"/>
    <s v="SI"/>
    <s v="SI"/>
    <s v="Retraso"/>
    <n v="1"/>
    <n v="0"/>
    <s v="TRANS. PROPIO"/>
    <x v="48"/>
    <x v="11"/>
    <m/>
    <m/>
    <m/>
  </r>
  <r>
    <d v="2019-11-27T00:00:00"/>
    <d v="1899-12-30T18:30:00"/>
    <d v="1899-12-30T18:30:00"/>
    <m/>
    <x v="1"/>
    <s v="JAR"/>
    <d v="2019-11-27T18:30:00"/>
    <n v="29754"/>
    <s v="GONZATRANS"/>
    <s v="Carga"/>
    <x v="1"/>
    <n v="13.5"/>
    <n v="26"/>
    <x v="0"/>
    <s v="CARREFOUR"/>
    <s v="DDP Cliente Inyección"/>
    <s v="El Prat"/>
    <m/>
    <m/>
    <m/>
    <m/>
    <n v="60"/>
    <x v="6"/>
    <x v="241"/>
    <x v="48"/>
    <m/>
    <n v="1"/>
    <x v="0"/>
    <x v="0"/>
    <s v="SI"/>
    <s v="SI"/>
    <s v="SI"/>
    <n v="0"/>
    <n v="1"/>
    <s v="TRANS. PROPIO"/>
    <x v="48"/>
    <x v="11"/>
    <m/>
    <m/>
    <m/>
  </r>
  <r>
    <d v="2019-11-27T00:00:00"/>
    <d v="1899-12-30T13:00:00"/>
    <d v="1899-12-30T13:00:00"/>
    <m/>
    <x v="1"/>
    <s v="JAR"/>
    <d v="2019-11-27T13:00:00"/>
    <n v="30889"/>
    <s v="CARIBU"/>
    <s v="Carga"/>
    <x v="0"/>
    <n v="10"/>
    <n v="20"/>
    <x v="0"/>
    <s v="FLUIDRA"/>
    <s v="DDP Cliente Roto"/>
    <s v="Sevilla"/>
    <m/>
    <m/>
    <m/>
    <m/>
    <n v="30"/>
    <x v="0"/>
    <x v="241"/>
    <x v="14"/>
    <m/>
    <n v="0"/>
    <x v="0"/>
    <x v="0"/>
    <s v="SI"/>
    <s v="SI"/>
    <s v="Adelanto"/>
    <n v="0"/>
    <n v="1"/>
    <s v="TRANS. PROPIO"/>
    <x v="48"/>
    <x v="11"/>
    <m/>
    <m/>
    <m/>
  </r>
  <r>
    <d v="2019-11-27T00:00:00"/>
    <d v="1899-12-30T19:00:00"/>
    <d v="1899-12-30T19:00:00"/>
    <m/>
    <x v="1"/>
    <s v="JAR"/>
    <d v="2019-11-27T19:00:00"/>
    <n v="6007668"/>
    <s v="SUS MEDIOS"/>
    <s v="Carga"/>
    <x v="1"/>
    <n v="13.5"/>
    <n v="33"/>
    <x v="0"/>
    <s v="SCHOELLER SUECIA"/>
    <s v="Retira cliente Filial"/>
    <s v="Suecia"/>
    <m/>
    <m/>
    <m/>
    <m/>
    <n v="60"/>
    <x v="4"/>
    <x v="241"/>
    <x v="39"/>
    <m/>
    <n v="1"/>
    <x v="0"/>
    <x v="0"/>
    <s v="SI"/>
    <s v="SI"/>
    <s v="Adelanto"/>
    <n v="0"/>
    <n v="1"/>
    <s v="CLIENTES"/>
    <x v="48"/>
    <x v="11"/>
    <m/>
    <m/>
    <m/>
  </r>
  <r>
    <d v="2019-11-27T00:00:00"/>
    <d v="1899-12-30T20:00:00"/>
    <d v="1899-12-30T20:00:00"/>
    <m/>
    <x v="1"/>
    <s v="JAR"/>
    <d v="2019-11-27T20:00:00"/>
    <n v="6007897"/>
    <s v="SUS MEDIOS"/>
    <s v="Carga"/>
    <x v="1"/>
    <n v="13.5"/>
    <n v="33"/>
    <x v="0"/>
    <s v="SCHOELLER SUECIA"/>
    <s v="Retira cliente Filial"/>
    <s v="Suecia"/>
    <m/>
    <m/>
    <m/>
    <m/>
    <n v="30"/>
    <x v="6"/>
    <x v="241"/>
    <x v="50"/>
    <m/>
    <n v="1"/>
    <x v="0"/>
    <x v="0"/>
    <s v="SI"/>
    <s v="SI"/>
    <s v="SI"/>
    <n v="0"/>
    <n v="1"/>
    <s v="CLIENTES"/>
    <x v="48"/>
    <x v="11"/>
    <m/>
    <m/>
    <m/>
  </r>
  <r>
    <d v="2019-11-27T00:00:00"/>
    <d v="1899-12-30T08:00:00"/>
    <d v="1899-12-30T08:00:00"/>
    <m/>
    <x v="1"/>
    <s v="JAR"/>
    <d v="2019-11-27T08:00:00"/>
    <s v="30361-30520-30002"/>
    <s v="DAVID BERTRAN"/>
    <s v="Carga"/>
    <x v="0"/>
    <n v="4"/>
    <n v="6"/>
    <x v="0"/>
    <s v="DAVID BERTRAN"/>
    <s v="DDP Cliente Inyección"/>
    <s v="varios"/>
    <m/>
    <m/>
    <m/>
    <m/>
    <n v="20"/>
    <x v="0"/>
    <x v="241"/>
    <x v="9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10:00:00"/>
    <m/>
    <m/>
    <x v="0"/>
    <s v="JAR"/>
    <d v="2019-11-27T10:00:00"/>
    <n v="30475"/>
    <s v="SUS MEDIOS"/>
    <s v="Carga"/>
    <x v="0"/>
    <n v="8"/>
    <n v="6"/>
    <x v="0"/>
    <s v="ALQUI-ENVAS"/>
    <s v="Retira cliente Roto"/>
    <s v="Lleida"/>
    <m/>
    <m/>
    <m/>
    <m/>
    <n v="30"/>
    <x v="2"/>
    <x v="241"/>
    <x v="14"/>
    <m/>
    <n v="0"/>
    <x v="0"/>
    <x v="0"/>
    <s v="No"/>
    <s v="Sin cita"/>
    <s v="Sin cita"/>
    <n v="1"/>
    <n v="0"/>
    <s v="CLIENTES"/>
    <x v="48"/>
    <x v="11"/>
    <m/>
    <m/>
    <m/>
  </r>
  <r>
    <d v="2019-11-27T00:00:00"/>
    <d v="1899-12-30T16:00:00"/>
    <m/>
    <m/>
    <x v="0"/>
    <s v="JAR"/>
    <d v="2019-11-27T16:00:00"/>
    <n v="30475"/>
    <s v="SUS MEDIOS"/>
    <s v="Carga"/>
    <x v="0"/>
    <n v="8"/>
    <n v="6"/>
    <x v="0"/>
    <s v="ALQUI-ENVAS"/>
    <s v="Retira cliente Roto"/>
    <s v="Lleida"/>
    <m/>
    <m/>
    <m/>
    <m/>
    <n v="30"/>
    <x v="4"/>
    <x v="241"/>
    <x v="13"/>
    <m/>
    <n v="0"/>
    <x v="0"/>
    <x v="0"/>
    <s v="No"/>
    <s v="Sin cita"/>
    <s v="Sin cita"/>
    <n v="1"/>
    <n v="0"/>
    <s v="CLIENTES"/>
    <x v="48"/>
    <x v="11"/>
    <m/>
    <m/>
    <m/>
  </r>
  <r>
    <d v="2019-11-27T00:00:00"/>
    <d v="1899-12-30T15:30:00"/>
    <d v="1899-12-30T15:30:00"/>
    <m/>
    <x v="1"/>
    <s v="JAR"/>
    <d v="2019-11-27T15:30:00"/>
    <n v="7300111"/>
    <s v="GARVI"/>
    <s v="Descarga"/>
    <x v="0"/>
    <n v="3"/>
    <n v="6"/>
    <x v="0"/>
    <s v="FAURECIA"/>
    <s v="DDP Cliente Inyección"/>
    <s v="PALAU"/>
    <s v="Devolución"/>
    <m/>
    <m/>
    <m/>
    <n v="30"/>
    <x v="6"/>
    <x v="241"/>
    <x v="7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12:30:00"/>
    <d v="1899-12-30T12:30:00"/>
    <m/>
    <x v="1"/>
    <s v="JAR"/>
    <d v="2019-11-27T12:30:00"/>
    <n v="30543"/>
    <s v="SESE"/>
    <s v="Carga"/>
    <x v="1"/>
    <n v="13.5"/>
    <n v="22"/>
    <x v="0"/>
    <s v="VALEO MARRUECOS"/>
    <s v="Retira cliente Inyección"/>
    <s v="Marroc"/>
    <m/>
    <s v="82592A33"/>
    <m/>
    <m/>
    <n v="60"/>
    <x v="2"/>
    <x v="241"/>
    <x v="5"/>
    <m/>
    <n v="1"/>
    <x v="0"/>
    <x v="0"/>
    <s v="SI"/>
    <s v="SI"/>
    <s v="SI"/>
    <n v="0"/>
    <n v="1"/>
    <s v="CLIENTES"/>
    <x v="48"/>
    <x v="11"/>
    <m/>
    <m/>
    <m/>
  </r>
  <r>
    <d v="2019-11-27T00:00:00"/>
    <d v="1899-12-30T12:00:00"/>
    <d v="1899-12-30T12:00:00"/>
    <m/>
    <x v="1"/>
    <s v="JAR"/>
    <d v="2019-11-27T12:00:00"/>
    <m/>
    <s v="DAVID BERTRAN"/>
    <s v="Carga"/>
    <x v="0"/>
    <n v="4"/>
    <n v="6"/>
    <x v="0"/>
    <s v="RESIDUOS "/>
    <s v="Recogida diaria"/>
    <s v="La llagosta"/>
    <m/>
    <m/>
    <m/>
    <m/>
    <n v="20"/>
    <x v="2"/>
    <x v="241"/>
    <x v="4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13:30:00"/>
    <d v="1899-12-30T13:30:00"/>
    <m/>
    <x v="1"/>
    <s v="JAR"/>
    <d v="2019-11-27T13:30:00"/>
    <m/>
    <s v="DAVID BERTRAN"/>
    <s v="Carga"/>
    <x v="0"/>
    <n v="4"/>
    <n v="12"/>
    <x v="0"/>
    <s v="COBARPLAST"/>
    <s v="Recogida diaria"/>
    <s v="Esparraguera"/>
    <m/>
    <m/>
    <m/>
    <m/>
    <n v="30"/>
    <x v="2"/>
    <x v="241"/>
    <x v="6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16:30:00"/>
    <d v="1899-12-30T16:30:00"/>
    <m/>
    <x v="1"/>
    <s v="JAR"/>
    <d v="2019-11-27T16:30:00"/>
    <n v="30653"/>
    <s v="GONZATRANS"/>
    <s v="Carga"/>
    <x v="0"/>
    <n v="10"/>
    <n v="20"/>
    <x v="0"/>
    <s v="LARBUS"/>
    <s v="DDP Cliente Inyección"/>
    <s v="MADRID"/>
    <m/>
    <m/>
    <m/>
    <m/>
    <n v="60"/>
    <x v="4"/>
    <x v="241"/>
    <x v="8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18:00:00"/>
    <d v="1899-12-30T18:00:00"/>
    <m/>
    <x v="1"/>
    <s v="JAR"/>
    <d v="2019-11-27T18:00:00"/>
    <n v="6007813"/>
    <s v="BREGER"/>
    <s v="Carga"/>
    <x v="0"/>
    <n v="6"/>
    <n v="11"/>
    <x v="0"/>
    <s v="SCHOELLER FRANCIA"/>
    <s v="Retira cliente Filial"/>
    <s v="France"/>
    <m/>
    <m/>
    <m/>
    <m/>
    <n v="30"/>
    <x v="6"/>
    <x v="241"/>
    <x v="47"/>
    <m/>
    <n v="0"/>
    <x v="0"/>
    <x v="0"/>
    <s v="SI"/>
    <s v="SI"/>
    <s v="SI"/>
    <n v="0"/>
    <n v="1"/>
    <s v="CLIENTES"/>
    <x v="48"/>
    <x v="11"/>
    <m/>
    <m/>
    <m/>
  </r>
  <r>
    <d v="2019-11-27T00:00:00"/>
    <d v="1899-12-30T19:30:00"/>
    <d v="1899-12-30T19:30:00"/>
    <m/>
    <x v="1"/>
    <s v="JAR"/>
    <d v="2019-11-27T19:30:00"/>
    <n v="30733"/>
    <s v="SUS MEDIOS"/>
    <s v="Carga"/>
    <x v="0"/>
    <n v="1"/>
    <n v="2"/>
    <x v="0"/>
    <s v="INDUSTRIAS DAVID"/>
    <s v="Retira cliente Inyección"/>
    <s v="Murcia"/>
    <m/>
    <m/>
    <m/>
    <m/>
    <n v="15"/>
    <x v="4"/>
    <x v="241"/>
    <x v="41"/>
    <m/>
    <n v="0"/>
    <x v="0"/>
    <x v="0"/>
    <s v="SI"/>
    <s v="SI"/>
    <s v="Adelanto"/>
    <n v="0"/>
    <n v="1"/>
    <s v="CLIENTES"/>
    <x v="48"/>
    <x v="11"/>
    <m/>
    <m/>
    <m/>
  </r>
  <r>
    <d v="2019-11-27T00:00:00"/>
    <d v="1899-12-30T14:00:00"/>
    <d v="1899-12-30T14:00:00"/>
    <m/>
    <x v="1"/>
    <s v="JAR"/>
    <d v="2019-11-27T14:00:00"/>
    <s v="AP-3"/>
    <s v="GONZATRANS"/>
    <s v="Descarga"/>
    <x v="0"/>
    <n v="2"/>
    <n v="3"/>
    <x v="0"/>
    <s v="GONZATRANS"/>
    <s v="Recogida diaria"/>
    <s v="PALAU"/>
    <m/>
    <m/>
    <m/>
    <m/>
    <n v="20"/>
    <x v="15"/>
    <x v="241"/>
    <x v="42"/>
    <m/>
    <n v="0"/>
    <x v="0"/>
    <x v="0"/>
    <s v="SI"/>
    <s v="SI"/>
    <s v="SI"/>
    <n v="0"/>
    <n v="1"/>
    <s v="TRANS. PROPIO"/>
    <x v="48"/>
    <x v="11"/>
    <m/>
    <m/>
    <m/>
  </r>
  <r>
    <d v="2019-11-27T00:00:00"/>
    <d v="1899-12-30T08:30:00"/>
    <m/>
    <m/>
    <x v="0"/>
    <s v="JAR"/>
    <d v="2019-11-27T08:30:00"/>
    <m/>
    <s v="SUS MEDIOS"/>
    <s v="Descarga"/>
    <x v="0"/>
    <n v="4"/>
    <n v="5"/>
    <x v="0"/>
    <s v="MADERAS VIRREY"/>
    <s v="Proveedor Inyección"/>
    <s v="PALAU"/>
    <m/>
    <m/>
    <m/>
    <m/>
    <n v="20"/>
    <x v="2"/>
    <x v="241"/>
    <x v="20"/>
    <m/>
    <n v="0"/>
    <x v="0"/>
    <x v="0"/>
    <s v="No"/>
    <s v="Sin cita"/>
    <s v="Sin cita"/>
    <n v="1"/>
    <n v="0"/>
    <s v="PROVEEDORES"/>
    <x v="48"/>
    <x v="11"/>
    <m/>
    <m/>
    <m/>
  </r>
  <r>
    <d v="2019-11-28T00:00:00"/>
    <d v="1899-12-30T17:00:00"/>
    <d v="1899-12-30T17:00:00"/>
    <m/>
    <x v="1"/>
    <s v="JAR"/>
    <d v="2019-11-28T17:00:00"/>
    <m/>
    <s v="TRANSABADELL"/>
    <s v="Carga"/>
    <x v="0"/>
    <n v="2"/>
    <n v="3"/>
    <x v="0"/>
    <s v="TRANSABADELL"/>
    <s v="DDP Cliente Inyección"/>
    <s v="varios"/>
    <m/>
    <m/>
    <m/>
    <m/>
    <n v="10"/>
    <x v="3"/>
    <x v="242"/>
    <x v="41"/>
    <m/>
    <n v="0"/>
    <x v="0"/>
    <x v="0"/>
    <s v="SI"/>
    <s v="SI"/>
    <s v="SI"/>
    <n v="0"/>
    <n v="1"/>
    <s v="TRANS. PROPIO"/>
    <x v="48"/>
    <x v="11"/>
    <m/>
    <m/>
    <m/>
  </r>
  <r>
    <d v="2019-11-28T00:00:00"/>
    <d v="1899-12-30T11:00:00"/>
    <d v="1899-12-30T11:00:00"/>
    <m/>
    <x v="1"/>
    <s v="JAR"/>
    <d v="2019-11-28T11:00:00"/>
    <n v="29005"/>
    <s v="GARVI"/>
    <s v="Carga"/>
    <x v="0"/>
    <n v="4"/>
    <n v="8"/>
    <x v="0"/>
    <s v="CARREFOUR"/>
    <s v="DDP Cliente Inyección"/>
    <s v="Mallorca"/>
    <m/>
    <m/>
    <m/>
    <m/>
    <n v="30"/>
    <x v="6"/>
    <x v="242"/>
    <x v="39"/>
    <m/>
    <n v="0"/>
    <x v="0"/>
    <x v="0"/>
    <s v="SI"/>
    <s v="SI"/>
    <s v="Retraso"/>
    <n v="1"/>
    <n v="0"/>
    <s v="TRANS. PROPIO"/>
    <x v="48"/>
    <x v="11"/>
    <m/>
    <m/>
    <m/>
  </r>
  <r>
    <d v="2019-11-28T00:00:00"/>
    <d v="1899-12-30T09:00:00"/>
    <d v="1899-12-30T09:00:00"/>
    <m/>
    <x v="1"/>
    <s v="JAR"/>
    <d v="2019-11-28T09:00:00"/>
    <s v="6008030-8083"/>
    <s v="CLEVER"/>
    <s v="Carga"/>
    <x v="0"/>
    <n v="6"/>
    <n v="5"/>
    <x v="0"/>
    <s v="SCHOELLER UK"/>
    <s v="Retira cliente Filial"/>
    <s v="uk"/>
    <m/>
    <m/>
    <m/>
    <m/>
    <n v="30"/>
    <x v="2"/>
    <x v="242"/>
    <x v="22"/>
    <m/>
    <n v="0"/>
    <x v="0"/>
    <x v="0"/>
    <s v="SI"/>
    <s v="SI"/>
    <s v="SI"/>
    <n v="0"/>
    <n v="1"/>
    <s v="CLIENTES"/>
    <x v="48"/>
    <x v="11"/>
    <m/>
    <m/>
    <m/>
  </r>
  <r>
    <d v="2019-11-28T00:00:00"/>
    <d v="1899-12-30T12:00:00"/>
    <d v="1899-12-30T12:00:00"/>
    <m/>
    <x v="1"/>
    <s v="JAR"/>
    <d v="2019-11-28T12:00:00"/>
    <s v="30914-477-703"/>
    <s v="RHENUS LOGISTICS"/>
    <s v="Carga"/>
    <x v="0"/>
    <n v="3"/>
    <n v="5"/>
    <x v="0"/>
    <s v="PDR CANARIAS"/>
    <s v="DDP Cliente Inyección"/>
    <s v="Las palmas"/>
    <m/>
    <m/>
    <m/>
    <m/>
    <n v="30"/>
    <x v="6"/>
    <x v="242"/>
    <x v="13"/>
    <m/>
    <n v="0"/>
    <x v="0"/>
    <x v="0"/>
    <s v="SI"/>
    <s v="SI"/>
    <s v="Retraso"/>
    <n v="1"/>
    <n v="0"/>
    <s v="TRANS. PROPIO"/>
    <x v="48"/>
    <x v="11"/>
    <m/>
    <m/>
    <m/>
  </r>
  <r>
    <d v="2019-11-28T00:00:00"/>
    <d v="1899-12-30T08:00:00"/>
    <d v="1899-12-30T08:00:00"/>
    <m/>
    <x v="1"/>
    <s v="JAR"/>
    <d v="2019-11-28T08:00:00"/>
    <m/>
    <s v="COBARPLAS"/>
    <s v="Descarga"/>
    <x v="0"/>
    <n v="4"/>
    <n v="8"/>
    <x v="0"/>
    <s v="COBARPLAST"/>
    <s v="Proveedor Inyección"/>
    <s v="PALAU"/>
    <m/>
    <m/>
    <m/>
    <m/>
    <n v="45"/>
    <x v="2"/>
    <x v="242"/>
    <x v="9"/>
    <m/>
    <n v="0"/>
    <x v="0"/>
    <x v="0"/>
    <s v="SI"/>
    <s v="SI"/>
    <s v="SI"/>
    <n v="0"/>
    <n v="1"/>
    <s v="PROVEEDORES"/>
    <x v="48"/>
    <x v="11"/>
    <m/>
    <m/>
    <m/>
  </r>
  <r>
    <d v="2019-11-28T00:00:00"/>
    <d v="1899-12-30T07:30:00"/>
    <d v="1899-12-30T07:30:00"/>
    <m/>
    <x v="1"/>
    <s v="JAR"/>
    <d v="2019-11-28T07:30:00"/>
    <m/>
    <s v="SUS MEDIOS"/>
    <s v="Descarga"/>
    <x v="0"/>
    <n v="6"/>
    <n v="12"/>
    <x v="0"/>
    <s v="SERRADORA DOMENECH"/>
    <s v="Proveedor Inyección"/>
    <s v="PALAU"/>
    <m/>
    <m/>
    <m/>
    <m/>
    <n v="30"/>
    <x v="2"/>
    <x v="242"/>
    <x v="18"/>
    <m/>
    <n v="0"/>
    <x v="0"/>
    <x v="0"/>
    <s v="SI"/>
    <s v="SI"/>
    <s v="SI"/>
    <n v="0"/>
    <n v="1"/>
    <s v="PROVEEDORES"/>
    <x v="48"/>
    <x v="11"/>
    <m/>
    <m/>
    <m/>
  </r>
  <r>
    <d v="2019-11-28T00:00:00"/>
    <d v="1899-12-30T13:30:00"/>
    <d v="1899-12-30T13:30:00"/>
    <m/>
    <x v="1"/>
    <s v="JAR"/>
    <d v="2019-11-28T13:30:00"/>
    <n v="30955"/>
    <s v="TXT"/>
    <s v="Carga"/>
    <x v="0"/>
    <n v="1"/>
    <n v="1"/>
    <x v="0"/>
    <s v="VARIOS"/>
    <s v="Retira cliente Roto"/>
    <s v="Madrid"/>
    <m/>
    <m/>
    <m/>
    <m/>
    <n v="10"/>
    <x v="3"/>
    <x v="242"/>
    <x v="8"/>
    <m/>
    <n v="0"/>
    <x v="0"/>
    <x v="0"/>
    <s v="SI"/>
    <s v="SI"/>
    <s v="Retraso"/>
    <n v="1"/>
    <n v="0"/>
    <s v="CLIENTES"/>
    <x v="48"/>
    <x v="11"/>
    <m/>
    <m/>
    <m/>
  </r>
  <r>
    <d v="2019-11-28T00:00:00"/>
    <d v="1899-12-30T19:00:00"/>
    <d v="1899-12-30T19:00:00"/>
    <m/>
    <x v="1"/>
    <s v="JAR"/>
    <d v="2019-11-28T19:00:00"/>
    <n v="30544"/>
    <s v="SESE"/>
    <s v="Carga"/>
    <x v="1"/>
    <n v="13.5"/>
    <n v="22"/>
    <x v="0"/>
    <s v="VALEO MARRUECOS"/>
    <s v="Retira cliente Inyección"/>
    <s v="Marroc"/>
    <m/>
    <s v="R4598BCK 3738FZD"/>
    <m/>
    <m/>
    <n v="60"/>
    <x v="6"/>
    <x v="242"/>
    <x v="56"/>
    <m/>
    <n v="1"/>
    <x v="0"/>
    <x v="0"/>
    <s v="SI"/>
    <s v="SI"/>
    <s v="Adelanto"/>
    <n v="0"/>
    <n v="1"/>
    <s v="CLIENTES"/>
    <x v="48"/>
    <x v="11"/>
    <m/>
    <m/>
    <m/>
  </r>
  <r>
    <d v="2019-11-28T00:00:00"/>
    <d v="1899-12-30T06:00:00"/>
    <d v="1899-12-30T06:00:00"/>
    <m/>
    <x v="1"/>
    <s v="JAR"/>
    <d v="2019-11-28T06:0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0"/>
    <x v="242"/>
    <x v="76"/>
    <m/>
    <n v="1"/>
    <x v="0"/>
    <x v="0"/>
    <s v="SI"/>
    <s v="SI"/>
    <s v="SI"/>
    <n v="0"/>
    <n v="1"/>
    <s v="PROVEEDORES"/>
    <x v="48"/>
    <x v="11"/>
    <m/>
    <m/>
    <m/>
  </r>
  <r>
    <d v="2019-11-28T00:00:00"/>
    <d v="1899-12-30T16:00:00"/>
    <d v="1899-12-30T16:00:00"/>
    <m/>
    <x v="1"/>
    <s v="JAR"/>
    <d v="2019-11-28T16:00:00"/>
    <s v="6008091-6008128-6008131-6008112-6008082"/>
    <s v="SPEDYPRA"/>
    <s v="Carga"/>
    <x v="1"/>
    <n v="13.5"/>
    <n v="18"/>
    <x v="0"/>
    <s v="SCHOELLER ITALIA"/>
    <s v="Retira cliente Filial"/>
    <s v="Italia"/>
    <m/>
    <m/>
    <m/>
    <m/>
    <n v="60"/>
    <x v="2"/>
    <x v="242"/>
    <x v="5"/>
    <m/>
    <n v="1"/>
    <x v="0"/>
    <x v="0"/>
    <s v="SI"/>
    <s v="SI"/>
    <s v="Adelanto"/>
    <n v="0"/>
    <n v="1"/>
    <s v="CLIENTES"/>
    <x v="48"/>
    <x v="11"/>
    <m/>
    <m/>
    <m/>
  </r>
  <r>
    <d v="2019-11-28T00:00:00"/>
    <d v="1899-12-30T12:30:00"/>
    <d v="1899-12-30T12:30:00"/>
    <m/>
    <x v="1"/>
    <s v="JAR"/>
    <d v="2019-11-28T12:30:00"/>
    <n v="4001336"/>
    <s v="SUS MEDIOS"/>
    <s v="Carga"/>
    <x v="1"/>
    <n v="13.5"/>
    <n v="16"/>
    <x v="0"/>
    <s v="CHEP"/>
    <s v="Retira cliente Inyección"/>
    <s v="South Africa"/>
    <m/>
    <m/>
    <m/>
    <m/>
    <n v="60"/>
    <x v="0"/>
    <x v="242"/>
    <x v="5"/>
    <m/>
    <n v="1"/>
    <x v="0"/>
    <x v="0"/>
    <s v="SI"/>
    <s v="SI"/>
    <s v="SI"/>
    <n v="0"/>
    <n v="1"/>
    <s v="CLIENTES"/>
    <x v="48"/>
    <x v="11"/>
    <m/>
    <m/>
    <m/>
  </r>
  <r>
    <d v="2019-11-28T00:00:00"/>
    <d v="1899-12-30T15:00:00"/>
    <d v="1899-12-30T15:00:00"/>
    <m/>
    <x v="1"/>
    <s v="JAR"/>
    <d v="2019-11-28T15:00:00"/>
    <n v="4001336"/>
    <s v="SUS MEDIOS"/>
    <s v="Carga"/>
    <x v="1"/>
    <n v="13.5"/>
    <n v="16"/>
    <x v="0"/>
    <s v="CHEP"/>
    <s v="Retira cliente Inyección"/>
    <s v="South Africa"/>
    <m/>
    <m/>
    <m/>
    <m/>
    <n v="60"/>
    <x v="6"/>
    <x v="242"/>
    <x v="39"/>
    <m/>
    <n v="1"/>
    <x v="0"/>
    <x v="0"/>
    <s v="SI"/>
    <s v="SI"/>
    <s v="SI"/>
    <n v="0"/>
    <n v="1"/>
    <s v="CLIENTES"/>
    <x v="48"/>
    <x v="11"/>
    <m/>
    <m/>
    <m/>
  </r>
  <r>
    <d v="2019-11-28T00:00:00"/>
    <d v="1899-12-30T10:30:00"/>
    <d v="1899-12-30T10:30:00"/>
    <m/>
    <x v="1"/>
    <s v="JAR"/>
    <d v="2019-11-28T10:30:00"/>
    <m/>
    <s v="DAVID BERTRAN"/>
    <s v="Descarga"/>
    <x v="0"/>
    <n v="4"/>
    <n v="6"/>
    <x v="0"/>
    <s v="ALTOPLAST"/>
    <s v="Proveedor Inyección"/>
    <s v="PALAU"/>
    <m/>
    <m/>
    <m/>
    <m/>
    <n v="20"/>
    <x v="5"/>
    <x v="242"/>
    <x v="1"/>
    <m/>
    <n v="0"/>
    <x v="0"/>
    <x v="0"/>
    <s v="SI"/>
    <s v="SI"/>
    <s v="SI"/>
    <n v="0"/>
    <n v="1"/>
    <s v="PROVEEDORES"/>
    <x v="48"/>
    <x v="11"/>
    <m/>
    <m/>
    <m/>
  </r>
  <r>
    <d v="2019-11-28T00:00:00"/>
    <d v="1899-12-30T07:00:00"/>
    <d v="1899-12-30T07:00:00"/>
    <m/>
    <x v="1"/>
    <s v="JAR"/>
    <d v="2019-11-28T07:00:00"/>
    <m/>
    <s v="GONZATRANS"/>
    <s v="Carga"/>
    <x v="0"/>
    <n v="9"/>
    <n v="16"/>
    <x v="0"/>
    <s v="GONZATRANS"/>
    <s v="Recogida diaria"/>
    <s v="varios"/>
    <m/>
    <m/>
    <m/>
    <m/>
    <n v="40"/>
    <x v="0"/>
    <x v="242"/>
    <x v="61"/>
    <m/>
    <n v="0"/>
    <x v="0"/>
    <x v="0"/>
    <s v="SI"/>
    <s v="SI"/>
    <s v="SI"/>
    <n v="0"/>
    <n v="1"/>
    <s v="TRANS. PROPIO"/>
    <x v="48"/>
    <x v="11"/>
    <m/>
    <m/>
    <m/>
  </r>
  <r>
    <d v="2019-11-28T00:00:00"/>
    <d v="1899-12-30T13:00:00"/>
    <d v="1899-12-30T13:00:00"/>
    <m/>
    <x v="1"/>
    <s v="JAR"/>
    <d v="2019-11-28T13:00:00"/>
    <n v="30311"/>
    <s v="SUS MEDIOS"/>
    <s v="Carga"/>
    <x v="0"/>
    <n v="2"/>
    <n v="3"/>
    <x v="0"/>
    <s v="ROTOMPT"/>
    <s v="Retira cliente Inyección"/>
    <s v="PORTUGAL"/>
    <m/>
    <m/>
    <m/>
    <m/>
    <n v="20"/>
    <x v="3"/>
    <x v="242"/>
    <x v="14"/>
    <m/>
    <n v="0"/>
    <x v="0"/>
    <x v="0"/>
    <s v="SI"/>
    <s v="SI"/>
    <s v="Adelanto"/>
    <n v="0"/>
    <n v="1"/>
    <s v="CLIENTES"/>
    <x v="48"/>
    <x v="11"/>
    <m/>
    <m/>
    <m/>
  </r>
  <r>
    <d v="2019-11-28T00:00:00"/>
    <d v="1899-12-30T09:30:00"/>
    <m/>
    <m/>
    <x v="0"/>
    <s v="JAR"/>
    <d v="2019-11-28T09:30:00"/>
    <n v="113007166"/>
    <s v="SUS MEDIOS"/>
    <s v="Descarga"/>
    <x v="1"/>
    <n v="13.5"/>
    <n v="20"/>
    <x v="0"/>
    <s v="FRANCE POLYMERES"/>
    <s v="Proveedor Inyección"/>
    <s v="PALAU"/>
    <m/>
    <m/>
    <m/>
    <m/>
    <n v="60"/>
    <x v="2"/>
    <x v="242"/>
    <x v="0"/>
    <m/>
    <n v="1"/>
    <x v="0"/>
    <x v="0"/>
    <s v="No"/>
    <s v="Sin cita"/>
    <s v="Sin cita"/>
    <n v="1"/>
    <n v="0"/>
    <s v="PROVEEDORES"/>
    <x v="48"/>
    <x v="11"/>
    <m/>
    <m/>
    <m/>
  </r>
  <r>
    <d v="2019-11-28T00:00:00"/>
    <d v="1899-12-30T17:30:00"/>
    <d v="1899-12-30T17:30:00"/>
    <m/>
    <x v="1"/>
    <s v="JAR"/>
    <d v="2019-11-28T17:30:00"/>
    <n v="30897"/>
    <s v="SUS MEDIOS"/>
    <s v="Carga"/>
    <x v="1"/>
    <n v="13.5"/>
    <n v="7"/>
    <x v="0"/>
    <s v="AQUA AMBIENT"/>
    <s v="Retira cliente Roto"/>
    <s v="Bernis"/>
    <m/>
    <m/>
    <m/>
    <m/>
    <n v="30"/>
    <x v="4"/>
    <x v="242"/>
    <x v="56"/>
    <m/>
    <n v="1"/>
    <x v="0"/>
    <x v="0"/>
    <s v="SI"/>
    <s v="SI"/>
    <s v="SI"/>
    <n v="0"/>
    <n v="1"/>
    <s v="CLIENTES"/>
    <x v="48"/>
    <x v="11"/>
    <m/>
    <m/>
    <m/>
  </r>
  <r>
    <d v="2019-11-28T00:00:00"/>
    <d v="1899-12-30T11:30:00"/>
    <d v="1899-12-30T11:30:00"/>
    <m/>
    <x v="1"/>
    <s v="JAR"/>
    <d v="2019-11-28T11:30:00"/>
    <n v="6008094"/>
    <s v="NOUTRANSPORT"/>
    <s v="Carga"/>
    <x v="1"/>
    <n v="13.5"/>
    <n v="33"/>
    <x v="0"/>
    <s v="SCHOELLER ITALIA"/>
    <s v="DDP Cliente Filial"/>
    <s v="Italia"/>
    <m/>
    <s v="R-2274-BDB"/>
    <m/>
    <m/>
    <n v="60"/>
    <x v="2"/>
    <x v="242"/>
    <x v="3"/>
    <m/>
    <n v="1"/>
    <x v="0"/>
    <x v="0"/>
    <s v="SI"/>
    <s v="SI"/>
    <s v="SI"/>
    <n v="0"/>
    <n v="1"/>
    <s v="TRANS. PROPIO"/>
    <x v="48"/>
    <x v="11"/>
    <m/>
    <m/>
    <m/>
  </r>
  <r>
    <d v="2019-11-28T00:00:00"/>
    <d v="1899-12-30T15:30:00"/>
    <d v="1899-12-30T15:30:00"/>
    <m/>
    <x v="1"/>
    <s v="JAR"/>
    <d v="2019-11-28T15:30:00"/>
    <m/>
    <s v="ALGAITRUCK"/>
    <s v="Carga"/>
    <x v="1"/>
    <n v="13.5"/>
    <n v="22"/>
    <x v="0"/>
    <s v="SCHOELLER LORQUI"/>
    <s v="Entre plantas"/>
    <s v="Lorquí"/>
    <m/>
    <s v="0310KRR  //  R2249BDC   "/>
    <m/>
    <m/>
    <n v="60"/>
    <x v="4"/>
    <x v="242"/>
    <x v="7"/>
    <m/>
    <n v="1"/>
    <x v="0"/>
    <x v="0"/>
    <s v="SI"/>
    <s v="SI"/>
    <s v="SI"/>
    <n v="0"/>
    <n v="1"/>
    <s v="TRANS. PROPIO"/>
    <x v="48"/>
    <x v="11"/>
    <m/>
    <m/>
    <m/>
  </r>
  <r>
    <d v="2019-11-28T00:00:00"/>
    <d v="1899-12-30T20:00:00"/>
    <d v="1899-12-30T20:00:00"/>
    <m/>
    <x v="1"/>
    <s v="JAR"/>
    <d v="2019-11-28T20:00:00"/>
    <n v="29180"/>
    <s v="SESE"/>
    <s v="Carga"/>
    <x v="0"/>
    <n v="2"/>
    <n v="4"/>
    <x v="0"/>
    <s v="VALEO"/>
    <s v="Retira cliente Inyección"/>
    <s v="Jaen"/>
    <m/>
    <s v="8548JBT -  R6224BCR    "/>
    <m/>
    <m/>
    <m/>
    <x v="10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1-28T00:00:00"/>
    <d v="1899-12-30T14:00:00"/>
    <d v="1899-12-30T14:00:00"/>
    <m/>
    <x v="1"/>
    <s v="JAR"/>
    <d v="2019-11-28T14:00:00"/>
    <s v="30496-30605-30790"/>
    <s v="SUS MEDIOS"/>
    <s v="Carga"/>
    <x v="0"/>
    <n v="3"/>
    <n v="5"/>
    <x v="0"/>
    <s v="PALETPLASTIC"/>
    <s v="Retira cliente Inyección"/>
    <s v="Murcia"/>
    <m/>
    <s v="7734KBP"/>
    <m/>
    <m/>
    <n v="30"/>
    <x v="3"/>
    <x v="242"/>
    <x v="7"/>
    <m/>
    <n v="0"/>
    <x v="0"/>
    <x v="0"/>
    <s v="SI"/>
    <s v="SI"/>
    <s v="Retraso"/>
    <n v="1"/>
    <n v="0"/>
    <s v="CLIENTES"/>
    <x v="48"/>
    <x v="11"/>
    <m/>
    <m/>
    <m/>
  </r>
  <r>
    <d v="2019-11-28T00:00:00"/>
    <d v="1899-12-30T11:15:00"/>
    <d v="1899-12-30T11:15:00"/>
    <m/>
    <x v="1"/>
    <s v="JAR"/>
    <d v="2019-11-28T11:30:00"/>
    <s v="SCRAP"/>
    <s v="GONZATRANS"/>
    <s v="Descarga"/>
    <x v="0"/>
    <n v="10"/>
    <n v="19"/>
    <x v="0"/>
    <s v="SIGMA "/>
    <s v="Recogida diaria"/>
    <s v="PALAU"/>
    <m/>
    <m/>
    <m/>
    <m/>
    <n v="40"/>
    <x v="0"/>
    <x v="242"/>
    <x v="75"/>
    <m/>
    <n v="0"/>
    <x v="0"/>
    <x v="0"/>
    <s v="SI"/>
    <s v="SI"/>
    <s v="SI"/>
    <n v="0"/>
    <n v="1"/>
    <s v="TRANS. PROPIO"/>
    <x v="48"/>
    <x v="11"/>
    <m/>
    <m/>
    <m/>
  </r>
  <r>
    <d v="2019-11-28T00:00:00"/>
    <d v="1899-12-30T10:45:00"/>
    <d v="1899-12-30T10:45:00"/>
    <m/>
    <x v="1"/>
    <s v="JAR"/>
    <d v="2019-11-28T11:00:00"/>
    <s v="30959-30938-30749-9000480"/>
    <s v="DAVID BERTRAN"/>
    <s v="Carga"/>
    <x v="0"/>
    <n v="4"/>
    <n v="5"/>
    <x v="0"/>
    <s v="DAVID BERTRAN"/>
    <s v="DDP Cliente Inyección"/>
    <s v="VARIOS"/>
    <m/>
    <m/>
    <m/>
    <m/>
    <n v="20"/>
    <x v="3"/>
    <x v="242"/>
    <x v="32"/>
    <m/>
    <n v="0"/>
    <x v="0"/>
    <x v="0"/>
    <s v="SI"/>
    <s v="SI"/>
    <s v="SI"/>
    <n v="0"/>
    <n v="1"/>
    <s v="TRANS. PROPIO"/>
    <x v="48"/>
    <x v="11"/>
    <m/>
    <m/>
    <m/>
  </r>
  <r>
    <d v="2019-11-28T00:00:00"/>
    <d v="1899-12-30T19:30:00"/>
    <d v="1899-12-30T19:30:00"/>
    <m/>
    <x v="1"/>
    <s v="JAR"/>
    <d v="2019-11-28T19:30:00"/>
    <n v="6007952"/>
    <s v="BREGER"/>
    <s v="Carga"/>
    <x v="0"/>
    <n v="4"/>
    <n v="7"/>
    <x v="0"/>
    <s v="SCHOELLER GAILLON"/>
    <s v="Retira cliente Filial"/>
    <s v="GAILLON"/>
    <m/>
    <m/>
    <m/>
    <m/>
    <n v="30"/>
    <x v="6"/>
    <x v="242"/>
    <x v="49"/>
    <m/>
    <n v="0"/>
    <x v="0"/>
    <x v="0"/>
    <s v="SI"/>
    <s v="SI"/>
    <s v="SI"/>
    <n v="0"/>
    <n v="1"/>
    <s v="CLIENTES"/>
    <x v="48"/>
    <x v="11"/>
    <m/>
    <m/>
    <m/>
  </r>
  <r>
    <d v="2019-11-28T00:00:00"/>
    <d v="1899-12-30T14:30:00"/>
    <d v="1899-12-30T14:30:00"/>
    <m/>
    <x v="1"/>
    <s v="JAR"/>
    <d v="2019-11-28T14:30:00"/>
    <n v="6008025"/>
    <s v="BREGER"/>
    <s v="Carga"/>
    <x v="0"/>
    <n v="9"/>
    <n v="18"/>
    <x v="0"/>
    <s v="SCHOELLER FRANCIA"/>
    <s v="Retira cliente Filial"/>
    <s v="France"/>
    <m/>
    <m/>
    <m/>
    <m/>
    <n v="60"/>
    <x v="6"/>
    <x v="242"/>
    <x v="12"/>
    <m/>
    <n v="0"/>
    <x v="0"/>
    <x v="0"/>
    <s v="SI"/>
    <s v="SI"/>
    <s v="SI"/>
    <n v="0"/>
    <n v="1"/>
    <s v="CLIENTES"/>
    <x v="48"/>
    <x v="11"/>
    <m/>
    <m/>
    <m/>
  </r>
  <r>
    <d v="2019-11-28T00:00:00"/>
    <d v="1899-12-30T14:15:00"/>
    <m/>
    <m/>
    <x v="0"/>
    <s v="JAR"/>
    <d v="2019-11-28T14:30:00"/>
    <n v="6008108"/>
    <s v="GEFCO"/>
    <s v="Carga"/>
    <x v="0"/>
    <n v="1"/>
    <n v="1"/>
    <x v="0"/>
    <s v="SCHOELLER FRANCIA"/>
    <s v="Retira cliente Filial"/>
    <s v="France"/>
    <m/>
    <m/>
    <m/>
    <m/>
    <n v="10"/>
    <x v="4"/>
    <x v="242"/>
    <x v="216"/>
    <m/>
    <n v="0"/>
    <x v="0"/>
    <x v="0"/>
    <s v="No"/>
    <s v="Sin cita"/>
    <s v="Sin cita"/>
    <n v="1"/>
    <n v="0"/>
    <s v="CLIENTES"/>
    <x v="48"/>
    <x v="11"/>
    <m/>
    <m/>
    <m/>
  </r>
  <r>
    <d v="2019-11-28T00:00:00"/>
    <d v="1899-12-30T20:30:00"/>
    <d v="1899-12-30T20:30:00"/>
    <m/>
    <x v="1"/>
    <s v="JAR"/>
    <d v="2019-11-28T20:30:00"/>
    <n v="30784"/>
    <s v="JOSE REY"/>
    <s v="Carga"/>
    <x v="1"/>
    <n v="13.5"/>
    <n v="33"/>
    <x v="0"/>
    <s v="ENTREPINARES"/>
    <s v="DDP Cliente Inyección"/>
    <s v="Las Arenas"/>
    <m/>
    <m/>
    <m/>
    <m/>
    <n v="60"/>
    <x v="6"/>
    <x v="242"/>
    <x v="201"/>
    <m/>
    <n v="1"/>
    <x v="0"/>
    <x v="0"/>
    <s v="SI"/>
    <s v="SI"/>
    <s v="SI"/>
    <n v="0"/>
    <n v="1"/>
    <s v="TRANS. PROPIO"/>
    <x v="48"/>
    <x v="11"/>
    <m/>
    <m/>
    <m/>
  </r>
  <r>
    <d v="2019-11-28T00:00:00"/>
    <d v="1899-12-30T17:15:00"/>
    <d v="1899-12-30T17:15:00"/>
    <m/>
    <x v="1"/>
    <s v="JAR"/>
    <d v="2019-11-28T17:30:00"/>
    <m/>
    <s v="DAVID BERTRAN"/>
    <s v="Descarga"/>
    <x v="0"/>
    <n v="4"/>
    <n v="12"/>
    <x v="0"/>
    <s v="RESIDUOS "/>
    <s v="Recogida diaria"/>
    <s v="PALAU"/>
    <m/>
    <m/>
    <m/>
    <m/>
    <n v="20"/>
    <x v="4"/>
    <x v="242"/>
    <x v="93"/>
    <m/>
    <n v="0"/>
    <x v="0"/>
    <x v="0"/>
    <s v="SI"/>
    <s v="SI"/>
    <s v="SI"/>
    <n v="0"/>
    <n v="1"/>
    <s v="TRANS. PROPIO"/>
    <x v="48"/>
    <x v="11"/>
    <m/>
    <m/>
    <m/>
  </r>
  <r>
    <d v="2019-11-28T00:00:00"/>
    <d v="1899-12-30T18:30:00"/>
    <d v="1899-12-30T18:30:00"/>
    <m/>
    <x v="1"/>
    <s v="JAR"/>
    <d v="2019-11-28T18:30:00"/>
    <m/>
    <s v="GONZATRANS"/>
    <s v="Descarga"/>
    <x v="0"/>
    <n v="5"/>
    <n v="10"/>
    <x v="0"/>
    <s v="SIGMA "/>
    <s v="Proveedor Inyección"/>
    <s v="PALAU"/>
    <m/>
    <m/>
    <m/>
    <m/>
    <n v="40"/>
    <x v="4"/>
    <x v="242"/>
    <x v="48"/>
    <m/>
    <n v="0"/>
    <x v="0"/>
    <x v="0"/>
    <s v="SI"/>
    <s v="SI"/>
    <s v="SI"/>
    <n v="0"/>
    <n v="1"/>
    <s v="PROVEEDORES"/>
    <x v="48"/>
    <x v="11"/>
    <m/>
    <m/>
    <m/>
  </r>
  <r>
    <d v="2019-11-29T00:00:00"/>
    <d v="1899-12-30T16:30:00"/>
    <d v="1899-12-30T16:30:00"/>
    <m/>
    <x v="1"/>
    <s v="JAR"/>
    <d v="2019-11-29T16:30:00"/>
    <m/>
    <s v="TRANSPARETS"/>
    <s v="Carga"/>
    <x v="0"/>
    <n v="4"/>
    <n v="2"/>
    <x v="0"/>
    <s v="AQUA AMBIENT"/>
    <s v="Retira cliente Roto"/>
    <s v="Varios"/>
    <m/>
    <m/>
    <m/>
    <m/>
    <n v="15"/>
    <x v="6"/>
    <x v="243"/>
    <x v="8"/>
    <m/>
    <n v="0"/>
    <x v="0"/>
    <x v="0"/>
    <s v="SI"/>
    <s v="SI"/>
    <s v="SI"/>
    <n v="0"/>
    <n v="1"/>
    <s v="CLIENTES"/>
    <x v="48"/>
    <x v="11"/>
    <m/>
    <m/>
    <m/>
  </r>
  <r>
    <d v="2019-11-29T00:00:00"/>
    <d v="1899-12-30T18:00:00"/>
    <d v="1899-12-30T18:00:00"/>
    <m/>
    <x v="1"/>
    <s v="JAR"/>
    <d v="2019-11-29T18:00:00"/>
    <m/>
    <s v="GONZATRANS"/>
    <s v="Carga"/>
    <x v="0"/>
    <n v="8"/>
    <n v="16"/>
    <x v="0"/>
    <s v="GONZATRANS"/>
    <s v="Recogida diaria"/>
    <s v="varios"/>
    <m/>
    <m/>
    <m/>
    <m/>
    <n v="40"/>
    <x v="4"/>
    <x v="243"/>
    <x v="47"/>
    <m/>
    <n v="0"/>
    <x v="0"/>
    <x v="0"/>
    <s v="SI"/>
    <s v="SI"/>
    <s v="SI"/>
    <n v="0"/>
    <n v="1"/>
    <s v="TRANS. PROPIO"/>
    <x v="48"/>
    <x v="11"/>
    <m/>
    <m/>
    <m/>
  </r>
  <r>
    <d v="2019-11-29T00:00:00"/>
    <d v="1899-12-30T08:00:00"/>
    <d v="1899-12-30T08:00:00"/>
    <m/>
    <x v="1"/>
    <s v="JAR"/>
    <d v="2019-11-29T08:00:00"/>
    <m/>
    <s v="JOSE REY"/>
    <s v="Carga"/>
    <x v="0"/>
    <n v="8"/>
    <n v="16"/>
    <x v="0"/>
    <s v="FLUIDRA"/>
    <s v="DDP Cliente Roto"/>
    <s v="Maçanet"/>
    <m/>
    <m/>
    <m/>
    <m/>
    <n v="60"/>
    <x v="2"/>
    <x v="243"/>
    <x v="9"/>
    <m/>
    <n v="0"/>
    <x v="0"/>
    <x v="0"/>
    <s v="SI"/>
    <s v="SI"/>
    <s v="SI"/>
    <n v="0"/>
    <n v="1"/>
    <s v="TRANS. PROPIO"/>
    <x v="48"/>
    <x v="11"/>
    <m/>
    <m/>
    <m/>
  </r>
  <r>
    <d v="2019-11-29T00:00:00"/>
    <d v="1899-12-30T12:00:00"/>
    <m/>
    <m/>
    <x v="0"/>
    <s v="JAR"/>
    <d v="2019-11-29T12:00:00"/>
    <n v="6008004"/>
    <s v="CLEVER"/>
    <s v="Carga"/>
    <x v="1"/>
    <n v="13.5"/>
    <n v="22"/>
    <x v="0"/>
    <s v="SCHOELLER UK"/>
    <s v="Retira cliente Filial"/>
    <s v="uk"/>
    <m/>
    <m/>
    <m/>
    <m/>
    <n v="60"/>
    <x v="2"/>
    <x v="243"/>
    <x v="4"/>
    <m/>
    <n v="1"/>
    <x v="0"/>
    <x v="0"/>
    <s v="No"/>
    <s v="Sin cita"/>
    <s v="Sin cita"/>
    <n v="1"/>
    <n v="0"/>
    <s v="CLIENTES"/>
    <x v="48"/>
    <x v="11"/>
    <m/>
    <m/>
    <m/>
  </r>
  <r>
    <d v="2019-11-29T00:00:00"/>
    <d v="1899-12-30T11:30:00"/>
    <d v="1899-12-30T11:30:00"/>
    <m/>
    <x v="1"/>
    <s v="JAR"/>
    <d v="2019-11-29T11:30:00"/>
    <n v="30786"/>
    <s v="JOSE REY"/>
    <s v="Carga"/>
    <x v="1"/>
    <n v="13.5"/>
    <n v="33"/>
    <x v="0"/>
    <s v="ENTREPINARES"/>
    <s v="DDP Cliente Inyección"/>
    <s v="Argales"/>
    <m/>
    <m/>
    <m/>
    <m/>
    <n v="60"/>
    <x v="0"/>
    <x v="243"/>
    <x v="3"/>
    <m/>
    <n v="1"/>
    <x v="0"/>
    <x v="0"/>
    <s v="SI"/>
    <s v="SI"/>
    <s v="SI"/>
    <n v="0"/>
    <n v="1"/>
    <s v="TRANS. PROPIO"/>
    <x v="48"/>
    <x v="11"/>
    <m/>
    <m/>
    <m/>
  </r>
  <r>
    <d v="2019-11-29T00:00:00"/>
    <d v="1899-12-30T07:30:00"/>
    <d v="1899-12-30T07:30:00"/>
    <m/>
    <x v="1"/>
    <s v="JAR"/>
    <d v="2019-11-29T07:30:00"/>
    <m/>
    <s v="SUS MEDIOS"/>
    <s v="Descarga"/>
    <x v="0"/>
    <n v="6"/>
    <n v="8"/>
    <x v="0"/>
    <s v="MADERAS VIRREY"/>
    <s v="Proveedor Inyección"/>
    <s v="PALAU"/>
    <m/>
    <m/>
    <m/>
    <m/>
    <n v="30"/>
    <x v="0"/>
    <x v="243"/>
    <x v="18"/>
    <m/>
    <n v="0"/>
    <x v="0"/>
    <x v="0"/>
    <s v="SI"/>
    <s v="SI"/>
    <s v="SI"/>
    <n v="0"/>
    <n v="1"/>
    <s v="PROVEEDORES"/>
    <x v="48"/>
    <x v="11"/>
    <m/>
    <m/>
    <m/>
  </r>
  <r>
    <d v="2019-11-29T00:00:00"/>
    <d v="1899-12-30T11:00:00"/>
    <d v="1899-12-30T11:00:00"/>
    <m/>
    <x v="1"/>
    <s v="JAR"/>
    <d v="2019-11-29T11:00:00"/>
    <s v="30544-540-541"/>
    <s v="SESE"/>
    <s v="Carga"/>
    <x v="1"/>
    <n v="13.5"/>
    <n v="22"/>
    <x v="0"/>
    <s v="VALEO MARRUECOS"/>
    <s v="Retira cliente Inyección"/>
    <s v="Marroc"/>
    <m/>
    <s v="4849KGX   R2202BCC"/>
    <m/>
    <m/>
    <n v="60"/>
    <x v="4"/>
    <x v="242"/>
    <x v="201"/>
    <m/>
    <n v="1"/>
    <x v="0"/>
    <x v="0"/>
    <s v="SI"/>
    <s v="Adelanto"/>
    <s v="Adelanto"/>
    <n v="0"/>
    <n v="1"/>
    <s v="CLIENTES"/>
    <x v="48"/>
    <x v="11"/>
    <m/>
    <m/>
    <m/>
  </r>
  <r>
    <d v="2019-11-29T00:00:00"/>
    <d v="1899-12-30T10:30:00"/>
    <d v="1899-12-30T10:30:00"/>
    <m/>
    <x v="1"/>
    <s v="JAR"/>
    <d v="2019-11-29T10:30:00"/>
    <s v="30872-848-490-961"/>
    <s v="COMILLAS"/>
    <s v="Carga"/>
    <x v="0"/>
    <n v="7"/>
    <n v="13"/>
    <x v="0"/>
    <s v="EVOPACK SOLUTIONS"/>
    <s v="Retira cliente Inyección"/>
    <s v="Granollers"/>
    <m/>
    <m/>
    <m/>
    <m/>
    <n v="40"/>
    <x v="2"/>
    <x v="243"/>
    <x v="1"/>
    <m/>
    <n v="0"/>
    <x v="0"/>
    <x v="0"/>
    <s v="SI"/>
    <s v="SI"/>
    <s v="SI"/>
    <n v="0"/>
    <n v="1"/>
    <s v="CLIENTES"/>
    <x v="48"/>
    <x v="11"/>
    <m/>
    <m/>
    <m/>
  </r>
  <r>
    <d v="2019-11-29T00:00:00"/>
    <d v="1899-12-30T09:00:00"/>
    <d v="1899-12-30T09:00:00"/>
    <m/>
    <x v="1"/>
    <s v="JAR"/>
    <d v="2019-11-29T09:0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0"/>
    <x v="243"/>
    <x v="22"/>
    <m/>
    <n v="1"/>
    <x v="0"/>
    <x v="0"/>
    <s v="SI"/>
    <s v="SI"/>
    <s v="SI"/>
    <n v="0"/>
    <n v="1"/>
    <s v="PROVEEDORES"/>
    <x v="48"/>
    <x v="11"/>
    <m/>
    <m/>
    <m/>
  </r>
  <r>
    <d v="2019-11-29T00:00:00"/>
    <d v="1899-12-30T13:00:00"/>
    <d v="1899-12-30T13:00:00"/>
    <m/>
    <x v="1"/>
    <s v="JAR"/>
    <d v="2019-11-29T13:00:00"/>
    <n v="30930"/>
    <s v="CBL"/>
    <s v="Carga"/>
    <x v="0"/>
    <n v="1"/>
    <n v="1"/>
    <x v="0"/>
    <s v="ESTABLECIMIENTOS ALVAREZ"/>
    <s v="Retira cliente Roto"/>
    <s v="Madrid"/>
    <m/>
    <m/>
    <m/>
    <m/>
    <n v="15"/>
    <x v="6"/>
    <x v="243"/>
    <x v="42"/>
    <m/>
    <n v="0"/>
    <x v="0"/>
    <x v="0"/>
    <s v="SI"/>
    <s v="SI"/>
    <s v="Retraso"/>
    <n v="1"/>
    <n v="0"/>
    <s v="CLIENTES"/>
    <x v="48"/>
    <x v="11"/>
    <m/>
    <m/>
    <m/>
  </r>
  <r>
    <d v="2019-11-29T00:00:00"/>
    <d v="1899-12-30T08:30:00"/>
    <d v="1899-12-30T08:30:00"/>
    <m/>
    <x v="1"/>
    <s v="JAR"/>
    <d v="2019-11-29T08:30:00"/>
    <n v="30344"/>
    <s v="DAVID BERTRAN"/>
    <s v="Carga"/>
    <x v="0"/>
    <n v="4"/>
    <n v="5"/>
    <x v="0"/>
    <s v="SYSTHESIS COATING"/>
    <s v="DDP Cliente Inyección"/>
    <s v="Sta. Perpetua"/>
    <m/>
    <m/>
    <m/>
    <m/>
    <n v="20"/>
    <x v="0"/>
    <x v="243"/>
    <x v="20"/>
    <m/>
    <n v="0"/>
    <x v="0"/>
    <x v="0"/>
    <s v="SI"/>
    <s v="SI"/>
    <s v="SI"/>
    <n v="0"/>
    <n v="1"/>
    <s v="TRANS. PROPIO"/>
    <x v="48"/>
    <x v="11"/>
    <m/>
    <m/>
    <m/>
  </r>
  <r>
    <d v="2019-11-29T00:00:00"/>
    <d v="1899-12-30T16:00:00"/>
    <d v="1899-12-30T16:00:00"/>
    <m/>
    <x v="1"/>
    <s v="JAR"/>
    <d v="2019-11-29T16:00:00"/>
    <n v="30475"/>
    <s v="SUS MEDIOS"/>
    <s v="Carga"/>
    <x v="0"/>
    <n v="6"/>
    <n v="8"/>
    <x v="0"/>
    <s v="ALQUI-ENVAS"/>
    <s v="Retira cliente Roto"/>
    <s v="Lleida"/>
    <m/>
    <m/>
    <m/>
    <m/>
    <n v="40"/>
    <x v="4"/>
    <x v="243"/>
    <x v="13"/>
    <m/>
    <n v="0"/>
    <x v="0"/>
    <x v="0"/>
    <s v="SI"/>
    <s v="SI"/>
    <s v="SI"/>
    <n v="0"/>
    <n v="1"/>
    <s v="CLIENTES"/>
    <x v="48"/>
    <x v="11"/>
    <m/>
    <m/>
    <m/>
  </r>
  <r>
    <d v="2019-11-29T00:00:00"/>
    <d v="1899-12-30T14:00:00"/>
    <d v="1899-12-30T14:00:00"/>
    <m/>
    <x v="1"/>
    <s v="JAR"/>
    <d v="2019-11-29T14:00:00"/>
    <n v="30665"/>
    <s v="GONZATRANS"/>
    <s v="Carga"/>
    <x v="1"/>
    <n v="13.5"/>
    <n v="26"/>
    <x v="0"/>
    <s v="NOVALTIA"/>
    <s v="DDP Cliente Inyección"/>
    <s v="zaragoza"/>
    <m/>
    <m/>
    <m/>
    <m/>
    <n v="60"/>
    <x v="6"/>
    <x v="243"/>
    <x v="42"/>
    <m/>
    <n v="1"/>
    <x v="0"/>
    <x v="0"/>
    <s v="SI"/>
    <s v="SI"/>
    <s v="SI"/>
    <n v="0"/>
    <n v="1"/>
    <s v="TRANS. PROPIO"/>
    <x v="48"/>
    <x v="11"/>
    <m/>
    <m/>
    <m/>
  </r>
  <r>
    <d v="2019-11-29T00:00:00"/>
    <d v="1899-12-30T17:30:00"/>
    <d v="1899-12-30T17:30:00"/>
    <m/>
    <x v="1"/>
    <s v="JAR"/>
    <d v="2019-11-29T17:30:00"/>
    <s v="Traspaso 3Q"/>
    <s v="GONZATRANS"/>
    <s v="Carga"/>
    <x v="1"/>
    <n v="13.5"/>
    <n v="33"/>
    <x v="0"/>
    <s v="SIGMA "/>
    <s v="Proveedor Inyección"/>
    <s v="Hospitalet"/>
    <m/>
    <m/>
    <m/>
    <m/>
    <n v="60"/>
    <x v="6"/>
    <x v="243"/>
    <x v="56"/>
    <m/>
    <n v="1"/>
    <x v="0"/>
    <x v="0"/>
    <s v="SI"/>
    <s v="SI"/>
    <s v="SI"/>
    <n v="0"/>
    <n v="1"/>
    <s v="PROVEEDORES"/>
    <x v="48"/>
    <x v="11"/>
    <m/>
    <m/>
    <m/>
  </r>
  <r>
    <d v="2019-11-29T00:00:00"/>
    <d v="1899-12-30T17:00:00"/>
    <d v="1899-12-30T17:00:00"/>
    <m/>
    <x v="1"/>
    <s v="JAR"/>
    <d v="2019-11-29T17:00:00"/>
    <m/>
    <s v="TRANSABADELL"/>
    <s v="Carga"/>
    <x v="0"/>
    <n v="1"/>
    <n v="1"/>
    <x v="0"/>
    <s v="TRANSABADELL"/>
    <s v="DDP Cliente Inyección"/>
    <s v="varios"/>
    <m/>
    <m/>
    <m/>
    <m/>
    <n v="20"/>
    <x v="6"/>
    <x v="243"/>
    <x v="41"/>
    <m/>
    <n v="0"/>
    <x v="0"/>
    <x v="0"/>
    <s v="SI"/>
    <s v="SI"/>
    <s v="SI"/>
    <n v="0"/>
    <n v="1"/>
    <s v="TRANS. PROPIO"/>
    <x v="48"/>
    <x v="11"/>
    <m/>
    <m/>
    <m/>
  </r>
  <r>
    <d v="2019-11-29T00:00:00"/>
    <d v="1899-12-30T10:00:00"/>
    <d v="1899-12-30T10:00:00"/>
    <m/>
    <x v="1"/>
    <s v="JAR"/>
    <d v="2019-11-29T10:00:00"/>
    <n v="6008079"/>
    <s v="NOUTRANSPORT"/>
    <s v="Carga"/>
    <x v="1"/>
    <n v="13.5"/>
    <n v="22"/>
    <x v="0"/>
    <s v="SCHOELLER ALEMANIA"/>
    <s v="DDP Cliente Filial"/>
    <s v="Alemania"/>
    <m/>
    <s v="9712-KKT"/>
    <m/>
    <m/>
    <n v="60"/>
    <x v="0"/>
    <x v="243"/>
    <x v="4"/>
    <m/>
    <n v="1"/>
    <x v="0"/>
    <x v="0"/>
    <s v="SI"/>
    <s v="SI"/>
    <s v="Retraso"/>
    <n v="1"/>
    <n v="0"/>
    <s v="TRANS. PROPIO"/>
    <x v="48"/>
    <x v="11"/>
    <m/>
    <m/>
    <m/>
  </r>
  <r>
    <d v="2019-11-29T00:00:00"/>
    <d v="1899-12-30T11:15:00"/>
    <d v="1899-12-30T11:15:00"/>
    <m/>
    <x v="1"/>
    <s v="JAR"/>
    <d v="2019-11-29T11:30:00"/>
    <m/>
    <s v="TRANSPARETS"/>
    <s v="Carga"/>
    <x v="0"/>
    <n v="2"/>
    <n v="2"/>
    <x v="0"/>
    <s v="AQUA AMBIENT"/>
    <s v="Retira cliente Roto"/>
    <s v="Varios"/>
    <m/>
    <m/>
    <m/>
    <m/>
    <n v="15"/>
    <x v="2"/>
    <x v="243"/>
    <x v="75"/>
    <m/>
    <n v="0"/>
    <x v="0"/>
    <x v="0"/>
    <s v="SI"/>
    <s v="SI"/>
    <s v="SI"/>
    <n v="0"/>
    <n v="1"/>
    <s v="CLIENTES"/>
    <x v="48"/>
    <x v="11"/>
    <m/>
    <m/>
    <m/>
  </r>
  <r>
    <d v="2019-11-29T00:00:00"/>
    <d v="1899-12-30T10:15:00"/>
    <d v="1899-12-30T10:15:00"/>
    <m/>
    <x v="1"/>
    <s v="JAR"/>
    <d v="2019-11-29T10:30:00"/>
    <m/>
    <s v="DAVID BERTRAN"/>
    <s v="Carga"/>
    <x v="0"/>
    <n v="4"/>
    <n v="6"/>
    <x v="0"/>
    <s v="RESIDUOS "/>
    <s v="Recogida diaria"/>
    <s v="La llagosta"/>
    <m/>
    <m/>
    <m/>
    <m/>
    <n v="20"/>
    <x v="2"/>
    <x v="243"/>
    <x v="43"/>
    <m/>
    <n v="0"/>
    <x v="0"/>
    <x v="0"/>
    <s v="SI"/>
    <s v="SI"/>
    <s v="SI"/>
    <n v="0"/>
    <n v="1"/>
    <s v="TRANS. PROPIO"/>
    <x v="48"/>
    <x v="11"/>
    <m/>
    <m/>
    <m/>
  </r>
  <r>
    <d v="2019-11-29T00:00:00"/>
    <d v="1899-12-30T12:15:00"/>
    <d v="1899-12-30T12:15:00"/>
    <m/>
    <x v="1"/>
    <s v="JAR"/>
    <d v="2019-11-29T12:30:00"/>
    <m/>
    <s v="DAVID BERTRAN"/>
    <s v="Carga"/>
    <x v="0"/>
    <n v="4"/>
    <n v="6"/>
    <x v="0"/>
    <s v="RESIDUOS "/>
    <s v="Recogida diaria"/>
    <s v="La llagosta"/>
    <m/>
    <m/>
    <m/>
    <m/>
    <n v="20"/>
    <x v="2"/>
    <x v="243"/>
    <x v="36"/>
    <m/>
    <n v="0"/>
    <x v="0"/>
    <x v="0"/>
    <s v="SI"/>
    <s v="SI"/>
    <s v="SI"/>
    <n v="0"/>
    <n v="1"/>
    <s v="TRANS. PROPIO"/>
    <x v="48"/>
    <x v="11"/>
    <m/>
    <m/>
    <m/>
  </r>
  <r>
    <d v="2019-12-02T00:00:00"/>
    <d v="1899-12-30T12:00:00"/>
    <d v="1899-12-30T12:00:00"/>
    <m/>
    <x v="1"/>
    <s v="JAR"/>
    <d v="2019-12-02T12:00:00"/>
    <m/>
    <s v="NOUTRANSPORT"/>
    <s v="Descarga"/>
    <x v="1"/>
    <n v="13.5"/>
    <n v="26"/>
    <x v="0"/>
    <s v="SCHOELLER GAILLON"/>
    <s v="Filial Import"/>
    <s v="PALAU"/>
    <m/>
    <m/>
    <m/>
    <m/>
    <n v="60"/>
    <x v="0"/>
    <x v="244"/>
    <x v="4"/>
    <m/>
    <n v="1"/>
    <x v="0"/>
    <x v="0"/>
    <s v="SI"/>
    <s v="SI"/>
    <s v="SI"/>
    <n v="0"/>
    <n v="1"/>
    <s v="TRANS. PROPIO"/>
    <x v="49"/>
    <x v="12"/>
    <m/>
    <m/>
    <m/>
  </r>
  <r>
    <d v="2019-12-02T00:00:00"/>
    <d v="1899-12-30T07:00:00"/>
    <d v="1899-12-30T07:00:00"/>
    <m/>
    <x v="1"/>
    <s v="MR"/>
    <d v="2019-12-02T07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44"/>
    <x v="61"/>
    <m/>
    <n v="1"/>
    <x v="0"/>
    <x v="0"/>
    <s v="SI"/>
    <s v="SI"/>
    <s v="SI"/>
    <n v="0"/>
    <n v="1"/>
    <s v="PROVEEDORES"/>
    <x v="49"/>
    <x v="12"/>
    <m/>
    <m/>
    <m/>
  </r>
  <r>
    <d v="2019-12-02T00:00:00"/>
    <d v="1899-12-30T09:00:00"/>
    <d v="1899-12-30T09:00:00"/>
    <m/>
    <x v="1"/>
    <s v="MR"/>
    <d v="2019-12-02T09:00:00"/>
    <m/>
    <s v="SUS MEDIOS"/>
    <s v="Descarga"/>
    <x v="1"/>
    <n v="13.5"/>
    <n v="26"/>
    <x v="0"/>
    <s v="SCHOELLER INDIA"/>
    <s v="Proveedor Filial"/>
    <s v="PALAU"/>
    <m/>
    <m/>
    <m/>
    <m/>
    <n v="60"/>
    <x v="0"/>
    <x v="244"/>
    <x v="22"/>
    <m/>
    <n v="1"/>
    <x v="0"/>
    <x v="0"/>
    <s v="SI"/>
    <s v="SI"/>
    <s v="SI"/>
    <n v="0"/>
    <n v="1"/>
    <s v="PROVEEDORES"/>
    <x v="49"/>
    <x v="12"/>
    <m/>
    <m/>
    <m/>
  </r>
  <r>
    <d v="2019-12-02T00:00:00"/>
    <d v="1899-12-30T08:00:00"/>
    <d v="1899-12-30T08:00:00"/>
    <m/>
    <x v="1"/>
    <s v="JAR"/>
    <d v="2019-12-02T08:00:00"/>
    <n v="29005"/>
    <s v="GARVI"/>
    <s v="Carga"/>
    <x v="0"/>
    <n v="4"/>
    <n v="8"/>
    <x v="0"/>
    <s v="CARREFOUR"/>
    <s v="DDP Cliente Inyección"/>
    <s v="Mallorca"/>
    <m/>
    <m/>
    <m/>
    <m/>
    <m/>
    <x v="10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02T00:00:00"/>
    <d v="1899-12-30T09:30:00"/>
    <d v="1899-12-30T09:30:00"/>
    <m/>
    <x v="1"/>
    <s v="JAR"/>
    <d v="2019-12-02T09:30:00"/>
    <n v="29005"/>
    <s v="RHENUS LOGISTICS"/>
    <s v="Carga"/>
    <x v="1"/>
    <n v="13.5"/>
    <n v="26"/>
    <x v="0"/>
    <s v="CARREFOUR"/>
    <s v="DDP Cliente Inyección"/>
    <s v="Mallorca"/>
    <m/>
    <m/>
    <m/>
    <m/>
    <n v="60"/>
    <x v="0"/>
    <x v="244"/>
    <x v="0"/>
    <m/>
    <n v="1"/>
    <x v="0"/>
    <x v="0"/>
    <s v="SI"/>
    <s v="SI"/>
    <s v="SI"/>
    <n v="0"/>
    <n v="1"/>
    <s v="TRANS. PROPIO"/>
    <x v="49"/>
    <x v="12"/>
    <m/>
    <m/>
    <m/>
  </r>
  <r>
    <d v="2019-12-02T00:00:00"/>
    <d v="1899-12-30T13:00:00"/>
    <d v="1899-12-30T13:00:00"/>
    <m/>
    <x v="1"/>
    <s v="JAR"/>
    <d v="2019-12-02T13:00:00"/>
    <n v="30162"/>
    <s v="JOSE REY"/>
    <s v="Carga"/>
    <x v="1"/>
    <n v="13.5"/>
    <n v="33"/>
    <x v="0"/>
    <s v="ENTREPINARES"/>
    <s v="DDP Cliente Inyección"/>
    <s v="Valladolid"/>
    <m/>
    <m/>
    <m/>
    <m/>
    <n v="60"/>
    <x v="6"/>
    <x v="244"/>
    <x v="42"/>
    <m/>
    <n v="1"/>
    <x v="0"/>
    <x v="0"/>
    <s v="SI"/>
    <s v="SI"/>
    <s v="Retraso"/>
    <n v="1"/>
    <n v="0"/>
    <s v="TRANS. PROPIO"/>
    <x v="49"/>
    <x v="12"/>
    <m/>
    <m/>
    <m/>
  </r>
  <r>
    <d v="2019-12-02T00:00:00"/>
    <d v="1899-12-30T10:00:00"/>
    <d v="1899-12-30T10:00:00"/>
    <m/>
    <x v="1"/>
    <s v="JAR"/>
    <d v="2019-12-02T10:00:00"/>
    <n v="30665"/>
    <s v="GONZATRANS"/>
    <s v="Carga"/>
    <x v="1"/>
    <n v="13.5"/>
    <n v="26"/>
    <x v="0"/>
    <s v="NOVALTIA"/>
    <s v="DDP Cliente Inyección"/>
    <s v="zaragoza"/>
    <m/>
    <m/>
    <m/>
    <m/>
    <n v="60"/>
    <x v="2"/>
    <x v="244"/>
    <x v="14"/>
    <m/>
    <n v="1"/>
    <x v="0"/>
    <x v="0"/>
    <s v="SI"/>
    <s v="SI"/>
    <s v="SI"/>
    <n v="0"/>
    <n v="1"/>
    <s v="TRANS. PROPIO"/>
    <x v="49"/>
    <x v="12"/>
    <m/>
    <m/>
    <m/>
  </r>
  <r>
    <d v="2019-12-02T00:00:00"/>
    <d v="1899-12-30T11:00:00"/>
    <d v="1899-12-30T11:00:00"/>
    <m/>
    <x v="1"/>
    <s v="JAR"/>
    <d v="2019-12-02T11:00:00"/>
    <m/>
    <s v="COBARPLAS"/>
    <s v="Descarga"/>
    <x v="1"/>
    <n v="13.5"/>
    <n v="19"/>
    <x v="0"/>
    <s v="COBARPLAST"/>
    <s v="Proveedor Roto"/>
    <s v="PALAU"/>
    <m/>
    <m/>
    <m/>
    <m/>
    <n v="60"/>
    <x v="2"/>
    <x v="244"/>
    <x v="2"/>
    <m/>
    <n v="1"/>
    <x v="0"/>
    <x v="0"/>
    <s v="SI"/>
    <s v="SI"/>
    <s v="SI"/>
    <n v="0"/>
    <n v="1"/>
    <s v="PROVEEDORES"/>
    <x v="49"/>
    <x v="12"/>
    <m/>
    <m/>
    <m/>
  </r>
  <r>
    <d v="2019-12-02T00:00:00"/>
    <d v="1899-12-30T08:30:00"/>
    <d v="1899-12-30T08:30:00"/>
    <m/>
    <x v="1"/>
    <s v="JAR"/>
    <d v="2019-12-02T08:30:00"/>
    <n v="30995"/>
    <s v="DAVID BERTRAN"/>
    <s v="Carga"/>
    <x v="0"/>
    <n v="1"/>
    <n v="1"/>
    <x v="0"/>
    <s v="ALTOPLAST"/>
    <s v="DDP Cliente Inyección"/>
    <s v="Hostalet de B."/>
    <m/>
    <m/>
    <m/>
    <m/>
    <n v="10"/>
    <x v="5"/>
    <x v="244"/>
    <x v="20"/>
    <m/>
    <n v="0"/>
    <x v="0"/>
    <x v="0"/>
    <s v="SI"/>
    <s v="SI"/>
    <s v="SI"/>
    <n v="0"/>
    <n v="1"/>
    <s v="TRANS. PROPIO"/>
    <x v="49"/>
    <x v="12"/>
    <m/>
    <m/>
    <m/>
  </r>
  <r>
    <d v="2019-12-02T00:00:00"/>
    <d v="1899-12-30T16:30:00"/>
    <d v="1899-12-30T16:30:00"/>
    <m/>
    <x v="1"/>
    <s v="JAR"/>
    <d v="2019-12-02T16:30:00"/>
    <m/>
    <s v="TRANSPARETS"/>
    <s v="Carga"/>
    <x v="0"/>
    <n v="4"/>
    <n v="2"/>
    <x v="0"/>
    <s v="AQUA AMBIENT"/>
    <s v="Retira cliente Roto"/>
    <s v="Varios"/>
    <m/>
    <m/>
    <m/>
    <m/>
    <n v="20"/>
    <x v="4"/>
    <x v="244"/>
    <x v="8"/>
    <m/>
    <n v="0"/>
    <x v="0"/>
    <x v="0"/>
    <s v="SI"/>
    <s v="SI"/>
    <s v="SI"/>
    <n v="0"/>
    <n v="1"/>
    <s v="CLIENTES"/>
    <x v="49"/>
    <x v="12"/>
    <m/>
    <m/>
    <m/>
  </r>
  <r>
    <d v="2019-12-02T00:00:00"/>
    <d v="1899-12-30T15:30:00"/>
    <d v="1899-12-30T15:30:00"/>
    <m/>
    <x v="1"/>
    <s v="JAR"/>
    <d v="2019-12-02T15:30:00"/>
    <n v="6008098"/>
    <s v="SUS MEDIOS"/>
    <s v="Carga"/>
    <x v="0"/>
    <n v="2"/>
    <n v="3"/>
    <x v="0"/>
    <s v="SCHOELLER ALEMANIA"/>
    <s v="Retira cliente Filial"/>
    <s v="Schwerin"/>
    <m/>
    <m/>
    <m/>
    <m/>
    <n v="20"/>
    <x v="6"/>
    <x v="244"/>
    <x v="8"/>
    <m/>
    <n v="0"/>
    <x v="0"/>
    <x v="0"/>
    <s v="SI"/>
    <s v="SI"/>
    <s v="Retraso"/>
    <n v="1"/>
    <n v="0"/>
    <s v="CLIENTES"/>
    <x v="49"/>
    <x v="12"/>
    <m/>
    <m/>
    <m/>
  </r>
  <r>
    <d v="2019-12-02T00:00:00"/>
    <d v="1899-12-30T14:00:00"/>
    <d v="1899-12-30T14:00:00"/>
    <m/>
    <x v="1"/>
    <s v="JAR"/>
    <d v="2019-12-02T14:00:00"/>
    <s v="6008148-6007837-6008007"/>
    <s v="BREGER"/>
    <s v="Carga"/>
    <x v="0"/>
    <n v="10"/>
    <n v="19"/>
    <x v="0"/>
    <s v="SCHOELLER FRANCIA"/>
    <s v="Retira cliente Filial"/>
    <s v="France"/>
    <m/>
    <m/>
    <m/>
    <m/>
    <n v="60"/>
    <x v="2"/>
    <x v="244"/>
    <x v="5"/>
    <m/>
    <n v="0"/>
    <x v="0"/>
    <x v="0"/>
    <s v="SI"/>
    <s v="SI"/>
    <s v="Adelanto"/>
    <n v="0"/>
    <n v="1"/>
    <s v="CLIENTES"/>
    <x v="49"/>
    <x v="12"/>
    <m/>
    <m/>
    <m/>
  </r>
  <r>
    <d v="2019-12-02T00:00:00"/>
    <d v="1899-12-30T15:00:00"/>
    <d v="1899-12-30T15:00:00"/>
    <m/>
    <x v="1"/>
    <s v="JAR"/>
    <d v="2019-12-02T15:00:00"/>
    <n v="6008100"/>
    <s v="BREGER"/>
    <s v="Carga"/>
    <x v="1"/>
    <n v="13.5"/>
    <n v="44"/>
    <x v="0"/>
    <s v="SCHOELLER FRANCIA"/>
    <s v="Retira cliente Filial"/>
    <s v="France"/>
    <m/>
    <m/>
    <m/>
    <m/>
    <n v="45"/>
    <x v="4"/>
    <x v="244"/>
    <x v="39"/>
    <m/>
    <n v="1"/>
    <x v="0"/>
    <x v="0"/>
    <s v="SI"/>
    <s v="SI"/>
    <s v="SI"/>
    <n v="0"/>
    <n v="1"/>
    <s v="CLIENTES"/>
    <x v="49"/>
    <x v="12"/>
    <m/>
    <m/>
    <m/>
  </r>
  <r>
    <d v="2019-12-02T00:00:00"/>
    <d v="1899-12-30T07:30:00"/>
    <m/>
    <m/>
    <x v="0"/>
    <s v="JAR"/>
    <d v="2019-12-02T07:30:00"/>
    <n v="113007155"/>
    <s v="SUS MEDIOS"/>
    <s v="Descarga"/>
    <x v="0"/>
    <n v="10"/>
    <n v="20"/>
    <x v="0"/>
    <s v="CABKA"/>
    <s v="Proveedor Inyección"/>
    <s v="PALAU"/>
    <m/>
    <m/>
    <m/>
    <m/>
    <n v="45"/>
    <x v="0"/>
    <x v="244"/>
    <x v="18"/>
    <m/>
    <n v="0"/>
    <x v="0"/>
    <x v="0"/>
    <s v="No"/>
    <s v="Sin cita"/>
    <s v="Sin cita"/>
    <n v="1"/>
    <n v="0"/>
    <s v="PROVEEDORES"/>
    <x v="49"/>
    <x v="12"/>
    <m/>
    <m/>
    <m/>
  </r>
  <r>
    <d v="2019-12-02T00:00:00"/>
    <d v="1899-12-30T10:30:00"/>
    <m/>
    <m/>
    <x v="0"/>
    <s v="JAR"/>
    <d v="2019-12-02T10:30:00"/>
    <n v="6008134"/>
    <s v="SUS MEDIOS"/>
    <s v="Carga"/>
    <x v="0"/>
    <n v="2"/>
    <n v="3"/>
    <x v="0"/>
    <s v="SCHOELLER SUECIA"/>
    <s v="Retira cliente Filial"/>
    <s v="Suecia"/>
    <m/>
    <m/>
    <m/>
    <m/>
    <n v="20"/>
    <x v="15"/>
    <x v="244"/>
    <x v="1"/>
    <m/>
    <n v="0"/>
    <x v="0"/>
    <x v="0"/>
    <s v="No"/>
    <s v="Sin cita"/>
    <s v="Sin cita"/>
    <n v="1"/>
    <n v="0"/>
    <s v="CLIENTES"/>
    <x v="49"/>
    <x v="12"/>
    <m/>
    <m/>
    <m/>
  </r>
  <r>
    <d v="2019-12-02T00:00:00"/>
    <d v="1899-12-30T11:30:00"/>
    <d v="1899-12-30T11:30:00"/>
    <m/>
    <x v="1"/>
    <s v="JAR"/>
    <d v="2019-12-02T11:30:00"/>
    <m/>
    <s v="DAVID BERTRAN"/>
    <s v="Carga"/>
    <x v="0"/>
    <n v="4"/>
    <n v="12"/>
    <x v="0"/>
    <s v="COBARPLAST"/>
    <s v="Recogida diaria"/>
    <s v="Esparraguera"/>
    <m/>
    <m/>
    <m/>
    <m/>
    <n v="20"/>
    <x v="15"/>
    <x v="244"/>
    <x v="3"/>
    <m/>
    <n v="0"/>
    <x v="0"/>
    <x v="0"/>
    <s v="SI"/>
    <s v="SI"/>
    <s v="SI"/>
    <n v="0"/>
    <n v="1"/>
    <s v="TRANS. PROPIO"/>
    <x v="49"/>
    <x v="12"/>
    <m/>
    <m/>
    <m/>
  </r>
  <r>
    <d v="2019-12-02T00:00:00"/>
    <d v="1899-12-30T14:30:00"/>
    <d v="1899-12-30T14:30:00"/>
    <m/>
    <x v="1"/>
    <s v="JAR"/>
    <d v="2019-12-02T14:30:00"/>
    <n v="31027"/>
    <s v="XPOLOGISTIC"/>
    <s v="Carga"/>
    <x v="0"/>
    <n v="1"/>
    <n v="1"/>
    <x v="0"/>
    <s v="IUVENOR LAB."/>
    <s v="Retira cliente Inyección"/>
    <s v="Ourense"/>
    <m/>
    <m/>
    <m/>
    <m/>
    <n v="10"/>
    <x v="6"/>
    <x v="244"/>
    <x v="7"/>
    <m/>
    <n v="0"/>
    <x v="0"/>
    <x v="0"/>
    <s v="SI"/>
    <s v="SI"/>
    <s v="Retraso"/>
    <n v="1"/>
    <n v="0"/>
    <s v="CLIENTES"/>
    <x v="49"/>
    <x v="12"/>
    <m/>
    <m/>
    <m/>
  </r>
  <r>
    <d v="2019-12-02T00:00:00"/>
    <d v="1899-12-30T12:30:00"/>
    <d v="1899-12-30T12:30:00"/>
    <m/>
    <x v="1"/>
    <s v="JAR"/>
    <d v="2019-12-02T12:30:00"/>
    <n v="30666"/>
    <s v="GONZATRANS"/>
    <s v="Carga"/>
    <x v="1"/>
    <n v="13.5"/>
    <n v="26"/>
    <x v="0"/>
    <s v="NOVALTIA"/>
    <s v="DDP Cliente Inyección"/>
    <s v="Vizcaya"/>
    <m/>
    <m/>
    <m/>
    <m/>
    <n v="60"/>
    <x v="0"/>
    <x v="244"/>
    <x v="5"/>
    <m/>
    <n v="1"/>
    <x v="0"/>
    <x v="0"/>
    <s v="SI"/>
    <s v="SI"/>
    <s v="SI"/>
    <n v="0"/>
    <n v="1"/>
    <s v="TRANS. PROPIO"/>
    <x v="49"/>
    <x v="12"/>
    <m/>
    <m/>
    <m/>
  </r>
  <r>
    <d v="2019-12-02T00:00:00"/>
    <d v="1899-12-30T11:15:00"/>
    <m/>
    <m/>
    <x v="0"/>
    <s v="JAR"/>
    <d v="2019-12-02T11:30:00"/>
    <m/>
    <s v="SUS MEDIOS"/>
    <s v="Descarga"/>
    <x v="0"/>
    <n v="3"/>
    <n v="8"/>
    <x v="0"/>
    <s v="FABREGAS"/>
    <s v="Proveedor Roto"/>
    <s v="PALAU"/>
    <m/>
    <m/>
    <m/>
    <m/>
    <n v="30"/>
    <x v="2"/>
    <x v="244"/>
    <x v="75"/>
    <m/>
    <n v="0"/>
    <x v="0"/>
    <x v="0"/>
    <s v="No"/>
    <s v="Sin cita"/>
    <s v="Sin cita"/>
    <n v="1"/>
    <n v="0"/>
    <s v="PROVEEDORES"/>
    <x v="49"/>
    <x v="12"/>
    <m/>
    <m/>
    <m/>
  </r>
  <r>
    <d v="2019-12-02T00:00:00"/>
    <d v="1899-12-30T19:00:00"/>
    <d v="1899-12-30T19:00:00"/>
    <m/>
    <x v="1"/>
    <s v="JAR"/>
    <d v="2019-12-02T19:00:00"/>
    <s v="29990-29911"/>
    <s v="SESE"/>
    <s v="Carga"/>
    <x v="1"/>
    <n v="13.5"/>
    <n v="22"/>
    <x v="0"/>
    <s v="VALEO"/>
    <s v="Retira cliente Inyección"/>
    <s v="&gt;Jaen"/>
    <m/>
    <s v="9822HTZ  -  R4865BBD "/>
    <m/>
    <m/>
    <n v="60"/>
    <x v="4"/>
    <x v="245"/>
    <x v="39"/>
    <m/>
    <n v="1"/>
    <x v="0"/>
    <x v="0"/>
    <s v="SI"/>
    <s v="Retraso"/>
    <s v="Retraso"/>
    <n v="1"/>
    <n v="0"/>
    <s v="CLIENTES"/>
    <x v="49"/>
    <x v="12"/>
    <m/>
    <m/>
    <m/>
  </r>
  <r>
    <d v="2019-12-02T00:00:00"/>
    <d v="1899-12-30T20:00:00"/>
    <d v="1899-12-30T20:00:00"/>
    <m/>
    <x v="1"/>
    <s v="JAR"/>
    <d v="2019-12-02T20:00:00"/>
    <s v="29180-29092"/>
    <s v="SESE"/>
    <s v="Carga"/>
    <x v="0"/>
    <n v="4"/>
    <n v="8"/>
    <x v="0"/>
    <s v="VALEO"/>
    <s v="Retira cliente Inyección"/>
    <s v="&gt;Jaen"/>
    <m/>
    <s v="8548JBT -  R6224BCR"/>
    <m/>
    <m/>
    <n v="30"/>
    <x v="4"/>
    <x v="244"/>
    <x v="50"/>
    <m/>
    <n v="0"/>
    <x v="0"/>
    <x v="0"/>
    <s v="SI"/>
    <s v="SI"/>
    <s v="SI"/>
    <n v="0"/>
    <n v="1"/>
    <s v="CLIENTES"/>
    <x v="49"/>
    <x v="12"/>
    <m/>
    <m/>
    <m/>
  </r>
  <r>
    <d v="2019-12-02T00:00:00"/>
    <d v="1899-12-30T17:30:00"/>
    <d v="1899-12-30T17:30:00"/>
    <m/>
    <x v="1"/>
    <s v="JAR"/>
    <d v="2019-12-02T17:30:00"/>
    <m/>
    <s v="GONZATRANS"/>
    <s v="Descarga"/>
    <x v="1"/>
    <n v="13.5"/>
    <n v="32"/>
    <x v="0"/>
    <s v="SIGMA "/>
    <s v="Proveedor Inyección"/>
    <s v="PALAU"/>
    <m/>
    <m/>
    <m/>
    <m/>
    <n v="60"/>
    <x v="4"/>
    <x v="244"/>
    <x v="56"/>
    <m/>
    <n v="1"/>
    <x v="0"/>
    <x v="0"/>
    <s v="SI"/>
    <s v="SI"/>
    <s v="SI"/>
    <n v="0"/>
    <n v="1"/>
    <s v="PROVEEDORES"/>
    <x v="49"/>
    <x v="12"/>
    <m/>
    <m/>
    <m/>
  </r>
  <r>
    <d v="2019-12-03T00:00:00"/>
    <d v="1899-12-30T12:00:00"/>
    <m/>
    <m/>
    <x v="0"/>
    <s v="JAR"/>
    <d v="2019-12-03T12:00:00"/>
    <n v="6008004"/>
    <s v="CLEVER"/>
    <s v="Carga"/>
    <x v="1"/>
    <n v="13.5"/>
    <n v="22"/>
    <x v="0"/>
    <s v="SCHOELLER UK"/>
    <s v="Retira cliente Filial"/>
    <s v="uk"/>
    <m/>
    <m/>
    <m/>
    <m/>
    <n v="60"/>
    <x v="2"/>
    <x v="245"/>
    <x v="4"/>
    <m/>
    <n v="1"/>
    <x v="0"/>
    <x v="0"/>
    <s v="No"/>
    <s v="Sin cita"/>
    <s v="Sin cita"/>
    <n v="1"/>
    <n v="0"/>
    <s v="CLIENTES"/>
    <x v="49"/>
    <x v="12"/>
    <m/>
    <m/>
    <m/>
  </r>
  <r>
    <d v="2019-12-03T00:00:00"/>
    <d v="1899-12-30T16:30:00"/>
    <d v="1899-12-30T16:30:00"/>
    <m/>
    <x v="1"/>
    <s v="JAR"/>
    <d v="2019-12-03T16:30:00"/>
    <m/>
    <s v="TRANSPARETS"/>
    <s v="Carga"/>
    <x v="0"/>
    <n v="4"/>
    <n v="2"/>
    <x v="0"/>
    <s v="AQUA AMBIENT"/>
    <s v="Retira cliente Roto"/>
    <s v="Varios"/>
    <m/>
    <m/>
    <m/>
    <m/>
    <n v="15"/>
    <x v="4"/>
    <x v="245"/>
    <x v="7"/>
    <m/>
    <n v="0"/>
    <x v="0"/>
    <x v="0"/>
    <s v="SI"/>
    <s v="SI"/>
    <s v="Adelanto"/>
    <n v="0"/>
    <n v="1"/>
    <s v="CLIENTES"/>
    <x v="49"/>
    <x v="12"/>
    <m/>
    <m/>
    <m/>
  </r>
  <r>
    <d v="2019-12-03T00:00:00"/>
    <d v="1899-12-30T18:00:00"/>
    <d v="1899-12-30T18:00:00"/>
    <m/>
    <x v="1"/>
    <s v="JAR"/>
    <d v="2019-12-03T18:00:00"/>
    <m/>
    <s v="GONZATRANS"/>
    <s v="Carga"/>
    <x v="0"/>
    <n v="8"/>
    <n v="16"/>
    <x v="0"/>
    <s v="GONZATRANS"/>
    <s v="Recogida diaria"/>
    <s v="varios"/>
    <m/>
    <m/>
    <m/>
    <m/>
    <n v="45"/>
    <x v="6"/>
    <x v="245"/>
    <x v="47"/>
    <m/>
    <n v="0"/>
    <x v="0"/>
    <x v="0"/>
    <s v="SI"/>
    <s v="SI"/>
    <s v="SI"/>
    <n v="0"/>
    <n v="1"/>
    <s v="TRANS. PROPIO"/>
    <x v="49"/>
    <x v="12"/>
    <m/>
    <m/>
    <m/>
  </r>
  <r>
    <d v="2019-12-03T00:00:00"/>
    <d v="1899-12-30T10:30:00"/>
    <d v="1899-12-30T10:30:00"/>
    <m/>
    <x v="1"/>
    <s v="JAR"/>
    <d v="2019-12-03T10:30:00"/>
    <m/>
    <s v="COBARPLAS"/>
    <s v="Descarga"/>
    <x v="0"/>
    <n v="4"/>
    <n v="3"/>
    <x v="0"/>
    <s v="COBARPLAST"/>
    <s v="Proveedor Roto"/>
    <s v="PALAU"/>
    <m/>
    <m/>
    <m/>
    <m/>
    <n v="20"/>
    <x v="2"/>
    <x v="245"/>
    <x v="1"/>
    <m/>
    <n v="0"/>
    <x v="0"/>
    <x v="0"/>
    <s v="SI"/>
    <s v="SI"/>
    <s v="SI"/>
    <n v="0"/>
    <n v="1"/>
    <s v="PROVEEDORES"/>
    <x v="49"/>
    <x v="12"/>
    <m/>
    <m/>
    <m/>
  </r>
  <r>
    <d v="2019-12-03T00:00:00"/>
    <d v="1899-12-30T11:30:00"/>
    <d v="1899-12-30T11:30:00"/>
    <m/>
    <x v="1"/>
    <s v="JAR"/>
    <d v="2019-12-03T11:30:00"/>
    <n v="30900"/>
    <s v="SUS MEDIOS"/>
    <s v="Carga"/>
    <x v="1"/>
    <n v="13.5"/>
    <n v="10"/>
    <x v="0"/>
    <s v="AQUA AMBIENT"/>
    <s v="Retira cliente Roto"/>
    <s v="Bernis"/>
    <m/>
    <m/>
    <m/>
    <m/>
    <n v="30"/>
    <x v="2"/>
    <x v="245"/>
    <x v="3"/>
    <m/>
    <n v="1"/>
    <x v="0"/>
    <x v="0"/>
    <s v="SI"/>
    <s v="SI"/>
    <s v="SI"/>
    <n v="0"/>
    <n v="1"/>
    <s v="CLIENTES"/>
    <x v="49"/>
    <x v="12"/>
    <m/>
    <m/>
    <m/>
  </r>
  <r>
    <d v="2019-12-03T00:00:00"/>
    <d v="1899-12-30T13:00:00"/>
    <d v="1899-12-30T13:00:00"/>
    <m/>
    <x v="1"/>
    <s v="JAR"/>
    <d v="2019-12-03T13:00:00"/>
    <m/>
    <s v="SUS MEDIOS"/>
    <s v="Descarga"/>
    <x v="1"/>
    <n v="13.5"/>
    <n v="18"/>
    <x v="0"/>
    <s v="FRANCE POLYMERES"/>
    <s v="Proveedor Inyección"/>
    <s v="PALAU"/>
    <m/>
    <m/>
    <m/>
    <m/>
    <m/>
    <x v="10"/>
    <x v="23"/>
    <x v="119"/>
    <m/>
    <n v="1"/>
    <x v="1"/>
    <x v="1"/>
    <s v="N/A"/>
    <s v="N/A"/>
    <s v="N/A"/>
    <n v="1"/>
    <n v="0"/>
    <s v="PROVEEDORES"/>
    <x v="5"/>
    <x v="2"/>
    <m/>
    <m/>
    <m/>
  </r>
  <r>
    <d v="2019-12-03T00:00:00"/>
    <d v="1899-12-30T15:00:00"/>
    <d v="1899-12-30T15:00:00"/>
    <m/>
    <x v="1"/>
    <s v="JAR"/>
    <d v="2019-12-03T15:00:00"/>
    <n v="30965"/>
    <s v="GONZATRANS"/>
    <s v="Carga"/>
    <x v="1"/>
    <n v="13.5"/>
    <n v="10"/>
    <x v="0"/>
    <s v="FLUIDRA"/>
    <s v="DDP Cliente Roto"/>
    <s v="Cordoba"/>
    <m/>
    <m/>
    <m/>
    <m/>
    <n v="30"/>
    <x v="4"/>
    <x v="245"/>
    <x v="39"/>
    <m/>
    <n v="1"/>
    <x v="0"/>
    <x v="0"/>
    <s v="SI"/>
    <s v="SI"/>
    <s v="SI"/>
    <n v="0"/>
    <n v="1"/>
    <s v="TRANS. PROPIO"/>
    <x v="49"/>
    <x v="12"/>
    <m/>
    <m/>
    <m/>
  </r>
  <r>
    <d v="2019-12-03T00:00:00"/>
    <d v="1899-12-30T08:00:00"/>
    <d v="1899-12-30T08:00:00"/>
    <m/>
    <x v="1"/>
    <s v="JAR"/>
    <d v="2019-12-03T08:00:00"/>
    <m/>
    <s v="DAVID BERTRAN"/>
    <s v="Carga"/>
    <x v="0"/>
    <n v="4"/>
    <n v="6"/>
    <x v="0"/>
    <s v="AQUA AMBIENT"/>
    <s v="DDP Cliente Roto"/>
    <s v="Montmelo"/>
    <m/>
    <m/>
    <m/>
    <m/>
    <n v="20"/>
    <x v="2"/>
    <x v="245"/>
    <x v="9"/>
    <m/>
    <n v="0"/>
    <x v="0"/>
    <x v="0"/>
    <s v="SI"/>
    <s v="SI"/>
    <s v="SI"/>
    <n v="0"/>
    <n v="1"/>
    <s v="TRANS. PROPIO"/>
    <x v="49"/>
    <x v="12"/>
    <m/>
    <m/>
    <m/>
  </r>
  <r>
    <d v="2019-12-03T00:00:00"/>
    <d v="1899-12-30T11:00:00"/>
    <d v="1899-12-30T11:00:00"/>
    <m/>
    <x v="1"/>
    <s v="JAR"/>
    <d v="2019-12-03T11:00:00"/>
    <m/>
    <s v="ALGAITRUCK"/>
    <s v="Carga"/>
    <x v="1"/>
    <n v="13.5"/>
    <n v="20"/>
    <x v="0"/>
    <s v="SCHOELLER LORQUI"/>
    <s v="Entre plantas"/>
    <s v="Lorqui"/>
    <m/>
    <m/>
    <m/>
    <m/>
    <n v="60"/>
    <x v="2"/>
    <x v="245"/>
    <x v="2"/>
    <m/>
    <n v="1"/>
    <x v="0"/>
    <x v="0"/>
    <s v="SI"/>
    <s v="SI"/>
    <s v="SI"/>
    <n v="0"/>
    <n v="1"/>
    <s v="TRANS. PROPIO"/>
    <x v="49"/>
    <x v="12"/>
    <m/>
    <m/>
    <m/>
  </r>
  <r>
    <d v="2019-12-03T00:00:00"/>
    <d v="1899-12-30T09:30:00"/>
    <d v="1899-12-30T09:30:00"/>
    <m/>
    <x v="1"/>
    <s v="JAR"/>
    <d v="2019-12-03T09:30:00"/>
    <n v="30902"/>
    <s v="SUS MEDIOS"/>
    <s v="Carga"/>
    <x v="0"/>
    <n v="1"/>
    <n v="1"/>
    <x v="0"/>
    <s v="ASCANIO QUIMICA"/>
    <s v="Retira cliente Roto"/>
    <s v="Telde"/>
    <m/>
    <m/>
    <m/>
    <m/>
    <n v="15"/>
    <x v="3"/>
    <x v="245"/>
    <x v="0"/>
    <m/>
    <n v="0"/>
    <x v="0"/>
    <x v="0"/>
    <s v="SI"/>
    <s v="SI"/>
    <s v="SI"/>
    <n v="0"/>
    <n v="1"/>
    <s v="CLIENTES"/>
    <x v="49"/>
    <x v="12"/>
    <m/>
    <m/>
    <m/>
  </r>
  <r>
    <d v="2019-12-03T00:00:00"/>
    <d v="1899-12-30T11:15:00"/>
    <m/>
    <m/>
    <x v="0"/>
    <s v="JAR"/>
    <d v="2019-12-03T11:30:00"/>
    <m/>
    <s v="SUS MEDIOS"/>
    <s v="Descarga"/>
    <x v="1"/>
    <n v="13.5"/>
    <n v="20"/>
    <x v="0"/>
    <s v="HIDROAGUA"/>
    <s v="Proveedor Inyección"/>
    <s v="PALAU"/>
    <m/>
    <m/>
    <m/>
    <m/>
    <n v="60"/>
    <x v="0"/>
    <x v="245"/>
    <x v="75"/>
    <m/>
    <n v="1"/>
    <x v="0"/>
    <x v="0"/>
    <s v="No"/>
    <s v="Sin cita"/>
    <s v="Sin cita"/>
    <n v="1"/>
    <n v="0"/>
    <s v="PROVEEDORES"/>
    <x v="49"/>
    <x v="12"/>
    <m/>
    <m/>
    <m/>
  </r>
  <r>
    <d v="2019-12-03T00:00:00"/>
    <d v="1899-12-30T12:30:00"/>
    <d v="1899-12-30T12:30:00"/>
    <m/>
    <x v="1"/>
    <s v="JAR"/>
    <d v="2019-12-03T12:30:00"/>
    <n v="30526"/>
    <s v="GONZATRANS"/>
    <s v="Carga"/>
    <x v="1"/>
    <n v="13.5"/>
    <n v="23"/>
    <x v="0"/>
    <s v="AUTOMOTIVE"/>
    <s v="DDP Cliente Inyección"/>
    <s v="Palau de Plegamans"/>
    <m/>
    <m/>
    <m/>
    <m/>
    <n v="60"/>
    <x v="0"/>
    <x v="245"/>
    <x v="5"/>
    <m/>
    <n v="1"/>
    <x v="0"/>
    <x v="0"/>
    <s v="SI"/>
    <s v="SI"/>
    <s v="SI"/>
    <n v="0"/>
    <n v="1"/>
    <s v="TRANS. PROPIO"/>
    <x v="49"/>
    <x v="12"/>
    <m/>
    <m/>
    <m/>
  </r>
  <r>
    <d v="2019-12-03T00:00:00"/>
    <d v="1899-12-30T16:00:00"/>
    <d v="1899-12-30T16:00:00"/>
    <m/>
    <x v="1"/>
    <s v="JAR"/>
    <d v="2019-12-03T16:00:00"/>
    <s v="30920-30926"/>
    <s v="SUS MEDIOS"/>
    <s v="Carga"/>
    <x v="0"/>
    <n v="2"/>
    <n v="4"/>
    <x v="0"/>
    <s v="STORE &amp; GO "/>
    <s v="Retira cliente Inyección"/>
    <s v="Portugal"/>
    <m/>
    <m/>
    <m/>
    <m/>
    <n v="20"/>
    <x v="6"/>
    <x v="245"/>
    <x v="13"/>
    <m/>
    <n v="0"/>
    <x v="0"/>
    <x v="0"/>
    <s v="SI"/>
    <s v="SI"/>
    <s v="SI"/>
    <n v="0"/>
    <n v="1"/>
    <s v="CLIENTES"/>
    <x v="49"/>
    <x v="12"/>
    <m/>
    <m/>
    <m/>
  </r>
  <r>
    <d v="2019-12-03T00:00:00"/>
    <d v="1899-12-30T17:00:00"/>
    <d v="1899-12-30T17:00:00"/>
    <m/>
    <x v="1"/>
    <s v="JAR"/>
    <d v="2019-12-03T17:00:00"/>
    <m/>
    <s v="TRANSABADELL"/>
    <s v="Carga"/>
    <x v="0"/>
    <n v="3"/>
    <n v="5"/>
    <x v="0"/>
    <s v="TRANSABADELL"/>
    <s v="DDP Cliente Inyección"/>
    <s v="varios"/>
    <m/>
    <m/>
    <m/>
    <m/>
    <m/>
    <x v="6"/>
    <x v="245"/>
    <x v="41"/>
    <m/>
    <n v="0"/>
    <x v="0"/>
    <x v="0"/>
    <s v="SI"/>
    <s v="SI"/>
    <s v="SI"/>
    <n v="0"/>
    <n v="1"/>
    <s v="TRANS. PROPIO"/>
    <x v="49"/>
    <x v="12"/>
    <m/>
    <m/>
    <m/>
  </r>
  <r>
    <d v="2019-12-03T00:00:00"/>
    <d v="1899-12-30T15:30:00"/>
    <d v="1899-12-30T15:30:00"/>
    <m/>
    <x v="1"/>
    <s v="JAR"/>
    <d v="2019-12-03T15:30:00"/>
    <m/>
    <s v="GONZATRANS"/>
    <s v="Carga"/>
    <x v="0"/>
    <n v="8"/>
    <n v="16"/>
    <x v="0"/>
    <s v="GONZATRANS"/>
    <s v="Recogida diaria"/>
    <s v="varios"/>
    <m/>
    <m/>
    <m/>
    <m/>
    <n v="45"/>
    <x v="6"/>
    <x v="245"/>
    <x v="7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07:00:00"/>
    <d v="1899-12-30T07:00:00"/>
    <m/>
    <x v="1"/>
    <s v="JAR"/>
    <d v="2019-12-04T07:00:00"/>
    <m/>
    <s v="GONZATRANS"/>
    <s v="Carga"/>
    <x v="0"/>
    <n v="9"/>
    <n v="16"/>
    <x v="0"/>
    <s v="GONZATRANS"/>
    <s v="Recogida diaria"/>
    <s v="varios"/>
    <m/>
    <m/>
    <m/>
    <m/>
    <m/>
    <x v="0"/>
    <x v="246"/>
    <x v="61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08:00:00"/>
    <d v="1899-12-30T08:00:00"/>
    <m/>
    <x v="1"/>
    <s v="JAR"/>
    <d v="2019-12-04T08:00:00"/>
    <n v="29005"/>
    <s v="RHENUS LOGISTICS"/>
    <s v="Carga"/>
    <x v="0"/>
    <n v="4"/>
    <n v="7"/>
    <x v="0"/>
    <s v="CARREFOUR"/>
    <s v="DDP Cliente Inyección"/>
    <s v="Mallorca"/>
    <m/>
    <m/>
    <m/>
    <m/>
    <m/>
    <x v="0"/>
    <x v="246"/>
    <x v="9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08:30:00"/>
    <d v="1899-12-30T08:30:00"/>
    <m/>
    <x v="1"/>
    <s v="MR"/>
    <d v="2019-12-04T08:30:00"/>
    <s v="VARIOS"/>
    <s v="DAVID BERTRAN"/>
    <s v="Carga"/>
    <x v="0"/>
    <n v="3"/>
    <n v="6"/>
    <x v="0"/>
    <s v="DAVID BERTRAN"/>
    <s v="DDP Cliente Inyección"/>
    <s v="PALAU"/>
    <m/>
    <m/>
    <m/>
    <m/>
    <m/>
    <x v="0"/>
    <x v="246"/>
    <x v="20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10:00:00"/>
    <d v="1899-12-30T10:00:00"/>
    <m/>
    <x v="1"/>
    <s v="MR"/>
    <d v="2019-12-04T10:00:00"/>
    <n v="30671"/>
    <s v="SUS MEDIOS"/>
    <s v="Carga"/>
    <x v="0"/>
    <n v="2.5"/>
    <n v="5"/>
    <x v="0"/>
    <s v="LUIS MARQUES PINHEIRO"/>
    <s v="Retira cliente Inyección"/>
    <s v="PORTUGAL"/>
    <m/>
    <m/>
    <m/>
    <m/>
    <n v="30"/>
    <x v="0"/>
    <x v="246"/>
    <x v="14"/>
    <m/>
    <n v="0"/>
    <x v="0"/>
    <x v="0"/>
    <s v="SI"/>
    <s v="SI"/>
    <s v="SI"/>
    <n v="0"/>
    <n v="1"/>
    <s v="CLIENTES"/>
    <x v="49"/>
    <x v="12"/>
    <m/>
    <m/>
    <m/>
  </r>
  <r>
    <d v="2019-12-04T00:00:00"/>
    <d v="1899-12-30T12:00:00"/>
    <m/>
    <m/>
    <x v="0"/>
    <s v="JAR"/>
    <d v="2019-12-04T12:00:00"/>
    <n v="6008004"/>
    <s v="CLEVER"/>
    <s v="Carga"/>
    <x v="1"/>
    <n v="13.5"/>
    <n v="22"/>
    <x v="0"/>
    <s v="SCHOELLER UK"/>
    <s v="Retira cliente Filial"/>
    <s v="uk"/>
    <m/>
    <m/>
    <m/>
    <m/>
    <n v="60"/>
    <x v="4"/>
    <x v="246"/>
    <x v="6"/>
    <m/>
    <n v="1"/>
    <x v="0"/>
    <x v="0"/>
    <s v="No"/>
    <s v="Sin cita"/>
    <s v="Sin cita"/>
    <n v="1"/>
    <n v="0"/>
    <s v="CLIENTES"/>
    <x v="49"/>
    <x v="12"/>
    <m/>
    <m/>
    <m/>
  </r>
  <r>
    <d v="2019-12-04T00:00:00"/>
    <d v="1899-12-30T12:30:00"/>
    <d v="1899-12-30T12:30:00"/>
    <m/>
    <x v="1"/>
    <s v="JAR"/>
    <d v="2019-12-04T12:30:00"/>
    <m/>
    <s v="TXT"/>
    <s v="Descarga"/>
    <x v="0"/>
    <n v="1"/>
    <n v="1"/>
    <x v="0"/>
    <s v="PUROMASTER"/>
    <s v="Proveedor Inyección"/>
    <s v="PALAU"/>
    <m/>
    <m/>
    <m/>
    <m/>
    <n v="5"/>
    <x v="3"/>
    <x v="246"/>
    <x v="5"/>
    <m/>
    <n v="0"/>
    <x v="0"/>
    <x v="0"/>
    <s v="SI"/>
    <s v="SI"/>
    <s v="SI"/>
    <n v="0"/>
    <n v="1"/>
    <s v="PROVEEDORES"/>
    <x v="49"/>
    <x v="12"/>
    <m/>
    <m/>
    <m/>
  </r>
  <r>
    <d v="2019-12-04T00:00:00"/>
    <d v="1899-12-30T13:00:00"/>
    <d v="1899-12-30T13:00:00"/>
    <m/>
    <x v="1"/>
    <s v="JAR"/>
    <d v="2019-12-04T13:00:00"/>
    <s v="30991-997"/>
    <s v="CBL"/>
    <s v="Carga"/>
    <x v="0"/>
    <n v="1"/>
    <n v="1"/>
    <x v="0"/>
    <s v="ICOMMERS"/>
    <s v="Retira cliente Roto"/>
    <s v="Valencia"/>
    <m/>
    <m/>
    <m/>
    <m/>
    <n v="20"/>
    <x v="6"/>
    <x v="246"/>
    <x v="37"/>
    <m/>
    <n v="0"/>
    <x v="0"/>
    <x v="0"/>
    <s v="SI"/>
    <s v="SI"/>
    <s v="SI"/>
    <n v="0"/>
    <n v="1"/>
    <s v="CLIENTES"/>
    <x v="49"/>
    <x v="12"/>
    <m/>
    <m/>
    <m/>
  </r>
  <r>
    <d v="2019-12-04T00:00:00"/>
    <d v="1899-12-30T15:00:00"/>
    <d v="1899-12-30T15:00:00"/>
    <m/>
    <x v="1"/>
    <s v="JAR"/>
    <d v="2019-12-04T15:00:00"/>
    <n v="30940"/>
    <s v="SUS MEDIOS"/>
    <s v="Carga"/>
    <x v="0"/>
    <n v="1"/>
    <n v="1"/>
    <x v="0"/>
    <s v="VARIOS"/>
    <s v="Retira cliente Inyección"/>
    <s v="BARCELON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04T00:00:00"/>
    <d v="1899-12-30T16:00:00"/>
    <d v="1899-12-30T16:00:00"/>
    <m/>
    <x v="1"/>
    <s v="JAR"/>
    <d v="2019-12-04T16:00:00"/>
    <s v=" CB-1543"/>
    <s v="MORARTE"/>
    <s v="Descarga"/>
    <x v="0"/>
    <n v="10"/>
    <n v="19"/>
    <x v="0"/>
    <s v="SCHOELLER POLONIA"/>
    <s v="Filial Import"/>
    <s v="PALAU"/>
    <m/>
    <m/>
    <m/>
    <m/>
    <n v="60"/>
    <x v="6"/>
    <x v="246"/>
    <x v="13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16:30:00"/>
    <d v="1899-12-30T16:30:00"/>
    <m/>
    <x v="1"/>
    <s v="JAR"/>
    <d v="2019-12-04T16:30:00"/>
    <m/>
    <s v="TRANSPARETS"/>
    <s v="Carga"/>
    <x v="0"/>
    <n v="4"/>
    <n v="2"/>
    <x v="0"/>
    <s v="AQUA AMBIENT"/>
    <s v="Retira cliente Roto"/>
    <s v="Varios"/>
    <m/>
    <m/>
    <m/>
    <m/>
    <n v="15"/>
    <x v="4"/>
    <x v="246"/>
    <x v="8"/>
    <m/>
    <n v="0"/>
    <x v="0"/>
    <x v="0"/>
    <s v="SI"/>
    <s v="SI"/>
    <s v="SI"/>
    <n v="0"/>
    <n v="1"/>
    <s v="CLIENTES"/>
    <x v="49"/>
    <x v="12"/>
    <m/>
    <m/>
    <m/>
  </r>
  <r>
    <d v="2019-12-05T00:00:00"/>
    <d v="1899-12-30T16:30:00"/>
    <d v="1899-12-30T16:30:00"/>
    <m/>
    <x v="1"/>
    <s v="JAR"/>
    <d v="2019-12-05T16:30:00"/>
    <m/>
    <s v="TRANSPARETS"/>
    <s v="Carga"/>
    <x v="0"/>
    <n v="4"/>
    <n v="2"/>
    <x v="0"/>
    <s v="AQUA AMBIENT"/>
    <s v="Retira cliente Roto"/>
    <s v="Varios"/>
    <m/>
    <m/>
    <m/>
    <m/>
    <n v="20"/>
    <x v="4"/>
    <x v="247"/>
    <x v="13"/>
    <m/>
    <n v="0"/>
    <x v="0"/>
    <x v="0"/>
    <s v="SI"/>
    <s v="SI"/>
    <s v="Adelanto"/>
    <n v="0"/>
    <n v="1"/>
    <s v="CLIENTES"/>
    <x v="49"/>
    <x v="12"/>
    <m/>
    <m/>
    <m/>
  </r>
  <r>
    <d v="2019-12-05T00:00:00"/>
    <d v="1899-12-30T17:00:00"/>
    <d v="1899-12-30T17:00:00"/>
    <m/>
    <x v="1"/>
    <s v="JAR"/>
    <d v="2019-12-05T17:00:00"/>
    <m/>
    <s v="TRANSABADELL"/>
    <s v="Carga"/>
    <x v="0"/>
    <n v="1"/>
    <n v="1"/>
    <x v="0"/>
    <s v="TRANSABADELL"/>
    <s v="DDP Cliente Inyección"/>
    <s v="varios"/>
    <m/>
    <m/>
    <m/>
    <m/>
    <n v="15"/>
    <x v="6"/>
    <x v="247"/>
    <x v="41"/>
    <m/>
    <n v="0"/>
    <x v="0"/>
    <x v="0"/>
    <s v="SI"/>
    <s v="SI"/>
    <s v="SI"/>
    <n v="0"/>
    <n v="1"/>
    <s v="TRANS. PROPIO"/>
    <x v="49"/>
    <x v="12"/>
    <m/>
    <m/>
    <m/>
  </r>
  <r>
    <d v="2019-12-05T00:00:00"/>
    <d v="1899-12-30T18:00:00"/>
    <d v="1899-12-30T18:00:00"/>
    <m/>
    <x v="1"/>
    <s v="JAR"/>
    <d v="2019-12-05T18:00:00"/>
    <m/>
    <s v="GONZATRANS"/>
    <s v="Carga"/>
    <x v="0"/>
    <n v="8"/>
    <n v="16"/>
    <x v="0"/>
    <s v="GONZATRANS"/>
    <s v="Recogida diaria"/>
    <s v="varios"/>
    <m/>
    <m/>
    <m/>
    <m/>
    <n v="40"/>
    <x v="4"/>
    <x v="247"/>
    <x v="47"/>
    <m/>
    <n v="0"/>
    <x v="0"/>
    <x v="0"/>
    <s v="SI"/>
    <s v="SI"/>
    <s v="SI"/>
    <n v="0"/>
    <n v="1"/>
    <s v="TRANS. PROPIO"/>
    <x v="49"/>
    <x v="12"/>
    <m/>
    <m/>
    <m/>
  </r>
  <r>
    <d v="2019-12-05T00:00:00"/>
    <d v="1899-12-30T08:00:00"/>
    <d v="1899-12-30T08:00:00"/>
    <m/>
    <x v="1"/>
    <s v="JAR"/>
    <d v="2019-12-05T08:00:00"/>
    <m/>
    <s v="JOSE REY"/>
    <s v="Carga"/>
    <x v="1"/>
    <n v="13.5"/>
    <n v="22"/>
    <x v="0"/>
    <s v="FLUIDRA"/>
    <s v="DDP Cliente Roto"/>
    <s v="MAÇANET "/>
    <m/>
    <m/>
    <m/>
    <m/>
    <n v="60"/>
    <x v="2"/>
    <x v="247"/>
    <x v="9"/>
    <m/>
    <n v="1"/>
    <x v="0"/>
    <x v="0"/>
    <s v="SI"/>
    <s v="SI"/>
    <s v="SI"/>
    <n v="0"/>
    <n v="1"/>
    <s v="TRANS. PROPIO"/>
    <x v="49"/>
    <x v="12"/>
    <m/>
    <m/>
    <m/>
  </r>
  <r>
    <d v="2019-12-05T00:00:00"/>
    <d v="1899-12-30T10:30:00"/>
    <d v="1899-12-30T10:30:00"/>
    <m/>
    <x v="1"/>
    <s v="JAR"/>
    <d v="2019-12-05T10:30:00"/>
    <m/>
    <s v="COBARPLAS"/>
    <s v="Descarga"/>
    <x v="0"/>
    <n v="11"/>
    <n v="6"/>
    <x v="0"/>
    <s v="COBARPLAST"/>
    <s v="Proveedor Roto"/>
    <s v="PALAU"/>
    <m/>
    <m/>
    <m/>
    <m/>
    <n v="40"/>
    <x v="2"/>
    <x v="247"/>
    <x v="1"/>
    <m/>
    <n v="0"/>
    <x v="0"/>
    <x v="0"/>
    <s v="SI"/>
    <s v="SI"/>
    <s v="SI"/>
    <n v="0"/>
    <n v="1"/>
    <s v="PROVEEDORES"/>
    <x v="49"/>
    <x v="12"/>
    <m/>
    <m/>
    <m/>
  </r>
  <r>
    <d v="2019-12-04T00:00:00"/>
    <d v="1899-12-30T11:00:00"/>
    <d v="1899-12-30T11:00:00"/>
    <m/>
    <x v="1"/>
    <s v="MR"/>
    <d v="2019-12-04T11:00:00"/>
    <n v="30886"/>
    <s v="SUS MEDIOS"/>
    <s v="Carga"/>
    <x v="0"/>
    <n v="0.5"/>
    <n v="1"/>
    <x v="0"/>
    <s v="COMERCIAL BLAUTEC"/>
    <s v="Retira cliente Inyección"/>
    <s v="IGUALADA"/>
    <m/>
    <m/>
    <m/>
    <m/>
    <n v="10"/>
    <x v="0"/>
    <x v="246"/>
    <x v="2"/>
    <m/>
    <n v="0"/>
    <x v="0"/>
    <x v="0"/>
    <s v="SI"/>
    <s v="SI"/>
    <s v="SI"/>
    <n v="0"/>
    <n v="1"/>
    <s v="CLIENTES"/>
    <x v="49"/>
    <x v="12"/>
    <m/>
    <m/>
    <m/>
  </r>
  <r>
    <d v="2019-12-04T00:00:00"/>
    <d v="1899-12-30T13:30:00"/>
    <d v="1899-12-30T13:30:00"/>
    <m/>
    <x v="1"/>
    <s v="MR"/>
    <d v="2019-12-04T13:30:00"/>
    <n v="30975"/>
    <s v="PALLET WAY"/>
    <s v="Carga"/>
    <x v="0"/>
    <n v="0.5"/>
    <n v="1"/>
    <x v="0"/>
    <s v="STORE &amp; GO "/>
    <s v="Retira cliente Inyección"/>
    <s v="PORTUGAL"/>
    <m/>
    <m/>
    <m/>
    <m/>
    <n v="10"/>
    <x v="0"/>
    <x v="246"/>
    <x v="6"/>
    <m/>
    <n v="0"/>
    <x v="0"/>
    <x v="0"/>
    <s v="SI"/>
    <s v="SI"/>
    <s v="SI"/>
    <n v="0"/>
    <n v="1"/>
    <s v="CLIENTES"/>
    <x v="49"/>
    <x v="12"/>
    <m/>
    <m/>
    <m/>
  </r>
  <r>
    <d v="2019-12-09T00:00:00"/>
    <d v="1899-12-30T10:00:00"/>
    <d v="1899-12-30T10:00:00"/>
    <m/>
    <x v="1"/>
    <s v="MR"/>
    <d v="2019-12-09T10:00:00"/>
    <m/>
    <s v="MOLDTRANS"/>
    <s v="Descarga"/>
    <x v="0"/>
    <n v="1"/>
    <n v="1"/>
    <x v="0"/>
    <s v="CHAMPION MOULDINGS"/>
    <s v="Proveedor Inyección"/>
    <s v="REINO UNIDO"/>
    <m/>
    <m/>
    <m/>
    <m/>
    <n v="10"/>
    <x v="5"/>
    <x v="248"/>
    <x v="14"/>
    <m/>
    <n v="0"/>
    <x v="0"/>
    <x v="0"/>
    <s v="SI"/>
    <s v="SI"/>
    <s v="SI"/>
    <n v="0"/>
    <n v="1"/>
    <s v="PROVEEDORES"/>
    <x v="50"/>
    <x v="12"/>
    <m/>
    <m/>
    <m/>
  </r>
  <r>
    <d v="2019-12-04T00:00:00"/>
    <d v="1899-12-30T11:30:00"/>
    <m/>
    <m/>
    <x v="0"/>
    <s v="SJ"/>
    <d v="2019-12-04T11:30:00"/>
    <n v="30841"/>
    <s v="SEUR"/>
    <s v="Carga"/>
    <x v="0"/>
    <n v="0.5"/>
    <n v="1"/>
    <x v="0"/>
    <s v="SEUR"/>
    <s v="Retira cliente Inyección"/>
    <s v="barcelona"/>
    <m/>
    <m/>
    <m/>
    <m/>
    <n v="10"/>
    <x v="0"/>
    <x v="246"/>
    <x v="3"/>
    <m/>
    <n v="0"/>
    <x v="0"/>
    <x v="0"/>
    <s v="No"/>
    <s v="Sin cita"/>
    <s v="Sin cita"/>
    <n v="1"/>
    <n v="0"/>
    <s v="CLIENTES"/>
    <x v="49"/>
    <x v="12"/>
    <m/>
    <m/>
    <m/>
  </r>
  <r>
    <d v="2019-12-05T00:00:00"/>
    <d v="1899-12-30T07:30:00"/>
    <d v="1899-12-30T07:30:00"/>
    <m/>
    <x v="1"/>
    <s v="MB"/>
    <d v="2019-12-05T07:30:00"/>
    <m/>
    <s v="SUS MEDIOS"/>
    <s v="Descarga"/>
    <x v="0"/>
    <n v="13.6"/>
    <n v="300"/>
    <x v="0"/>
    <s v="SERRADORA DOMENECH"/>
    <s v="Proveedor Inyección"/>
    <s v="PALAU"/>
    <m/>
    <m/>
    <m/>
    <m/>
    <n v="30"/>
    <x v="2"/>
    <x v="247"/>
    <x v="18"/>
    <m/>
    <n v="0"/>
    <x v="0"/>
    <x v="0"/>
    <s v="SI"/>
    <s v="SI"/>
    <s v="SI"/>
    <n v="0"/>
    <n v="1"/>
    <s v="PROVEEDORES"/>
    <x v="49"/>
    <x v="12"/>
    <m/>
    <m/>
    <m/>
  </r>
  <r>
    <d v="2019-12-05T00:00:00"/>
    <d v="1899-12-30T08:30:00"/>
    <d v="1899-12-30T08:30:00"/>
    <m/>
    <x v="1"/>
    <s v="MB"/>
    <d v="2019-12-05T08:30:00"/>
    <m/>
    <s v="BCN EXPRESS"/>
    <s v="Carga"/>
    <x v="0"/>
    <n v="1"/>
    <n v="1"/>
    <x v="0"/>
    <s v="SCHOELLER HOLANDA"/>
    <s v="Proveedor Filial"/>
    <s v="PALAU"/>
    <s v="Big Box Ricard Duran"/>
    <m/>
    <m/>
    <m/>
    <n v="10"/>
    <x v="15"/>
    <x v="247"/>
    <x v="20"/>
    <m/>
    <n v="0"/>
    <x v="0"/>
    <x v="0"/>
    <s v="SI"/>
    <s v="SI"/>
    <s v="SI"/>
    <n v="0"/>
    <n v="1"/>
    <s v="PROVEEDORES"/>
    <x v="49"/>
    <x v="12"/>
    <m/>
    <m/>
    <m/>
  </r>
  <r>
    <d v="2019-12-05T00:00:00"/>
    <d v="1899-12-30T12:00:00"/>
    <d v="1899-12-30T12:00:00"/>
    <m/>
    <x v="1"/>
    <s v="MB"/>
    <d v="2019-12-05T12:00:00"/>
    <s v="BERNIS"/>
    <s v="SUS MEDIOS"/>
    <s v="Carga"/>
    <x v="0"/>
    <n v="13.6"/>
    <n v="26"/>
    <x v="0"/>
    <s v="AQUA AMBIENT"/>
    <s v="Retira cliente Roto"/>
    <s v="PALAU"/>
    <m/>
    <m/>
    <m/>
    <m/>
    <n v="30"/>
    <x v="2"/>
    <x v="247"/>
    <x v="4"/>
    <m/>
    <n v="0"/>
    <x v="0"/>
    <x v="0"/>
    <s v="SI"/>
    <s v="SI"/>
    <s v="SI"/>
    <n v="0"/>
    <n v="1"/>
    <s v="CLIENTES"/>
    <x v="49"/>
    <x v="12"/>
    <m/>
    <m/>
    <m/>
  </r>
  <r>
    <d v="2019-12-04T00:00:00"/>
    <d v="1899-12-30T18:00:00"/>
    <d v="1899-12-30T18:00:00"/>
    <m/>
    <x v="1"/>
    <s v="JAR"/>
    <d v="2019-12-04T18:00:00"/>
    <n v="30222"/>
    <s v="GONZATRANS"/>
    <s v="Carga"/>
    <x v="0"/>
    <n v="8"/>
    <n v="16"/>
    <x v="0"/>
    <s v="GONZATRANS"/>
    <s v="Recogida diaria"/>
    <s v="varios"/>
    <m/>
    <m/>
    <m/>
    <m/>
    <n v="30"/>
    <x v="6"/>
    <x v="246"/>
    <x v="47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17:00:00"/>
    <d v="1899-12-30T17:00:00"/>
    <m/>
    <x v="1"/>
    <s v="JAR"/>
    <d v="2019-12-04T17:00:00"/>
    <s v="30698-31041-31092"/>
    <s v="TRANSABADELL"/>
    <s v="Carga"/>
    <x v="0"/>
    <n v="1"/>
    <n v="1"/>
    <x v="0"/>
    <s v="TRANSABADELL"/>
    <s v="DDP Cliente Inyección"/>
    <s v="varios"/>
    <m/>
    <m/>
    <m/>
    <m/>
    <n v="20"/>
    <x v="6"/>
    <x v="246"/>
    <x v="41"/>
    <m/>
    <n v="0"/>
    <x v="0"/>
    <x v="0"/>
    <s v="SI"/>
    <s v="SI"/>
    <s v="SI"/>
    <n v="0"/>
    <n v="1"/>
    <s v="TRANS. PROPIO"/>
    <x v="49"/>
    <x v="12"/>
    <m/>
    <m/>
    <m/>
  </r>
  <r>
    <d v="2019-12-03T00:00:00"/>
    <d v="1899-12-30T13:30:00"/>
    <d v="1899-12-30T13:30:00"/>
    <m/>
    <x v="1"/>
    <s v="JAR"/>
    <d v="2019-12-03T13:30:00"/>
    <s v="Mazarotas"/>
    <s v="DAVID BERTRAN"/>
    <s v="Carga"/>
    <x v="0"/>
    <n v="4"/>
    <n v="12"/>
    <x v="0"/>
    <s v="RESIDUOS "/>
    <s v="Recogida diaria"/>
    <s v="La Llagosta"/>
    <m/>
    <m/>
    <m/>
    <m/>
    <n v="20"/>
    <x v="2"/>
    <x v="245"/>
    <x v="6"/>
    <m/>
    <n v="0"/>
    <x v="0"/>
    <x v="0"/>
    <s v="SI"/>
    <s v="SI"/>
    <s v="SI"/>
    <n v="0"/>
    <n v="1"/>
    <s v="TRANS. PROPIO"/>
    <x v="49"/>
    <x v="12"/>
    <m/>
    <m/>
    <m/>
  </r>
  <r>
    <d v="2019-12-03T00:00:00"/>
    <d v="1899-12-30T11:45:00"/>
    <d v="1899-12-30T11:45:00"/>
    <m/>
    <x v="1"/>
    <s v="JAR"/>
    <d v="2019-12-03T12:00:00"/>
    <s v="Carton"/>
    <s v="DAVID BERTRAN"/>
    <s v="Carga"/>
    <x v="0"/>
    <n v="4"/>
    <n v="12"/>
    <x v="0"/>
    <s v="RESIDUOS "/>
    <s v="Recogida diaria"/>
    <s v="La Llagosta"/>
    <m/>
    <m/>
    <m/>
    <m/>
    <n v="20"/>
    <x v="2"/>
    <x v="245"/>
    <x v="63"/>
    <m/>
    <n v="0"/>
    <x v="0"/>
    <x v="0"/>
    <s v="SI"/>
    <s v="SI"/>
    <s v="SI"/>
    <n v="0"/>
    <n v="1"/>
    <s v="TRANS. PROPIO"/>
    <x v="49"/>
    <x v="12"/>
    <m/>
    <m/>
    <m/>
  </r>
  <r>
    <d v="2019-12-03T00:00:00"/>
    <d v="1899-12-30T15:15:00"/>
    <d v="1899-12-30T15:15:00"/>
    <m/>
    <x v="1"/>
    <s v="JAR"/>
    <d v="2019-12-03T15:30:00"/>
    <s v="mazarotas"/>
    <s v="DAVID BERTRAN"/>
    <s v="Carga"/>
    <x v="0"/>
    <n v="4"/>
    <n v="12"/>
    <x v="0"/>
    <s v="RESIDUOS "/>
    <s v="Recogida diaria"/>
    <s v="La Llagosta"/>
    <m/>
    <m/>
    <m/>
    <m/>
    <n v="20"/>
    <x v="4"/>
    <x v="245"/>
    <x v="120"/>
    <m/>
    <n v="0"/>
    <x v="0"/>
    <x v="0"/>
    <s v="SI"/>
    <s v="SI"/>
    <s v="SI"/>
    <n v="0"/>
    <n v="1"/>
    <s v="TRANS. PROPIO"/>
    <x v="49"/>
    <x v="12"/>
    <m/>
    <m/>
    <m/>
  </r>
  <r>
    <d v="2019-12-05T00:00:00"/>
    <d v="1899-12-30T13:00:00"/>
    <d v="1899-12-30T13:00:00"/>
    <m/>
    <x v="1"/>
    <s v="JAR"/>
    <d v="2019-12-05T13:00:00"/>
    <m/>
    <s v="SUS MEDIOS"/>
    <s v="Descarga"/>
    <x v="0"/>
    <n v="2"/>
    <n v="3"/>
    <x v="0"/>
    <s v="BARMATEC"/>
    <s v="Proveedor Roto"/>
    <s v="PALAU"/>
    <m/>
    <m/>
    <m/>
    <m/>
    <n v="20"/>
    <x v="4"/>
    <x v="247"/>
    <x v="7"/>
    <m/>
    <n v="0"/>
    <x v="0"/>
    <x v="0"/>
    <s v="SI"/>
    <s v="SI"/>
    <s v="Retraso"/>
    <n v="1"/>
    <n v="0"/>
    <s v="PROVEEDORES"/>
    <x v="49"/>
    <x v="12"/>
    <m/>
    <m/>
    <m/>
  </r>
  <r>
    <d v="2019-12-09T00:00:00"/>
    <d v="1899-12-30T12:00:00"/>
    <d v="1899-12-30T12:00:00"/>
    <m/>
    <x v="1"/>
    <s v="JAR"/>
    <d v="2019-12-09T12:00:00"/>
    <m/>
    <s v="TXT"/>
    <s v="Descarga"/>
    <x v="0"/>
    <n v="1"/>
    <n v="1"/>
    <x v="0"/>
    <s v="PUROMASTER"/>
    <s v="Proveedor Inyección"/>
    <s v="PALAU"/>
    <m/>
    <m/>
    <m/>
    <m/>
    <n v="10"/>
    <x v="5"/>
    <x v="248"/>
    <x v="4"/>
    <m/>
    <n v="0"/>
    <x v="0"/>
    <x v="0"/>
    <s v="SI"/>
    <s v="SI"/>
    <s v="SI"/>
    <n v="0"/>
    <n v="1"/>
    <s v="PROVEEDORES"/>
    <x v="50"/>
    <x v="12"/>
    <m/>
    <m/>
    <m/>
  </r>
  <r>
    <d v="2019-12-04T00:00:00"/>
    <d v="1899-12-30T15:30:00"/>
    <d v="1899-12-30T15:30:00"/>
    <m/>
    <x v="1"/>
    <s v="JAR"/>
    <d v="2019-12-04T15:30:00"/>
    <m/>
    <s v="DAVID BERTRAN"/>
    <s v="Carga"/>
    <x v="0"/>
    <n v="4"/>
    <n v="3"/>
    <x v="0"/>
    <s v="MADERAS VIRREY"/>
    <s v="Proveedor Inyección"/>
    <s v="Palau"/>
    <m/>
    <m/>
    <m/>
    <m/>
    <n v="15"/>
    <x v="4"/>
    <x v="246"/>
    <x v="7"/>
    <m/>
    <n v="0"/>
    <x v="0"/>
    <x v="0"/>
    <s v="SI"/>
    <s v="SI"/>
    <s v="SI"/>
    <n v="0"/>
    <n v="1"/>
    <s v="PROVEEDORES"/>
    <x v="49"/>
    <x v="12"/>
    <m/>
    <m/>
    <m/>
  </r>
  <r>
    <d v="2019-12-05T00:00:00"/>
    <d v="1899-12-30T11:30:00"/>
    <d v="1899-12-30T11:30:00"/>
    <m/>
    <x v="1"/>
    <s v="JAR"/>
    <d v="2019-12-05T11:30:00"/>
    <n v="30986"/>
    <s v="GARVI"/>
    <s v="Carga"/>
    <x v="0"/>
    <n v="2"/>
    <n v="3"/>
    <x v="0"/>
    <s v="ALCAMPO"/>
    <s v="DDP Cliente Inyección"/>
    <s v="BALEARES"/>
    <m/>
    <m/>
    <m/>
    <m/>
    <n v="15"/>
    <x v="5"/>
    <x v="247"/>
    <x v="3"/>
    <m/>
    <n v="0"/>
    <x v="0"/>
    <x v="0"/>
    <s v="SI"/>
    <s v="SI"/>
    <s v="SI"/>
    <n v="0"/>
    <n v="1"/>
    <s v="TRANS. PROPIO"/>
    <x v="49"/>
    <x v="12"/>
    <m/>
    <m/>
    <m/>
  </r>
  <r>
    <d v="2019-12-09T00:00:00"/>
    <d v="1899-12-30T09:00:00"/>
    <d v="1899-12-30T09:00:00"/>
    <m/>
    <x v="1"/>
    <s v="JAR"/>
    <d v="2019-12-09T09:00:00"/>
    <m/>
    <s v="ALGAITRUCK"/>
    <s v="Descarga"/>
    <x v="0"/>
    <n v="26"/>
    <n v="13.5"/>
    <x v="0"/>
    <s v="SCHOELLER LORQUI"/>
    <s v="Entre plantas"/>
    <s v="PALAU"/>
    <m/>
    <m/>
    <m/>
    <m/>
    <n v="60"/>
    <x v="15"/>
    <x v="248"/>
    <x v="22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09:00:00"/>
    <d v="1899-12-30T09:00:00"/>
    <m/>
    <x v="1"/>
    <s v="JAR"/>
    <d v="2019-12-10T09:00:00"/>
    <m/>
    <s v="ALGAITRUCK"/>
    <s v="Descarga"/>
    <x v="0"/>
    <n v="22"/>
    <n v="13.5"/>
    <x v="0"/>
    <s v="SCHOELLER LORQUI"/>
    <s v="Entre plantas"/>
    <s v="PALAU"/>
    <m/>
    <m/>
    <m/>
    <m/>
    <n v="60"/>
    <x v="0"/>
    <x v="249"/>
    <x v="22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11:00:00"/>
    <d v="1899-12-30T11:00:00"/>
    <m/>
    <x v="1"/>
    <s v="JAR"/>
    <d v="2019-12-10T11:00:00"/>
    <m/>
    <s v="ALGAITRUCK"/>
    <s v="Carga"/>
    <x v="0"/>
    <n v="22"/>
    <s v="13,5"/>
    <x v="0"/>
    <s v="SCHOELLER LORQUI"/>
    <s v="Entre plantas"/>
    <s v="PALAU"/>
    <m/>
    <m/>
    <m/>
    <m/>
    <n v="60"/>
    <x v="0"/>
    <x v="249"/>
    <x v="2"/>
    <m/>
    <n v="0"/>
    <x v="0"/>
    <x v="0"/>
    <s v="SI"/>
    <s v="SI"/>
    <s v="SI"/>
    <n v="0"/>
    <n v="1"/>
    <s v="TRANS. PROPIO"/>
    <x v="50"/>
    <x v="12"/>
    <m/>
    <m/>
    <m/>
  </r>
  <r>
    <d v="2019-12-05T00:00:00"/>
    <d v="1899-12-30T11:00:00"/>
    <d v="1899-12-30T11:00:00"/>
    <m/>
    <x v="1"/>
    <s v="MB"/>
    <d v="2019-12-05T11:00:00"/>
    <s v="CB-1560"/>
    <s v="NOUTRANSPORT"/>
    <s v="Descarga"/>
    <x v="0"/>
    <n v="13.6"/>
    <n v="26"/>
    <x v="0"/>
    <s v="SCHOELLER NRX"/>
    <s v="Proveedor Filial"/>
    <s v="PALAU"/>
    <m/>
    <m/>
    <m/>
    <m/>
    <n v="60"/>
    <x v="0"/>
    <x v="247"/>
    <x v="2"/>
    <m/>
    <n v="0"/>
    <x v="0"/>
    <x v="0"/>
    <s v="SI"/>
    <s v="SI"/>
    <s v="SI"/>
    <n v="0"/>
    <n v="1"/>
    <s v="PROVEEDORES"/>
    <x v="49"/>
    <x v="12"/>
    <m/>
    <m/>
    <m/>
  </r>
  <r>
    <d v="2019-12-05T00:00:00"/>
    <d v="1899-12-30T14:30:00"/>
    <d v="1899-12-30T14:30:00"/>
    <m/>
    <x v="1"/>
    <s v="JAR"/>
    <d v="2019-12-05T14:30:00"/>
    <m/>
    <s v="ALGAITRUCK"/>
    <s v="Descarga"/>
    <x v="0"/>
    <n v="2"/>
    <n v="3"/>
    <x v="0"/>
    <s v="SCHOELLER LORQUI"/>
    <s v="Entre plantas"/>
    <s v="PALAU"/>
    <m/>
    <m/>
    <m/>
    <m/>
    <n v="30"/>
    <x v="0"/>
    <x v="248"/>
    <x v="79"/>
    <m/>
    <n v="0"/>
    <x v="0"/>
    <x v="0"/>
    <s v="SI"/>
    <s v="Retraso"/>
    <s v="Retraso"/>
    <n v="1"/>
    <n v="0"/>
    <s v="TRANS. PROPIO"/>
    <x v="50"/>
    <x v="12"/>
    <m/>
    <m/>
    <m/>
  </r>
  <r>
    <d v="2019-12-09T00:00:00"/>
    <d v="1899-12-30T07:00:00"/>
    <d v="1899-12-30T07:00:00"/>
    <m/>
    <x v="1"/>
    <s v="JAR"/>
    <d v="2019-12-09T07:00:00"/>
    <s v="CB-1554"/>
    <s v="NOUTRANSPORT"/>
    <s v="Descarga"/>
    <x v="1"/>
    <n v="13.5"/>
    <n v="26"/>
    <x v="0"/>
    <s v="SCHOELLER GAILLON"/>
    <s v="Filial Import"/>
    <s v="PALAU"/>
    <m/>
    <m/>
    <m/>
    <m/>
    <n v="60"/>
    <x v="0"/>
    <x v="248"/>
    <x v="61"/>
    <m/>
    <n v="1"/>
    <x v="0"/>
    <x v="0"/>
    <s v="SI"/>
    <s v="SI"/>
    <s v="SI"/>
    <n v="0"/>
    <n v="1"/>
    <s v="TRANS. PROPIO"/>
    <x v="50"/>
    <x v="12"/>
    <m/>
    <m/>
    <m/>
  </r>
  <r>
    <d v="2019-12-05T00:00:00"/>
    <d v="1899-12-30T15:00:00"/>
    <d v="1899-12-30T15:00:00"/>
    <m/>
    <x v="1"/>
    <s v="JAR"/>
    <d v="2019-12-05T15:00:00"/>
    <n v="30708"/>
    <s v="SUS MEDIOS"/>
    <s v="Carga"/>
    <x v="1"/>
    <n v="13.5"/>
    <n v="4"/>
    <x v="0"/>
    <s v="LAGUENS &amp; PEREZ"/>
    <s v="Retira cliente Roto"/>
    <s v="Zaragoza"/>
    <m/>
    <m/>
    <m/>
    <m/>
    <n v="45"/>
    <x v="4"/>
    <x v="247"/>
    <x v="41"/>
    <m/>
    <n v="1"/>
    <x v="0"/>
    <x v="0"/>
    <s v="SI"/>
    <s v="SI"/>
    <s v="Retraso"/>
    <n v="1"/>
    <n v="0"/>
    <s v="CLIENTES"/>
    <x v="49"/>
    <x v="12"/>
    <m/>
    <m/>
    <m/>
  </r>
  <r>
    <d v="2019-12-05T00:00:00"/>
    <d v="1899-12-30T09:00:00"/>
    <d v="1899-12-30T09:00:00"/>
    <m/>
    <x v="1"/>
    <s v="JAR"/>
    <d v="2019-12-05T09:00:00"/>
    <s v="palets"/>
    <s v="DAVID BERTRAN"/>
    <s v="Carga"/>
    <x v="0"/>
    <n v="4"/>
    <n v="12"/>
    <x v="0"/>
    <s v="RESIDUOS "/>
    <s v="Recogida diaria"/>
    <s v="La Llagosta"/>
    <m/>
    <m/>
    <m/>
    <m/>
    <n v="20"/>
    <x v="2"/>
    <x v="247"/>
    <x v="22"/>
    <m/>
    <n v="0"/>
    <x v="0"/>
    <x v="0"/>
    <s v="SI"/>
    <s v="SI"/>
    <s v="SI"/>
    <n v="0"/>
    <n v="1"/>
    <s v="TRANS. PROPIO"/>
    <x v="49"/>
    <x v="12"/>
    <m/>
    <m/>
    <m/>
  </r>
  <r>
    <d v="2019-12-05T00:00:00"/>
    <d v="1899-12-30T10:00:00"/>
    <d v="1899-12-30T10:00:00"/>
    <m/>
    <x v="1"/>
    <s v="JAR"/>
    <d v="2019-12-05T10:00:00"/>
    <s v="mazarotas"/>
    <s v="DAVID BERTRAN"/>
    <s v="Carga"/>
    <x v="0"/>
    <n v="4"/>
    <n v="12"/>
    <x v="0"/>
    <s v="RESIDUOS "/>
    <s v="Recogida diaria"/>
    <s v="La Llagosta"/>
    <m/>
    <m/>
    <m/>
    <m/>
    <n v="20"/>
    <x v="0"/>
    <x v="247"/>
    <x v="14"/>
    <m/>
    <n v="0"/>
    <x v="0"/>
    <x v="0"/>
    <s v="SI"/>
    <s v="SI"/>
    <s v="SI"/>
    <n v="0"/>
    <n v="1"/>
    <s v="TRANS. PROPIO"/>
    <x v="49"/>
    <x v="12"/>
    <m/>
    <m/>
    <m/>
  </r>
  <r>
    <d v="2019-12-09T00:00:00"/>
    <d v="1899-12-30T08:00:00"/>
    <d v="1899-12-30T08:00:00"/>
    <m/>
    <x v="1"/>
    <s v="JAR"/>
    <d v="2019-12-09T08:00:00"/>
    <m/>
    <s v="JOSE REY"/>
    <s v="Carga"/>
    <x v="1"/>
    <n v="13.5"/>
    <n v="20"/>
    <x v="0"/>
    <s v="FLUIDRA"/>
    <s v="DDP Cliente Roto"/>
    <s v="Maçanet de la Selva"/>
    <m/>
    <m/>
    <m/>
    <m/>
    <n v="60"/>
    <x v="2"/>
    <x v="248"/>
    <x v="9"/>
    <m/>
    <n v="1"/>
    <x v="0"/>
    <x v="0"/>
    <s v="SI"/>
    <s v="SI"/>
    <s v="SI"/>
    <n v="0"/>
    <n v="1"/>
    <s v="TRANS. PROPIO"/>
    <x v="50"/>
    <x v="12"/>
    <m/>
    <m/>
    <m/>
  </r>
  <r>
    <d v="2019-12-11T00:00:00"/>
    <d v="1899-12-30T08:00:00"/>
    <d v="1899-12-30T08:00:00"/>
    <m/>
    <x v="1"/>
    <s v="JAR"/>
    <d v="2019-12-11T08:00:00"/>
    <m/>
    <s v="JOSE REY"/>
    <s v="Carga"/>
    <x v="1"/>
    <n v="13.5"/>
    <n v="20"/>
    <x v="0"/>
    <s v="FLUIDRA"/>
    <s v="DDP Cliente Roto"/>
    <s v="Maçanet de la Selva"/>
    <m/>
    <m/>
    <m/>
    <m/>
    <n v="60"/>
    <x v="2"/>
    <x v="250"/>
    <x v="9"/>
    <m/>
    <n v="1"/>
    <x v="0"/>
    <x v="0"/>
    <s v="SI"/>
    <s v="SI"/>
    <s v="SI"/>
    <n v="0"/>
    <n v="1"/>
    <s v="TRANS. PROPIO"/>
    <x v="50"/>
    <x v="12"/>
    <m/>
    <m/>
    <m/>
  </r>
  <r>
    <d v="2019-12-05T00:00:00"/>
    <d v="1899-12-30T14:00:00"/>
    <d v="1899-12-30T14:00:00"/>
    <m/>
    <x v="1"/>
    <s v="JAR"/>
    <d v="2019-12-05T14:00:00"/>
    <s v="6008140-7822"/>
    <s v="SUS MEDIOS"/>
    <s v="Carga"/>
    <x v="1"/>
    <n v="13.5"/>
    <n v="22"/>
    <x v="0"/>
    <s v="SCHOELLER ROMANIA"/>
    <s v="Retira cliente Filial"/>
    <s v="Romania"/>
    <m/>
    <m/>
    <m/>
    <m/>
    <n v="90"/>
    <x v="6"/>
    <x v="247"/>
    <x v="42"/>
    <m/>
    <n v="1"/>
    <x v="0"/>
    <x v="0"/>
    <s v="SI"/>
    <s v="SI"/>
    <s v="SI"/>
    <n v="0"/>
    <n v="1"/>
    <s v="CLIENTES"/>
    <x v="49"/>
    <x v="12"/>
    <m/>
    <m/>
    <m/>
  </r>
  <r>
    <d v="2019-12-05T00:00:00"/>
    <d v="1899-12-30T15:30:00"/>
    <m/>
    <m/>
    <x v="0"/>
    <s v="JAR"/>
    <d v="2019-12-05T15:30:00"/>
    <s v="6008126-7880"/>
    <s v="GEFCO"/>
    <s v="Carga"/>
    <x v="0"/>
    <n v="1"/>
    <n v="2"/>
    <x v="0"/>
    <s v="SCHOELLER FRANCIA"/>
    <s v="Retira cliente Filial"/>
    <s v="France"/>
    <m/>
    <m/>
    <m/>
    <m/>
    <n v="15"/>
    <x v="4"/>
    <x v="247"/>
    <x v="7"/>
    <m/>
    <n v="0"/>
    <x v="0"/>
    <x v="0"/>
    <s v="No"/>
    <s v="Sin cita"/>
    <s v="Sin cita"/>
    <n v="1"/>
    <n v="0"/>
    <s v="CLIENTES"/>
    <x v="49"/>
    <x v="12"/>
    <m/>
    <m/>
    <m/>
  </r>
  <r>
    <d v="2019-12-05T00:00:00"/>
    <d v="1899-12-30T13:30:00"/>
    <d v="1899-12-30T13:30:00"/>
    <m/>
    <x v="1"/>
    <s v="JAR"/>
    <d v="2019-12-05T13:30:00"/>
    <m/>
    <s v="DAVID BERTRAN"/>
    <s v="Descarga"/>
    <x v="0"/>
    <n v="1"/>
    <n v="1"/>
    <x v="0"/>
    <s v="DAVID BERTRAN"/>
    <s v="Recogida diaria"/>
    <s v="PALAU"/>
    <m/>
    <m/>
    <m/>
    <m/>
    <n v="10"/>
    <x v="5"/>
    <x v="247"/>
    <x v="6"/>
    <m/>
    <n v="0"/>
    <x v="0"/>
    <x v="0"/>
    <s v="SI"/>
    <s v="SI"/>
    <s v="SI"/>
    <n v="0"/>
    <n v="1"/>
    <s v="TRANS. PROPIO"/>
    <x v="49"/>
    <x v="12"/>
    <m/>
    <m/>
    <m/>
  </r>
  <r>
    <d v="2019-12-04T00:00:00"/>
    <d v="1899-12-30T12:15:00"/>
    <d v="1899-12-30T12:15:00"/>
    <m/>
    <x v="1"/>
    <s v="JAR"/>
    <d v="2019-12-04T12:30:00"/>
    <m/>
    <s v="DAVID BERTRAN"/>
    <s v="Carga"/>
    <x v="0"/>
    <n v="1"/>
    <n v="1"/>
    <x v="0"/>
    <s v="DAVID BERTRAN"/>
    <s v="Recogida diaria"/>
    <s v="Castellbisbal"/>
    <m/>
    <m/>
    <m/>
    <m/>
    <n v="10"/>
    <x v="3"/>
    <x v="246"/>
    <x v="36"/>
    <m/>
    <n v="0"/>
    <x v="0"/>
    <x v="0"/>
    <s v="SI"/>
    <s v="SI"/>
    <s v="SI"/>
    <n v="0"/>
    <n v="1"/>
    <s v="TRANS. PROPIO"/>
    <x v="49"/>
    <x v="12"/>
    <m/>
    <m/>
    <m/>
  </r>
  <r>
    <d v="2019-12-05T00:00:00"/>
    <d v="1899-12-30T16:15:00"/>
    <d v="1899-12-30T16:15:00"/>
    <m/>
    <x v="1"/>
    <s v="JAR"/>
    <d v="2019-12-05T16:30:00"/>
    <s v="Clariant"/>
    <s v="SCHENKER"/>
    <s v="Descarga"/>
    <x v="0"/>
    <n v="1"/>
    <n v="1"/>
    <x v="0"/>
    <s v="VARIOS"/>
    <s v="Proveedor Inyección"/>
    <s v="PALAU"/>
    <m/>
    <m/>
    <m/>
    <m/>
    <m/>
    <x v="14"/>
    <x v="23"/>
    <x v="119"/>
    <m/>
    <n v="0"/>
    <x v="1"/>
    <x v="1"/>
    <s v="N/A"/>
    <s v="N/A"/>
    <s v="N/A"/>
    <n v="1"/>
    <n v="0"/>
    <s v="PROVEEDORES"/>
    <x v="5"/>
    <x v="2"/>
    <m/>
    <m/>
    <m/>
  </r>
  <r>
    <d v="2019-12-05T00:00:00"/>
    <d v="1899-12-30T16:00:00"/>
    <d v="1899-12-30T16:00:00"/>
    <m/>
    <x v="1"/>
    <s v="JAR"/>
    <d v="2019-12-05T16:00:00"/>
    <m/>
    <s v="GONZATRANS"/>
    <s v="Carga"/>
    <x v="0"/>
    <n v="8"/>
    <n v="16"/>
    <x v="0"/>
    <s v="GONZATRANS"/>
    <s v="Recogida diaria"/>
    <s v="varios"/>
    <m/>
    <m/>
    <m/>
    <m/>
    <n v="30"/>
    <x v="4"/>
    <x v="247"/>
    <x v="13"/>
    <m/>
    <n v="0"/>
    <x v="0"/>
    <x v="0"/>
    <s v="SI"/>
    <s v="SI"/>
    <s v="SI"/>
    <n v="0"/>
    <n v="1"/>
    <s v="TRANS. PROPIO"/>
    <x v="49"/>
    <x v="12"/>
    <m/>
    <m/>
    <m/>
  </r>
  <r>
    <d v="2019-12-05T00:00:00"/>
    <d v="1899-12-30T17:30:00"/>
    <d v="1899-12-30T17:30:00"/>
    <m/>
    <x v="1"/>
    <s v="JAR"/>
    <d v="2019-12-05T17:30:00"/>
    <n v="30840"/>
    <s v="TRANSABADELL"/>
    <s v="Carga"/>
    <x v="0"/>
    <n v="1"/>
    <n v="1"/>
    <x v="0"/>
    <s v="VARIOS"/>
    <s v="Retira cliente Roto"/>
    <s v="Guipuzcoa"/>
    <m/>
    <m/>
    <m/>
    <m/>
    <n v="10"/>
    <x v="5"/>
    <x v="247"/>
    <x v="56"/>
    <m/>
    <n v="0"/>
    <x v="0"/>
    <x v="0"/>
    <s v="SI"/>
    <s v="SI"/>
    <s v="SI"/>
    <n v="0"/>
    <n v="1"/>
    <s v="CLIENTES"/>
    <x v="49"/>
    <x v="12"/>
    <m/>
    <m/>
    <m/>
  </r>
  <r>
    <d v="2019-12-05T00:00:00"/>
    <d v="1899-12-30T18:30:00"/>
    <d v="1899-12-30T18:30:00"/>
    <m/>
    <x v="1"/>
    <s v="JAR"/>
    <d v="2019-12-05T18:30:00"/>
    <m/>
    <s v="SUS MEDIOS"/>
    <s v="Descarga"/>
    <x v="0"/>
    <n v="4"/>
    <n v="5"/>
    <x v="0"/>
    <s v="MADERAS VIRREY"/>
    <s v="Proveedor Inyección"/>
    <s v="PALAU"/>
    <m/>
    <m/>
    <m/>
    <m/>
    <n v="20"/>
    <x v="6"/>
    <x v="247"/>
    <x v="48"/>
    <m/>
    <n v="0"/>
    <x v="0"/>
    <x v="0"/>
    <s v="SI"/>
    <s v="SI"/>
    <s v="SI"/>
    <n v="0"/>
    <n v="1"/>
    <s v="PROVEEDORES"/>
    <x v="49"/>
    <x v="12"/>
    <m/>
    <m/>
    <m/>
  </r>
  <r>
    <d v="2019-12-09T00:00:00"/>
    <d v="1899-12-30T16:30:00"/>
    <d v="1899-12-30T16:30:00"/>
    <m/>
    <x v="1"/>
    <s v="JAR"/>
    <d v="2019-12-09T16:30:00"/>
    <m/>
    <s v="TRANSPARETS"/>
    <s v="Carga"/>
    <x v="0"/>
    <n v="4"/>
    <n v="2"/>
    <x v="0"/>
    <s v="AQUA AMBIENT"/>
    <s v="Retira cliente Roto"/>
    <s v="Varios"/>
    <m/>
    <m/>
    <m/>
    <m/>
    <n v="15"/>
    <x v="4"/>
    <x v="248"/>
    <x v="8"/>
    <m/>
    <n v="0"/>
    <x v="0"/>
    <x v="0"/>
    <s v="SI"/>
    <s v="SI"/>
    <s v="SI"/>
    <n v="0"/>
    <n v="1"/>
    <s v="CLIENTES"/>
    <x v="50"/>
    <x v="12"/>
    <m/>
    <m/>
    <m/>
  </r>
  <r>
    <d v="2019-12-09T00:00:00"/>
    <d v="1899-12-30T17:00:00"/>
    <d v="1899-12-30T17:00:00"/>
    <m/>
    <x v="1"/>
    <s v="JAR"/>
    <d v="2019-12-09T17:00:00"/>
    <m/>
    <s v="TRANSABADELL"/>
    <s v="Carga"/>
    <x v="0"/>
    <n v="1"/>
    <n v="1"/>
    <x v="0"/>
    <s v="TRANSABADELL"/>
    <s v="DDP Cliente Inyección"/>
    <s v="varios"/>
    <m/>
    <m/>
    <m/>
    <m/>
    <n v="20"/>
    <x v="6"/>
    <x v="248"/>
    <x v="41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17:00:00"/>
    <d v="1899-12-30T17:00:00"/>
    <m/>
    <x v="1"/>
    <s v="JAR"/>
    <d v="2019-12-10T17:00:00"/>
    <m/>
    <s v="TRANSABADELL"/>
    <s v="Carga"/>
    <x v="0"/>
    <n v="1"/>
    <n v="1"/>
    <x v="0"/>
    <s v="TRANSABADELL"/>
    <s v="DDP Cliente Inyección"/>
    <s v="varios"/>
    <m/>
    <m/>
    <m/>
    <m/>
    <n v="30"/>
    <x v="6"/>
    <x v="249"/>
    <x v="41"/>
    <m/>
    <n v="0"/>
    <x v="0"/>
    <x v="0"/>
    <s v="SI"/>
    <s v="SI"/>
    <s v="SI"/>
    <n v="0"/>
    <n v="1"/>
    <s v="TRANS. PROPIO"/>
    <x v="50"/>
    <x v="12"/>
    <m/>
    <m/>
    <m/>
  </r>
  <r>
    <d v="2019-12-11T00:00:00"/>
    <d v="1899-12-30T17:00:00"/>
    <d v="1899-12-30T17:00:00"/>
    <m/>
    <x v="1"/>
    <s v="JAR"/>
    <d v="2019-12-11T17:00:00"/>
    <m/>
    <s v="TRANSABADELL"/>
    <s v="Carga"/>
    <x v="0"/>
    <n v="1"/>
    <n v="1"/>
    <x v="0"/>
    <s v="TRANSABADELL"/>
    <s v="DDP Cliente Inyección"/>
    <s v="varios"/>
    <m/>
    <m/>
    <m/>
    <m/>
    <n v="15"/>
    <x v="6"/>
    <x v="250"/>
    <x v="41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17:00:00"/>
    <d v="1899-12-30T17:00:00"/>
    <m/>
    <x v="1"/>
    <s v="JAR"/>
    <d v="2019-12-13T17:00:00"/>
    <m/>
    <s v="TRANSABADELL"/>
    <s v="Carga"/>
    <x v="0"/>
    <n v="1"/>
    <n v="1"/>
    <x v="0"/>
    <s v="TRANSABADELL"/>
    <s v="DDP Cliente Inyección"/>
    <s v="varios"/>
    <m/>
    <m/>
    <m/>
    <m/>
    <n v="15"/>
    <x v="6"/>
    <x v="251"/>
    <x v="41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16:30:00"/>
    <d v="1899-12-30T16:30:00"/>
    <m/>
    <x v="1"/>
    <s v="JAR"/>
    <d v="2019-12-10T16:30:00"/>
    <m/>
    <s v="TRANSPARETS"/>
    <s v="Carga"/>
    <x v="0"/>
    <n v="4"/>
    <n v="2"/>
    <x v="0"/>
    <s v="AQUA AMBIENT"/>
    <s v="Retira cliente Roto"/>
    <s v="Varios"/>
    <m/>
    <m/>
    <m/>
    <m/>
    <n v="20"/>
    <x v="10"/>
    <x v="249"/>
    <x v="8"/>
    <m/>
    <n v="0"/>
    <x v="0"/>
    <x v="0"/>
    <s v="SI"/>
    <s v="SI"/>
    <s v="SI"/>
    <n v="0"/>
    <n v="1"/>
    <s v="CLIENTES"/>
    <x v="50"/>
    <x v="12"/>
    <m/>
    <m/>
    <m/>
  </r>
  <r>
    <d v="2019-12-11T00:00:00"/>
    <d v="1899-12-30T16:30:00"/>
    <d v="1899-12-30T16:30:00"/>
    <m/>
    <x v="1"/>
    <s v="JAR"/>
    <d v="2019-12-11T16:30:00"/>
    <m/>
    <s v="TRANSPARETS"/>
    <s v="Carga"/>
    <x v="0"/>
    <n v="4"/>
    <n v="2"/>
    <x v="0"/>
    <s v="AQUA AMBIENT"/>
    <s v="Retira cliente Roto"/>
    <s v="Varios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12T00:00:00"/>
    <d v="1899-12-30T16:30:00"/>
    <d v="1899-12-30T16:30:00"/>
    <m/>
    <x v="1"/>
    <s v="JAR"/>
    <d v="2019-12-12T16:30:00"/>
    <m/>
    <s v="TRANSPARETS"/>
    <s v="Carga"/>
    <x v="0"/>
    <n v="4"/>
    <n v="2"/>
    <x v="0"/>
    <s v="AQUA AMBIENT"/>
    <s v="Retira cliente Roto"/>
    <s v="Varios"/>
    <m/>
    <m/>
    <m/>
    <m/>
    <n v="20"/>
    <x v="2"/>
    <x v="252"/>
    <x v="3"/>
    <m/>
    <n v="0"/>
    <x v="0"/>
    <x v="0"/>
    <s v="SI"/>
    <s v="SI"/>
    <s v="Adelanto"/>
    <n v="0"/>
    <n v="1"/>
    <s v="CLIENTES"/>
    <x v="50"/>
    <x v="12"/>
    <m/>
    <m/>
    <m/>
  </r>
  <r>
    <d v="2019-12-13T00:00:00"/>
    <d v="1899-12-30T16:30:00"/>
    <d v="1899-12-30T16:30:00"/>
    <m/>
    <x v="1"/>
    <s v="JAR"/>
    <d v="2019-12-13T16:30:00"/>
    <m/>
    <s v="TRANSPARETS"/>
    <s v="Carga"/>
    <x v="0"/>
    <n v="4"/>
    <n v="2"/>
    <x v="0"/>
    <s v="AQUA AMBIENT"/>
    <s v="Retira cliente Roto"/>
    <s v="Varios"/>
    <m/>
    <m/>
    <m/>
    <m/>
    <n v="20"/>
    <x v="4"/>
    <x v="251"/>
    <x v="8"/>
    <m/>
    <n v="0"/>
    <x v="0"/>
    <x v="0"/>
    <s v="SI"/>
    <s v="SI"/>
    <s v="SI"/>
    <n v="0"/>
    <n v="1"/>
    <s v="CLIENTES"/>
    <x v="50"/>
    <x v="12"/>
    <m/>
    <m/>
    <m/>
  </r>
  <r>
    <d v="2019-12-09T00:00:00"/>
    <d v="1899-12-30T08:30:00"/>
    <d v="1899-12-30T08:30:00"/>
    <m/>
    <x v="1"/>
    <s v="JAR"/>
    <d v="2019-12-09T08:30:00"/>
    <m/>
    <s v="DAVID BERTRAN"/>
    <s v="Carga"/>
    <x v="0"/>
    <n v="4"/>
    <n v="6"/>
    <x v="0"/>
    <s v="RESIDUOS "/>
    <s v="Recogida diaria"/>
    <s v="La Llagosta"/>
    <m/>
    <m/>
    <m/>
    <m/>
    <n v="20"/>
    <x v="2"/>
    <x v="248"/>
    <x v="20"/>
    <m/>
    <n v="0"/>
    <x v="0"/>
    <x v="0"/>
    <s v="SI"/>
    <s v="SI"/>
    <s v="SI"/>
    <n v="0"/>
    <n v="1"/>
    <s v="TRANS. PROPIO"/>
    <x v="50"/>
    <x v="12"/>
    <m/>
    <m/>
    <m/>
  </r>
  <r>
    <d v="2019-12-09T00:00:00"/>
    <d v="1899-12-30T11:30:00"/>
    <d v="1899-12-30T11:30:00"/>
    <m/>
    <x v="1"/>
    <s v="JAR"/>
    <d v="2019-12-09T11:30:00"/>
    <m/>
    <s v="COBARPLAS"/>
    <s v="Descarga"/>
    <x v="0"/>
    <n v="6"/>
    <n v="10"/>
    <x v="0"/>
    <s v="COBARPLAST"/>
    <s v="Proveedor Roto"/>
    <s v="PALAU"/>
    <m/>
    <m/>
    <m/>
    <m/>
    <n v="40"/>
    <x v="2"/>
    <x v="248"/>
    <x v="3"/>
    <m/>
    <n v="0"/>
    <x v="0"/>
    <x v="0"/>
    <s v="SI"/>
    <s v="SI"/>
    <s v="SI"/>
    <n v="0"/>
    <n v="1"/>
    <s v="PROVEEDORES"/>
    <x v="50"/>
    <x v="12"/>
    <m/>
    <m/>
    <m/>
  </r>
  <r>
    <d v="2019-12-09T00:00:00"/>
    <d v="1899-12-30T10:45:00"/>
    <d v="1899-12-30T10:45:00"/>
    <m/>
    <x v="1"/>
    <s v="JAR"/>
    <d v="2019-12-09T11:00:00"/>
    <m/>
    <s v="SUS MEDIOS"/>
    <s v="Descarga"/>
    <x v="0"/>
    <n v="2"/>
    <n v="3"/>
    <x v="0"/>
    <s v="MADERAS VIRREY"/>
    <s v="Proveedor Inyección"/>
    <s v="PALAU"/>
    <m/>
    <m/>
    <m/>
    <m/>
    <n v="20"/>
    <x v="15"/>
    <x v="248"/>
    <x v="32"/>
    <m/>
    <n v="0"/>
    <x v="0"/>
    <x v="0"/>
    <s v="SI"/>
    <s v="SI"/>
    <s v="SI"/>
    <n v="0"/>
    <n v="1"/>
    <s v="PROVEEDORES"/>
    <x v="50"/>
    <x v="12"/>
    <m/>
    <m/>
    <m/>
  </r>
  <r>
    <d v="2019-12-10T00:00:00"/>
    <d v="1899-12-30T08:00:00"/>
    <d v="1899-12-30T08:00:00"/>
    <m/>
    <x v="1"/>
    <s v="JAR"/>
    <d v="2019-12-10T08:00:00"/>
    <s v="CB-1559"/>
    <s v="NOUTRANSPORT"/>
    <s v="Descarga"/>
    <x v="1"/>
    <n v="13.5"/>
    <n v="26"/>
    <x v="0"/>
    <s v="SCHOELLER POLONIA"/>
    <s v="Filial Import"/>
    <s v="PALAU"/>
    <m/>
    <m/>
    <m/>
    <m/>
    <n v="20"/>
    <x v="2"/>
    <x v="249"/>
    <x v="14"/>
    <m/>
    <n v="1"/>
    <x v="0"/>
    <x v="0"/>
    <s v="SI"/>
    <s v="SI"/>
    <s v="Retraso"/>
    <n v="1"/>
    <n v="0"/>
    <s v="TRANS. PROPIO"/>
    <x v="50"/>
    <x v="12"/>
    <m/>
    <m/>
    <m/>
  </r>
  <r>
    <d v="2019-12-09T00:00:00"/>
    <d v="1899-12-30T13:00:00"/>
    <d v="1899-12-30T13:00:00"/>
    <m/>
    <x v="1"/>
    <s v="JAR"/>
    <d v="2019-12-09T13:00:00"/>
    <n v="30861"/>
    <s v="GARVI"/>
    <s v="Carga"/>
    <x v="0"/>
    <n v="2"/>
    <n v="1"/>
    <x v="0"/>
    <s v="VARIOS"/>
    <s v="DDP Cliente Roto"/>
    <s v="Alava"/>
    <m/>
    <m/>
    <m/>
    <m/>
    <n v="15"/>
    <x v="2"/>
    <x v="248"/>
    <x v="37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08:30:00"/>
    <d v="1899-12-30T08:30:00"/>
    <m/>
    <x v="1"/>
    <s v="JAR"/>
    <d v="2019-12-10T08:30:00"/>
    <n v="30961"/>
    <s v="COMILLAS"/>
    <s v="Carga"/>
    <x v="0"/>
    <n v="1"/>
    <n v="1"/>
    <x v="0"/>
    <s v="EVOPACK SOLUTIONS"/>
    <s v="Retira cliente Inyección"/>
    <s v="Granollers"/>
    <m/>
    <m/>
    <m/>
    <m/>
    <n v="10"/>
    <x v="2"/>
    <x v="249"/>
    <x v="26"/>
    <m/>
    <n v="0"/>
    <x v="0"/>
    <x v="0"/>
    <s v="SI"/>
    <s v="SI"/>
    <s v="Retraso"/>
    <n v="1"/>
    <n v="0"/>
    <s v="CLIENTES"/>
    <x v="50"/>
    <x v="12"/>
    <m/>
    <m/>
    <m/>
  </r>
  <r>
    <d v="2019-12-10T00:00:00"/>
    <d v="1899-12-30T07:30:00"/>
    <d v="1899-12-30T07:30:00"/>
    <m/>
    <x v="1"/>
    <s v="JAR"/>
    <d v="2019-12-10T07:30:00"/>
    <n v="30940"/>
    <s v="SUS MEDIOS"/>
    <s v="Carga"/>
    <x v="0"/>
    <n v="1"/>
    <n v="1"/>
    <x v="0"/>
    <s v="VARIOS"/>
    <s v="Retira cliente Inyección"/>
    <s v="Barcelona"/>
    <m/>
    <m/>
    <m/>
    <m/>
    <n v="15"/>
    <x v="2"/>
    <x v="249"/>
    <x v="18"/>
    <m/>
    <n v="0"/>
    <x v="0"/>
    <x v="0"/>
    <s v="SI"/>
    <s v="SI"/>
    <s v="SI"/>
    <n v="0"/>
    <n v="1"/>
    <s v="CLIENTES"/>
    <x v="50"/>
    <x v="12"/>
    <m/>
    <m/>
    <m/>
  </r>
  <r>
    <d v="2019-12-09T00:00:00"/>
    <d v="1899-12-30T16:00:00"/>
    <d v="1899-12-30T16:00:00"/>
    <m/>
    <x v="1"/>
    <s v="JAR"/>
    <d v="2019-12-09T16:00:00"/>
    <m/>
    <s v="GARVI"/>
    <s v="Carga"/>
    <x v="0"/>
    <n v="7"/>
    <n v="14"/>
    <x v="0"/>
    <s v="POLIURETANOS RIVAS"/>
    <s v="Proveedor Roto"/>
    <s v="zaragoza"/>
    <m/>
    <m/>
    <m/>
    <m/>
    <n v="30"/>
    <x v="4"/>
    <x v="248"/>
    <x v="13"/>
    <m/>
    <n v="0"/>
    <x v="0"/>
    <x v="0"/>
    <s v="SI"/>
    <s v="SI"/>
    <s v="SI"/>
    <n v="0"/>
    <n v="1"/>
    <s v="PROVEEDORES"/>
    <x v="50"/>
    <x v="12"/>
    <m/>
    <m/>
    <m/>
  </r>
  <r>
    <d v="2019-12-09T00:00:00"/>
    <d v="1899-12-30T13:30:00"/>
    <d v="1899-12-30T13:30:00"/>
    <m/>
    <x v="1"/>
    <s v="JAR"/>
    <d v="2019-12-09T13:30:00"/>
    <n v="30669"/>
    <s v="GONZATRANS"/>
    <s v="Carga"/>
    <x v="0"/>
    <n v="7"/>
    <n v="13"/>
    <x v="0"/>
    <s v="KH VIVES"/>
    <s v="DDP Cliente Inyección"/>
    <s v="Valencia"/>
    <m/>
    <m/>
    <m/>
    <m/>
    <n v="30"/>
    <x v="2"/>
    <x v="248"/>
    <x v="6"/>
    <m/>
    <n v="0"/>
    <x v="0"/>
    <x v="0"/>
    <s v="SI"/>
    <s v="SI"/>
    <s v="SI"/>
    <n v="0"/>
    <n v="1"/>
    <s v="TRANS. PROPIO"/>
    <x v="50"/>
    <x v="12"/>
    <m/>
    <m/>
    <m/>
  </r>
  <r>
    <d v="2019-12-09T00:00:00"/>
    <d v="1899-12-30T11:00:00"/>
    <m/>
    <m/>
    <x v="0"/>
    <s v="JAR"/>
    <d v="2019-12-09T11:00:00"/>
    <m/>
    <s v="BCN EXPRESS"/>
    <s v="Descarga"/>
    <x v="0"/>
    <n v="1"/>
    <n v="1"/>
    <x v="0"/>
    <s v="QOLORTECH"/>
    <s v="Proveedor Inyección"/>
    <s v="PALAU"/>
    <m/>
    <m/>
    <m/>
    <m/>
    <n v="10"/>
    <x v="15"/>
    <x v="248"/>
    <x v="2"/>
    <m/>
    <n v="0"/>
    <x v="0"/>
    <x v="0"/>
    <s v="No"/>
    <s v="Sin cita"/>
    <s v="Sin cita"/>
    <n v="1"/>
    <n v="0"/>
    <s v="PROVEEDORES"/>
    <x v="50"/>
    <x v="12"/>
    <m/>
    <m/>
    <m/>
  </r>
  <r>
    <d v="2019-12-09T00:00:00"/>
    <d v="1899-12-30T12:30:00"/>
    <d v="1899-12-30T12:30:00"/>
    <m/>
    <x v="1"/>
    <s v="JAR"/>
    <d v="2019-12-09T12:30:00"/>
    <s v="MAZAROTAS"/>
    <s v="DAVID BERTRAN"/>
    <s v="Carga"/>
    <x v="0"/>
    <n v="4"/>
    <n v="12"/>
    <x v="0"/>
    <s v="RESIDUOS "/>
    <s v="Recogida diaria"/>
    <s v="LA LLAGOSTA"/>
    <m/>
    <m/>
    <m/>
    <m/>
    <n v="20"/>
    <x v="2"/>
    <x v="248"/>
    <x v="5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11:30:00"/>
    <d v="1899-12-30T11:30:00"/>
    <m/>
    <x v="1"/>
    <s v="JAR"/>
    <d v="2019-12-10T11:30:00"/>
    <s v="SIRVALAC"/>
    <s v="SUS MEDIOS"/>
    <s v="Descarga"/>
    <x v="0"/>
    <n v="1"/>
    <n v="2"/>
    <x v="0"/>
    <s v="VARIOS"/>
    <s v="Proveedor Inyección"/>
    <s v="PALAU"/>
    <m/>
    <m/>
    <m/>
    <m/>
    <n v="10"/>
    <x v="5"/>
    <x v="249"/>
    <x v="3"/>
    <m/>
    <n v="0"/>
    <x v="0"/>
    <x v="0"/>
    <s v="SI"/>
    <s v="SI"/>
    <s v="SI"/>
    <n v="0"/>
    <n v="1"/>
    <s v="PROVEEDORES"/>
    <x v="50"/>
    <x v="12"/>
    <m/>
    <m/>
    <m/>
  </r>
  <r>
    <d v="2019-12-09T00:00:00"/>
    <d v="1899-12-30T15:30:00"/>
    <m/>
    <m/>
    <x v="0"/>
    <s v="JAR"/>
    <d v="2019-12-09T15:30:00"/>
    <n v="30875"/>
    <s v="DHL"/>
    <s v="Carga"/>
    <x v="0"/>
    <n v="3"/>
    <n v="5"/>
    <x v="0"/>
    <s v="FERRETERIA UNCETA"/>
    <s v="Retira cliente Inyección"/>
    <s v="Guipuzcoa"/>
    <m/>
    <m/>
    <m/>
    <m/>
    <n v="20"/>
    <x v="6"/>
    <x v="248"/>
    <x v="7"/>
    <m/>
    <n v="0"/>
    <x v="0"/>
    <x v="0"/>
    <s v="No"/>
    <s v="Sin cita"/>
    <s v="Sin cita"/>
    <n v="1"/>
    <n v="0"/>
    <s v="CLIENTES"/>
    <x v="50"/>
    <x v="12"/>
    <m/>
    <m/>
    <m/>
  </r>
  <r>
    <d v="2019-12-10T00:00:00"/>
    <d v="1899-12-30T13:00:00"/>
    <d v="1899-12-30T13:00:00"/>
    <m/>
    <x v="1"/>
    <s v="JAR"/>
    <d v="2019-12-10T13:00:00"/>
    <n v="31019"/>
    <s v="CBL"/>
    <s v="Carga"/>
    <x v="0"/>
    <n v="1"/>
    <n v="1"/>
    <x v="0"/>
    <s v="PLASTIPON U E"/>
    <s v="Retira cliente Roto"/>
    <s v="Pontevedra"/>
    <m/>
    <m/>
    <m/>
    <m/>
    <n v="10"/>
    <x v="2"/>
    <x v="249"/>
    <x v="37"/>
    <m/>
    <n v="0"/>
    <x v="0"/>
    <x v="0"/>
    <s v="SI"/>
    <s v="SI"/>
    <s v="SI"/>
    <n v="0"/>
    <n v="1"/>
    <s v="CLIENTES"/>
    <x v="50"/>
    <x v="12"/>
    <m/>
    <m/>
    <m/>
  </r>
  <r>
    <d v="2019-12-09T00:00:00"/>
    <d v="1899-12-30T19:30:00"/>
    <d v="1899-12-30T19:30:00"/>
    <m/>
    <x v="1"/>
    <s v="JAR"/>
    <d v="2019-12-09T19:30:00"/>
    <n v="6008196"/>
    <s v="BREGER"/>
    <s v="Carga"/>
    <x v="1"/>
    <n v="13.5"/>
    <n v="22"/>
    <x v="0"/>
    <s v="SCHOELLER FRANCIA"/>
    <s v="Retira cliente Filial"/>
    <s v="France"/>
    <m/>
    <m/>
    <m/>
    <m/>
    <n v="40"/>
    <x v="4"/>
    <x v="248"/>
    <x v="49"/>
    <m/>
    <n v="1"/>
    <x v="0"/>
    <x v="0"/>
    <s v="SI"/>
    <s v="SI"/>
    <s v="SI"/>
    <n v="0"/>
    <n v="1"/>
    <s v="CLIENTES"/>
    <x v="50"/>
    <x v="12"/>
    <m/>
    <m/>
    <m/>
  </r>
  <r>
    <d v="2019-12-09T00:00:00"/>
    <d v="1899-12-30T18:00:00"/>
    <d v="1899-12-30T18:00:00"/>
    <m/>
    <x v="1"/>
    <s v="JAR"/>
    <d v="2019-12-09T18:00:00"/>
    <m/>
    <s v="TRANSPARETS"/>
    <s v="Carga"/>
    <x v="0"/>
    <n v="4"/>
    <n v="2"/>
    <x v="0"/>
    <s v="AQUA AMBIENT"/>
    <s v="Retira cliente Roto"/>
    <s v="Varios"/>
    <m/>
    <m/>
    <m/>
    <m/>
    <n v="20"/>
    <x v="6"/>
    <x v="248"/>
    <x v="47"/>
    <m/>
    <n v="0"/>
    <x v="0"/>
    <x v="0"/>
    <s v="SI"/>
    <s v="SI"/>
    <s v="SI"/>
    <n v="0"/>
    <n v="1"/>
    <s v="CLIENTES"/>
    <x v="50"/>
    <x v="12"/>
    <m/>
    <m/>
    <m/>
  </r>
  <r>
    <d v="2019-12-10T00:00:00"/>
    <d v="1899-12-30T08:15:00"/>
    <d v="1899-12-30T08:15:00"/>
    <m/>
    <x v="1"/>
    <s v="JAR"/>
    <d v="2019-12-10T08:30:00"/>
    <n v="31024"/>
    <s v="DAVID BERTRAN"/>
    <s v="Carga"/>
    <x v="0"/>
    <n v="2"/>
    <n v="3"/>
    <x v="0"/>
    <s v="DAVID BERTRAN"/>
    <s v="DDP Cliente Inyección"/>
    <s v="Olost de Lluçanet"/>
    <m/>
    <m/>
    <m/>
    <m/>
    <n v="10"/>
    <x v="15"/>
    <x v="249"/>
    <x v="94"/>
    <m/>
    <n v="0"/>
    <x v="0"/>
    <x v="0"/>
    <s v="SI"/>
    <s v="SI"/>
    <s v="SI"/>
    <n v="0"/>
    <n v="1"/>
    <s v="TRANS. PROPIO"/>
    <x v="50"/>
    <x v="12"/>
    <m/>
    <m/>
    <m/>
  </r>
  <r>
    <d v="2019-12-10T00:00:00"/>
    <d v="1899-12-30T15:00:00"/>
    <d v="1899-12-30T15:00:00"/>
    <m/>
    <x v="1"/>
    <s v="JAR"/>
    <d v="2019-12-10T15:00:00"/>
    <n v="30919"/>
    <s v="BCN EXPRESS"/>
    <s v="Carga"/>
    <x v="0"/>
    <n v="1"/>
    <n v="1"/>
    <x v="0"/>
    <s v="SCHOELLER BELGICA"/>
    <s v="DDP Cliente Filial"/>
    <s v="Beringer"/>
    <m/>
    <m/>
    <m/>
    <m/>
    <n v="10"/>
    <x v="0"/>
    <x v="249"/>
    <x v="37"/>
    <m/>
    <n v="0"/>
    <x v="0"/>
    <x v="0"/>
    <s v="SI"/>
    <s v="SI"/>
    <s v="Adelanto"/>
    <n v="0"/>
    <n v="1"/>
    <s v="TRANS. PROPIO"/>
    <x v="50"/>
    <x v="12"/>
    <m/>
    <m/>
    <m/>
  </r>
  <r>
    <d v="2019-12-10T00:00:00"/>
    <d v="1899-12-30T14:00:00"/>
    <d v="1899-12-30T14:00:00"/>
    <m/>
    <x v="1"/>
    <s v="JAR"/>
    <d v="2019-12-10T14:00:00"/>
    <m/>
    <s v="GONZATRANS"/>
    <s v="Carga"/>
    <x v="0"/>
    <n v="8"/>
    <n v="16"/>
    <x v="0"/>
    <s v="GONZATRANS"/>
    <s v="Recogida diaria"/>
    <s v="varios"/>
    <m/>
    <m/>
    <m/>
    <m/>
    <n v="30"/>
    <x v="0"/>
    <x v="249"/>
    <x v="6"/>
    <m/>
    <n v="0"/>
    <x v="0"/>
    <x v="0"/>
    <s v="SI"/>
    <s v="SI"/>
    <s v="Adelanto"/>
    <n v="0"/>
    <n v="1"/>
    <s v="TRANS. PROPIO"/>
    <x v="50"/>
    <x v="12"/>
    <m/>
    <m/>
    <m/>
  </r>
  <r>
    <d v="2019-12-16T00:00:00"/>
    <d v="1899-12-30T12:00:00"/>
    <d v="1899-12-30T12:00:00"/>
    <m/>
    <x v="1"/>
    <s v="JAR"/>
    <d v="2019-12-16T12:00:00"/>
    <n v="30665"/>
    <s v="GONZATRANS"/>
    <s v="Carga"/>
    <x v="1"/>
    <n v="13.5"/>
    <n v="26"/>
    <x v="0"/>
    <s v="NOVALTIA"/>
    <s v="DDP Cliente Inyección"/>
    <s v="zaragoza"/>
    <m/>
    <m/>
    <m/>
    <m/>
    <n v="45"/>
    <x v="4"/>
    <x v="253"/>
    <x v="14"/>
    <m/>
    <n v="1"/>
    <x v="0"/>
    <x v="0"/>
    <s v="SI"/>
    <s v="SI"/>
    <s v="Adelanto"/>
    <n v="0"/>
    <n v="1"/>
    <s v="TRANS. PROPIO"/>
    <x v="51"/>
    <x v="12"/>
    <m/>
    <m/>
    <m/>
  </r>
  <r>
    <d v="2019-12-10T00:00:00"/>
    <d v="1899-12-30T12:30:00"/>
    <m/>
    <m/>
    <x v="0"/>
    <s v="JAR"/>
    <d v="2019-12-10T12:30:00"/>
    <m/>
    <s v="TGV"/>
    <s v="Carga"/>
    <x v="0"/>
    <n v="1"/>
    <n v="1"/>
    <x v="0"/>
    <s v="PERSICO - MOLDES"/>
    <s v="Proveedor Roto"/>
    <s v="Italia"/>
    <m/>
    <m/>
    <m/>
    <m/>
    <n v="15"/>
    <x v="2"/>
    <x v="249"/>
    <x v="5"/>
    <m/>
    <n v="0"/>
    <x v="0"/>
    <x v="0"/>
    <s v="No"/>
    <s v="Sin cita"/>
    <s v="Sin cita"/>
    <n v="1"/>
    <n v="0"/>
    <s v="PROVEEDORES"/>
    <x v="50"/>
    <x v="12"/>
    <m/>
    <m/>
    <m/>
  </r>
  <r>
    <d v="2019-12-11T00:00:00"/>
    <d v="1899-12-30T12:00:00"/>
    <d v="1899-12-30T12:00:00"/>
    <m/>
    <x v="1"/>
    <s v="JAR"/>
    <d v="2019-12-11T12:00:00"/>
    <n v="30921"/>
    <s v="KUEHNE NAGEL"/>
    <s v="Carga"/>
    <x v="0"/>
    <n v="5"/>
    <n v="9"/>
    <x v="0"/>
    <s v="STORE &amp; GO "/>
    <s v="Retira cliente Inyección"/>
    <s v="Portugal"/>
    <m/>
    <m/>
    <m/>
    <m/>
    <n v="20"/>
    <x v="6"/>
    <x v="250"/>
    <x v="7"/>
    <m/>
    <n v="0"/>
    <x v="0"/>
    <x v="0"/>
    <s v="SI"/>
    <s v="SI"/>
    <s v="Retraso"/>
    <n v="1"/>
    <n v="0"/>
    <s v="CLIENTES"/>
    <x v="50"/>
    <x v="12"/>
    <m/>
    <m/>
    <m/>
  </r>
  <r>
    <d v="2019-12-11T00:00:00"/>
    <d v="1899-12-30T10:00:00"/>
    <d v="1899-12-30T10:00:00"/>
    <m/>
    <x v="1"/>
    <s v="JAR"/>
    <d v="2019-12-11T10:00:00"/>
    <n v="608025"/>
    <s v="BREGER"/>
    <s v="Carga"/>
    <x v="0"/>
    <n v="4"/>
    <n v="16"/>
    <x v="0"/>
    <s v="SCHOELLER FRANCIA"/>
    <s v="Retira cliente Filial"/>
    <s v="France"/>
    <m/>
    <m/>
    <m/>
    <m/>
    <n v="30"/>
    <x v="2"/>
    <x v="250"/>
    <x v="14"/>
    <m/>
    <n v="0"/>
    <x v="0"/>
    <x v="0"/>
    <s v="SI"/>
    <s v="SI"/>
    <s v="SI"/>
    <n v="0"/>
    <n v="1"/>
    <s v="CLIENTES"/>
    <x v="50"/>
    <x v="12"/>
    <m/>
    <m/>
    <m/>
  </r>
  <r>
    <d v="2019-12-12T00:00:00"/>
    <d v="1899-12-30T10:00:00"/>
    <d v="1899-12-30T10:00:00"/>
    <m/>
    <x v="1"/>
    <s v="JAR"/>
    <d v="2019-12-12T10:00:00"/>
    <n v="608025"/>
    <s v="BREGER"/>
    <s v="Carga"/>
    <x v="0"/>
    <n v="4"/>
    <n v="16"/>
    <x v="0"/>
    <s v="SCHOELLER FRANCIA"/>
    <s v="Retira cliente Filial"/>
    <s v="France"/>
    <m/>
    <m/>
    <m/>
    <m/>
    <n v="30"/>
    <x v="2"/>
    <x v="252"/>
    <x v="14"/>
    <m/>
    <n v="0"/>
    <x v="0"/>
    <x v="0"/>
    <s v="SI"/>
    <s v="SI"/>
    <s v="SI"/>
    <n v="0"/>
    <n v="1"/>
    <s v="CLIENTES"/>
    <x v="50"/>
    <x v="12"/>
    <m/>
    <m/>
    <m/>
  </r>
  <r>
    <d v="2019-12-11T00:00:00"/>
    <d v="1899-12-30T08:30:00"/>
    <d v="1899-12-30T08:30:00"/>
    <m/>
    <x v="1"/>
    <s v="JAR"/>
    <d v="2019-12-11T08:30:00"/>
    <m/>
    <s v="DAVID BERTRAN"/>
    <s v="Carga"/>
    <x v="0"/>
    <n v="4"/>
    <n v="6"/>
    <x v="0"/>
    <s v="AQUA AMBIENT"/>
    <s v="DDP Cliente Roto"/>
    <s v="Montmelo"/>
    <m/>
    <m/>
    <m/>
    <m/>
    <n v="20"/>
    <x v="2"/>
    <x v="250"/>
    <x v="20"/>
    <m/>
    <n v="0"/>
    <x v="0"/>
    <x v="0"/>
    <s v="SI"/>
    <s v="SI"/>
    <s v="SI"/>
    <n v="0"/>
    <n v="1"/>
    <s v="TRANS. PROPIO"/>
    <x v="50"/>
    <x v="12"/>
    <m/>
    <m/>
    <m/>
  </r>
  <r>
    <d v="2019-12-12T00:00:00"/>
    <d v="1899-12-30T08:30:00"/>
    <d v="1899-12-30T08:30:00"/>
    <m/>
    <x v="1"/>
    <s v="JAR"/>
    <d v="2019-12-12T08:30:00"/>
    <m/>
    <s v="DAVID BERTRAN"/>
    <s v="Carga"/>
    <x v="0"/>
    <n v="4"/>
    <n v="6"/>
    <x v="0"/>
    <s v="AQUA AMBIENT"/>
    <s v="DDP Cliente Roto"/>
    <s v="Montmelo"/>
    <m/>
    <m/>
    <m/>
    <m/>
    <n v="20"/>
    <x v="2"/>
    <x v="252"/>
    <x v="20"/>
    <m/>
    <n v="0"/>
    <x v="0"/>
    <x v="0"/>
    <s v="SI"/>
    <s v="SI"/>
    <s v="SI"/>
    <n v="0"/>
    <n v="1"/>
    <s v="TRANS. PROPIO"/>
    <x v="50"/>
    <x v="12"/>
    <m/>
    <m/>
    <m/>
  </r>
  <r>
    <d v="2019-12-11T00:00:00"/>
    <d v="1899-12-30T11:30:00"/>
    <d v="1899-12-30T11:30:00"/>
    <m/>
    <x v="1"/>
    <s v="JAR"/>
    <d v="2019-12-11T11:30:00"/>
    <m/>
    <s v="GONZATRANS"/>
    <s v="Descarga"/>
    <x v="1"/>
    <n v="13.5"/>
    <n v="33"/>
    <x v="0"/>
    <s v="SIGMA "/>
    <s v="Proveedor Inyección"/>
    <s v="PALAU"/>
    <m/>
    <m/>
    <m/>
    <m/>
    <n v="60"/>
    <x v="2"/>
    <x v="250"/>
    <x v="3"/>
    <m/>
    <n v="1"/>
    <x v="0"/>
    <x v="0"/>
    <s v="SI"/>
    <s v="SI"/>
    <s v="SI"/>
    <n v="0"/>
    <n v="1"/>
    <s v="PROVEEDORES"/>
    <x v="50"/>
    <x v="12"/>
    <m/>
    <m/>
    <m/>
  </r>
  <r>
    <d v="2019-12-11T00:00:00"/>
    <d v="1899-12-30T11:00:00"/>
    <d v="1899-12-30T11:00:00"/>
    <m/>
    <x v="1"/>
    <s v="JAR"/>
    <d v="2019-12-11T11:00:00"/>
    <n v="6008119"/>
    <s v="NOUTRANSPORT"/>
    <s v="Carga"/>
    <x v="1"/>
    <n v="13.5"/>
    <n v="33"/>
    <x v="0"/>
    <s v="SCHOELLER NRX"/>
    <s v="DDP Cliente Filial"/>
    <s v="Nurieux"/>
    <m/>
    <s v="7059KPW / R8976BCM"/>
    <m/>
    <m/>
    <n v="60"/>
    <x v="0"/>
    <x v="250"/>
    <x v="2"/>
    <m/>
    <n v="1"/>
    <x v="0"/>
    <x v="0"/>
    <s v="SI"/>
    <s v="SI"/>
    <s v="SI"/>
    <n v="0"/>
    <n v="1"/>
    <s v="TRANS. PROPIO"/>
    <x v="50"/>
    <x v="12"/>
    <m/>
    <m/>
    <m/>
  </r>
  <r>
    <d v="2019-12-11T00:00:00"/>
    <d v="1899-12-30T10:30:00"/>
    <d v="1899-12-30T10:30:00"/>
    <m/>
    <x v="1"/>
    <s v="JAR"/>
    <d v="2019-12-11T10:30:00"/>
    <s v="Maquíla"/>
    <s v="DAVID BERTRAN"/>
    <s v="Carga"/>
    <x v="0"/>
    <n v="4"/>
    <n v="12"/>
    <x v="0"/>
    <s v="POLYLIB"/>
    <s v="Recogida diaria"/>
    <s v="Esparraguera"/>
    <m/>
    <m/>
    <m/>
    <m/>
    <n v="30"/>
    <x v="0"/>
    <x v="250"/>
    <x v="1"/>
    <m/>
    <n v="0"/>
    <x v="0"/>
    <x v="0"/>
    <s v="SI"/>
    <s v="SI"/>
    <s v="SI"/>
    <n v="0"/>
    <n v="1"/>
    <s v="TRANS. PROPIO"/>
    <x v="50"/>
    <x v="12"/>
    <m/>
    <m/>
    <m/>
  </r>
  <r>
    <d v="2019-12-12T00:00:00"/>
    <d v="1899-12-30T13:00:00"/>
    <d v="1899-12-30T13:00:00"/>
    <m/>
    <x v="1"/>
    <s v="JAR"/>
    <d v="2019-12-12T13:00:00"/>
    <n v="30618"/>
    <s v="SUS MEDIOS"/>
    <s v="Carga"/>
    <x v="0"/>
    <n v="3"/>
    <n v="5"/>
    <x v="0"/>
    <s v="MARTIN CONTENEDORES"/>
    <s v="Retira cliente Inyección"/>
    <s v="Navarra"/>
    <m/>
    <s v="4929-KPV"/>
    <m/>
    <m/>
    <n v="30"/>
    <x v="4"/>
    <x v="252"/>
    <x v="12"/>
    <m/>
    <n v="0"/>
    <x v="0"/>
    <x v="0"/>
    <s v="SI"/>
    <s v="SI"/>
    <s v="Retraso"/>
    <n v="1"/>
    <n v="0"/>
    <s v="CLIENTES"/>
    <x v="50"/>
    <x v="12"/>
    <m/>
    <m/>
    <m/>
  </r>
  <r>
    <d v="2019-12-12T00:00:00"/>
    <d v="1899-12-30T10:30:00"/>
    <d v="1899-12-30T10:30:00"/>
    <m/>
    <x v="1"/>
    <s v="JAR"/>
    <d v="2019-12-12T10:30:00"/>
    <s v="CB-1555"/>
    <s v="NOUTRANSPORT"/>
    <s v="Descarga"/>
    <x v="1"/>
    <n v="13.5"/>
    <n v="33"/>
    <x v="0"/>
    <s v="SCHOELLER GAILLON"/>
    <s v="Proveedor Filial"/>
    <s v="PALAU"/>
    <m/>
    <m/>
    <m/>
    <m/>
    <n v="60"/>
    <x v="0"/>
    <x v="252"/>
    <x v="20"/>
    <m/>
    <n v="1"/>
    <x v="0"/>
    <x v="0"/>
    <s v="SI"/>
    <s v="SI"/>
    <s v="Adelanto"/>
    <n v="0"/>
    <n v="1"/>
    <s v="PROVEEDORES"/>
    <x v="50"/>
    <x v="12"/>
    <m/>
    <m/>
    <m/>
  </r>
  <r>
    <d v="2019-12-12T00:00:00"/>
    <d v="1899-12-30T11:30:00"/>
    <d v="1899-12-30T11:30:00"/>
    <m/>
    <x v="1"/>
    <s v="JAR"/>
    <d v="2019-12-12T11:30:00"/>
    <m/>
    <s v="GONZATRANS"/>
    <s v="Descarga"/>
    <x v="1"/>
    <n v="13.5"/>
    <n v="33"/>
    <x v="0"/>
    <s v="SIGMA "/>
    <s v="Proveedor Inyección"/>
    <s v="PALAU"/>
    <m/>
    <m/>
    <m/>
    <m/>
    <n v="60"/>
    <x v="2"/>
    <x v="252"/>
    <x v="14"/>
    <m/>
    <n v="1"/>
    <x v="0"/>
    <x v="0"/>
    <s v="SI"/>
    <s v="SI"/>
    <s v="Adelanto"/>
    <n v="0"/>
    <n v="1"/>
    <s v="PROVEEDORES"/>
    <x v="50"/>
    <x v="12"/>
    <m/>
    <m/>
    <m/>
  </r>
  <r>
    <d v="2019-12-12T00:00:00"/>
    <d v="1899-12-30T11:00:00"/>
    <d v="1899-12-30T11:00:00"/>
    <m/>
    <x v="1"/>
    <s v="JAR"/>
    <d v="2019-12-12T11:00:00"/>
    <n v="6008119"/>
    <s v="NOUTRANSPORT"/>
    <s v="Carga"/>
    <x v="1"/>
    <n v="13.5"/>
    <n v="33"/>
    <x v="0"/>
    <s v="SCHOELLER NRX"/>
    <s v="DDP Cliente Filial"/>
    <s v="Nurieux"/>
    <m/>
    <s v="7059KPW / R8976BCM"/>
    <m/>
    <m/>
    <n v="60"/>
    <x v="0"/>
    <x v="252"/>
    <x v="37"/>
    <m/>
    <n v="1"/>
    <x v="0"/>
    <x v="0"/>
    <s v="SI"/>
    <s v="SI"/>
    <s v="Retraso"/>
    <n v="1"/>
    <n v="0"/>
    <s v="TRANS. PROPIO"/>
    <x v="50"/>
    <x v="12"/>
    <m/>
    <m/>
    <m/>
  </r>
  <r>
    <d v="2019-12-11T00:00:00"/>
    <d v="1899-12-30T15:00:00"/>
    <d v="1899-12-30T15:00:00"/>
    <m/>
    <x v="1"/>
    <s v="JAR"/>
    <d v="2019-12-11T15:00:00"/>
    <n v="30934"/>
    <s v="SUS MEDIOS"/>
    <s v="Carga"/>
    <x v="0"/>
    <n v="4"/>
    <n v="8"/>
    <x v="0"/>
    <s v="FIJAPLAST"/>
    <s v="Retira cliente Inyección"/>
    <s v="Granada"/>
    <m/>
    <m/>
    <m/>
    <m/>
    <n v="30"/>
    <x v="6"/>
    <x v="250"/>
    <x v="39"/>
    <m/>
    <n v="0"/>
    <x v="0"/>
    <x v="0"/>
    <s v="SI"/>
    <s v="SI"/>
    <s v="SI"/>
    <n v="0"/>
    <n v="1"/>
    <s v="CLIENTES"/>
    <x v="50"/>
    <x v="12"/>
    <m/>
    <m/>
    <m/>
  </r>
  <r>
    <d v="2019-12-12T00:00:00"/>
    <d v="1899-12-30T09:30:00"/>
    <d v="1899-12-30T09:30:00"/>
    <m/>
    <x v="1"/>
    <s v="JAR"/>
    <d v="2019-12-12T09:30:00"/>
    <n v="30834"/>
    <s v="SEUR"/>
    <s v="Carga"/>
    <x v="0"/>
    <n v="1"/>
    <n v="2"/>
    <x v="0"/>
    <s v="SEUR"/>
    <s v="Retira cliente Inyección"/>
    <s v="Zamora"/>
    <m/>
    <m/>
    <m/>
    <m/>
    <m/>
    <x v="10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11T00:00:00"/>
    <d v="1899-12-30T16:00:00"/>
    <d v="1899-12-30T16:00:00"/>
    <m/>
    <x v="1"/>
    <s v="JAR"/>
    <d v="2019-12-11T16:00:00"/>
    <n v="30609"/>
    <s v="J H L"/>
    <s v="Carga"/>
    <x v="0"/>
    <n v="2"/>
    <n v="4"/>
    <x v="0"/>
    <s v="EURORESINAS IND.Q."/>
    <s v="DDP Cliente Inyección"/>
    <s v="PORTUGAL"/>
    <m/>
    <m/>
    <m/>
    <m/>
    <n v="30"/>
    <x v="6"/>
    <x v="250"/>
    <x v="12"/>
    <m/>
    <n v="0"/>
    <x v="0"/>
    <x v="0"/>
    <s v="SI"/>
    <s v="SI"/>
    <s v="Adelanto"/>
    <n v="0"/>
    <n v="1"/>
    <s v="TRANS. PROPIO"/>
    <x v="50"/>
    <x v="12"/>
    <m/>
    <m/>
    <m/>
  </r>
  <r>
    <d v="2019-12-12T00:00:00"/>
    <d v="1899-12-30T14:00:00"/>
    <d v="1899-12-30T14:00:00"/>
    <m/>
    <x v="1"/>
    <s v="JAR"/>
    <d v="2019-12-12T14:00:00"/>
    <n v="31080"/>
    <s v="GONZATRANS"/>
    <s v="Carga"/>
    <x v="1"/>
    <n v="13.5"/>
    <n v="15"/>
    <x v="0"/>
    <s v="FLUIDRA"/>
    <s v="DDP Cliente Roto"/>
    <s v="Cordoba"/>
    <m/>
    <m/>
    <m/>
    <m/>
    <n v="30"/>
    <x v="0"/>
    <x v="252"/>
    <x v="2"/>
    <m/>
    <n v="1"/>
    <x v="0"/>
    <x v="0"/>
    <s v="SI"/>
    <s v="SI"/>
    <s v="Adelanto"/>
    <n v="0"/>
    <n v="1"/>
    <s v="TRANS. PROPIO"/>
    <x v="50"/>
    <x v="12"/>
    <m/>
    <m/>
    <m/>
  </r>
  <r>
    <d v="2019-12-11T00:00:00"/>
    <d v="1899-12-30T13:00:00"/>
    <m/>
    <m/>
    <x v="0"/>
    <s v="JAR"/>
    <d v="2019-12-11T13:00:00"/>
    <m/>
    <s v="BCN EXPRESS"/>
    <s v="Descarga"/>
    <x v="0"/>
    <n v="1"/>
    <n v="1"/>
    <x v="0"/>
    <s v="QOLORTECH"/>
    <s v="Proveedor Inyección"/>
    <s v="PALAU"/>
    <m/>
    <m/>
    <m/>
    <m/>
    <n v="15"/>
    <x v="2"/>
    <x v="250"/>
    <x v="37"/>
    <m/>
    <n v="0"/>
    <x v="0"/>
    <x v="0"/>
    <s v="No"/>
    <s v="Sin cita"/>
    <s v="Sin cita"/>
    <n v="1"/>
    <n v="0"/>
    <s v="PROVEEDORES"/>
    <x v="50"/>
    <x v="12"/>
    <m/>
    <m/>
    <m/>
  </r>
  <r>
    <d v="2019-12-12T00:00:00"/>
    <d v="1899-12-30T12:30:00"/>
    <d v="1899-12-30T12:30:00"/>
    <m/>
    <x v="1"/>
    <s v="JAR"/>
    <d v="2019-12-12T12:30:00"/>
    <n v="31018"/>
    <s v="XPOLOGISTIC"/>
    <s v="Carga"/>
    <x v="0"/>
    <n v="1"/>
    <n v="2"/>
    <x v="0"/>
    <s v="LACTOCYEX"/>
    <s v="Retira cliente Inyección"/>
    <s v="Caceres"/>
    <m/>
    <m/>
    <m/>
    <m/>
    <n v="10"/>
    <x v="0"/>
    <x v="252"/>
    <x v="5"/>
    <m/>
    <n v="0"/>
    <x v="0"/>
    <x v="0"/>
    <s v="SI"/>
    <s v="SI"/>
    <s v="SI"/>
    <n v="0"/>
    <n v="1"/>
    <s v="CLIENTES"/>
    <x v="50"/>
    <x v="12"/>
    <m/>
    <m/>
    <m/>
  </r>
  <r>
    <d v="2019-12-16T00:00:00"/>
    <d v="1899-12-30T10:00:00"/>
    <d v="1899-12-30T10:00:00"/>
    <m/>
    <x v="1"/>
    <s v="JAR"/>
    <d v="2019-12-16T10:00:00"/>
    <s v="CB-1571"/>
    <s v="NOUTRANSPORT"/>
    <s v="Descarga"/>
    <x v="1"/>
    <n v="13.5"/>
    <n v="26"/>
    <x v="0"/>
    <s v="SCHOELLER GAILLON"/>
    <s v="Filial Import"/>
    <s v="PALAU"/>
    <m/>
    <m/>
    <m/>
    <m/>
    <n v="60"/>
    <x v="6"/>
    <x v="253"/>
    <x v="14"/>
    <m/>
    <n v="1"/>
    <x v="0"/>
    <x v="0"/>
    <s v="SI"/>
    <s v="SI"/>
    <s v="SI"/>
    <n v="0"/>
    <n v="1"/>
    <s v="TRANS. PROPIO"/>
    <x v="51"/>
    <x v="12"/>
    <m/>
    <m/>
    <m/>
  </r>
  <r>
    <d v="2019-12-19T00:00:00"/>
    <d v="1899-12-30T18:30:00"/>
    <d v="1899-12-30T18:30:00"/>
    <m/>
    <x v="1"/>
    <s v="JAR"/>
    <d v="2019-12-19T18:30:00"/>
    <n v="29619"/>
    <s v="SESE"/>
    <s v="Carga"/>
    <x v="1"/>
    <n v="13.5"/>
    <n v="26"/>
    <x v="0"/>
    <s v="VALEO"/>
    <s v="Retira cliente Inyección"/>
    <s v="Jaén"/>
    <m/>
    <m/>
    <m/>
    <m/>
    <n v="60"/>
    <x v="0"/>
    <x v="254"/>
    <x v="190"/>
    <m/>
    <n v="1"/>
    <x v="0"/>
    <x v="0"/>
    <s v="SI"/>
    <s v="SI"/>
    <s v="Retraso"/>
    <n v="1"/>
    <n v="0"/>
    <s v="CLIENTES"/>
    <x v="51"/>
    <x v="12"/>
    <m/>
    <m/>
    <m/>
  </r>
  <r>
    <d v="2019-12-13T00:00:00"/>
    <d v="1899-12-30T07:30:00"/>
    <d v="1899-12-30T07:30:00"/>
    <m/>
    <x v="1"/>
    <s v="JAR"/>
    <d v="2019-12-13T07:30:00"/>
    <m/>
    <s v="SUS MEDIOS"/>
    <s v="Descarga"/>
    <x v="0"/>
    <n v="4"/>
    <n v="8"/>
    <x v="0"/>
    <s v="MADERAS VIRREY"/>
    <s v="Proveedor Inyección"/>
    <s v="PALAU"/>
    <m/>
    <m/>
    <m/>
    <m/>
    <n v="30"/>
    <x v="0"/>
    <x v="251"/>
    <x v="18"/>
    <m/>
    <n v="0"/>
    <x v="0"/>
    <x v="0"/>
    <s v="SI"/>
    <s v="SI"/>
    <s v="SI"/>
    <n v="0"/>
    <n v="1"/>
    <s v="PROVEEDORES"/>
    <x v="50"/>
    <x v="12"/>
    <m/>
    <m/>
    <m/>
  </r>
  <r>
    <d v="2019-12-12T00:00:00"/>
    <d v="1899-12-30T13:30:00"/>
    <d v="1899-12-30T13:30:00"/>
    <m/>
    <x v="1"/>
    <s v="JAR"/>
    <d v="2019-12-12T13:30:00"/>
    <m/>
    <s v="ALGAITRUCK"/>
    <s v="Descarga"/>
    <x v="0"/>
    <n v="3"/>
    <n v="5"/>
    <x v="0"/>
    <s v="SCHOELLER LORQUI"/>
    <s v="Entre plantas"/>
    <s v="PALAU"/>
    <m/>
    <m/>
    <m/>
    <m/>
    <n v="30"/>
    <x v="2"/>
    <x v="252"/>
    <x v="6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06:30:00"/>
    <d v="1899-12-30T06:30:00"/>
    <m/>
    <x v="1"/>
    <s v="JAR"/>
    <d v="2019-12-13T06:30:00"/>
    <m/>
    <s v="SUS MEDIOS"/>
    <s v="Descarga"/>
    <x v="0"/>
    <n v="5"/>
    <n v="10"/>
    <x v="0"/>
    <s v="SERRADORA DOMENECH"/>
    <s v="Proveedor Inyección"/>
    <s v="PALAU"/>
    <m/>
    <m/>
    <m/>
    <m/>
    <n v="30"/>
    <x v="2"/>
    <x v="251"/>
    <x v="167"/>
    <m/>
    <n v="0"/>
    <x v="0"/>
    <x v="0"/>
    <s v="SI"/>
    <s v="SI"/>
    <s v="SI"/>
    <n v="0"/>
    <n v="1"/>
    <s v="PROVEEDORES"/>
    <x v="50"/>
    <x v="12"/>
    <m/>
    <m/>
    <m/>
  </r>
  <r>
    <d v="2019-12-12T00:00:00"/>
    <d v="1899-12-30T12:00:00"/>
    <d v="1899-12-30T12:00:00"/>
    <m/>
    <x v="1"/>
    <s v="JAR"/>
    <d v="2019-12-12T12:00:00"/>
    <m/>
    <s v="DAVID BERTRAN"/>
    <s v="Carga"/>
    <x v="0"/>
    <n v="1"/>
    <n v="1"/>
    <x v="0"/>
    <s v="AQUA AMBIENT"/>
    <s v="DDP Cliente Roto"/>
    <s v="Esplugues"/>
    <m/>
    <m/>
    <m/>
    <m/>
    <n v="10"/>
    <x v="2"/>
    <x v="252"/>
    <x v="4"/>
    <m/>
    <n v="0"/>
    <x v="0"/>
    <x v="0"/>
    <s v="SI"/>
    <s v="SI"/>
    <s v="SI"/>
    <n v="0"/>
    <n v="1"/>
    <s v="TRANS. PROPIO"/>
    <x v="50"/>
    <x v="12"/>
    <m/>
    <m/>
    <m/>
  </r>
  <r>
    <d v="2019-12-12T00:00:00"/>
    <d v="1899-12-30T15:00:00"/>
    <d v="1899-12-30T15:00:00"/>
    <m/>
    <x v="1"/>
    <s v="JAR"/>
    <d v="2019-12-12T15:00:00"/>
    <n v="6008138"/>
    <s v="SUS MEDIOS"/>
    <s v="Carga"/>
    <x v="0"/>
    <n v="1"/>
    <n v="1"/>
    <x v="0"/>
    <s v="SCHOELLER BELGICA"/>
    <s v="Retira cliente Filial"/>
    <s v="Belgica"/>
    <m/>
    <m/>
    <m/>
    <m/>
    <n v="10"/>
    <x v="0"/>
    <x v="252"/>
    <x v="54"/>
    <m/>
    <n v="0"/>
    <x v="0"/>
    <x v="0"/>
    <s v="SI"/>
    <s v="SI"/>
    <s v="Adelanto"/>
    <n v="0"/>
    <n v="1"/>
    <s v="CLIENTES"/>
    <x v="50"/>
    <x v="12"/>
    <m/>
    <m/>
    <m/>
  </r>
  <r>
    <d v="2019-12-12T00:00:00"/>
    <d v="1899-12-30T16:00:00"/>
    <d v="1899-12-30T16:00:00"/>
    <m/>
    <x v="1"/>
    <s v="JAR"/>
    <d v="2019-12-12T16:00:00"/>
    <n v="30283"/>
    <s v="JOSE REY"/>
    <s v="Carga"/>
    <x v="0"/>
    <n v="2"/>
    <n v="4"/>
    <x v="0"/>
    <s v="DENSO BARCELONA"/>
    <s v="DDP Cliente Inyección"/>
    <s v="Vigo"/>
    <m/>
    <m/>
    <m/>
    <m/>
    <n v="20"/>
    <x v="6"/>
    <x v="252"/>
    <x v="13"/>
    <m/>
    <n v="0"/>
    <x v="0"/>
    <x v="0"/>
    <s v="SI"/>
    <s v="SI"/>
    <s v="SI"/>
    <n v="0"/>
    <n v="1"/>
    <s v="TRANS. PROPIO"/>
    <x v="50"/>
    <x v="12"/>
    <m/>
    <m/>
    <m/>
  </r>
  <r>
    <d v="2019-12-16T00:00:00"/>
    <d v="1899-12-30T07:00:00"/>
    <d v="1899-12-30T07:00:00"/>
    <m/>
    <x v="1"/>
    <s v="MR"/>
    <d v="2019-12-16T07:0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53"/>
    <x v="61"/>
    <m/>
    <n v="1"/>
    <x v="0"/>
    <x v="0"/>
    <s v="SI"/>
    <s v="SI"/>
    <s v="SI"/>
    <n v="0"/>
    <n v="1"/>
    <s v="PROVEEDORES"/>
    <x v="51"/>
    <x v="12"/>
    <m/>
    <m/>
    <m/>
  </r>
  <r>
    <d v="2019-12-16T00:00:00"/>
    <d v="1899-12-30T09:00:00"/>
    <d v="1899-12-30T09:00:00"/>
    <m/>
    <x v="1"/>
    <s v="MR"/>
    <d v="2019-12-16T09:0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53"/>
    <x v="22"/>
    <m/>
    <n v="1"/>
    <x v="0"/>
    <x v="0"/>
    <s v="SI"/>
    <s v="SI"/>
    <s v="SI"/>
    <n v="0"/>
    <n v="1"/>
    <s v="PROVEEDORES"/>
    <x v="51"/>
    <x v="12"/>
    <m/>
    <m/>
    <m/>
  </r>
  <r>
    <d v="2019-12-16T00:00:00"/>
    <d v="1899-12-30T11:00:00"/>
    <d v="1899-12-30T11:00:00"/>
    <m/>
    <x v="1"/>
    <s v="MR"/>
    <d v="2019-12-16T11:00:00"/>
    <m/>
    <s v="SUS MEDIOS"/>
    <s v="Descarga"/>
    <x v="1"/>
    <n v="13.5"/>
    <n v="26"/>
    <x v="0"/>
    <s v="SCHOELLER INDIA"/>
    <s v="Proveedor Filial"/>
    <s v="PALAU"/>
    <m/>
    <m/>
    <m/>
    <m/>
    <n v="60"/>
    <x v="6"/>
    <x v="253"/>
    <x v="2"/>
    <m/>
    <n v="1"/>
    <x v="0"/>
    <x v="0"/>
    <s v="SI"/>
    <s v="SI"/>
    <s v="SI"/>
    <n v="0"/>
    <n v="1"/>
    <s v="PROVEEDORES"/>
    <x v="51"/>
    <x v="12"/>
    <m/>
    <m/>
    <m/>
  </r>
  <r>
    <d v="2019-12-13T00:00:00"/>
    <d v="1899-12-30T08:30:00"/>
    <d v="1899-12-30T08:30:00"/>
    <m/>
    <x v="1"/>
    <s v="JAR"/>
    <d v="2019-12-13T08:30:00"/>
    <n v="31157"/>
    <s v="COMILLAS"/>
    <s v="Carga"/>
    <x v="0"/>
    <n v="1"/>
    <n v="1"/>
    <x v="0"/>
    <s v="EVOPACK SOLUTIONS"/>
    <s v="Retira cliente Roto"/>
    <s v="Granollers"/>
    <m/>
    <m/>
    <m/>
    <m/>
    <n v="10"/>
    <x v="2"/>
    <x v="251"/>
    <x v="20"/>
    <m/>
    <n v="0"/>
    <x v="0"/>
    <x v="0"/>
    <s v="SI"/>
    <s v="SI"/>
    <s v="SI"/>
    <n v="0"/>
    <n v="1"/>
    <s v="CLIENTES"/>
    <x v="50"/>
    <x v="12"/>
    <m/>
    <m/>
    <m/>
  </r>
  <r>
    <d v="2019-12-16T00:00:00"/>
    <d v="1899-12-30T14:30:00"/>
    <d v="1899-12-30T14:30:00"/>
    <m/>
    <x v="1"/>
    <s v="JAR"/>
    <d v="2019-12-16T14:30:00"/>
    <m/>
    <s v="GARVI"/>
    <s v="Descarga"/>
    <x v="0"/>
    <n v="7"/>
    <n v="14"/>
    <x v="0"/>
    <s v="POLIURETANOS RIVAS"/>
    <s v="Proveedor Roto"/>
    <s v="PALAU"/>
    <m/>
    <m/>
    <m/>
    <m/>
    <n v="30"/>
    <x v="4"/>
    <x v="253"/>
    <x v="5"/>
    <m/>
    <n v="0"/>
    <x v="0"/>
    <x v="0"/>
    <s v="SI"/>
    <s v="SI"/>
    <s v="Adelanto"/>
    <n v="0"/>
    <n v="1"/>
    <s v="PROVEEDORES"/>
    <x v="51"/>
    <x v="12"/>
    <m/>
    <m/>
    <m/>
  </r>
  <r>
    <d v="2019-12-13T00:00:00"/>
    <d v="1899-12-30T10:30:00"/>
    <d v="1899-12-30T10:30:00"/>
    <m/>
    <x v="1"/>
    <s v="JAR"/>
    <d v="2019-12-13T10:30:00"/>
    <m/>
    <s v="GONZATRANS"/>
    <s v="Descarga"/>
    <x v="1"/>
    <n v="13.5"/>
    <n v="33"/>
    <x v="0"/>
    <s v="SIGMA "/>
    <s v="Proveedor Inyección"/>
    <s v="PALAU"/>
    <m/>
    <m/>
    <m/>
    <m/>
    <n v="40"/>
    <x v="0"/>
    <x v="251"/>
    <x v="1"/>
    <m/>
    <n v="1"/>
    <x v="0"/>
    <x v="0"/>
    <s v="SI"/>
    <s v="SI"/>
    <s v="SI"/>
    <n v="0"/>
    <n v="1"/>
    <s v="PROVEEDORES"/>
    <x v="50"/>
    <x v="12"/>
    <m/>
    <m/>
    <m/>
  </r>
  <r>
    <d v="2019-12-12T00:00:00"/>
    <d v="1899-12-30T15:30:00"/>
    <m/>
    <m/>
    <x v="0"/>
    <s v="JAR"/>
    <d v="2019-12-12T15:30:00"/>
    <m/>
    <s v="SUS MEDIOS"/>
    <s v="Carga"/>
    <x v="0"/>
    <n v="1"/>
    <n v="1"/>
    <x v="0"/>
    <s v="ALQUI-ENVAS"/>
    <s v="Retira cliente Roto"/>
    <s v="LLEIDA"/>
    <m/>
    <m/>
    <m/>
    <m/>
    <n v="10"/>
    <x v="4"/>
    <x v="252"/>
    <x v="7"/>
    <m/>
    <n v="0"/>
    <x v="0"/>
    <x v="0"/>
    <s v="No"/>
    <s v="Sin cita"/>
    <s v="Sin cita"/>
    <n v="1"/>
    <n v="0"/>
    <s v="CLIENTES"/>
    <x v="50"/>
    <x v="12"/>
    <m/>
    <m/>
    <m/>
  </r>
  <r>
    <d v="2019-12-12T00:00:00"/>
    <d v="1899-12-30T17:30:00"/>
    <m/>
    <m/>
    <x v="0"/>
    <s v="JAR"/>
    <d v="2019-12-12T17:30:00"/>
    <n v="30990"/>
    <s v="RHENUS LOGISTICS"/>
    <s v="Carga"/>
    <x v="0"/>
    <n v="2"/>
    <n v="3"/>
    <x v="0"/>
    <s v="3 OPAL CENTRAL DE ENVASES"/>
    <s v="Retira cliente Roto"/>
    <s v="MADRID"/>
    <m/>
    <m/>
    <m/>
    <m/>
    <n v="15"/>
    <x v="6"/>
    <x v="252"/>
    <x v="56"/>
    <m/>
    <n v="0"/>
    <x v="0"/>
    <x v="0"/>
    <s v="No"/>
    <s v="Sin cita"/>
    <s v="Sin cita"/>
    <n v="1"/>
    <n v="0"/>
    <s v="CLIENTES"/>
    <x v="50"/>
    <x v="12"/>
    <m/>
    <m/>
    <m/>
  </r>
  <r>
    <d v="2019-12-13T00:00:00"/>
    <d v="1899-12-30T16:00:00"/>
    <d v="1899-12-30T16:00:00"/>
    <m/>
    <x v="1"/>
    <s v="JAR"/>
    <d v="2019-12-13T16:00:00"/>
    <m/>
    <s v="COBARPLAS"/>
    <s v="Descarga"/>
    <x v="0"/>
    <n v="6"/>
    <n v="11"/>
    <x v="0"/>
    <s v="COBARPLAST"/>
    <s v="Proveedor Roto"/>
    <s v="PALAU"/>
    <m/>
    <m/>
    <m/>
    <m/>
    <n v="45"/>
    <x v="6"/>
    <x v="251"/>
    <x v="13"/>
    <m/>
    <n v="0"/>
    <x v="0"/>
    <x v="0"/>
    <s v="SI"/>
    <s v="SI"/>
    <s v="SI"/>
    <n v="0"/>
    <n v="1"/>
    <s v="PROVEEDORES"/>
    <x v="50"/>
    <x v="12"/>
    <m/>
    <m/>
    <m/>
  </r>
  <r>
    <d v="2019-12-13T00:00:00"/>
    <d v="1899-12-30T07:00:00"/>
    <d v="1899-12-30T07:00:00"/>
    <m/>
    <x v="1"/>
    <s v="JAR"/>
    <d v="2019-12-13T07:00:00"/>
    <n v="31093"/>
    <s v="GONZATRANS"/>
    <s v="Carga"/>
    <x v="0"/>
    <n v="9"/>
    <n v="16"/>
    <x v="0"/>
    <s v="GONZATRANS"/>
    <s v="Recogida diaria"/>
    <s v="varios"/>
    <m/>
    <m/>
    <m/>
    <m/>
    <n v="30"/>
    <x v="0"/>
    <x v="251"/>
    <x v="61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11:00:00"/>
    <d v="1899-12-30T11:00:00"/>
    <m/>
    <x v="1"/>
    <s v="JAR"/>
    <d v="2019-12-13T11:00:00"/>
    <m/>
    <s v="GONZATRANS"/>
    <s v="Carga"/>
    <x v="1"/>
    <n v="13.5"/>
    <n v="33"/>
    <x v="0"/>
    <s v="SIGMA "/>
    <s v="Proveedor Inyección"/>
    <s v="Hospitalet"/>
    <m/>
    <m/>
    <m/>
    <m/>
    <n v="40"/>
    <x v="0"/>
    <x v="251"/>
    <x v="2"/>
    <m/>
    <n v="1"/>
    <x v="0"/>
    <x v="0"/>
    <s v="SI"/>
    <s v="SI"/>
    <s v="SI"/>
    <n v="0"/>
    <n v="1"/>
    <s v="PROVEEDORES"/>
    <x v="50"/>
    <x v="12"/>
    <m/>
    <m/>
    <m/>
  </r>
  <r>
    <d v="2019-12-12T00:00:00"/>
    <d v="1899-12-30T18:00:00"/>
    <d v="1899-12-30T18:00:00"/>
    <m/>
    <x v="1"/>
    <s v="JAR"/>
    <d v="2019-12-12T18:00:00"/>
    <m/>
    <s v="GONZATRANS"/>
    <s v="Carga"/>
    <x v="1"/>
    <n v="13.5"/>
    <n v="26"/>
    <x v="0"/>
    <s v="GONZATRANS"/>
    <s v="Recogida diaria"/>
    <s v="varios"/>
    <m/>
    <m/>
    <m/>
    <m/>
    <n v="60"/>
    <x v="6"/>
    <x v="252"/>
    <x v="47"/>
    <m/>
    <n v="1"/>
    <x v="0"/>
    <x v="0"/>
    <s v="SI"/>
    <s v="SI"/>
    <s v="SI"/>
    <n v="0"/>
    <n v="1"/>
    <s v="TRANS. PROPIO"/>
    <x v="50"/>
    <x v="12"/>
    <m/>
    <m/>
    <m/>
  </r>
  <r>
    <d v="2019-12-12T00:00:00"/>
    <d v="1899-12-30T17:00:00"/>
    <d v="1899-12-30T17:00:00"/>
    <m/>
    <x v="1"/>
    <s v="JAR"/>
    <d v="2019-12-12T17:00:00"/>
    <m/>
    <s v="TRANSABADELL"/>
    <s v="Carga"/>
    <x v="0"/>
    <n v="2"/>
    <n v="3"/>
    <x v="0"/>
    <s v="TRANSABADELL"/>
    <s v="DDP Cliente Inyección"/>
    <s v="varios"/>
    <m/>
    <m/>
    <m/>
    <m/>
    <n v="15"/>
    <x v="6"/>
    <x v="252"/>
    <x v="41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15:00:00"/>
    <d v="1899-12-30T15:00:00"/>
    <m/>
    <x v="1"/>
    <s v="JAR"/>
    <d v="2019-12-13T15:00:00"/>
    <s v="6008197-6007342"/>
    <s v="SUS MEDIOS"/>
    <s v="Carga"/>
    <x v="0"/>
    <n v="2"/>
    <n v="4"/>
    <x v="0"/>
    <s v="SCHOELLER BELGICA"/>
    <s v="Retira cliente Filial"/>
    <s v="Belgica"/>
    <m/>
    <m/>
    <m/>
    <m/>
    <n v="30"/>
    <x v="4"/>
    <x v="251"/>
    <x v="39"/>
    <m/>
    <n v="0"/>
    <x v="0"/>
    <x v="0"/>
    <s v="SI"/>
    <s v="SI"/>
    <s v="SI"/>
    <n v="0"/>
    <n v="1"/>
    <s v="CLIENTES"/>
    <x v="50"/>
    <x v="12"/>
    <m/>
    <m/>
    <m/>
  </r>
  <r>
    <d v="2019-12-13T00:00:00"/>
    <d v="1899-12-30T09:30:00"/>
    <d v="1899-12-30T09:30:00"/>
    <m/>
    <x v="1"/>
    <s v="JAR"/>
    <d v="2019-12-13T09:30:00"/>
    <n v="30863"/>
    <s v="JOSE REY"/>
    <s v="Carga"/>
    <x v="0"/>
    <n v="4"/>
    <n v="7"/>
    <x v="0"/>
    <s v="MANUFACTURAS Y ACC.ELECTRICAS"/>
    <s v="DDP Cliente Inyección"/>
    <s v="MADRID"/>
    <m/>
    <m/>
    <m/>
    <m/>
    <n v="30"/>
    <x v="0"/>
    <x v="251"/>
    <x v="0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08:15:00"/>
    <d v="1899-12-30T08:15:00"/>
    <m/>
    <x v="1"/>
    <s v="JAR"/>
    <d v="2019-12-13T08:30:00"/>
    <s v="31201-30630"/>
    <s v="DAVID BERTRAN"/>
    <s v="Carga"/>
    <x v="0"/>
    <n v="2"/>
    <n v="2"/>
    <x v="0"/>
    <s v="VARIOS"/>
    <s v="DDP Cliente Inyección"/>
    <s v="varios"/>
    <s v="Sant Fruitos del bages y Cardedeu"/>
    <m/>
    <m/>
    <m/>
    <n v="10"/>
    <x v="5"/>
    <x v="251"/>
    <x v="94"/>
    <m/>
    <n v="0"/>
    <x v="0"/>
    <x v="0"/>
    <s v="SI"/>
    <s v="SI"/>
    <s v="SI"/>
    <n v="0"/>
    <n v="1"/>
    <s v="TRANS. PROPIO"/>
    <x v="50"/>
    <x v="12"/>
    <m/>
    <m/>
    <m/>
  </r>
  <r>
    <d v="2019-12-16T00:00:00"/>
    <d v="1899-12-30T10:30:00"/>
    <d v="1899-12-30T10:30:00"/>
    <m/>
    <x v="1"/>
    <s v="JAR"/>
    <d v="2019-12-16T10:30:00"/>
    <m/>
    <s v="NOUTRANSPORT"/>
    <s v="Descarga"/>
    <x v="0"/>
    <n v="6"/>
    <n v="12"/>
    <x v="0"/>
    <s v="SCHOELLER SCHWERIN"/>
    <s v="Filial Import"/>
    <s v="PALAU"/>
    <m/>
    <m/>
    <m/>
    <m/>
    <n v="40"/>
    <x v="0"/>
    <x v="253"/>
    <x v="42"/>
    <m/>
    <n v="0"/>
    <x v="0"/>
    <x v="0"/>
    <s v="SI"/>
    <s v="SI"/>
    <s v="Retraso"/>
    <n v="1"/>
    <n v="0"/>
    <s v="TRANS. PROPIO"/>
    <x v="51"/>
    <x v="12"/>
    <m/>
    <m/>
    <m/>
  </r>
  <r>
    <d v="2019-12-13T00:00:00"/>
    <d v="1899-12-30T13:30:00"/>
    <d v="1899-12-30T13:30:00"/>
    <m/>
    <x v="1"/>
    <s v="JAR"/>
    <d v="2019-12-13T13:30:00"/>
    <m/>
    <s v="ALGAITRUCK"/>
    <s v="Descarga"/>
    <x v="1"/>
    <n v="13.5"/>
    <n v="22"/>
    <x v="0"/>
    <s v="SCHOELLER LORQUI"/>
    <s v="Entre plantas"/>
    <s v="PALAU"/>
    <m/>
    <m/>
    <m/>
    <m/>
    <n v="60"/>
    <x v="2"/>
    <x v="251"/>
    <x v="6"/>
    <m/>
    <n v="1"/>
    <x v="0"/>
    <x v="0"/>
    <s v="SI"/>
    <s v="SI"/>
    <s v="SI"/>
    <n v="0"/>
    <n v="1"/>
    <s v="TRANS. PROPIO"/>
    <x v="50"/>
    <x v="12"/>
    <m/>
    <m/>
    <m/>
  </r>
  <r>
    <d v="2019-12-13T00:00:00"/>
    <d v="1899-12-30T14:30:00"/>
    <d v="1899-12-30T14:30:00"/>
    <m/>
    <x v="1"/>
    <s v="JAR"/>
    <d v="2019-12-13T14:30:00"/>
    <m/>
    <s v="ALGAITRUCK"/>
    <s v="Carga"/>
    <x v="1"/>
    <n v="13.5"/>
    <n v="22"/>
    <x v="0"/>
    <s v="SCHOELLER LORQUI"/>
    <s v="Entre plantas"/>
    <s v="Lorqui"/>
    <m/>
    <m/>
    <m/>
    <m/>
    <n v="60"/>
    <x v="4"/>
    <x v="251"/>
    <x v="12"/>
    <m/>
    <n v="1"/>
    <x v="0"/>
    <x v="0"/>
    <s v="SI"/>
    <s v="SI"/>
    <s v="SI"/>
    <n v="0"/>
    <n v="1"/>
    <s v="TRANS. PROPIO"/>
    <x v="50"/>
    <x v="12"/>
    <m/>
    <m/>
    <m/>
  </r>
  <r>
    <d v="2019-12-13T00:00:00"/>
    <d v="1899-12-30T15:30:00"/>
    <d v="1899-12-30T15:30:00"/>
    <m/>
    <x v="1"/>
    <s v="JAR"/>
    <d v="2019-12-13T15:30:00"/>
    <m/>
    <s v="ALGAITRUCK"/>
    <s v="Descarga"/>
    <x v="1"/>
    <n v="13.5"/>
    <n v="22"/>
    <x v="0"/>
    <s v="SCHOELLER LORQUI"/>
    <s v="Entre plantas"/>
    <s v="PALAU"/>
    <m/>
    <m/>
    <m/>
    <m/>
    <n v="60"/>
    <x v="6"/>
    <x v="251"/>
    <x v="7"/>
    <m/>
    <n v="1"/>
    <x v="0"/>
    <x v="0"/>
    <s v="SI"/>
    <s v="SI"/>
    <s v="SI"/>
    <n v="0"/>
    <n v="1"/>
    <s v="TRANS. PROPIO"/>
    <x v="50"/>
    <x v="12"/>
    <m/>
    <m/>
    <m/>
  </r>
  <r>
    <d v="2019-12-13T00:00:00"/>
    <d v="1899-12-30T17:30:00"/>
    <d v="1899-12-30T17:30:00"/>
    <m/>
    <x v="1"/>
    <s v="JAR"/>
    <d v="2019-12-13T17:30:00"/>
    <m/>
    <s v="ALGAITRUCK"/>
    <s v="Carga"/>
    <x v="1"/>
    <n v="13.5"/>
    <n v="22"/>
    <x v="0"/>
    <s v="SCHOELLER LORQUI"/>
    <s v="Entre plantas"/>
    <s v="Lorqui"/>
    <m/>
    <m/>
    <m/>
    <m/>
    <n v="60"/>
    <x v="6"/>
    <x v="251"/>
    <x v="56"/>
    <m/>
    <n v="1"/>
    <x v="0"/>
    <x v="0"/>
    <s v="SI"/>
    <s v="SI"/>
    <s v="SI"/>
    <n v="0"/>
    <n v="1"/>
    <s v="TRANS. PROPIO"/>
    <x v="50"/>
    <x v="12"/>
    <m/>
    <m/>
    <m/>
  </r>
  <r>
    <d v="2019-12-16T00:00:00"/>
    <d v="1899-12-30T07:30:00"/>
    <d v="1899-12-30T07:30:00"/>
    <m/>
    <x v="1"/>
    <s v="JAR"/>
    <d v="2019-12-16T07:30:00"/>
    <m/>
    <s v="SUS MEDIOS"/>
    <s v="Descarga"/>
    <x v="0"/>
    <n v="1"/>
    <n v="1"/>
    <x v="0"/>
    <s v="EKON"/>
    <s v="Proveedor Inyección"/>
    <s v="PALAU"/>
    <m/>
    <m/>
    <m/>
    <m/>
    <n v="10"/>
    <x v="4"/>
    <x v="253"/>
    <x v="18"/>
    <m/>
    <n v="0"/>
    <x v="0"/>
    <x v="0"/>
    <s v="SI"/>
    <s v="SI"/>
    <s v="SI"/>
    <n v="0"/>
    <n v="1"/>
    <s v="PROVEEDORES"/>
    <x v="51"/>
    <x v="12"/>
    <m/>
    <m/>
    <m/>
  </r>
  <r>
    <d v="2019-12-13T00:00:00"/>
    <d v="1899-12-30T18:00:00"/>
    <d v="1899-12-30T18:00:00"/>
    <m/>
    <x v="1"/>
    <s v="JAR"/>
    <d v="2019-12-13T18:00:00"/>
    <m/>
    <s v="GONZATRANS"/>
    <s v="Carga"/>
    <x v="0"/>
    <n v="3"/>
    <n v="6"/>
    <x v="0"/>
    <s v="GONZATRANS"/>
    <s v="Recogida diaria"/>
    <s v="varios"/>
    <m/>
    <m/>
    <m/>
    <m/>
    <n v="40"/>
    <x v="6"/>
    <x v="251"/>
    <x v="47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12:30:00"/>
    <d v="1899-12-30T12:30:00"/>
    <m/>
    <x v="1"/>
    <s v="JAR"/>
    <d v="2019-12-13T12:30:00"/>
    <n v="30639"/>
    <s v="JOSE REY"/>
    <s v="Carga"/>
    <x v="0"/>
    <n v="3"/>
    <n v="6"/>
    <x v="0"/>
    <s v="VARIOS"/>
    <s v="DDP Cliente Inyección"/>
    <s v="Sevilla"/>
    <m/>
    <m/>
    <m/>
    <m/>
    <n v="20"/>
    <x v="4"/>
    <x v="251"/>
    <x v="12"/>
    <m/>
    <n v="0"/>
    <x v="0"/>
    <x v="0"/>
    <s v="SI"/>
    <s v="SI"/>
    <s v="Retraso"/>
    <n v="1"/>
    <n v="0"/>
    <s v="TRANS. PROPIO"/>
    <x v="50"/>
    <x v="12"/>
    <m/>
    <m/>
    <m/>
  </r>
  <r>
    <d v="2019-12-16T00:00:00"/>
    <d v="1899-12-30T08:00:00"/>
    <d v="1899-12-30T08:00:00"/>
    <m/>
    <x v="1"/>
    <s v="JAR"/>
    <d v="2019-12-16T08:00:00"/>
    <n v="3008212"/>
    <s v="BREGER"/>
    <s v="Carga"/>
    <x v="0"/>
    <n v="7"/>
    <n v="13"/>
    <x v="0"/>
    <s v="SCHOELLER FRANCIA"/>
    <s v="Retira cliente Filial"/>
    <s v="France"/>
    <m/>
    <m/>
    <m/>
    <m/>
    <n v="30"/>
    <x v="6"/>
    <x v="253"/>
    <x v="9"/>
    <m/>
    <n v="0"/>
    <x v="0"/>
    <x v="0"/>
    <s v="SI"/>
    <s v="SI"/>
    <s v="SI"/>
    <n v="0"/>
    <n v="1"/>
    <s v="CLIENTES"/>
    <x v="51"/>
    <x v="12"/>
    <m/>
    <m/>
    <m/>
  </r>
  <r>
    <d v="2019-12-13T00:00:00"/>
    <d v="1899-12-30T18:30:00"/>
    <d v="1899-12-30T18:30:00"/>
    <m/>
    <x v="1"/>
    <s v="JAR"/>
    <d v="2019-12-13T18:30:00"/>
    <n v="30568"/>
    <s v="JOSE REY"/>
    <s v="Carga"/>
    <x v="0"/>
    <n v="2"/>
    <n v="3"/>
    <x v="0"/>
    <s v="VARIOS"/>
    <s v="DDP Cliente Inyección"/>
    <s v="Murcia"/>
    <m/>
    <m/>
    <m/>
    <m/>
    <n v="30"/>
    <x v="4"/>
    <x v="251"/>
    <x v="48"/>
    <m/>
    <n v="0"/>
    <x v="0"/>
    <x v="0"/>
    <s v="SI"/>
    <s v="SI"/>
    <s v="SI"/>
    <n v="0"/>
    <n v="1"/>
    <s v="TRANS. PROPIO"/>
    <x v="50"/>
    <x v="12"/>
    <m/>
    <m/>
    <m/>
  </r>
  <r>
    <d v="2019-12-13T00:00:00"/>
    <d v="1899-12-30T12:00:00"/>
    <d v="1899-12-30T12:00:00"/>
    <m/>
    <x v="1"/>
    <s v="JAR"/>
    <d v="2019-12-13T12:00:00"/>
    <n v="30994"/>
    <s v="SUS MEDIOS"/>
    <s v="Carga"/>
    <x v="0"/>
    <n v="1"/>
    <n v="1"/>
    <x v="0"/>
    <s v="BWT IBERICA"/>
    <s v="Retira cliente Roto"/>
    <s v="Cornella"/>
    <m/>
    <m/>
    <m/>
    <m/>
    <n v="10"/>
    <x v="2"/>
    <x v="251"/>
    <x v="4"/>
    <m/>
    <n v="0"/>
    <x v="0"/>
    <x v="0"/>
    <s v="SI"/>
    <s v="SI"/>
    <s v="SI"/>
    <n v="0"/>
    <n v="1"/>
    <s v="CLIENTES"/>
    <x v="50"/>
    <x v="12"/>
    <m/>
    <m/>
    <m/>
  </r>
  <r>
    <d v="2019-12-13T00:00:00"/>
    <d v="1899-12-30T09:00:00"/>
    <d v="1899-12-30T09:00:00"/>
    <m/>
    <x v="1"/>
    <s v="JAR"/>
    <d v="2019-12-13T09:00:00"/>
    <s v="CB-1572"/>
    <s v="NOUTRANSPORT"/>
    <s v="Descarga"/>
    <x v="1"/>
    <n v="13.5"/>
    <n v="26"/>
    <x v="0"/>
    <s v="SCHOELLER GAILLON"/>
    <s v="Filial Import"/>
    <s v="PALAU"/>
    <s v="Retempal para producción."/>
    <m/>
    <m/>
    <m/>
    <n v="60"/>
    <x v="2"/>
    <x v="251"/>
    <x v="22"/>
    <m/>
    <n v="1"/>
    <x v="0"/>
    <x v="0"/>
    <s v="SI"/>
    <s v="SI"/>
    <s v="SI"/>
    <n v="0"/>
    <n v="1"/>
    <s v="TRANS. PROPIO"/>
    <x v="50"/>
    <x v="12"/>
    <m/>
    <m/>
    <m/>
  </r>
  <r>
    <d v="2019-12-16T00:00:00"/>
    <d v="1899-12-30T12:30:00"/>
    <d v="1899-12-30T12:30:00"/>
    <m/>
    <x v="1"/>
    <s v="JAR"/>
    <d v="2019-12-16T12:30:00"/>
    <s v="CB-1570"/>
    <s v="NOUTRANSPORT"/>
    <s v="Descarga"/>
    <x v="1"/>
    <n v="13.5"/>
    <n v="26"/>
    <x v="0"/>
    <s v="SCHOELLER GAILLON"/>
    <s v="Filial Import"/>
    <s v="PALAU"/>
    <m/>
    <m/>
    <m/>
    <m/>
    <n v="45"/>
    <x v="0"/>
    <x v="253"/>
    <x v="39"/>
    <m/>
    <n v="1"/>
    <x v="0"/>
    <x v="0"/>
    <s v="SI"/>
    <s v="SI"/>
    <s v="Retraso"/>
    <n v="1"/>
    <n v="0"/>
    <s v="TRANS. PROPIO"/>
    <x v="51"/>
    <x v="12"/>
    <m/>
    <m/>
    <m/>
  </r>
  <r>
    <d v="2019-12-16T00:00:00"/>
    <d v="1899-12-30T13:30:00"/>
    <d v="1899-12-30T13:30:00"/>
    <m/>
    <x v="1"/>
    <s v="JAR"/>
    <d v="2019-12-16T13:30:00"/>
    <s v="6008149 + 6008208 + 6008210 + 6008222 + 6008156 + 6008207 + 6008150 + 600799 "/>
    <s v="NOUTRANSPORT"/>
    <s v="Carga"/>
    <x v="1"/>
    <n v="13.5"/>
    <n v="26"/>
    <x v="0"/>
    <s v="SCHOELLER GAILLON"/>
    <s v="Filial Import"/>
    <s v="Gaillon"/>
    <m/>
    <m/>
    <m/>
    <m/>
    <n v="60"/>
    <x v="4"/>
    <x v="253"/>
    <x v="1"/>
    <m/>
    <n v="1"/>
    <x v="0"/>
    <x v="0"/>
    <s v="SI"/>
    <s v="SI"/>
    <s v="Adelanto"/>
    <n v="0"/>
    <n v="1"/>
    <s v="TRANS. PROPIO"/>
    <x v="51"/>
    <x v="12"/>
    <m/>
    <m/>
    <m/>
  </r>
  <r>
    <d v="2019-12-13T00:00:00"/>
    <d v="1899-12-30T11:30:00"/>
    <d v="1899-12-30T11:30:00"/>
    <m/>
    <x v="1"/>
    <s v="JAR"/>
    <d v="2019-12-13T11:30:00"/>
    <s v="devolución 7 palet"/>
    <s v="SUS MEDIOS"/>
    <s v="Carga"/>
    <x v="0"/>
    <n v="1"/>
    <n v="1"/>
    <x v="0"/>
    <s v="CABKA"/>
    <s v="Proveedor Inyección"/>
    <s v="Cabka"/>
    <m/>
    <m/>
    <m/>
    <m/>
    <n v="10"/>
    <x v="0"/>
    <x v="251"/>
    <x v="3"/>
    <m/>
    <n v="0"/>
    <x v="0"/>
    <x v="0"/>
    <s v="SI"/>
    <s v="SI"/>
    <s v="SI"/>
    <n v="0"/>
    <n v="1"/>
    <s v="PROVEEDORES"/>
    <x v="50"/>
    <x v="12"/>
    <m/>
    <m/>
    <m/>
  </r>
  <r>
    <d v="2019-12-16T00:00:00"/>
    <d v="1899-12-30T16:30:00"/>
    <d v="1899-12-30T16:30:00"/>
    <m/>
    <x v="1"/>
    <s v="JAR"/>
    <d v="2019-12-16T16:30:00"/>
    <m/>
    <s v="TRANSPARETS"/>
    <s v="Carga"/>
    <x v="0"/>
    <n v="4"/>
    <n v="2"/>
    <x v="0"/>
    <s v="AQUA AMBIENT"/>
    <s v="Retira cliente Roto"/>
    <s v="Varios"/>
    <m/>
    <m/>
    <m/>
    <m/>
    <n v="15"/>
    <x v="2"/>
    <x v="253"/>
    <x v="8"/>
    <m/>
    <n v="0"/>
    <x v="0"/>
    <x v="0"/>
    <s v="SI"/>
    <s v="SI"/>
    <s v="SI"/>
    <n v="0"/>
    <n v="1"/>
    <s v="CLIENTES"/>
    <x v="51"/>
    <x v="12"/>
    <m/>
    <m/>
    <m/>
  </r>
  <r>
    <d v="2019-12-16T00:00:00"/>
    <d v="1899-12-30T16:00:00"/>
    <d v="1899-12-30T16:00:00"/>
    <m/>
    <x v="1"/>
    <s v="JAR"/>
    <d v="2019-12-16T16:00:00"/>
    <n v="6008119"/>
    <s v="NOUTRANSPORT"/>
    <s v="Carga"/>
    <x v="1"/>
    <n v="13.5"/>
    <n v="33"/>
    <x v="0"/>
    <s v="SCHOELLER NRX"/>
    <s v="DDP Cliente Filial"/>
    <s v="Nurieux"/>
    <m/>
    <m/>
    <m/>
    <m/>
    <n v="60"/>
    <x v="0"/>
    <x v="253"/>
    <x v="13"/>
    <m/>
    <n v="1"/>
    <x v="0"/>
    <x v="0"/>
    <s v="SI"/>
    <s v="SI"/>
    <s v="SI"/>
    <n v="0"/>
    <n v="1"/>
    <s v="TRANS. PROPIO"/>
    <x v="51"/>
    <x v="12"/>
    <m/>
    <m/>
    <m/>
  </r>
  <r>
    <d v="2019-12-16T00:00:00"/>
    <d v="1899-12-30T18:00:00"/>
    <d v="1899-12-30T18:00:00"/>
    <m/>
    <x v="1"/>
    <s v="JAR"/>
    <d v="2019-12-16T18:00:00"/>
    <m/>
    <s v="GONZATRANS"/>
    <s v="Carga"/>
    <x v="0"/>
    <n v="8"/>
    <n v="16"/>
    <x v="0"/>
    <s v="GONZATRANS"/>
    <s v="Recogida diaria"/>
    <s v="varios"/>
    <m/>
    <m/>
    <m/>
    <m/>
    <n v="40"/>
    <x v="0"/>
    <x v="253"/>
    <x v="47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16:30:00"/>
    <d v="1899-12-30T16:30:00"/>
    <m/>
    <x v="1"/>
    <s v="JAR"/>
    <d v="2019-12-17T16:30:00"/>
    <m/>
    <s v="TRANSPARETS"/>
    <s v="Carga"/>
    <x v="0"/>
    <n v="4"/>
    <n v="2"/>
    <x v="0"/>
    <s v="AQUA AMBIENT"/>
    <s v="Retira cliente Roto"/>
    <s v="Varios"/>
    <m/>
    <m/>
    <m/>
    <m/>
    <n v="20"/>
    <x v="2"/>
    <x v="255"/>
    <x v="8"/>
    <m/>
    <n v="0"/>
    <x v="0"/>
    <x v="0"/>
    <s v="SI"/>
    <s v="SI"/>
    <s v="SI"/>
    <n v="0"/>
    <n v="1"/>
    <s v="CLIENTES"/>
    <x v="51"/>
    <x v="12"/>
    <m/>
    <m/>
    <m/>
  </r>
  <r>
    <d v="2019-12-18T00:00:00"/>
    <d v="1899-12-30T16:30:00"/>
    <d v="1899-12-30T16:30:00"/>
    <m/>
    <x v="1"/>
    <s v="JAR"/>
    <d v="2019-12-18T16:30:00"/>
    <m/>
    <s v="TRANSPARETS"/>
    <s v="Carga"/>
    <x v="0"/>
    <n v="4"/>
    <n v="2"/>
    <x v="0"/>
    <s v="AQUA AMBIENT"/>
    <s v="Retira cliente Roto"/>
    <s v="Varios"/>
    <m/>
    <m/>
    <m/>
    <m/>
    <n v="20"/>
    <x v="2"/>
    <x v="256"/>
    <x v="8"/>
    <m/>
    <n v="0"/>
    <x v="0"/>
    <x v="0"/>
    <s v="SI"/>
    <s v="SI"/>
    <s v="SI"/>
    <n v="0"/>
    <n v="1"/>
    <s v="CLIENTES"/>
    <x v="51"/>
    <x v="12"/>
    <m/>
    <m/>
    <m/>
  </r>
  <r>
    <d v="2019-12-19T00:00:00"/>
    <d v="1899-12-30T16:30:00"/>
    <d v="1899-12-30T16:30:00"/>
    <m/>
    <x v="1"/>
    <s v="JAR"/>
    <d v="2019-12-19T16:30:00"/>
    <m/>
    <s v="TRANSPARETS"/>
    <s v="Carga"/>
    <x v="0"/>
    <n v="4"/>
    <n v="2"/>
    <x v="0"/>
    <s v="AQUA AMBIENT"/>
    <s v="Retira cliente Roto"/>
    <s v="Varios"/>
    <m/>
    <m/>
    <m/>
    <m/>
    <n v="30"/>
    <x v="0"/>
    <x v="254"/>
    <x v="41"/>
    <m/>
    <n v="0"/>
    <x v="0"/>
    <x v="0"/>
    <s v="SI"/>
    <s v="SI"/>
    <s v="Retraso"/>
    <n v="1"/>
    <n v="0"/>
    <s v="CLIENTES"/>
    <x v="51"/>
    <x v="12"/>
    <m/>
    <m/>
    <m/>
  </r>
  <r>
    <d v="2019-12-20T00:00:00"/>
    <d v="1899-12-30T16:30:00"/>
    <d v="1899-12-30T16:30:00"/>
    <m/>
    <x v="1"/>
    <s v="JAR"/>
    <d v="2019-12-20T16:30:00"/>
    <m/>
    <s v="TRANSPARETS"/>
    <s v="Carga"/>
    <x v="0"/>
    <n v="4"/>
    <n v="2"/>
    <x v="0"/>
    <s v="AQUA AMBIENT"/>
    <s v="Retira cliente Roto"/>
    <s v="Varios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18T00:00:00"/>
    <d v="1899-12-30T17:00:00"/>
    <d v="1899-12-30T17:00:00"/>
    <m/>
    <x v="1"/>
    <s v="JAR"/>
    <d v="2019-12-18T17:00:00"/>
    <m/>
    <s v="TRANSABADELL"/>
    <s v="Carga"/>
    <x v="0"/>
    <n v="1"/>
    <n v="1"/>
    <x v="0"/>
    <s v="TRANSABADELL"/>
    <s v="DDP Cliente Inyección"/>
    <s v="varios"/>
    <m/>
    <m/>
    <m/>
    <m/>
    <n v="30"/>
    <x v="0"/>
    <x v="256"/>
    <x v="41"/>
    <m/>
    <n v="0"/>
    <x v="0"/>
    <x v="0"/>
    <s v="SI"/>
    <s v="SI"/>
    <s v="SI"/>
    <n v="0"/>
    <n v="1"/>
    <s v="TRANS. PROPIO"/>
    <x v="51"/>
    <x v="12"/>
    <m/>
    <m/>
    <m/>
  </r>
  <r>
    <d v="2019-12-19T00:00:00"/>
    <d v="1899-12-30T17:00:00"/>
    <d v="1899-12-30T17:00:00"/>
    <m/>
    <x v="1"/>
    <s v="JAR"/>
    <d v="2019-12-19T17:00:00"/>
    <m/>
    <s v="TRANSABADELL"/>
    <s v="Carga"/>
    <x v="0"/>
    <n v="1"/>
    <n v="1"/>
    <x v="0"/>
    <s v="TRANSABADELL"/>
    <s v="DDP Cliente Inyección"/>
    <s v="varios"/>
    <m/>
    <m/>
    <m/>
    <m/>
    <n v="30"/>
    <x v="6"/>
    <x v="254"/>
    <x v="41"/>
    <m/>
    <n v="0"/>
    <x v="0"/>
    <x v="0"/>
    <s v="SI"/>
    <s v="SI"/>
    <s v="SI"/>
    <n v="0"/>
    <n v="1"/>
    <s v="TRANS. PROPIO"/>
    <x v="51"/>
    <x v="12"/>
    <m/>
    <m/>
    <m/>
  </r>
  <r>
    <d v="2019-12-20T00:00:00"/>
    <d v="1899-12-30T17:00:00"/>
    <d v="1899-12-30T17:00:00"/>
    <m/>
    <x v="1"/>
    <s v="JAR"/>
    <d v="2019-12-20T17:00:00"/>
    <m/>
    <s v="TRANSABADELL"/>
    <s v="Carga"/>
    <x v="0"/>
    <n v="1"/>
    <n v="1"/>
    <x v="0"/>
    <s v="TRANSABADELL"/>
    <s v="DDP Cliente Inyección"/>
    <s v="varios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17T00:00:00"/>
    <d v="1899-12-30T18:00:00"/>
    <d v="1899-12-30T18:00:00"/>
    <m/>
    <x v="1"/>
    <s v="JAR"/>
    <d v="2019-12-17T18:00:00"/>
    <m/>
    <s v="GONZATRANS"/>
    <s v="Carga"/>
    <x v="0"/>
    <n v="8"/>
    <n v="16"/>
    <x v="0"/>
    <s v="GONZATRANS"/>
    <s v="Recogida diaria"/>
    <s v="varios"/>
    <m/>
    <m/>
    <m/>
    <m/>
    <n v="30"/>
    <x v="0"/>
    <x v="255"/>
    <x v="47"/>
    <m/>
    <n v="0"/>
    <x v="0"/>
    <x v="0"/>
    <s v="SI"/>
    <s v="SI"/>
    <s v="SI"/>
    <n v="0"/>
    <n v="1"/>
    <s v="TRANS. PROPIO"/>
    <x v="51"/>
    <x v="12"/>
    <m/>
    <m/>
    <m/>
  </r>
  <r>
    <d v="2019-12-18T00:00:00"/>
    <d v="1899-12-30T18:00:00"/>
    <d v="1899-12-30T18:00:00"/>
    <m/>
    <x v="1"/>
    <s v="JAR"/>
    <d v="2019-12-18T18:00:00"/>
    <m/>
    <s v="GONZATRANS"/>
    <s v="Carga"/>
    <x v="0"/>
    <n v="8"/>
    <n v="16"/>
    <x v="0"/>
    <s v="GONZATRANS"/>
    <s v="Recogida diaria"/>
    <s v="varios"/>
    <m/>
    <m/>
    <m/>
    <m/>
    <n v="20"/>
    <x v="0"/>
    <x v="256"/>
    <x v="73"/>
    <m/>
    <n v="0"/>
    <x v="0"/>
    <x v="0"/>
    <s v="SI"/>
    <s v="SI"/>
    <s v="Adelanto"/>
    <n v="0"/>
    <n v="1"/>
    <s v="TRANS. PROPIO"/>
    <x v="51"/>
    <x v="12"/>
    <m/>
    <m/>
    <m/>
  </r>
  <r>
    <d v="2019-12-19T00:00:00"/>
    <d v="1899-12-30T18:00:00"/>
    <d v="1899-12-30T18:00:00"/>
    <m/>
    <x v="1"/>
    <s v="JAR"/>
    <d v="2019-12-19T18:00:00"/>
    <m/>
    <s v="GONZATRANS"/>
    <s v="Carga"/>
    <x v="0"/>
    <n v="8"/>
    <n v="16"/>
    <x v="0"/>
    <s v="GONZATRANS"/>
    <s v="Recogida diaria"/>
    <s v="varios"/>
    <m/>
    <m/>
    <m/>
    <m/>
    <n v="120"/>
    <x v="0"/>
    <x v="254"/>
    <x v="47"/>
    <m/>
    <n v="0"/>
    <x v="0"/>
    <x v="0"/>
    <s v="SI"/>
    <s v="SI"/>
    <s v="SI"/>
    <n v="0"/>
    <n v="1"/>
    <s v="TRANS. PROPIO"/>
    <x v="51"/>
    <x v="12"/>
    <m/>
    <m/>
    <m/>
  </r>
  <r>
    <d v="2019-12-20T00:00:00"/>
    <d v="1899-12-30T18:00:00"/>
    <d v="1899-12-30T18:00:00"/>
    <m/>
    <x v="1"/>
    <s v="JAR"/>
    <d v="2019-12-20T18:00:00"/>
    <m/>
    <s v="GONZATRANS"/>
    <s v="Carga"/>
    <x v="0"/>
    <n v="8"/>
    <n v="16"/>
    <x v="0"/>
    <s v="GONZATRANS"/>
    <s v="Recogida diaria"/>
    <s v="varios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13T00:00:00"/>
    <d v="1899-12-30T10:00:00"/>
    <d v="1899-12-30T10:00:00"/>
    <m/>
    <x v="1"/>
    <s v="JAR"/>
    <d v="2019-12-13T10:00:00"/>
    <n v="6008119"/>
    <s v="NOUTRANSPORT"/>
    <s v="Carga"/>
    <x v="1"/>
    <n v="13.5"/>
    <n v="33"/>
    <x v="0"/>
    <s v="SCHOELLER NRX"/>
    <s v="DDP Cliente Filial"/>
    <s v="Nurieux"/>
    <m/>
    <s v="R-5021-BCS"/>
    <m/>
    <m/>
    <n v="60"/>
    <x v="0"/>
    <x v="251"/>
    <x v="37"/>
    <m/>
    <n v="1"/>
    <x v="0"/>
    <x v="0"/>
    <s v="SI"/>
    <s v="SI"/>
    <s v="Retraso"/>
    <n v="1"/>
    <n v="0"/>
    <s v="TRANS. PROPIO"/>
    <x v="50"/>
    <x v="12"/>
    <m/>
    <m/>
    <m/>
  </r>
  <r>
    <d v="2019-12-16T00:00:00"/>
    <d v="1899-12-30T15:00:00"/>
    <d v="1899-12-30T15:00:00"/>
    <m/>
    <x v="1"/>
    <s v="JAR"/>
    <d v="2019-12-16T15:00:00"/>
    <n v="6008168"/>
    <s v="BREGER"/>
    <s v="Carga"/>
    <x v="1"/>
    <n v="13.5"/>
    <n v="22"/>
    <x v="0"/>
    <s v="SCHOELLER FRANCIA"/>
    <s v="Retira cliente Filial"/>
    <s v="France"/>
    <m/>
    <m/>
    <m/>
    <m/>
    <n v="60"/>
    <x v="2"/>
    <x v="253"/>
    <x v="39"/>
    <m/>
    <n v="1"/>
    <x v="0"/>
    <x v="0"/>
    <s v="SI"/>
    <s v="SI"/>
    <s v="SI"/>
    <n v="0"/>
    <n v="1"/>
    <s v="CLIENTES"/>
    <x v="51"/>
    <x v="12"/>
    <m/>
    <m/>
    <m/>
  </r>
  <r>
    <d v="2019-12-16T00:00:00"/>
    <d v="1899-12-30T08:30:00"/>
    <d v="1899-12-30T08:30:00"/>
    <m/>
    <x v="1"/>
    <s v="JAR"/>
    <d v="2019-12-16T08:30:00"/>
    <n v="31221"/>
    <s v="DAVID BERTRAN"/>
    <s v="Carga"/>
    <x v="0"/>
    <n v="1"/>
    <n v="1"/>
    <x v="0"/>
    <s v="REGABER"/>
    <s v="DDP Cliente Roto"/>
    <s v="Parets"/>
    <m/>
    <m/>
    <m/>
    <m/>
    <n v="10"/>
    <x v="4"/>
    <x v="253"/>
    <x v="20"/>
    <m/>
    <n v="0"/>
    <x v="0"/>
    <x v="0"/>
    <s v="SI"/>
    <s v="SI"/>
    <s v="SI"/>
    <n v="0"/>
    <n v="1"/>
    <s v="TRANS. PROPIO"/>
    <x v="51"/>
    <x v="12"/>
    <m/>
    <m/>
    <m/>
  </r>
  <r>
    <d v="2019-12-16T00:00:00"/>
    <d v="1899-12-30T13:00:00"/>
    <d v="1899-12-30T13:00:00"/>
    <m/>
    <x v="1"/>
    <s v="JAR"/>
    <d v="2019-12-16T13:00:00"/>
    <n v="6008067"/>
    <s v="BREGER"/>
    <s v="Carga"/>
    <x v="1"/>
    <n v="13.5"/>
    <n v="26"/>
    <x v="0"/>
    <s v="SCHOELLER FRANCIA"/>
    <s v="Retira cliente Filial"/>
    <s v="France"/>
    <m/>
    <m/>
    <m/>
    <m/>
    <n v="60"/>
    <x v="6"/>
    <x v="253"/>
    <x v="6"/>
    <m/>
    <n v="1"/>
    <x v="0"/>
    <x v="0"/>
    <s v="SI"/>
    <s v="SI"/>
    <s v="Retraso"/>
    <n v="1"/>
    <n v="0"/>
    <s v="CLIENTES"/>
    <x v="51"/>
    <x v="12"/>
    <m/>
    <m/>
    <m/>
  </r>
  <r>
    <d v="2019-12-16T00:00:00"/>
    <d v="1899-12-30T09:30:00"/>
    <d v="1899-12-30T09:30:00"/>
    <m/>
    <x v="1"/>
    <s v="JAR"/>
    <d v="2019-12-16T09:30:00"/>
    <n v="6008119"/>
    <s v="NOUTRANSPORT"/>
    <s v="Carga"/>
    <x v="1"/>
    <n v="13.5"/>
    <n v="33"/>
    <x v="0"/>
    <s v="SCHOELLER NRX"/>
    <s v="DDP Cliente Filial"/>
    <s v="Nurieux"/>
    <m/>
    <s v="R-3287-BDD"/>
    <m/>
    <m/>
    <n v="60"/>
    <x v="4"/>
    <x v="253"/>
    <x v="37"/>
    <m/>
    <n v="1"/>
    <x v="0"/>
    <x v="0"/>
    <s v="SI"/>
    <s v="SI"/>
    <s v="Retraso"/>
    <n v="1"/>
    <n v="0"/>
    <s v="TRANS. PROPIO"/>
    <x v="51"/>
    <x v="12"/>
    <m/>
    <m/>
    <m/>
  </r>
  <r>
    <d v="2019-12-18T00:00:00"/>
    <d v="1899-12-30T10:00:00"/>
    <d v="1899-12-30T10:00:00"/>
    <m/>
    <x v="1"/>
    <s v="JAR"/>
    <d v="2019-12-18T10:00:00"/>
    <s v="+ Molde"/>
    <s v="NOUTRANSPORT"/>
    <s v="Descarga"/>
    <x v="1"/>
    <n v="13.5"/>
    <n v="16"/>
    <x v="0"/>
    <s v="SCHOELLER NRX"/>
    <s v="Filial Import"/>
    <s v="PALAU"/>
    <m/>
    <m/>
    <m/>
    <m/>
    <n v="40"/>
    <x v="6"/>
    <x v="256"/>
    <x v="3"/>
    <m/>
    <n v="1"/>
    <x v="0"/>
    <x v="0"/>
    <s v="SI"/>
    <s v="SI"/>
    <s v="Retraso"/>
    <n v="1"/>
    <n v="0"/>
    <s v="TRANS. PROPIO"/>
    <x v="51"/>
    <x v="12"/>
    <m/>
    <m/>
    <m/>
  </r>
  <r>
    <d v="2019-12-16T00:00:00"/>
    <d v="1899-12-30T17:30:00"/>
    <d v="1899-12-30T17:30:00"/>
    <m/>
    <x v="1"/>
    <s v="JAR"/>
    <d v="2019-12-16T17:30:00"/>
    <s v="6008137-6008084"/>
    <s v="BREGER"/>
    <s v="Carga"/>
    <x v="1"/>
    <n v="13.5"/>
    <n v="30"/>
    <x v="0"/>
    <s v="SCHOELLER FRANCIA"/>
    <s v="Retira cliente Filial"/>
    <s v="France"/>
    <m/>
    <m/>
    <m/>
    <m/>
    <n v="60"/>
    <x v="0"/>
    <x v="253"/>
    <x v="56"/>
    <m/>
    <n v="1"/>
    <x v="0"/>
    <x v="0"/>
    <s v="SI"/>
    <s v="SI"/>
    <s v="SI"/>
    <n v="0"/>
    <n v="1"/>
    <s v="CLIENTES"/>
    <x v="51"/>
    <x v="12"/>
    <m/>
    <m/>
    <m/>
  </r>
  <r>
    <d v="2019-12-16T00:00:00"/>
    <d v="1899-12-30T20:00:00"/>
    <d v="1899-12-30T20:00:00"/>
    <m/>
    <x v="1"/>
    <s v="JAR"/>
    <d v="2019-12-16T20:00:00"/>
    <n v="31138"/>
    <s v="GONZATRANS"/>
    <s v="Carga"/>
    <x v="1"/>
    <n v="13.5"/>
    <n v="26"/>
    <x v="0"/>
    <s v="FEDERACION FARMACEUTICA"/>
    <s v="DDP Cliente Inyección"/>
    <s v="Terrassa"/>
    <m/>
    <m/>
    <m/>
    <m/>
    <n v="60"/>
    <x v="2"/>
    <x v="253"/>
    <x v="50"/>
    <m/>
    <n v="1"/>
    <x v="0"/>
    <x v="0"/>
    <s v="SI"/>
    <s v="SI"/>
    <s v="SI"/>
    <n v="0"/>
    <n v="1"/>
    <s v="TRANS. PROPIO"/>
    <x v="51"/>
    <x v="12"/>
    <m/>
    <m/>
    <m/>
  </r>
  <r>
    <d v="2019-12-17T00:00:00"/>
    <d v="1899-12-30T11:00:00"/>
    <d v="1899-12-30T11:00:00"/>
    <m/>
    <x v="1"/>
    <s v="JAR"/>
    <d v="2019-12-17T11:00:00"/>
    <m/>
    <s v="COBARPLAS"/>
    <s v="Descarga"/>
    <x v="0"/>
    <n v="2"/>
    <n v="3"/>
    <x v="0"/>
    <s v="COBARPLAST"/>
    <s v="Proveedor Roto"/>
    <s v="PALAU"/>
    <m/>
    <m/>
    <m/>
    <m/>
    <n v="30"/>
    <x v="4"/>
    <x v="255"/>
    <x v="2"/>
    <m/>
    <n v="0"/>
    <x v="0"/>
    <x v="0"/>
    <s v="SI"/>
    <s v="SI"/>
    <s v="SI"/>
    <n v="0"/>
    <n v="1"/>
    <s v="PROVEEDORES"/>
    <x v="51"/>
    <x v="12"/>
    <m/>
    <m/>
    <m/>
  </r>
  <r>
    <d v="2019-12-18T00:00:00"/>
    <d v="1899-12-30T08:00:00"/>
    <d v="1899-12-30T08:00:00"/>
    <m/>
    <x v="1"/>
    <s v="JAR"/>
    <d v="2019-12-18T08:00:00"/>
    <m/>
    <s v="GONZATRANS"/>
    <s v="Carga"/>
    <x v="1"/>
    <n v="13.5"/>
    <n v="23"/>
    <x v="0"/>
    <s v="FLUIDRA"/>
    <s v="DDP Cliente Roto"/>
    <s v="Maçanet"/>
    <m/>
    <m/>
    <m/>
    <m/>
    <n v="40"/>
    <x v="4"/>
    <x v="256"/>
    <x v="9"/>
    <m/>
    <n v="1"/>
    <x v="0"/>
    <x v="0"/>
    <s v="SI"/>
    <s v="SI"/>
    <s v="SI"/>
    <n v="0"/>
    <n v="1"/>
    <s v="TRANS. PROPIO"/>
    <x v="51"/>
    <x v="12"/>
    <m/>
    <m/>
    <m/>
  </r>
  <r>
    <d v="2019-12-16T00:00:00"/>
    <d v="1899-12-30T10:15:00"/>
    <d v="1899-12-30T10:15:00"/>
    <m/>
    <x v="1"/>
    <s v="JAR"/>
    <d v="2019-12-16T10:30:00"/>
    <s v="Mazarotas"/>
    <s v="DAVID BERTRAN"/>
    <s v="Carga"/>
    <x v="0"/>
    <n v="4"/>
    <n v="6"/>
    <x v="0"/>
    <s v="RESIDUOS "/>
    <s v="Recogida diaria"/>
    <s v="La llagosta"/>
    <m/>
    <m/>
    <m/>
    <m/>
    <n v="20"/>
    <x v="4"/>
    <x v="253"/>
    <x v="43"/>
    <m/>
    <n v="0"/>
    <x v="0"/>
    <x v="0"/>
    <s v="SI"/>
    <s v="SI"/>
    <s v="SI"/>
    <n v="0"/>
    <n v="1"/>
    <s v="TRANS. PROPIO"/>
    <x v="51"/>
    <x v="12"/>
    <m/>
    <m/>
    <m/>
  </r>
  <r>
    <d v="2019-12-16T00:00:00"/>
    <d v="1899-12-30T11:45:00"/>
    <d v="1899-12-30T11:45:00"/>
    <m/>
    <x v="1"/>
    <s v="JAR"/>
    <d v="2019-12-16T12:00:00"/>
    <s v="Mazarotas"/>
    <s v="DAVID BERTRAN"/>
    <s v="Carga"/>
    <x v="0"/>
    <n v="4"/>
    <n v="6"/>
    <x v="0"/>
    <s v="RESIDUOS "/>
    <s v="Recogida diaria"/>
    <s v="La llagosta"/>
    <m/>
    <m/>
    <m/>
    <m/>
    <n v="20"/>
    <x v="6"/>
    <x v="253"/>
    <x v="63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08:00:00"/>
    <d v="1899-12-30T08:00:00"/>
    <m/>
    <x v="1"/>
    <s v="JAR"/>
    <d v="2019-12-17T08:00:00"/>
    <n v="6008104"/>
    <s v="NOUTRANSPORT"/>
    <s v="Carga"/>
    <x v="0"/>
    <n v="9"/>
    <n v="17"/>
    <x v="0"/>
    <s v="SCHOELLER ITALIA"/>
    <s v="DDP Cliente Filial"/>
    <s v="Italia"/>
    <m/>
    <m/>
    <m/>
    <m/>
    <n v="45"/>
    <x v="6"/>
    <x v="255"/>
    <x v="9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09:00:00"/>
    <d v="1899-12-30T09:00:00"/>
    <m/>
    <x v="1"/>
    <s v="JAR"/>
    <d v="2019-12-17T09:00:00"/>
    <n v="6008070"/>
    <s v="BREGER"/>
    <s v="Carga"/>
    <x v="0"/>
    <n v="2"/>
    <n v="3"/>
    <x v="0"/>
    <s v="SCHOELLER FRANCIA"/>
    <s v="Retira cliente Filial"/>
    <s v="France"/>
    <m/>
    <m/>
    <m/>
    <m/>
    <n v="20"/>
    <x v="6"/>
    <x v="255"/>
    <x v="22"/>
    <m/>
    <n v="0"/>
    <x v="0"/>
    <x v="0"/>
    <s v="SI"/>
    <s v="SI"/>
    <s v="SI"/>
    <n v="0"/>
    <n v="1"/>
    <s v="CLIENTES"/>
    <x v="51"/>
    <x v="12"/>
    <m/>
    <m/>
    <m/>
  </r>
  <r>
    <d v="2019-12-16T00:00:00"/>
    <d v="1899-12-30T15:45:00"/>
    <m/>
    <m/>
    <x v="0"/>
    <s v="JAR"/>
    <d v="2019-12-16T16:00:00"/>
    <n v="31223"/>
    <s v="SUS MEDIOS"/>
    <s v="Carga"/>
    <x v="0"/>
    <n v="1"/>
    <n v="1"/>
    <x v="0"/>
    <s v="ARTIPLAS"/>
    <s v="Retira cliente Inyección"/>
    <s v="VIZCAYA"/>
    <m/>
    <m/>
    <m/>
    <m/>
    <n v="10"/>
    <x v="3"/>
    <x v="253"/>
    <x v="55"/>
    <m/>
    <n v="0"/>
    <x v="0"/>
    <x v="0"/>
    <s v="No"/>
    <s v="Sin cita"/>
    <s v="Sin cita"/>
    <n v="1"/>
    <n v="0"/>
    <s v="CLIENTES"/>
    <x v="51"/>
    <x v="12"/>
    <m/>
    <m/>
    <m/>
  </r>
  <r>
    <d v="2019-12-20T00:00:00"/>
    <d v="1899-12-30T07:00:00"/>
    <d v="1899-12-30T07:00:00"/>
    <m/>
    <x v="1"/>
    <s v="JAR"/>
    <d v="2019-12-20T07:00:00"/>
    <m/>
    <s v="GONZATRANS"/>
    <s v="Carga"/>
    <x v="0"/>
    <n v="9"/>
    <n v="16"/>
    <x v="0"/>
    <s v="GONZATRANS"/>
    <s v="Recogida diaria"/>
    <s v="varios"/>
    <m/>
    <m/>
    <m/>
    <m/>
    <n v="60"/>
    <x v="0"/>
    <x v="257"/>
    <x v="61"/>
    <m/>
    <n v="0"/>
    <x v="0"/>
    <x v="0"/>
    <s v="SI"/>
    <s v="SI"/>
    <s v="SI"/>
    <n v="0"/>
    <n v="1"/>
    <s v="TRANS. PROPIO"/>
    <x v="51"/>
    <x v="12"/>
    <m/>
    <m/>
    <m/>
  </r>
  <r>
    <d v="2019-12-19T00:00:00"/>
    <d v="1899-12-30T07:00:00"/>
    <d v="1899-12-30T07:00:00"/>
    <m/>
    <x v="1"/>
    <s v="JAR"/>
    <d v="2019-12-19T07:00:00"/>
    <m/>
    <s v="GONZATRANS"/>
    <s v="Carga"/>
    <x v="0"/>
    <n v="9"/>
    <n v="16"/>
    <x v="0"/>
    <s v="GONZATRANS"/>
    <s v="Recogida diaria"/>
    <s v="varios"/>
    <m/>
    <m/>
    <m/>
    <m/>
    <n v="30"/>
    <x v="6"/>
    <x v="254"/>
    <x v="61"/>
    <m/>
    <n v="0"/>
    <x v="0"/>
    <x v="0"/>
    <s v="SI"/>
    <s v="SI"/>
    <s v="SI"/>
    <n v="0"/>
    <n v="1"/>
    <s v="TRANS. PROPIO"/>
    <x v="51"/>
    <x v="12"/>
    <m/>
    <m/>
    <m/>
  </r>
  <r>
    <d v="2019-12-16T00:00:00"/>
    <d v="1899-12-30T17:00:00"/>
    <d v="1899-12-30T17:00:00"/>
    <m/>
    <x v="1"/>
    <s v="JAR"/>
    <d v="2019-12-16T17:00:00"/>
    <n v="30822"/>
    <s v="J H L"/>
    <s v="Carga"/>
    <x v="0"/>
    <n v="3"/>
    <n v="7"/>
    <x v="0"/>
    <s v="LEAR CORPORATION"/>
    <s v="DDP Cliente Inyección"/>
    <s v="Portugal"/>
    <m/>
    <s v="GD-2603"/>
    <m/>
    <m/>
    <n v="30"/>
    <x v="2"/>
    <x v="253"/>
    <x v="41"/>
    <m/>
    <n v="0"/>
    <x v="0"/>
    <x v="0"/>
    <s v="SI"/>
    <s v="SI"/>
    <s v="SI"/>
    <n v="0"/>
    <n v="1"/>
    <s v="TRANS. PROPIO"/>
    <x v="51"/>
    <x v="12"/>
    <m/>
    <m/>
    <m/>
  </r>
  <r>
    <d v="2019-12-16T00:00:00"/>
    <d v="1899-12-30T18:30:00"/>
    <d v="1899-12-30T18:30:00"/>
    <m/>
    <x v="1"/>
    <s v="JAR"/>
    <d v="2019-12-16T18:30:00"/>
    <n v="30979"/>
    <s v="DAVID BERTRAN"/>
    <s v="Carga"/>
    <x v="0"/>
    <n v="4"/>
    <n v="8"/>
    <x v="0"/>
    <s v="GJM SA"/>
    <s v="DDP Cliente Inyección"/>
    <s v="LA ROCA"/>
    <m/>
    <m/>
    <m/>
    <m/>
    <n v="30"/>
    <x v="2"/>
    <x v="253"/>
    <x v="48"/>
    <m/>
    <n v="0"/>
    <x v="0"/>
    <x v="0"/>
    <s v="SI"/>
    <s v="SI"/>
    <s v="SI"/>
    <n v="0"/>
    <n v="1"/>
    <s v="TRANS. PROPIO"/>
    <x v="51"/>
    <x v="12"/>
    <m/>
    <m/>
    <m/>
  </r>
  <r>
    <d v="2019-12-19T00:00:00"/>
    <d v="1899-12-30T06:30:00"/>
    <d v="1899-12-30T06:30:00"/>
    <m/>
    <x v="1"/>
    <s v="JAR"/>
    <d v="2019-12-19T06:30:00"/>
    <n v="6008203"/>
    <s v="NOUTRANSPORT"/>
    <s v="Carga"/>
    <x v="1"/>
    <n v="13.5"/>
    <n v="26"/>
    <x v="2"/>
    <s v="SCHOELLER NRX"/>
    <s v="DDP Cliente Filial"/>
    <s v="Nurieux"/>
    <m/>
    <m/>
    <m/>
    <m/>
    <n v="40"/>
    <x v="6"/>
    <x v="254"/>
    <x v="167"/>
    <m/>
    <n v="1"/>
    <x v="0"/>
    <x v="0"/>
    <s v="SI"/>
    <s v="SI"/>
    <s v="SI"/>
    <n v="0"/>
    <n v="1"/>
    <s v="TRANS. PROPIO"/>
    <x v="51"/>
    <x v="12"/>
    <m/>
    <m/>
    <m/>
  </r>
  <r>
    <d v="2019-12-16T00:00:00"/>
    <d v="1899-12-30T19:00:00"/>
    <d v="1899-12-30T19:00:00"/>
    <m/>
    <x v="1"/>
    <s v="JAR"/>
    <d v="2019-12-16T19:00:00"/>
    <m/>
    <s v="GONZATRANS"/>
    <s v="Descarga"/>
    <x v="1"/>
    <n v="13.5"/>
    <n v="33"/>
    <x v="0"/>
    <s v="SIGMA "/>
    <s v="Proveedor Inyección"/>
    <s v="PALAU"/>
    <m/>
    <m/>
    <m/>
    <m/>
    <n v="60"/>
    <x v="2"/>
    <x v="253"/>
    <x v="13"/>
    <m/>
    <n v="1"/>
    <x v="0"/>
    <x v="0"/>
    <s v="SI"/>
    <s v="SI"/>
    <s v="Adelanto"/>
    <n v="0"/>
    <n v="1"/>
    <s v="PROVEEDORES"/>
    <x v="51"/>
    <x v="12"/>
    <m/>
    <m/>
    <m/>
  </r>
  <r>
    <d v="2019-12-19T00:00:00"/>
    <d v="1899-12-30T15:00:00"/>
    <d v="1899-12-30T15:00:00"/>
    <m/>
    <x v="1"/>
    <s v="JAR"/>
    <d v="2019-12-19T15:00:00"/>
    <n v="6008192"/>
    <s v="NOUTRANSPORT"/>
    <s v="Carga"/>
    <x v="1"/>
    <n v="13.5"/>
    <n v="22"/>
    <x v="0"/>
    <s v="SCHOELLER FRANCIA"/>
    <s v="DDP Cliente Filial"/>
    <s v="France"/>
    <m/>
    <m/>
    <m/>
    <m/>
    <n v="30"/>
    <x v="4"/>
    <x v="254"/>
    <x v="65"/>
    <m/>
    <n v="1"/>
    <x v="0"/>
    <x v="0"/>
    <s v="SI"/>
    <s v="SI"/>
    <s v="Adelanto"/>
    <n v="0"/>
    <n v="1"/>
    <s v="TRANS. PROPIO"/>
    <x v="51"/>
    <x v="12"/>
    <m/>
    <m/>
    <m/>
  </r>
  <r>
    <d v="2019-12-16T00:00:00"/>
    <d v="1899-12-30T14:00:00"/>
    <d v="1899-12-30T14:00:00"/>
    <m/>
    <x v="1"/>
    <s v="JAR"/>
    <d v="2019-12-16T14:00:00"/>
    <s v="Balas de Plastico"/>
    <s v="DAVID BERTRAN"/>
    <s v="Carga"/>
    <x v="0"/>
    <n v="4"/>
    <n v="6"/>
    <x v="0"/>
    <s v="RESIDUOS "/>
    <s v="Recogida diaria"/>
    <s v="La Llagosta"/>
    <m/>
    <m/>
    <m/>
    <m/>
    <n v="20"/>
    <x v="6"/>
    <x v="253"/>
    <x v="6"/>
    <m/>
    <n v="0"/>
    <x v="0"/>
    <x v="0"/>
    <s v="SI"/>
    <s v="SI"/>
    <s v="Adelanto"/>
    <n v="0"/>
    <n v="1"/>
    <s v="TRANS. PROPIO"/>
    <x v="51"/>
    <x v="12"/>
    <m/>
    <m/>
    <m/>
  </r>
  <r>
    <d v="2019-12-17T00:00:00"/>
    <d v="1899-12-30T09:30:00"/>
    <d v="1899-12-30T09:30:00"/>
    <m/>
    <x v="1"/>
    <s v="JAR"/>
    <d v="2019-12-17T09:30:00"/>
    <n v="30655"/>
    <s v="DAVID BERTRAN"/>
    <s v="Carga"/>
    <x v="0"/>
    <n v="4"/>
    <n v="6"/>
    <x v="0"/>
    <s v="STAMM"/>
    <s v="DDP Cliente Inyección"/>
    <s v="SAN FELIU DE LLOBREGAT"/>
    <m/>
    <m/>
    <m/>
    <m/>
    <n v="20"/>
    <x v="4"/>
    <x v="255"/>
    <x v="0"/>
    <m/>
    <n v="0"/>
    <x v="0"/>
    <x v="0"/>
    <s v="SI"/>
    <s v="SI"/>
    <s v="SI"/>
    <n v="0"/>
    <n v="1"/>
    <s v="TRANS. PROPIO"/>
    <x v="51"/>
    <x v="12"/>
    <m/>
    <m/>
    <m/>
  </r>
  <r>
    <d v="2019-12-18T00:00:00"/>
    <d v="1899-12-30T10:30:00"/>
    <d v="1899-12-30T10:30:00"/>
    <m/>
    <x v="1"/>
    <s v="JAR"/>
    <d v="2019-12-18T10:30:00"/>
    <n v="6008119"/>
    <s v="NOUTRANSPORT"/>
    <s v="Carga"/>
    <x v="1"/>
    <n v="13.5"/>
    <n v="33"/>
    <x v="0"/>
    <s v="SCHOELLER NRX"/>
    <s v="DDP Cliente Filial"/>
    <s v="Nurieux"/>
    <m/>
    <m/>
    <m/>
    <m/>
    <n v="60"/>
    <x v="0"/>
    <x v="256"/>
    <x v="7"/>
    <m/>
    <n v="1"/>
    <x v="0"/>
    <x v="0"/>
    <s v="SI"/>
    <s v="SI"/>
    <s v="Retraso"/>
    <n v="1"/>
    <n v="0"/>
    <s v="TRANS. PROPIO"/>
    <x v="51"/>
    <x v="12"/>
    <m/>
    <m/>
    <m/>
  </r>
  <r>
    <d v="2019-12-17T00:00:00"/>
    <d v="1899-12-30T10:00:00"/>
    <d v="1899-12-30T10:00:00"/>
    <m/>
    <x v="1"/>
    <s v="JAR"/>
    <d v="2019-12-17T10:00:00"/>
    <n v="6008119"/>
    <s v="NOUTRANSPORT"/>
    <s v="Carga"/>
    <x v="1"/>
    <n v="13.5"/>
    <n v="33"/>
    <x v="0"/>
    <s v="SCHOELLER NRX"/>
    <s v="DDP Cliente Filial"/>
    <s v="Nurieux"/>
    <m/>
    <s v="R-4280-BCS"/>
    <m/>
    <m/>
    <n v="60"/>
    <x v="6"/>
    <x v="255"/>
    <x v="14"/>
    <m/>
    <n v="1"/>
    <x v="0"/>
    <x v="0"/>
    <s v="SI"/>
    <s v="SI"/>
    <s v="SI"/>
    <n v="0"/>
    <n v="1"/>
    <s v="TRANS. PROPIO"/>
    <x v="51"/>
    <x v="12"/>
    <m/>
    <m/>
    <m/>
  </r>
  <r>
    <d v="2019-12-18T00:00:00"/>
    <d v="1899-12-30T13:00:00"/>
    <d v="1899-12-30T13:00:00"/>
    <m/>
    <x v="1"/>
    <s v="JAR"/>
    <d v="2019-12-18T13:00:00"/>
    <n v="31029"/>
    <s v="SUS MEDIOS"/>
    <s v="Carga"/>
    <x v="0"/>
    <n v="1"/>
    <n v="1"/>
    <x v="0"/>
    <s v="ARTIPLAS"/>
    <s v="Retira cliente Inyección"/>
    <s v="Vizcaya"/>
    <m/>
    <m/>
    <m/>
    <m/>
    <n v="10"/>
    <x v="3"/>
    <x v="256"/>
    <x v="2"/>
    <m/>
    <n v="0"/>
    <x v="0"/>
    <x v="0"/>
    <s v="SI"/>
    <s v="SI"/>
    <s v="Adelanto"/>
    <n v="0"/>
    <n v="1"/>
    <s v="CLIENTES"/>
    <x v="51"/>
    <x v="12"/>
    <m/>
    <m/>
    <m/>
  </r>
  <r>
    <d v="2019-12-18T00:00:00"/>
    <d v="1899-12-30T12:30:00"/>
    <d v="1899-12-30T12:30:00"/>
    <m/>
    <x v="1"/>
    <s v="JAR"/>
    <d v="2019-12-18T12:30:00"/>
    <n v="30896"/>
    <s v="SUS MEDIOS"/>
    <s v="Carga"/>
    <x v="0"/>
    <n v="1"/>
    <n v="1"/>
    <x v="0"/>
    <s v="ASCANIO QUIMICA"/>
    <s v="Retira cliente Roto"/>
    <s v="Tenerife"/>
    <m/>
    <m/>
    <m/>
    <m/>
    <n v="10"/>
    <x v="5"/>
    <x v="256"/>
    <x v="5"/>
    <m/>
    <n v="0"/>
    <x v="0"/>
    <x v="0"/>
    <s v="SI"/>
    <s v="SI"/>
    <s v="SI"/>
    <n v="0"/>
    <n v="1"/>
    <s v="CLIENTES"/>
    <x v="51"/>
    <x v="12"/>
    <m/>
    <m/>
    <m/>
  </r>
  <r>
    <d v="2019-12-17T00:00:00"/>
    <d v="1899-12-30T11:30:00"/>
    <d v="1899-12-30T11:30:00"/>
    <m/>
    <x v="1"/>
    <s v="JAR"/>
    <d v="2019-12-17T11:30:00"/>
    <s v="31225-31245"/>
    <s v="DAVID BERTRAN"/>
    <s v="Carga"/>
    <x v="0"/>
    <n v="2"/>
    <n v="2"/>
    <x v="0"/>
    <s v="DAVID BERTRAN"/>
    <s v="Recogida diaria"/>
    <s v="PARETS"/>
    <m/>
    <m/>
    <m/>
    <m/>
    <n v="15"/>
    <x v="6"/>
    <x v="255"/>
    <x v="3"/>
    <m/>
    <n v="0"/>
    <x v="0"/>
    <x v="0"/>
    <s v="SI"/>
    <s v="SI"/>
    <s v="SI"/>
    <n v="0"/>
    <n v="1"/>
    <s v="TRANS. PROPIO"/>
    <x v="51"/>
    <x v="12"/>
    <m/>
    <m/>
    <m/>
  </r>
  <r>
    <d v="2019-12-18T00:00:00"/>
    <d v="1899-12-30T08:30:00"/>
    <d v="1899-12-30T08:30:00"/>
    <m/>
    <x v="1"/>
    <s v="JAR"/>
    <d v="2019-12-18T08:30:00"/>
    <m/>
    <s v="SUS MEDIOS"/>
    <s v="Descarga"/>
    <x v="0"/>
    <n v="6"/>
    <n v="12"/>
    <x v="0"/>
    <s v="SERRADORA DOMENECH"/>
    <s v="Proveedor Inyección"/>
    <s v="PALAU"/>
    <m/>
    <m/>
    <m/>
    <m/>
    <n v="30"/>
    <x v="4"/>
    <x v="256"/>
    <x v="1"/>
    <m/>
    <n v="0"/>
    <x v="0"/>
    <x v="0"/>
    <s v="SI"/>
    <s v="SI"/>
    <s v="Retraso"/>
    <n v="1"/>
    <n v="0"/>
    <s v="PROVEEDORES"/>
    <x v="51"/>
    <x v="12"/>
    <m/>
    <m/>
    <m/>
  </r>
  <r>
    <d v="2019-12-17T00:00:00"/>
    <d v="1899-12-30T17:00:00"/>
    <d v="1899-12-30T17:00:00"/>
    <m/>
    <x v="1"/>
    <s v="JAR"/>
    <d v="2019-12-17T17:00:00"/>
    <m/>
    <s v="TRANSABADELL"/>
    <s v="Carga"/>
    <x v="0"/>
    <n v="4"/>
    <n v="8"/>
    <x v="0"/>
    <s v="TRANSABADELL"/>
    <s v="DDP Cliente Inyección"/>
    <s v="varios"/>
    <m/>
    <m/>
    <m/>
    <m/>
    <n v="30"/>
    <x v="0"/>
    <x v="255"/>
    <x v="41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17:30:00"/>
    <d v="1899-12-30T17:30:00"/>
    <m/>
    <x v="1"/>
    <s v="JAR"/>
    <d v="2019-12-17T17:30:00"/>
    <m/>
    <s v="GONZATRANS"/>
    <s v="Descarga"/>
    <x v="1"/>
    <n v="13.5"/>
    <n v="33"/>
    <x v="0"/>
    <s v="SIGMA "/>
    <s v="Proveedor Inyección"/>
    <s v="PALAU"/>
    <m/>
    <m/>
    <m/>
    <m/>
    <n v="45"/>
    <x v="4"/>
    <x v="256"/>
    <x v="5"/>
    <m/>
    <n v="1"/>
    <x v="0"/>
    <x v="0"/>
    <s v="SI"/>
    <s v="Retraso"/>
    <s v="Retraso"/>
    <n v="1"/>
    <n v="0"/>
    <s v="PROVEEDORES"/>
    <x v="51"/>
    <x v="12"/>
    <m/>
    <m/>
    <m/>
  </r>
  <r>
    <d v="2019-12-18T00:00:00"/>
    <d v="1899-12-30T17:30:00"/>
    <d v="1899-12-30T17:30:00"/>
    <m/>
    <x v="1"/>
    <s v="JAR"/>
    <d v="2019-12-18T17:30:00"/>
    <n v="30883"/>
    <s v="SUS MEDIOS"/>
    <s v="Carga"/>
    <x v="1"/>
    <n v="13.5"/>
    <n v="22"/>
    <x v="0"/>
    <s v="SARL OVO GIDKY"/>
    <s v="Retira cliente Inyección"/>
    <s v="ARGELIA"/>
    <m/>
    <m/>
    <m/>
    <m/>
    <n v="60"/>
    <x v="2"/>
    <x v="256"/>
    <x v="250"/>
    <m/>
    <n v="1"/>
    <x v="0"/>
    <x v="0"/>
    <s v="SI"/>
    <s v="SI"/>
    <s v="Adelanto"/>
    <n v="0"/>
    <n v="1"/>
    <s v="CLIENTES"/>
    <x v="51"/>
    <x v="12"/>
    <m/>
    <m/>
    <m/>
  </r>
  <r>
    <d v="2019-12-17T00:00:00"/>
    <d v="1899-12-30T15:00:00"/>
    <d v="1899-12-30T15:00:00"/>
    <m/>
    <x v="1"/>
    <s v="JAR"/>
    <d v="2019-12-17T15:00:00"/>
    <s v="pdr y cavas"/>
    <s v="RHENUS LOGISTICS"/>
    <s v="Carga"/>
    <x v="0"/>
    <n v="3"/>
    <n v="6"/>
    <x v="0"/>
    <s v="PDR CANARIAS"/>
    <s v="DDP Cliente Inyección"/>
    <s v="Canarias"/>
    <m/>
    <m/>
    <m/>
    <m/>
    <n v="30"/>
    <x v="0"/>
    <x v="255"/>
    <x v="39"/>
    <m/>
    <n v="0"/>
    <x v="0"/>
    <x v="0"/>
    <s v="SI"/>
    <s v="SI"/>
    <s v="SI"/>
    <n v="0"/>
    <n v="1"/>
    <s v="TRANS. PROPIO"/>
    <x v="51"/>
    <x v="12"/>
    <m/>
    <m/>
    <m/>
  </r>
  <r>
    <d v="2019-12-27T00:00:00"/>
    <d v="1899-12-30T08:00:00"/>
    <d v="1899-12-30T08:00:00"/>
    <m/>
    <x v="1"/>
    <s v="JAR"/>
    <d v="2019-12-27T08:00:00"/>
    <n v="31115"/>
    <s v="GONZATRANS"/>
    <s v="Carga"/>
    <x v="1"/>
    <n v="13.5"/>
    <n v="26"/>
    <x v="2"/>
    <s v="SANCHEZ ROMERO CARVAJAL"/>
    <s v="DDP Cliente Inyección"/>
    <s v="HUELVA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7T00:00:00"/>
    <d v="1899-12-30T09:00:00"/>
    <d v="1899-12-30T09:00:00"/>
    <m/>
    <x v="1"/>
    <s v="JAR"/>
    <d v="2019-12-27T09:00:00"/>
    <n v="31115"/>
    <s v="GONZATRANS"/>
    <s v="Carga"/>
    <x v="1"/>
    <n v="13.5"/>
    <n v="26"/>
    <x v="2"/>
    <s v="SANCHEZ ROMERO CARVAJAL"/>
    <s v="DDP Cliente Inyección"/>
    <s v="HUELVA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7T00:00:00"/>
    <d v="1899-12-30T10:00:00"/>
    <d v="1899-12-30T10:00:00"/>
    <m/>
    <x v="1"/>
    <s v="JAR"/>
    <d v="2019-12-27T10:00:00"/>
    <n v="31115"/>
    <s v="GONZATRANS"/>
    <s v="Carga"/>
    <x v="1"/>
    <n v="13.5"/>
    <n v="26"/>
    <x v="2"/>
    <s v="SANCHEZ ROMERO CARVAJAL"/>
    <s v="DDP Cliente Inyección"/>
    <s v="HUELVA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17T00:00:00"/>
    <d v="1899-12-30T13:00:00"/>
    <d v="1899-12-30T13:00:00"/>
    <m/>
    <x v="1"/>
    <s v="JAR"/>
    <d v="2019-12-17T13:00:00"/>
    <m/>
    <s v="DAVID BERTRAN"/>
    <s v="Carga"/>
    <x v="0"/>
    <n v="4"/>
    <n v="6"/>
    <x v="0"/>
    <s v="RESIDUOS "/>
    <s v="Recogida diaria"/>
    <s v="La llagosta"/>
    <m/>
    <m/>
    <m/>
    <m/>
    <n v="20"/>
    <x v="6"/>
    <x v="255"/>
    <x v="37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14:00:00"/>
    <d v="1899-12-30T14:00:00"/>
    <m/>
    <x v="1"/>
    <s v="JAR"/>
    <d v="2019-12-17T14:00:00"/>
    <n v="30786"/>
    <s v="JOSE REY"/>
    <s v="Carga"/>
    <x v="1"/>
    <n v="13.5"/>
    <n v="33"/>
    <x v="0"/>
    <s v="ENTREPINARES"/>
    <s v="DDP Cliente Inyección"/>
    <s v="Valladolid"/>
    <m/>
    <m/>
    <m/>
    <m/>
    <n v="60"/>
    <x v="2"/>
    <x v="255"/>
    <x v="42"/>
    <m/>
    <n v="1"/>
    <x v="0"/>
    <x v="0"/>
    <s v="SI"/>
    <s v="SI"/>
    <s v="SI"/>
    <n v="0"/>
    <n v="1"/>
    <s v="TRANS. PROPIO"/>
    <x v="51"/>
    <x v="12"/>
    <m/>
    <m/>
    <m/>
  </r>
  <r>
    <d v="2019-12-18T00:00:00"/>
    <d v="1899-12-30T14:00:00"/>
    <d v="1899-12-30T14:00:00"/>
    <m/>
    <x v="1"/>
    <s v="JAR"/>
    <d v="2019-12-18T14:00:00"/>
    <n v="30786"/>
    <s v="JOSE REY"/>
    <s v="Carga"/>
    <x v="1"/>
    <n v="13.5"/>
    <n v="33"/>
    <x v="0"/>
    <s v="ENTREPINARES"/>
    <s v="DDP Cliente Inyección"/>
    <s v="Valladolid"/>
    <m/>
    <m/>
    <m/>
    <m/>
    <n v="60"/>
    <x v="4"/>
    <x v="256"/>
    <x v="4"/>
    <m/>
    <n v="1"/>
    <x v="0"/>
    <x v="0"/>
    <s v="SI"/>
    <s v="SI"/>
    <s v="Adelanto"/>
    <n v="0"/>
    <n v="1"/>
    <s v="TRANS. PROPIO"/>
    <x v="51"/>
    <x v="12"/>
    <m/>
    <m/>
    <m/>
  </r>
  <r>
    <d v="2019-12-19T00:00:00"/>
    <d v="1899-12-30T10:00:00"/>
    <d v="1899-12-30T10:00:00"/>
    <m/>
    <x v="1"/>
    <s v="JAR"/>
    <d v="2019-12-19T10:00:00"/>
    <n v="6008119"/>
    <s v="NOUTRANSPORT"/>
    <s v="Carga"/>
    <x v="1"/>
    <n v="13.5"/>
    <n v="33"/>
    <x v="0"/>
    <s v="SCHOELLER NRX"/>
    <s v="DDP Cliente Filial"/>
    <s v="Nurieux"/>
    <m/>
    <m/>
    <m/>
    <m/>
    <n v="45"/>
    <x v="4"/>
    <x v="254"/>
    <x v="14"/>
    <m/>
    <n v="1"/>
    <x v="0"/>
    <x v="0"/>
    <s v="SI"/>
    <s v="SI"/>
    <s v="SI"/>
    <n v="0"/>
    <n v="1"/>
    <s v="TRANS. PROPIO"/>
    <x v="51"/>
    <x v="12"/>
    <m/>
    <m/>
    <m/>
  </r>
  <r>
    <d v="2019-12-18T00:00:00"/>
    <d v="1899-12-30T11:30:00"/>
    <d v="1899-12-30T11:30:00"/>
    <m/>
    <x v="1"/>
    <s v="JAR"/>
    <d v="2019-12-18T11:30:00"/>
    <n v="30275"/>
    <s v="JOSE REY"/>
    <s v="Carga"/>
    <x v="0"/>
    <n v="3"/>
    <n v="6"/>
    <x v="0"/>
    <s v="HDAD FARM MEDITERRANEO-HEFAME"/>
    <s v="DDP Cliente Inyección"/>
    <s v="Murcia"/>
    <m/>
    <m/>
    <m/>
    <m/>
    <n v="15"/>
    <x v="6"/>
    <x v="256"/>
    <x v="3"/>
    <m/>
    <n v="0"/>
    <x v="0"/>
    <x v="0"/>
    <s v="SI"/>
    <s v="SI"/>
    <s v="SI"/>
    <n v="0"/>
    <n v="1"/>
    <s v="TRANS. PROPIO"/>
    <x v="51"/>
    <x v="12"/>
    <m/>
    <m/>
    <m/>
  </r>
  <r>
    <d v="2019-12-18T00:00:00"/>
    <d v="1899-12-30T12:00:00"/>
    <d v="1899-12-30T12:00:00"/>
    <m/>
    <x v="1"/>
    <s v="JAR"/>
    <d v="2019-12-18T12:00:00"/>
    <n v="31000"/>
    <s v="JOSE REY"/>
    <s v="Carga"/>
    <x v="0"/>
    <n v="2"/>
    <n v="3"/>
    <x v="0"/>
    <s v="VARIOS"/>
    <s v="DDP Cliente Inyección"/>
    <s v="Murcia"/>
    <m/>
    <m/>
    <m/>
    <m/>
    <n v="15"/>
    <x v="6"/>
    <x v="256"/>
    <x v="4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14:30:00"/>
    <d v="1899-12-30T14:30:00"/>
    <m/>
    <x v="1"/>
    <s v="JAR"/>
    <d v="2019-12-17T14:30:00"/>
    <n v="29583"/>
    <s v="SESE"/>
    <s v="Carga"/>
    <x v="1"/>
    <n v="13.5"/>
    <n v="26"/>
    <x v="0"/>
    <s v="VALEO"/>
    <s v="Retira cliente Inyección"/>
    <s v="Jaén"/>
    <m/>
    <s v="8314JBT - R6234BCR"/>
    <m/>
    <m/>
    <n v="60"/>
    <x v="0"/>
    <x v="255"/>
    <x v="12"/>
    <m/>
    <n v="1"/>
    <x v="0"/>
    <x v="0"/>
    <s v="SI"/>
    <s v="SI"/>
    <s v="SI"/>
    <n v="0"/>
    <n v="1"/>
    <s v="CLIENTES"/>
    <x v="51"/>
    <x v="12"/>
    <m/>
    <m/>
    <m/>
  </r>
  <r>
    <d v="2019-12-17T00:00:00"/>
    <d v="1899-12-30T13:30:00"/>
    <d v="1899-12-30T13:30:00"/>
    <m/>
    <x v="1"/>
    <s v="JAR"/>
    <d v="2019-12-17T13:30:00"/>
    <s v="Ubitech"/>
    <s v="SUS MEDIOS"/>
    <s v="Carga"/>
    <x v="0"/>
    <n v="1"/>
    <n v="1"/>
    <x v="0"/>
    <s v="VARIOS"/>
    <s v="Retira cliente Roto"/>
    <s v="Alicante"/>
    <s v="molde 3 patines Chemiflow"/>
    <m/>
    <m/>
    <m/>
    <n v="15"/>
    <x v="4"/>
    <x v="255"/>
    <x v="6"/>
    <m/>
    <n v="0"/>
    <x v="0"/>
    <x v="0"/>
    <s v="SI"/>
    <s v="SI"/>
    <s v="SI"/>
    <n v="0"/>
    <n v="1"/>
    <s v="CLIENTES"/>
    <x v="51"/>
    <x v="12"/>
    <m/>
    <m/>
    <m/>
  </r>
  <r>
    <d v="2019-12-18T00:00:00"/>
    <d v="1899-12-30T15:00:00"/>
    <d v="1899-12-30T15:00:00"/>
    <m/>
    <x v="1"/>
    <s v="JAR"/>
    <d v="2019-12-18T15:00:00"/>
    <n v="30786"/>
    <s v="JOSE REY"/>
    <s v="Carga"/>
    <x v="1"/>
    <n v="13.5"/>
    <n v="33"/>
    <x v="0"/>
    <s v="ENTREPINARES"/>
    <s v="DDP Cliente Inyección"/>
    <s v="Valladolid"/>
    <m/>
    <m/>
    <m/>
    <m/>
    <n v="60"/>
    <x v="2"/>
    <x v="256"/>
    <x v="39"/>
    <m/>
    <n v="1"/>
    <x v="0"/>
    <x v="0"/>
    <s v="SI"/>
    <s v="SI"/>
    <s v="SI"/>
    <n v="0"/>
    <n v="1"/>
    <s v="TRANS. PROPIO"/>
    <x v="51"/>
    <x v="12"/>
    <m/>
    <m/>
    <m/>
  </r>
  <r>
    <d v="2019-12-17T00:00:00"/>
    <d v="1899-12-30T15:30:00"/>
    <d v="1899-12-30T15:30:00"/>
    <m/>
    <x v="1"/>
    <s v="JAR"/>
    <d v="2019-12-17T15:30:00"/>
    <n v="30786"/>
    <s v="JOSE REY"/>
    <s v="Carga"/>
    <x v="0"/>
    <n v="2"/>
    <n v="5"/>
    <x v="0"/>
    <s v="ENTREPINARES"/>
    <s v="DDP Cliente Inyección"/>
    <s v="Valladolid"/>
    <m/>
    <m/>
    <m/>
    <m/>
    <n v="30"/>
    <x v="0"/>
    <x v="255"/>
    <x v="7"/>
    <m/>
    <n v="0"/>
    <x v="0"/>
    <x v="0"/>
    <s v="SI"/>
    <s v="SI"/>
    <s v="SI"/>
    <n v="0"/>
    <n v="1"/>
    <s v="TRANS. PROPIO"/>
    <x v="51"/>
    <x v="12"/>
    <m/>
    <m/>
    <m/>
  </r>
  <r>
    <d v="2019-12-17T00:00:00"/>
    <d v="1899-12-30T16:00:00"/>
    <d v="1899-12-30T16:00:00"/>
    <m/>
    <x v="1"/>
    <s v="JAR"/>
    <d v="2019-12-17T16:00:00"/>
    <s v="6008139-8082"/>
    <s v="SUS MEDIOS"/>
    <s v="Carga"/>
    <x v="0"/>
    <n v="2"/>
    <n v="4"/>
    <x v="0"/>
    <s v="SCHOELLER ITALIA"/>
    <s v="Retira cliente Roto"/>
    <s v="Italia"/>
    <m/>
    <m/>
    <m/>
    <m/>
    <n v="30"/>
    <x v="6"/>
    <x v="256"/>
    <x v="14"/>
    <m/>
    <n v="0"/>
    <x v="0"/>
    <x v="0"/>
    <s v="SI"/>
    <s v="Retraso"/>
    <s v="Retraso"/>
    <n v="1"/>
    <n v="0"/>
    <s v="CLIENTES"/>
    <x v="51"/>
    <x v="12"/>
    <m/>
    <m/>
    <m/>
  </r>
  <r>
    <d v="2019-12-18T00:00:00"/>
    <d v="1899-12-30T15:30:00"/>
    <d v="1899-12-30T15:30:00"/>
    <m/>
    <x v="1"/>
    <s v="JAR"/>
    <d v="2019-12-18T15:30:00"/>
    <n v="31058"/>
    <s v="TRANSAHER"/>
    <s v="Carga"/>
    <x v="0"/>
    <n v="1"/>
    <n v="1"/>
    <x v="0"/>
    <s v="VARIOS"/>
    <s v="Retira cliente Roto"/>
    <s v="Vizcaya"/>
    <m/>
    <m/>
    <m/>
    <m/>
    <n v="10"/>
    <x v="5"/>
    <x v="256"/>
    <x v="7"/>
    <m/>
    <n v="0"/>
    <x v="0"/>
    <x v="0"/>
    <s v="SI"/>
    <s v="SI"/>
    <s v="SI"/>
    <n v="0"/>
    <n v="1"/>
    <s v="CLIENTES"/>
    <x v="51"/>
    <x v="12"/>
    <m/>
    <m/>
    <m/>
  </r>
  <r>
    <d v="2019-12-18T00:00:00"/>
    <d v="1899-12-30T09:30:00"/>
    <d v="1899-12-30T09:30:00"/>
    <m/>
    <x v="1"/>
    <s v="JAR"/>
    <d v="2019-12-18T09:30:00"/>
    <n v="31031"/>
    <s v="GONZATRANS"/>
    <s v="Carga"/>
    <x v="1"/>
    <n v="13.5"/>
    <n v="26"/>
    <x v="0"/>
    <s v="MAHLE"/>
    <s v="DDP Cliente Inyección"/>
    <s v="Cuenca"/>
    <m/>
    <m/>
    <m/>
    <m/>
    <n v="60"/>
    <x v="6"/>
    <x v="256"/>
    <x v="1"/>
    <m/>
    <n v="1"/>
    <x v="0"/>
    <x v="0"/>
    <s v="SI"/>
    <s v="SI"/>
    <s v="Retraso"/>
    <n v="1"/>
    <n v="0"/>
    <s v="TRANS. PROPIO"/>
    <x v="51"/>
    <x v="12"/>
    <m/>
    <m/>
    <m/>
  </r>
  <r>
    <d v="2019-12-18T00:00:00"/>
    <d v="1899-12-30T11:15:00"/>
    <d v="1899-12-30T11:15:00"/>
    <m/>
    <x v="1"/>
    <s v="JAR"/>
    <d v="2019-12-18T11:30:00"/>
    <m/>
    <s v="SUS MEDIOS"/>
    <s v="Descarga"/>
    <x v="0"/>
    <n v="1"/>
    <n v="1"/>
    <x v="0"/>
    <s v="EUROGRATE"/>
    <s v="Proveedor Roto"/>
    <s v="PALAU"/>
    <m/>
    <m/>
    <m/>
    <m/>
    <m/>
    <x v="14"/>
    <x v="23"/>
    <x v="119"/>
    <m/>
    <n v="0"/>
    <x v="1"/>
    <x v="1"/>
    <s v="N/A"/>
    <s v="N/A"/>
    <s v="N/A"/>
    <n v="1"/>
    <n v="0"/>
    <s v="PROVEEDORES"/>
    <x v="5"/>
    <x v="2"/>
    <m/>
    <m/>
    <m/>
  </r>
  <r>
    <d v="2019-12-18T00:00:00"/>
    <d v="1899-12-30T11:00:00"/>
    <d v="1899-12-30T11:00:00"/>
    <m/>
    <x v="1"/>
    <s v="JAR"/>
    <d v="2019-12-18T11:00:00"/>
    <n v="31031"/>
    <s v="GONZATRANS"/>
    <s v="Carga"/>
    <x v="1"/>
    <n v="13.5"/>
    <n v="26"/>
    <x v="0"/>
    <s v="MAHLE"/>
    <s v="DDP Cliente Inyección"/>
    <s v="Cuenca"/>
    <m/>
    <m/>
    <m/>
    <m/>
    <n v="60"/>
    <x v="4"/>
    <x v="256"/>
    <x v="2"/>
    <m/>
    <n v="1"/>
    <x v="0"/>
    <x v="0"/>
    <s v="SI"/>
    <s v="SI"/>
    <s v="SI"/>
    <n v="0"/>
    <n v="1"/>
    <s v="TRANS. PROPIO"/>
    <x v="51"/>
    <x v="12"/>
    <m/>
    <m/>
    <m/>
  </r>
  <r>
    <d v="2019-12-20T00:00:00"/>
    <d v="1899-12-30T09:00:00"/>
    <d v="1899-12-30T09:00:00"/>
    <m/>
    <x v="1"/>
    <s v="JAR"/>
    <d v="2019-12-20T09:00:00"/>
    <n v="6008169"/>
    <s v="SUS MEDIOS"/>
    <s v="Carga"/>
    <x v="1"/>
    <n v="13.5"/>
    <n v="26"/>
    <x v="0"/>
    <s v="SCHOELLER FRANCIA"/>
    <s v="Retira cliente Filial"/>
    <s v="France"/>
    <m/>
    <m/>
    <m/>
    <m/>
    <m/>
    <x v="14"/>
    <x v="23"/>
    <x v="119"/>
    <m/>
    <n v="1"/>
    <x v="1"/>
    <x v="1"/>
    <s v="N/A"/>
    <s v="N/A"/>
    <s v="N/A"/>
    <n v="1"/>
    <n v="0"/>
    <s v="CLIENTES"/>
    <x v="5"/>
    <x v="2"/>
    <m/>
    <m/>
    <m/>
  </r>
  <r>
    <d v="2019-12-20T00:00:00"/>
    <d v="1899-12-30T06:30:00"/>
    <d v="1899-12-30T06:30:00"/>
    <m/>
    <x v="1"/>
    <s v="JAR"/>
    <d v="2019-12-20T06:30:00"/>
    <m/>
    <s v="ALGAITRUCK"/>
    <s v="Descarga"/>
    <x v="1"/>
    <n v="13.5"/>
    <n v="22"/>
    <x v="0"/>
    <s v="SCHOELLER LORQUI"/>
    <s v="Entre plantas"/>
    <s v="PALAU"/>
    <m/>
    <m/>
    <m/>
    <m/>
    <n v="60"/>
    <x v="2"/>
    <x v="254"/>
    <x v="251"/>
    <m/>
    <n v="1"/>
    <x v="0"/>
    <x v="0"/>
    <s v="SI"/>
    <s v="Adelanto"/>
    <s v="Adelanto"/>
    <n v="0"/>
    <n v="1"/>
    <s v="TRANS. PROPIO"/>
    <x v="51"/>
    <x v="12"/>
    <m/>
    <m/>
    <m/>
  </r>
  <r>
    <d v="2019-12-20T00:00:00"/>
    <d v="1899-12-30T07:30:00"/>
    <d v="1899-12-30T07:30:00"/>
    <m/>
    <x v="1"/>
    <s v="JAR"/>
    <d v="2019-12-20T07:30:00"/>
    <m/>
    <s v="ALGAITRUCK"/>
    <s v="Carga"/>
    <x v="1"/>
    <n v="13.5"/>
    <n v="22"/>
    <x v="0"/>
    <s v="SCHOELLER LORQUI"/>
    <s v="Entre plantas"/>
    <s v="Lorqui"/>
    <m/>
    <m/>
    <m/>
    <m/>
    <n v="60"/>
    <x v="2"/>
    <x v="254"/>
    <x v="57"/>
    <m/>
    <n v="1"/>
    <x v="0"/>
    <x v="0"/>
    <s v="SI"/>
    <s v="Adelanto"/>
    <s v="Adelanto"/>
    <n v="0"/>
    <n v="1"/>
    <s v="TRANS. PROPIO"/>
    <x v="51"/>
    <x v="12"/>
    <m/>
    <m/>
    <m/>
  </r>
  <r>
    <d v="2019-12-18T00:00:00"/>
    <d v="1899-12-30T16:00:00"/>
    <d v="1899-12-30T16:00:00"/>
    <m/>
    <x v="1"/>
    <s v="JAR"/>
    <d v="2019-12-18T16:00:00"/>
    <n v="30752"/>
    <s v="GARVI"/>
    <s v="Carga"/>
    <x v="0"/>
    <n v="1"/>
    <n v="1"/>
    <x v="0"/>
    <s v="DECATHLON"/>
    <s v="DDP Cliente Inyección"/>
    <s v="Ibiza"/>
    <m/>
    <m/>
    <m/>
    <m/>
    <n v="10"/>
    <x v="5"/>
    <x v="256"/>
    <x v="2"/>
    <m/>
    <n v="0"/>
    <x v="0"/>
    <x v="0"/>
    <s v="SI"/>
    <s v="SI"/>
    <s v="Adelanto"/>
    <n v="0"/>
    <n v="1"/>
    <s v="TRANS. PROPIO"/>
    <x v="51"/>
    <x v="12"/>
    <m/>
    <m/>
    <m/>
  </r>
  <r>
    <d v="2019-12-20T00:00:00"/>
    <d v="1899-12-30T08:00:00"/>
    <d v="1899-12-30T08:00:00"/>
    <m/>
    <x v="1"/>
    <s v="JAR"/>
    <d v="2019-12-20T08:00:00"/>
    <m/>
    <s v="GONZATRANS"/>
    <s v="Carga"/>
    <x v="1"/>
    <n v="13.5"/>
    <n v="22"/>
    <x v="0"/>
    <s v="FLUIDRA"/>
    <s v="DDP Cliente Roto"/>
    <s v="Maçanet"/>
    <m/>
    <m/>
    <m/>
    <m/>
    <n v="60"/>
    <x v="2"/>
    <x v="257"/>
    <x v="9"/>
    <m/>
    <n v="1"/>
    <x v="0"/>
    <x v="0"/>
    <s v="SI"/>
    <s v="SI"/>
    <s v="SI"/>
    <n v="0"/>
    <n v="1"/>
    <s v="TRANS. PROPIO"/>
    <x v="51"/>
    <x v="12"/>
    <m/>
    <m/>
    <m/>
  </r>
  <r>
    <d v="2019-12-18T00:00:00"/>
    <d v="1899-12-30T07:30:00"/>
    <d v="1899-12-30T07:30:00"/>
    <m/>
    <x v="1"/>
    <s v="JAR"/>
    <d v="2019-12-18T07:30:00"/>
    <n v="31258"/>
    <s v="DAVID BERTRAN"/>
    <s v="Carga"/>
    <x v="0"/>
    <n v="1"/>
    <n v="1"/>
    <x v="0"/>
    <s v="DOSIM"/>
    <s v="DDP Cliente Roto"/>
    <s v="BARCELONA"/>
    <m/>
    <m/>
    <m/>
    <m/>
    <n v="10"/>
    <x v="6"/>
    <x v="256"/>
    <x v="18"/>
    <m/>
    <n v="0"/>
    <x v="0"/>
    <x v="0"/>
    <s v="SI"/>
    <s v="SI"/>
    <s v="SI"/>
    <n v="0"/>
    <n v="1"/>
    <s v="TRANS. PROPIO"/>
    <x v="51"/>
    <x v="12"/>
    <m/>
    <m/>
    <m/>
  </r>
  <r>
    <d v="2019-12-19T00:00:00"/>
    <d v="1899-12-30T07:30:00"/>
    <d v="1899-12-30T07:30:00"/>
    <m/>
    <x v="1"/>
    <s v="JAR"/>
    <d v="2019-12-19T07:30:00"/>
    <m/>
    <s v="SUS MEDIOS"/>
    <s v="Descarga"/>
    <x v="0"/>
    <n v="6"/>
    <n v="12"/>
    <x v="0"/>
    <s v="SERRADORA DOMENECH"/>
    <s v="Proveedor Inyección"/>
    <s v="PALAU"/>
    <m/>
    <m/>
    <m/>
    <m/>
    <m/>
    <x v="14"/>
    <x v="254"/>
    <x v="18"/>
    <m/>
    <n v="0"/>
    <x v="0"/>
    <x v="0"/>
    <s v="SI"/>
    <s v="SI"/>
    <s v="SI"/>
    <n v="0"/>
    <n v="1"/>
    <s v="PROVEEDORES"/>
    <x v="51"/>
    <x v="12"/>
    <m/>
    <m/>
    <m/>
  </r>
  <r>
    <d v="2019-12-19T00:00:00"/>
    <d v="1899-12-30T12:00:00"/>
    <d v="1899-12-30T12:00:00"/>
    <m/>
    <x v="1"/>
    <s v="JAR"/>
    <d v="2019-12-19T12:00:00"/>
    <m/>
    <s v="SUS MEDIOS"/>
    <s v="Descarga"/>
    <x v="0"/>
    <n v="1"/>
    <n v="1"/>
    <x v="0"/>
    <s v="PUROMASTER"/>
    <s v="Proveedor Inyección"/>
    <s v="PALAU"/>
    <m/>
    <m/>
    <m/>
    <m/>
    <m/>
    <x v="14"/>
    <x v="23"/>
    <x v="119"/>
    <m/>
    <n v="0"/>
    <x v="1"/>
    <x v="1"/>
    <s v="N/A"/>
    <s v="N/A"/>
    <s v="N/A"/>
    <n v="1"/>
    <n v="0"/>
    <s v="PROVEEDORES"/>
    <x v="5"/>
    <x v="2"/>
    <m/>
    <m/>
    <m/>
  </r>
  <r>
    <d v="2019-12-19T00:00:00"/>
    <d v="1899-12-30T13:00:00"/>
    <d v="1899-12-30T13:00:00"/>
    <m/>
    <x v="1"/>
    <s v="JAR"/>
    <d v="2019-12-19T13:00:00"/>
    <n v="30773"/>
    <s v="GONZATRANS"/>
    <s v="Carga"/>
    <x v="1"/>
    <n v="13.5"/>
    <n v="26"/>
    <x v="2"/>
    <s v="SIGRE MEDC."/>
    <s v="DDP Cliente Inyección"/>
    <s v="VALLADOLID"/>
    <m/>
    <m/>
    <m/>
    <m/>
    <n v="45"/>
    <x v="0"/>
    <x v="254"/>
    <x v="37"/>
    <m/>
    <n v="1"/>
    <x v="0"/>
    <x v="0"/>
    <s v="SI"/>
    <s v="SI"/>
    <s v="SI"/>
    <n v="0"/>
    <n v="1"/>
    <s v="TRANS. PROPIO"/>
    <x v="51"/>
    <x v="12"/>
    <m/>
    <m/>
    <m/>
  </r>
  <r>
    <d v="2019-12-18T00:00:00"/>
    <d v="1899-12-30T14:30:00"/>
    <d v="1899-12-30T14:30:00"/>
    <m/>
    <x v="1"/>
    <s v="JAR"/>
    <d v="2019-12-18T14:30:00"/>
    <s v="bv 1581"/>
    <s v="NOUTRANSPORT"/>
    <s v="Descarga"/>
    <x v="1"/>
    <n v="13.5"/>
    <n v="16"/>
    <x v="0"/>
    <s v="SCHOELLER NRX"/>
    <s v="Filial Import"/>
    <s v="PALAU"/>
    <m/>
    <m/>
    <m/>
    <m/>
    <n v="45"/>
    <x v="6"/>
    <x v="256"/>
    <x v="37"/>
    <m/>
    <n v="1"/>
    <x v="0"/>
    <x v="0"/>
    <s v="SI"/>
    <s v="SI"/>
    <s v="Adelanto"/>
    <n v="0"/>
    <n v="1"/>
    <s v="TRANS. PROPIO"/>
    <x v="51"/>
    <x v="12"/>
    <m/>
    <m/>
    <m/>
  </r>
  <r>
    <d v="2019-12-19T00:00:00"/>
    <d v="1899-12-30T06:00:00"/>
    <d v="1899-12-30T06:00:00"/>
    <m/>
    <x v="1"/>
    <s v="JAR"/>
    <d v="2019-12-19T06:00:00"/>
    <s v="BV 1580"/>
    <s v="VARIOS"/>
    <s v="Descarga"/>
    <x v="1"/>
    <n v="13.5"/>
    <n v="26"/>
    <x v="0"/>
    <s v="SCHOELLER SCHWERIN"/>
    <s v="Filial Import"/>
    <s v="PALAU"/>
    <m/>
    <m/>
    <m/>
    <m/>
    <n v="60"/>
    <x v="6"/>
    <x v="254"/>
    <x v="76"/>
    <m/>
    <n v="1"/>
    <x v="0"/>
    <x v="0"/>
    <s v="SI"/>
    <s v="SI"/>
    <s v="SI"/>
    <n v="0"/>
    <n v="1"/>
    <s v="TRANS. PROPIO"/>
    <x v="51"/>
    <x v="12"/>
    <m/>
    <m/>
    <m/>
  </r>
  <r>
    <d v="2019-12-19T00:00:00"/>
    <d v="1899-12-30T08:30:00"/>
    <d v="1899-12-30T08:30:00"/>
    <m/>
    <x v="1"/>
    <s v="JAR"/>
    <d v="2019-12-19T08:30:00"/>
    <n v="6008190"/>
    <s v="REMIGIO"/>
    <s v="Carga"/>
    <x v="1"/>
    <n v="13.5"/>
    <n v="22"/>
    <x v="0"/>
    <s v="SCHOELLER FRANCIA"/>
    <s v="DDP Cliente Filial"/>
    <s v="FRANCE"/>
    <m/>
    <m/>
    <m/>
    <m/>
    <n v="30"/>
    <x v="6"/>
    <x v="254"/>
    <x v="20"/>
    <m/>
    <n v="1"/>
    <x v="0"/>
    <x v="0"/>
    <s v="SI"/>
    <s v="SI"/>
    <s v="SI"/>
    <n v="0"/>
    <n v="1"/>
    <s v="TRANS. PROPIO"/>
    <x v="51"/>
    <x v="12"/>
    <m/>
    <m/>
    <m/>
  </r>
  <r>
    <d v="2019-12-18T00:00:00"/>
    <d v="1899-12-30T09:00:00"/>
    <d v="1899-12-30T09:00:00"/>
    <m/>
    <x v="1"/>
    <s v="JAR"/>
    <d v="2019-12-18T09:00:00"/>
    <m/>
    <s v="DAVID BERTRAN"/>
    <s v="Carga"/>
    <x v="0"/>
    <n v="4"/>
    <n v="6"/>
    <x v="0"/>
    <s v="RESIDUOS "/>
    <s v="Recogida diaria"/>
    <s v="LA LLAGOSTA"/>
    <m/>
    <m/>
    <m/>
    <m/>
    <n v="20"/>
    <x v="6"/>
    <x v="256"/>
    <x v="22"/>
    <m/>
    <n v="0"/>
    <x v="0"/>
    <x v="0"/>
    <s v="SI"/>
    <s v="SI"/>
    <s v="SI"/>
    <n v="0"/>
    <n v="1"/>
    <s v="TRANS. PROPIO"/>
    <x v="51"/>
    <x v="12"/>
    <m/>
    <m/>
    <m/>
  </r>
  <r>
    <d v="2019-12-18T00:00:00"/>
    <d v="1899-12-30T10:45:00"/>
    <d v="1899-12-30T10:45:00"/>
    <m/>
    <x v="1"/>
    <s v="JAR"/>
    <d v="2019-12-18T11:00:00"/>
    <n v="31254"/>
    <s v="DAVID BERTRAN"/>
    <s v="Carga"/>
    <x v="0"/>
    <n v="1"/>
    <n v="1"/>
    <x v="0"/>
    <s v="REGABER"/>
    <s v="DDP Cliente Roto"/>
    <s v="PARETS"/>
    <m/>
    <m/>
    <m/>
    <m/>
    <n v="10"/>
    <x v="5"/>
    <x v="256"/>
    <x v="32"/>
    <m/>
    <n v="0"/>
    <x v="0"/>
    <x v="0"/>
    <s v="SI"/>
    <s v="SI"/>
    <s v="SI"/>
    <n v="0"/>
    <n v="1"/>
    <s v="TRANS. PROPIO"/>
    <x v="51"/>
    <x v="12"/>
    <m/>
    <m/>
    <m/>
  </r>
  <r>
    <d v="2019-12-19T00:00:00"/>
    <d v="1899-12-30T19:00:00"/>
    <d v="1899-12-30T19:00:00"/>
    <m/>
    <x v="1"/>
    <s v="JAR"/>
    <d v="2019-12-19T19:00:00"/>
    <n v="6008195"/>
    <s v="DSV"/>
    <s v="Carga"/>
    <x v="1"/>
    <n v="13.5"/>
    <n v="22"/>
    <x v="0"/>
    <s v="SCHOELLER FRANCIA"/>
    <s v="Retira cliente Filial"/>
    <s v="FRANCE"/>
    <m/>
    <m/>
    <m/>
    <m/>
    <m/>
    <x v="14"/>
    <x v="23"/>
    <x v="119"/>
    <m/>
    <n v="1"/>
    <x v="1"/>
    <x v="1"/>
    <s v="N/A"/>
    <s v="N/A"/>
    <s v="N/A"/>
    <n v="1"/>
    <n v="0"/>
    <s v="CLIENTES"/>
    <x v="5"/>
    <x v="2"/>
    <m/>
    <m/>
    <m/>
  </r>
  <r>
    <d v="2019-12-19T00:00:00"/>
    <d v="1899-12-30T20:00:00"/>
    <d v="1899-12-30T20:00:00"/>
    <m/>
    <x v="1"/>
    <s v="JAR"/>
    <d v="2019-12-19T20:00:00"/>
    <n v="6008194"/>
    <s v="DSV"/>
    <s v="Carga"/>
    <x v="1"/>
    <n v="13.5"/>
    <n v="22"/>
    <x v="0"/>
    <s v="SCHOELLER FRANCIA"/>
    <s v="Retira cliente Filial"/>
    <s v="FRANCE"/>
    <m/>
    <m/>
    <m/>
    <m/>
    <m/>
    <x v="14"/>
    <x v="23"/>
    <x v="119"/>
    <m/>
    <n v="1"/>
    <x v="1"/>
    <x v="1"/>
    <s v="N/A"/>
    <s v="N/A"/>
    <s v="N/A"/>
    <n v="1"/>
    <n v="0"/>
    <s v="CLIENTES"/>
    <x v="5"/>
    <x v="2"/>
    <m/>
    <m/>
    <m/>
  </r>
  <r>
    <d v="2019-12-19T00:00:00"/>
    <d v="1899-12-30T21:00:00"/>
    <d v="1899-12-30T21:00:00"/>
    <m/>
    <x v="1"/>
    <s v="JAR"/>
    <d v="2019-12-19T21:00:00"/>
    <s v="29583-181"/>
    <s v="SESE"/>
    <s v="Carga"/>
    <x v="1"/>
    <n v="13.5"/>
    <n v="26"/>
    <x v="0"/>
    <s v="VALEO"/>
    <s v="Retira cliente Inyección"/>
    <s v="Jaén"/>
    <m/>
    <m/>
    <m/>
    <m/>
    <n v="60"/>
    <x v="0"/>
    <x v="254"/>
    <x v="49"/>
    <m/>
    <n v="1"/>
    <x v="0"/>
    <x v="0"/>
    <s v="SI"/>
    <s v="SI"/>
    <s v="Adelanto"/>
    <n v="0"/>
    <n v="1"/>
    <s v="CLIENTES"/>
    <x v="51"/>
    <x v="12"/>
    <m/>
    <m/>
    <m/>
  </r>
  <r>
    <d v="2019-12-18T00:00:00"/>
    <d v="1899-12-30T18:30:00"/>
    <d v="1899-12-30T18:30:00"/>
    <m/>
    <x v="1"/>
    <s v="JAR"/>
    <d v="2019-12-18T18:30:00"/>
    <n v="31020"/>
    <s v="SUS MEDIOS"/>
    <s v="Carga"/>
    <x v="0"/>
    <n v="3"/>
    <n v="6"/>
    <x v="0"/>
    <s v="REDELPLAST"/>
    <s v="Retira cliente Inyección"/>
    <s v="Sevilla"/>
    <m/>
    <m/>
    <m/>
    <m/>
    <n v="30"/>
    <x v="0"/>
    <x v="256"/>
    <x v="107"/>
    <m/>
    <n v="0"/>
    <x v="0"/>
    <x v="0"/>
    <s v="SI"/>
    <s v="SI"/>
    <s v="Adelanto"/>
    <n v="0"/>
    <n v="1"/>
    <s v="CLIENTES"/>
    <x v="51"/>
    <x v="12"/>
    <m/>
    <m/>
    <m/>
  </r>
  <r>
    <d v="2019-12-27T00:00:00"/>
    <d v="1899-12-30T13:00:00"/>
    <d v="1899-12-30T13:00:00"/>
    <m/>
    <x v="1"/>
    <s v="JAR"/>
    <d v="2019-12-27T13:00:00"/>
    <n v="31050"/>
    <s v="GONZATRANS"/>
    <s v="Carga"/>
    <x v="1"/>
    <n v="13.5"/>
    <n v="26"/>
    <x v="2"/>
    <s v="IBERFRESCO"/>
    <s v="DDP Cliente Inyección"/>
    <s v="VALLADOLID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7T00:00:00"/>
    <d v="1899-12-30T15:00:00"/>
    <d v="1899-12-30T15:00:00"/>
    <m/>
    <x v="1"/>
    <s v="JAR"/>
    <d v="2019-12-27T15:00:00"/>
    <n v="31050"/>
    <s v="GONZATRANS"/>
    <s v="Carga"/>
    <x v="1"/>
    <n v="13.5"/>
    <n v="26"/>
    <x v="2"/>
    <s v="IBERFRESCO"/>
    <s v="DDP Cliente Inyección"/>
    <s v="VALLADOLID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7T00:00:00"/>
    <d v="1899-12-30T16:00:00"/>
    <d v="1899-12-30T16:00:00"/>
    <m/>
    <x v="1"/>
    <s v="JAR"/>
    <d v="2019-12-27T16:00:00"/>
    <n v="31050"/>
    <s v="GONZATRANS"/>
    <s v="Carga"/>
    <x v="1"/>
    <n v="13.5"/>
    <n v="26"/>
    <x v="2"/>
    <s v="IBERFRESCO"/>
    <s v="DDP Cliente Inyección"/>
    <s v="VALLADOLID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7T00:00:00"/>
    <d v="1899-12-30T17:00:00"/>
    <d v="1899-12-30T17:00:00"/>
    <m/>
    <x v="1"/>
    <s v="JAR"/>
    <d v="2019-12-27T17:00:00"/>
    <n v="31050"/>
    <s v="GONZATRANS"/>
    <s v="Carga"/>
    <x v="1"/>
    <n v="13.5"/>
    <n v="26"/>
    <x v="2"/>
    <s v="IBERFRESCO"/>
    <s v="DDP Cliente Inyección"/>
    <s v="VALLADOLID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7T00:00:00"/>
    <d v="1899-12-30T14:00:00"/>
    <d v="1899-12-30T14:00:00"/>
    <m/>
    <x v="1"/>
    <s v="JAR"/>
    <d v="2019-12-27T14:00:00"/>
    <n v="31050"/>
    <s v="GONZATRANS"/>
    <s v="Carga"/>
    <x v="0"/>
    <n v="5"/>
    <n v="9"/>
    <x v="2"/>
    <s v="IBERFRESCO"/>
    <s v="DDP Cliente Inyección"/>
    <s v="VALLADOLID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18T00:00:00"/>
    <d v="1899-12-30T15:15:00"/>
    <d v="1899-12-30T15:15:00"/>
    <m/>
    <x v="1"/>
    <s v="JAR"/>
    <d v="2019-12-18T15:30:00"/>
    <n v="6008191"/>
    <s v="SUS MEDIOS"/>
    <s v="Carga"/>
    <x v="1"/>
    <n v="13.5"/>
    <n v="22"/>
    <x v="0"/>
    <s v="SCHOELLER FRANCIA"/>
    <s v="Retira cliente Filial"/>
    <s v="France"/>
    <m/>
    <m/>
    <m/>
    <m/>
    <n v="45"/>
    <x v="0"/>
    <x v="256"/>
    <x v="120"/>
    <m/>
    <n v="1"/>
    <x v="0"/>
    <x v="0"/>
    <s v="SI"/>
    <s v="SI"/>
    <s v="SI"/>
    <n v="0"/>
    <n v="1"/>
    <s v="CLIENTES"/>
    <x v="51"/>
    <x v="12"/>
    <m/>
    <m/>
    <m/>
  </r>
  <r>
    <d v="2019-12-30T00:00:00"/>
    <d v="1899-12-30T10:00:00"/>
    <d v="1899-12-30T10:00:00"/>
    <m/>
    <x v="1"/>
    <s v="JAR"/>
    <d v="2019-12-30T10:00:00"/>
    <n v="31095"/>
    <s v="GONZATRANS"/>
    <s v="Carga"/>
    <x v="1"/>
    <n v="13.5"/>
    <n v="26"/>
    <x v="2"/>
    <s v="GRUPO DE LA VEGA"/>
    <s v="DDP Cliente Inyección"/>
    <s v="ALICANTE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30T00:00:00"/>
    <d v="1899-12-30T12:00:00"/>
    <d v="1899-12-30T12:00:00"/>
    <m/>
    <x v="1"/>
    <s v="JAR"/>
    <d v="2019-12-30T12:00:00"/>
    <n v="31095"/>
    <s v="GONZATRANS"/>
    <s v="Carga"/>
    <x v="1"/>
    <n v="13.5"/>
    <n v="26"/>
    <x v="2"/>
    <s v="GRUPO DE LA VEGA"/>
    <s v="DDP Cliente Inyección"/>
    <s v="ALICANTE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18T00:00:00"/>
    <d v="1899-12-30T15:45:00"/>
    <d v="1899-12-30T15:45:00"/>
    <m/>
    <x v="1"/>
    <s v="JAR"/>
    <d v="2019-12-18T16:00:00"/>
    <n v="31302"/>
    <s v="DAVID BERTRAN"/>
    <s v="Carga"/>
    <x v="0"/>
    <n v="1"/>
    <n v="1"/>
    <x v="0"/>
    <s v="MONTAJES ABRERA"/>
    <s v="DDP Cliente Inyección"/>
    <s v="ABRERA"/>
    <m/>
    <m/>
    <m/>
    <m/>
    <n v="10"/>
    <x v="5"/>
    <x v="256"/>
    <x v="55"/>
    <m/>
    <n v="0"/>
    <x v="0"/>
    <x v="0"/>
    <s v="SI"/>
    <s v="SI"/>
    <s v="SI"/>
    <n v="0"/>
    <n v="1"/>
    <s v="TRANS. PROPIO"/>
    <x v="51"/>
    <x v="12"/>
    <m/>
    <m/>
    <m/>
  </r>
  <r>
    <d v="2019-12-20T00:00:00"/>
    <d v="1899-12-30T08:30:00"/>
    <d v="1899-12-30T08:30:00"/>
    <m/>
    <x v="1"/>
    <s v="JAR"/>
    <d v="2019-12-20T08:30:00"/>
    <n v="6008169"/>
    <s v="SUS MEDIOS"/>
    <s v="Carga"/>
    <x v="0"/>
    <n v="9"/>
    <n v="17"/>
    <x v="0"/>
    <s v="SCHOELLER FRANCIA"/>
    <s v="Retira cliente Filial"/>
    <s v="FRANCE"/>
    <m/>
    <m/>
    <m/>
    <m/>
    <n v="60"/>
    <x v="6"/>
    <x v="257"/>
    <x v="20"/>
    <m/>
    <n v="0"/>
    <x v="0"/>
    <x v="0"/>
    <s v="SI"/>
    <s v="SI"/>
    <s v="SI"/>
    <n v="0"/>
    <n v="1"/>
    <s v="CLIENTES"/>
    <x v="51"/>
    <x v="12"/>
    <m/>
    <m/>
    <m/>
  </r>
  <r>
    <d v="2019-12-20T00:00:00"/>
    <d v="1899-12-30T08:15:00"/>
    <d v="1899-12-30T08:15:00"/>
    <m/>
    <x v="1"/>
    <s v="JAR"/>
    <d v="2019-12-20T08:30:00"/>
    <n v="30873"/>
    <s v="COMILLAS"/>
    <s v="Carga"/>
    <x v="0"/>
    <n v="1"/>
    <n v="1"/>
    <x v="0"/>
    <s v="EVOPACK SOLUTIONS"/>
    <s v="Retira cliente Inyección"/>
    <s v="Granollers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19T00:00:00"/>
    <d v="1899-12-30T14:00:00"/>
    <d v="1899-12-30T14:00:00"/>
    <m/>
    <x v="1"/>
    <s v="JAR"/>
    <d v="2019-12-19T14:00:00"/>
    <n v="30773"/>
    <s v="GONZATRANS"/>
    <s v="Carga"/>
    <x v="0"/>
    <n v="8"/>
    <n v="16"/>
    <x v="2"/>
    <s v="SIGRE MEDC."/>
    <s v="DDP Cliente Inyección"/>
    <s v="VALLADOLID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20T00:00:00"/>
    <d v="1899-12-30T06:00:00"/>
    <d v="1899-12-30T06:00:00"/>
    <m/>
    <x v="1"/>
    <s v="MB"/>
    <d v="2019-12-20T06:00:00"/>
    <n v="31134"/>
    <s v="ALGAITRUCK"/>
    <s v="Carga"/>
    <x v="0"/>
    <n v="13.6"/>
    <n v="26"/>
    <x v="0"/>
    <s v="ESSENTIAL FRUIT"/>
    <s v="Retira cliente Inyección"/>
    <s v="MURCIA"/>
    <m/>
    <m/>
    <m/>
    <m/>
    <n v="30"/>
    <x v="2"/>
    <x v="254"/>
    <x v="56"/>
    <m/>
    <n v="0"/>
    <x v="0"/>
    <x v="0"/>
    <s v="SI"/>
    <s v="Adelanto"/>
    <s v="Adelanto"/>
    <n v="0"/>
    <n v="1"/>
    <s v="CLIENTES"/>
    <x v="51"/>
    <x v="12"/>
    <m/>
    <m/>
    <m/>
  </r>
  <r>
    <d v="2019-12-23T00:00:00"/>
    <d v="1899-12-30T09:30:00"/>
    <d v="1899-12-30T09:30:00"/>
    <m/>
    <x v="1"/>
    <s v="MB"/>
    <d v="2019-12-23T09:30:00"/>
    <n v="30772"/>
    <s v="GONZATRANS"/>
    <s v="Carga"/>
    <x v="0"/>
    <n v="6"/>
    <n v="12"/>
    <x v="0"/>
    <s v="BORGWARNER EMISSIONS"/>
    <s v="DDP Cliente Inyección"/>
    <s v="CHESTE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19T00:00:00"/>
    <d v="1899-12-30T11:30:00"/>
    <d v="1899-12-30T11:30:00"/>
    <m/>
    <x v="1"/>
    <s v="JAR"/>
    <d v="2019-12-19T11:30:00"/>
    <n v="30686"/>
    <s v="RHENUS LOGISTICS"/>
    <s v="Carga"/>
    <x v="0"/>
    <n v="4"/>
    <n v="8"/>
    <x v="0"/>
    <s v="SNOP TANGER"/>
    <s v="DDP Cliente Inyección"/>
    <s v="TANGER"/>
    <m/>
    <m/>
    <m/>
    <m/>
    <n v="30"/>
    <x v="6"/>
    <x v="254"/>
    <x v="3"/>
    <m/>
    <n v="0"/>
    <x v="0"/>
    <x v="0"/>
    <s v="SI"/>
    <s v="SI"/>
    <s v="SI"/>
    <n v="0"/>
    <n v="1"/>
    <s v="TRANS. PROPIO"/>
    <x v="51"/>
    <x v="12"/>
    <m/>
    <m/>
    <m/>
  </r>
  <r>
    <d v="2019-12-19T00:00:00"/>
    <d v="1899-12-30T16:00:00"/>
    <d v="1899-12-30T16:00:00"/>
    <m/>
    <x v="1"/>
    <s v="JAR"/>
    <d v="2019-12-19T16:00:00"/>
    <n v="6008193"/>
    <s v="NOUTRANSPORT"/>
    <s v="Carga"/>
    <x v="1"/>
    <n v="13.5"/>
    <n v="22"/>
    <x v="0"/>
    <s v="SCHOELLER FRANCIA"/>
    <s v="DDP Cliente Filial"/>
    <s v="France"/>
    <m/>
    <m/>
    <m/>
    <m/>
    <n v="30"/>
    <x v="2"/>
    <x v="254"/>
    <x v="13"/>
    <m/>
    <n v="1"/>
    <x v="0"/>
    <x v="0"/>
    <s v="SI"/>
    <s v="SI"/>
    <s v="SI"/>
    <n v="0"/>
    <n v="1"/>
    <s v="TRANS. PROPIO"/>
    <x v="51"/>
    <x v="12"/>
    <m/>
    <m/>
    <m/>
  </r>
  <r>
    <d v="2019-12-23T00:00:00"/>
    <d v="1899-12-30T12:00:00"/>
    <d v="1899-12-30T12:00:00"/>
    <m/>
    <x v="1"/>
    <s v="MB"/>
    <d v="2019-12-23T12:00:00"/>
    <n v="30774"/>
    <s v="GONZATRANS"/>
    <s v="Carga"/>
    <x v="0"/>
    <n v="13.6"/>
    <n v="26"/>
    <x v="0"/>
    <s v="SUMINISTROS NAVALES SANTA TECLA"/>
    <s v="DDP Cliente Inyección"/>
    <s v="PALAU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19T00:00:00"/>
    <d v="1899-12-30T08:00:00"/>
    <d v="1899-12-30T08:00:00"/>
    <m/>
    <x v="1"/>
    <s v="JAR"/>
    <d v="2019-12-19T08:00:00"/>
    <n v="6008216"/>
    <s v="NOUTRANSPORT"/>
    <s v="Carga"/>
    <x v="1"/>
    <n v="13.5"/>
    <n v="26"/>
    <x v="2"/>
    <s v="SCHOELLER NRX"/>
    <s v="DDP Cliente Filial"/>
    <s v="Nurieux"/>
    <m/>
    <m/>
    <m/>
    <m/>
    <n v="45"/>
    <x v="3"/>
    <x v="254"/>
    <x v="5"/>
    <m/>
    <n v="1"/>
    <x v="0"/>
    <x v="0"/>
    <s v="SI"/>
    <s v="SI"/>
    <s v="Retraso"/>
    <n v="1"/>
    <n v="0"/>
    <s v="TRANS. PROPIO"/>
    <x v="51"/>
    <x v="12"/>
    <m/>
    <m/>
    <m/>
  </r>
  <r>
    <d v="2019-12-19T00:00:00"/>
    <d v="1899-12-30T12:30:00"/>
    <d v="1899-12-30T12:30:00"/>
    <m/>
    <x v="1"/>
    <s v="JAR"/>
    <d v="2019-12-19T12:30:00"/>
    <n v="30952"/>
    <s v="SUS MEDIOS"/>
    <s v="Carga"/>
    <x v="1"/>
    <n v="13.5"/>
    <n v="22"/>
    <x v="0"/>
    <s v="SARL OVO GIDKY"/>
    <s v="Retira cliente Inyección"/>
    <s v="ARGELIA"/>
    <m/>
    <m/>
    <m/>
    <m/>
    <n v="45"/>
    <x v="0"/>
    <x v="254"/>
    <x v="48"/>
    <m/>
    <n v="1"/>
    <x v="0"/>
    <x v="0"/>
    <s v="SI"/>
    <s v="SI"/>
    <s v="Retraso"/>
    <n v="1"/>
    <n v="0"/>
    <s v="CLIENTES"/>
    <x v="51"/>
    <x v="12"/>
    <m/>
    <m/>
    <m/>
  </r>
  <r>
    <d v="2019-12-23T00:00:00"/>
    <d v="1899-12-30T15:00:00"/>
    <d v="1899-12-30T15:00:00"/>
    <m/>
    <x v="1"/>
    <s v="MR"/>
    <d v="2019-12-23T15:00:00"/>
    <n v="31011"/>
    <s v="SUS MEDIOS"/>
    <s v="Carga"/>
    <x v="0"/>
    <n v="13.6"/>
    <n v="26"/>
    <x v="2"/>
    <s v="PIDUVAL IBERPACKING"/>
    <s v="Retira cliente Inyección"/>
    <s v="BADAJOZ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23T00:00:00"/>
    <d v="1899-12-30T08:00:00"/>
    <d v="1899-12-30T08:00:00"/>
    <m/>
    <x v="1"/>
    <s v="MB"/>
    <d v="2019-12-23T08:00:00"/>
    <s v="Maçanet"/>
    <s v="GONZATRANS"/>
    <s v="Carga"/>
    <x v="0"/>
    <n v="13.6"/>
    <n v="22"/>
    <x v="0"/>
    <s v="FLUIDRA"/>
    <s v="DDP Cliente Roto"/>
    <s v="MAÇANET"/>
    <m/>
    <m/>
    <m/>
    <m/>
    <m/>
    <x v="14"/>
    <x v="23"/>
    <x v="119"/>
    <m/>
    <n v="0"/>
    <x v="1"/>
    <x v="1"/>
    <s v="N/A"/>
    <s v="N/A"/>
    <s v="N/A"/>
    <n v="1"/>
    <n v="0"/>
    <s v="TRANS. PROPIO"/>
    <x v="5"/>
    <x v="2"/>
    <m/>
    <m/>
    <m/>
  </r>
  <r>
    <d v="2019-12-23T00:00:00"/>
    <d v="1899-12-30T09:00:00"/>
    <d v="1899-12-30T09:00:00"/>
    <m/>
    <x v="1"/>
    <s v="MB"/>
    <d v="2019-12-23T09:00:00"/>
    <m/>
    <s v="NOUTRANSPORT"/>
    <s v="Descarga"/>
    <x v="0"/>
    <n v="13.6"/>
    <n v="26"/>
    <x v="0"/>
    <s v="SCHOELLER GAILLON"/>
    <s v="Filial Import"/>
    <s v="PALAU"/>
    <s v="Trae el 30772 que tiene que salir hoy mismo."/>
    <m/>
    <m/>
    <m/>
    <n v="30"/>
    <x v="6"/>
    <x v="258"/>
    <x v="22"/>
    <m/>
    <n v="0"/>
    <x v="0"/>
    <x v="0"/>
    <s v="SI"/>
    <s v="SI"/>
    <s v="SI"/>
    <n v="0"/>
    <n v="1"/>
    <s v="TRANS. PROPIO"/>
    <x v="52"/>
    <x v="12"/>
    <m/>
    <m/>
    <m/>
  </r>
  <r>
    <d v="2019-12-23T00:00:00"/>
    <d v="1899-12-30T15:30:00"/>
    <d v="1899-12-30T15:30:00"/>
    <m/>
    <x v="1"/>
    <s v="MB"/>
    <d v="2019-12-23T15:30:00"/>
    <n v="6008194"/>
    <s v="BREGER"/>
    <s v="Carga"/>
    <x v="0"/>
    <n v="13.6"/>
    <n v="26"/>
    <x v="0"/>
    <s v="BRENNTAG"/>
    <s v="Retira cliente Roto"/>
    <s v="FRANCIA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27T00:00:00"/>
    <d v="1899-12-30T18:30:00"/>
    <d v="1899-12-30T18:30:00"/>
    <m/>
    <x v="1"/>
    <s v="JAR"/>
    <d v="2019-12-27T18:30:00"/>
    <n v="30851"/>
    <s v="GONZATRANS"/>
    <s v="Carga"/>
    <x v="1"/>
    <n v="13.5"/>
    <n v="26"/>
    <x v="2"/>
    <s v="NOVAFRIGSA"/>
    <s v="DDP Cliente Inyección"/>
    <s v="LUGO"/>
    <m/>
    <m/>
    <m/>
    <m/>
    <m/>
    <x v="14"/>
    <x v="23"/>
    <x v="119"/>
    <m/>
    <n v="1"/>
    <x v="1"/>
    <x v="1"/>
    <s v="N/A"/>
    <s v="N/A"/>
    <s v="N/A"/>
    <n v="1"/>
    <n v="0"/>
    <s v="TRANS. PROPIO"/>
    <x v="5"/>
    <x v="2"/>
    <m/>
    <m/>
    <m/>
  </r>
  <r>
    <d v="2019-12-23T00:00:00"/>
    <d v="1899-12-30T17:30:00"/>
    <d v="1899-12-30T17:30:00"/>
    <m/>
    <x v="1"/>
    <s v="MB"/>
    <d v="2019-12-23T17:30:00"/>
    <n v="6008211"/>
    <s v="BREGER"/>
    <s v="Carga"/>
    <x v="0"/>
    <n v="13.6"/>
    <n v="26"/>
    <x v="0"/>
    <s v="BRENNTAG"/>
    <s v="Retira cliente Roto"/>
    <s v="FRANCIA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27T00:00:00"/>
    <d v="1899-12-30T08:30:00"/>
    <d v="1899-12-30T08:30:00"/>
    <m/>
    <x v="1"/>
    <s v="MB"/>
    <d v="2019-12-27T08:30:00"/>
    <n v="6008076"/>
    <s v="MORARTE"/>
    <s v="Carga"/>
    <x v="0"/>
    <n v="13.6"/>
    <n v="26"/>
    <x v="0"/>
    <s v="ABERA"/>
    <s v="Retira cliente Filial"/>
    <s v="FRANCIA"/>
    <m/>
    <s v="0994 JWR/R1346BDB"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27T00:00:00"/>
    <d v="1899-12-30T09:30:00"/>
    <d v="1899-12-30T09:30:00"/>
    <m/>
    <x v="1"/>
    <s v="MB"/>
    <d v="2019-12-27T09:30:00"/>
    <n v="6008067"/>
    <s v="MORARTE"/>
    <s v="Carga"/>
    <x v="0"/>
    <n v="13.6"/>
    <n v="26"/>
    <x v="0"/>
    <s v="GATINE VIANDES"/>
    <s v="Retira cliente Filial"/>
    <s v="FRANCIA"/>
    <m/>
    <s v="9391 KDT/R2131BDC"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d v="2019-12-23T00:00:00"/>
    <d v="1899-12-30T20:00:00"/>
    <d v="1899-12-30T20:00:00"/>
    <m/>
    <x v="1"/>
    <s v="MR"/>
    <d v="2019-12-23T20:00:00"/>
    <n v="31011"/>
    <s v="SUS MEDIOS"/>
    <s v="Carga"/>
    <x v="0"/>
    <n v="13.6"/>
    <n v="26"/>
    <x v="2"/>
    <s v="PIDUVAL IBERPACKING"/>
    <s v="Retira cliente Inyección"/>
    <s v="BADAJOZ"/>
    <m/>
    <m/>
    <m/>
    <m/>
    <m/>
    <x v="14"/>
    <x v="23"/>
    <x v="119"/>
    <m/>
    <n v="0"/>
    <x v="1"/>
    <x v="1"/>
    <s v="N/A"/>
    <s v="N/A"/>
    <s v="N/A"/>
    <n v="1"/>
    <n v="0"/>
    <s v="CLIENTES"/>
    <x v="5"/>
    <x v="2"/>
    <m/>
    <m/>
    <m/>
  </r>
  <r>
    <m/>
    <m/>
    <m/>
    <m/>
    <x v="2"/>
    <m/>
    <m/>
    <m/>
    <m/>
    <m/>
    <x v="2"/>
    <m/>
    <m/>
    <x v="4"/>
    <m/>
    <m/>
    <m/>
    <m/>
    <m/>
    <m/>
    <m/>
    <m/>
    <x v="14"/>
    <x v="23"/>
    <x v="119"/>
    <m/>
    <m/>
    <x v="2"/>
    <x v="2"/>
    <m/>
    <m/>
    <m/>
    <m/>
    <m/>
    <m/>
    <x v="53"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0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W40:X43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axis="axisRow" showAll="0" sortType="ascending">
      <items count="9">
        <item n=" NO" m="1" x="6"/>
        <item x="3"/>
        <item x="4"/>
        <item x="2"/>
        <item x="1"/>
        <item n="SÍ" m="1" x="7"/>
        <item x="0"/>
        <item x="5"/>
        <item t="default"/>
      </items>
    </pivotField>
    <pivotField axis="axisPage" dataField="1" multipleItemSelectionAllowed="1" showAll="0">
      <items count="4">
        <item h="1" x="1"/>
        <item x="0"/>
        <item h="1" x="2"/>
        <item t="default"/>
      </items>
    </pivotField>
    <pivotField showAll="0"/>
    <pivotField showAll="0" sortType="ascending" defaultSubtotal="0"/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1"/>
  </rowFields>
  <rowItems count="3">
    <i>
      <x v="3"/>
    </i>
    <i>
      <x v="6"/>
    </i>
    <i t="grand">
      <x/>
    </i>
  </rowItems>
  <colItems count="1">
    <i/>
  </colItems>
  <pageFields count="4">
    <pageField fld="36" hier="-1"/>
    <pageField fld="27" hier="-1"/>
    <pageField fld="13" hier="-1"/>
    <pageField fld="32" hier="-1"/>
  </pageFields>
  <dataFields count="1">
    <dataField name="Suma de Cumplimiento Hora NO" fld="32" baseField="31" baseItem="3"/>
  </dataFields>
  <formats count="52">
    <format dxfId="1947">
      <pivotArea grandRow="1" outline="0" collapsedLevelsAreSubtotals="1" fieldPosition="0"/>
    </format>
    <format dxfId="1946">
      <pivotArea grandRow="1" outline="0" collapsedLevelsAreSubtotals="1" fieldPosition="0"/>
    </format>
    <format dxfId="1945">
      <pivotArea outline="0" collapsedLevelsAreSubtotals="1" fieldPosition="0"/>
    </format>
    <format dxfId="1944">
      <pivotArea outline="0" collapsedLevelsAreSubtotals="1" fieldPosition="0"/>
    </format>
    <format dxfId="1943">
      <pivotArea outline="0" collapsedLevelsAreSubtotals="1" fieldPosition="0"/>
    </format>
    <format dxfId="1942">
      <pivotArea type="all" dataOnly="0" outline="0" fieldPosition="0"/>
    </format>
    <format dxfId="1941">
      <pivotArea outline="0" collapsedLevelsAreSubtotals="1" fieldPosition="0"/>
    </format>
    <format dxfId="1940">
      <pivotArea field="15" type="button" dataOnly="0" labelOnly="1" outline="0"/>
    </format>
    <format dxfId="1939">
      <pivotArea dataOnly="0" labelOnly="1" outline="0" axis="axisValues" fieldPosition="0"/>
    </format>
    <format dxfId="1938">
      <pivotArea dataOnly="0" labelOnly="1" grandRow="1" outline="0" fieldPosition="0"/>
    </format>
    <format dxfId="1937">
      <pivotArea dataOnly="0" labelOnly="1" outline="0" axis="axisValues" fieldPosition="0"/>
    </format>
    <format dxfId="1936">
      <pivotArea type="all" dataOnly="0" outline="0" fieldPosition="0"/>
    </format>
    <format dxfId="1935">
      <pivotArea outline="0" collapsedLevelsAreSubtotals="1" fieldPosition="0"/>
    </format>
    <format dxfId="1934">
      <pivotArea field="15" type="button" dataOnly="0" labelOnly="1" outline="0"/>
    </format>
    <format dxfId="1933">
      <pivotArea dataOnly="0" labelOnly="1" outline="0" axis="axisValues" fieldPosition="0"/>
    </format>
    <format dxfId="1932">
      <pivotArea dataOnly="0" labelOnly="1" grandRow="1" outline="0" fieldPosition="0"/>
    </format>
    <format dxfId="1931">
      <pivotArea dataOnly="0" labelOnly="1" outline="0" axis="axisValues" fieldPosition="0"/>
    </format>
    <format dxfId="1930">
      <pivotArea type="all" dataOnly="0" outline="0" fieldPosition="0"/>
    </format>
    <format dxfId="1929">
      <pivotArea outline="0" collapsedLevelsAreSubtotals="1" fieldPosition="0"/>
    </format>
    <format dxfId="1928">
      <pivotArea type="origin" dataOnly="0" labelOnly="1" outline="0" fieldPosition="0"/>
    </format>
    <format dxfId="1927">
      <pivotArea field="31" type="button" dataOnly="0" labelOnly="1" outline="0" axis="axisRow" fieldPosition="0"/>
    </format>
    <format dxfId="1926">
      <pivotArea type="topRight" dataOnly="0" labelOnly="1" outline="0" fieldPosition="0"/>
    </format>
    <format dxfId="1925">
      <pivotArea field="15" type="button" dataOnly="0" labelOnly="1" outline="0"/>
    </format>
    <format dxfId="1924">
      <pivotArea dataOnly="0" labelOnly="1" grandRow="1" outline="0" fieldPosition="0"/>
    </format>
    <format dxfId="1923">
      <pivotArea dataOnly="0" labelOnly="1" grandCol="1" outline="0" fieldPosition="0"/>
    </format>
    <format dxfId="1922">
      <pivotArea type="all" dataOnly="0" outline="0" fieldPosition="0"/>
    </format>
    <format dxfId="1921">
      <pivotArea outline="0" collapsedLevelsAreSubtotals="1" fieldPosition="0"/>
    </format>
    <format dxfId="1920">
      <pivotArea type="origin" dataOnly="0" labelOnly="1" outline="0" fieldPosition="0"/>
    </format>
    <format dxfId="1919">
      <pivotArea field="31" type="button" dataOnly="0" labelOnly="1" outline="0" axis="axisRow" fieldPosition="0"/>
    </format>
    <format dxfId="1918">
      <pivotArea type="topRight" dataOnly="0" labelOnly="1" outline="0" fieldPosition="0"/>
    </format>
    <format dxfId="1917">
      <pivotArea field="15" type="button" dataOnly="0" labelOnly="1" outline="0"/>
    </format>
    <format dxfId="1916">
      <pivotArea dataOnly="0" labelOnly="1" grandRow="1" outline="0" fieldPosition="0"/>
    </format>
    <format dxfId="1915">
      <pivotArea dataOnly="0" labelOnly="1" grandCol="1" outline="0" fieldPosition="0"/>
    </format>
    <format dxfId="1914">
      <pivotArea field="31" type="button" dataOnly="0" labelOnly="1" outline="0" axis="axisRow" fieldPosition="0"/>
    </format>
    <format dxfId="1913">
      <pivotArea type="all" dataOnly="0" outline="0" fieldPosition="0"/>
    </format>
    <format dxfId="1912">
      <pivotArea outline="0" collapsedLevelsAreSubtotals="1" fieldPosition="0"/>
    </format>
    <format dxfId="1911">
      <pivotArea type="origin" dataOnly="0" labelOnly="1" outline="0" fieldPosition="0"/>
    </format>
    <format dxfId="1910">
      <pivotArea field="31" type="button" dataOnly="0" labelOnly="1" outline="0" axis="axisRow" fieldPosition="0"/>
    </format>
    <format dxfId="1909">
      <pivotArea type="topRight" dataOnly="0" labelOnly="1" outline="0" fieldPosition="0"/>
    </format>
    <format dxfId="1908">
      <pivotArea field="15" type="button" dataOnly="0" labelOnly="1" outline="0"/>
    </format>
    <format dxfId="1907">
      <pivotArea dataOnly="0" labelOnly="1" grandRow="1" outline="0" fieldPosition="0"/>
    </format>
    <format dxfId="1906">
      <pivotArea dataOnly="0" labelOnly="1" grandCol="1" outline="0" fieldPosition="0"/>
    </format>
    <format dxfId="1905">
      <pivotArea type="all" dataOnly="0" outline="0" fieldPosition="0"/>
    </format>
    <format dxfId="1904">
      <pivotArea outline="0" collapsedLevelsAreSubtotals="1" fieldPosition="0"/>
    </format>
    <format dxfId="1903">
      <pivotArea dataOnly="0" labelOnly="1" grandRow="1" outline="0" fieldPosition="0"/>
    </format>
    <format dxfId="1902">
      <pivotArea dataOnly="0" labelOnly="1" grandCol="1" outline="0" fieldPosition="0"/>
    </format>
    <format dxfId="1901">
      <pivotArea type="all" dataOnly="0" outline="0" fieldPosition="0"/>
    </format>
    <format dxfId="1900">
      <pivotArea outline="0" collapsedLevelsAreSubtotals="1" fieldPosition="0"/>
    </format>
    <format dxfId="1899">
      <pivotArea dataOnly="0" labelOnly="1" grandRow="1" outline="0" fieldPosition="0"/>
    </format>
    <format dxfId="1898">
      <pivotArea dataOnly="0" labelOnly="1" grandCol="1" outline="0" fieldPosition="0"/>
    </format>
    <format dxfId="1897">
      <pivotArea outline="0" collapsedLevelsAreSubtotals="1" fieldPosition="0"/>
    </format>
    <format dxfId="189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6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8" colHeaderCaption="Planificado">
  <location ref="AB6:AC19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Row"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13">
    <i>
      <x v="13"/>
    </i>
    <i>
      <x v="1"/>
    </i>
    <i>
      <x v="9"/>
    </i>
    <i>
      <x v="12"/>
    </i>
    <i>
      <x v="14"/>
    </i>
    <i>
      <x v="10"/>
    </i>
    <i>
      <x v="3"/>
    </i>
    <i>
      <x v="7"/>
    </i>
    <i>
      <x/>
    </i>
    <i>
      <x v="8"/>
    </i>
    <i>
      <x v="2"/>
    </i>
    <i>
      <x v="11"/>
    </i>
    <i t="grand">
      <x/>
    </i>
  </rowItems>
  <colItems count="1">
    <i/>
  </colItems>
  <pageFields count="3">
    <pageField fld="36" hier="-1"/>
    <pageField fld="27" hier="-1"/>
    <pageField fld="13" hier="-1"/>
  </pageFields>
  <dataFields count="1">
    <dataField name="No cumple" fld="32" baseField="34" baseItem="0"/>
  </dataFields>
  <formats count="52">
    <format dxfId="1999">
      <pivotArea grandRow="1" outline="0" collapsedLevelsAreSubtotals="1" fieldPosition="0"/>
    </format>
    <format dxfId="1998">
      <pivotArea grandRow="1" outline="0" collapsedLevelsAreSubtotals="1" fieldPosition="0"/>
    </format>
    <format dxfId="1997">
      <pivotArea outline="0" collapsedLevelsAreSubtotals="1" fieldPosition="0"/>
    </format>
    <format dxfId="1996">
      <pivotArea outline="0" collapsedLevelsAreSubtotals="1" fieldPosition="0"/>
    </format>
    <format dxfId="1995">
      <pivotArea outline="0" collapsedLevelsAreSubtotals="1" fieldPosition="0"/>
    </format>
    <format dxfId="1994">
      <pivotArea type="all" dataOnly="0" outline="0" fieldPosition="0"/>
    </format>
    <format dxfId="1993">
      <pivotArea outline="0" collapsedLevelsAreSubtotals="1" fieldPosition="0"/>
    </format>
    <format dxfId="1992">
      <pivotArea field="15" type="button" dataOnly="0" labelOnly="1" outline="0" axis="axisRow" fieldPosition="0"/>
    </format>
    <format dxfId="1991">
      <pivotArea dataOnly="0" labelOnly="1" outline="0" axis="axisValues" fieldPosition="0"/>
    </format>
    <format dxfId="1990">
      <pivotArea dataOnly="0" labelOnly="1" grandRow="1" outline="0" fieldPosition="0"/>
    </format>
    <format dxfId="1989">
      <pivotArea dataOnly="0" labelOnly="1" outline="0" axis="axisValues" fieldPosition="0"/>
    </format>
    <format dxfId="1988">
      <pivotArea type="all" dataOnly="0" outline="0" fieldPosition="0"/>
    </format>
    <format dxfId="1987">
      <pivotArea outline="0" collapsedLevelsAreSubtotals="1" fieldPosition="0"/>
    </format>
    <format dxfId="1986">
      <pivotArea field="15" type="button" dataOnly="0" labelOnly="1" outline="0" axis="axisRow" fieldPosition="0"/>
    </format>
    <format dxfId="1985">
      <pivotArea dataOnly="0" labelOnly="1" outline="0" axis="axisValues" fieldPosition="0"/>
    </format>
    <format dxfId="1984">
      <pivotArea dataOnly="0" labelOnly="1" grandRow="1" outline="0" fieldPosition="0"/>
    </format>
    <format dxfId="1983">
      <pivotArea dataOnly="0" labelOnly="1" outline="0" axis="axisValues" fieldPosition="0"/>
    </format>
    <format dxfId="1982">
      <pivotArea type="all" dataOnly="0" outline="0" fieldPosition="0"/>
    </format>
    <format dxfId="1981">
      <pivotArea outline="0" collapsedLevelsAreSubtotals="1" fieldPosition="0"/>
    </format>
    <format dxfId="1980">
      <pivotArea type="origin" dataOnly="0" labelOnly="1" outline="0" fieldPosition="0"/>
    </format>
    <format dxfId="1979">
      <pivotArea field="31" type="button" dataOnly="0" labelOnly="1" outline="0"/>
    </format>
    <format dxfId="1978">
      <pivotArea type="topRight" dataOnly="0" labelOnly="1" outline="0" fieldPosition="0"/>
    </format>
    <format dxfId="1977">
      <pivotArea field="15" type="button" dataOnly="0" labelOnly="1" outline="0" axis="axisRow" fieldPosition="0"/>
    </format>
    <format dxfId="1976">
      <pivotArea dataOnly="0" labelOnly="1" grandRow="1" outline="0" fieldPosition="0"/>
    </format>
    <format dxfId="1975">
      <pivotArea dataOnly="0" labelOnly="1" grandCol="1" outline="0" fieldPosition="0"/>
    </format>
    <format dxfId="1974">
      <pivotArea type="all" dataOnly="0" outline="0" fieldPosition="0"/>
    </format>
    <format dxfId="1973">
      <pivotArea outline="0" collapsedLevelsAreSubtotals="1" fieldPosition="0"/>
    </format>
    <format dxfId="1972">
      <pivotArea type="origin" dataOnly="0" labelOnly="1" outline="0" fieldPosition="0"/>
    </format>
    <format dxfId="1971">
      <pivotArea field="31" type="button" dataOnly="0" labelOnly="1" outline="0"/>
    </format>
    <format dxfId="1970">
      <pivotArea type="topRight" dataOnly="0" labelOnly="1" outline="0" fieldPosition="0"/>
    </format>
    <format dxfId="1969">
      <pivotArea field="15" type="button" dataOnly="0" labelOnly="1" outline="0" axis="axisRow" fieldPosition="0"/>
    </format>
    <format dxfId="1968">
      <pivotArea dataOnly="0" labelOnly="1" grandRow="1" outline="0" fieldPosition="0"/>
    </format>
    <format dxfId="1967">
      <pivotArea dataOnly="0" labelOnly="1" grandCol="1" outline="0" fieldPosition="0"/>
    </format>
    <format dxfId="1966">
      <pivotArea field="31" type="button" dataOnly="0" labelOnly="1" outline="0"/>
    </format>
    <format dxfId="1965">
      <pivotArea type="all" dataOnly="0" outline="0" fieldPosition="0"/>
    </format>
    <format dxfId="1964">
      <pivotArea outline="0" collapsedLevelsAreSubtotals="1" fieldPosition="0"/>
    </format>
    <format dxfId="1963">
      <pivotArea type="origin" dataOnly="0" labelOnly="1" outline="0" fieldPosition="0"/>
    </format>
    <format dxfId="1962">
      <pivotArea field="31" type="button" dataOnly="0" labelOnly="1" outline="0"/>
    </format>
    <format dxfId="1961">
      <pivotArea type="topRight" dataOnly="0" labelOnly="1" outline="0" fieldPosition="0"/>
    </format>
    <format dxfId="1960">
      <pivotArea field="15" type="button" dataOnly="0" labelOnly="1" outline="0" axis="axisRow" fieldPosition="0"/>
    </format>
    <format dxfId="1959">
      <pivotArea dataOnly="0" labelOnly="1" grandRow="1" outline="0" fieldPosition="0"/>
    </format>
    <format dxfId="1958">
      <pivotArea dataOnly="0" labelOnly="1" grandCol="1" outline="0" fieldPosition="0"/>
    </format>
    <format dxfId="1957">
      <pivotArea type="all" dataOnly="0" outline="0" fieldPosition="0"/>
    </format>
    <format dxfId="1956">
      <pivotArea outline="0" collapsedLevelsAreSubtotals="1" fieldPosition="0"/>
    </format>
    <format dxfId="1955">
      <pivotArea dataOnly="0" labelOnly="1" grandRow="1" outline="0" fieldPosition="0"/>
    </format>
    <format dxfId="1954">
      <pivotArea dataOnly="0" labelOnly="1" grandCol="1" outline="0" fieldPosition="0"/>
    </format>
    <format dxfId="1953">
      <pivotArea type="all" dataOnly="0" outline="0" fieldPosition="0"/>
    </format>
    <format dxfId="1952">
      <pivotArea outline="0" collapsedLevelsAreSubtotals="1" fieldPosition="0"/>
    </format>
    <format dxfId="1951">
      <pivotArea dataOnly="0" labelOnly="1" grandRow="1" outline="0" fieldPosition="0"/>
    </format>
    <format dxfId="1950">
      <pivotArea dataOnly="0" labelOnly="1" grandCol="1" outline="0" fieldPosition="0"/>
    </format>
    <format dxfId="1949">
      <pivotArea outline="0" collapsedLevelsAreSubtotals="1" fieldPosition="0"/>
    </format>
    <format dxfId="194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W18:Y19" firstHeaderRow="0" firstDataRow="1" firstDataCol="0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defaultSubtotal="0"/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3">
    <pageField fld="36" hier="-1"/>
    <pageField fld="27" hier="-1"/>
    <pageField fld="13" hier="-1"/>
  </pageFields>
  <dataFields count="3">
    <dataField name="Suma de Cumplimiento Hora SÍ" fld="33" baseField="0" baseItem="1"/>
    <dataField name="Suma de Cumplimiento Hora NO" fld="32" baseField="0" baseItem="1"/>
    <dataField name="Cuenta de Cargas" fld="28" subtotal="count" baseField="0" baseItem="0"/>
  </dataFields>
  <formats count="50">
    <format dxfId="2049">
      <pivotArea grandRow="1" outline="0" collapsedLevelsAreSubtotals="1" fieldPosition="0"/>
    </format>
    <format dxfId="2048">
      <pivotArea grandRow="1" outline="0" collapsedLevelsAreSubtotals="1" fieldPosition="0"/>
    </format>
    <format dxfId="2047">
      <pivotArea outline="0" collapsedLevelsAreSubtotals="1" fieldPosition="0"/>
    </format>
    <format dxfId="2046">
      <pivotArea outline="0" collapsedLevelsAreSubtotals="1" fieldPosition="0"/>
    </format>
    <format dxfId="2045">
      <pivotArea outline="0" collapsedLevelsAreSubtotals="1" fieldPosition="0"/>
    </format>
    <format dxfId="2044">
      <pivotArea type="all" dataOnly="0" outline="0" fieldPosition="0"/>
    </format>
    <format dxfId="2043">
      <pivotArea outline="0" collapsedLevelsAreSubtotals="1" fieldPosition="0"/>
    </format>
    <format dxfId="2042">
      <pivotArea field="15" type="button" dataOnly="0" labelOnly="1" outline="0"/>
    </format>
    <format dxfId="2041">
      <pivotArea dataOnly="0" labelOnly="1" outline="0" axis="axisValues" fieldPosition="0"/>
    </format>
    <format dxfId="2040">
      <pivotArea dataOnly="0" labelOnly="1" grandRow="1" outline="0" fieldPosition="0"/>
    </format>
    <format dxfId="2039">
      <pivotArea dataOnly="0" labelOnly="1" outline="0" axis="axisValues" fieldPosition="0"/>
    </format>
    <format dxfId="2038">
      <pivotArea type="all" dataOnly="0" outline="0" fieldPosition="0"/>
    </format>
    <format dxfId="2037">
      <pivotArea outline="0" collapsedLevelsAreSubtotals="1" fieldPosition="0"/>
    </format>
    <format dxfId="2036">
      <pivotArea field="15" type="button" dataOnly="0" labelOnly="1" outline="0"/>
    </format>
    <format dxfId="2035">
      <pivotArea dataOnly="0" labelOnly="1" outline="0" axis="axisValues" fieldPosition="0"/>
    </format>
    <format dxfId="2034">
      <pivotArea dataOnly="0" labelOnly="1" grandRow="1" outline="0" fieldPosition="0"/>
    </format>
    <format dxfId="2033">
      <pivotArea dataOnly="0" labelOnly="1" outline="0" axis="axisValues" fieldPosition="0"/>
    </format>
    <format dxfId="2032">
      <pivotArea type="all" dataOnly="0" outline="0" fieldPosition="0"/>
    </format>
    <format dxfId="2031">
      <pivotArea outline="0" collapsedLevelsAreSubtotals="1" fieldPosition="0"/>
    </format>
    <format dxfId="2030">
      <pivotArea type="origin" dataOnly="0" labelOnly="1" outline="0" fieldPosition="0"/>
    </format>
    <format dxfId="2029">
      <pivotArea field="31" type="button" dataOnly="0" labelOnly="1" outline="0"/>
    </format>
    <format dxfId="2028">
      <pivotArea type="topRight" dataOnly="0" labelOnly="1" outline="0" fieldPosition="0"/>
    </format>
    <format dxfId="2027">
      <pivotArea field="15" type="button" dataOnly="0" labelOnly="1" outline="0"/>
    </format>
    <format dxfId="2026">
      <pivotArea dataOnly="0" labelOnly="1" grandRow="1" outline="0" fieldPosition="0"/>
    </format>
    <format dxfId="2025">
      <pivotArea dataOnly="0" labelOnly="1" grandCol="1" outline="0" fieldPosition="0"/>
    </format>
    <format dxfId="2024">
      <pivotArea type="all" dataOnly="0" outline="0" fieldPosition="0"/>
    </format>
    <format dxfId="2023">
      <pivotArea outline="0" collapsedLevelsAreSubtotals="1" fieldPosition="0"/>
    </format>
    <format dxfId="2022">
      <pivotArea type="origin" dataOnly="0" labelOnly="1" outline="0" fieldPosition="0"/>
    </format>
    <format dxfId="2021">
      <pivotArea field="31" type="button" dataOnly="0" labelOnly="1" outline="0"/>
    </format>
    <format dxfId="2020">
      <pivotArea type="topRight" dataOnly="0" labelOnly="1" outline="0" fieldPosition="0"/>
    </format>
    <format dxfId="2019">
      <pivotArea field="15" type="button" dataOnly="0" labelOnly="1" outline="0"/>
    </format>
    <format dxfId="2018">
      <pivotArea dataOnly="0" labelOnly="1" grandRow="1" outline="0" fieldPosition="0"/>
    </format>
    <format dxfId="2017">
      <pivotArea dataOnly="0" labelOnly="1" grandCol="1" outline="0" fieldPosition="0"/>
    </format>
    <format dxfId="2016">
      <pivotArea field="31" type="button" dataOnly="0" labelOnly="1" outline="0"/>
    </format>
    <format dxfId="2015">
      <pivotArea type="all" dataOnly="0" outline="0" fieldPosition="0"/>
    </format>
    <format dxfId="2014">
      <pivotArea outline="0" collapsedLevelsAreSubtotals="1" fieldPosition="0"/>
    </format>
    <format dxfId="2013">
      <pivotArea type="origin" dataOnly="0" labelOnly="1" outline="0" fieldPosition="0"/>
    </format>
    <format dxfId="2012">
      <pivotArea field="31" type="button" dataOnly="0" labelOnly="1" outline="0"/>
    </format>
    <format dxfId="2011">
      <pivotArea type="topRight" dataOnly="0" labelOnly="1" outline="0" fieldPosition="0"/>
    </format>
    <format dxfId="2010">
      <pivotArea field="15" type="button" dataOnly="0" labelOnly="1" outline="0"/>
    </format>
    <format dxfId="2009">
      <pivotArea dataOnly="0" labelOnly="1" grandRow="1" outline="0" fieldPosition="0"/>
    </format>
    <format dxfId="2008">
      <pivotArea dataOnly="0" labelOnly="1" grandCol="1" outline="0" fieldPosition="0"/>
    </format>
    <format dxfId="2007">
      <pivotArea type="all" dataOnly="0" outline="0" fieldPosition="0"/>
    </format>
    <format dxfId="2006">
      <pivotArea outline="0" collapsedLevelsAreSubtotals="1" fieldPosition="0"/>
    </format>
    <format dxfId="2005">
      <pivotArea dataOnly="0" labelOnly="1" grandRow="1" outline="0" fieldPosition="0"/>
    </format>
    <format dxfId="2004">
      <pivotArea dataOnly="0" labelOnly="1" grandCol="1" outline="0" fieldPosition="0"/>
    </format>
    <format dxfId="2003">
      <pivotArea type="all" dataOnly="0" outline="0" fieldPosition="0"/>
    </format>
    <format dxfId="2002">
      <pivotArea outline="0" collapsedLevelsAreSubtotals="1" fieldPosition="0"/>
    </format>
    <format dxfId="2001">
      <pivotArea dataOnly="0" labelOnly="1" grandRow="1" outline="0" fieldPosition="0"/>
    </format>
    <format dxfId="200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7" colHeaderCaption="Planificado">
  <location ref="W6:X10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axis="axisRow" showAll="0" sortType="ascending" defaultSubtotal="0">
      <items count="4">
        <item x="1"/>
        <item x="0"/>
        <item x="2"/>
        <item x="3"/>
      </items>
    </pivotField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36" hier="-1"/>
    <pageField fld="27" hier="-1"/>
    <pageField fld="13" hier="-1"/>
  </pageFields>
  <dataFields count="1">
    <dataField name="Total cargas" fld="28" baseField="15" baseItem="0"/>
  </dataFields>
  <formats count="50">
    <format dxfId="2099">
      <pivotArea grandRow="1" outline="0" collapsedLevelsAreSubtotals="1" fieldPosition="0"/>
    </format>
    <format dxfId="2098">
      <pivotArea grandRow="1" outline="0" collapsedLevelsAreSubtotals="1" fieldPosition="0"/>
    </format>
    <format dxfId="2097">
      <pivotArea outline="0" collapsedLevelsAreSubtotals="1" fieldPosition="0"/>
    </format>
    <format dxfId="2096">
      <pivotArea outline="0" collapsedLevelsAreSubtotals="1" fieldPosition="0"/>
    </format>
    <format dxfId="2095">
      <pivotArea outline="0" collapsedLevelsAreSubtotals="1" fieldPosition="0"/>
    </format>
    <format dxfId="2094">
      <pivotArea type="all" dataOnly="0" outline="0" fieldPosition="0"/>
    </format>
    <format dxfId="2093">
      <pivotArea outline="0" collapsedLevelsAreSubtotals="1" fieldPosition="0"/>
    </format>
    <format dxfId="2092">
      <pivotArea field="15" type="button" dataOnly="0" labelOnly="1" outline="0"/>
    </format>
    <format dxfId="2091">
      <pivotArea dataOnly="0" labelOnly="1" outline="0" axis="axisValues" fieldPosition="0"/>
    </format>
    <format dxfId="2090">
      <pivotArea dataOnly="0" labelOnly="1" grandRow="1" outline="0" fieldPosition="0"/>
    </format>
    <format dxfId="2089">
      <pivotArea dataOnly="0" labelOnly="1" outline="0" axis="axisValues" fieldPosition="0"/>
    </format>
    <format dxfId="2088">
      <pivotArea type="all" dataOnly="0" outline="0" fieldPosition="0"/>
    </format>
    <format dxfId="2087">
      <pivotArea outline="0" collapsedLevelsAreSubtotals="1" fieldPosition="0"/>
    </format>
    <format dxfId="2086">
      <pivotArea field="15" type="button" dataOnly="0" labelOnly="1" outline="0"/>
    </format>
    <format dxfId="2085">
      <pivotArea dataOnly="0" labelOnly="1" outline="0" axis="axisValues" fieldPosition="0"/>
    </format>
    <format dxfId="2084">
      <pivotArea dataOnly="0" labelOnly="1" grandRow="1" outline="0" fieldPosition="0"/>
    </format>
    <format dxfId="2083">
      <pivotArea dataOnly="0" labelOnly="1" outline="0" axis="axisValues" fieldPosition="0"/>
    </format>
    <format dxfId="2082">
      <pivotArea type="all" dataOnly="0" outline="0" fieldPosition="0"/>
    </format>
    <format dxfId="2081">
      <pivotArea outline="0" collapsedLevelsAreSubtotals="1" fieldPosition="0"/>
    </format>
    <format dxfId="2080">
      <pivotArea type="origin" dataOnly="0" labelOnly="1" outline="0" fieldPosition="0"/>
    </format>
    <format dxfId="2079">
      <pivotArea field="31" type="button" dataOnly="0" labelOnly="1" outline="0"/>
    </format>
    <format dxfId="2078">
      <pivotArea type="topRight" dataOnly="0" labelOnly="1" outline="0" fieldPosition="0"/>
    </format>
    <format dxfId="2077">
      <pivotArea field="15" type="button" dataOnly="0" labelOnly="1" outline="0"/>
    </format>
    <format dxfId="2076">
      <pivotArea dataOnly="0" labelOnly="1" grandRow="1" outline="0" fieldPosition="0"/>
    </format>
    <format dxfId="2075">
      <pivotArea dataOnly="0" labelOnly="1" grandCol="1" outline="0" fieldPosition="0"/>
    </format>
    <format dxfId="2074">
      <pivotArea type="all" dataOnly="0" outline="0" fieldPosition="0"/>
    </format>
    <format dxfId="2073">
      <pivotArea outline="0" collapsedLevelsAreSubtotals="1" fieldPosition="0"/>
    </format>
    <format dxfId="2072">
      <pivotArea type="origin" dataOnly="0" labelOnly="1" outline="0" fieldPosition="0"/>
    </format>
    <format dxfId="2071">
      <pivotArea field="31" type="button" dataOnly="0" labelOnly="1" outline="0"/>
    </format>
    <format dxfId="2070">
      <pivotArea type="topRight" dataOnly="0" labelOnly="1" outline="0" fieldPosition="0"/>
    </format>
    <format dxfId="2069">
      <pivotArea field="15" type="button" dataOnly="0" labelOnly="1" outline="0"/>
    </format>
    <format dxfId="2068">
      <pivotArea dataOnly="0" labelOnly="1" grandRow="1" outline="0" fieldPosition="0"/>
    </format>
    <format dxfId="2067">
      <pivotArea dataOnly="0" labelOnly="1" grandCol="1" outline="0" fieldPosition="0"/>
    </format>
    <format dxfId="2066">
      <pivotArea field="31" type="button" dataOnly="0" labelOnly="1" outline="0"/>
    </format>
    <format dxfId="2065">
      <pivotArea type="all" dataOnly="0" outline="0" fieldPosition="0"/>
    </format>
    <format dxfId="2064">
      <pivotArea outline="0" collapsedLevelsAreSubtotals="1" fieldPosition="0"/>
    </format>
    <format dxfId="2063">
      <pivotArea type="origin" dataOnly="0" labelOnly="1" outline="0" fieldPosition="0"/>
    </format>
    <format dxfId="2062">
      <pivotArea field="31" type="button" dataOnly="0" labelOnly="1" outline="0"/>
    </format>
    <format dxfId="2061">
      <pivotArea type="topRight" dataOnly="0" labelOnly="1" outline="0" fieldPosition="0"/>
    </format>
    <format dxfId="2060">
      <pivotArea field="15" type="button" dataOnly="0" labelOnly="1" outline="0"/>
    </format>
    <format dxfId="2059">
      <pivotArea dataOnly="0" labelOnly="1" grandRow="1" outline="0" fieldPosition="0"/>
    </format>
    <format dxfId="2058">
      <pivotArea dataOnly="0" labelOnly="1" grandCol="1" outline="0" fieldPosition="0"/>
    </format>
    <format dxfId="2057">
      <pivotArea type="all" dataOnly="0" outline="0" fieldPosition="0"/>
    </format>
    <format dxfId="2056">
      <pivotArea outline="0" collapsedLevelsAreSubtotals="1" fieldPosition="0"/>
    </format>
    <format dxfId="2055">
      <pivotArea dataOnly="0" labelOnly="1" grandRow="1" outline="0" fieldPosition="0"/>
    </format>
    <format dxfId="2054">
      <pivotArea dataOnly="0" labelOnly="1" grandCol="1" outline="0" fieldPosition="0"/>
    </format>
    <format dxfId="2053">
      <pivotArea type="all" dataOnly="0" outline="0" fieldPosition="0"/>
    </format>
    <format dxfId="2052">
      <pivotArea outline="0" collapsedLevelsAreSubtotals="1" fieldPosition="0"/>
    </format>
    <format dxfId="2051">
      <pivotArea dataOnly="0" labelOnly="1" grandRow="1" outline="0" fieldPosition="0"/>
    </format>
    <format dxfId="2050">
      <pivotArea dataOnly="0" labelOnly="1" grandCol="1" outline="0" fieldPosition="0"/>
    </format>
  </formats>
  <chartFormats count="4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35" format="2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3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8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F51:I61" firstHeaderRow="0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showAll="0" measureFilter="1" sortType="descending">
      <items count="501">
        <item x="52"/>
        <item x="196"/>
        <item x="391"/>
        <item x="77"/>
        <item x="343"/>
        <item x="221"/>
        <item x="248"/>
        <item x="255"/>
        <item x="388"/>
        <item x="233"/>
        <item x="119"/>
        <item x="268"/>
        <item x="183"/>
        <item x="167"/>
        <item x="307"/>
        <item x="382"/>
        <item x="155"/>
        <item x="292"/>
        <item x="180"/>
        <item x="231"/>
        <item x="334"/>
        <item x="99"/>
        <item x="357"/>
        <item x="165"/>
        <item x="6"/>
        <item x="290"/>
        <item x="374"/>
        <item x="260"/>
        <item x="113"/>
        <item x="337"/>
        <item x="213"/>
        <item x="84"/>
        <item x="236"/>
        <item x="203"/>
        <item x="46"/>
        <item x="364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395"/>
        <item x="164"/>
        <item x="237"/>
        <item x="327"/>
        <item x="257"/>
        <item m="1" x="491"/>
        <item x="274"/>
        <item x="93"/>
        <item x="275"/>
        <item x="197"/>
        <item x="212"/>
        <item x="104"/>
        <item x="367"/>
        <item x="276"/>
        <item x="349"/>
        <item x="48"/>
        <item x="5"/>
        <item x="145"/>
        <item x="353"/>
        <item x="30"/>
        <item x="123"/>
        <item x="58"/>
        <item x="336"/>
        <item x="136"/>
        <item x="74"/>
        <item x="283"/>
        <item x="23"/>
        <item x="25"/>
        <item x="188"/>
        <item x="330"/>
        <item x="227"/>
        <item x="377"/>
        <item x="69"/>
        <item x="135"/>
        <item x="38"/>
        <item x="128"/>
        <item x="267"/>
        <item x="116"/>
        <item x="174"/>
        <item x="326"/>
        <item x="351"/>
        <item x="389"/>
        <item x="394"/>
        <item x="13"/>
        <item x="372"/>
        <item x="63"/>
        <item x="270"/>
        <item x="211"/>
        <item x="139"/>
        <item x="318"/>
        <item x="9"/>
        <item x="205"/>
        <item x="306"/>
        <item x="178"/>
        <item x="144"/>
        <item x="254"/>
        <item x="312"/>
        <item x="16"/>
        <item x="251"/>
        <item x="315"/>
        <item x="398"/>
        <item x="305"/>
        <item x="193"/>
        <item x="265"/>
        <item x="210"/>
        <item x="101"/>
        <item x="252"/>
        <item x="401"/>
        <item x="200"/>
        <item x="217"/>
        <item x="392"/>
        <item x="195"/>
        <item x="15"/>
        <item x="345"/>
        <item x="362"/>
        <item x="397"/>
        <item x="138"/>
        <item x="131"/>
        <item x="209"/>
        <item x="72"/>
        <item x="281"/>
        <item x="201"/>
        <item x="244"/>
        <item x="393"/>
        <item x="215"/>
        <item x="373"/>
        <item x="117"/>
        <item x="57"/>
        <item x="384"/>
        <item x="140"/>
        <item x="287"/>
        <item x="216"/>
        <item x="190"/>
        <item x="160"/>
        <item x="207"/>
        <item x="379"/>
        <item x="368"/>
        <item x="192"/>
        <item x="80"/>
        <item x="122"/>
        <item x="329"/>
        <item x="366"/>
        <item x="399"/>
        <item x="70"/>
        <item x="381"/>
        <item x="37"/>
        <item x="303"/>
        <item x="383"/>
        <item x="324"/>
        <item x="363"/>
        <item x="286"/>
        <item x="161"/>
        <item x="328"/>
        <item x="218"/>
        <item x="177"/>
        <item x="359"/>
        <item x="64"/>
        <item x="184"/>
        <item x="385"/>
        <item x="157"/>
        <item x="272"/>
        <item x="341"/>
        <item x="350"/>
        <item x="199"/>
        <item x="386"/>
        <item x="171"/>
        <item x="137"/>
        <item x="76"/>
        <item x="202"/>
        <item x="24"/>
        <item x="32"/>
        <item x="333"/>
        <item x="277"/>
        <item x="402"/>
        <item x="256"/>
        <item x="36"/>
        <item x="163"/>
        <item x="332"/>
        <item x="127"/>
        <item x="98"/>
        <item x="176"/>
        <item x="369"/>
        <item x="360"/>
        <item x="159"/>
        <item x="169"/>
        <item x="125"/>
        <item x="100"/>
        <item x="33"/>
        <item x="79"/>
        <item x="185"/>
        <item x="361"/>
        <item x="20"/>
        <item x="301"/>
        <item x="175"/>
        <item x="298"/>
        <item x="308"/>
        <item x="253"/>
        <item x="130"/>
        <item x="194"/>
        <item x="325"/>
        <item x="282"/>
        <item x="3"/>
        <item x="246"/>
        <item x="28"/>
        <item x="238"/>
        <item x="60"/>
        <item x="355"/>
        <item x="250"/>
        <item x="18"/>
        <item x="403"/>
        <item x="103"/>
        <item x="344"/>
        <item x="258"/>
        <item x="390"/>
        <item x="71"/>
        <item x="380"/>
        <item x="335"/>
        <item x="320"/>
        <item x="285"/>
        <item x="129"/>
        <item x="396"/>
        <item x="1"/>
        <item x="132"/>
        <item x="284"/>
        <item x="310"/>
        <item x="149"/>
        <item x="2"/>
        <item x="311"/>
        <item x="206"/>
        <item x="166"/>
        <item x="133"/>
        <item x="94"/>
        <item x="262"/>
        <item x="29"/>
        <item x="152"/>
        <item x="387"/>
        <item x="102"/>
        <item x="168"/>
        <item x="91"/>
        <item x="288"/>
        <item x="400"/>
        <item x="55"/>
        <item x="224"/>
        <item x="158"/>
        <item m="1" x="498"/>
        <item x="141"/>
        <item x="300"/>
        <item x="109"/>
        <item x="313"/>
        <item x="346"/>
        <item x="356"/>
        <item x="266"/>
        <item x="198"/>
        <item x="365"/>
        <item x="108"/>
        <item x="162"/>
        <item x="249"/>
        <item x="124"/>
        <item x="56"/>
        <item x="73"/>
        <item x="339"/>
        <item x="115"/>
        <item x="150"/>
        <item x="317"/>
        <item x="110"/>
        <item x="179"/>
        <item x="299"/>
        <item x="49"/>
        <item x="316"/>
        <item x="50"/>
        <item x="143"/>
        <item x="331"/>
        <item x="78"/>
        <item x="14"/>
        <item x="17"/>
        <item x="234"/>
        <item x="375"/>
        <item x="170"/>
        <item x="229"/>
        <item x="352"/>
        <item x="309"/>
        <item x="121"/>
        <item x="242"/>
        <item x="187"/>
        <item x="225"/>
        <item x="289"/>
        <item x="208"/>
        <item x="182"/>
        <item x="323"/>
        <item x="226"/>
        <item x="85"/>
        <item x="126"/>
        <item x="247"/>
        <item x="114"/>
        <item x="43"/>
        <item x="154"/>
        <item x="191"/>
        <item x="314"/>
        <item x="219"/>
        <item x="228"/>
        <item x="11"/>
        <item x="151"/>
        <item x="105"/>
        <item x="378"/>
        <item x="322"/>
        <item x="271"/>
        <item m="1" x="484"/>
        <item m="1" x="483"/>
        <item m="1" x="494"/>
        <item x="319"/>
        <item m="1" x="496"/>
        <item m="1" x="497"/>
        <item m="1" x="486"/>
        <item m="1" x="492"/>
        <item m="1" x="488"/>
        <item x="31"/>
        <item m="1" x="490"/>
        <item x="245"/>
        <item x="82"/>
        <item x="12"/>
        <item m="1" x="487"/>
        <item m="1" x="489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m="1" x="485"/>
        <item x="10"/>
        <item m="1" x="495"/>
        <item x="220"/>
        <item x="321"/>
        <item x="45"/>
        <item x="156"/>
        <item x="347"/>
        <item x="112"/>
        <item x="65"/>
        <item x="39"/>
        <item x="83"/>
        <item x="269"/>
        <item x="22"/>
        <item x="87"/>
        <item x="222"/>
        <item x="147"/>
        <item x="243"/>
        <item x="340"/>
        <item x="304"/>
        <item x="291"/>
        <item x="95"/>
        <item x="75"/>
        <item x="106"/>
        <item x="376"/>
        <item x="241"/>
        <item x="370"/>
        <item x="302"/>
        <item x="47"/>
        <item x="240"/>
        <item x="41"/>
        <item x="354"/>
        <item x="214"/>
        <item x="223"/>
        <item x="296"/>
        <item x="142"/>
        <item x="120"/>
        <item x="371"/>
        <item x="89"/>
        <item x="280"/>
        <item x="54"/>
        <item x="338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342"/>
        <item x="263"/>
        <item x="4"/>
        <item x="8"/>
        <item x="358"/>
        <item x="68"/>
        <item x="26"/>
        <item x="35"/>
        <item x="53"/>
        <item x="97"/>
        <item x="297"/>
        <item x="481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h="1" x="9"/>
        <item h="1" x="7"/>
        <item h="1" x="11"/>
        <item h="1" x="8"/>
        <item m="1" x="16"/>
        <item m="1" x="14"/>
        <item m="1" x="13"/>
        <item h="1" x="10"/>
        <item x="6"/>
        <item x="2"/>
        <item x="0"/>
        <item h="1" x="5"/>
        <item h="1" x="4"/>
        <item h="1" x="1"/>
        <item h="1"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sortType="ascending" defaultSubtotal="0"/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ataField="1"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0">
    <i>
      <x v="73"/>
    </i>
    <i>
      <x v="356"/>
    </i>
    <i>
      <x v="198"/>
    </i>
    <i>
      <x v="44"/>
    </i>
    <i>
      <x v="334"/>
    </i>
    <i>
      <x v="361"/>
    </i>
    <i>
      <x v="364"/>
    </i>
    <i>
      <x v="243"/>
    </i>
    <i>
      <x v="28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36" hier="-1"/>
    <pageField fld="27" hier="-1"/>
    <pageField fld="15" hier="-1"/>
    <pageField fld="13" hier="-1"/>
  </pageFields>
  <dataFields count="3">
    <dataField name="No cumple" fld="32" baseField="34" baseItem="0"/>
    <dataField name=" % NO CUMPLE" fld="38" baseField="0" baseItem="0"/>
    <dataField name="Cumple" fld="33" baseField="14" baseItem="73"/>
  </dataFields>
  <formats count="55">
    <format dxfId="2154">
      <pivotArea grandRow="1" outline="0" collapsedLevelsAreSubtotals="1" fieldPosition="0"/>
    </format>
    <format dxfId="2153">
      <pivotArea grandRow="1" outline="0" collapsedLevelsAreSubtotals="1" fieldPosition="0"/>
    </format>
    <format dxfId="2152">
      <pivotArea outline="0" collapsedLevelsAreSubtotals="1" fieldPosition="0"/>
    </format>
    <format dxfId="2151">
      <pivotArea outline="0" collapsedLevelsAreSubtotals="1" fieldPosition="0"/>
    </format>
    <format dxfId="2150">
      <pivotArea outline="0" collapsedLevelsAreSubtotals="1" fieldPosition="0"/>
    </format>
    <format dxfId="2149">
      <pivotArea type="all" dataOnly="0" outline="0" fieldPosition="0"/>
    </format>
    <format dxfId="2148">
      <pivotArea outline="0" collapsedLevelsAreSubtotals="1" fieldPosition="0"/>
    </format>
    <format dxfId="2147">
      <pivotArea field="15" type="button" dataOnly="0" labelOnly="1" outline="0" axis="axisPage" fieldPosition="2"/>
    </format>
    <format dxfId="2146">
      <pivotArea dataOnly="0" labelOnly="1" outline="0" axis="axisValues" fieldPosition="0"/>
    </format>
    <format dxfId="2145">
      <pivotArea dataOnly="0" labelOnly="1" grandRow="1" outline="0" fieldPosition="0"/>
    </format>
    <format dxfId="2144">
      <pivotArea dataOnly="0" labelOnly="1" outline="0" axis="axisValues" fieldPosition="0"/>
    </format>
    <format dxfId="2143">
      <pivotArea type="all" dataOnly="0" outline="0" fieldPosition="0"/>
    </format>
    <format dxfId="2142">
      <pivotArea outline="0" collapsedLevelsAreSubtotals="1" fieldPosition="0"/>
    </format>
    <format dxfId="2141">
      <pivotArea field="15" type="button" dataOnly="0" labelOnly="1" outline="0" axis="axisPage" fieldPosition="2"/>
    </format>
    <format dxfId="2140">
      <pivotArea dataOnly="0" labelOnly="1" outline="0" axis="axisValues" fieldPosition="0"/>
    </format>
    <format dxfId="2139">
      <pivotArea dataOnly="0" labelOnly="1" grandRow="1" outline="0" fieldPosition="0"/>
    </format>
    <format dxfId="2138">
      <pivotArea dataOnly="0" labelOnly="1" outline="0" axis="axisValues" fieldPosition="0"/>
    </format>
    <format dxfId="2137">
      <pivotArea type="all" dataOnly="0" outline="0" fieldPosition="0"/>
    </format>
    <format dxfId="2136">
      <pivotArea outline="0" collapsedLevelsAreSubtotals="1" fieldPosition="0"/>
    </format>
    <format dxfId="2135">
      <pivotArea type="origin" dataOnly="0" labelOnly="1" outline="0" fieldPosition="0"/>
    </format>
    <format dxfId="2134">
      <pivotArea field="31" type="button" dataOnly="0" labelOnly="1" outline="0"/>
    </format>
    <format dxfId="2133">
      <pivotArea type="topRight" dataOnly="0" labelOnly="1" outline="0" fieldPosition="0"/>
    </format>
    <format dxfId="2132">
      <pivotArea field="15" type="button" dataOnly="0" labelOnly="1" outline="0" axis="axisPage" fieldPosition="2"/>
    </format>
    <format dxfId="2131">
      <pivotArea dataOnly="0" labelOnly="1" grandRow="1" outline="0" fieldPosition="0"/>
    </format>
    <format dxfId="2130">
      <pivotArea dataOnly="0" labelOnly="1" grandCol="1" outline="0" fieldPosition="0"/>
    </format>
    <format dxfId="2129">
      <pivotArea type="all" dataOnly="0" outline="0" fieldPosition="0"/>
    </format>
    <format dxfId="2128">
      <pivotArea outline="0" collapsedLevelsAreSubtotals="1" fieldPosition="0"/>
    </format>
    <format dxfId="2127">
      <pivotArea type="origin" dataOnly="0" labelOnly="1" outline="0" fieldPosition="0"/>
    </format>
    <format dxfId="2126">
      <pivotArea field="31" type="button" dataOnly="0" labelOnly="1" outline="0"/>
    </format>
    <format dxfId="2125">
      <pivotArea type="topRight" dataOnly="0" labelOnly="1" outline="0" fieldPosition="0"/>
    </format>
    <format dxfId="2124">
      <pivotArea field="15" type="button" dataOnly="0" labelOnly="1" outline="0" axis="axisPage" fieldPosition="2"/>
    </format>
    <format dxfId="2123">
      <pivotArea dataOnly="0" labelOnly="1" grandRow="1" outline="0" fieldPosition="0"/>
    </format>
    <format dxfId="2122">
      <pivotArea dataOnly="0" labelOnly="1" grandCol="1" outline="0" fieldPosition="0"/>
    </format>
    <format dxfId="2121">
      <pivotArea field="31" type="button" dataOnly="0" labelOnly="1" outline="0"/>
    </format>
    <format dxfId="2120">
      <pivotArea type="all" dataOnly="0" outline="0" fieldPosition="0"/>
    </format>
    <format dxfId="2119">
      <pivotArea outline="0" collapsedLevelsAreSubtotals="1" fieldPosition="0"/>
    </format>
    <format dxfId="2118">
      <pivotArea type="origin" dataOnly="0" labelOnly="1" outline="0" fieldPosition="0"/>
    </format>
    <format dxfId="2117">
      <pivotArea field="31" type="button" dataOnly="0" labelOnly="1" outline="0"/>
    </format>
    <format dxfId="2116">
      <pivotArea type="topRight" dataOnly="0" labelOnly="1" outline="0" fieldPosition="0"/>
    </format>
    <format dxfId="2115">
      <pivotArea field="15" type="button" dataOnly="0" labelOnly="1" outline="0" axis="axisPage" fieldPosition="2"/>
    </format>
    <format dxfId="2114">
      <pivotArea dataOnly="0" labelOnly="1" grandRow="1" outline="0" fieldPosition="0"/>
    </format>
    <format dxfId="2113">
      <pivotArea dataOnly="0" labelOnly="1" grandCol="1" outline="0" fieldPosition="0"/>
    </format>
    <format dxfId="2112">
      <pivotArea type="all" dataOnly="0" outline="0" fieldPosition="0"/>
    </format>
    <format dxfId="2111">
      <pivotArea outline="0" collapsedLevelsAreSubtotals="1" fieldPosition="0"/>
    </format>
    <format dxfId="2110">
      <pivotArea dataOnly="0" labelOnly="1" grandRow="1" outline="0" fieldPosition="0"/>
    </format>
    <format dxfId="2109">
      <pivotArea dataOnly="0" labelOnly="1" grandCol="1" outline="0" fieldPosition="0"/>
    </format>
    <format dxfId="2108">
      <pivotArea type="all" dataOnly="0" outline="0" fieldPosition="0"/>
    </format>
    <format dxfId="2107">
      <pivotArea outline="0" collapsedLevelsAreSubtotals="1" fieldPosition="0"/>
    </format>
    <format dxfId="2106">
      <pivotArea dataOnly="0" labelOnly="1" grandRow="1" outline="0" fieldPosition="0"/>
    </format>
    <format dxfId="2105">
      <pivotArea dataOnly="0" labelOnly="1" grandCol="1" outline="0" fieldPosition="0"/>
    </format>
    <format dxfId="2104">
      <pivotArea outline="0" collapsedLevelsAreSubtotals="1" fieldPosition="0"/>
    </format>
    <format dxfId="210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0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9" colHeaderCaption="Planificado">
  <location ref="AE6:AI60" firstHeaderRow="1" firstDataRow="2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axis="axisCol" multipleItemSelectionAllowed="1" showAll="0" sortType="ascending" defaultSubtotal="0">
      <items count="4">
        <item x="1"/>
        <item x="0"/>
        <item x="2"/>
        <item h="1" x="3"/>
      </items>
    </pivotField>
    <pivotField axis="axisRow" multipleItemSelectionAllowed="1" showAll="0">
      <items count="56">
        <item m="1" x="5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53"/>
        <item x="5"/>
        <item x="46"/>
        <item x="45"/>
        <item x="47"/>
        <item x="48"/>
        <item x="49"/>
        <item x="50"/>
        <item x="51"/>
        <item x="52"/>
        <item t="default"/>
      </items>
    </pivotField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5"/>
  </rowFields>
  <rowItems count="5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34"/>
  </colFields>
  <colItems count="4">
    <i>
      <x/>
    </i>
    <i>
      <x v="1"/>
    </i>
    <i>
      <x v="2"/>
    </i>
    <i t="grand">
      <x/>
    </i>
  </colItems>
  <pageFields count="3">
    <pageField fld="36" hier="-1"/>
    <pageField fld="27" hier="-1"/>
    <pageField fld="13" hier="-1"/>
  </pageFields>
  <dataFields count="1">
    <dataField name="No cumple" fld="32" baseField="34" baseItem="0"/>
  </dataFields>
  <formats count="52">
    <format dxfId="2206">
      <pivotArea grandRow="1" outline="0" collapsedLevelsAreSubtotals="1" fieldPosition="0"/>
    </format>
    <format dxfId="2205">
      <pivotArea grandRow="1" outline="0" collapsedLevelsAreSubtotals="1" fieldPosition="0"/>
    </format>
    <format dxfId="2204">
      <pivotArea outline="0" collapsedLevelsAreSubtotals="1" fieldPosition="0"/>
    </format>
    <format dxfId="2203">
      <pivotArea outline="0" collapsedLevelsAreSubtotals="1" fieldPosition="0"/>
    </format>
    <format dxfId="2202">
      <pivotArea outline="0" collapsedLevelsAreSubtotals="1" fieldPosition="0"/>
    </format>
    <format dxfId="2201">
      <pivotArea type="all" dataOnly="0" outline="0" fieldPosition="0"/>
    </format>
    <format dxfId="2200">
      <pivotArea outline="0" collapsedLevelsAreSubtotals="1" fieldPosition="0"/>
    </format>
    <format dxfId="2199">
      <pivotArea field="15" type="button" dataOnly="0" labelOnly="1" outline="0"/>
    </format>
    <format dxfId="2198">
      <pivotArea dataOnly="0" labelOnly="1" outline="0" axis="axisValues" fieldPosition="0"/>
    </format>
    <format dxfId="2197">
      <pivotArea dataOnly="0" labelOnly="1" grandRow="1" outline="0" fieldPosition="0"/>
    </format>
    <format dxfId="2196">
      <pivotArea dataOnly="0" labelOnly="1" outline="0" axis="axisValues" fieldPosition="0"/>
    </format>
    <format dxfId="2195">
      <pivotArea type="all" dataOnly="0" outline="0" fieldPosition="0"/>
    </format>
    <format dxfId="2194">
      <pivotArea outline="0" collapsedLevelsAreSubtotals="1" fieldPosition="0"/>
    </format>
    <format dxfId="2193">
      <pivotArea field="15" type="button" dataOnly="0" labelOnly="1" outline="0"/>
    </format>
    <format dxfId="2192">
      <pivotArea dataOnly="0" labelOnly="1" outline="0" axis="axisValues" fieldPosition="0"/>
    </format>
    <format dxfId="2191">
      <pivotArea dataOnly="0" labelOnly="1" grandRow="1" outline="0" fieldPosition="0"/>
    </format>
    <format dxfId="2190">
      <pivotArea dataOnly="0" labelOnly="1" outline="0" axis="axisValues" fieldPosition="0"/>
    </format>
    <format dxfId="2189">
      <pivotArea type="all" dataOnly="0" outline="0" fieldPosition="0"/>
    </format>
    <format dxfId="2188">
      <pivotArea outline="0" collapsedLevelsAreSubtotals="1" fieldPosition="0"/>
    </format>
    <format dxfId="2187">
      <pivotArea type="origin" dataOnly="0" labelOnly="1" outline="0" fieldPosition="0"/>
    </format>
    <format dxfId="2186">
      <pivotArea field="31" type="button" dataOnly="0" labelOnly="1" outline="0"/>
    </format>
    <format dxfId="2185">
      <pivotArea type="topRight" dataOnly="0" labelOnly="1" outline="0" fieldPosition="0"/>
    </format>
    <format dxfId="2184">
      <pivotArea field="15" type="button" dataOnly="0" labelOnly="1" outline="0"/>
    </format>
    <format dxfId="2183">
      <pivotArea dataOnly="0" labelOnly="1" grandRow="1" outline="0" fieldPosition="0"/>
    </format>
    <format dxfId="2182">
      <pivotArea dataOnly="0" labelOnly="1" grandCol="1" outline="0" fieldPosition="0"/>
    </format>
    <format dxfId="2181">
      <pivotArea type="all" dataOnly="0" outline="0" fieldPosition="0"/>
    </format>
    <format dxfId="2180">
      <pivotArea outline="0" collapsedLevelsAreSubtotals="1" fieldPosition="0"/>
    </format>
    <format dxfId="2179">
      <pivotArea type="origin" dataOnly="0" labelOnly="1" outline="0" fieldPosition="0"/>
    </format>
    <format dxfId="2178">
      <pivotArea field="31" type="button" dataOnly="0" labelOnly="1" outline="0"/>
    </format>
    <format dxfId="2177">
      <pivotArea type="topRight" dataOnly="0" labelOnly="1" outline="0" fieldPosition="0"/>
    </format>
    <format dxfId="2176">
      <pivotArea field="15" type="button" dataOnly="0" labelOnly="1" outline="0"/>
    </format>
    <format dxfId="2175">
      <pivotArea dataOnly="0" labelOnly="1" grandRow="1" outline="0" fieldPosition="0"/>
    </format>
    <format dxfId="2174">
      <pivotArea dataOnly="0" labelOnly="1" grandCol="1" outline="0" fieldPosition="0"/>
    </format>
    <format dxfId="2173">
      <pivotArea field="31" type="button" dataOnly="0" labelOnly="1" outline="0"/>
    </format>
    <format dxfId="2172">
      <pivotArea type="all" dataOnly="0" outline="0" fieldPosition="0"/>
    </format>
    <format dxfId="2171">
      <pivotArea outline="0" collapsedLevelsAreSubtotals="1" fieldPosition="0"/>
    </format>
    <format dxfId="2170">
      <pivotArea type="origin" dataOnly="0" labelOnly="1" outline="0" fieldPosition="0"/>
    </format>
    <format dxfId="2169">
      <pivotArea field="31" type="button" dataOnly="0" labelOnly="1" outline="0"/>
    </format>
    <format dxfId="2168">
      <pivotArea type="topRight" dataOnly="0" labelOnly="1" outline="0" fieldPosition="0"/>
    </format>
    <format dxfId="2167">
      <pivotArea field="15" type="button" dataOnly="0" labelOnly="1" outline="0"/>
    </format>
    <format dxfId="2166">
      <pivotArea dataOnly="0" labelOnly="1" grandRow="1" outline="0" fieldPosition="0"/>
    </format>
    <format dxfId="2165">
      <pivotArea dataOnly="0" labelOnly="1" grandCol="1" outline="0" fieldPosition="0"/>
    </format>
    <format dxfId="2164">
      <pivotArea type="all" dataOnly="0" outline="0" fieldPosition="0"/>
    </format>
    <format dxfId="2163">
      <pivotArea outline="0" collapsedLevelsAreSubtotals="1" fieldPosition="0"/>
    </format>
    <format dxfId="2162">
      <pivotArea dataOnly="0" labelOnly="1" grandRow="1" outline="0" fieldPosition="0"/>
    </format>
    <format dxfId="2161">
      <pivotArea dataOnly="0" labelOnly="1" grandCol="1" outline="0" fieldPosition="0"/>
    </format>
    <format dxfId="2160">
      <pivotArea type="all" dataOnly="0" outline="0" fieldPosition="0"/>
    </format>
    <format dxfId="2159">
      <pivotArea outline="0" collapsedLevelsAreSubtotals="1" fieldPosition="0"/>
    </format>
    <format dxfId="2158">
      <pivotArea dataOnly="0" labelOnly="1" grandRow="1" outline="0" fieldPosition="0"/>
    </format>
    <format dxfId="2157">
      <pivotArea dataOnly="0" labelOnly="1" grandCol="1" outline="0" fieldPosition="0"/>
    </format>
    <format dxfId="2156">
      <pivotArea outline="0" collapsedLevelsAreSubtotals="1" fieldPosition="0"/>
    </format>
    <format dxfId="2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9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36" format="10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36" format="11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2"/>
          </reference>
        </references>
      </pivotArea>
    </chartFormat>
    <chartFormat chart="37" format="12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37" format="13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37" format="14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2"/>
          </reference>
        </references>
      </pivotArea>
    </chartFormat>
    <chartFormat chart="38" format="15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38" format="16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38" format="17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2"/>
          </reference>
        </references>
      </pivotArea>
    </chartFormat>
    <chartFormat chart="3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A51:D57" firstHeaderRow="0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showAll="0" measureFilter="1" sortType="descending">
      <items count="501">
        <item x="52"/>
        <item x="196"/>
        <item x="391"/>
        <item x="77"/>
        <item x="343"/>
        <item x="221"/>
        <item x="248"/>
        <item x="255"/>
        <item x="388"/>
        <item x="233"/>
        <item x="119"/>
        <item x="268"/>
        <item x="183"/>
        <item x="167"/>
        <item x="307"/>
        <item x="382"/>
        <item x="155"/>
        <item x="292"/>
        <item x="180"/>
        <item x="231"/>
        <item x="334"/>
        <item x="99"/>
        <item x="357"/>
        <item x="165"/>
        <item x="6"/>
        <item x="290"/>
        <item x="374"/>
        <item x="260"/>
        <item x="113"/>
        <item x="337"/>
        <item x="213"/>
        <item x="84"/>
        <item x="236"/>
        <item x="203"/>
        <item x="46"/>
        <item x="364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395"/>
        <item x="164"/>
        <item x="237"/>
        <item x="327"/>
        <item x="257"/>
        <item m="1" x="491"/>
        <item x="274"/>
        <item x="93"/>
        <item x="275"/>
        <item x="197"/>
        <item x="212"/>
        <item x="104"/>
        <item x="367"/>
        <item x="276"/>
        <item x="349"/>
        <item x="48"/>
        <item x="5"/>
        <item x="145"/>
        <item x="353"/>
        <item x="30"/>
        <item x="123"/>
        <item x="58"/>
        <item x="336"/>
        <item x="136"/>
        <item x="74"/>
        <item x="283"/>
        <item x="23"/>
        <item x="25"/>
        <item x="188"/>
        <item x="330"/>
        <item x="227"/>
        <item x="377"/>
        <item x="69"/>
        <item x="135"/>
        <item x="38"/>
        <item x="128"/>
        <item x="267"/>
        <item x="116"/>
        <item x="174"/>
        <item x="326"/>
        <item x="351"/>
        <item x="389"/>
        <item x="394"/>
        <item x="13"/>
        <item x="372"/>
        <item x="63"/>
        <item x="270"/>
        <item x="211"/>
        <item x="139"/>
        <item x="318"/>
        <item x="9"/>
        <item x="205"/>
        <item x="306"/>
        <item x="178"/>
        <item x="144"/>
        <item x="254"/>
        <item x="312"/>
        <item x="16"/>
        <item x="251"/>
        <item x="315"/>
        <item x="398"/>
        <item x="305"/>
        <item x="193"/>
        <item x="265"/>
        <item x="210"/>
        <item x="101"/>
        <item x="252"/>
        <item x="401"/>
        <item x="200"/>
        <item x="217"/>
        <item x="392"/>
        <item x="195"/>
        <item x="15"/>
        <item x="345"/>
        <item x="362"/>
        <item x="397"/>
        <item x="138"/>
        <item x="131"/>
        <item x="209"/>
        <item x="72"/>
        <item x="281"/>
        <item x="201"/>
        <item x="244"/>
        <item x="393"/>
        <item x="215"/>
        <item x="373"/>
        <item x="117"/>
        <item x="57"/>
        <item x="384"/>
        <item x="140"/>
        <item x="287"/>
        <item x="216"/>
        <item x="190"/>
        <item x="160"/>
        <item x="207"/>
        <item x="379"/>
        <item x="368"/>
        <item x="192"/>
        <item x="80"/>
        <item x="122"/>
        <item x="329"/>
        <item x="366"/>
        <item x="399"/>
        <item x="70"/>
        <item x="381"/>
        <item x="37"/>
        <item x="303"/>
        <item x="383"/>
        <item x="324"/>
        <item x="363"/>
        <item x="286"/>
        <item x="161"/>
        <item x="328"/>
        <item x="218"/>
        <item x="177"/>
        <item x="359"/>
        <item x="64"/>
        <item x="184"/>
        <item x="385"/>
        <item x="157"/>
        <item x="272"/>
        <item x="341"/>
        <item x="350"/>
        <item x="199"/>
        <item x="386"/>
        <item x="171"/>
        <item x="137"/>
        <item x="76"/>
        <item x="202"/>
        <item x="24"/>
        <item x="32"/>
        <item x="333"/>
        <item x="277"/>
        <item x="402"/>
        <item x="256"/>
        <item x="36"/>
        <item x="163"/>
        <item x="332"/>
        <item x="127"/>
        <item x="98"/>
        <item x="176"/>
        <item x="369"/>
        <item x="360"/>
        <item x="159"/>
        <item x="169"/>
        <item x="125"/>
        <item x="100"/>
        <item x="33"/>
        <item x="79"/>
        <item x="185"/>
        <item x="361"/>
        <item x="20"/>
        <item x="301"/>
        <item x="175"/>
        <item x="298"/>
        <item x="308"/>
        <item x="253"/>
        <item x="130"/>
        <item x="194"/>
        <item x="325"/>
        <item x="282"/>
        <item x="3"/>
        <item x="246"/>
        <item x="28"/>
        <item x="238"/>
        <item x="60"/>
        <item x="355"/>
        <item x="250"/>
        <item x="18"/>
        <item x="403"/>
        <item x="103"/>
        <item x="344"/>
        <item x="258"/>
        <item x="390"/>
        <item x="71"/>
        <item x="380"/>
        <item x="335"/>
        <item x="320"/>
        <item x="285"/>
        <item x="129"/>
        <item x="396"/>
        <item x="1"/>
        <item x="132"/>
        <item x="284"/>
        <item x="310"/>
        <item x="149"/>
        <item x="2"/>
        <item x="311"/>
        <item x="206"/>
        <item x="166"/>
        <item x="133"/>
        <item x="94"/>
        <item x="262"/>
        <item x="29"/>
        <item x="152"/>
        <item x="387"/>
        <item x="102"/>
        <item x="168"/>
        <item x="91"/>
        <item x="288"/>
        <item x="400"/>
        <item x="55"/>
        <item x="224"/>
        <item x="158"/>
        <item m="1" x="498"/>
        <item x="141"/>
        <item x="300"/>
        <item x="109"/>
        <item x="313"/>
        <item x="346"/>
        <item x="356"/>
        <item x="266"/>
        <item x="198"/>
        <item x="365"/>
        <item x="108"/>
        <item x="162"/>
        <item x="249"/>
        <item x="124"/>
        <item x="56"/>
        <item x="73"/>
        <item x="339"/>
        <item x="115"/>
        <item x="150"/>
        <item x="317"/>
        <item x="110"/>
        <item x="179"/>
        <item x="299"/>
        <item x="49"/>
        <item x="316"/>
        <item x="50"/>
        <item x="143"/>
        <item x="331"/>
        <item x="78"/>
        <item x="14"/>
        <item x="17"/>
        <item x="234"/>
        <item x="375"/>
        <item x="170"/>
        <item x="229"/>
        <item x="352"/>
        <item x="309"/>
        <item x="121"/>
        <item x="242"/>
        <item x="187"/>
        <item x="225"/>
        <item x="289"/>
        <item x="208"/>
        <item x="182"/>
        <item x="323"/>
        <item x="226"/>
        <item x="85"/>
        <item x="126"/>
        <item x="247"/>
        <item x="114"/>
        <item x="43"/>
        <item x="154"/>
        <item x="191"/>
        <item x="314"/>
        <item x="219"/>
        <item x="228"/>
        <item x="11"/>
        <item x="151"/>
        <item x="105"/>
        <item x="378"/>
        <item x="322"/>
        <item x="271"/>
        <item m="1" x="484"/>
        <item m="1" x="483"/>
        <item m="1" x="494"/>
        <item x="319"/>
        <item m="1" x="496"/>
        <item m="1" x="497"/>
        <item m="1" x="486"/>
        <item m="1" x="492"/>
        <item m="1" x="488"/>
        <item x="31"/>
        <item m="1" x="490"/>
        <item x="245"/>
        <item x="82"/>
        <item x="12"/>
        <item m="1" x="487"/>
        <item m="1" x="489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m="1" x="485"/>
        <item x="10"/>
        <item m="1" x="495"/>
        <item x="220"/>
        <item x="321"/>
        <item x="45"/>
        <item x="156"/>
        <item x="347"/>
        <item x="112"/>
        <item x="65"/>
        <item x="39"/>
        <item x="83"/>
        <item x="269"/>
        <item x="22"/>
        <item x="87"/>
        <item x="222"/>
        <item x="147"/>
        <item x="243"/>
        <item x="340"/>
        <item x="304"/>
        <item x="291"/>
        <item x="95"/>
        <item x="75"/>
        <item x="106"/>
        <item x="376"/>
        <item x="241"/>
        <item x="370"/>
        <item x="302"/>
        <item x="47"/>
        <item x="240"/>
        <item x="41"/>
        <item x="354"/>
        <item x="214"/>
        <item x="223"/>
        <item x="296"/>
        <item x="142"/>
        <item x="120"/>
        <item x="371"/>
        <item x="89"/>
        <item x="280"/>
        <item x="54"/>
        <item x="338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342"/>
        <item x="263"/>
        <item x="4"/>
        <item x="8"/>
        <item x="358"/>
        <item x="68"/>
        <item x="26"/>
        <item x="35"/>
        <item x="53"/>
        <item x="97"/>
        <item x="297"/>
        <item x="481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h="1" x="9"/>
        <item h="1" x="7"/>
        <item h="1" x="11"/>
        <item h="1" x="8"/>
        <item m="1" x="16"/>
        <item m="1" x="14"/>
        <item m="1" x="13"/>
        <item h="1" x="10"/>
        <item h="1" x="6"/>
        <item h="1" x="2"/>
        <item h="1" x="0"/>
        <item h="1" x="5"/>
        <item x="4"/>
        <item x="1"/>
        <item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sortType="ascending" defaultSubtotal="0"/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ataField="1"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6">
    <i>
      <x v="296"/>
    </i>
    <i>
      <x v="73"/>
    </i>
    <i>
      <x v="452"/>
    </i>
    <i>
      <x v="410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36" hier="-1"/>
    <pageField fld="27" hier="-1"/>
    <pageField fld="15" hier="-1"/>
    <pageField fld="13" hier="-1"/>
  </pageFields>
  <dataFields count="3">
    <dataField name="No cumple" fld="32" baseField="34" baseItem="0"/>
    <dataField name=" % NO CUMPLE" fld="38" baseField="0" baseItem="0"/>
    <dataField name="Cumple" fld="33" baseField="14" baseItem="296"/>
  </dataFields>
  <formats count="54">
    <format dxfId="2260">
      <pivotArea grandRow="1" outline="0" collapsedLevelsAreSubtotals="1" fieldPosition="0"/>
    </format>
    <format dxfId="2259">
      <pivotArea grandRow="1" outline="0" collapsedLevelsAreSubtotals="1" fieldPosition="0"/>
    </format>
    <format dxfId="2258">
      <pivotArea outline="0" collapsedLevelsAreSubtotals="1" fieldPosition="0"/>
    </format>
    <format dxfId="2257">
      <pivotArea outline="0" collapsedLevelsAreSubtotals="1" fieldPosition="0"/>
    </format>
    <format dxfId="2256">
      <pivotArea outline="0" collapsedLevelsAreSubtotals="1" fieldPosition="0"/>
    </format>
    <format dxfId="2255">
      <pivotArea type="all" dataOnly="0" outline="0" fieldPosition="0"/>
    </format>
    <format dxfId="2254">
      <pivotArea outline="0" collapsedLevelsAreSubtotals="1" fieldPosition="0"/>
    </format>
    <format dxfId="2253">
      <pivotArea field="15" type="button" dataOnly="0" labelOnly="1" outline="0" axis="axisPage" fieldPosition="2"/>
    </format>
    <format dxfId="2252">
      <pivotArea dataOnly="0" labelOnly="1" outline="0" axis="axisValues" fieldPosition="0"/>
    </format>
    <format dxfId="2251">
      <pivotArea dataOnly="0" labelOnly="1" grandRow="1" outline="0" fieldPosition="0"/>
    </format>
    <format dxfId="2250">
      <pivotArea dataOnly="0" labelOnly="1" outline="0" axis="axisValues" fieldPosition="0"/>
    </format>
    <format dxfId="2249">
      <pivotArea type="all" dataOnly="0" outline="0" fieldPosition="0"/>
    </format>
    <format dxfId="2248">
      <pivotArea outline="0" collapsedLevelsAreSubtotals="1" fieldPosition="0"/>
    </format>
    <format dxfId="2247">
      <pivotArea field="15" type="button" dataOnly="0" labelOnly="1" outline="0" axis="axisPage" fieldPosition="2"/>
    </format>
    <format dxfId="2246">
      <pivotArea dataOnly="0" labelOnly="1" outline="0" axis="axisValues" fieldPosition="0"/>
    </format>
    <format dxfId="2245">
      <pivotArea dataOnly="0" labelOnly="1" grandRow="1" outline="0" fieldPosition="0"/>
    </format>
    <format dxfId="2244">
      <pivotArea dataOnly="0" labelOnly="1" outline="0" axis="axisValues" fieldPosition="0"/>
    </format>
    <format dxfId="2243">
      <pivotArea type="all" dataOnly="0" outline="0" fieldPosition="0"/>
    </format>
    <format dxfId="2242">
      <pivotArea outline="0" collapsedLevelsAreSubtotals="1" fieldPosition="0"/>
    </format>
    <format dxfId="2241">
      <pivotArea type="origin" dataOnly="0" labelOnly="1" outline="0" fieldPosition="0"/>
    </format>
    <format dxfId="2240">
      <pivotArea field="31" type="button" dataOnly="0" labelOnly="1" outline="0"/>
    </format>
    <format dxfId="2239">
      <pivotArea type="topRight" dataOnly="0" labelOnly="1" outline="0" fieldPosition="0"/>
    </format>
    <format dxfId="2238">
      <pivotArea field="15" type="button" dataOnly="0" labelOnly="1" outline="0" axis="axisPage" fieldPosition="2"/>
    </format>
    <format dxfId="2237">
      <pivotArea dataOnly="0" labelOnly="1" grandRow="1" outline="0" fieldPosition="0"/>
    </format>
    <format dxfId="2236">
      <pivotArea dataOnly="0" labelOnly="1" grandCol="1" outline="0" fieldPosition="0"/>
    </format>
    <format dxfId="2235">
      <pivotArea type="all" dataOnly="0" outline="0" fieldPosition="0"/>
    </format>
    <format dxfId="2234">
      <pivotArea outline="0" collapsedLevelsAreSubtotals="1" fieldPosition="0"/>
    </format>
    <format dxfId="2233">
      <pivotArea type="origin" dataOnly="0" labelOnly="1" outline="0" fieldPosition="0"/>
    </format>
    <format dxfId="2232">
      <pivotArea field="31" type="button" dataOnly="0" labelOnly="1" outline="0"/>
    </format>
    <format dxfId="2231">
      <pivotArea type="topRight" dataOnly="0" labelOnly="1" outline="0" fieldPosition="0"/>
    </format>
    <format dxfId="2230">
      <pivotArea field="15" type="button" dataOnly="0" labelOnly="1" outline="0" axis="axisPage" fieldPosition="2"/>
    </format>
    <format dxfId="2229">
      <pivotArea dataOnly="0" labelOnly="1" grandRow="1" outline="0" fieldPosition="0"/>
    </format>
    <format dxfId="2228">
      <pivotArea dataOnly="0" labelOnly="1" grandCol="1" outline="0" fieldPosition="0"/>
    </format>
    <format dxfId="2227">
      <pivotArea field="31" type="button" dataOnly="0" labelOnly="1" outline="0"/>
    </format>
    <format dxfId="2226">
      <pivotArea type="all" dataOnly="0" outline="0" fieldPosition="0"/>
    </format>
    <format dxfId="2225">
      <pivotArea outline="0" collapsedLevelsAreSubtotals="1" fieldPosition="0"/>
    </format>
    <format dxfId="2224">
      <pivotArea type="origin" dataOnly="0" labelOnly="1" outline="0" fieldPosition="0"/>
    </format>
    <format dxfId="2223">
      <pivotArea field="31" type="button" dataOnly="0" labelOnly="1" outline="0"/>
    </format>
    <format dxfId="2222">
      <pivotArea type="topRight" dataOnly="0" labelOnly="1" outline="0" fieldPosition="0"/>
    </format>
    <format dxfId="2221">
      <pivotArea field="15" type="button" dataOnly="0" labelOnly="1" outline="0" axis="axisPage" fieldPosition="2"/>
    </format>
    <format dxfId="2220">
      <pivotArea dataOnly="0" labelOnly="1" grandRow="1" outline="0" fieldPosition="0"/>
    </format>
    <format dxfId="2219">
      <pivotArea dataOnly="0" labelOnly="1" grandCol="1" outline="0" fieldPosition="0"/>
    </format>
    <format dxfId="2218">
      <pivotArea type="all" dataOnly="0" outline="0" fieldPosition="0"/>
    </format>
    <format dxfId="2217">
      <pivotArea outline="0" collapsedLevelsAreSubtotals="1" fieldPosition="0"/>
    </format>
    <format dxfId="2216">
      <pivotArea dataOnly="0" labelOnly="1" grandRow="1" outline="0" fieldPosition="0"/>
    </format>
    <format dxfId="2215">
      <pivotArea dataOnly="0" labelOnly="1" grandCol="1" outline="0" fieldPosition="0"/>
    </format>
    <format dxfId="2214">
      <pivotArea type="all" dataOnly="0" outline="0" fieldPosition="0"/>
    </format>
    <format dxfId="2213">
      <pivotArea outline="0" collapsedLevelsAreSubtotals="1" fieldPosition="0"/>
    </format>
    <format dxfId="2212">
      <pivotArea dataOnly="0" labelOnly="1" grandRow="1" outline="0" fieldPosition="0"/>
    </format>
    <format dxfId="2211">
      <pivotArea dataOnly="0" labelOnly="1" grandCol="1" outline="0" fieldPosition="0"/>
    </format>
    <format dxfId="2210">
      <pivotArea outline="0" collapsedLevelsAreSubtotals="1" fieldPosition="0"/>
    </format>
    <format dxfId="22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9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K51:N57" firstHeaderRow="0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Row" showAll="0" measureFilter="1" sortType="descending">
      <items count="102">
        <item x="35"/>
        <item x="22"/>
        <item x="2"/>
        <item x="8"/>
        <item x="21"/>
        <item x="57"/>
        <item x="85"/>
        <item x="87"/>
        <item x="77"/>
        <item x="66"/>
        <item x="18"/>
        <item x="6"/>
        <item x="86"/>
        <item x="40"/>
        <item x="76"/>
        <item x="90"/>
        <item x="32"/>
        <item x="71"/>
        <item x="63"/>
        <item x="93"/>
        <item x="51"/>
        <item x="33"/>
        <item x="7"/>
        <item x="9"/>
        <item x="16"/>
        <item x="94"/>
        <item x="53"/>
        <item x="10"/>
        <item x="60"/>
        <item x="43"/>
        <item x="45"/>
        <item x="24"/>
        <item x="26"/>
        <item x="46"/>
        <item x="88"/>
        <item x="68"/>
        <item x="78"/>
        <item x="79"/>
        <item x="13"/>
        <item x="62"/>
        <item x="31"/>
        <item x="48"/>
        <item x="47"/>
        <item x="50"/>
        <item x="5"/>
        <item x="41"/>
        <item x="84"/>
        <item x="52"/>
        <item x="39"/>
        <item x="11"/>
        <item x="1"/>
        <item x="49"/>
        <item x="28"/>
        <item x="25"/>
        <item x="65"/>
        <item x="75"/>
        <item x="82"/>
        <item x="36"/>
        <item x="74"/>
        <item x="34"/>
        <item x="91"/>
        <item x="73"/>
        <item x="58"/>
        <item x="59"/>
        <item x="80"/>
        <item x="69"/>
        <item x="72"/>
        <item x="64"/>
        <item x="29"/>
        <item x="55"/>
        <item x="27"/>
        <item x="92"/>
        <item x="3"/>
        <item x="20"/>
        <item x="23"/>
        <item x="37"/>
        <item x="4"/>
        <item x="89"/>
        <item x="56"/>
        <item x="61"/>
        <item x="83"/>
        <item x="44"/>
        <item x="14"/>
        <item x="0"/>
        <item x="19"/>
        <item x="54"/>
        <item x="67"/>
        <item x="81"/>
        <item x="17"/>
        <item x="38"/>
        <item x="12"/>
        <item x="42"/>
        <item x="30"/>
        <item x="15"/>
        <item x="70"/>
        <item x="100"/>
        <item x="95"/>
        <item x="96"/>
        <item x="97"/>
        <item x="98"/>
        <item x="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h="1" x="6"/>
        <item h="1" x="2"/>
        <item h="1" x="0"/>
        <item x="5"/>
        <item h="1" x="4"/>
        <item h="1" x="1"/>
        <item h="1"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sortType="ascending" defaultSubtotal="0"/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ataField="1"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6">
    <i>
      <x v="32"/>
    </i>
    <i>
      <x v="26"/>
    </i>
    <i>
      <x v="53"/>
    </i>
    <i>
      <x v="1"/>
    </i>
    <i>
      <x v="3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36" hier="-1"/>
    <pageField fld="27" hier="-1"/>
    <pageField fld="15" hier="-1"/>
    <pageField fld="13" hier="-1"/>
  </pageFields>
  <dataFields count="3">
    <dataField name="No cumple" fld="32" baseField="34" baseItem="0"/>
    <dataField name=" % NO CUMPLE" fld="38" baseField="0" baseItem="0"/>
    <dataField name="Cumple" fld="33" baseField="8" baseItem="32"/>
  </dataFields>
  <formats count="55">
    <format dxfId="2315">
      <pivotArea grandRow="1" outline="0" collapsedLevelsAreSubtotals="1" fieldPosition="0"/>
    </format>
    <format dxfId="2314">
      <pivotArea grandRow="1" outline="0" collapsedLevelsAreSubtotals="1" fieldPosition="0"/>
    </format>
    <format dxfId="2313">
      <pivotArea outline="0" collapsedLevelsAreSubtotals="1" fieldPosition="0"/>
    </format>
    <format dxfId="2312">
      <pivotArea outline="0" collapsedLevelsAreSubtotals="1" fieldPosition="0"/>
    </format>
    <format dxfId="2311">
      <pivotArea outline="0" collapsedLevelsAreSubtotals="1" fieldPosition="0"/>
    </format>
    <format dxfId="2310">
      <pivotArea type="all" dataOnly="0" outline="0" fieldPosition="0"/>
    </format>
    <format dxfId="2309">
      <pivotArea outline="0" collapsedLevelsAreSubtotals="1" fieldPosition="0"/>
    </format>
    <format dxfId="2308">
      <pivotArea field="15" type="button" dataOnly="0" labelOnly="1" outline="0" axis="axisPage" fieldPosition="2"/>
    </format>
    <format dxfId="2307">
      <pivotArea dataOnly="0" labelOnly="1" outline="0" axis="axisValues" fieldPosition="0"/>
    </format>
    <format dxfId="2306">
      <pivotArea dataOnly="0" labelOnly="1" grandRow="1" outline="0" fieldPosition="0"/>
    </format>
    <format dxfId="2305">
      <pivotArea dataOnly="0" labelOnly="1" outline="0" axis="axisValues" fieldPosition="0"/>
    </format>
    <format dxfId="2304">
      <pivotArea type="all" dataOnly="0" outline="0" fieldPosition="0"/>
    </format>
    <format dxfId="2303">
      <pivotArea outline="0" collapsedLevelsAreSubtotals="1" fieldPosition="0"/>
    </format>
    <format dxfId="2302">
      <pivotArea field="15" type="button" dataOnly="0" labelOnly="1" outline="0" axis="axisPage" fieldPosition="2"/>
    </format>
    <format dxfId="2301">
      <pivotArea dataOnly="0" labelOnly="1" outline="0" axis="axisValues" fieldPosition="0"/>
    </format>
    <format dxfId="2300">
      <pivotArea dataOnly="0" labelOnly="1" grandRow="1" outline="0" fieldPosition="0"/>
    </format>
    <format dxfId="2299">
      <pivotArea dataOnly="0" labelOnly="1" outline="0" axis="axisValues" fieldPosition="0"/>
    </format>
    <format dxfId="2298">
      <pivotArea type="all" dataOnly="0" outline="0" fieldPosition="0"/>
    </format>
    <format dxfId="2297">
      <pivotArea outline="0" collapsedLevelsAreSubtotals="1" fieldPosition="0"/>
    </format>
    <format dxfId="2296">
      <pivotArea type="origin" dataOnly="0" labelOnly="1" outline="0" fieldPosition="0"/>
    </format>
    <format dxfId="2295">
      <pivotArea field="31" type="button" dataOnly="0" labelOnly="1" outline="0"/>
    </format>
    <format dxfId="2294">
      <pivotArea type="topRight" dataOnly="0" labelOnly="1" outline="0" fieldPosition="0"/>
    </format>
    <format dxfId="2293">
      <pivotArea field="15" type="button" dataOnly="0" labelOnly="1" outline="0" axis="axisPage" fieldPosition="2"/>
    </format>
    <format dxfId="2292">
      <pivotArea dataOnly="0" labelOnly="1" grandRow="1" outline="0" fieldPosition="0"/>
    </format>
    <format dxfId="2291">
      <pivotArea dataOnly="0" labelOnly="1" grandCol="1" outline="0" fieldPosition="0"/>
    </format>
    <format dxfId="2290">
      <pivotArea type="all" dataOnly="0" outline="0" fieldPosition="0"/>
    </format>
    <format dxfId="2289">
      <pivotArea outline="0" collapsedLevelsAreSubtotals="1" fieldPosition="0"/>
    </format>
    <format dxfId="2288">
      <pivotArea type="origin" dataOnly="0" labelOnly="1" outline="0" fieldPosition="0"/>
    </format>
    <format dxfId="2287">
      <pivotArea field="31" type="button" dataOnly="0" labelOnly="1" outline="0"/>
    </format>
    <format dxfId="2286">
      <pivotArea type="topRight" dataOnly="0" labelOnly="1" outline="0" fieldPosition="0"/>
    </format>
    <format dxfId="2285">
      <pivotArea field="15" type="button" dataOnly="0" labelOnly="1" outline="0" axis="axisPage" fieldPosition="2"/>
    </format>
    <format dxfId="2284">
      <pivotArea dataOnly="0" labelOnly="1" grandRow="1" outline="0" fieldPosition="0"/>
    </format>
    <format dxfId="2283">
      <pivotArea dataOnly="0" labelOnly="1" grandCol="1" outline="0" fieldPosition="0"/>
    </format>
    <format dxfId="2282">
      <pivotArea field="31" type="button" dataOnly="0" labelOnly="1" outline="0"/>
    </format>
    <format dxfId="2281">
      <pivotArea type="all" dataOnly="0" outline="0" fieldPosition="0"/>
    </format>
    <format dxfId="2280">
      <pivotArea outline="0" collapsedLevelsAreSubtotals="1" fieldPosition="0"/>
    </format>
    <format dxfId="2279">
      <pivotArea type="origin" dataOnly="0" labelOnly="1" outline="0" fieldPosition="0"/>
    </format>
    <format dxfId="2278">
      <pivotArea field="31" type="button" dataOnly="0" labelOnly="1" outline="0"/>
    </format>
    <format dxfId="2277">
      <pivotArea type="topRight" dataOnly="0" labelOnly="1" outline="0" fieldPosition="0"/>
    </format>
    <format dxfId="2276">
      <pivotArea field="15" type="button" dataOnly="0" labelOnly="1" outline="0" axis="axisPage" fieldPosition="2"/>
    </format>
    <format dxfId="2275">
      <pivotArea dataOnly="0" labelOnly="1" grandRow="1" outline="0" fieldPosition="0"/>
    </format>
    <format dxfId="2274">
      <pivotArea dataOnly="0" labelOnly="1" grandCol="1" outline="0" fieldPosition="0"/>
    </format>
    <format dxfId="2273">
      <pivotArea type="all" dataOnly="0" outline="0" fieldPosition="0"/>
    </format>
    <format dxfId="2272">
      <pivotArea outline="0" collapsedLevelsAreSubtotals="1" fieldPosition="0"/>
    </format>
    <format dxfId="2271">
      <pivotArea dataOnly="0" labelOnly="1" grandRow="1" outline="0" fieldPosition="0"/>
    </format>
    <format dxfId="2270">
      <pivotArea dataOnly="0" labelOnly="1" grandCol="1" outline="0" fieldPosition="0"/>
    </format>
    <format dxfId="2269">
      <pivotArea type="all" dataOnly="0" outline="0" fieldPosition="0"/>
    </format>
    <format dxfId="2268">
      <pivotArea outline="0" collapsedLevelsAreSubtotals="1" fieldPosition="0"/>
    </format>
    <format dxfId="2267">
      <pivotArea dataOnly="0" labelOnly="1" grandRow="1" outline="0" fieldPosition="0"/>
    </format>
    <format dxfId="2266">
      <pivotArea dataOnly="0" labelOnly="1" grandCol="1" outline="0" fieldPosition="0"/>
    </format>
    <format dxfId="2265">
      <pivotArea outline="0" collapsedLevelsAreSubtotals="1" fieldPosition="0"/>
    </format>
    <format dxfId="22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6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count" evalOrder="-1" id="7" iMeasureFld="0">
      <autoFilter ref="A1">
        <filterColumn colId="0">
          <top10 val="5" filterVal="5"/>
        </filterColumn>
      </autoFilter>
    </filter>
    <filter fld="14" type="count" evalOrder="-1" id="5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5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W29:X33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axis="axisRow" showAll="0" sortType="ascending" defaultSubtotal="0">
      <items count="4">
        <item x="1"/>
        <item x="0"/>
        <item x="2"/>
        <item x="3"/>
      </items>
    </pivotField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h="1" x="13"/>
        <item h="1" x="2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36" hier="-1"/>
    <pageField fld="27" hier="-1"/>
    <pageField fld="13" hier="-1"/>
  </pageFields>
  <dataFields count="1">
    <dataField name="No cumple" fld="32" baseField="34" baseItem="0"/>
  </dataFields>
  <formats count="52">
    <format dxfId="2367">
      <pivotArea grandRow="1" outline="0" collapsedLevelsAreSubtotals="1" fieldPosition="0"/>
    </format>
    <format dxfId="2366">
      <pivotArea grandRow="1" outline="0" collapsedLevelsAreSubtotals="1" fieldPosition="0"/>
    </format>
    <format dxfId="2365">
      <pivotArea outline="0" collapsedLevelsAreSubtotals="1" fieldPosition="0"/>
    </format>
    <format dxfId="2364">
      <pivotArea outline="0" collapsedLevelsAreSubtotals="1" fieldPosition="0"/>
    </format>
    <format dxfId="2363">
      <pivotArea outline="0" collapsedLevelsAreSubtotals="1" fieldPosition="0"/>
    </format>
    <format dxfId="2362">
      <pivotArea type="all" dataOnly="0" outline="0" fieldPosition="0"/>
    </format>
    <format dxfId="2361">
      <pivotArea outline="0" collapsedLevelsAreSubtotals="1" fieldPosition="0"/>
    </format>
    <format dxfId="2360">
      <pivotArea field="15" type="button" dataOnly="0" labelOnly="1" outline="0"/>
    </format>
    <format dxfId="2359">
      <pivotArea dataOnly="0" labelOnly="1" outline="0" axis="axisValues" fieldPosition="0"/>
    </format>
    <format dxfId="2358">
      <pivotArea dataOnly="0" labelOnly="1" grandRow="1" outline="0" fieldPosition="0"/>
    </format>
    <format dxfId="2357">
      <pivotArea dataOnly="0" labelOnly="1" outline="0" axis="axisValues" fieldPosition="0"/>
    </format>
    <format dxfId="2356">
      <pivotArea type="all" dataOnly="0" outline="0" fieldPosition="0"/>
    </format>
    <format dxfId="2355">
      <pivotArea outline="0" collapsedLevelsAreSubtotals="1" fieldPosition="0"/>
    </format>
    <format dxfId="2354">
      <pivotArea field="15" type="button" dataOnly="0" labelOnly="1" outline="0"/>
    </format>
    <format dxfId="2353">
      <pivotArea dataOnly="0" labelOnly="1" outline="0" axis="axisValues" fieldPosition="0"/>
    </format>
    <format dxfId="2352">
      <pivotArea dataOnly="0" labelOnly="1" grandRow="1" outline="0" fieldPosition="0"/>
    </format>
    <format dxfId="2351">
      <pivotArea dataOnly="0" labelOnly="1" outline="0" axis="axisValues" fieldPosition="0"/>
    </format>
    <format dxfId="2350">
      <pivotArea type="all" dataOnly="0" outline="0" fieldPosition="0"/>
    </format>
    <format dxfId="2349">
      <pivotArea outline="0" collapsedLevelsAreSubtotals="1" fieldPosition="0"/>
    </format>
    <format dxfId="2348">
      <pivotArea type="origin" dataOnly="0" labelOnly="1" outline="0" fieldPosition="0"/>
    </format>
    <format dxfId="2347">
      <pivotArea field="31" type="button" dataOnly="0" labelOnly="1" outline="0"/>
    </format>
    <format dxfId="2346">
      <pivotArea type="topRight" dataOnly="0" labelOnly="1" outline="0" fieldPosition="0"/>
    </format>
    <format dxfId="2345">
      <pivotArea field="15" type="button" dataOnly="0" labelOnly="1" outline="0"/>
    </format>
    <format dxfId="2344">
      <pivotArea dataOnly="0" labelOnly="1" grandRow="1" outline="0" fieldPosition="0"/>
    </format>
    <format dxfId="2343">
      <pivotArea dataOnly="0" labelOnly="1" grandCol="1" outline="0" fieldPosition="0"/>
    </format>
    <format dxfId="2342">
      <pivotArea type="all" dataOnly="0" outline="0" fieldPosition="0"/>
    </format>
    <format dxfId="2341">
      <pivotArea outline="0" collapsedLevelsAreSubtotals="1" fieldPosition="0"/>
    </format>
    <format dxfId="2340">
      <pivotArea type="origin" dataOnly="0" labelOnly="1" outline="0" fieldPosition="0"/>
    </format>
    <format dxfId="2339">
      <pivotArea field="31" type="button" dataOnly="0" labelOnly="1" outline="0"/>
    </format>
    <format dxfId="2338">
      <pivotArea type="topRight" dataOnly="0" labelOnly="1" outline="0" fieldPosition="0"/>
    </format>
    <format dxfId="2337">
      <pivotArea field="15" type="button" dataOnly="0" labelOnly="1" outline="0"/>
    </format>
    <format dxfId="2336">
      <pivotArea dataOnly="0" labelOnly="1" grandRow="1" outline="0" fieldPosition="0"/>
    </format>
    <format dxfId="2335">
      <pivotArea dataOnly="0" labelOnly="1" grandCol="1" outline="0" fieldPosition="0"/>
    </format>
    <format dxfId="2334">
      <pivotArea field="31" type="button" dataOnly="0" labelOnly="1" outline="0"/>
    </format>
    <format dxfId="2333">
      <pivotArea type="all" dataOnly="0" outline="0" fieldPosition="0"/>
    </format>
    <format dxfId="2332">
      <pivotArea outline="0" collapsedLevelsAreSubtotals="1" fieldPosition="0"/>
    </format>
    <format dxfId="2331">
      <pivotArea type="origin" dataOnly="0" labelOnly="1" outline="0" fieldPosition="0"/>
    </format>
    <format dxfId="2330">
      <pivotArea field="31" type="button" dataOnly="0" labelOnly="1" outline="0"/>
    </format>
    <format dxfId="2329">
      <pivotArea type="topRight" dataOnly="0" labelOnly="1" outline="0" fieldPosition="0"/>
    </format>
    <format dxfId="2328">
      <pivotArea field="15" type="button" dataOnly="0" labelOnly="1" outline="0"/>
    </format>
    <format dxfId="2327">
      <pivotArea dataOnly="0" labelOnly="1" grandRow="1" outline="0" fieldPosition="0"/>
    </format>
    <format dxfId="2326">
      <pivotArea dataOnly="0" labelOnly="1" grandCol="1" outline="0" fieldPosition="0"/>
    </format>
    <format dxfId="2325">
      <pivotArea type="all" dataOnly="0" outline="0" fieldPosition="0"/>
    </format>
    <format dxfId="2324">
      <pivotArea outline="0" collapsedLevelsAreSubtotals="1" fieldPosition="0"/>
    </format>
    <format dxfId="2323">
      <pivotArea dataOnly="0" labelOnly="1" grandRow="1" outline="0" fieldPosition="0"/>
    </format>
    <format dxfId="2322">
      <pivotArea dataOnly="0" labelOnly="1" grandCol="1" outline="0" fieldPosition="0"/>
    </format>
    <format dxfId="2321">
      <pivotArea type="all" dataOnly="0" outline="0" fieldPosition="0"/>
    </format>
    <format dxfId="2320">
      <pivotArea outline="0" collapsedLevelsAreSubtotals="1" fieldPosition="0"/>
    </format>
    <format dxfId="2319">
      <pivotArea dataOnly="0" labelOnly="1" grandRow="1" outline="0" fieldPosition="0"/>
    </format>
    <format dxfId="2318">
      <pivotArea dataOnly="0" labelOnly="1" grandCol="1" outline="0" fieldPosition="0"/>
    </format>
    <format dxfId="2317">
      <pivotArea outline="0" collapsedLevelsAreSubtotals="1" fieldPosition="0"/>
    </format>
    <format dxfId="23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0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S40:T42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axis="axisRow" showAll="0" sortType="ascending">
      <items count="9">
        <item n=" NO" m="1" x="6"/>
        <item x="3"/>
        <item x="4"/>
        <item x="2"/>
        <item x="1"/>
        <item n="SÍ" m="1" x="7"/>
        <item x="0"/>
        <item x="5"/>
        <item t="default"/>
      </items>
    </pivotField>
    <pivotField axis="axisPage" dataField="1" multipleItemSelectionAllowed="1" showAll="0">
      <items count="4">
        <item h="1" x="1"/>
        <item x="0"/>
        <item h="1" x="2"/>
        <item t="default"/>
      </items>
    </pivotField>
    <pivotField showAll="0"/>
    <pivotField showAll="0" sortType="ascending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1"/>
  </rowFields>
  <rowItems count="2">
    <i>
      <x v="6"/>
    </i>
    <i t="grand">
      <x/>
    </i>
  </rowItems>
  <colItems count="1">
    <i/>
  </colItems>
  <pageFields count="4">
    <pageField fld="35" hier="-1"/>
    <pageField fld="27" hier="-1"/>
    <pageField fld="13" hier="-1"/>
    <pageField fld="32" hier="-1"/>
  </pageFields>
  <dataFields count="1">
    <dataField name="Suma de Cumplimiento Hora NO" fld="32" baseField="31" baseItem="3"/>
  </dataFields>
  <formats count="52">
    <format dxfId="1482">
      <pivotArea grandRow="1" outline="0" collapsedLevelsAreSubtotals="1" fieldPosition="0"/>
    </format>
    <format dxfId="1481">
      <pivotArea grandRow="1" outline="0" collapsedLevelsAreSubtotals="1" fieldPosition="0"/>
    </format>
    <format dxfId="1480">
      <pivotArea outline="0" collapsedLevelsAreSubtotals="1" fieldPosition="0"/>
    </format>
    <format dxfId="1479">
      <pivotArea outline="0" collapsedLevelsAreSubtotals="1" fieldPosition="0"/>
    </format>
    <format dxfId="1478">
      <pivotArea outline="0" collapsedLevelsAreSubtotals="1" fieldPosition="0"/>
    </format>
    <format dxfId="1477">
      <pivotArea type="all" dataOnly="0" outline="0" fieldPosition="0"/>
    </format>
    <format dxfId="1476">
      <pivotArea outline="0" collapsedLevelsAreSubtotals="1" fieldPosition="0"/>
    </format>
    <format dxfId="1475">
      <pivotArea field="15" type="button" dataOnly="0" labelOnly="1" outline="0"/>
    </format>
    <format dxfId="1474">
      <pivotArea dataOnly="0" labelOnly="1" outline="0" axis="axisValues" fieldPosition="0"/>
    </format>
    <format dxfId="1473">
      <pivotArea dataOnly="0" labelOnly="1" grandRow="1" outline="0" fieldPosition="0"/>
    </format>
    <format dxfId="1472">
      <pivotArea dataOnly="0" labelOnly="1" outline="0" axis="axisValues" fieldPosition="0"/>
    </format>
    <format dxfId="1471">
      <pivotArea type="all" dataOnly="0" outline="0" fieldPosition="0"/>
    </format>
    <format dxfId="1470">
      <pivotArea outline="0" collapsedLevelsAreSubtotals="1" fieldPosition="0"/>
    </format>
    <format dxfId="1469">
      <pivotArea field="15" type="button" dataOnly="0" labelOnly="1" outline="0"/>
    </format>
    <format dxfId="1468">
      <pivotArea dataOnly="0" labelOnly="1" outline="0" axis="axisValues" fieldPosition="0"/>
    </format>
    <format dxfId="1467">
      <pivotArea dataOnly="0" labelOnly="1" grandRow="1" outline="0" fieldPosition="0"/>
    </format>
    <format dxfId="1466">
      <pivotArea dataOnly="0" labelOnly="1" outline="0" axis="axisValues" fieldPosition="0"/>
    </format>
    <format dxfId="1465">
      <pivotArea type="all" dataOnly="0" outline="0" fieldPosition="0"/>
    </format>
    <format dxfId="1464">
      <pivotArea outline="0" collapsedLevelsAreSubtotals="1" fieldPosition="0"/>
    </format>
    <format dxfId="1463">
      <pivotArea type="origin" dataOnly="0" labelOnly="1" outline="0" fieldPosition="0"/>
    </format>
    <format dxfId="1462">
      <pivotArea field="31" type="button" dataOnly="0" labelOnly="1" outline="0" axis="axisRow" fieldPosition="0"/>
    </format>
    <format dxfId="1461">
      <pivotArea type="topRight" dataOnly="0" labelOnly="1" outline="0" fieldPosition="0"/>
    </format>
    <format dxfId="1460">
      <pivotArea field="15" type="button" dataOnly="0" labelOnly="1" outline="0"/>
    </format>
    <format dxfId="1459">
      <pivotArea dataOnly="0" labelOnly="1" grandRow="1" outline="0" fieldPosition="0"/>
    </format>
    <format dxfId="1458">
      <pivotArea dataOnly="0" labelOnly="1" grandCol="1" outline="0" fieldPosition="0"/>
    </format>
    <format dxfId="1457">
      <pivotArea type="all" dataOnly="0" outline="0" fieldPosition="0"/>
    </format>
    <format dxfId="1456">
      <pivotArea outline="0" collapsedLevelsAreSubtotals="1" fieldPosition="0"/>
    </format>
    <format dxfId="1455">
      <pivotArea type="origin" dataOnly="0" labelOnly="1" outline="0" fieldPosition="0"/>
    </format>
    <format dxfId="1454">
      <pivotArea field="31" type="button" dataOnly="0" labelOnly="1" outline="0" axis="axisRow" fieldPosition="0"/>
    </format>
    <format dxfId="1453">
      <pivotArea type="topRight" dataOnly="0" labelOnly="1" outline="0" fieldPosition="0"/>
    </format>
    <format dxfId="1452">
      <pivotArea field="15" type="button" dataOnly="0" labelOnly="1" outline="0"/>
    </format>
    <format dxfId="1451">
      <pivotArea dataOnly="0" labelOnly="1" grandRow="1" outline="0" fieldPosition="0"/>
    </format>
    <format dxfId="1450">
      <pivotArea dataOnly="0" labelOnly="1" grandCol="1" outline="0" fieldPosition="0"/>
    </format>
    <format dxfId="1449">
      <pivotArea field="31" type="button" dataOnly="0" labelOnly="1" outline="0" axis="axisRow" fieldPosition="0"/>
    </format>
    <format dxfId="1448">
      <pivotArea type="all" dataOnly="0" outline="0" fieldPosition="0"/>
    </format>
    <format dxfId="1447">
      <pivotArea outline="0" collapsedLevelsAreSubtotals="1" fieldPosition="0"/>
    </format>
    <format dxfId="1446">
      <pivotArea type="origin" dataOnly="0" labelOnly="1" outline="0" fieldPosition="0"/>
    </format>
    <format dxfId="1445">
      <pivotArea field="31" type="button" dataOnly="0" labelOnly="1" outline="0" axis="axisRow" fieldPosition="0"/>
    </format>
    <format dxfId="1444">
      <pivotArea type="topRight" dataOnly="0" labelOnly="1" outline="0" fieldPosition="0"/>
    </format>
    <format dxfId="1443">
      <pivotArea field="15" type="button" dataOnly="0" labelOnly="1" outline="0"/>
    </format>
    <format dxfId="1442">
      <pivotArea dataOnly="0" labelOnly="1" grandRow="1" outline="0" fieldPosition="0"/>
    </format>
    <format dxfId="1441">
      <pivotArea dataOnly="0" labelOnly="1" grandCol="1" outline="0" fieldPosition="0"/>
    </format>
    <format dxfId="1440">
      <pivotArea type="all" dataOnly="0" outline="0" fieldPosition="0"/>
    </format>
    <format dxfId="1439">
      <pivotArea outline="0" collapsedLevelsAreSubtotals="1" fieldPosition="0"/>
    </format>
    <format dxfId="1438">
      <pivotArea dataOnly="0" labelOnly="1" grandRow="1" outline="0" fieldPosition="0"/>
    </format>
    <format dxfId="1437">
      <pivotArea dataOnly="0" labelOnly="1" grandCol="1" outline="0" fieldPosition="0"/>
    </format>
    <format dxfId="1436">
      <pivotArea type="all" dataOnly="0" outline="0" fieldPosition="0"/>
    </format>
    <format dxfId="1435">
      <pivotArea outline="0" collapsedLevelsAreSubtotals="1" fieldPosition="0"/>
    </format>
    <format dxfId="1434">
      <pivotArea dataOnly="0" labelOnly="1" grandRow="1" outline="0" fieldPosition="0"/>
    </format>
    <format dxfId="1433">
      <pivotArea dataOnly="0" labelOnly="1" grandCol="1" outline="0" fieldPosition="0"/>
    </format>
    <format dxfId="1432">
      <pivotArea outline="0" collapsedLevelsAreSubtotals="1" fieldPosition="0"/>
    </format>
    <format dxfId="14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Dinámica9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H51:I56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Row" showAll="0" measureFilter="1" sortType="descending">
      <items count="102">
        <item x="35"/>
        <item x="22"/>
        <item x="2"/>
        <item x="8"/>
        <item x="21"/>
        <item x="57"/>
        <item x="85"/>
        <item x="87"/>
        <item x="77"/>
        <item x="66"/>
        <item x="18"/>
        <item x="6"/>
        <item x="86"/>
        <item x="40"/>
        <item x="76"/>
        <item x="90"/>
        <item x="32"/>
        <item x="71"/>
        <item x="63"/>
        <item x="93"/>
        <item x="51"/>
        <item x="33"/>
        <item x="7"/>
        <item x="9"/>
        <item x="16"/>
        <item x="94"/>
        <item x="53"/>
        <item x="10"/>
        <item x="60"/>
        <item x="43"/>
        <item x="45"/>
        <item x="24"/>
        <item x="26"/>
        <item x="46"/>
        <item x="88"/>
        <item x="68"/>
        <item x="78"/>
        <item x="79"/>
        <item x="13"/>
        <item x="62"/>
        <item x="31"/>
        <item x="48"/>
        <item x="47"/>
        <item x="50"/>
        <item x="5"/>
        <item x="41"/>
        <item x="84"/>
        <item x="52"/>
        <item x="39"/>
        <item x="11"/>
        <item x="1"/>
        <item x="49"/>
        <item x="28"/>
        <item x="25"/>
        <item x="65"/>
        <item x="75"/>
        <item x="82"/>
        <item x="36"/>
        <item x="74"/>
        <item x="34"/>
        <item x="91"/>
        <item x="73"/>
        <item x="58"/>
        <item x="59"/>
        <item x="80"/>
        <item x="69"/>
        <item x="72"/>
        <item x="64"/>
        <item x="29"/>
        <item x="55"/>
        <item x="27"/>
        <item x="92"/>
        <item x="3"/>
        <item x="20"/>
        <item x="23"/>
        <item x="37"/>
        <item x="4"/>
        <item x="89"/>
        <item x="56"/>
        <item x="61"/>
        <item x="83"/>
        <item x="44"/>
        <item x="14"/>
        <item x="0"/>
        <item x="19"/>
        <item x="54"/>
        <item x="67"/>
        <item x="81"/>
        <item x="17"/>
        <item x="38"/>
        <item x="12"/>
        <item x="42"/>
        <item x="30"/>
        <item x="15"/>
        <item x="70"/>
        <item x="100"/>
        <item x="95"/>
        <item x="96"/>
        <item x="97"/>
        <item x="98"/>
        <item x="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h="1" x="6"/>
        <item h="1" x="2"/>
        <item h="1" x="0"/>
        <item x="5"/>
        <item h="1" x="4"/>
        <item h="1" x="1"/>
        <item h="1"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5">
    <i>
      <x v="82"/>
    </i>
    <i>
      <x v="72"/>
    </i>
    <i>
      <x v="22"/>
    </i>
    <i>
      <x v="38"/>
    </i>
    <i t="grand">
      <x/>
    </i>
  </rowItems>
  <colItems count="1">
    <i/>
  </colItems>
  <pageFields count="4">
    <pageField fld="35" hier="-1"/>
    <pageField fld="27" hier="-1"/>
    <pageField fld="15" hier="-1"/>
    <pageField fld="13" hier="-1"/>
  </pageFields>
  <dataFields count="1">
    <dataField name="No cumple" fld="32" baseField="34" baseItem="0"/>
  </dataFields>
  <formats count="52">
    <format dxfId="1534">
      <pivotArea grandRow="1" outline="0" collapsedLevelsAreSubtotals="1" fieldPosition="0"/>
    </format>
    <format dxfId="1533">
      <pivotArea grandRow="1" outline="0" collapsedLevelsAreSubtotals="1" fieldPosition="0"/>
    </format>
    <format dxfId="1532">
      <pivotArea outline="0" collapsedLevelsAreSubtotals="1" fieldPosition="0"/>
    </format>
    <format dxfId="1531">
      <pivotArea outline="0" collapsedLevelsAreSubtotals="1" fieldPosition="0"/>
    </format>
    <format dxfId="1530">
      <pivotArea outline="0" collapsedLevelsAreSubtotals="1" fieldPosition="0"/>
    </format>
    <format dxfId="1529">
      <pivotArea type="all" dataOnly="0" outline="0" fieldPosition="0"/>
    </format>
    <format dxfId="1528">
      <pivotArea outline="0" collapsedLevelsAreSubtotals="1" fieldPosition="0"/>
    </format>
    <format dxfId="1527">
      <pivotArea field="15" type="button" dataOnly="0" labelOnly="1" outline="0" axis="axisPage" fieldPosition="2"/>
    </format>
    <format dxfId="1526">
      <pivotArea dataOnly="0" labelOnly="1" outline="0" axis="axisValues" fieldPosition="0"/>
    </format>
    <format dxfId="1525">
      <pivotArea dataOnly="0" labelOnly="1" grandRow="1" outline="0" fieldPosition="0"/>
    </format>
    <format dxfId="1524">
      <pivotArea dataOnly="0" labelOnly="1" outline="0" axis="axisValues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field="15" type="button" dataOnly="0" labelOnly="1" outline="0" axis="axisPage" fieldPosition="2"/>
    </format>
    <format dxfId="1520">
      <pivotArea dataOnly="0" labelOnly="1" outline="0" axis="axisValues" fieldPosition="0"/>
    </format>
    <format dxfId="1519">
      <pivotArea dataOnly="0" labelOnly="1" grandRow="1" outline="0" fieldPosition="0"/>
    </format>
    <format dxfId="1518">
      <pivotArea dataOnly="0" labelOnly="1" outline="0" axis="axisValues" fieldPosition="0"/>
    </format>
    <format dxfId="1517">
      <pivotArea type="all" dataOnly="0" outline="0" fieldPosition="0"/>
    </format>
    <format dxfId="1516">
      <pivotArea outline="0" collapsedLevelsAreSubtotals="1" fieldPosition="0"/>
    </format>
    <format dxfId="1515">
      <pivotArea type="origin" dataOnly="0" labelOnly="1" outline="0" fieldPosition="0"/>
    </format>
    <format dxfId="1514">
      <pivotArea field="31" type="button" dataOnly="0" labelOnly="1" outline="0"/>
    </format>
    <format dxfId="1513">
      <pivotArea type="topRight" dataOnly="0" labelOnly="1" outline="0" fieldPosition="0"/>
    </format>
    <format dxfId="1512">
      <pivotArea field="15" type="button" dataOnly="0" labelOnly="1" outline="0" axis="axisPage" fieldPosition="2"/>
    </format>
    <format dxfId="1511">
      <pivotArea dataOnly="0" labelOnly="1" grandRow="1" outline="0" fieldPosition="0"/>
    </format>
    <format dxfId="1510">
      <pivotArea dataOnly="0" labelOnly="1" grandCol="1" outline="0" fieldPosition="0"/>
    </format>
    <format dxfId="1509">
      <pivotArea type="all" dataOnly="0" outline="0" fieldPosition="0"/>
    </format>
    <format dxfId="1508">
      <pivotArea outline="0" collapsedLevelsAreSubtotals="1" fieldPosition="0"/>
    </format>
    <format dxfId="1507">
      <pivotArea type="origin" dataOnly="0" labelOnly="1" outline="0" fieldPosition="0"/>
    </format>
    <format dxfId="1506">
      <pivotArea field="31" type="button" dataOnly="0" labelOnly="1" outline="0"/>
    </format>
    <format dxfId="1505">
      <pivotArea type="topRight" dataOnly="0" labelOnly="1" outline="0" fieldPosition="0"/>
    </format>
    <format dxfId="1504">
      <pivotArea field="15" type="button" dataOnly="0" labelOnly="1" outline="0" axis="axisPage" fieldPosition="2"/>
    </format>
    <format dxfId="1503">
      <pivotArea dataOnly="0" labelOnly="1" grandRow="1" outline="0" fieldPosition="0"/>
    </format>
    <format dxfId="1502">
      <pivotArea dataOnly="0" labelOnly="1" grandCol="1" outline="0" fieldPosition="0"/>
    </format>
    <format dxfId="1501">
      <pivotArea field="31" type="button" dataOnly="0" labelOnly="1" outline="0"/>
    </format>
    <format dxfId="1500">
      <pivotArea type="all" dataOnly="0" outline="0" fieldPosition="0"/>
    </format>
    <format dxfId="1499">
      <pivotArea outline="0" collapsedLevelsAreSubtotals="1" fieldPosition="0"/>
    </format>
    <format dxfId="1498">
      <pivotArea type="origin" dataOnly="0" labelOnly="1" outline="0" fieldPosition="0"/>
    </format>
    <format dxfId="1497">
      <pivotArea field="31" type="button" dataOnly="0" labelOnly="1" outline="0"/>
    </format>
    <format dxfId="1496">
      <pivotArea type="topRight" dataOnly="0" labelOnly="1" outline="0" fieldPosition="0"/>
    </format>
    <format dxfId="1495">
      <pivotArea field="15" type="button" dataOnly="0" labelOnly="1" outline="0" axis="axisPage" fieldPosition="2"/>
    </format>
    <format dxfId="1494">
      <pivotArea dataOnly="0" labelOnly="1" grandRow="1" outline="0" fieldPosition="0"/>
    </format>
    <format dxfId="1493">
      <pivotArea dataOnly="0" labelOnly="1" grandCol="1" outline="0" fieldPosition="0"/>
    </format>
    <format dxfId="1492">
      <pivotArea type="all" dataOnly="0" outline="0" fieldPosition="0"/>
    </format>
    <format dxfId="1491">
      <pivotArea outline="0" collapsedLevelsAreSubtotals="1" fieldPosition="0"/>
    </format>
    <format dxfId="1490">
      <pivotArea dataOnly="0" labelOnly="1" grandRow="1" outline="0" fieldPosition="0"/>
    </format>
    <format dxfId="1489">
      <pivotArea dataOnly="0" labelOnly="1" grandCol="1" outline="0" fieldPosition="0"/>
    </format>
    <format dxfId="1488">
      <pivotArea type="all" dataOnly="0" outline="0" fieldPosition="0"/>
    </format>
    <format dxfId="1487">
      <pivotArea outline="0" collapsedLevelsAreSubtotals="1" fieldPosition="0"/>
    </format>
    <format dxfId="1486">
      <pivotArea dataOnly="0" labelOnly="1" grandRow="1" outline="0" fieldPosition="0"/>
    </format>
    <format dxfId="1485">
      <pivotArea dataOnly="0" labelOnly="1" grandCol="1" outline="0" fieldPosition="0"/>
    </format>
    <format dxfId="1484">
      <pivotArea outline="0" collapsedLevelsAreSubtotals="1" fieldPosition="0"/>
    </format>
    <format dxfId="148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count" evalOrder="-1" id="9" iMeasureFld="0">
      <autoFilter ref="A1">
        <filterColumn colId="0">
          <top10 val="2" filterVal="2"/>
        </filterColumn>
      </autoFilter>
    </filter>
    <filter fld="14" type="count" evalOrder="-1" id="5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blaDinámica5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S29:T33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axis="axisRow" showAll="0" sortType="ascending" defaultSubtotal="0">
      <items count="4">
        <item x="1"/>
        <item x="0"/>
        <item x="2"/>
        <item x="3"/>
      </items>
    </pivotField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35" hier="-1"/>
    <pageField fld="27" hier="-1"/>
    <pageField fld="13" hier="-1"/>
  </pageFields>
  <dataFields count="1">
    <dataField name="No cumple" fld="32" baseField="34" baseItem="0"/>
  </dataFields>
  <formats count="52">
    <format dxfId="1586">
      <pivotArea grandRow="1" outline="0" collapsedLevelsAreSubtotals="1" fieldPosition="0"/>
    </format>
    <format dxfId="1585">
      <pivotArea grandRow="1" outline="0" collapsedLevelsAreSubtotals="1" fieldPosition="0"/>
    </format>
    <format dxfId="1584">
      <pivotArea outline="0" collapsedLevelsAreSubtotals="1" fieldPosition="0"/>
    </format>
    <format dxfId="1583">
      <pivotArea outline="0" collapsedLevelsAreSubtotals="1" fieldPosition="0"/>
    </format>
    <format dxfId="1582">
      <pivotArea outline="0" collapsedLevelsAreSubtotals="1" fieldPosition="0"/>
    </format>
    <format dxfId="1581">
      <pivotArea type="all" dataOnly="0" outline="0" fieldPosition="0"/>
    </format>
    <format dxfId="1580">
      <pivotArea outline="0" collapsedLevelsAreSubtotals="1" fieldPosition="0"/>
    </format>
    <format dxfId="1579">
      <pivotArea field="15" type="button" dataOnly="0" labelOnly="1" outline="0"/>
    </format>
    <format dxfId="1578">
      <pivotArea dataOnly="0" labelOnly="1" outline="0" axis="axisValues" fieldPosition="0"/>
    </format>
    <format dxfId="1577">
      <pivotArea dataOnly="0" labelOnly="1" grandRow="1" outline="0" fieldPosition="0"/>
    </format>
    <format dxfId="1576">
      <pivotArea dataOnly="0" labelOnly="1" outline="0" axis="axisValues" fieldPosition="0"/>
    </format>
    <format dxfId="1575">
      <pivotArea type="all" dataOnly="0" outline="0" fieldPosition="0"/>
    </format>
    <format dxfId="1574">
      <pivotArea outline="0" collapsedLevelsAreSubtotals="1" fieldPosition="0"/>
    </format>
    <format dxfId="1573">
      <pivotArea field="15" type="button" dataOnly="0" labelOnly="1" outline="0"/>
    </format>
    <format dxfId="1572">
      <pivotArea dataOnly="0" labelOnly="1" outline="0" axis="axisValues" fieldPosition="0"/>
    </format>
    <format dxfId="1571">
      <pivotArea dataOnly="0" labelOnly="1" grandRow="1" outline="0" fieldPosition="0"/>
    </format>
    <format dxfId="1570">
      <pivotArea dataOnly="0" labelOnly="1" outline="0" axis="axisValues" fieldPosition="0"/>
    </format>
    <format dxfId="1569">
      <pivotArea type="all" dataOnly="0" outline="0" fieldPosition="0"/>
    </format>
    <format dxfId="1568">
      <pivotArea outline="0" collapsedLevelsAreSubtotals="1" fieldPosition="0"/>
    </format>
    <format dxfId="1567">
      <pivotArea type="origin" dataOnly="0" labelOnly="1" outline="0" fieldPosition="0"/>
    </format>
    <format dxfId="1566">
      <pivotArea field="31" type="button" dataOnly="0" labelOnly="1" outline="0"/>
    </format>
    <format dxfId="1565">
      <pivotArea type="topRight" dataOnly="0" labelOnly="1" outline="0" fieldPosition="0"/>
    </format>
    <format dxfId="1564">
      <pivotArea field="15" type="button" dataOnly="0" labelOnly="1" outline="0"/>
    </format>
    <format dxfId="1563">
      <pivotArea dataOnly="0" labelOnly="1" grandRow="1" outline="0" fieldPosition="0"/>
    </format>
    <format dxfId="1562">
      <pivotArea dataOnly="0" labelOnly="1" grandCol="1" outline="0" fieldPosition="0"/>
    </format>
    <format dxfId="1561">
      <pivotArea type="all" dataOnly="0" outline="0" fieldPosition="0"/>
    </format>
    <format dxfId="1560">
      <pivotArea outline="0" collapsedLevelsAreSubtotals="1" fieldPosition="0"/>
    </format>
    <format dxfId="1559">
      <pivotArea type="origin" dataOnly="0" labelOnly="1" outline="0" fieldPosition="0"/>
    </format>
    <format dxfId="1558">
      <pivotArea field="31" type="button" dataOnly="0" labelOnly="1" outline="0"/>
    </format>
    <format dxfId="1557">
      <pivotArea type="topRight" dataOnly="0" labelOnly="1" outline="0" fieldPosition="0"/>
    </format>
    <format dxfId="1556">
      <pivotArea field="15" type="button" dataOnly="0" labelOnly="1" outline="0"/>
    </format>
    <format dxfId="1555">
      <pivotArea dataOnly="0" labelOnly="1" grandRow="1" outline="0" fieldPosition="0"/>
    </format>
    <format dxfId="1554">
      <pivotArea dataOnly="0" labelOnly="1" grandCol="1" outline="0" fieldPosition="0"/>
    </format>
    <format dxfId="1553">
      <pivotArea field="31" type="button" dataOnly="0" labelOnly="1" outline="0"/>
    </format>
    <format dxfId="1552">
      <pivotArea type="all" dataOnly="0" outline="0" fieldPosition="0"/>
    </format>
    <format dxfId="1551">
      <pivotArea outline="0" collapsedLevelsAreSubtotals="1" fieldPosition="0"/>
    </format>
    <format dxfId="1550">
      <pivotArea type="origin" dataOnly="0" labelOnly="1" outline="0" fieldPosition="0"/>
    </format>
    <format dxfId="1549">
      <pivotArea field="31" type="button" dataOnly="0" labelOnly="1" outline="0"/>
    </format>
    <format dxfId="1548">
      <pivotArea type="topRight" dataOnly="0" labelOnly="1" outline="0" fieldPosition="0"/>
    </format>
    <format dxfId="1547">
      <pivotArea field="15" type="button" dataOnly="0" labelOnly="1" outline="0"/>
    </format>
    <format dxfId="1546">
      <pivotArea dataOnly="0" labelOnly="1" grandRow="1" outline="0" fieldPosition="0"/>
    </format>
    <format dxfId="1545">
      <pivotArea dataOnly="0" labelOnly="1" grandCol="1" outline="0" fieldPosition="0"/>
    </format>
    <format dxfId="1544">
      <pivotArea type="all" dataOnly="0" outline="0" fieldPosition="0"/>
    </format>
    <format dxfId="1543">
      <pivotArea outline="0" collapsedLevelsAreSubtotals="1" fieldPosition="0"/>
    </format>
    <format dxfId="1542">
      <pivotArea dataOnly="0" labelOnly="1" grandRow="1" outline="0" fieldPosition="0"/>
    </format>
    <format dxfId="1541">
      <pivotArea dataOnly="0" labelOnly="1" grandCol="1" outline="0" fieldPosition="0"/>
    </format>
    <format dxfId="1540">
      <pivotArea type="all" dataOnly="0" outline="0" fieldPosition="0"/>
    </format>
    <format dxfId="1539">
      <pivotArea outline="0" collapsedLevelsAreSubtotals="1" fieldPosition="0"/>
    </format>
    <format dxfId="1538">
      <pivotArea dataOnly="0" labelOnly="1" grandRow="1" outline="0" fieldPosition="0"/>
    </format>
    <format dxfId="1537">
      <pivotArea dataOnly="0" labelOnly="1" grandCol="1" outline="0" fieldPosition="0"/>
    </format>
    <format dxfId="1536">
      <pivotArea outline="0" collapsedLevelsAreSubtotals="1" fieldPosition="0"/>
    </format>
    <format dxfId="15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1" colHeaderCaption="Planificado">
  <location ref="AA6:AC10" firstHeaderRow="0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Row"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multipleItemSelectionAllowed="1" showAll="0" sortType="ascending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23"/>
  </rowFields>
  <rowItems count="4"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3">
    <pageField fld="35" hier="-1"/>
    <pageField fld="27" hier="-1"/>
    <pageField fld="13" hier="-1"/>
  </pageFields>
  <dataFields count="2">
    <dataField name="No cumple" fld="32" baseField="34" baseItem="0"/>
    <dataField name="Sí cumple" fld="33" baseField="23" baseItem="267" numFmtId="1"/>
  </dataFields>
  <formats count="53">
    <format dxfId="1639">
      <pivotArea grandRow="1" outline="0" collapsedLevelsAreSubtotals="1" fieldPosition="0"/>
    </format>
    <format dxfId="1638">
      <pivotArea grandRow="1" outline="0" collapsedLevelsAreSubtotals="1" fieldPosition="0"/>
    </format>
    <format dxfId="1637">
      <pivotArea outline="0" collapsedLevelsAreSubtotals="1" fieldPosition="0"/>
    </format>
    <format dxfId="1636">
      <pivotArea outline="0" collapsedLevelsAreSubtotals="1" fieldPosition="0"/>
    </format>
    <format dxfId="1635">
      <pivotArea outline="0" collapsedLevelsAreSubtotals="1" fieldPosition="0"/>
    </format>
    <format dxfId="1634">
      <pivotArea type="all" dataOnly="0" outline="0" fieldPosition="0"/>
    </format>
    <format dxfId="1633">
      <pivotArea outline="0" collapsedLevelsAreSubtotals="1" fieldPosition="0"/>
    </format>
    <format dxfId="1632">
      <pivotArea field="15" type="button" dataOnly="0" labelOnly="1" outline="0"/>
    </format>
    <format dxfId="1631">
      <pivotArea dataOnly="0" labelOnly="1" outline="0" axis="axisValues" fieldPosition="0"/>
    </format>
    <format dxfId="1630">
      <pivotArea dataOnly="0" labelOnly="1" grandRow="1" outline="0" fieldPosition="0"/>
    </format>
    <format dxfId="1629">
      <pivotArea dataOnly="0" labelOnly="1" outline="0" axis="axisValues" fieldPosition="0"/>
    </format>
    <format dxfId="1628">
      <pivotArea type="all" dataOnly="0" outline="0" fieldPosition="0"/>
    </format>
    <format dxfId="1627">
      <pivotArea outline="0" collapsedLevelsAreSubtotals="1" fieldPosition="0"/>
    </format>
    <format dxfId="1626">
      <pivotArea field="15" type="button" dataOnly="0" labelOnly="1" outline="0"/>
    </format>
    <format dxfId="1625">
      <pivotArea dataOnly="0" labelOnly="1" outline="0" axis="axisValues" fieldPosition="0"/>
    </format>
    <format dxfId="1624">
      <pivotArea dataOnly="0" labelOnly="1" grandRow="1" outline="0" fieldPosition="0"/>
    </format>
    <format dxfId="1623">
      <pivotArea dataOnly="0" labelOnly="1" outline="0" axis="axisValues" fieldPosition="0"/>
    </format>
    <format dxfId="1622">
      <pivotArea type="all" dataOnly="0" outline="0" fieldPosition="0"/>
    </format>
    <format dxfId="1621">
      <pivotArea outline="0" collapsedLevelsAreSubtotals="1" fieldPosition="0"/>
    </format>
    <format dxfId="1620">
      <pivotArea type="origin" dataOnly="0" labelOnly="1" outline="0" fieldPosition="0"/>
    </format>
    <format dxfId="1619">
      <pivotArea field="31" type="button" dataOnly="0" labelOnly="1" outline="0"/>
    </format>
    <format dxfId="1618">
      <pivotArea type="topRight" dataOnly="0" labelOnly="1" outline="0" fieldPosition="0"/>
    </format>
    <format dxfId="1617">
      <pivotArea field="15" type="button" dataOnly="0" labelOnly="1" outline="0"/>
    </format>
    <format dxfId="1616">
      <pivotArea dataOnly="0" labelOnly="1" grandRow="1" outline="0" fieldPosition="0"/>
    </format>
    <format dxfId="1615">
      <pivotArea dataOnly="0" labelOnly="1" grandCol="1" outline="0" fieldPosition="0"/>
    </format>
    <format dxfId="1614">
      <pivotArea type="all" dataOnly="0" outline="0" fieldPosition="0"/>
    </format>
    <format dxfId="1613">
      <pivotArea outline="0" collapsedLevelsAreSubtotals="1" fieldPosition="0"/>
    </format>
    <format dxfId="1612">
      <pivotArea type="origin" dataOnly="0" labelOnly="1" outline="0" fieldPosition="0"/>
    </format>
    <format dxfId="1611">
      <pivotArea field="31" type="button" dataOnly="0" labelOnly="1" outline="0"/>
    </format>
    <format dxfId="1610">
      <pivotArea type="topRight" dataOnly="0" labelOnly="1" outline="0" fieldPosition="0"/>
    </format>
    <format dxfId="1609">
      <pivotArea field="15" type="button" dataOnly="0" labelOnly="1" outline="0"/>
    </format>
    <format dxfId="1608">
      <pivotArea dataOnly="0" labelOnly="1" grandRow="1" outline="0" fieldPosition="0"/>
    </format>
    <format dxfId="1607">
      <pivotArea dataOnly="0" labelOnly="1" grandCol="1" outline="0" fieldPosition="0"/>
    </format>
    <format dxfId="1606">
      <pivotArea field="31" type="button" dataOnly="0" labelOnly="1" outline="0"/>
    </format>
    <format dxfId="1605">
      <pivotArea type="all" dataOnly="0" outline="0" fieldPosition="0"/>
    </format>
    <format dxfId="1604">
      <pivotArea outline="0" collapsedLevelsAreSubtotals="1" fieldPosition="0"/>
    </format>
    <format dxfId="1603">
      <pivotArea type="origin" dataOnly="0" labelOnly="1" outline="0" fieldPosition="0"/>
    </format>
    <format dxfId="1602">
      <pivotArea field="31" type="button" dataOnly="0" labelOnly="1" outline="0"/>
    </format>
    <format dxfId="1601">
      <pivotArea type="topRight" dataOnly="0" labelOnly="1" outline="0" fieldPosition="0"/>
    </format>
    <format dxfId="1600">
      <pivotArea field="15" type="button" dataOnly="0" labelOnly="1" outline="0"/>
    </format>
    <format dxfId="1599">
      <pivotArea dataOnly="0" labelOnly="1" grandRow="1" outline="0" fieldPosition="0"/>
    </format>
    <format dxfId="1598">
      <pivotArea dataOnly="0" labelOnly="1" grandCol="1" outline="0" fieldPosition="0"/>
    </format>
    <format dxfId="1597">
      <pivotArea type="all" dataOnly="0" outline="0" fieldPosition="0"/>
    </format>
    <format dxfId="1596">
      <pivotArea outline="0" collapsedLevelsAreSubtotals="1" fieldPosition="0"/>
    </format>
    <format dxfId="1595">
      <pivotArea dataOnly="0" labelOnly="1" grandRow="1" outline="0" fieldPosition="0"/>
    </format>
    <format dxfId="1594">
      <pivotArea dataOnly="0" labelOnly="1" grandCol="1" outline="0" fieldPosition="0"/>
    </format>
    <format dxfId="1593">
      <pivotArea type="all" dataOnly="0" outline="0" fieldPosition="0"/>
    </format>
    <format dxfId="1592">
      <pivotArea outline="0" collapsedLevelsAreSubtotals="1" fieldPosition="0"/>
    </format>
    <format dxfId="1591">
      <pivotArea dataOnly="0" labelOnly="1" grandRow="1" outline="0" fieldPosition="0"/>
    </format>
    <format dxfId="1590">
      <pivotArea dataOnly="0" labelOnly="1" grandCol="1" outline="0" fieldPosition="0"/>
    </format>
    <format dxfId="1589">
      <pivotArea outline="0" collapsedLevelsAreSubtotals="1" fieldPosition="0"/>
    </format>
    <format dxfId="158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8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E51:F55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showAll="0" measureFilter="1" sortType="descending">
      <items count="501">
        <item x="52"/>
        <item x="196"/>
        <item x="391"/>
        <item x="77"/>
        <item x="343"/>
        <item x="221"/>
        <item x="248"/>
        <item x="255"/>
        <item x="388"/>
        <item x="233"/>
        <item x="119"/>
        <item x="268"/>
        <item x="183"/>
        <item x="167"/>
        <item x="307"/>
        <item x="382"/>
        <item x="155"/>
        <item x="292"/>
        <item x="180"/>
        <item x="231"/>
        <item x="334"/>
        <item x="99"/>
        <item x="357"/>
        <item x="165"/>
        <item x="6"/>
        <item x="290"/>
        <item x="374"/>
        <item x="260"/>
        <item x="113"/>
        <item x="337"/>
        <item x="213"/>
        <item x="84"/>
        <item x="236"/>
        <item x="203"/>
        <item x="46"/>
        <item x="364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395"/>
        <item x="164"/>
        <item x="237"/>
        <item x="327"/>
        <item x="257"/>
        <item m="1" x="491"/>
        <item x="274"/>
        <item x="93"/>
        <item x="275"/>
        <item x="197"/>
        <item x="212"/>
        <item x="104"/>
        <item x="367"/>
        <item x="276"/>
        <item x="349"/>
        <item x="48"/>
        <item x="5"/>
        <item x="145"/>
        <item x="353"/>
        <item x="30"/>
        <item x="123"/>
        <item x="58"/>
        <item x="336"/>
        <item x="136"/>
        <item x="74"/>
        <item x="283"/>
        <item x="23"/>
        <item x="25"/>
        <item x="188"/>
        <item x="330"/>
        <item x="227"/>
        <item x="377"/>
        <item x="69"/>
        <item x="135"/>
        <item x="38"/>
        <item x="128"/>
        <item x="267"/>
        <item x="116"/>
        <item x="174"/>
        <item x="326"/>
        <item x="351"/>
        <item x="389"/>
        <item x="394"/>
        <item x="13"/>
        <item x="372"/>
        <item x="63"/>
        <item x="270"/>
        <item x="211"/>
        <item x="139"/>
        <item x="318"/>
        <item x="9"/>
        <item x="205"/>
        <item x="306"/>
        <item x="178"/>
        <item x="144"/>
        <item x="254"/>
        <item x="312"/>
        <item x="16"/>
        <item x="251"/>
        <item x="315"/>
        <item x="398"/>
        <item x="305"/>
        <item x="193"/>
        <item x="265"/>
        <item x="210"/>
        <item x="101"/>
        <item x="252"/>
        <item x="401"/>
        <item x="200"/>
        <item x="217"/>
        <item x="392"/>
        <item x="195"/>
        <item x="15"/>
        <item x="345"/>
        <item x="362"/>
        <item x="397"/>
        <item x="138"/>
        <item x="131"/>
        <item x="209"/>
        <item x="72"/>
        <item x="281"/>
        <item x="201"/>
        <item x="244"/>
        <item x="393"/>
        <item x="215"/>
        <item x="373"/>
        <item x="117"/>
        <item x="57"/>
        <item x="384"/>
        <item x="140"/>
        <item x="287"/>
        <item x="216"/>
        <item x="190"/>
        <item x="160"/>
        <item x="207"/>
        <item x="379"/>
        <item x="368"/>
        <item x="192"/>
        <item x="80"/>
        <item x="122"/>
        <item x="329"/>
        <item x="366"/>
        <item x="399"/>
        <item x="70"/>
        <item x="381"/>
        <item x="37"/>
        <item x="303"/>
        <item x="383"/>
        <item x="324"/>
        <item x="363"/>
        <item x="286"/>
        <item x="161"/>
        <item x="328"/>
        <item x="218"/>
        <item x="177"/>
        <item x="359"/>
        <item x="64"/>
        <item x="184"/>
        <item x="385"/>
        <item x="157"/>
        <item x="272"/>
        <item x="341"/>
        <item x="350"/>
        <item x="199"/>
        <item x="386"/>
        <item x="171"/>
        <item x="137"/>
        <item x="76"/>
        <item x="202"/>
        <item x="24"/>
        <item x="32"/>
        <item x="333"/>
        <item x="277"/>
        <item x="402"/>
        <item x="256"/>
        <item x="36"/>
        <item x="163"/>
        <item x="332"/>
        <item x="127"/>
        <item x="98"/>
        <item x="176"/>
        <item x="369"/>
        <item x="360"/>
        <item x="159"/>
        <item x="169"/>
        <item x="125"/>
        <item x="100"/>
        <item x="33"/>
        <item x="79"/>
        <item x="185"/>
        <item x="361"/>
        <item x="20"/>
        <item x="301"/>
        <item x="175"/>
        <item x="298"/>
        <item x="308"/>
        <item x="253"/>
        <item x="130"/>
        <item x="194"/>
        <item x="325"/>
        <item x="282"/>
        <item x="3"/>
        <item x="246"/>
        <item x="28"/>
        <item x="238"/>
        <item x="60"/>
        <item x="355"/>
        <item x="250"/>
        <item x="18"/>
        <item x="403"/>
        <item x="103"/>
        <item x="344"/>
        <item x="258"/>
        <item x="390"/>
        <item x="71"/>
        <item x="380"/>
        <item x="335"/>
        <item x="320"/>
        <item x="285"/>
        <item x="129"/>
        <item x="396"/>
        <item x="1"/>
        <item x="132"/>
        <item x="284"/>
        <item x="310"/>
        <item x="149"/>
        <item x="2"/>
        <item x="311"/>
        <item x="206"/>
        <item x="166"/>
        <item x="133"/>
        <item x="94"/>
        <item x="262"/>
        <item x="29"/>
        <item x="152"/>
        <item x="387"/>
        <item x="102"/>
        <item x="168"/>
        <item x="91"/>
        <item x="288"/>
        <item x="400"/>
        <item x="55"/>
        <item x="224"/>
        <item x="158"/>
        <item m="1" x="498"/>
        <item x="141"/>
        <item x="300"/>
        <item x="109"/>
        <item x="313"/>
        <item x="346"/>
        <item x="356"/>
        <item x="266"/>
        <item x="198"/>
        <item x="365"/>
        <item x="108"/>
        <item x="162"/>
        <item x="249"/>
        <item x="124"/>
        <item x="56"/>
        <item x="73"/>
        <item x="339"/>
        <item x="115"/>
        <item x="150"/>
        <item x="317"/>
        <item x="110"/>
        <item x="179"/>
        <item x="299"/>
        <item x="49"/>
        <item x="316"/>
        <item x="50"/>
        <item x="143"/>
        <item x="331"/>
        <item x="78"/>
        <item x="14"/>
        <item x="17"/>
        <item x="234"/>
        <item x="375"/>
        <item x="170"/>
        <item x="229"/>
        <item x="352"/>
        <item x="309"/>
        <item x="121"/>
        <item x="242"/>
        <item x="187"/>
        <item x="225"/>
        <item x="289"/>
        <item x="208"/>
        <item x="182"/>
        <item x="323"/>
        <item x="226"/>
        <item x="85"/>
        <item x="126"/>
        <item x="247"/>
        <item x="114"/>
        <item x="43"/>
        <item x="154"/>
        <item x="191"/>
        <item x="314"/>
        <item x="219"/>
        <item x="228"/>
        <item x="11"/>
        <item x="151"/>
        <item x="105"/>
        <item x="378"/>
        <item x="322"/>
        <item x="271"/>
        <item m="1" x="484"/>
        <item m="1" x="483"/>
        <item m="1" x="494"/>
        <item x="319"/>
        <item m="1" x="496"/>
        <item m="1" x="497"/>
        <item m="1" x="486"/>
        <item m="1" x="492"/>
        <item m="1" x="488"/>
        <item x="31"/>
        <item m="1" x="490"/>
        <item x="245"/>
        <item x="82"/>
        <item x="12"/>
        <item m="1" x="487"/>
        <item m="1" x="489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m="1" x="485"/>
        <item x="10"/>
        <item m="1" x="495"/>
        <item x="220"/>
        <item x="321"/>
        <item x="45"/>
        <item x="156"/>
        <item x="347"/>
        <item x="112"/>
        <item x="65"/>
        <item x="39"/>
        <item x="83"/>
        <item x="269"/>
        <item x="22"/>
        <item x="87"/>
        <item x="222"/>
        <item x="147"/>
        <item x="243"/>
        <item x="340"/>
        <item x="304"/>
        <item x="291"/>
        <item x="95"/>
        <item x="75"/>
        <item x="106"/>
        <item x="376"/>
        <item x="241"/>
        <item x="370"/>
        <item x="302"/>
        <item x="47"/>
        <item x="240"/>
        <item x="41"/>
        <item x="354"/>
        <item x="214"/>
        <item x="223"/>
        <item x="296"/>
        <item x="142"/>
        <item x="120"/>
        <item x="371"/>
        <item x="89"/>
        <item x="280"/>
        <item x="54"/>
        <item x="338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342"/>
        <item x="263"/>
        <item x="4"/>
        <item x="8"/>
        <item x="358"/>
        <item x="68"/>
        <item x="26"/>
        <item x="35"/>
        <item x="53"/>
        <item x="97"/>
        <item x="297"/>
        <item x="481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h="1" x="9"/>
        <item h="1" x="7"/>
        <item h="1" x="11"/>
        <item h="1" x="8"/>
        <item m="1" x="16"/>
        <item m="1" x="14"/>
        <item m="1" x="13"/>
        <item h="1" x="10"/>
        <item x="6"/>
        <item x="2"/>
        <item x="0"/>
        <item h="1" x="5"/>
        <item h="1" x="4"/>
        <item h="1" x="1"/>
        <item h="1"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4">
    <i>
      <x v="198"/>
    </i>
    <i>
      <x v="399"/>
    </i>
    <i>
      <x v="307"/>
    </i>
    <i t="grand">
      <x/>
    </i>
  </rowItems>
  <colItems count="1">
    <i/>
  </colItems>
  <pageFields count="4">
    <pageField fld="35" hier="-1"/>
    <pageField fld="27" hier="-1"/>
    <pageField fld="15" hier="-1"/>
    <pageField fld="13" hier="-1"/>
  </pageFields>
  <dataFields count="1">
    <dataField name="No cumple" fld="32" baseField="34" baseItem="0"/>
  </dataFields>
  <formats count="52">
    <format dxfId="1691">
      <pivotArea grandRow="1" outline="0" collapsedLevelsAreSubtotals="1" fieldPosition="0"/>
    </format>
    <format dxfId="1690">
      <pivotArea grandRow="1" outline="0" collapsedLevelsAreSubtotals="1" fieldPosition="0"/>
    </format>
    <format dxfId="1689">
      <pivotArea outline="0" collapsedLevelsAreSubtotals="1" fieldPosition="0"/>
    </format>
    <format dxfId="1688">
      <pivotArea outline="0" collapsedLevelsAreSubtotals="1" fieldPosition="0"/>
    </format>
    <format dxfId="1687">
      <pivotArea outline="0" collapsedLevelsAreSubtotals="1" fieldPosition="0"/>
    </format>
    <format dxfId="1686">
      <pivotArea type="all" dataOnly="0" outline="0" fieldPosition="0"/>
    </format>
    <format dxfId="1685">
      <pivotArea outline="0" collapsedLevelsAreSubtotals="1" fieldPosition="0"/>
    </format>
    <format dxfId="1684">
      <pivotArea field="15" type="button" dataOnly="0" labelOnly="1" outline="0" axis="axisPage" fieldPosition="2"/>
    </format>
    <format dxfId="1683">
      <pivotArea dataOnly="0" labelOnly="1" outline="0" axis="axisValues" fieldPosition="0"/>
    </format>
    <format dxfId="1682">
      <pivotArea dataOnly="0" labelOnly="1" grandRow="1" outline="0" fieldPosition="0"/>
    </format>
    <format dxfId="1681">
      <pivotArea dataOnly="0" labelOnly="1" outline="0" axis="axisValues" fieldPosition="0"/>
    </format>
    <format dxfId="1680">
      <pivotArea type="all" dataOnly="0" outline="0" fieldPosition="0"/>
    </format>
    <format dxfId="1679">
      <pivotArea outline="0" collapsedLevelsAreSubtotals="1" fieldPosition="0"/>
    </format>
    <format dxfId="1678">
      <pivotArea field="15" type="button" dataOnly="0" labelOnly="1" outline="0" axis="axisPage" fieldPosition="2"/>
    </format>
    <format dxfId="1677">
      <pivotArea dataOnly="0" labelOnly="1" outline="0" axis="axisValues" fieldPosition="0"/>
    </format>
    <format dxfId="1676">
      <pivotArea dataOnly="0" labelOnly="1" grandRow="1" outline="0" fieldPosition="0"/>
    </format>
    <format dxfId="1675">
      <pivotArea dataOnly="0" labelOnly="1" outline="0" axis="axisValues" fieldPosition="0"/>
    </format>
    <format dxfId="1674">
      <pivotArea type="all" dataOnly="0" outline="0" fieldPosition="0"/>
    </format>
    <format dxfId="1673">
      <pivotArea outline="0" collapsedLevelsAreSubtotals="1" fieldPosition="0"/>
    </format>
    <format dxfId="1672">
      <pivotArea type="origin" dataOnly="0" labelOnly="1" outline="0" fieldPosition="0"/>
    </format>
    <format dxfId="1671">
      <pivotArea field="31" type="button" dataOnly="0" labelOnly="1" outline="0"/>
    </format>
    <format dxfId="1670">
      <pivotArea type="topRight" dataOnly="0" labelOnly="1" outline="0" fieldPosition="0"/>
    </format>
    <format dxfId="1669">
      <pivotArea field="15" type="button" dataOnly="0" labelOnly="1" outline="0" axis="axisPage" fieldPosition="2"/>
    </format>
    <format dxfId="1668">
      <pivotArea dataOnly="0" labelOnly="1" grandRow="1" outline="0" fieldPosition="0"/>
    </format>
    <format dxfId="1667">
      <pivotArea dataOnly="0" labelOnly="1" grandCol="1" outline="0" fieldPosition="0"/>
    </format>
    <format dxfId="1666">
      <pivotArea type="all" dataOnly="0" outline="0" fieldPosition="0"/>
    </format>
    <format dxfId="1665">
      <pivotArea outline="0" collapsedLevelsAreSubtotals="1" fieldPosition="0"/>
    </format>
    <format dxfId="1664">
      <pivotArea type="origin" dataOnly="0" labelOnly="1" outline="0" fieldPosition="0"/>
    </format>
    <format dxfId="1663">
      <pivotArea field="31" type="button" dataOnly="0" labelOnly="1" outline="0"/>
    </format>
    <format dxfId="1662">
      <pivotArea type="topRight" dataOnly="0" labelOnly="1" outline="0" fieldPosition="0"/>
    </format>
    <format dxfId="1661">
      <pivotArea field="15" type="button" dataOnly="0" labelOnly="1" outline="0" axis="axisPage" fieldPosition="2"/>
    </format>
    <format dxfId="1660">
      <pivotArea dataOnly="0" labelOnly="1" grandRow="1" outline="0" fieldPosition="0"/>
    </format>
    <format dxfId="1659">
      <pivotArea dataOnly="0" labelOnly="1" grandCol="1" outline="0" fieldPosition="0"/>
    </format>
    <format dxfId="1658">
      <pivotArea field="31" type="button" dataOnly="0" labelOnly="1" outline="0"/>
    </format>
    <format dxfId="1657">
      <pivotArea type="all" dataOnly="0" outline="0" fieldPosition="0"/>
    </format>
    <format dxfId="1656">
      <pivotArea outline="0" collapsedLevelsAreSubtotals="1" fieldPosition="0"/>
    </format>
    <format dxfId="1655">
      <pivotArea type="origin" dataOnly="0" labelOnly="1" outline="0" fieldPosition="0"/>
    </format>
    <format dxfId="1654">
      <pivotArea field="31" type="button" dataOnly="0" labelOnly="1" outline="0"/>
    </format>
    <format dxfId="1653">
      <pivotArea type="topRight" dataOnly="0" labelOnly="1" outline="0" fieldPosition="0"/>
    </format>
    <format dxfId="1652">
      <pivotArea field="15" type="button" dataOnly="0" labelOnly="1" outline="0" axis="axisPage" fieldPosition="2"/>
    </format>
    <format dxfId="1651">
      <pivotArea dataOnly="0" labelOnly="1" grandRow="1" outline="0" fieldPosition="0"/>
    </format>
    <format dxfId="1650">
      <pivotArea dataOnly="0" labelOnly="1" grandCol="1" outline="0" fieldPosition="0"/>
    </format>
    <format dxfId="1649">
      <pivotArea type="all" dataOnly="0" outline="0" fieldPosition="0"/>
    </format>
    <format dxfId="1648">
      <pivotArea outline="0" collapsedLevelsAreSubtotals="1" fieldPosition="0"/>
    </format>
    <format dxfId="1647">
      <pivotArea dataOnly="0" labelOnly="1" grandRow="1" outline="0" fieldPosition="0"/>
    </format>
    <format dxfId="1646">
      <pivotArea dataOnly="0" labelOnly="1" grandCol="1" outline="0" fieldPosition="0"/>
    </format>
    <format dxfId="1645">
      <pivotArea type="all" dataOnly="0" outline="0" fieldPosition="0"/>
    </format>
    <format dxfId="1644">
      <pivotArea outline="0" collapsedLevelsAreSubtotals="1" fieldPosition="0"/>
    </format>
    <format dxfId="1643">
      <pivotArea dataOnly="0" labelOnly="1" grandRow="1" outline="0" fieldPosition="0"/>
    </format>
    <format dxfId="1642">
      <pivotArea dataOnly="0" labelOnly="1" grandCol="1" outline="0" fieldPosition="0"/>
    </format>
    <format dxfId="1641">
      <pivotArea outline="0" collapsedLevelsAreSubtotals="1" fieldPosition="0"/>
    </format>
    <format dxfId="16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10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Dinámica6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9" colHeaderCaption="Planificado">
  <location ref="X6:Y15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Row"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9">
    <i>
      <x v="13"/>
    </i>
    <i>
      <x v="10"/>
    </i>
    <i>
      <x v="9"/>
    </i>
    <i>
      <x v="3"/>
    </i>
    <i>
      <x v="12"/>
    </i>
    <i>
      <x v="1"/>
    </i>
    <i>
      <x v="14"/>
    </i>
    <i>
      <x v="11"/>
    </i>
    <i t="grand">
      <x/>
    </i>
  </rowItems>
  <colItems count="1">
    <i/>
  </colItems>
  <pageFields count="3">
    <pageField fld="35" hier="-1"/>
    <pageField fld="27" hier="-1"/>
    <pageField fld="13" hier="-1"/>
  </pageFields>
  <dataFields count="1">
    <dataField name="No cumple" fld="32" baseField="34" baseItem="0"/>
  </dataFields>
  <formats count="52">
    <format dxfId="1743">
      <pivotArea grandRow="1" outline="0" collapsedLevelsAreSubtotals="1" fieldPosition="0"/>
    </format>
    <format dxfId="1742">
      <pivotArea grandRow="1" outline="0" collapsedLevelsAreSubtotals="1" fieldPosition="0"/>
    </format>
    <format dxfId="1741">
      <pivotArea outline="0" collapsedLevelsAreSubtotals="1" fieldPosition="0"/>
    </format>
    <format dxfId="1740">
      <pivotArea outline="0" collapsedLevelsAreSubtotals="1" fieldPosition="0"/>
    </format>
    <format dxfId="1739">
      <pivotArea outline="0" collapsedLevelsAreSubtotals="1" fieldPosition="0"/>
    </format>
    <format dxfId="1738">
      <pivotArea type="all" dataOnly="0" outline="0" fieldPosition="0"/>
    </format>
    <format dxfId="1737">
      <pivotArea outline="0" collapsedLevelsAreSubtotals="1" fieldPosition="0"/>
    </format>
    <format dxfId="1736">
      <pivotArea field="15" type="button" dataOnly="0" labelOnly="1" outline="0" axis="axisRow" fieldPosition="0"/>
    </format>
    <format dxfId="1735">
      <pivotArea dataOnly="0" labelOnly="1" outline="0" axis="axisValues" fieldPosition="0"/>
    </format>
    <format dxfId="1734">
      <pivotArea dataOnly="0" labelOnly="1" grandRow="1" outline="0" fieldPosition="0"/>
    </format>
    <format dxfId="1733">
      <pivotArea dataOnly="0" labelOnly="1" outline="0" axis="axisValues" fieldPosition="0"/>
    </format>
    <format dxfId="1732">
      <pivotArea type="all" dataOnly="0" outline="0" fieldPosition="0"/>
    </format>
    <format dxfId="1731">
      <pivotArea outline="0" collapsedLevelsAreSubtotals="1" fieldPosition="0"/>
    </format>
    <format dxfId="1730">
      <pivotArea field="15" type="button" dataOnly="0" labelOnly="1" outline="0" axis="axisRow" fieldPosition="0"/>
    </format>
    <format dxfId="1729">
      <pivotArea dataOnly="0" labelOnly="1" outline="0" axis="axisValues" fieldPosition="0"/>
    </format>
    <format dxfId="1728">
      <pivotArea dataOnly="0" labelOnly="1" grandRow="1" outline="0" fieldPosition="0"/>
    </format>
    <format dxfId="1727">
      <pivotArea dataOnly="0" labelOnly="1" outline="0" axis="axisValues" fieldPosition="0"/>
    </format>
    <format dxfId="1726">
      <pivotArea type="all" dataOnly="0" outline="0" fieldPosition="0"/>
    </format>
    <format dxfId="1725">
      <pivotArea outline="0" collapsedLevelsAreSubtotals="1" fieldPosition="0"/>
    </format>
    <format dxfId="1724">
      <pivotArea type="origin" dataOnly="0" labelOnly="1" outline="0" fieldPosition="0"/>
    </format>
    <format dxfId="1723">
      <pivotArea field="31" type="button" dataOnly="0" labelOnly="1" outline="0"/>
    </format>
    <format dxfId="1722">
      <pivotArea type="topRight" dataOnly="0" labelOnly="1" outline="0" fieldPosition="0"/>
    </format>
    <format dxfId="1721">
      <pivotArea field="15" type="button" dataOnly="0" labelOnly="1" outline="0" axis="axisRow" fieldPosition="0"/>
    </format>
    <format dxfId="1720">
      <pivotArea dataOnly="0" labelOnly="1" grandRow="1" outline="0" fieldPosition="0"/>
    </format>
    <format dxfId="1719">
      <pivotArea dataOnly="0" labelOnly="1" grandCol="1" outline="0" fieldPosition="0"/>
    </format>
    <format dxfId="1718">
      <pivotArea type="all" dataOnly="0" outline="0" fieldPosition="0"/>
    </format>
    <format dxfId="1717">
      <pivotArea outline="0" collapsedLevelsAreSubtotals="1" fieldPosition="0"/>
    </format>
    <format dxfId="1716">
      <pivotArea type="origin" dataOnly="0" labelOnly="1" outline="0" fieldPosition="0"/>
    </format>
    <format dxfId="1715">
      <pivotArea field="31" type="button" dataOnly="0" labelOnly="1" outline="0"/>
    </format>
    <format dxfId="1714">
      <pivotArea type="topRight" dataOnly="0" labelOnly="1" outline="0" fieldPosition="0"/>
    </format>
    <format dxfId="1713">
      <pivotArea field="15" type="button" dataOnly="0" labelOnly="1" outline="0" axis="axisRow" fieldPosition="0"/>
    </format>
    <format dxfId="1712">
      <pivotArea dataOnly="0" labelOnly="1" grandRow="1" outline="0" fieldPosition="0"/>
    </format>
    <format dxfId="1711">
      <pivotArea dataOnly="0" labelOnly="1" grandCol="1" outline="0" fieldPosition="0"/>
    </format>
    <format dxfId="1710">
      <pivotArea field="31" type="button" dataOnly="0" labelOnly="1" outline="0"/>
    </format>
    <format dxfId="1709">
      <pivotArea type="all" dataOnly="0" outline="0" fieldPosition="0"/>
    </format>
    <format dxfId="1708">
      <pivotArea outline="0" collapsedLevelsAreSubtotals="1" fieldPosition="0"/>
    </format>
    <format dxfId="1707">
      <pivotArea type="origin" dataOnly="0" labelOnly="1" outline="0" fieldPosition="0"/>
    </format>
    <format dxfId="1706">
      <pivotArea field="31" type="button" dataOnly="0" labelOnly="1" outline="0"/>
    </format>
    <format dxfId="1705">
      <pivotArea type="topRight" dataOnly="0" labelOnly="1" outline="0" fieldPosition="0"/>
    </format>
    <format dxfId="1704">
      <pivotArea field="15" type="button" dataOnly="0" labelOnly="1" outline="0" axis="axisRow" fieldPosition="0"/>
    </format>
    <format dxfId="1703">
      <pivotArea dataOnly="0" labelOnly="1" grandRow="1" outline="0" fieldPosition="0"/>
    </format>
    <format dxfId="1702">
      <pivotArea dataOnly="0" labelOnly="1" grandCol="1" outline="0" fieldPosition="0"/>
    </format>
    <format dxfId="1701">
      <pivotArea type="all" dataOnly="0" outline="0" fieldPosition="0"/>
    </format>
    <format dxfId="1700">
      <pivotArea outline="0" collapsedLevelsAreSubtotals="1" fieldPosition="0"/>
    </format>
    <format dxfId="1699">
      <pivotArea dataOnly="0" labelOnly="1" grandRow="1" outline="0" fieldPosition="0"/>
    </format>
    <format dxfId="1698">
      <pivotArea dataOnly="0" labelOnly="1" grandCol="1" outline="0" fieldPosition="0"/>
    </format>
    <format dxfId="1697">
      <pivotArea type="all" dataOnly="0" outline="0" fieldPosition="0"/>
    </format>
    <format dxfId="1696">
      <pivotArea outline="0" collapsedLevelsAreSubtotals="1" fieldPosition="0"/>
    </format>
    <format dxfId="1695">
      <pivotArea dataOnly="0" labelOnly="1" grandRow="1" outline="0" fieldPosition="0"/>
    </format>
    <format dxfId="1694">
      <pivotArea dataOnly="0" labelOnly="1" grandCol="1" outline="0" fieldPosition="0"/>
    </format>
    <format dxfId="1693">
      <pivotArea outline="0" collapsedLevelsAreSubtotals="1" fieldPosition="0"/>
    </format>
    <format dxfId="169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4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7" colHeaderCaption="Planificado">
  <location ref="S6:T10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axis="axisRow" showAll="0" sortType="ascending" defaultSubtotal="0">
      <items count="4">
        <item x="1"/>
        <item x="0"/>
        <item x="2"/>
        <item x="3"/>
      </items>
    </pivotField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35" hier="-1"/>
    <pageField fld="27" hier="-1"/>
    <pageField fld="13" hier="-1"/>
  </pageFields>
  <dataFields count="1">
    <dataField name="Total cargas" fld="28" baseField="15" baseItem="0"/>
  </dataFields>
  <formats count="50">
    <format dxfId="1793">
      <pivotArea grandRow="1" outline="0" collapsedLevelsAreSubtotals="1" fieldPosition="0"/>
    </format>
    <format dxfId="1792">
      <pivotArea grandRow="1" outline="0" collapsedLevelsAreSubtotals="1" fieldPosition="0"/>
    </format>
    <format dxfId="1791">
      <pivotArea outline="0" collapsedLevelsAreSubtotals="1" fieldPosition="0"/>
    </format>
    <format dxfId="1790">
      <pivotArea outline="0" collapsedLevelsAreSubtotals="1" fieldPosition="0"/>
    </format>
    <format dxfId="1789">
      <pivotArea outline="0" collapsedLevelsAreSubtotals="1" fieldPosition="0"/>
    </format>
    <format dxfId="1788">
      <pivotArea type="all" dataOnly="0" outline="0" fieldPosition="0"/>
    </format>
    <format dxfId="1787">
      <pivotArea outline="0" collapsedLevelsAreSubtotals="1" fieldPosition="0"/>
    </format>
    <format dxfId="1786">
      <pivotArea field="15" type="button" dataOnly="0" labelOnly="1" outline="0"/>
    </format>
    <format dxfId="1785">
      <pivotArea dataOnly="0" labelOnly="1" outline="0" axis="axisValues" fieldPosition="0"/>
    </format>
    <format dxfId="1784">
      <pivotArea dataOnly="0" labelOnly="1" grandRow="1" outline="0" fieldPosition="0"/>
    </format>
    <format dxfId="1783">
      <pivotArea dataOnly="0" labelOnly="1" outline="0" axis="axisValues" fieldPosition="0"/>
    </format>
    <format dxfId="1782">
      <pivotArea type="all" dataOnly="0" outline="0" fieldPosition="0"/>
    </format>
    <format dxfId="1781">
      <pivotArea outline="0" collapsedLevelsAreSubtotals="1" fieldPosition="0"/>
    </format>
    <format dxfId="1780">
      <pivotArea field="15" type="button" dataOnly="0" labelOnly="1" outline="0"/>
    </format>
    <format dxfId="1779">
      <pivotArea dataOnly="0" labelOnly="1" outline="0" axis="axisValues" fieldPosition="0"/>
    </format>
    <format dxfId="1778">
      <pivotArea dataOnly="0" labelOnly="1" grandRow="1" outline="0" fieldPosition="0"/>
    </format>
    <format dxfId="1777">
      <pivotArea dataOnly="0" labelOnly="1" outline="0" axis="axisValues" fieldPosition="0"/>
    </format>
    <format dxfId="1776">
      <pivotArea type="all" dataOnly="0" outline="0" fieldPosition="0"/>
    </format>
    <format dxfId="1775">
      <pivotArea outline="0" collapsedLevelsAreSubtotals="1" fieldPosition="0"/>
    </format>
    <format dxfId="1774">
      <pivotArea type="origin" dataOnly="0" labelOnly="1" outline="0" fieldPosition="0"/>
    </format>
    <format dxfId="1773">
      <pivotArea field="31" type="button" dataOnly="0" labelOnly="1" outline="0"/>
    </format>
    <format dxfId="1772">
      <pivotArea type="topRight" dataOnly="0" labelOnly="1" outline="0" fieldPosition="0"/>
    </format>
    <format dxfId="1771">
      <pivotArea field="15" type="button" dataOnly="0" labelOnly="1" outline="0"/>
    </format>
    <format dxfId="1770">
      <pivotArea dataOnly="0" labelOnly="1" grandRow="1" outline="0" fieldPosition="0"/>
    </format>
    <format dxfId="1769">
      <pivotArea dataOnly="0" labelOnly="1" grandCol="1" outline="0" fieldPosition="0"/>
    </format>
    <format dxfId="1768">
      <pivotArea type="all" dataOnly="0" outline="0" fieldPosition="0"/>
    </format>
    <format dxfId="1767">
      <pivotArea outline="0" collapsedLevelsAreSubtotals="1" fieldPosition="0"/>
    </format>
    <format dxfId="1766">
      <pivotArea type="origin" dataOnly="0" labelOnly="1" outline="0" fieldPosition="0"/>
    </format>
    <format dxfId="1765">
      <pivotArea field="31" type="button" dataOnly="0" labelOnly="1" outline="0"/>
    </format>
    <format dxfId="1764">
      <pivotArea type="topRight" dataOnly="0" labelOnly="1" outline="0" fieldPosition="0"/>
    </format>
    <format dxfId="1763">
      <pivotArea field="15" type="button" dataOnly="0" labelOnly="1" outline="0"/>
    </format>
    <format dxfId="1762">
      <pivotArea dataOnly="0" labelOnly="1" grandRow="1" outline="0" fieldPosition="0"/>
    </format>
    <format dxfId="1761">
      <pivotArea dataOnly="0" labelOnly="1" grandCol="1" outline="0" fieldPosition="0"/>
    </format>
    <format dxfId="1760">
      <pivotArea field="31" type="button" dataOnly="0" labelOnly="1" outline="0"/>
    </format>
    <format dxfId="1759">
      <pivotArea type="all" dataOnly="0" outline="0" fieldPosition="0"/>
    </format>
    <format dxfId="1758">
      <pivotArea outline="0" collapsedLevelsAreSubtotals="1" fieldPosition="0"/>
    </format>
    <format dxfId="1757">
      <pivotArea type="origin" dataOnly="0" labelOnly="1" outline="0" fieldPosition="0"/>
    </format>
    <format dxfId="1756">
      <pivotArea field="31" type="button" dataOnly="0" labelOnly="1" outline="0"/>
    </format>
    <format dxfId="1755">
      <pivotArea type="topRight" dataOnly="0" labelOnly="1" outline="0" fieldPosition="0"/>
    </format>
    <format dxfId="1754">
      <pivotArea field="15" type="button" dataOnly="0" labelOnly="1" outline="0"/>
    </format>
    <format dxfId="1753">
      <pivotArea dataOnly="0" labelOnly="1" grandRow="1" outline="0" fieldPosition="0"/>
    </format>
    <format dxfId="1752">
      <pivotArea dataOnly="0" labelOnly="1" grandCol="1" outline="0" fieldPosition="0"/>
    </format>
    <format dxfId="1751">
      <pivotArea type="all" dataOnly="0" outline="0" fieldPosition="0"/>
    </format>
    <format dxfId="1750">
      <pivotArea outline="0" collapsedLevelsAreSubtotals="1" fieldPosition="0"/>
    </format>
    <format dxfId="1749">
      <pivotArea dataOnly="0" labelOnly="1" grandRow="1" outline="0" fieldPosition="0"/>
    </format>
    <format dxfId="1748">
      <pivotArea dataOnly="0" labelOnly="1" grandCol="1" outline="0" fieldPosition="0"/>
    </format>
    <format dxfId="1747">
      <pivotArea type="all" dataOnly="0" outline="0" fieldPosition="0"/>
    </format>
    <format dxfId="1746">
      <pivotArea outline="0" collapsedLevelsAreSubtotals="1" fieldPosition="0"/>
    </format>
    <format dxfId="1745">
      <pivotArea dataOnly="0" labelOnly="1" grandRow="1" outline="0" fieldPosition="0"/>
    </format>
    <format dxfId="1744">
      <pivotArea dataOnly="0" labelOnly="1" grandCol="1" outline="0" fieldPosition="0"/>
    </format>
  </formats>
  <chartFormats count="4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35" format="2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3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7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S18:U19" firstHeaderRow="0" firstDataRow="1" firstDataCol="0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3">
    <pageField fld="35" hier="-1"/>
    <pageField fld="27" hier="-1"/>
    <pageField fld="13" hier="-1"/>
  </pageFields>
  <dataFields count="3">
    <dataField name="Suma de Cumplimiento Hora SÍ" fld="33" baseField="0" baseItem="1"/>
    <dataField name="Suma de Cumplimiento Hora NO" fld="32" baseField="0" baseItem="1"/>
    <dataField name="Cuenta de Cargas" fld="28" subtotal="count" baseField="0" baseItem="0"/>
  </dataFields>
  <formats count="50">
    <format dxfId="1843">
      <pivotArea grandRow="1" outline="0" collapsedLevelsAreSubtotals="1" fieldPosition="0"/>
    </format>
    <format dxfId="1842">
      <pivotArea grandRow="1" outline="0" collapsedLevelsAreSubtotals="1" fieldPosition="0"/>
    </format>
    <format dxfId="1841">
      <pivotArea outline="0" collapsedLevelsAreSubtotals="1" fieldPosition="0"/>
    </format>
    <format dxfId="1840">
      <pivotArea outline="0" collapsedLevelsAreSubtotals="1" fieldPosition="0"/>
    </format>
    <format dxfId="1839">
      <pivotArea outline="0" collapsedLevelsAreSubtotals="1" fieldPosition="0"/>
    </format>
    <format dxfId="1838">
      <pivotArea type="all" dataOnly="0" outline="0" fieldPosition="0"/>
    </format>
    <format dxfId="1837">
      <pivotArea outline="0" collapsedLevelsAreSubtotals="1" fieldPosition="0"/>
    </format>
    <format dxfId="1836">
      <pivotArea field="15" type="button" dataOnly="0" labelOnly="1" outline="0"/>
    </format>
    <format dxfId="1835">
      <pivotArea dataOnly="0" labelOnly="1" outline="0" axis="axisValues" fieldPosition="0"/>
    </format>
    <format dxfId="1834">
      <pivotArea dataOnly="0" labelOnly="1" grandRow="1" outline="0" fieldPosition="0"/>
    </format>
    <format dxfId="1833">
      <pivotArea dataOnly="0" labelOnly="1" outline="0" axis="axisValues" fieldPosition="0"/>
    </format>
    <format dxfId="1832">
      <pivotArea type="all" dataOnly="0" outline="0" fieldPosition="0"/>
    </format>
    <format dxfId="1831">
      <pivotArea outline="0" collapsedLevelsAreSubtotals="1" fieldPosition="0"/>
    </format>
    <format dxfId="1830">
      <pivotArea field="15" type="button" dataOnly="0" labelOnly="1" outline="0"/>
    </format>
    <format dxfId="1829">
      <pivotArea dataOnly="0" labelOnly="1" outline="0" axis="axisValues" fieldPosition="0"/>
    </format>
    <format dxfId="1828">
      <pivotArea dataOnly="0" labelOnly="1" grandRow="1" outline="0" fieldPosition="0"/>
    </format>
    <format dxfId="1827">
      <pivotArea dataOnly="0" labelOnly="1" outline="0" axis="axisValues" fieldPosition="0"/>
    </format>
    <format dxfId="1826">
      <pivotArea type="all" dataOnly="0" outline="0" fieldPosition="0"/>
    </format>
    <format dxfId="1825">
      <pivotArea outline="0" collapsedLevelsAreSubtotals="1" fieldPosition="0"/>
    </format>
    <format dxfId="1824">
      <pivotArea type="origin" dataOnly="0" labelOnly="1" outline="0" fieldPosition="0"/>
    </format>
    <format dxfId="1823">
      <pivotArea field="31" type="button" dataOnly="0" labelOnly="1" outline="0"/>
    </format>
    <format dxfId="1822">
      <pivotArea type="topRight" dataOnly="0" labelOnly="1" outline="0" fieldPosition="0"/>
    </format>
    <format dxfId="1821">
      <pivotArea field="15" type="button" dataOnly="0" labelOnly="1" outline="0"/>
    </format>
    <format dxfId="1820">
      <pivotArea dataOnly="0" labelOnly="1" grandRow="1" outline="0" fieldPosition="0"/>
    </format>
    <format dxfId="1819">
      <pivotArea dataOnly="0" labelOnly="1" grandCol="1" outline="0" fieldPosition="0"/>
    </format>
    <format dxfId="1818">
      <pivotArea type="all" dataOnly="0" outline="0" fieldPosition="0"/>
    </format>
    <format dxfId="1817">
      <pivotArea outline="0" collapsedLevelsAreSubtotals="1" fieldPosition="0"/>
    </format>
    <format dxfId="1816">
      <pivotArea type="origin" dataOnly="0" labelOnly="1" outline="0" fieldPosition="0"/>
    </format>
    <format dxfId="1815">
      <pivotArea field="31" type="button" dataOnly="0" labelOnly="1" outline="0"/>
    </format>
    <format dxfId="1814">
      <pivotArea type="topRight" dataOnly="0" labelOnly="1" outline="0" fieldPosition="0"/>
    </format>
    <format dxfId="1813">
      <pivotArea field="15" type="button" dataOnly="0" labelOnly="1" outline="0"/>
    </format>
    <format dxfId="1812">
      <pivotArea dataOnly="0" labelOnly="1" grandRow="1" outline="0" fieldPosition="0"/>
    </format>
    <format dxfId="1811">
      <pivotArea dataOnly="0" labelOnly="1" grandCol="1" outline="0" fieldPosition="0"/>
    </format>
    <format dxfId="1810">
      <pivotArea field="31" type="button" dataOnly="0" labelOnly="1" outline="0"/>
    </format>
    <format dxfId="1809">
      <pivotArea type="all" dataOnly="0" outline="0" fieldPosition="0"/>
    </format>
    <format dxfId="1808">
      <pivotArea outline="0" collapsedLevelsAreSubtotals="1" fieldPosition="0"/>
    </format>
    <format dxfId="1807">
      <pivotArea type="origin" dataOnly="0" labelOnly="1" outline="0" fieldPosition="0"/>
    </format>
    <format dxfId="1806">
      <pivotArea field="31" type="button" dataOnly="0" labelOnly="1" outline="0"/>
    </format>
    <format dxfId="1805">
      <pivotArea type="topRight" dataOnly="0" labelOnly="1" outline="0" fieldPosition="0"/>
    </format>
    <format dxfId="1804">
      <pivotArea field="15" type="button" dataOnly="0" labelOnly="1" outline="0"/>
    </format>
    <format dxfId="1803">
      <pivotArea dataOnly="0" labelOnly="1" grandRow="1" outline="0" fieldPosition="0"/>
    </format>
    <format dxfId="1802">
      <pivotArea dataOnly="0" labelOnly="1" grandCol="1" outline="0" fieldPosition="0"/>
    </format>
    <format dxfId="1801">
      <pivotArea type="all" dataOnly="0" outline="0" fieldPosition="0"/>
    </format>
    <format dxfId="1800">
      <pivotArea outline="0" collapsedLevelsAreSubtotals="1" fieldPosition="0"/>
    </format>
    <format dxfId="1799">
      <pivotArea dataOnly="0" labelOnly="1" grandRow="1" outline="0" fieldPosition="0"/>
    </format>
    <format dxfId="1798">
      <pivotArea dataOnly="0" labelOnly="1" grandCol="1" outline="0" fieldPosition="0"/>
    </format>
    <format dxfId="1797">
      <pivotArea type="all" dataOnly="0" outline="0" fieldPosition="0"/>
    </format>
    <format dxfId="1796">
      <pivotArea outline="0" collapsedLevelsAreSubtotals="1" fieldPosition="0"/>
    </format>
    <format dxfId="1795">
      <pivotArea dataOnly="0" labelOnly="1" grandRow="1" outline="0" fieldPosition="0"/>
    </format>
    <format dxfId="179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8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B51:C55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showAll="0" measureFilter="1" sortType="descending">
      <items count="501">
        <item x="52"/>
        <item x="196"/>
        <item x="391"/>
        <item x="77"/>
        <item x="343"/>
        <item x="221"/>
        <item x="248"/>
        <item x="255"/>
        <item x="388"/>
        <item x="233"/>
        <item x="119"/>
        <item x="268"/>
        <item x="183"/>
        <item x="167"/>
        <item x="307"/>
        <item x="382"/>
        <item x="155"/>
        <item x="292"/>
        <item x="180"/>
        <item x="231"/>
        <item x="334"/>
        <item x="99"/>
        <item x="357"/>
        <item x="165"/>
        <item x="6"/>
        <item x="290"/>
        <item x="374"/>
        <item x="260"/>
        <item x="113"/>
        <item x="337"/>
        <item x="213"/>
        <item x="84"/>
        <item x="236"/>
        <item x="203"/>
        <item x="46"/>
        <item x="364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395"/>
        <item x="164"/>
        <item x="237"/>
        <item x="327"/>
        <item x="257"/>
        <item m="1" x="491"/>
        <item x="274"/>
        <item x="93"/>
        <item x="275"/>
        <item x="197"/>
        <item x="212"/>
        <item x="104"/>
        <item x="367"/>
        <item x="276"/>
        <item x="349"/>
        <item x="48"/>
        <item x="5"/>
        <item x="145"/>
        <item x="353"/>
        <item x="30"/>
        <item x="123"/>
        <item x="58"/>
        <item x="336"/>
        <item x="136"/>
        <item x="74"/>
        <item x="283"/>
        <item x="23"/>
        <item x="25"/>
        <item x="188"/>
        <item x="330"/>
        <item x="227"/>
        <item x="377"/>
        <item x="69"/>
        <item x="135"/>
        <item x="38"/>
        <item x="128"/>
        <item x="267"/>
        <item x="116"/>
        <item x="174"/>
        <item x="326"/>
        <item x="351"/>
        <item x="389"/>
        <item x="394"/>
        <item x="13"/>
        <item x="372"/>
        <item x="63"/>
        <item x="270"/>
        <item x="211"/>
        <item x="139"/>
        <item x="318"/>
        <item x="9"/>
        <item x="205"/>
        <item x="306"/>
        <item x="178"/>
        <item x="144"/>
        <item x="254"/>
        <item x="312"/>
        <item x="16"/>
        <item x="251"/>
        <item x="315"/>
        <item x="398"/>
        <item x="305"/>
        <item x="193"/>
        <item x="265"/>
        <item x="210"/>
        <item x="101"/>
        <item x="252"/>
        <item x="401"/>
        <item x="200"/>
        <item x="217"/>
        <item x="392"/>
        <item x="195"/>
        <item x="15"/>
        <item x="345"/>
        <item x="362"/>
        <item x="397"/>
        <item x="138"/>
        <item x="131"/>
        <item x="209"/>
        <item x="72"/>
        <item x="281"/>
        <item x="201"/>
        <item x="244"/>
        <item x="393"/>
        <item x="215"/>
        <item x="373"/>
        <item x="117"/>
        <item x="57"/>
        <item x="384"/>
        <item x="140"/>
        <item x="287"/>
        <item x="216"/>
        <item x="190"/>
        <item x="160"/>
        <item x="207"/>
        <item x="379"/>
        <item x="368"/>
        <item x="192"/>
        <item x="80"/>
        <item x="122"/>
        <item x="329"/>
        <item x="366"/>
        <item x="399"/>
        <item x="70"/>
        <item x="381"/>
        <item x="37"/>
        <item x="303"/>
        <item x="383"/>
        <item x="324"/>
        <item x="363"/>
        <item x="286"/>
        <item x="161"/>
        <item x="328"/>
        <item x="218"/>
        <item x="177"/>
        <item x="359"/>
        <item x="64"/>
        <item x="184"/>
        <item x="385"/>
        <item x="157"/>
        <item x="272"/>
        <item x="341"/>
        <item x="350"/>
        <item x="199"/>
        <item x="386"/>
        <item x="171"/>
        <item x="137"/>
        <item x="76"/>
        <item x="202"/>
        <item x="24"/>
        <item x="32"/>
        <item x="333"/>
        <item x="277"/>
        <item x="402"/>
        <item x="256"/>
        <item x="36"/>
        <item x="163"/>
        <item x="332"/>
        <item x="127"/>
        <item x="98"/>
        <item x="176"/>
        <item x="369"/>
        <item x="360"/>
        <item x="159"/>
        <item x="169"/>
        <item x="125"/>
        <item x="100"/>
        <item x="33"/>
        <item x="79"/>
        <item x="185"/>
        <item x="361"/>
        <item x="20"/>
        <item x="301"/>
        <item x="175"/>
        <item x="298"/>
        <item x="308"/>
        <item x="253"/>
        <item x="130"/>
        <item x="194"/>
        <item x="325"/>
        <item x="282"/>
        <item x="3"/>
        <item x="246"/>
        <item x="28"/>
        <item x="238"/>
        <item x="60"/>
        <item x="355"/>
        <item x="250"/>
        <item x="18"/>
        <item x="403"/>
        <item x="103"/>
        <item x="344"/>
        <item x="258"/>
        <item x="390"/>
        <item x="71"/>
        <item x="380"/>
        <item x="335"/>
        <item x="320"/>
        <item x="285"/>
        <item x="129"/>
        <item x="396"/>
        <item x="1"/>
        <item x="132"/>
        <item x="284"/>
        <item x="310"/>
        <item x="149"/>
        <item x="2"/>
        <item x="311"/>
        <item x="206"/>
        <item x="166"/>
        <item x="133"/>
        <item x="94"/>
        <item x="262"/>
        <item x="29"/>
        <item x="152"/>
        <item x="387"/>
        <item x="102"/>
        <item x="168"/>
        <item x="91"/>
        <item x="288"/>
        <item x="400"/>
        <item x="55"/>
        <item x="224"/>
        <item x="158"/>
        <item m="1" x="498"/>
        <item x="141"/>
        <item x="300"/>
        <item x="109"/>
        <item x="313"/>
        <item x="346"/>
        <item x="356"/>
        <item x="266"/>
        <item x="198"/>
        <item x="365"/>
        <item x="108"/>
        <item x="162"/>
        <item x="249"/>
        <item x="124"/>
        <item x="56"/>
        <item x="73"/>
        <item x="339"/>
        <item x="115"/>
        <item x="150"/>
        <item x="317"/>
        <item x="110"/>
        <item x="179"/>
        <item x="299"/>
        <item x="49"/>
        <item x="316"/>
        <item x="50"/>
        <item x="143"/>
        <item x="331"/>
        <item x="78"/>
        <item x="14"/>
        <item x="17"/>
        <item x="234"/>
        <item x="375"/>
        <item x="170"/>
        <item x="229"/>
        <item x="352"/>
        <item x="309"/>
        <item x="121"/>
        <item x="242"/>
        <item x="187"/>
        <item x="225"/>
        <item x="289"/>
        <item x="208"/>
        <item x="182"/>
        <item x="323"/>
        <item x="226"/>
        <item x="85"/>
        <item x="126"/>
        <item x="247"/>
        <item x="114"/>
        <item x="43"/>
        <item x="154"/>
        <item x="191"/>
        <item x="314"/>
        <item x="219"/>
        <item x="228"/>
        <item x="11"/>
        <item x="151"/>
        <item x="105"/>
        <item x="378"/>
        <item x="322"/>
        <item x="271"/>
        <item m="1" x="484"/>
        <item m="1" x="483"/>
        <item m="1" x="494"/>
        <item x="319"/>
        <item m="1" x="496"/>
        <item m="1" x="497"/>
        <item m="1" x="486"/>
        <item m="1" x="492"/>
        <item m="1" x="488"/>
        <item x="31"/>
        <item m="1" x="490"/>
        <item x="245"/>
        <item x="82"/>
        <item x="12"/>
        <item m="1" x="487"/>
        <item m="1" x="489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m="1" x="485"/>
        <item x="10"/>
        <item m="1" x="495"/>
        <item x="220"/>
        <item x="321"/>
        <item x="45"/>
        <item x="156"/>
        <item x="347"/>
        <item x="112"/>
        <item x="65"/>
        <item x="39"/>
        <item x="83"/>
        <item x="269"/>
        <item x="22"/>
        <item x="87"/>
        <item x="222"/>
        <item x="147"/>
        <item x="243"/>
        <item x="340"/>
        <item x="304"/>
        <item x="291"/>
        <item x="95"/>
        <item x="75"/>
        <item x="106"/>
        <item x="376"/>
        <item x="241"/>
        <item x="370"/>
        <item x="302"/>
        <item x="47"/>
        <item x="240"/>
        <item x="41"/>
        <item x="354"/>
        <item x="214"/>
        <item x="223"/>
        <item x="296"/>
        <item x="142"/>
        <item x="120"/>
        <item x="371"/>
        <item x="89"/>
        <item x="280"/>
        <item x="54"/>
        <item x="338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342"/>
        <item x="263"/>
        <item x="4"/>
        <item x="8"/>
        <item x="358"/>
        <item x="68"/>
        <item x="26"/>
        <item x="35"/>
        <item x="53"/>
        <item x="97"/>
        <item x="297"/>
        <item x="481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h="1" x="9"/>
        <item h="1" x="7"/>
        <item h="1" x="11"/>
        <item h="1" x="8"/>
        <item m="1" x="16"/>
        <item m="1" x="14"/>
        <item m="1" x="13"/>
        <item h="1" x="10"/>
        <item h="1" x="6"/>
        <item h="1" x="2"/>
        <item h="1" x="0"/>
        <item h="1" x="5"/>
        <item x="4"/>
        <item x="1"/>
        <item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h="1"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4">
    <i>
      <x v="233"/>
    </i>
    <i>
      <x v="280"/>
    </i>
    <i>
      <x v="63"/>
    </i>
    <i t="grand">
      <x/>
    </i>
  </rowItems>
  <colItems count="1">
    <i/>
  </colItems>
  <pageFields count="4">
    <pageField fld="35" hier="-1"/>
    <pageField fld="27" hier="-1"/>
    <pageField fld="15" hier="-1"/>
    <pageField fld="13" hier="-1"/>
  </pageFields>
  <dataFields count="1">
    <dataField name="No cumple" fld="32" baseField="34" baseItem="0"/>
  </dataFields>
  <formats count="52">
    <format dxfId="1895">
      <pivotArea grandRow="1" outline="0" collapsedLevelsAreSubtotals="1" fieldPosition="0"/>
    </format>
    <format dxfId="1894">
      <pivotArea grandRow="1" outline="0" collapsedLevelsAreSubtotals="1" fieldPosition="0"/>
    </format>
    <format dxfId="1893">
      <pivotArea outline="0" collapsedLevelsAreSubtotals="1" fieldPosition="0"/>
    </format>
    <format dxfId="1892">
      <pivotArea outline="0" collapsedLevelsAreSubtotals="1" fieldPosition="0"/>
    </format>
    <format dxfId="1891">
      <pivotArea outline="0" collapsedLevelsAreSubtotals="1" fieldPosition="0"/>
    </format>
    <format dxfId="1890">
      <pivotArea type="all" dataOnly="0" outline="0" fieldPosition="0"/>
    </format>
    <format dxfId="1889">
      <pivotArea outline="0" collapsedLevelsAreSubtotals="1" fieldPosition="0"/>
    </format>
    <format dxfId="1888">
      <pivotArea field="15" type="button" dataOnly="0" labelOnly="1" outline="0" axis="axisPage" fieldPosition="2"/>
    </format>
    <format dxfId="1887">
      <pivotArea dataOnly="0" labelOnly="1" outline="0" axis="axisValues" fieldPosition="0"/>
    </format>
    <format dxfId="1886">
      <pivotArea dataOnly="0" labelOnly="1" grandRow="1" outline="0" fieldPosition="0"/>
    </format>
    <format dxfId="1885">
      <pivotArea dataOnly="0" labelOnly="1" outline="0" axis="axisValues" fieldPosition="0"/>
    </format>
    <format dxfId="1884">
      <pivotArea type="all" dataOnly="0" outline="0" fieldPosition="0"/>
    </format>
    <format dxfId="1883">
      <pivotArea outline="0" collapsedLevelsAreSubtotals="1" fieldPosition="0"/>
    </format>
    <format dxfId="1882">
      <pivotArea field="15" type="button" dataOnly="0" labelOnly="1" outline="0" axis="axisPage" fieldPosition="2"/>
    </format>
    <format dxfId="1881">
      <pivotArea dataOnly="0" labelOnly="1" outline="0" axis="axisValues" fieldPosition="0"/>
    </format>
    <format dxfId="1880">
      <pivotArea dataOnly="0" labelOnly="1" grandRow="1" outline="0" fieldPosition="0"/>
    </format>
    <format dxfId="1879">
      <pivotArea dataOnly="0" labelOnly="1" outline="0" axis="axisValues" fieldPosition="0"/>
    </format>
    <format dxfId="1878">
      <pivotArea type="all" dataOnly="0" outline="0" fieldPosition="0"/>
    </format>
    <format dxfId="1877">
      <pivotArea outline="0" collapsedLevelsAreSubtotals="1" fieldPosition="0"/>
    </format>
    <format dxfId="1876">
      <pivotArea type="origin" dataOnly="0" labelOnly="1" outline="0" fieldPosition="0"/>
    </format>
    <format dxfId="1875">
      <pivotArea field="31" type="button" dataOnly="0" labelOnly="1" outline="0"/>
    </format>
    <format dxfId="1874">
      <pivotArea type="topRight" dataOnly="0" labelOnly="1" outline="0" fieldPosition="0"/>
    </format>
    <format dxfId="1873">
      <pivotArea field="15" type="button" dataOnly="0" labelOnly="1" outline="0" axis="axisPage" fieldPosition="2"/>
    </format>
    <format dxfId="1872">
      <pivotArea dataOnly="0" labelOnly="1" grandRow="1" outline="0" fieldPosition="0"/>
    </format>
    <format dxfId="1871">
      <pivotArea dataOnly="0" labelOnly="1" grandCol="1" outline="0" fieldPosition="0"/>
    </format>
    <format dxfId="1870">
      <pivotArea type="all" dataOnly="0" outline="0" fieldPosition="0"/>
    </format>
    <format dxfId="1869">
      <pivotArea outline="0" collapsedLevelsAreSubtotals="1" fieldPosition="0"/>
    </format>
    <format dxfId="1868">
      <pivotArea type="origin" dataOnly="0" labelOnly="1" outline="0" fieldPosition="0"/>
    </format>
    <format dxfId="1867">
      <pivotArea field="31" type="button" dataOnly="0" labelOnly="1" outline="0"/>
    </format>
    <format dxfId="1866">
      <pivotArea type="topRight" dataOnly="0" labelOnly="1" outline="0" fieldPosition="0"/>
    </format>
    <format dxfId="1865">
      <pivotArea field="15" type="button" dataOnly="0" labelOnly="1" outline="0" axis="axisPage" fieldPosition="2"/>
    </format>
    <format dxfId="1864">
      <pivotArea dataOnly="0" labelOnly="1" grandRow="1" outline="0" fieldPosition="0"/>
    </format>
    <format dxfId="1863">
      <pivotArea dataOnly="0" labelOnly="1" grandCol="1" outline="0" fieldPosition="0"/>
    </format>
    <format dxfId="1862">
      <pivotArea field="31" type="button" dataOnly="0" labelOnly="1" outline="0"/>
    </format>
    <format dxfId="1861">
      <pivotArea type="all" dataOnly="0" outline="0" fieldPosition="0"/>
    </format>
    <format dxfId="1860">
      <pivotArea outline="0" collapsedLevelsAreSubtotals="1" fieldPosition="0"/>
    </format>
    <format dxfId="1859">
      <pivotArea type="origin" dataOnly="0" labelOnly="1" outline="0" fieldPosition="0"/>
    </format>
    <format dxfId="1858">
      <pivotArea field="31" type="button" dataOnly="0" labelOnly="1" outline="0"/>
    </format>
    <format dxfId="1857">
      <pivotArea type="topRight" dataOnly="0" labelOnly="1" outline="0" fieldPosition="0"/>
    </format>
    <format dxfId="1856">
      <pivotArea field="15" type="button" dataOnly="0" labelOnly="1" outline="0" axis="axisPage" fieldPosition="2"/>
    </format>
    <format dxfId="1855">
      <pivotArea dataOnly="0" labelOnly="1" grandRow="1" outline="0" fieldPosition="0"/>
    </format>
    <format dxfId="1854">
      <pivotArea dataOnly="0" labelOnly="1" grandCol="1" outline="0" fieldPosition="0"/>
    </format>
    <format dxfId="1853">
      <pivotArea type="all" dataOnly="0" outline="0" fieldPosition="0"/>
    </format>
    <format dxfId="1852">
      <pivotArea outline="0" collapsedLevelsAreSubtotals="1" fieldPosition="0"/>
    </format>
    <format dxfId="1851">
      <pivotArea dataOnly="0" labelOnly="1" grandRow="1" outline="0" fieldPosition="0"/>
    </format>
    <format dxfId="1850">
      <pivotArea dataOnly="0" labelOnly="1" grandCol="1" outline="0" fieldPosition="0"/>
    </format>
    <format dxfId="1849">
      <pivotArea type="all" dataOnly="0" outline="0" fieldPosition="0"/>
    </format>
    <format dxfId="1848">
      <pivotArea outline="0" collapsedLevelsAreSubtotals="1" fieldPosition="0"/>
    </format>
    <format dxfId="1847">
      <pivotArea dataOnly="0" labelOnly="1" grandRow="1" outline="0" fieldPosition="0"/>
    </format>
    <format dxfId="1846">
      <pivotArea dataOnly="0" labelOnly="1" grandCol="1" outline="0" fieldPosition="0"/>
    </format>
    <format dxfId="1845">
      <pivotArea outline="0" collapsedLevelsAreSubtotals="1" fieldPosition="0"/>
    </format>
    <format dxfId="18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7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9.xml><?xml version="1.0" encoding="utf-8"?>
<pivotTableDefinition xmlns="http://schemas.openxmlformats.org/spreadsheetml/2006/main" name="TablaDinámica5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S29:T33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axis="axisRow" showAll="0" sortType="ascending" defaultSubtotal="0">
      <items count="4">
        <item x="1"/>
        <item x="0"/>
        <item x="2"/>
        <item x="3"/>
      </items>
    </pivotField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35" hier="-1"/>
    <pageField fld="27" hier="-1"/>
    <pageField fld="13" hier="-1"/>
  </pageFields>
  <dataFields count="1">
    <dataField name="No cumple" fld="32" baseField="34" baseItem="0"/>
  </dataFields>
  <formats count="52">
    <format dxfId="1017">
      <pivotArea grandRow="1" outline="0" collapsedLevelsAreSubtotals="1" fieldPosition="0"/>
    </format>
    <format dxfId="1016">
      <pivotArea grandRow="1" outline="0" collapsedLevelsAreSubtotals="1" fieldPosition="0"/>
    </format>
    <format dxfId="1015">
      <pivotArea outline="0" collapsedLevelsAreSubtotals="1" fieldPosition="0"/>
    </format>
    <format dxfId="1014">
      <pivotArea outline="0" collapsedLevelsAreSubtotals="1" fieldPosition="0"/>
    </format>
    <format dxfId="1013">
      <pivotArea outline="0" collapsedLevelsAreSubtotals="1" fieldPosition="0"/>
    </format>
    <format dxfId="1012">
      <pivotArea type="all" dataOnly="0" outline="0" fieldPosition="0"/>
    </format>
    <format dxfId="1011">
      <pivotArea outline="0" collapsedLevelsAreSubtotals="1" fieldPosition="0"/>
    </format>
    <format dxfId="1010">
      <pivotArea field="15" type="button" dataOnly="0" labelOnly="1" outline="0"/>
    </format>
    <format dxfId="1009">
      <pivotArea dataOnly="0" labelOnly="1" outline="0" axis="axisValues" fieldPosition="0"/>
    </format>
    <format dxfId="1008">
      <pivotArea dataOnly="0" labelOnly="1" grandRow="1" outline="0" fieldPosition="0"/>
    </format>
    <format dxfId="1007">
      <pivotArea dataOnly="0" labelOnly="1" outline="0" axis="axisValues" fieldPosition="0"/>
    </format>
    <format dxfId="1006">
      <pivotArea type="all" dataOnly="0" outline="0" fieldPosition="0"/>
    </format>
    <format dxfId="1005">
      <pivotArea outline="0" collapsedLevelsAreSubtotals="1" fieldPosition="0"/>
    </format>
    <format dxfId="1004">
      <pivotArea field="15" type="button" dataOnly="0" labelOnly="1" outline="0"/>
    </format>
    <format dxfId="1003">
      <pivotArea dataOnly="0" labelOnly="1" outline="0" axis="axisValues" fieldPosition="0"/>
    </format>
    <format dxfId="1002">
      <pivotArea dataOnly="0" labelOnly="1" grandRow="1" outline="0" fieldPosition="0"/>
    </format>
    <format dxfId="1001">
      <pivotArea dataOnly="0" labelOnly="1" outline="0" axis="axisValues" fieldPosition="0"/>
    </format>
    <format dxfId="1000">
      <pivotArea type="all" dataOnly="0" outline="0" fieldPosition="0"/>
    </format>
    <format dxfId="999">
      <pivotArea outline="0" collapsedLevelsAreSubtotals="1" fieldPosition="0"/>
    </format>
    <format dxfId="998">
      <pivotArea type="origin" dataOnly="0" labelOnly="1" outline="0" fieldPosition="0"/>
    </format>
    <format dxfId="997">
      <pivotArea field="31" type="button" dataOnly="0" labelOnly="1" outline="0"/>
    </format>
    <format dxfId="996">
      <pivotArea type="topRight" dataOnly="0" labelOnly="1" outline="0" fieldPosition="0"/>
    </format>
    <format dxfId="995">
      <pivotArea field="15" type="button" dataOnly="0" labelOnly="1" outline="0"/>
    </format>
    <format dxfId="994">
      <pivotArea dataOnly="0" labelOnly="1" grandRow="1" outline="0" fieldPosition="0"/>
    </format>
    <format dxfId="993">
      <pivotArea dataOnly="0" labelOnly="1" grandCol="1" outline="0" fieldPosition="0"/>
    </format>
    <format dxfId="992">
      <pivotArea type="all" dataOnly="0" outline="0" fieldPosition="0"/>
    </format>
    <format dxfId="991">
      <pivotArea outline="0" collapsedLevelsAreSubtotals="1" fieldPosition="0"/>
    </format>
    <format dxfId="990">
      <pivotArea type="origin" dataOnly="0" labelOnly="1" outline="0" fieldPosition="0"/>
    </format>
    <format dxfId="989">
      <pivotArea field="31" type="button" dataOnly="0" labelOnly="1" outline="0"/>
    </format>
    <format dxfId="988">
      <pivotArea type="topRight" dataOnly="0" labelOnly="1" outline="0" fieldPosition="0"/>
    </format>
    <format dxfId="987">
      <pivotArea field="15" type="button" dataOnly="0" labelOnly="1" outline="0"/>
    </format>
    <format dxfId="986">
      <pivotArea dataOnly="0" labelOnly="1" grandRow="1" outline="0" fieldPosition="0"/>
    </format>
    <format dxfId="985">
      <pivotArea dataOnly="0" labelOnly="1" grandCol="1" outline="0" fieldPosition="0"/>
    </format>
    <format dxfId="984">
      <pivotArea field="31" type="button" dataOnly="0" labelOnly="1" outline="0"/>
    </format>
    <format dxfId="983">
      <pivotArea type="all" dataOnly="0" outline="0" fieldPosition="0"/>
    </format>
    <format dxfId="982">
      <pivotArea outline="0" collapsedLevelsAreSubtotals="1" fieldPosition="0"/>
    </format>
    <format dxfId="981">
      <pivotArea type="origin" dataOnly="0" labelOnly="1" outline="0" fieldPosition="0"/>
    </format>
    <format dxfId="980">
      <pivotArea field="31" type="button" dataOnly="0" labelOnly="1" outline="0"/>
    </format>
    <format dxfId="979">
      <pivotArea type="topRight" dataOnly="0" labelOnly="1" outline="0" fieldPosition="0"/>
    </format>
    <format dxfId="978">
      <pivotArea field="15" type="button" dataOnly="0" labelOnly="1" outline="0"/>
    </format>
    <format dxfId="977">
      <pivotArea dataOnly="0" labelOnly="1" grandRow="1" outline="0" fieldPosition="0"/>
    </format>
    <format dxfId="976">
      <pivotArea dataOnly="0" labelOnly="1" grandCol="1" outline="0" fieldPosition="0"/>
    </format>
    <format dxfId="975">
      <pivotArea type="all" dataOnly="0" outline="0" fieldPosition="0"/>
    </format>
    <format dxfId="974">
      <pivotArea outline="0" collapsedLevelsAreSubtotals="1" fieldPosition="0"/>
    </format>
    <format dxfId="973">
      <pivotArea dataOnly="0" labelOnly="1" grandRow="1" outline="0" fieldPosition="0"/>
    </format>
    <format dxfId="972">
      <pivotArea dataOnly="0" labelOnly="1" grandCol="1" outline="0" fieldPosition="0"/>
    </format>
    <format dxfId="971">
      <pivotArea type="all" dataOnly="0" outline="0" fieldPosition="0"/>
    </format>
    <format dxfId="970">
      <pivotArea outline="0" collapsedLevelsAreSubtotals="1" fieldPosition="0"/>
    </format>
    <format dxfId="969">
      <pivotArea dataOnly="0" labelOnly="1" grandRow="1" outline="0" fieldPosition="0"/>
    </format>
    <format dxfId="968">
      <pivotArea dataOnly="0" labelOnly="1" grandCol="1" outline="0" fieldPosition="0"/>
    </format>
    <format dxfId="967">
      <pivotArea outline="0" collapsedLevelsAreSubtotals="1" fieldPosition="0"/>
    </format>
    <format dxfId="96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0.xml><?xml version="1.0" encoding="utf-8"?>
<pivotTableDefinition xmlns="http://schemas.openxmlformats.org/spreadsheetml/2006/main" name="TablaDinámica6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0" colHeaderCaption="Planificado">
  <location ref="X6:Y48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Row" showAll="0">
      <items count="102">
        <item x="35"/>
        <item x="22"/>
        <item x="2"/>
        <item x="8"/>
        <item x="21"/>
        <item x="57"/>
        <item x="85"/>
        <item x="87"/>
        <item x="77"/>
        <item x="66"/>
        <item x="18"/>
        <item x="6"/>
        <item x="86"/>
        <item x="40"/>
        <item x="76"/>
        <item x="90"/>
        <item x="32"/>
        <item x="71"/>
        <item x="63"/>
        <item x="93"/>
        <item x="51"/>
        <item x="33"/>
        <item x="7"/>
        <item x="9"/>
        <item x="16"/>
        <item x="94"/>
        <item x="53"/>
        <item x="10"/>
        <item x="60"/>
        <item x="43"/>
        <item x="45"/>
        <item x="24"/>
        <item x="26"/>
        <item x="46"/>
        <item x="88"/>
        <item x="68"/>
        <item x="78"/>
        <item x="97"/>
        <item x="79"/>
        <item x="13"/>
        <item x="62"/>
        <item x="31"/>
        <item x="48"/>
        <item x="47"/>
        <item x="50"/>
        <item x="5"/>
        <item x="41"/>
        <item x="84"/>
        <item x="52"/>
        <item x="39"/>
        <item x="11"/>
        <item x="1"/>
        <item x="49"/>
        <item x="28"/>
        <item x="25"/>
        <item x="65"/>
        <item x="75"/>
        <item x="82"/>
        <item x="36"/>
        <item x="74"/>
        <item x="34"/>
        <item x="91"/>
        <item x="73"/>
        <item x="58"/>
        <item x="96"/>
        <item x="59"/>
        <item x="80"/>
        <item x="69"/>
        <item x="72"/>
        <item x="64"/>
        <item x="29"/>
        <item x="55"/>
        <item x="27"/>
        <item x="98"/>
        <item x="92"/>
        <item x="3"/>
        <item x="20"/>
        <item x="23"/>
        <item x="37"/>
        <item x="4"/>
        <item x="89"/>
        <item x="56"/>
        <item x="61"/>
        <item x="83"/>
        <item x="44"/>
        <item x="95"/>
        <item x="14"/>
        <item x="0"/>
        <item x="19"/>
        <item x="54"/>
        <item x="67"/>
        <item x="81"/>
        <item x="17"/>
        <item x="38"/>
        <item x="12"/>
        <item x="42"/>
        <item x="30"/>
        <item x="15"/>
        <item x="70"/>
        <item x="100"/>
        <item x="99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Row"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2">
    <field x="15"/>
    <field x="8"/>
  </rowFields>
  <rowItems count="42">
    <i>
      <x v="7"/>
    </i>
    <i r="1">
      <x v="54"/>
    </i>
    <i r="1">
      <x v="96"/>
    </i>
    <i>
      <x v="13"/>
    </i>
    <i r="1">
      <x v="1"/>
    </i>
    <i r="1">
      <x v="71"/>
    </i>
    <i r="1">
      <x v="75"/>
    </i>
    <i>
      <x/>
    </i>
    <i r="1">
      <x v="54"/>
    </i>
    <i r="1">
      <x v="100"/>
    </i>
    <i>
      <x v="14"/>
    </i>
    <i r="1">
      <x v="75"/>
    </i>
    <i r="1">
      <x v="84"/>
    </i>
    <i r="1">
      <x v="88"/>
    </i>
    <i>
      <x v="9"/>
    </i>
    <i r="1">
      <x v="32"/>
    </i>
    <i r="1">
      <x v="75"/>
    </i>
    <i>
      <x v="12"/>
    </i>
    <i r="1">
      <x v="11"/>
    </i>
    <i r="1">
      <x v="75"/>
    </i>
    <i>
      <x v="1"/>
    </i>
    <i r="1">
      <x v="22"/>
    </i>
    <i r="1">
      <x v="29"/>
    </i>
    <i r="1">
      <x v="32"/>
    </i>
    <i r="1">
      <x v="39"/>
    </i>
    <i r="1">
      <x v="41"/>
    </i>
    <i r="1">
      <x v="64"/>
    </i>
    <i r="1">
      <x v="83"/>
    </i>
    <i>
      <x v="2"/>
    </i>
    <i r="1">
      <x v="22"/>
    </i>
    <i r="1">
      <x v="32"/>
    </i>
    <i>
      <x v="3"/>
    </i>
    <i r="1">
      <x v="1"/>
    </i>
    <i>
      <x v="11"/>
    </i>
    <i r="1">
      <x v="22"/>
    </i>
    <i r="1">
      <x v="32"/>
    </i>
    <i>
      <x v="10"/>
    </i>
    <i r="1">
      <x v="16"/>
    </i>
    <i r="1">
      <x v="29"/>
    </i>
    <i>
      <x v="8"/>
    </i>
    <i r="1">
      <x v="75"/>
    </i>
    <i t="grand">
      <x/>
    </i>
  </rowItems>
  <colItems count="1">
    <i/>
  </colItems>
  <pageFields count="3">
    <pageField fld="35" hier="-1"/>
    <pageField fld="27" hier="-1"/>
    <pageField fld="13" hier="-1"/>
  </pageFields>
  <dataFields count="1">
    <dataField name="No cumple" fld="32" baseField="34" baseItem="0"/>
  </dataFields>
  <formats count="52">
    <format dxfId="1069">
      <pivotArea grandRow="1" outline="0" collapsedLevelsAreSubtotals="1" fieldPosition="0"/>
    </format>
    <format dxfId="1068">
      <pivotArea grandRow="1" outline="0" collapsedLevelsAreSubtotals="1" fieldPosition="0"/>
    </format>
    <format dxfId="1067">
      <pivotArea outline="0" collapsedLevelsAreSubtotals="1" fieldPosition="0"/>
    </format>
    <format dxfId="1066">
      <pivotArea outline="0" collapsedLevelsAreSubtotals="1" fieldPosition="0"/>
    </format>
    <format dxfId="1065">
      <pivotArea outline="0" collapsedLevelsAreSubtotals="1" fieldPosition="0"/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field="15" type="button" dataOnly="0" labelOnly="1" outline="0" axis="axisRow" fieldPosition="0"/>
    </format>
    <format dxfId="1061">
      <pivotArea dataOnly="0" labelOnly="1" outline="0" axis="axisValues" fieldPosition="0"/>
    </format>
    <format dxfId="1060">
      <pivotArea dataOnly="0" labelOnly="1" grandRow="1" outline="0" fieldPosition="0"/>
    </format>
    <format dxfId="1059">
      <pivotArea dataOnly="0" labelOnly="1" outline="0" axis="axisValues" fieldPosition="0"/>
    </format>
    <format dxfId="1058">
      <pivotArea type="all" dataOnly="0" outline="0" fieldPosition="0"/>
    </format>
    <format dxfId="1057">
      <pivotArea outline="0" collapsedLevelsAreSubtotals="1" fieldPosition="0"/>
    </format>
    <format dxfId="1056">
      <pivotArea field="15" type="button" dataOnly="0" labelOnly="1" outline="0" axis="axisRow" fieldPosition="0"/>
    </format>
    <format dxfId="1055">
      <pivotArea dataOnly="0" labelOnly="1" outline="0" axis="axisValues" fieldPosition="0"/>
    </format>
    <format dxfId="1054">
      <pivotArea dataOnly="0" labelOnly="1" grandRow="1" outline="0" fieldPosition="0"/>
    </format>
    <format dxfId="1053">
      <pivotArea dataOnly="0" labelOnly="1" outline="0" axis="axisValues" fieldPosition="0"/>
    </format>
    <format dxfId="1052">
      <pivotArea type="all" dataOnly="0" outline="0" fieldPosition="0"/>
    </format>
    <format dxfId="1051">
      <pivotArea outline="0" collapsedLevelsAreSubtotals="1" fieldPosition="0"/>
    </format>
    <format dxfId="1050">
      <pivotArea type="origin" dataOnly="0" labelOnly="1" outline="0" fieldPosition="0"/>
    </format>
    <format dxfId="1049">
      <pivotArea field="31" type="button" dataOnly="0" labelOnly="1" outline="0"/>
    </format>
    <format dxfId="1048">
      <pivotArea type="topRight" dataOnly="0" labelOnly="1" outline="0" fieldPosition="0"/>
    </format>
    <format dxfId="1047">
      <pivotArea field="15" type="button" dataOnly="0" labelOnly="1" outline="0" axis="axisRow" fieldPosition="0"/>
    </format>
    <format dxfId="1046">
      <pivotArea dataOnly="0" labelOnly="1" grandRow="1" outline="0" fieldPosition="0"/>
    </format>
    <format dxfId="1045">
      <pivotArea dataOnly="0" labelOnly="1" grandCol="1" outline="0" fieldPosition="0"/>
    </format>
    <format dxfId="1044">
      <pivotArea type="all" dataOnly="0" outline="0" fieldPosition="0"/>
    </format>
    <format dxfId="1043">
      <pivotArea outline="0" collapsedLevelsAreSubtotals="1" fieldPosition="0"/>
    </format>
    <format dxfId="1042">
      <pivotArea type="origin" dataOnly="0" labelOnly="1" outline="0" fieldPosition="0"/>
    </format>
    <format dxfId="1041">
      <pivotArea field="31" type="button" dataOnly="0" labelOnly="1" outline="0"/>
    </format>
    <format dxfId="1040">
      <pivotArea type="topRight" dataOnly="0" labelOnly="1" outline="0" fieldPosition="0"/>
    </format>
    <format dxfId="1039">
      <pivotArea field="15" type="button" dataOnly="0" labelOnly="1" outline="0" axis="axisRow" fieldPosition="0"/>
    </format>
    <format dxfId="1038">
      <pivotArea dataOnly="0" labelOnly="1" grandRow="1" outline="0" fieldPosition="0"/>
    </format>
    <format dxfId="1037">
      <pivotArea dataOnly="0" labelOnly="1" grandCol="1" outline="0" fieldPosition="0"/>
    </format>
    <format dxfId="1036">
      <pivotArea field="31" type="button" dataOnly="0" labelOnly="1" outline="0"/>
    </format>
    <format dxfId="1035">
      <pivotArea type="all" dataOnly="0" outline="0" fieldPosition="0"/>
    </format>
    <format dxfId="1034">
      <pivotArea outline="0" collapsedLevelsAreSubtotals="1" fieldPosition="0"/>
    </format>
    <format dxfId="1033">
      <pivotArea type="origin" dataOnly="0" labelOnly="1" outline="0" fieldPosition="0"/>
    </format>
    <format dxfId="1032">
      <pivotArea field="31" type="button" dataOnly="0" labelOnly="1" outline="0"/>
    </format>
    <format dxfId="1031">
      <pivotArea type="topRight" dataOnly="0" labelOnly="1" outline="0" fieldPosition="0"/>
    </format>
    <format dxfId="1030">
      <pivotArea field="15" type="button" dataOnly="0" labelOnly="1" outline="0" axis="axisRow" fieldPosition="0"/>
    </format>
    <format dxfId="1029">
      <pivotArea dataOnly="0" labelOnly="1" grandRow="1" outline="0" fieldPosition="0"/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dataOnly="0" labelOnly="1" grandRow="1" outline="0" fieldPosition="0"/>
    </format>
    <format dxfId="1024">
      <pivotArea dataOnly="0" labelOnly="1" grandCol="1" outline="0" fieldPosition="0"/>
    </format>
    <format dxfId="1023">
      <pivotArea type="all" dataOnly="0" outline="0" fieldPosition="0"/>
    </format>
    <format dxfId="1022">
      <pivotArea outline="0" collapsedLevelsAreSubtotals="1" fieldPosition="0"/>
    </format>
    <format dxfId="1021">
      <pivotArea dataOnly="0" labelOnly="1" grandRow="1" outline="0" fieldPosition="0"/>
    </format>
    <format dxfId="1020">
      <pivotArea dataOnly="0" labelOnly="1" grandCol="1" outline="0" fieldPosition="0"/>
    </format>
    <format dxfId="1019">
      <pivotArea outline="0" collapsedLevelsAreSubtotals="1" fieldPosition="0"/>
    </format>
    <format dxfId="101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5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1.xml><?xml version="1.0" encoding="utf-8"?>
<pivotTableDefinition xmlns="http://schemas.openxmlformats.org/spreadsheetml/2006/main" name="TablaDinámica10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S40:T43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axis="axisRow" showAll="0" sortType="ascending">
      <items count="9">
        <item n=" NO" m="1" x="6"/>
        <item x="3"/>
        <item x="4"/>
        <item x="2"/>
        <item x="1"/>
        <item n="SÍ" m="1" x="7"/>
        <item x="0"/>
        <item x="5"/>
        <item t="default"/>
      </items>
    </pivotField>
    <pivotField axis="axisPage" dataField="1" multipleItemSelectionAllowed="1" showAll="0">
      <items count="4">
        <item h="1" x="1"/>
        <item x="0"/>
        <item h="1" x="2"/>
        <item t="default"/>
      </items>
    </pivotField>
    <pivotField showAll="0"/>
    <pivotField showAll="0" sortType="ascending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1"/>
  </rowFields>
  <rowItems count="3">
    <i>
      <x v="3"/>
    </i>
    <i>
      <x v="6"/>
    </i>
    <i t="grand">
      <x/>
    </i>
  </rowItems>
  <colItems count="1">
    <i/>
  </colItems>
  <pageFields count="4">
    <pageField fld="35" hier="-1"/>
    <pageField fld="27" hier="-1"/>
    <pageField fld="13" hier="-1"/>
    <pageField fld="32" hier="-1"/>
  </pageFields>
  <dataFields count="1">
    <dataField name="Suma de Cumplimiento Hora NO" fld="32" baseField="31" baseItem="3"/>
  </dataFields>
  <formats count="52">
    <format dxfId="1121">
      <pivotArea grandRow="1" outline="0" collapsedLevelsAreSubtotals="1" fieldPosition="0"/>
    </format>
    <format dxfId="1120">
      <pivotArea grandRow="1" outline="0" collapsedLevelsAreSubtotals="1" fieldPosition="0"/>
    </format>
    <format dxfId="1119">
      <pivotArea outline="0" collapsedLevelsAreSubtotals="1" fieldPosition="0"/>
    </format>
    <format dxfId="1118">
      <pivotArea outline="0" collapsedLevelsAreSubtotals="1" fieldPosition="0"/>
    </format>
    <format dxfId="1117">
      <pivotArea outline="0" collapsedLevelsAreSubtotals="1" fieldPosition="0"/>
    </format>
    <format dxfId="1116">
      <pivotArea type="all" dataOnly="0" outline="0" fieldPosition="0"/>
    </format>
    <format dxfId="1115">
      <pivotArea outline="0" collapsedLevelsAreSubtotals="1" fieldPosition="0"/>
    </format>
    <format dxfId="1114">
      <pivotArea field="15" type="button" dataOnly="0" labelOnly="1" outline="0"/>
    </format>
    <format dxfId="1113">
      <pivotArea dataOnly="0" labelOnly="1" outline="0" axis="axisValues" fieldPosition="0"/>
    </format>
    <format dxfId="1112">
      <pivotArea dataOnly="0" labelOnly="1" grandRow="1" outline="0" fieldPosition="0"/>
    </format>
    <format dxfId="1111">
      <pivotArea dataOnly="0" labelOnly="1" outline="0" axis="axisValues" fieldPosition="0"/>
    </format>
    <format dxfId="1110">
      <pivotArea type="all" dataOnly="0" outline="0" fieldPosition="0"/>
    </format>
    <format dxfId="1109">
      <pivotArea outline="0" collapsedLevelsAreSubtotals="1" fieldPosition="0"/>
    </format>
    <format dxfId="1108">
      <pivotArea field="15" type="button" dataOnly="0" labelOnly="1" outline="0"/>
    </format>
    <format dxfId="1107">
      <pivotArea dataOnly="0" labelOnly="1" outline="0" axis="axisValues" fieldPosition="0"/>
    </format>
    <format dxfId="1106">
      <pivotArea dataOnly="0" labelOnly="1" grandRow="1" outline="0" fieldPosition="0"/>
    </format>
    <format dxfId="1105">
      <pivotArea dataOnly="0" labelOnly="1" outline="0" axis="axisValues" fieldPosition="0"/>
    </format>
    <format dxfId="1104">
      <pivotArea type="all" dataOnly="0" outline="0" fieldPosition="0"/>
    </format>
    <format dxfId="1103">
      <pivotArea outline="0" collapsedLevelsAreSubtotals="1" fieldPosition="0"/>
    </format>
    <format dxfId="1102">
      <pivotArea type="origin" dataOnly="0" labelOnly="1" outline="0" fieldPosition="0"/>
    </format>
    <format dxfId="1101">
      <pivotArea field="31" type="button" dataOnly="0" labelOnly="1" outline="0" axis="axisRow" fieldPosition="0"/>
    </format>
    <format dxfId="1100">
      <pivotArea type="topRight" dataOnly="0" labelOnly="1" outline="0" fieldPosition="0"/>
    </format>
    <format dxfId="1099">
      <pivotArea field="15" type="button" dataOnly="0" labelOnly="1" outline="0"/>
    </format>
    <format dxfId="1098">
      <pivotArea dataOnly="0" labelOnly="1" grandRow="1" outline="0" fieldPosition="0"/>
    </format>
    <format dxfId="1097">
      <pivotArea dataOnly="0" labelOnly="1" grandCol="1" outline="0" fieldPosition="0"/>
    </format>
    <format dxfId="1096">
      <pivotArea type="all" dataOnly="0" outline="0" fieldPosition="0"/>
    </format>
    <format dxfId="1095">
      <pivotArea outline="0" collapsedLevelsAreSubtotals="1" fieldPosition="0"/>
    </format>
    <format dxfId="1094">
      <pivotArea type="origin" dataOnly="0" labelOnly="1" outline="0" fieldPosition="0"/>
    </format>
    <format dxfId="1093">
      <pivotArea field="31" type="button" dataOnly="0" labelOnly="1" outline="0" axis="axisRow" fieldPosition="0"/>
    </format>
    <format dxfId="1092">
      <pivotArea type="topRight" dataOnly="0" labelOnly="1" outline="0" fieldPosition="0"/>
    </format>
    <format dxfId="1091">
      <pivotArea field="15" type="button" dataOnly="0" labelOnly="1" outline="0"/>
    </format>
    <format dxfId="1090">
      <pivotArea dataOnly="0" labelOnly="1" grandRow="1" outline="0" fieldPosition="0"/>
    </format>
    <format dxfId="1089">
      <pivotArea dataOnly="0" labelOnly="1" grandCol="1" outline="0" fieldPosition="0"/>
    </format>
    <format dxfId="1088">
      <pivotArea field="31" type="button" dataOnly="0" labelOnly="1" outline="0" axis="axisRow" fieldPosition="0"/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31" type="button" dataOnly="0" labelOnly="1" outline="0" axis="axisRow" fieldPosition="0"/>
    </format>
    <format dxfId="1083">
      <pivotArea type="topRight" dataOnly="0" labelOnly="1" outline="0" fieldPosition="0"/>
    </format>
    <format dxfId="1082">
      <pivotArea field="15" type="button" dataOnly="0" labelOnly="1" outline="0"/>
    </format>
    <format dxfId="1081">
      <pivotArea dataOnly="0" labelOnly="1" grandRow="1" outline="0" fieldPosition="0"/>
    </format>
    <format dxfId="1080">
      <pivotArea dataOnly="0" labelOnly="1" grandCol="1" outline="0" fieldPosition="0"/>
    </format>
    <format dxfId="1079">
      <pivotArea type="all" dataOnly="0" outline="0" fieldPosition="0"/>
    </format>
    <format dxfId="1078">
      <pivotArea outline="0" collapsedLevelsAreSubtotals="1" fieldPosition="0"/>
    </format>
    <format dxfId="1077">
      <pivotArea dataOnly="0" labelOnly="1" grandRow="1" outline="0" fieldPosition="0"/>
    </format>
    <format dxfId="1076">
      <pivotArea dataOnly="0" labelOnly="1" grandCol="1" outline="0" fieldPosition="0"/>
    </format>
    <format dxfId="1075">
      <pivotArea type="all" dataOnly="0" outline="0" fieldPosition="0"/>
    </format>
    <format dxfId="1074">
      <pivotArea outline="0" collapsedLevelsAreSubtotals="1" fieldPosition="0"/>
    </format>
    <format dxfId="1073">
      <pivotArea dataOnly="0" labelOnly="1" grandRow="1" outline="0" fieldPosition="0"/>
    </format>
    <format dxfId="1072">
      <pivotArea dataOnly="0" labelOnly="1" grandCol="1" outline="0" fieldPosition="0"/>
    </format>
    <format dxfId="1071">
      <pivotArea outline="0" collapsedLevelsAreSubtotals="1" fieldPosition="0"/>
    </format>
    <format dxfId="107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2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B51:C58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showAll="0" measureFilter="1" sortType="descending">
      <items count="501">
        <item x="52"/>
        <item x="196"/>
        <item x="391"/>
        <item x="77"/>
        <item x="343"/>
        <item x="221"/>
        <item x="248"/>
        <item x="255"/>
        <item x="388"/>
        <item x="233"/>
        <item x="119"/>
        <item x="268"/>
        <item x="183"/>
        <item x="167"/>
        <item x="307"/>
        <item x="382"/>
        <item x="155"/>
        <item x="292"/>
        <item x="180"/>
        <item x="231"/>
        <item x="334"/>
        <item x="99"/>
        <item x="357"/>
        <item x="165"/>
        <item x="6"/>
        <item x="290"/>
        <item x="374"/>
        <item x="260"/>
        <item x="113"/>
        <item x="337"/>
        <item x="213"/>
        <item x="84"/>
        <item x="236"/>
        <item x="203"/>
        <item x="46"/>
        <item x="364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395"/>
        <item x="164"/>
        <item x="237"/>
        <item x="327"/>
        <item x="257"/>
        <item m="1" x="491"/>
        <item x="274"/>
        <item x="93"/>
        <item x="275"/>
        <item x="197"/>
        <item x="212"/>
        <item x="104"/>
        <item x="367"/>
        <item x="276"/>
        <item x="349"/>
        <item x="48"/>
        <item x="5"/>
        <item x="145"/>
        <item x="353"/>
        <item x="30"/>
        <item x="123"/>
        <item x="58"/>
        <item x="336"/>
        <item x="136"/>
        <item x="74"/>
        <item x="283"/>
        <item x="23"/>
        <item x="25"/>
        <item x="188"/>
        <item x="330"/>
        <item x="227"/>
        <item x="377"/>
        <item x="69"/>
        <item x="135"/>
        <item x="38"/>
        <item x="128"/>
        <item x="267"/>
        <item x="116"/>
        <item x="174"/>
        <item x="326"/>
        <item x="351"/>
        <item x="389"/>
        <item x="394"/>
        <item x="13"/>
        <item x="372"/>
        <item x="63"/>
        <item x="270"/>
        <item x="211"/>
        <item x="139"/>
        <item x="318"/>
        <item x="9"/>
        <item x="205"/>
        <item x="306"/>
        <item x="178"/>
        <item x="144"/>
        <item x="254"/>
        <item x="312"/>
        <item x="16"/>
        <item x="251"/>
        <item x="315"/>
        <item x="398"/>
        <item x="305"/>
        <item x="193"/>
        <item x="265"/>
        <item x="210"/>
        <item x="101"/>
        <item x="252"/>
        <item x="401"/>
        <item x="200"/>
        <item x="217"/>
        <item x="392"/>
        <item x="195"/>
        <item x="15"/>
        <item x="345"/>
        <item x="362"/>
        <item x="397"/>
        <item x="138"/>
        <item x="131"/>
        <item x="209"/>
        <item x="72"/>
        <item x="281"/>
        <item x="201"/>
        <item x="244"/>
        <item x="393"/>
        <item x="215"/>
        <item x="373"/>
        <item x="117"/>
        <item x="57"/>
        <item x="384"/>
        <item x="140"/>
        <item x="287"/>
        <item x="216"/>
        <item x="190"/>
        <item x="160"/>
        <item x="207"/>
        <item x="379"/>
        <item x="368"/>
        <item x="192"/>
        <item x="80"/>
        <item x="122"/>
        <item x="329"/>
        <item x="366"/>
        <item x="399"/>
        <item x="70"/>
        <item x="381"/>
        <item x="37"/>
        <item x="303"/>
        <item x="383"/>
        <item x="324"/>
        <item x="363"/>
        <item x="286"/>
        <item x="161"/>
        <item x="328"/>
        <item x="218"/>
        <item x="177"/>
        <item x="359"/>
        <item x="64"/>
        <item x="184"/>
        <item x="385"/>
        <item x="157"/>
        <item x="272"/>
        <item x="341"/>
        <item x="350"/>
        <item x="199"/>
        <item x="386"/>
        <item x="171"/>
        <item x="137"/>
        <item x="76"/>
        <item x="202"/>
        <item x="24"/>
        <item x="32"/>
        <item x="333"/>
        <item x="277"/>
        <item x="402"/>
        <item x="256"/>
        <item x="36"/>
        <item x="163"/>
        <item x="332"/>
        <item x="127"/>
        <item x="98"/>
        <item x="176"/>
        <item x="369"/>
        <item x="360"/>
        <item x="159"/>
        <item x="169"/>
        <item x="125"/>
        <item x="100"/>
        <item x="33"/>
        <item x="79"/>
        <item x="185"/>
        <item x="361"/>
        <item x="20"/>
        <item x="301"/>
        <item x="175"/>
        <item x="298"/>
        <item x="308"/>
        <item x="253"/>
        <item x="130"/>
        <item x="194"/>
        <item x="325"/>
        <item x="282"/>
        <item x="3"/>
        <item x="246"/>
        <item x="28"/>
        <item x="238"/>
        <item x="60"/>
        <item x="355"/>
        <item x="250"/>
        <item x="18"/>
        <item x="403"/>
        <item x="103"/>
        <item x="344"/>
        <item x="258"/>
        <item x="390"/>
        <item x="71"/>
        <item x="380"/>
        <item x="335"/>
        <item x="320"/>
        <item x="285"/>
        <item x="129"/>
        <item x="396"/>
        <item x="1"/>
        <item x="132"/>
        <item x="284"/>
        <item x="310"/>
        <item x="149"/>
        <item x="2"/>
        <item x="311"/>
        <item x="206"/>
        <item x="166"/>
        <item x="133"/>
        <item x="94"/>
        <item x="262"/>
        <item x="29"/>
        <item x="152"/>
        <item x="387"/>
        <item x="102"/>
        <item x="168"/>
        <item x="91"/>
        <item x="288"/>
        <item x="400"/>
        <item x="55"/>
        <item x="224"/>
        <item x="158"/>
        <item m="1" x="498"/>
        <item x="141"/>
        <item x="300"/>
        <item x="109"/>
        <item x="313"/>
        <item x="346"/>
        <item x="356"/>
        <item x="266"/>
        <item x="198"/>
        <item x="365"/>
        <item x="108"/>
        <item x="162"/>
        <item x="249"/>
        <item x="124"/>
        <item x="56"/>
        <item x="73"/>
        <item x="339"/>
        <item x="115"/>
        <item x="150"/>
        <item x="317"/>
        <item x="110"/>
        <item x="179"/>
        <item x="299"/>
        <item x="49"/>
        <item x="316"/>
        <item x="50"/>
        <item x="143"/>
        <item x="331"/>
        <item x="78"/>
        <item x="14"/>
        <item x="17"/>
        <item x="234"/>
        <item x="375"/>
        <item x="170"/>
        <item x="229"/>
        <item x="352"/>
        <item x="309"/>
        <item x="121"/>
        <item x="242"/>
        <item x="187"/>
        <item x="225"/>
        <item x="289"/>
        <item x="208"/>
        <item x="182"/>
        <item x="323"/>
        <item x="226"/>
        <item x="85"/>
        <item x="126"/>
        <item x="247"/>
        <item x="114"/>
        <item x="43"/>
        <item x="154"/>
        <item x="191"/>
        <item x="314"/>
        <item x="219"/>
        <item x="228"/>
        <item x="11"/>
        <item x="151"/>
        <item x="105"/>
        <item x="378"/>
        <item x="322"/>
        <item x="271"/>
        <item m="1" x="484"/>
        <item m="1" x="483"/>
        <item m="1" x="494"/>
        <item x="319"/>
        <item m="1" x="496"/>
        <item m="1" x="497"/>
        <item m="1" x="486"/>
        <item m="1" x="492"/>
        <item m="1" x="488"/>
        <item x="31"/>
        <item m="1" x="490"/>
        <item x="245"/>
        <item x="82"/>
        <item x="12"/>
        <item m="1" x="487"/>
        <item m="1" x="489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m="1" x="485"/>
        <item x="10"/>
        <item m="1" x="495"/>
        <item x="220"/>
        <item x="321"/>
        <item x="45"/>
        <item x="156"/>
        <item x="347"/>
        <item x="112"/>
        <item x="65"/>
        <item x="39"/>
        <item x="83"/>
        <item x="269"/>
        <item x="22"/>
        <item x="87"/>
        <item x="222"/>
        <item x="147"/>
        <item x="243"/>
        <item x="340"/>
        <item x="304"/>
        <item x="291"/>
        <item x="95"/>
        <item x="75"/>
        <item x="106"/>
        <item x="376"/>
        <item x="241"/>
        <item x="370"/>
        <item x="302"/>
        <item x="47"/>
        <item x="240"/>
        <item x="41"/>
        <item x="354"/>
        <item x="214"/>
        <item x="223"/>
        <item x="296"/>
        <item x="142"/>
        <item x="120"/>
        <item x="371"/>
        <item x="89"/>
        <item x="280"/>
        <item x="54"/>
        <item x="338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342"/>
        <item x="263"/>
        <item x="4"/>
        <item x="8"/>
        <item x="358"/>
        <item x="68"/>
        <item x="26"/>
        <item x="35"/>
        <item x="53"/>
        <item x="97"/>
        <item x="297"/>
        <item x="481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h="1" x="9"/>
        <item h="1" x="7"/>
        <item h="1" x="11"/>
        <item h="1" x="8"/>
        <item m="1" x="16"/>
        <item m="1" x="14"/>
        <item m="1" x="13"/>
        <item h="1" x="10"/>
        <item h="1" x="6"/>
        <item h="1" x="2"/>
        <item h="1" x="0"/>
        <item h="1" x="5"/>
        <item x="4"/>
        <item x="1"/>
        <item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7">
    <i>
      <x v="406"/>
    </i>
    <i>
      <x v="485"/>
    </i>
    <i>
      <x v="452"/>
    </i>
    <i>
      <x v="31"/>
    </i>
    <i>
      <x v="24"/>
    </i>
    <i>
      <x v="335"/>
    </i>
    <i t="grand">
      <x/>
    </i>
  </rowItems>
  <colItems count="1">
    <i/>
  </colItems>
  <pageFields count="4">
    <pageField fld="35" hier="-1"/>
    <pageField fld="27" hier="-1"/>
    <pageField fld="15" hier="-1"/>
    <pageField fld="13" hier="-1"/>
  </pageFields>
  <dataFields count="1">
    <dataField name="No cumple" fld="32" baseField="34" baseItem="0"/>
  </dataFields>
  <formats count="52">
    <format dxfId="1173">
      <pivotArea grandRow="1" outline="0" collapsedLevelsAreSubtotals="1" fieldPosition="0"/>
    </format>
    <format dxfId="1172">
      <pivotArea grandRow="1" outline="0" collapsedLevelsAreSubtotals="1" fieldPosition="0"/>
    </format>
    <format dxfId="1171">
      <pivotArea outline="0" collapsedLevelsAreSubtotals="1" fieldPosition="0"/>
    </format>
    <format dxfId="1170">
      <pivotArea outline="0" collapsedLevelsAreSubtotals="1" fieldPosition="0"/>
    </format>
    <format dxfId="1169">
      <pivotArea outline="0" collapsedLevelsAreSubtotals="1" fieldPosition="0"/>
    </format>
    <format dxfId="1168">
      <pivotArea type="all" dataOnly="0" outline="0" fieldPosition="0"/>
    </format>
    <format dxfId="1167">
      <pivotArea outline="0" collapsedLevelsAreSubtotals="1" fieldPosition="0"/>
    </format>
    <format dxfId="1166">
      <pivotArea field="15" type="button" dataOnly="0" labelOnly="1" outline="0" axis="axisPage" fieldPosition="2"/>
    </format>
    <format dxfId="1165">
      <pivotArea dataOnly="0" labelOnly="1" outline="0" axis="axisValues" fieldPosition="0"/>
    </format>
    <format dxfId="1164">
      <pivotArea dataOnly="0" labelOnly="1" grandRow="1" outline="0" fieldPosition="0"/>
    </format>
    <format dxfId="1163">
      <pivotArea dataOnly="0" labelOnly="1" outline="0" axis="axisValues" fieldPosition="0"/>
    </format>
    <format dxfId="1162">
      <pivotArea type="all" dataOnly="0" outline="0" fieldPosition="0"/>
    </format>
    <format dxfId="1161">
      <pivotArea outline="0" collapsedLevelsAreSubtotals="1" fieldPosition="0"/>
    </format>
    <format dxfId="1160">
      <pivotArea field="15" type="button" dataOnly="0" labelOnly="1" outline="0" axis="axisPage" fieldPosition="2"/>
    </format>
    <format dxfId="1159">
      <pivotArea dataOnly="0" labelOnly="1" outline="0" axis="axisValues" fieldPosition="0"/>
    </format>
    <format dxfId="1158">
      <pivotArea dataOnly="0" labelOnly="1" grandRow="1" outline="0" fieldPosition="0"/>
    </format>
    <format dxfId="1157">
      <pivotArea dataOnly="0" labelOnly="1" outline="0" axis="axisValues" fieldPosition="0"/>
    </format>
    <format dxfId="1156">
      <pivotArea type="all" dataOnly="0" outline="0" fieldPosition="0"/>
    </format>
    <format dxfId="1155">
      <pivotArea outline="0" collapsedLevelsAreSubtotals="1" fieldPosition="0"/>
    </format>
    <format dxfId="1154">
      <pivotArea type="origin" dataOnly="0" labelOnly="1" outline="0" fieldPosition="0"/>
    </format>
    <format dxfId="1153">
      <pivotArea field="31" type="button" dataOnly="0" labelOnly="1" outline="0"/>
    </format>
    <format dxfId="1152">
      <pivotArea type="topRight" dataOnly="0" labelOnly="1" outline="0" fieldPosition="0"/>
    </format>
    <format dxfId="1151">
      <pivotArea field="15" type="button" dataOnly="0" labelOnly="1" outline="0" axis="axisPage" fieldPosition="2"/>
    </format>
    <format dxfId="1150">
      <pivotArea dataOnly="0" labelOnly="1" grandRow="1" outline="0" fieldPosition="0"/>
    </format>
    <format dxfId="1149">
      <pivotArea dataOnly="0" labelOnly="1" grandCol="1" outline="0" fieldPosition="0"/>
    </format>
    <format dxfId="1148">
      <pivotArea type="all" dataOnly="0" outline="0" fieldPosition="0"/>
    </format>
    <format dxfId="1147">
      <pivotArea outline="0" collapsedLevelsAreSubtotals="1" fieldPosition="0"/>
    </format>
    <format dxfId="1146">
      <pivotArea type="origin" dataOnly="0" labelOnly="1" outline="0" fieldPosition="0"/>
    </format>
    <format dxfId="1145">
      <pivotArea field="31" type="button" dataOnly="0" labelOnly="1" outline="0"/>
    </format>
    <format dxfId="1144">
      <pivotArea type="topRight" dataOnly="0" labelOnly="1" outline="0" fieldPosition="0"/>
    </format>
    <format dxfId="1143">
      <pivotArea field="15" type="button" dataOnly="0" labelOnly="1" outline="0" axis="axisPage" fieldPosition="2"/>
    </format>
    <format dxfId="1142">
      <pivotArea dataOnly="0" labelOnly="1" grandRow="1" outline="0" fieldPosition="0"/>
    </format>
    <format dxfId="1141">
      <pivotArea dataOnly="0" labelOnly="1" grandCol="1" outline="0" fieldPosition="0"/>
    </format>
    <format dxfId="1140">
      <pivotArea field="31" type="button" dataOnly="0" labelOnly="1" outline="0"/>
    </format>
    <format dxfId="1139">
      <pivotArea type="all" dataOnly="0" outline="0" fieldPosition="0"/>
    </format>
    <format dxfId="1138">
      <pivotArea outline="0" collapsedLevelsAreSubtotals="1" fieldPosition="0"/>
    </format>
    <format dxfId="1137">
      <pivotArea type="origin" dataOnly="0" labelOnly="1" outline="0" fieldPosition="0"/>
    </format>
    <format dxfId="1136">
      <pivotArea field="31" type="button" dataOnly="0" labelOnly="1" outline="0"/>
    </format>
    <format dxfId="1135">
      <pivotArea type="topRight" dataOnly="0" labelOnly="1" outline="0" fieldPosition="0"/>
    </format>
    <format dxfId="1134">
      <pivotArea field="15" type="button" dataOnly="0" labelOnly="1" outline="0" axis="axisPage" fieldPosition="2"/>
    </format>
    <format dxfId="1133">
      <pivotArea dataOnly="0" labelOnly="1" grandRow="1" outline="0" fieldPosition="0"/>
    </format>
    <format dxfId="1132">
      <pivotArea dataOnly="0" labelOnly="1" grandCol="1" outline="0" fieldPosition="0"/>
    </format>
    <format dxfId="1131">
      <pivotArea type="all" dataOnly="0" outline="0" fieldPosition="0"/>
    </format>
    <format dxfId="1130">
      <pivotArea outline="0" collapsedLevelsAreSubtotals="1" fieldPosition="0"/>
    </format>
    <format dxfId="1129">
      <pivotArea dataOnly="0" labelOnly="1" grandRow="1" outline="0" fieldPosition="0"/>
    </format>
    <format dxfId="1128">
      <pivotArea dataOnly="0" labelOnly="1" grandCol="1" outline="0" fieldPosition="0"/>
    </format>
    <format dxfId="1127">
      <pivotArea type="all" dataOnly="0" outline="0" fieldPosition="0"/>
    </format>
    <format dxfId="1126">
      <pivotArea outline="0" collapsedLevelsAreSubtotals="1" fieldPosition="0"/>
    </format>
    <format dxfId="1125">
      <pivotArea dataOnly="0" labelOnly="1" grandRow="1" outline="0" fieldPosition="0"/>
    </format>
    <format dxfId="1124">
      <pivotArea dataOnly="0" labelOnly="1" grandCol="1" outline="0" fieldPosition="0"/>
    </format>
    <format dxfId="1123">
      <pivotArea outline="0" collapsedLevelsAreSubtotals="1" fieldPosition="0"/>
    </format>
    <format dxfId="11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7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3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2" colHeaderCaption="Planificado">
  <location ref="AA6:AC12" firstHeaderRow="0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Row"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multipleItemSelectionAllowed="1" showAll="0" sortType="ascending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23"/>
  </rowFields>
  <rowItems count="6">
    <i>
      <x v="351"/>
    </i>
    <i>
      <x v="352"/>
    </i>
    <i>
      <x v="353"/>
    </i>
    <i>
      <x v="354"/>
    </i>
    <i>
      <x v="355"/>
    </i>
    <i t="grand">
      <x/>
    </i>
  </rowItems>
  <colFields count="1">
    <field x="-2"/>
  </colFields>
  <colItems count="2">
    <i>
      <x/>
    </i>
    <i i="1">
      <x v="1"/>
    </i>
  </colItems>
  <pageFields count="3">
    <pageField fld="35" hier="-1"/>
    <pageField fld="27" hier="-1"/>
    <pageField fld="13" hier="-1"/>
  </pageFields>
  <dataFields count="2">
    <dataField name="No cumple" fld="32" baseField="34" baseItem="0"/>
    <dataField name="Sí cumple" fld="33" baseField="23" baseItem="267" numFmtId="1"/>
  </dataFields>
  <formats count="53">
    <format dxfId="1226">
      <pivotArea grandRow="1" outline="0" collapsedLevelsAreSubtotals="1" fieldPosition="0"/>
    </format>
    <format dxfId="1225">
      <pivotArea grandRow="1" outline="0" collapsedLevelsAreSubtotals="1" fieldPosition="0"/>
    </format>
    <format dxfId="1224">
      <pivotArea outline="0" collapsedLevelsAreSubtotals="1" fieldPosition="0"/>
    </format>
    <format dxfId="1223">
      <pivotArea outline="0" collapsedLevelsAreSubtotals="1" fieldPosition="0"/>
    </format>
    <format dxfId="1222">
      <pivotArea outline="0" collapsedLevelsAreSubtotals="1" fieldPosition="0"/>
    </format>
    <format dxfId="1221">
      <pivotArea type="all" dataOnly="0" outline="0" fieldPosition="0"/>
    </format>
    <format dxfId="1220">
      <pivotArea outline="0" collapsedLevelsAreSubtotals="1" fieldPosition="0"/>
    </format>
    <format dxfId="1219">
      <pivotArea field="15" type="button" dataOnly="0" labelOnly="1" outline="0"/>
    </format>
    <format dxfId="1218">
      <pivotArea dataOnly="0" labelOnly="1" outline="0" axis="axisValues" fieldPosition="0"/>
    </format>
    <format dxfId="1217">
      <pivotArea dataOnly="0" labelOnly="1" grandRow="1" outline="0" fieldPosition="0"/>
    </format>
    <format dxfId="1216">
      <pivotArea dataOnly="0" labelOnly="1" outline="0" axis="axisValues" fieldPosition="0"/>
    </format>
    <format dxfId="1215">
      <pivotArea type="all" dataOnly="0" outline="0" fieldPosition="0"/>
    </format>
    <format dxfId="1214">
      <pivotArea outline="0" collapsedLevelsAreSubtotals="1" fieldPosition="0"/>
    </format>
    <format dxfId="1213">
      <pivotArea field="15" type="button" dataOnly="0" labelOnly="1" outline="0"/>
    </format>
    <format dxfId="1212">
      <pivotArea dataOnly="0" labelOnly="1" outline="0" axis="axisValues" fieldPosition="0"/>
    </format>
    <format dxfId="1211">
      <pivotArea dataOnly="0" labelOnly="1" grandRow="1" outline="0" fieldPosition="0"/>
    </format>
    <format dxfId="1210">
      <pivotArea dataOnly="0" labelOnly="1" outline="0" axis="axisValues" fieldPosition="0"/>
    </format>
    <format dxfId="1209">
      <pivotArea type="all" dataOnly="0" outline="0" fieldPosition="0"/>
    </format>
    <format dxfId="1208">
      <pivotArea outline="0" collapsedLevelsAreSubtotals="1" fieldPosition="0"/>
    </format>
    <format dxfId="1207">
      <pivotArea type="origin" dataOnly="0" labelOnly="1" outline="0" fieldPosition="0"/>
    </format>
    <format dxfId="1206">
      <pivotArea field="31" type="button" dataOnly="0" labelOnly="1" outline="0"/>
    </format>
    <format dxfId="1205">
      <pivotArea type="topRight" dataOnly="0" labelOnly="1" outline="0" fieldPosition="0"/>
    </format>
    <format dxfId="1204">
      <pivotArea field="15" type="button" dataOnly="0" labelOnly="1" outline="0"/>
    </format>
    <format dxfId="1203">
      <pivotArea dataOnly="0" labelOnly="1" grandRow="1" outline="0" fieldPosition="0"/>
    </format>
    <format dxfId="1202">
      <pivotArea dataOnly="0" labelOnly="1" grandCol="1" outline="0" fieldPosition="0"/>
    </format>
    <format dxfId="1201">
      <pivotArea type="all" dataOnly="0" outline="0" fieldPosition="0"/>
    </format>
    <format dxfId="1200">
      <pivotArea outline="0" collapsedLevelsAreSubtotals="1" fieldPosition="0"/>
    </format>
    <format dxfId="1199">
      <pivotArea type="origin" dataOnly="0" labelOnly="1" outline="0" fieldPosition="0"/>
    </format>
    <format dxfId="1198">
      <pivotArea field="31" type="button" dataOnly="0" labelOnly="1" outline="0"/>
    </format>
    <format dxfId="1197">
      <pivotArea type="topRight" dataOnly="0" labelOnly="1" outline="0" fieldPosition="0"/>
    </format>
    <format dxfId="1196">
      <pivotArea field="15" type="button" dataOnly="0" labelOnly="1" outline="0"/>
    </format>
    <format dxfId="1195">
      <pivotArea dataOnly="0" labelOnly="1" grandRow="1" outline="0" fieldPosition="0"/>
    </format>
    <format dxfId="1194">
      <pivotArea dataOnly="0" labelOnly="1" grandCol="1" outline="0" fieldPosition="0"/>
    </format>
    <format dxfId="1193">
      <pivotArea field="31" type="button" dataOnly="0" labelOnly="1" outline="0"/>
    </format>
    <format dxfId="1192">
      <pivotArea type="all" dataOnly="0" outline="0" fieldPosition="0"/>
    </format>
    <format dxfId="1191">
      <pivotArea outline="0" collapsedLevelsAreSubtotals="1" fieldPosition="0"/>
    </format>
    <format dxfId="1190">
      <pivotArea type="origin" dataOnly="0" labelOnly="1" outline="0" fieldPosition="0"/>
    </format>
    <format dxfId="1189">
      <pivotArea field="31" type="button" dataOnly="0" labelOnly="1" outline="0"/>
    </format>
    <format dxfId="1188">
      <pivotArea type="topRight" dataOnly="0" labelOnly="1" outline="0" fieldPosition="0"/>
    </format>
    <format dxfId="1187">
      <pivotArea field="15" type="button" dataOnly="0" labelOnly="1" outline="0"/>
    </format>
    <format dxfId="1186">
      <pivotArea dataOnly="0" labelOnly="1" grandRow="1" outline="0" fieldPosition="0"/>
    </format>
    <format dxfId="1185">
      <pivotArea dataOnly="0" labelOnly="1" grandCol="1" outline="0" fieldPosition="0"/>
    </format>
    <format dxfId="1184">
      <pivotArea type="all" dataOnly="0" outline="0" fieldPosition="0"/>
    </format>
    <format dxfId="1183">
      <pivotArea outline="0" collapsedLevelsAreSubtotals="1" fieldPosition="0"/>
    </format>
    <format dxfId="1182">
      <pivotArea dataOnly="0" labelOnly="1" grandRow="1" outline="0" fieldPosition="0"/>
    </format>
    <format dxfId="1181">
      <pivotArea dataOnly="0" labelOnly="1" grandCol="1" outline="0" fieldPosition="0"/>
    </format>
    <format dxfId="1180">
      <pivotArea type="all" dataOnly="0" outline="0" fieldPosition="0"/>
    </format>
    <format dxfId="1179">
      <pivotArea outline="0" collapsedLevelsAreSubtotals="1" fieldPosition="0"/>
    </format>
    <format dxfId="1178">
      <pivotArea dataOnly="0" labelOnly="1" grandRow="1" outline="0" fieldPosition="0"/>
    </format>
    <format dxfId="1177">
      <pivotArea dataOnly="0" labelOnly="1" grandCol="1" outline="0" fieldPosition="0"/>
    </format>
    <format dxfId="1176">
      <pivotArea outline="0" collapsedLevelsAreSubtotals="1" fieldPosition="0"/>
    </format>
    <format dxfId="117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4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5" colHeaderCaption="Planificado">
  <location ref="S18:U19" firstHeaderRow="0" firstDataRow="1" firstDataCol="0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3">
    <pageField fld="35" hier="-1"/>
    <pageField fld="27" hier="-1"/>
    <pageField fld="13" hier="-1"/>
  </pageFields>
  <dataFields count="3">
    <dataField name="Suma de Cumplimiento Hora SÍ" fld="33" baseField="0" baseItem="1"/>
    <dataField name="Suma de Cumplimiento Hora NO" fld="32" baseField="0" baseItem="1"/>
    <dataField name="Cuenta de Cargas" fld="28" subtotal="count" baseField="0" baseItem="0"/>
  </dataFields>
  <formats count="50">
    <format dxfId="1276">
      <pivotArea grandRow="1" outline="0" collapsedLevelsAreSubtotals="1" fieldPosition="0"/>
    </format>
    <format dxfId="1275">
      <pivotArea grandRow="1" outline="0" collapsedLevelsAreSubtotals="1" fieldPosition="0"/>
    </format>
    <format dxfId="1274">
      <pivotArea outline="0" collapsedLevelsAreSubtotals="1" fieldPosition="0"/>
    </format>
    <format dxfId="1273">
      <pivotArea outline="0" collapsedLevelsAreSubtotals="1" fieldPosition="0"/>
    </format>
    <format dxfId="1272">
      <pivotArea outline="0" collapsedLevelsAreSubtotals="1" fieldPosition="0"/>
    </format>
    <format dxfId="1271">
      <pivotArea type="all" dataOnly="0" outline="0" fieldPosition="0"/>
    </format>
    <format dxfId="1270">
      <pivotArea outline="0" collapsedLevelsAreSubtotals="1" fieldPosition="0"/>
    </format>
    <format dxfId="1269">
      <pivotArea field="15" type="button" dataOnly="0" labelOnly="1" outline="0"/>
    </format>
    <format dxfId="1268">
      <pivotArea dataOnly="0" labelOnly="1" outline="0" axis="axisValues" fieldPosition="0"/>
    </format>
    <format dxfId="1267">
      <pivotArea dataOnly="0" labelOnly="1" grandRow="1" outline="0" fieldPosition="0"/>
    </format>
    <format dxfId="1266">
      <pivotArea dataOnly="0" labelOnly="1" outline="0" axis="axisValues" fieldPosition="0"/>
    </format>
    <format dxfId="1265">
      <pivotArea type="all" dataOnly="0" outline="0" fieldPosition="0"/>
    </format>
    <format dxfId="1264">
      <pivotArea outline="0" collapsedLevelsAreSubtotals="1" fieldPosition="0"/>
    </format>
    <format dxfId="1263">
      <pivotArea field="15" type="button" dataOnly="0" labelOnly="1" outline="0"/>
    </format>
    <format dxfId="1262">
      <pivotArea dataOnly="0" labelOnly="1" outline="0" axis="axisValues" fieldPosition="0"/>
    </format>
    <format dxfId="1261">
      <pivotArea dataOnly="0" labelOnly="1" grandRow="1" outline="0" fieldPosition="0"/>
    </format>
    <format dxfId="1260">
      <pivotArea dataOnly="0" labelOnly="1" outline="0" axis="axisValues" fieldPosition="0"/>
    </format>
    <format dxfId="1259">
      <pivotArea type="all" dataOnly="0" outline="0" fieldPosition="0"/>
    </format>
    <format dxfId="1258">
      <pivotArea outline="0" collapsedLevelsAreSubtotals="1" fieldPosition="0"/>
    </format>
    <format dxfId="1257">
      <pivotArea type="origin" dataOnly="0" labelOnly="1" outline="0" fieldPosition="0"/>
    </format>
    <format dxfId="1256">
      <pivotArea field="31" type="button" dataOnly="0" labelOnly="1" outline="0"/>
    </format>
    <format dxfId="1255">
      <pivotArea type="topRight" dataOnly="0" labelOnly="1" outline="0" fieldPosition="0"/>
    </format>
    <format dxfId="1254">
      <pivotArea field="15" type="button" dataOnly="0" labelOnly="1" outline="0"/>
    </format>
    <format dxfId="1253">
      <pivotArea dataOnly="0" labelOnly="1" grandRow="1" outline="0" fieldPosition="0"/>
    </format>
    <format dxfId="1252">
      <pivotArea dataOnly="0" labelOnly="1" grandCol="1" outline="0" fieldPosition="0"/>
    </format>
    <format dxfId="1251">
      <pivotArea type="all" dataOnly="0" outline="0" fieldPosition="0"/>
    </format>
    <format dxfId="1250">
      <pivotArea outline="0" collapsedLevelsAreSubtotals="1" fieldPosition="0"/>
    </format>
    <format dxfId="1249">
      <pivotArea type="origin" dataOnly="0" labelOnly="1" outline="0" fieldPosition="0"/>
    </format>
    <format dxfId="1248">
      <pivotArea field="31" type="button" dataOnly="0" labelOnly="1" outline="0"/>
    </format>
    <format dxfId="1247">
      <pivotArea type="topRight" dataOnly="0" labelOnly="1" outline="0" fieldPosition="0"/>
    </format>
    <format dxfId="1246">
      <pivotArea field="15" type="button" dataOnly="0" labelOnly="1" outline="0"/>
    </format>
    <format dxfId="1245">
      <pivotArea dataOnly="0" labelOnly="1" grandRow="1" outline="0" fieldPosition="0"/>
    </format>
    <format dxfId="1244">
      <pivotArea dataOnly="0" labelOnly="1" grandCol="1" outline="0" fieldPosition="0"/>
    </format>
    <format dxfId="1243">
      <pivotArea field="31" type="button" dataOnly="0" labelOnly="1" outline="0"/>
    </format>
    <format dxfId="1242">
      <pivotArea type="all" dataOnly="0" outline="0" fieldPosition="0"/>
    </format>
    <format dxfId="1241">
      <pivotArea outline="0" collapsedLevelsAreSubtotals="1" fieldPosition="0"/>
    </format>
    <format dxfId="1240">
      <pivotArea type="origin" dataOnly="0" labelOnly="1" outline="0" fieldPosition="0"/>
    </format>
    <format dxfId="1239">
      <pivotArea field="31" type="button" dataOnly="0" labelOnly="1" outline="0"/>
    </format>
    <format dxfId="1238">
      <pivotArea type="topRight" dataOnly="0" labelOnly="1" outline="0" fieldPosition="0"/>
    </format>
    <format dxfId="1237">
      <pivotArea field="15" type="button" dataOnly="0" labelOnly="1" outline="0"/>
    </format>
    <format dxfId="1236">
      <pivotArea dataOnly="0" labelOnly="1" grandRow="1" outline="0" fieldPosition="0"/>
    </format>
    <format dxfId="1235">
      <pivotArea dataOnly="0" labelOnly="1" grandCol="1" outline="0" fieldPosition="0"/>
    </format>
    <format dxfId="1234">
      <pivotArea type="all" dataOnly="0" outline="0" fieldPosition="0"/>
    </format>
    <format dxfId="1233">
      <pivotArea outline="0" collapsedLevelsAreSubtotals="1" fieldPosition="0"/>
    </format>
    <format dxfId="1232">
      <pivotArea dataOnly="0" labelOnly="1" grandRow="1" outline="0" fieldPosition="0"/>
    </format>
    <format dxfId="1231">
      <pivotArea dataOnly="0" labelOnly="1" grandCol="1" outline="0" fieldPosition="0"/>
    </format>
    <format dxfId="1230">
      <pivotArea type="all" dataOnly="0" outline="0" fieldPosition="0"/>
    </format>
    <format dxfId="1229">
      <pivotArea outline="0" collapsedLevelsAreSubtotals="1" fieldPosition="0"/>
    </format>
    <format dxfId="1228">
      <pivotArea dataOnly="0" labelOnly="1" grandRow="1" outline="0" fieldPosition="0"/>
    </format>
    <format dxfId="12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5.xml><?xml version="1.0" encoding="utf-8"?>
<pivotTableDefinition xmlns="http://schemas.openxmlformats.org/spreadsheetml/2006/main" name="TablaDinámica8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E51:F54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showAll="0" measureFilter="1" sortType="descending">
      <items count="501">
        <item x="52"/>
        <item x="196"/>
        <item x="391"/>
        <item x="77"/>
        <item x="343"/>
        <item x="221"/>
        <item x="248"/>
        <item x="255"/>
        <item x="388"/>
        <item x="233"/>
        <item x="119"/>
        <item x="268"/>
        <item x="183"/>
        <item x="167"/>
        <item x="307"/>
        <item x="382"/>
        <item x="155"/>
        <item x="292"/>
        <item x="180"/>
        <item x="231"/>
        <item x="334"/>
        <item x="99"/>
        <item x="357"/>
        <item x="165"/>
        <item x="6"/>
        <item x="290"/>
        <item x="374"/>
        <item x="260"/>
        <item x="113"/>
        <item x="337"/>
        <item x="213"/>
        <item x="84"/>
        <item x="236"/>
        <item x="203"/>
        <item x="46"/>
        <item x="364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395"/>
        <item x="164"/>
        <item x="237"/>
        <item x="327"/>
        <item x="257"/>
        <item m="1" x="491"/>
        <item x="274"/>
        <item x="93"/>
        <item x="275"/>
        <item x="197"/>
        <item x="212"/>
        <item x="104"/>
        <item x="367"/>
        <item x="276"/>
        <item x="349"/>
        <item x="48"/>
        <item x="5"/>
        <item x="145"/>
        <item x="353"/>
        <item x="30"/>
        <item x="123"/>
        <item x="58"/>
        <item x="336"/>
        <item x="136"/>
        <item x="74"/>
        <item x="283"/>
        <item x="23"/>
        <item x="25"/>
        <item x="188"/>
        <item x="330"/>
        <item x="227"/>
        <item x="377"/>
        <item x="69"/>
        <item x="135"/>
        <item x="38"/>
        <item x="128"/>
        <item x="267"/>
        <item x="116"/>
        <item x="174"/>
        <item x="326"/>
        <item x="351"/>
        <item x="389"/>
        <item x="394"/>
        <item x="13"/>
        <item x="372"/>
        <item x="63"/>
        <item x="270"/>
        <item x="211"/>
        <item x="139"/>
        <item x="318"/>
        <item x="9"/>
        <item x="205"/>
        <item x="306"/>
        <item x="178"/>
        <item x="144"/>
        <item x="254"/>
        <item x="312"/>
        <item x="16"/>
        <item x="251"/>
        <item x="315"/>
        <item x="398"/>
        <item x="305"/>
        <item x="193"/>
        <item x="265"/>
        <item x="210"/>
        <item x="101"/>
        <item x="252"/>
        <item x="401"/>
        <item x="200"/>
        <item x="217"/>
        <item x="392"/>
        <item x="195"/>
        <item x="15"/>
        <item x="345"/>
        <item x="362"/>
        <item x="397"/>
        <item x="138"/>
        <item x="131"/>
        <item x="209"/>
        <item x="72"/>
        <item x="281"/>
        <item x="201"/>
        <item x="244"/>
        <item x="393"/>
        <item x="215"/>
        <item x="373"/>
        <item x="117"/>
        <item x="57"/>
        <item x="384"/>
        <item x="140"/>
        <item x="287"/>
        <item x="216"/>
        <item x="190"/>
        <item x="160"/>
        <item x="207"/>
        <item x="379"/>
        <item x="368"/>
        <item x="192"/>
        <item x="80"/>
        <item x="122"/>
        <item x="329"/>
        <item x="366"/>
        <item x="399"/>
        <item x="70"/>
        <item x="381"/>
        <item x="37"/>
        <item x="303"/>
        <item x="383"/>
        <item x="324"/>
        <item x="363"/>
        <item x="286"/>
        <item x="161"/>
        <item x="328"/>
        <item x="218"/>
        <item x="177"/>
        <item x="359"/>
        <item x="64"/>
        <item x="184"/>
        <item x="385"/>
        <item x="157"/>
        <item x="272"/>
        <item x="341"/>
        <item x="350"/>
        <item x="199"/>
        <item x="386"/>
        <item x="171"/>
        <item x="137"/>
        <item x="76"/>
        <item x="202"/>
        <item x="24"/>
        <item x="32"/>
        <item x="333"/>
        <item x="277"/>
        <item x="402"/>
        <item x="256"/>
        <item x="36"/>
        <item x="163"/>
        <item x="332"/>
        <item x="127"/>
        <item x="98"/>
        <item x="176"/>
        <item x="369"/>
        <item x="360"/>
        <item x="159"/>
        <item x="169"/>
        <item x="125"/>
        <item x="100"/>
        <item x="33"/>
        <item x="79"/>
        <item x="185"/>
        <item x="361"/>
        <item x="20"/>
        <item x="301"/>
        <item x="175"/>
        <item x="298"/>
        <item x="308"/>
        <item x="253"/>
        <item x="130"/>
        <item x="194"/>
        <item x="325"/>
        <item x="282"/>
        <item x="3"/>
        <item x="246"/>
        <item x="28"/>
        <item x="238"/>
        <item x="60"/>
        <item x="355"/>
        <item x="250"/>
        <item x="18"/>
        <item x="403"/>
        <item x="103"/>
        <item x="344"/>
        <item x="258"/>
        <item x="390"/>
        <item x="71"/>
        <item x="380"/>
        <item x="335"/>
        <item x="320"/>
        <item x="285"/>
        <item x="129"/>
        <item x="396"/>
        <item x="1"/>
        <item x="132"/>
        <item x="284"/>
        <item x="310"/>
        <item x="149"/>
        <item x="2"/>
        <item x="311"/>
        <item x="206"/>
        <item x="166"/>
        <item x="133"/>
        <item x="94"/>
        <item x="262"/>
        <item x="29"/>
        <item x="152"/>
        <item x="387"/>
        <item x="102"/>
        <item x="168"/>
        <item x="91"/>
        <item x="288"/>
        <item x="400"/>
        <item x="55"/>
        <item x="224"/>
        <item x="158"/>
        <item m="1" x="498"/>
        <item x="141"/>
        <item x="300"/>
        <item x="109"/>
        <item x="313"/>
        <item x="346"/>
        <item x="356"/>
        <item x="266"/>
        <item x="198"/>
        <item x="365"/>
        <item x="108"/>
        <item x="162"/>
        <item x="249"/>
        <item x="124"/>
        <item x="56"/>
        <item x="73"/>
        <item x="339"/>
        <item x="115"/>
        <item x="150"/>
        <item x="317"/>
        <item x="110"/>
        <item x="179"/>
        <item x="299"/>
        <item x="49"/>
        <item x="316"/>
        <item x="50"/>
        <item x="143"/>
        <item x="331"/>
        <item x="78"/>
        <item x="14"/>
        <item x="17"/>
        <item x="234"/>
        <item x="375"/>
        <item x="170"/>
        <item x="229"/>
        <item x="352"/>
        <item x="309"/>
        <item x="121"/>
        <item x="242"/>
        <item x="187"/>
        <item x="225"/>
        <item x="289"/>
        <item x="208"/>
        <item x="182"/>
        <item x="323"/>
        <item x="226"/>
        <item x="85"/>
        <item x="126"/>
        <item x="247"/>
        <item x="114"/>
        <item x="43"/>
        <item x="154"/>
        <item x="191"/>
        <item x="314"/>
        <item x="219"/>
        <item x="228"/>
        <item x="11"/>
        <item x="151"/>
        <item x="105"/>
        <item x="378"/>
        <item x="322"/>
        <item x="271"/>
        <item m="1" x="484"/>
        <item m="1" x="483"/>
        <item m="1" x="494"/>
        <item x="319"/>
        <item m="1" x="496"/>
        <item m="1" x="497"/>
        <item m="1" x="486"/>
        <item m="1" x="492"/>
        <item m="1" x="488"/>
        <item x="31"/>
        <item m="1" x="490"/>
        <item x="245"/>
        <item x="82"/>
        <item x="12"/>
        <item m="1" x="487"/>
        <item m="1" x="489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m="1" x="485"/>
        <item x="10"/>
        <item m="1" x="495"/>
        <item x="220"/>
        <item x="321"/>
        <item x="45"/>
        <item x="156"/>
        <item x="347"/>
        <item x="112"/>
        <item x="65"/>
        <item x="39"/>
        <item x="83"/>
        <item x="269"/>
        <item x="22"/>
        <item x="87"/>
        <item x="222"/>
        <item x="147"/>
        <item x="243"/>
        <item x="340"/>
        <item x="304"/>
        <item x="291"/>
        <item x="95"/>
        <item x="75"/>
        <item x="106"/>
        <item x="376"/>
        <item x="241"/>
        <item x="370"/>
        <item x="302"/>
        <item x="47"/>
        <item x="240"/>
        <item x="41"/>
        <item x="354"/>
        <item x="214"/>
        <item x="223"/>
        <item x="296"/>
        <item x="142"/>
        <item x="120"/>
        <item x="371"/>
        <item x="89"/>
        <item x="280"/>
        <item x="54"/>
        <item x="338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342"/>
        <item x="263"/>
        <item x="4"/>
        <item x="8"/>
        <item x="358"/>
        <item x="68"/>
        <item x="26"/>
        <item x="35"/>
        <item x="53"/>
        <item x="97"/>
        <item x="297"/>
        <item x="481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h="1" x="9"/>
        <item h="1" x="7"/>
        <item h="1" x="11"/>
        <item h="1" x="8"/>
        <item m="1" x="16"/>
        <item m="1" x="14"/>
        <item m="1" x="13"/>
        <item h="1" x="10"/>
        <item x="6"/>
        <item x="2"/>
        <item x="0"/>
        <item h="1" x="5"/>
        <item h="1" x="4"/>
        <item h="1" x="1"/>
        <item h="1"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3">
    <i>
      <x v="361"/>
    </i>
    <i>
      <x v="356"/>
    </i>
    <i t="grand">
      <x/>
    </i>
  </rowItems>
  <colItems count="1">
    <i/>
  </colItems>
  <pageFields count="4">
    <pageField fld="35" hier="-1"/>
    <pageField fld="27" hier="-1"/>
    <pageField fld="15" hier="-1"/>
    <pageField fld="13" hier="-1"/>
  </pageFields>
  <dataFields count="1">
    <dataField name="No cumple" fld="32" baseField="34" baseItem="0"/>
  </dataFields>
  <formats count="52">
    <format dxfId="1328">
      <pivotArea grandRow="1" outline="0" collapsedLevelsAreSubtotals="1" fieldPosition="0"/>
    </format>
    <format dxfId="1327">
      <pivotArea grandRow="1" outline="0" collapsedLevelsAreSubtotals="1" fieldPosition="0"/>
    </format>
    <format dxfId="1326">
      <pivotArea outline="0" collapsedLevelsAreSubtotals="1" fieldPosition="0"/>
    </format>
    <format dxfId="1325">
      <pivotArea outline="0" collapsedLevelsAreSubtotals="1" fieldPosition="0"/>
    </format>
    <format dxfId="1324">
      <pivotArea outline="0" collapsedLevelsAreSubtotals="1" fieldPosition="0"/>
    </format>
    <format dxfId="1323">
      <pivotArea type="all" dataOnly="0" outline="0" fieldPosition="0"/>
    </format>
    <format dxfId="1322">
      <pivotArea outline="0" collapsedLevelsAreSubtotals="1" fieldPosition="0"/>
    </format>
    <format dxfId="1321">
      <pivotArea field="15" type="button" dataOnly="0" labelOnly="1" outline="0" axis="axisPage" fieldPosition="2"/>
    </format>
    <format dxfId="1320">
      <pivotArea dataOnly="0" labelOnly="1" outline="0" axis="axisValues" fieldPosition="0"/>
    </format>
    <format dxfId="1319">
      <pivotArea dataOnly="0" labelOnly="1" grandRow="1" outline="0" fieldPosition="0"/>
    </format>
    <format dxfId="1318">
      <pivotArea dataOnly="0" labelOnly="1" outline="0" axis="axisValues" fieldPosition="0"/>
    </format>
    <format dxfId="1317">
      <pivotArea type="all" dataOnly="0" outline="0" fieldPosition="0"/>
    </format>
    <format dxfId="1316">
      <pivotArea outline="0" collapsedLevelsAreSubtotals="1" fieldPosition="0"/>
    </format>
    <format dxfId="1315">
      <pivotArea field="15" type="button" dataOnly="0" labelOnly="1" outline="0" axis="axisPage" fieldPosition="2"/>
    </format>
    <format dxfId="1314">
      <pivotArea dataOnly="0" labelOnly="1" outline="0" axis="axisValues" fieldPosition="0"/>
    </format>
    <format dxfId="1313">
      <pivotArea dataOnly="0" labelOnly="1" grandRow="1" outline="0" fieldPosition="0"/>
    </format>
    <format dxfId="1312">
      <pivotArea dataOnly="0" labelOnly="1" outline="0" axis="axisValues" fieldPosition="0"/>
    </format>
    <format dxfId="1311">
      <pivotArea type="all" dataOnly="0" outline="0" fieldPosition="0"/>
    </format>
    <format dxfId="1310">
      <pivotArea outline="0" collapsedLevelsAreSubtotals="1" fieldPosition="0"/>
    </format>
    <format dxfId="1309">
      <pivotArea type="origin" dataOnly="0" labelOnly="1" outline="0" fieldPosition="0"/>
    </format>
    <format dxfId="1308">
      <pivotArea field="31" type="button" dataOnly="0" labelOnly="1" outline="0"/>
    </format>
    <format dxfId="1307">
      <pivotArea type="topRight" dataOnly="0" labelOnly="1" outline="0" fieldPosition="0"/>
    </format>
    <format dxfId="1306">
      <pivotArea field="15" type="button" dataOnly="0" labelOnly="1" outline="0" axis="axisPage" fieldPosition="2"/>
    </format>
    <format dxfId="1305">
      <pivotArea dataOnly="0" labelOnly="1" grandRow="1" outline="0" fieldPosition="0"/>
    </format>
    <format dxfId="1304">
      <pivotArea dataOnly="0" labelOnly="1" grandCol="1" outline="0" fieldPosition="0"/>
    </format>
    <format dxfId="1303">
      <pivotArea type="all" dataOnly="0" outline="0" fieldPosition="0"/>
    </format>
    <format dxfId="1302">
      <pivotArea outline="0" collapsedLevelsAreSubtotals="1" fieldPosition="0"/>
    </format>
    <format dxfId="1301">
      <pivotArea type="origin" dataOnly="0" labelOnly="1" outline="0" fieldPosition="0"/>
    </format>
    <format dxfId="1300">
      <pivotArea field="31" type="button" dataOnly="0" labelOnly="1" outline="0"/>
    </format>
    <format dxfId="1299">
      <pivotArea type="topRight" dataOnly="0" labelOnly="1" outline="0" fieldPosition="0"/>
    </format>
    <format dxfId="1298">
      <pivotArea field="15" type="button" dataOnly="0" labelOnly="1" outline="0" axis="axisPage" fieldPosition="2"/>
    </format>
    <format dxfId="1297">
      <pivotArea dataOnly="0" labelOnly="1" grandRow="1" outline="0" fieldPosition="0"/>
    </format>
    <format dxfId="1296">
      <pivotArea dataOnly="0" labelOnly="1" grandCol="1" outline="0" fieldPosition="0"/>
    </format>
    <format dxfId="1295">
      <pivotArea field="31" type="button" dataOnly="0" labelOnly="1" outline="0"/>
    </format>
    <format dxfId="1294">
      <pivotArea type="all" dataOnly="0" outline="0" fieldPosition="0"/>
    </format>
    <format dxfId="1293">
      <pivotArea outline="0" collapsedLevelsAreSubtotals="1" fieldPosition="0"/>
    </format>
    <format dxfId="1292">
      <pivotArea type="origin" dataOnly="0" labelOnly="1" outline="0" fieldPosition="0"/>
    </format>
    <format dxfId="1291">
      <pivotArea field="31" type="button" dataOnly="0" labelOnly="1" outline="0"/>
    </format>
    <format dxfId="1290">
      <pivotArea type="topRight" dataOnly="0" labelOnly="1" outline="0" fieldPosition="0"/>
    </format>
    <format dxfId="1289">
      <pivotArea field="15" type="button" dataOnly="0" labelOnly="1" outline="0" axis="axisPage" fieldPosition="2"/>
    </format>
    <format dxfId="1288">
      <pivotArea dataOnly="0" labelOnly="1" grandRow="1" outline="0" fieldPosition="0"/>
    </format>
    <format dxfId="1287">
      <pivotArea dataOnly="0" labelOnly="1" grandCol="1" outline="0" fieldPosition="0"/>
    </format>
    <format dxfId="1286">
      <pivotArea type="all" dataOnly="0" outline="0" fieldPosition="0"/>
    </format>
    <format dxfId="1285">
      <pivotArea outline="0" collapsedLevelsAreSubtotals="1" fieldPosition="0"/>
    </format>
    <format dxfId="1284">
      <pivotArea dataOnly="0" labelOnly="1" grandRow="1" outline="0" fieldPosition="0"/>
    </format>
    <format dxfId="1283">
      <pivotArea dataOnly="0" labelOnly="1" grandCol="1" outline="0" fieldPosition="0"/>
    </format>
    <format dxfId="1282">
      <pivotArea type="all" dataOnly="0" outline="0" fieldPosition="0"/>
    </format>
    <format dxfId="1281">
      <pivotArea outline="0" collapsedLevelsAreSubtotals="1" fieldPosition="0"/>
    </format>
    <format dxfId="1280">
      <pivotArea dataOnly="0" labelOnly="1" grandRow="1" outline="0" fieldPosition="0"/>
    </format>
    <format dxfId="1279">
      <pivotArea dataOnly="0" labelOnly="1" grandCol="1" outline="0" fieldPosition="0"/>
    </format>
    <format dxfId="1278">
      <pivotArea outline="0" collapsedLevelsAreSubtotals="1" fieldPosition="0"/>
    </format>
    <format dxfId="12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10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6.xml><?xml version="1.0" encoding="utf-8"?>
<pivotTableDefinition xmlns="http://schemas.openxmlformats.org/spreadsheetml/2006/main" name="TablaDinámica9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6" colHeaderCaption="Planificado">
  <location ref="H51:I54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Row" showAll="0" measureFilter="1" sortType="descending">
      <items count="102">
        <item x="35"/>
        <item x="22"/>
        <item x="2"/>
        <item x="8"/>
        <item x="21"/>
        <item x="57"/>
        <item x="85"/>
        <item x="87"/>
        <item x="77"/>
        <item x="66"/>
        <item x="18"/>
        <item x="6"/>
        <item x="86"/>
        <item x="40"/>
        <item x="76"/>
        <item x="90"/>
        <item x="32"/>
        <item x="71"/>
        <item x="63"/>
        <item x="93"/>
        <item x="51"/>
        <item x="33"/>
        <item x="7"/>
        <item x="9"/>
        <item x="16"/>
        <item x="94"/>
        <item x="53"/>
        <item x="10"/>
        <item x="60"/>
        <item x="43"/>
        <item x="45"/>
        <item x="24"/>
        <item x="26"/>
        <item x="46"/>
        <item x="88"/>
        <item x="68"/>
        <item x="78"/>
        <item x="79"/>
        <item x="13"/>
        <item x="62"/>
        <item x="31"/>
        <item x="48"/>
        <item x="47"/>
        <item x="50"/>
        <item x="5"/>
        <item x="41"/>
        <item x="84"/>
        <item x="52"/>
        <item x="39"/>
        <item x="11"/>
        <item x="1"/>
        <item x="49"/>
        <item x="28"/>
        <item x="25"/>
        <item x="65"/>
        <item x="75"/>
        <item x="82"/>
        <item x="36"/>
        <item x="74"/>
        <item x="34"/>
        <item x="91"/>
        <item x="73"/>
        <item x="58"/>
        <item x="59"/>
        <item x="80"/>
        <item x="69"/>
        <item x="72"/>
        <item x="64"/>
        <item x="29"/>
        <item x="55"/>
        <item x="27"/>
        <item x="92"/>
        <item x="3"/>
        <item x="20"/>
        <item x="23"/>
        <item x="37"/>
        <item x="4"/>
        <item x="89"/>
        <item x="56"/>
        <item x="61"/>
        <item x="83"/>
        <item x="44"/>
        <item x="14"/>
        <item x="0"/>
        <item x="19"/>
        <item x="54"/>
        <item x="67"/>
        <item x="81"/>
        <item x="17"/>
        <item x="38"/>
        <item x="12"/>
        <item x="42"/>
        <item x="30"/>
        <item x="15"/>
        <item x="70"/>
        <item x="100"/>
        <item x="95"/>
        <item x="96"/>
        <item x="97"/>
        <item x="98"/>
        <item x="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sortType="descending">
      <items count="18">
        <item x="9"/>
        <item x="7"/>
        <item x="11"/>
        <item x="8"/>
        <item m="1" x="16"/>
        <item m="1" x="14"/>
        <item m="1" x="13"/>
        <item x="10"/>
        <item h="1" x="6"/>
        <item h="1" x="2"/>
        <item h="1" x="0"/>
        <item x="5"/>
        <item h="1" x="4"/>
        <item h="1" x="1"/>
        <item h="1" x="3"/>
        <item h="1" x="12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showAll="0" sortType="ascending" defaultSubtotal="0"/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3">
    <i>
      <x v="53"/>
    </i>
    <i>
      <x v="32"/>
    </i>
    <i t="grand">
      <x/>
    </i>
  </rowItems>
  <colItems count="1">
    <i/>
  </colItems>
  <pageFields count="4">
    <pageField fld="35" hier="-1"/>
    <pageField fld="27" hier="-1"/>
    <pageField fld="15" hier="-1"/>
    <pageField fld="13" hier="-1"/>
  </pageFields>
  <dataFields count="1">
    <dataField name="No cumple" fld="32" baseField="34" baseItem="0"/>
  </dataFields>
  <formats count="52">
    <format dxfId="1380">
      <pivotArea grandRow="1" outline="0" collapsedLevelsAreSubtotals="1" fieldPosition="0"/>
    </format>
    <format dxfId="1379">
      <pivotArea grandRow="1" outline="0" collapsedLevelsAreSubtotals="1" fieldPosition="0"/>
    </format>
    <format dxfId="1378">
      <pivotArea outline="0" collapsedLevelsAreSubtotals="1" fieldPosition="0"/>
    </format>
    <format dxfId="1377">
      <pivotArea outline="0" collapsedLevelsAreSubtotals="1" fieldPosition="0"/>
    </format>
    <format dxfId="1376">
      <pivotArea outline="0" collapsedLevelsAreSubtotals="1" fieldPosition="0"/>
    </format>
    <format dxfId="1375">
      <pivotArea type="all" dataOnly="0" outline="0" fieldPosition="0"/>
    </format>
    <format dxfId="1374">
      <pivotArea outline="0" collapsedLevelsAreSubtotals="1" fieldPosition="0"/>
    </format>
    <format dxfId="1373">
      <pivotArea field="15" type="button" dataOnly="0" labelOnly="1" outline="0" axis="axisPage" fieldPosition="2"/>
    </format>
    <format dxfId="1372">
      <pivotArea dataOnly="0" labelOnly="1" outline="0" axis="axisValues" fieldPosition="0"/>
    </format>
    <format dxfId="1371">
      <pivotArea dataOnly="0" labelOnly="1" grandRow="1" outline="0" fieldPosition="0"/>
    </format>
    <format dxfId="1370">
      <pivotArea dataOnly="0" labelOnly="1" outline="0" axis="axisValues" fieldPosition="0"/>
    </format>
    <format dxfId="1369">
      <pivotArea type="all" dataOnly="0" outline="0" fieldPosition="0"/>
    </format>
    <format dxfId="1368">
      <pivotArea outline="0" collapsedLevelsAreSubtotals="1" fieldPosition="0"/>
    </format>
    <format dxfId="1367">
      <pivotArea field="15" type="button" dataOnly="0" labelOnly="1" outline="0" axis="axisPage" fieldPosition="2"/>
    </format>
    <format dxfId="1366">
      <pivotArea dataOnly="0" labelOnly="1" outline="0" axis="axisValues" fieldPosition="0"/>
    </format>
    <format dxfId="1365">
      <pivotArea dataOnly="0" labelOnly="1" grandRow="1" outline="0" fieldPosition="0"/>
    </format>
    <format dxfId="1364">
      <pivotArea dataOnly="0" labelOnly="1" outline="0" axis="axisValues" fieldPosition="0"/>
    </format>
    <format dxfId="1363">
      <pivotArea type="all" dataOnly="0" outline="0" fieldPosition="0"/>
    </format>
    <format dxfId="1362">
      <pivotArea outline="0" collapsedLevelsAreSubtotals="1" fieldPosition="0"/>
    </format>
    <format dxfId="1361">
      <pivotArea type="origin" dataOnly="0" labelOnly="1" outline="0" fieldPosition="0"/>
    </format>
    <format dxfId="1360">
      <pivotArea field="31" type="button" dataOnly="0" labelOnly="1" outline="0"/>
    </format>
    <format dxfId="1359">
      <pivotArea type="topRight" dataOnly="0" labelOnly="1" outline="0" fieldPosition="0"/>
    </format>
    <format dxfId="1358">
      <pivotArea field="15" type="button" dataOnly="0" labelOnly="1" outline="0" axis="axisPage" fieldPosition="2"/>
    </format>
    <format dxfId="1357">
      <pivotArea dataOnly="0" labelOnly="1" grandRow="1" outline="0" fieldPosition="0"/>
    </format>
    <format dxfId="1356">
      <pivotArea dataOnly="0" labelOnly="1" grandCol="1" outline="0" fieldPosition="0"/>
    </format>
    <format dxfId="1355">
      <pivotArea type="all" dataOnly="0" outline="0" fieldPosition="0"/>
    </format>
    <format dxfId="1354">
      <pivotArea outline="0" collapsedLevelsAreSubtotals="1" fieldPosition="0"/>
    </format>
    <format dxfId="1353">
      <pivotArea type="origin" dataOnly="0" labelOnly="1" outline="0" fieldPosition="0"/>
    </format>
    <format dxfId="1352">
      <pivotArea field="31" type="button" dataOnly="0" labelOnly="1" outline="0"/>
    </format>
    <format dxfId="1351">
      <pivotArea type="topRight" dataOnly="0" labelOnly="1" outline="0" fieldPosition="0"/>
    </format>
    <format dxfId="1350">
      <pivotArea field="15" type="button" dataOnly="0" labelOnly="1" outline="0" axis="axisPage" fieldPosition="2"/>
    </format>
    <format dxfId="1349">
      <pivotArea dataOnly="0" labelOnly="1" grandRow="1" outline="0" fieldPosition="0"/>
    </format>
    <format dxfId="1348">
      <pivotArea dataOnly="0" labelOnly="1" grandCol="1" outline="0" fieldPosition="0"/>
    </format>
    <format dxfId="1347">
      <pivotArea field="31" type="button" dataOnly="0" labelOnly="1" outline="0"/>
    </format>
    <format dxfId="1346">
      <pivotArea type="all" dataOnly="0" outline="0" fieldPosition="0"/>
    </format>
    <format dxfId="1345">
      <pivotArea outline="0" collapsedLevelsAreSubtotals="1" fieldPosition="0"/>
    </format>
    <format dxfId="1344">
      <pivotArea type="origin" dataOnly="0" labelOnly="1" outline="0" fieldPosition="0"/>
    </format>
    <format dxfId="1343">
      <pivotArea field="31" type="button" dataOnly="0" labelOnly="1" outline="0"/>
    </format>
    <format dxfId="1342">
      <pivotArea type="topRight" dataOnly="0" labelOnly="1" outline="0" fieldPosition="0"/>
    </format>
    <format dxfId="1341">
      <pivotArea field="15" type="button" dataOnly="0" labelOnly="1" outline="0" axis="axisPage" fieldPosition="2"/>
    </format>
    <format dxfId="1340">
      <pivotArea dataOnly="0" labelOnly="1" grandRow="1" outline="0" fieldPosition="0"/>
    </format>
    <format dxfId="1339">
      <pivotArea dataOnly="0" labelOnly="1" grandCol="1" outline="0" fieldPosition="0"/>
    </format>
    <format dxfId="1338">
      <pivotArea type="all" dataOnly="0" outline="0" fieldPosition="0"/>
    </format>
    <format dxfId="1337">
      <pivotArea outline="0" collapsedLevelsAreSubtotals="1" fieldPosition="0"/>
    </format>
    <format dxfId="1336">
      <pivotArea dataOnly="0" labelOnly="1" grandRow="1" outline="0" fieldPosition="0"/>
    </format>
    <format dxfId="1335">
      <pivotArea dataOnly="0" labelOnly="1" grandCol="1" outline="0" fieldPosition="0"/>
    </format>
    <format dxfId="1334">
      <pivotArea type="all" dataOnly="0" outline="0" fieldPosition="0"/>
    </format>
    <format dxfId="1333">
      <pivotArea outline="0" collapsedLevelsAreSubtotals="1" fieldPosition="0"/>
    </format>
    <format dxfId="1332">
      <pivotArea dataOnly="0" labelOnly="1" grandRow="1" outline="0" fieldPosition="0"/>
    </format>
    <format dxfId="1331">
      <pivotArea dataOnly="0" labelOnly="1" grandCol="1" outline="0" fieldPosition="0"/>
    </format>
    <format dxfId="1330">
      <pivotArea outline="0" collapsedLevelsAreSubtotals="1" fieldPosition="0"/>
    </format>
    <format dxfId="13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count" evalOrder="-1" id="9" iMeasureFld="0">
      <autoFilter ref="A1">
        <filterColumn colId="0">
          <top10 val="2" filterVal="2"/>
        </filterColumn>
      </autoFilter>
    </filter>
    <filter fld="14" type="count" evalOrder="-1" id="5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7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7" colHeaderCaption="Planificado">
  <location ref="S6:T10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x="6"/>
        <item x="2"/>
        <item x="0"/>
        <item x="5"/>
        <item x="4"/>
        <item x="1"/>
        <item x="3"/>
        <item x="12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axis="axisRow" showAll="0" sortType="ascending" defaultSubtotal="0">
      <items count="4">
        <item x="1"/>
        <item x="0"/>
        <item x="2"/>
        <item x="3"/>
      </items>
    </pivotField>
    <pivotField axis="axisPage" multipleItemSelectionAllowed="1" showAll="0">
      <items count="56">
        <item h="1" m="1" x="5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53"/>
        <item h="1" x="5"/>
        <item h="1" x="46"/>
        <item h="1" x="45"/>
        <item h="1" x="47"/>
        <item h="1" x="48"/>
        <item h="1" x="49"/>
        <item h="1" x="50"/>
        <item x="51"/>
        <item h="1"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4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35" hier="-1"/>
    <pageField fld="27" hier="-1"/>
    <pageField fld="13" hier="-1"/>
  </pageFields>
  <dataFields count="1">
    <dataField name="Total cargas" fld="28" baseField="15" baseItem="0"/>
  </dataFields>
  <formats count="50">
    <format dxfId="1430">
      <pivotArea grandRow="1" outline="0" collapsedLevelsAreSubtotals="1" fieldPosition="0"/>
    </format>
    <format dxfId="1429">
      <pivotArea grandRow="1" outline="0" collapsedLevelsAreSubtotals="1" fieldPosition="0"/>
    </format>
    <format dxfId="1428">
      <pivotArea outline="0" collapsedLevelsAreSubtotals="1" fieldPosition="0"/>
    </format>
    <format dxfId="1427">
      <pivotArea outline="0" collapsedLevelsAreSubtotals="1" fieldPosition="0"/>
    </format>
    <format dxfId="1426">
      <pivotArea outline="0" collapsedLevelsAreSubtotals="1" fieldPosition="0"/>
    </format>
    <format dxfId="1425">
      <pivotArea type="all" dataOnly="0" outline="0" fieldPosition="0"/>
    </format>
    <format dxfId="1424">
      <pivotArea outline="0" collapsedLevelsAreSubtotals="1" fieldPosition="0"/>
    </format>
    <format dxfId="1423">
      <pivotArea field="15" type="button" dataOnly="0" labelOnly="1" outline="0"/>
    </format>
    <format dxfId="1422">
      <pivotArea dataOnly="0" labelOnly="1" outline="0" axis="axisValues" fieldPosition="0"/>
    </format>
    <format dxfId="1421">
      <pivotArea dataOnly="0" labelOnly="1" grandRow="1" outline="0" fieldPosition="0"/>
    </format>
    <format dxfId="1420">
      <pivotArea dataOnly="0" labelOnly="1" outline="0" axis="axisValues" fieldPosition="0"/>
    </format>
    <format dxfId="1419">
      <pivotArea type="all" dataOnly="0" outline="0" fieldPosition="0"/>
    </format>
    <format dxfId="1418">
      <pivotArea outline="0" collapsedLevelsAreSubtotals="1" fieldPosition="0"/>
    </format>
    <format dxfId="1417">
      <pivotArea field="15" type="button" dataOnly="0" labelOnly="1" outline="0"/>
    </format>
    <format dxfId="1416">
      <pivotArea dataOnly="0" labelOnly="1" outline="0" axis="axisValues" fieldPosition="0"/>
    </format>
    <format dxfId="1415">
      <pivotArea dataOnly="0" labelOnly="1" grandRow="1" outline="0" fieldPosition="0"/>
    </format>
    <format dxfId="1414">
      <pivotArea dataOnly="0" labelOnly="1" outline="0" axis="axisValues" fieldPosition="0"/>
    </format>
    <format dxfId="1413">
      <pivotArea type="all" dataOnly="0" outline="0" fieldPosition="0"/>
    </format>
    <format dxfId="1412">
      <pivotArea outline="0" collapsedLevelsAreSubtotals="1" fieldPosition="0"/>
    </format>
    <format dxfId="1411">
      <pivotArea type="origin" dataOnly="0" labelOnly="1" outline="0" fieldPosition="0"/>
    </format>
    <format dxfId="1410">
      <pivotArea field="31" type="button" dataOnly="0" labelOnly="1" outline="0"/>
    </format>
    <format dxfId="1409">
      <pivotArea type="topRight" dataOnly="0" labelOnly="1" outline="0" fieldPosition="0"/>
    </format>
    <format dxfId="1408">
      <pivotArea field="15" type="button" dataOnly="0" labelOnly="1" outline="0"/>
    </format>
    <format dxfId="1407">
      <pivotArea dataOnly="0" labelOnly="1" grandRow="1" outline="0" fieldPosition="0"/>
    </format>
    <format dxfId="1406">
      <pivotArea dataOnly="0" labelOnly="1" grandCol="1" outline="0" fieldPosition="0"/>
    </format>
    <format dxfId="1405">
      <pivotArea type="all" dataOnly="0" outline="0" fieldPosition="0"/>
    </format>
    <format dxfId="1404">
      <pivotArea outline="0" collapsedLevelsAreSubtotals="1" fieldPosition="0"/>
    </format>
    <format dxfId="1403">
      <pivotArea type="origin" dataOnly="0" labelOnly="1" outline="0" fieldPosition="0"/>
    </format>
    <format dxfId="1402">
      <pivotArea field="31" type="button" dataOnly="0" labelOnly="1" outline="0"/>
    </format>
    <format dxfId="1401">
      <pivotArea type="topRight" dataOnly="0" labelOnly="1" outline="0" fieldPosition="0"/>
    </format>
    <format dxfId="1400">
      <pivotArea field="15" type="button" dataOnly="0" labelOnly="1" outline="0"/>
    </format>
    <format dxfId="1399">
      <pivotArea dataOnly="0" labelOnly="1" grandRow="1" outline="0" fieldPosition="0"/>
    </format>
    <format dxfId="1398">
      <pivotArea dataOnly="0" labelOnly="1" grandCol="1" outline="0" fieldPosition="0"/>
    </format>
    <format dxfId="1397">
      <pivotArea field="31" type="button" dataOnly="0" labelOnly="1" outline="0"/>
    </format>
    <format dxfId="1396">
      <pivotArea type="all" dataOnly="0" outline="0" fieldPosition="0"/>
    </format>
    <format dxfId="1395">
      <pivotArea outline="0" collapsedLevelsAreSubtotals="1" fieldPosition="0"/>
    </format>
    <format dxfId="1394">
      <pivotArea type="origin" dataOnly="0" labelOnly="1" outline="0" fieldPosition="0"/>
    </format>
    <format dxfId="1393">
      <pivotArea field="31" type="button" dataOnly="0" labelOnly="1" outline="0"/>
    </format>
    <format dxfId="1392">
      <pivotArea type="topRight" dataOnly="0" labelOnly="1" outline="0" fieldPosition="0"/>
    </format>
    <format dxfId="1391">
      <pivotArea field="15" type="button" dataOnly="0" labelOnly="1" outline="0"/>
    </format>
    <format dxfId="1390">
      <pivotArea dataOnly="0" labelOnly="1" grandRow="1" outline="0" fieldPosition="0"/>
    </format>
    <format dxfId="1389">
      <pivotArea dataOnly="0" labelOnly="1" grandCol="1" outline="0" fieldPosition="0"/>
    </format>
    <format dxfId="1388">
      <pivotArea type="all" dataOnly="0" outline="0" fieldPosition="0"/>
    </format>
    <format dxfId="1387">
      <pivotArea outline="0" collapsedLevelsAreSubtotals="1" fieldPosition="0"/>
    </format>
    <format dxfId="1386">
      <pivotArea dataOnly="0" labelOnly="1" grandRow="1" outline="0" fieldPosition="0"/>
    </format>
    <format dxfId="1385">
      <pivotArea dataOnly="0" labelOnly="1" grandCol="1" outline="0" fieldPosition="0"/>
    </format>
    <format dxfId="1384">
      <pivotArea type="all" dataOnly="0" outline="0" fieldPosition="0"/>
    </format>
    <format dxfId="1383">
      <pivotArea outline="0" collapsedLevelsAreSubtotals="1" fieldPosition="0"/>
    </format>
    <format dxfId="1382">
      <pivotArea dataOnly="0" labelOnly="1" grandRow="1" outline="0" fieldPosition="0"/>
    </format>
    <format dxfId="1381">
      <pivotArea dataOnly="0" labelOnly="1" grandCol="1" outline="0" fieldPosition="0"/>
    </format>
  </formats>
  <chartFormats count="4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35" format="2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3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8.xml><?xml version="1.0" encoding="utf-8"?>
<pivotTableDefinition xmlns="http://schemas.openxmlformats.org/spreadsheetml/2006/main" name="TablaDinámica10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1" colHeaderCaption="Planificado">
  <location ref="Y9:AA58" firstHeaderRow="0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Page" multipleItemSelectionAllowed="1" showAll="0">
      <items count="102">
        <item h="1" x="35"/>
        <item h="1" x="22"/>
        <item h="1" x="2"/>
        <item h="1" x="8"/>
        <item h="1" x="21"/>
        <item h="1" x="57"/>
        <item h="1" x="85"/>
        <item h="1" x="87"/>
        <item h="1" x="77"/>
        <item h="1" x="66"/>
        <item h="1" x="18"/>
        <item h="1" x="6"/>
        <item h="1" x="86"/>
        <item h="1" x="40"/>
        <item h="1" x="76"/>
        <item h="1" x="90"/>
        <item h="1" x="32"/>
        <item h="1" x="71"/>
        <item h="1" x="63"/>
        <item h="1" x="93"/>
        <item h="1" x="51"/>
        <item h="1" x="33"/>
        <item h="1" x="7"/>
        <item h="1" x="9"/>
        <item h="1" x="16"/>
        <item h="1" x="94"/>
        <item h="1" x="53"/>
        <item h="1" x="10"/>
        <item h="1" x="60"/>
        <item h="1" x="43"/>
        <item h="1" x="45"/>
        <item h="1" x="24"/>
        <item h="1" x="26"/>
        <item h="1" x="46"/>
        <item h="1" x="88"/>
        <item h="1" x="68"/>
        <item h="1" x="78"/>
        <item h="1" x="79"/>
        <item h="1" x="13"/>
        <item h="1" x="62"/>
        <item h="1" x="31"/>
        <item h="1" x="48"/>
        <item h="1" x="47"/>
        <item h="1" x="50"/>
        <item h="1" x="5"/>
        <item h="1" x="41"/>
        <item h="1" x="84"/>
        <item h="1" x="52"/>
        <item h="1" x="39"/>
        <item h="1" x="11"/>
        <item h="1" x="1"/>
        <item h="1" x="49"/>
        <item h="1" x="28"/>
        <item x="25"/>
        <item h="1" x="65"/>
        <item h="1" x="75"/>
        <item h="1" x="82"/>
        <item h="1" x="36"/>
        <item h="1" x="74"/>
        <item h="1" x="34"/>
        <item h="1" x="91"/>
        <item h="1" x="73"/>
        <item h="1" x="58"/>
        <item h="1" x="96"/>
        <item h="1" x="59"/>
        <item h="1" x="80"/>
        <item h="1" x="69"/>
        <item h="1" x="72"/>
        <item h="1" x="64"/>
        <item h="1" x="29"/>
        <item h="1" x="55"/>
        <item h="1" x="27"/>
        <item h="1" x="92"/>
        <item h="1" x="3"/>
        <item h="1" x="20"/>
        <item h="1" x="23"/>
        <item h="1" x="37"/>
        <item h="1" x="4"/>
        <item h="1" x="89"/>
        <item h="1" x="56"/>
        <item h="1" x="61"/>
        <item h="1" x="83"/>
        <item h="1" x="44"/>
        <item h="1" x="95"/>
        <item h="1" x="14"/>
        <item h="1" x="0"/>
        <item h="1" x="19"/>
        <item h="1" x="54"/>
        <item h="1" x="67"/>
        <item h="1" x="81"/>
        <item h="1" x="17"/>
        <item h="1" x="38"/>
        <item h="1" x="12"/>
        <item h="1" x="42"/>
        <item h="1" x="30"/>
        <item h="1" x="15"/>
        <item h="1" x="70"/>
        <item h="1" x="100"/>
        <item h="1" x="97"/>
        <item h="1" x="98"/>
        <item h="1" x="99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m="1" x="15"/>
        <item x="6"/>
        <item x="2"/>
        <item x="0"/>
        <item x="5"/>
        <item x="4"/>
        <item x="1"/>
        <item x="3"/>
        <item x="1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 sortType="ascending">
      <items count="9">
        <item n=" NO" m="1" x="6"/>
        <item x="3"/>
        <item x="4"/>
        <item x="2"/>
        <item x="1"/>
        <item n="SÍ" m="1" x="7"/>
        <item x="0"/>
        <item x="5"/>
        <item t="default"/>
      </items>
    </pivotField>
    <pivotField dataField="1" multipleItemSelectionAllowed="1" showAll="0"/>
    <pivotField dataField="1" showAll="0"/>
    <pivotField axis="axisPage" multipleItemSelectionAllowed="1" showAll="0" sortType="ascending" defaultSubtotal="0">
      <items count="4">
        <item h="1" x="1"/>
        <item h="1" x="0"/>
        <item x="2"/>
        <item h="1" x="3"/>
      </items>
    </pivotField>
    <pivotField axis="axisRow" multipleItemSelectionAllowed="1" showAll="0">
      <items count="56">
        <item m="1" x="5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5"/>
        <item x="53"/>
        <item x="46"/>
        <item x="45"/>
        <item x="47"/>
        <item x="48"/>
        <item x="49"/>
        <item x="50"/>
        <item x="51"/>
        <item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5"/>
  </rowFields>
  <rowItems count="49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2">
    <i>
      <x/>
    </i>
    <i i="1">
      <x v="1"/>
    </i>
  </colItems>
  <pageFields count="4">
    <pageField fld="13" hier="-1"/>
    <pageField fld="27" hier="-1"/>
    <pageField fld="34" hier="-1"/>
    <pageField fld="8" hier="-1"/>
  </pageFields>
  <dataFields count="2">
    <dataField name=" SÍ CUMPLE" fld="33" baseField="35" baseItem="2"/>
    <dataField name="NO CUMPLE" fld="32" baseField="35" baseItem="2"/>
  </dataFields>
  <formats count="54">
    <format dxfId="748">
      <pivotArea grandRow="1" outline="0" collapsedLevelsAreSubtotals="1" fieldPosition="0"/>
    </format>
    <format dxfId="747">
      <pivotArea grandRow="1" outline="0" collapsedLevelsAreSubtotals="1" fieldPosition="0"/>
    </format>
    <format dxfId="746">
      <pivotArea outline="0" collapsedLevelsAreSubtotals="1" fieldPosition="0"/>
    </format>
    <format dxfId="745">
      <pivotArea outline="0" collapsedLevelsAreSubtotals="1" fieldPosition="0"/>
    </format>
    <format dxfId="744">
      <pivotArea outline="0" collapsedLevelsAreSubtotals="1" fieldPosition="0"/>
    </format>
    <format dxfId="743">
      <pivotArea type="all" dataOnly="0" outline="0" fieldPosition="0"/>
    </format>
    <format dxfId="742">
      <pivotArea outline="0" collapsedLevelsAreSubtotals="1" fieldPosition="0"/>
    </format>
    <format dxfId="741">
      <pivotArea field="15" type="button" dataOnly="0" labelOnly="1" outline="0"/>
    </format>
    <format dxfId="740">
      <pivotArea dataOnly="0" labelOnly="1" outline="0" axis="axisValues" fieldPosition="0"/>
    </format>
    <format dxfId="739">
      <pivotArea dataOnly="0" labelOnly="1" grandRow="1" outline="0" fieldPosition="0"/>
    </format>
    <format dxfId="738">
      <pivotArea dataOnly="0" labelOnly="1" outline="0" axis="axisValues" fieldPosition="0"/>
    </format>
    <format dxfId="737">
      <pivotArea type="all" dataOnly="0" outline="0" fieldPosition="0"/>
    </format>
    <format dxfId="736">
      <pivotArea outline="0" collapsedLevelsAreSubtotals="1" fieldPosition="0"/>
    </format>
    <format dxfId="735">
      <pivotArea field="15" type="button" dataOnly="0" labelOnly="1" outline="0"/>
    </format>
    <format dxfId="734">
      <pivotArea dataOnly="0" labelOnly="1" outline="0" axis="axisValues" fieldPosition="0"/>
    </format>
    <format dxfId="733">
      <pivotArea dataOnly="0" labelOnly="1" grandRow="1" outline="0" fieldPosition="0"/>
    </format>
    <format dxfId="732">
      <pivotArea dataOnly="0" labelOnly="1" outline="0" axis="axisValues" fieldPosition="0"/>
    </format>
    <format dxfId="731">
      <pivotArea type="all" dataOnly="0" outline="0" fieldPosition="0"/>
    </format>
    <format dxfId="730">
      <pivotArea outline="0" collapsedLevelsAreSubtotals="1" fieldPosition="0"/>
    </format>
    <format dxfId="729">
      <pivotArea type="origin" dataOnly="0" labelOnly="1" outline="0" fieldPosition="0"/>
    </format>
    <format dxfId="728">
      <pivotArea field="31" type="button" dataOnly="0" labelOnly="1" outline="0"/>
    </format>
    <format dxfId="727">
      <pivotArea type="topRight" dataOnly="0" labelOnly="1" outline="0" fieldPosition="0"/>
    </format>
    <format dxfId="726">
      <pivotArea field="15" type="button" dataOnly="0" labelOnly="1" outline="0"/>
    </format>
    <format dxfId="725">
      <pivotArea dataOnly="0" labelOnly="1" grandRow="1" outline="0" fieldPosition="0"/>
    </format>
    <format dxfId="724">
      <pivotArea dataOnly="0" labelOnly="1" grandCol="1" outline="0" fieldPosition="0"/>
    </format>
    <format dxfId="723">
      <pivotArea type="all" dataOnly="0" outline="0" fieldPosition="0"/>
    </format>
    <format dxfId="722">
      <pivotArea outline="0" collapsedLevelsAreSubtotals="1" fieldPosition="0"/>
    </format>
    <format dxfId="721">
      <pivotArea type="origin" dataOnly="0" labelOnly="1" outline="0" fieldPosition="0"/>
    </format>
    <format dxfId="720">
      <pivotArea field="31" type="button" dataOnly="0" labelOnly="1" outline="0"/>
    </format>
    <format dxfId="719">
      <pivotArea type="topRight" dataOnly="0" labelOnly="1" outline="0" fieldPosition="0"/>
    </format>
    <format dxfId="718">
      <pivotArea field="15" type="button" dataOnly="0" labelOnly="1" outline="0"/>
    </format>
    <format dxfId="717">
      <pivotArea dataOnly="0" labelOnly="1" grandRow="1" outline="0" fieldPosition="0"/>
    </format>
    <format dxfId="716">
      <pivotArea dataOnly="0" labelOnly="1" grandCol="1" outline="0" fieldPosition="0"/>
    </format>
    <format dxfId="715">
      <pivotArea field="31" type="button" dataOnly="0" labelOnly="1" outline="0"/>
    </format>
    <format dxfId="714">
      <pivotArea type="all" dataOnly="0" outline="0" fieldPosition="0"/>
    </format>
    <format dxfId="713">
      <pivotArea outline="0" collapsedLevelsAreSubtotals="1" fieldPosition="0"/>
    </format>
    <format dxfId="712">
      <pivotArea type="origin" dataOnly="0" labelOnly="1" outline="0" fieldPosition="0"/>
    </format>
    <format dxfId="711">
      <pivotArea field="31" type="button" dataOnly="0" labelOnly="1" outline="0"/>
    </format>
    <format dxfId="710">
      <pivotArea type="topRight" dataOnly="0" labelOnly="1" outline="0" fieldPosition="0"/>
    </format>
    <format dxfId="709">
      <pivotArea field="15" type="button" dataOnly="0" labelOnly="1" outline="0"/>
    </format>
    <format dxfId="708">
      <pivotArea dataOnly="0" labelOnly="1" grandRow="1" outline="0" fieldPosition="0"/>
    </format>
    <format dxfId="707">
      <pivotArea dataOnly="0" labelOnly="1" grandCol="1" outline="0" fieldPosition="0"/>
    </format>
    <format dxfId="706">
      <pivotArea type="all" dataOnly="0" outline="0" fieldPosition="0"/>
    </format>
    <format dxfId="705">
      <pivotArea outline="0" collapsedLevelsAreSubtotals="1" fieldPosition="0"/>
    </format>
    <format dxfId="704">
      <pivotArea dataOnly="0" labelOnly="1" grandRow="1" outline="0" fieldPosition="0"/>
    </format>
    <format dxfId="703">
      <pivotArea dataOnly="0" labelOnly="1" grandCol="1" outline="0" fieldPosition="0"/>
    </format>
    <format dxfId="702">
      <pivotArea type="all" dataOnly="0" outline="0" fieldPosition="0"/>
    </format>
    <format dxfId="701">
      <pivotArea outline="0" collapsedLevelsAreSubtotals="1" fieldPosition="0"/>
    </format>
    <format dxfId="700">
      <pivotArea dataOnly="0" labelOnly="1" grandRow="1" outline="0" fieldPosition="0"/>
    </format>
    <format dxfId="699">
      <pivotArea dataOnly="0" labelOnly="1" grandCol="1" outline="0" fieldPosition="0"/>
    </format>
    <format dxfId="698">
      <pivotArea outline="0" collapsedLevelsAreSubtotals="1" fieldPosition="0"/>
    </format>
    <format dxfId="697">
      <pivotArea outline="0" collapsedLevelsAreSubtotals="1" fieldPosition="0"/>
    </format>
    <format dxfId="696">
      <pivotArea outline="0" collapsedLevelsAreSubtotals="1" fieldPosition="0"/>
    </format>
    <format dxfId="695">
      <pivotArea outline="0" collapsedLevelsAreSubtotals="1" fieldPosition="0"/>
    </format>
  </formats>
  <chartFormats count="2">
    <chartFormat chart="4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9.xml><?xml version="1.0" encoding="utf-8"?>
<pivotTableDefinition xmlns="http://schemas.openxmlformats.org/spreadsheetml/2006/main" name="TablaDinámica8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1" colHeaderCaption="Planificado">
  <location ref="V8:W11" firstHeaderRow="1" firstDataRow="1" firstDataCol="1" rowPageCount="4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Page" multipleItemSelectionAllowed="1" showAll="0">
      <items count="102">
        <item h="1" x="35"/>
        <item h="1" x="22"/>
        <item h="1" x="2"/>
        <item h="1" x="8"/>
        <item h="1" x="21"/>
        <item h="1" x="57"/>
        <item h="1" x="85"/>
        <item h="1" x="87"/>
        <item h="1" x="77"/>
        <item h="1" x="66"/>
        <item h="1" x="18"/>
        <item h="1" x="6"/>
        <item h="1" x="86"/>
        <item h="1" x="40"/>
        <item h="1" x="76"/>
        <item h="1" x="90"/>
        <item h="1" x="32"/>
        <item h="1" x="71"/>
        <item h="1" x="63"/>
        <item h="1" x="93"/>
        <item h="1" x="51"/>
        <item h="1" x="33"/>
        <item h="1" x="7"/>
        <item h="1" x="9"/>
        <item h="1" x="16"/>
        <item h="1" x="94"/>
        <item h="1" x="53"/>
        <item h="1" x="10"/>
        <item h="1" x="60"/>
        <item h="1" x="43"/>
        <item h="1" x="45"/>
        <item h="1" x="24"/>
        <item h="1" x="26"/>
        <item h="1" x="46"/>
        <item h="1" x="88"/>
        <item h="1" x="68"/>
        <item h="1" x="78"/>
        <item h="1" x="79"/>
        <item h="1" x="13"/>
        <item h="1" x="62"/>
        <item h="1" x="31"/>
        <item h="1" x="48"/>
        <item h="1" x="47"/>
        <item h="1" x="50"/>
        <item h="1" x="5"/>
        <item h="1" x="41"/>
        <item h="1" x="84"/>
        <item h="1" x="52"/>
        <item h="1" x="39"/>
        <item h="1" x="11"/>
        <item h="1" x="1"/>
        <item h="1" x="49"/>
        <item h="1" x="28"/>
        <item x="25"/>
        <item h="1" x="65"/>
        <item h="1" x="75"/>
        <item h="1" x="82"/>
        <item h="1" x="36"/>
        <item h="1" x="74"/>
        <item h="1" x="34"/>
        <item h="1" x="91"/>
        <item h="1" x="73"/>
        <item h="1" x="58"/>
        <item h="1" x="96"/>
        <item h="1" x="59"/>
        <item h="1" x="80"/>
        <item h="1" x="69"/>
        <item h="1" x="72"/>
        <item h="1" x="64"/>
        <item h="1" x="29"/>
        <item h="1" x="55"/>
        <item h="1" x="27"/>
        <item h="1" x="92"/>
        <item h="1" x="3"/>
        <item h="1" x="20"/>
        <item h="1" x="23"/>
        <item h="1" x="37"/>
        <item h="1" x="4"/>
        <item h="1" x="89"/>
        <item h="1" x="56"/>
        <item h="1" x="61"/>
        <item h="1" x="83"/>
        <item h="1" x="44"/>
        <item h="1" x="95"/>
        <item h="1" x="14"/>
        <item h="1" x="0"/>
        <item h="1" x="19"/>
        <item h="1" x="54"/>
        <item h="1" x="67"/>
        <item h="1" x="81"/>
        <item h="1" x="17"/>
        <item h="1" x="38"/>
        <item h="1" x="12"/>
        <item h="1" x="42"/>
        <item h="1" x="30"/>
        <item h="1" x="15"/>
        <item h="1" x="70"/>
        <item h="1" x="100"/>
        <item h="1" x="97"/>
        <item h="1" x="98"/>
        <item h="1" x="99"/>
        <item t="default"/>
      </items>
    </pivotField>
    <pivotField showAll="0"/>
    <pivotField showAll="0"/>
    <pivotField showAll="0"/>
    <pivotField showAll="0"/>
    <pivotField axis="axisRow" multipleItemSelectionAllowed="1" showAll="0" sortType="ascending">
      <items count="6">
        <item x="2"/>
        <item h="1" x="1"/>
        <item x="0"/>
        <item h="1"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m="1" x="15"/>
        <item x="6"/>
        <item x="2"/>
        <item x="0"/>
        <item x="5"/>
        <item x="4"/>
        <item x="1"/>
        <item x="3"/>
        <item x="1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axis="axisPage" multipleItemSelectionAllowed="1" showAll="0" sortType="ascending" defaultSubtotal="0">
      <items count="4">
        <item h="1" x="1"/>
        <item h="1" x="0"/>
        <item x="2"/>
        <item h="1" x="3"/>
      </items>
    </pivotField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x="2"/>
        <item x="13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3"/>
  </rowFields>
  <rowItems count="3">
    <i>
      <x/>
    </i>
    <i>
      <x v="2"/>
    </i>
    <i t="grand">
      <x/>
    </i>
  </rowItems>
  <colItems count="1">
    <i/>
  </colItems>
  <pageFields count="4">
    <pageField fld="36" hier="-1"/>
    <pageField fld="27" hier="-1"/>
    <pageField fld="34" hier="-1"/>
    <pageField fld="8" hier="-1"/>
  </pageFields>
  <dataFields count="1">
    <dataField name="Cuenta de Cargas" fld="28" subtotal="count" baseField="0" baseItem="0"/>
  </dataFields>
  <formats count="54">
    <format dxfId="802">
      <pivotArea grandRow="1" outline="0" collapsedLevelsAreSubtotals="1" fieldPosition="0"/>
    </format>
    <format dxfId="801">
      <pivotArea grandRow="1" outline="0" collapsedLevelsAreSubtotals="1" fieldPosition="0"/>
    </format>
    <format dxfId="800">
      <pivotArea outline="0" collapsedLevelsAreSubtotals="1" fieldPosition="0"/>
    </format>
    <format dxfId="799">
      <pivotArea outline="0" collapsedLevelsAreSubtotals="1" fieldPosition="0"/>
    </format>
    <format dxfId="798">
      <pivotArea outline="0" collapsedLevelsAreSubtotals="1" fieldPosition="0"/>
    </format>
    <format dxfId="797">
      <pivotArea type="all" dataOnly="0" outline="0" fieldPosition="0"/>
    </format>
    <format dxfId="796">
      <pivotArea outline="0" collapsedLevelsAreSubtotals="1" fieldPosition="0"/>
    </format>
    <format dxfId="795">
      <pivotArea field="15" type="button" dataOnly="0" labelOnly="1" outline="0"/>
    </format>
    <format dxfId="794">
      <pivotArea dataOnly="0" labelOnly="1" outline="0" axis="axisValues" fieldPosition="0"/>
    </format>
    <format dxfId="793">
      <pivotArea dataOnly="0" labelOnly="1" grandRow="1" outline="0" fieldPosition="0"/>
    </format>
    <format dxfId="792">
      <pivotArea dataOnly="0" labelOnly="1" outline="0" axis="axisValues" fieldPosition="0"/>
    </format>
    <format dxfId="791">
      <pivotArea type="all" dataOnly="0" outline="0" fieldPosition="0"/>
    </format>
    <format dxfId="790">
      <pivotArea outline="0" collapsedLevelsAreSubtotals="1" fieldPosition="0"/>
    </format>
    <format dxfId="789">
      <pivotArea field="15" type="button" dataOnly="0" labelOnly="1" outline="0"/>
    </format>
    <format dxfId="788">
      <pivotArea dataOnly="0" labelOnly="1" outline="0" axis="axisValues" fieldPosition="0"/>
    </format>
    <format dxfId="787">
      <pivotArea dataOnly="0" labelOnly="1" grandRow="1" outline="0" fieldPosition="0"/>
    </format>
    <format dxfId="786">
      <pivotArea dataOnly="0" labelOnly="1" outline="0" axis="axisValues" fieldPosition="0"/>
    </format>
    <format dxfId="785">
      <pivotArea type="all" dataOnly="0" outline="0" fieldPosition="0"/>
    </format>
    <format dxfId="784">
      <pivotArea outline="0" collapsedLevelsAreSubtotals="1" fieldPosition="0"/>
    </format>
    <format dxfId="783">
      <pivotArea type="origin" dataOnly="0" labelOnly="1" outline="0" fieldPosition="0"/>
    </format>
    <format dxfId="782">
      <pivotArea field="31" type="button" dataOnly="0" labelOnly="1" outline="0"/>
    </format>
    <format dxfId="781">
      <pivotArea type="topRight" dataOnly="0" labelOnly="1" outline="0" fieldPosition="0"/>
    </format>
    <format dxfId="780">
      <pivotArea field="15" type="button" dataOnly="0" labelOnly="1" outline="0"/>
    </format>
    <format dxfId="779">
      <pivotArea dataOnly="0" labelOnly="1" grandRow="1" outline="0" fieldPosition="0"/>
    </format>
    <format dxfId="778">
      <pivotArea dataOnly="0" labelOnly="1" grandCol="1" outline="0" fieldPosition="0"/>
    </format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31" type="button" dataOnly="0" labelOnly="1" outline="0"/>
    </format>
    <format dxfId="773">
      <pivotArea type="topRight" dataOnly="0" labelOnly="1" outline="0" fieldPosition="0"/>
    </format>
    <format dxfId="772">
      <pivotArea field="15" type="button" dataOnly="0" labelOnly="1" outline="0"/>
    </format>
    <format dxfId="771">
      <pivotArea dataOnly="0" labelOnly="1" grandRow="1" outline="0" fieldPosition="0"/>
    </format>
    <format dxfId="770">
      <pivotArea dataOnly="0" labelOnly="1" grandCol="1" outline="0" fieldPosition="0"/>
    </format>
    <format dxfId="769">
      <pivotArea field="31" type="button" dataOnly="0" labelOnly="1" outline="0"/>
    </format>
    <format dxfId="768">
      <pivotArea type="all" dataOnly="0" outline="0" fieldPosition="0"/>
    </format>
    <format dxfId="767">
      <pivotArea outline="0" collapsedLevelsAreSubtotals="1" fieldPosition="0"/>
    </format>
    <format dxfId="766">
      <pivotArea type="origin" dataOnly="0" labelOnly="1" outline="0" fieldPosition="0"/>
    </format>
    <format dxfId="765">
      <pivotArea field="31" type="button" dataOnly="0" labelOnly="1" outline="0"/>
    </format>
    <format dxfId="764">
      <pivotArea type="topRight" dataOnly="0" labelOnly="1" outline="0" fieldPosition="0"/>
    </format>
    <format dxfId="763">
      <pivotArea field="15" type="button" dataOnly="0" labelOnly="1" outline="0"/>
    </format>
    <format dxfId="762">
      <pivotArea dataOnly="0" labelOnly="1" grandRow="1" outline="0" fieldPosition="0"/>
    </format>
    <format dxfId="761">
      <pivotArea dataOnly="0" labelOnly="1" grandCol="1" outline="0" fieldPosition="0"/>
    </format>
    <format dxfId="760">
      <pivotArea type="all" dataOnly="0" outline="0" fieldPosition="0"/>
    </format>
    <format dxfId="759">
      <pivotArea outline="0" collapsedLevelsAreSubtotals="1" fieldPosition="0"/>
    </format>
    <format dxfId="758">
      <pivotArea dataOnly="0" labelOnly="1" grandRow="1" outline="0" fieldPosition="0"/>
    </format>
    <format dxfId="757">
      <pivotArea dataOnly="0" labelOnly="1" grandCol="1" outline="0" fieldPosition="0"/>
    </format>
    <format dxfId="756">
      <pivotArea type="all" dataOnly="0" outline="0" fieldPosition="0"/>
    </format>
    <format dxfId="755">
      <pivotArea outline="0" collapsedLevelsAreSubtotals="1" fieldPosition="0"/>
    </format>
    <format dxfId="754">
      <pivotArea dataOnly="0" labelOnly="1" grandRow="1" outline="0" fieldPosition="0"/>
    </format>
    <format dxfId="753">
      <pivotArea dataOnly="0" labelOnly="1" grandCol="1" outline="0" fieldPosition="0"/>
    </format>
    <format dxfId="752">
      <pivotArea outline="0" collapsedLevelsAreSubtotals="1" fieldPosition="0"/>
    </format>
    <format dxfId="751">
      <pivotArea outline="0" collapsedLevelsAreSubtotals="1" fieldPosition="0"/>
    </format>
    <format dxfId="750">
      <pivotArea outline="0" collapsedLevelsAreSubtotals="1" fieldPosition="0"/>
    </format>
    <format dxfId="749">
      <pivotArea outline="0" collapsedLevelsAreSubtotals="1" fieldPosition="0"/>
    </format>
  </formats>
  <chartFormats count="1">
    <chartFormat chart="4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0.xml><?xml version="1.0" encoding="utf-8"?>
<pivotTableDefinition xmlns="http://schemas.openxmlformats.org/spreadsheetml/2006/main" name="TablaDinámica5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0" colHeaderCaption="Planificado">
  <location ref="R9:S12" firstHeaderRow="1" firstDataRow="1" firstDataCol="1" rowPageCount="6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Page" multipleItemSelectionAllowed="1" showAll="0">
      <items count="102">
        <item h="1" x="35"/>
        <item h="1" x="22"/>
        <item h="1" x="2"/>
        <item h="1" x="8"/>
        <item h="1" x="21"/>
        <item h="1" x="57"/>
        <item h="1" x="85"/>
        <item h="1" x="87"/>
        <item h="1" x="77"/>
        <item h="1" x="66"/>
        <item h="1" x="18"/>
        <item h="1" x="6"/>
        <item h="1" x="86"/>
        <item h="1" x="40"/>
        <item h="1" x="76"/>
        <item h="1" x="90"/>
        <item h="1" x="32"/>
        <item h="1" x="71"/>
        <item h="1" x="63"/>
        <item h="1" x="93"/>
        <item h="1" x="51"/>
        <item h="1" x="33"/>
        <item h="1" x="7"/>
        <item h="1" x="9"/>
        <item h="1" x="16"/>
        <item h="1" x="94"/>
        <item h="1" x="53"/>
        <item h="1" x="10"/>
        <item h="1" x="60"/>
        <item h="1" x="43"/>
        <item h="1" x="45"/>
        <item h="1" x="24"/>
        <item h="1" x="26"/>
        <item h="1" x="46"/>
        <item h="1" x="88"/>
        <item h="1" x="68"/>
        <item h="1" x="78"/>
        <item h="1" x="79"/>
        <item h="1" x="13"/>
        <item h="1" x="62"/>
        <item h="1" x="31"/>
        <item h="1" x="48"/>
        <item h="1" x="47"/>
        <item h="1" x="50"/>
        <item h="1" x="5"/>
        <item h="1" x="41"/>
        <item h="1" x="84"/>
        <item h="1" x="52"/>
        <item h="1" x="39"/>
        <item h="1" x="11"/>
        <item h="1" x="1"/>
        <item h="1" x="49"/>
        <item h="1" x="28"/>
        <item x="25"/>
        <item h="1" x="65"/>
        <item h="1" x="75"/>
        <item h="1" x="82"/>
        <item h="1" x="36"/>
        <item h="1" x="74"/>
        <item h="1" x="34"/>
        <item h="1" x="91"/>
        <item h="1" x="73"/>
        <item h="1" x="58"/>
        <item h="1" x="96"/>
        <item h="1" x="59"/>
        <item h="1" x="80"/>
        <item h="1" x="69"/>
        <item h="1" x="72"/>
        <item h="1" x="64"/>
        <item h="1" x="29"/>
        <item h="1" x="55"/>
        <item h="1" x="27"/>
        <item h="1" x="92"/>
        <item h="1" x="3"/>
        <item h="1" x="20"/>
        <item h="1" x="23"/>
        <item h="1" x="37"/>
        <item h="1" x="4"/>
        <item h="1" x="89"/>
        <item h="1" x="56"/>
        <item h="1" x="61"/>
        <item h="1" x="83"/>
        <item h="1" x="44"/>
        <item h="1" x="95"/>
        <item h="1" x="14"/>
        <item h="1" x="0"/>
        <item h="1" x="19"/>
        <item h="1" x="54"/>
        <item h="1" x="67"/>
        <item h="1" x="81"/>
        <item h="1" x="17"/>
        <item h="1" x="38"/>
        <item h="1" x="12"/>
        <item h="1" x="42"/>
        <item h="1" x="30"/>
        <item h="1" x="15"/>
        <item h="1" x="70"/>
        <item h="1" x="100"/>
        <item h="1" x="97"/>
        <item h="1" x="98"/>
        <item h="1" x="99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m="1" x="15"/>
        <item x="6"/>
        <item x="2"/>
        <item x="0"/>
        <item x="5"/>
        <item x="4"/>
        <item x="1"/>
        <item x="3"/>
        <item x="1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axis="axisRow" showAll="0" sortType="ascending">
      <items count="9">
        <item n=" NO" m="1" x="6"/>
        <item x="3"/>
        <item x="4"/>
        <item x="2"/>
        <item x="1"/>
        <item n="SÍ" m="1" x="7"/>
        <item x="0"/>
        <item x="5"/>
        <item t="default"/>
      </items>
    </pivotField>
    <pivotField axis="axisPage" dataField="1" multipleItemSelectionAllowed="1" showAll="0">
      <items count="4">
        <item h="1" x="1"/>
        <item x="0"/>
        <item h="1" x="2"/>
        <item t="default"/>
      </items>
    </pivotField>
    <pivotField showAll="0"/>
    <pivotField axis="axisPage" multipleItemSelectionAllowed="1" showAll="0" sortType="ascending" defaultSubtotal="0">
      <items count="4">
        <item h="1" x="1"/>
        <item h="1" x="0"/>
        <item x="2"/>
        <item h="1" x="3"/>
      </items>
    </pivotField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x="2"/>
        <item x="13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1"/>
  </rowFields>
  <rowItems count="3">
    <i>
      <x v="3"/>
    </i>
    <i>
      <x v="6"/>
    </i>
    <i t="grand">
      <x/>
    </i>
  </rowItems>
  <colItems count="1">
    <i/>
  </colItems>
  <pageFields count="6">
    <pageField fld="36" hier="-1"/>
    <pageField fld="13" hier="-1"/>
    <pageField fld="27" hier="-1"/>
    <pageField fld="34" hier="-1"/>
    <pageField fld="8" hier="-1"/>
    <pageField fld="32" hier="-1"/>
  </pageFields>
  <dataFields count="1">
    <dataField name="Suma de Cumplimiento Hora NO" fld="32" baseField="31" baseItem="3"/>
  </dataFields>
  <formats count="54">
    <format dxfId="856">
      <pivotArea grandRow="1" outline="0" collapsedLevelsAreSubtotals="1" fieldPosition="0"/>
    </format>
    <format dxfId="855">
      <pivotArea grandRow="1" outline="0" collapsedLevelsAreSubtotals="1" fieldPosition="0"/>
    </format>
    <format dxfId="854">
      <pivotArea outline="0" collapsedLevelsAreSubtotals="1" fieldPosition="0"/>
    </format>
    <format dxfId="853">
      <pivotArea outline="0" collapsedLevelsAreSubtotals="1" fieldPosition="0"/>
    </format>
    <format dxfId="852">
      <pivotArea outline="0" collapsedLevelsAreSubtotals="1" fieldPosition="0"/>
    </format>
    <format dxfId="851">
      <pivotArea type="all" dataOnly="0" outline="0" fieldPosition="0"/>
    </format>
    <format dxfId="850">
      <pivotArea outline="0" collapsedLevelsAreSubtotals="1" fieldPosition="0"/>
    </format>
    <format dxfId="849">
      <pivotArea field="15" type="button" dataOnly="0" labelOnly="1" outline="0"/>
    </format>
    <format dxfId="848">
      <pivotArea dataOnly="0" labelOnly="1" outline="0" axis="axisValues" fieldPosition="0"/>
    </format>
    <format dxfId="847">
      <pivotArea dataOnly="0" labelOnly="1" grandRow="1" outline="0" fieldPosition="0"/>
    </format>
    <format dxfId="846">
      <pivotArea dataOnly="0" labelOnly="1" outline="0" axis="axisValues" fieldPosition="0"/>
    </format>
    <format dxfId="845">
      <pivotArea type="all" dataOnly="0" outline="0" fieldPosition="0"/>
    </format>
    <format dxfId="844">
      <pivotArea outline="0" collapsedLevelsAreSubtotals="1" fieldPosition="0"/>
    </format>
    <format dxfId="843">
      <pivotArea field="15" type="button" dataOnly="0" labelOnly="1" outline="0"/>
    </format>
    <format dxfId="842">
      <pivotArea dataOnly="0" labelOnly="1" outline="0" axis="axisValues" fieldPosition="0"/>
    </format>
    <format dxfId="841">
      <pivotArea dataOnly="0" labelOnly="1" grandRow="1" outline="0" fieldPosition="0"/>
    </format>
    <format dxfId="840">
      <pivotArea dataOnly="0" labelOnly="1" outline="0" axis="axisValues" fieldPosition="0"/>
    </format>
    <format dxfId="839">
      <pivotArea type="all" dataOnly="0" outline="0" fieldPosition="0"/>
    </format>
    <format dxfId="838">
      <pivotArea outline="0" collapsedLevelsAreSubtotals="1" fieldPosition="0"/>
    </format>
    <format dxfId="837">
      <pivotArea type="origin" dataOnly="0" labelOnly="1" outline="0" fieldPosition="0"/>
    </format>
    <format dxfId="836">
      <pivotArea field="31" type="button" dataOnly="0" labelOnly="1" outline="0" axis="axisRow" fieldPosition="0"/>
    </format>
    <format dxfId="835">
      <pivotArea type="topRight" dataOnly="0" labelOnly="1" outline="0" fieldPosition="0"/>
    </format>
    <format dxfId="834">
      <pivotArea field="15" type="button" dataOnly="0" labelOnly="1" outline="0"/>
    </format>
    <format dxfId="833">
      <pivotArea dataOnly="0" labelOnly="1" grandRow="1" outline="0" fieldPosition="0"/>
    </format>
    <format dxfId="832">
      <pivotArea dataOnly="0" labelOnly="1" grandCol="1" outline="0" fieldPosition="0"/>
    </format>
    <format dxfId="831">
      <pivotArea type="all" dataOnly="0" outline="0" fieldPosition="0"/>
    </format>
    <format dxfId="830">
      <pivotArea outline="0" collapsedLevelsAreSubtotals="1" fieldPosition="0"/>
    </format>
    <format dxfId="829">
      <pivotArea type="origin" dataOnly="0" labelOnly="1" outline="0" fieldPosition="0"/>
    </format>
    <format dxfId="828">
      <pivotArea field="31" type="button" dataOnly="0" labelOnly="1" outline="0" axis="axisRow" fieldPosition="0"/>
    </format>
    <format dxfId="827">
      <pivotArea type="topRight" dataOnly="0" labelOnly="1" outline="0" fieldPosition="0"/>
    </format>
    <format dxfId="826">
      <pivotArea field="15" type="button" dataOnly="0" labelOnly="1" outline="0"/>
    </format>
    <format dxfId="825">
      <pivotArea dataOnly="0" labelOnly="1" grandRow="1" outline="0" fieldPosition="0"/>
    </format>
    <format dxfId="824">
      <pivotArea dataOnly="0" labelOnly="1" grandCol="1" outline="0" fieldPosition="0"/>
    </format>
    <format dxfId="823">
      <pivotArea field="31" type="button" dataOnly="0" labelOnly="1" outline="0" axis="axisRow" fieldPosition="0"/>
    </format>
    <format dxfId="822">
      <pivotArea type="all" dataOnly="0" outline="0" fieldPosition="0"/>
    </format>
    <format dxfId="821">
      <pivotArea outline="0" collapsedLevelsAreSubtotals="1" fieldPosition="0"/>
    </format>
    <format dxfId="820">
      <pivotArea type="origin" dataOnly="0" labelOnly="1" outline="0" fieldPosition="0"/>
    </format>
    <format dxfId="819">
      <pivotArea field="31" type="button" dataOnly="0" labelOnly="1" outline="0" axis="axisRow" fieldPosition="0"/>
    </format>
    <format dxfId="818">
      <pivotArea type="topRight" dataOnly="0" labelOnly="1" outline="0" fieldPosition="0"/>
    </format>
    <format dxfId="817">
      <pivotArea field="15" type="button" dataOnly="0" labelOnly="1" outline="0"/>
    </format>
    <format dxfId="816">
      <pivotArea dataOnly="0" labelOnly="1" grandRow="1" outline="0" fieldPosition="0"/>
    </format>
    <format dxfId="815">
      <pivotArea dataOnly="0" labelOnly="1" grandCol="1" outline="0" fieldPosition="0"/>
    </format>
    <format dxfId="814">
      <pivotArea type="all" dataOnly="0" outline="0" fieldPosition="0"/>
    </format>
    <format dxfId="813">
      <pivotArea outline="0" collapsedLevelsAreSubtotals="1" fieldPosition="0"/>
    </format>
    <format dxfId="812">
      <pivotArea dataOnly="0" labelOnly="1" grandRow="1" outline="0" fieldPosition="0"/>
    </format>
    <format dxfId="811">
      <pivotArea dataOnly="0" labelOnly="1" grandCol="1" outline="0" fieldPosition="0"/>
    </format>
    <format dxfId="810">
      <pivotArea type="all" dataOnly="0" outline="0" fieldPosition="0"/>
    </format>
    <format dxfId="809">
      <pivotArea outline="0" collapsedLevelsAreSubtotals="1" fieldPosition="0"/>
    </format>
    <format dxfId="808">
      <pivotArea dataOnly="0" labelOnly="1" grandRow="1" outline="0" fieldPosition="0"/>
    </format>
    <format dxfId="807">
      <pivotArea dataOnly="0" labelOnly="1" grandCol="1" outline="0" fieldPosition="0"/>
    </format>
    <format dxfId="806">
      <pivotArea outline="0" collapsedLevelsAreSubtotals="1" fieldPosition="0"/>
    </format>
    <format dxfId="805">
      <pivotArea outline="0" collapsedLevelsAreSubtotals="1" fieldPosition="0"/>
    </format>
    <format dxfId="804">
      <pivotArea outline="0" collapsedLevelsAreSubtotals="1" fieldPosition="0"/>
    </format>
    <format dxfId="80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1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0" colHeaderCaption="Planificado">
  <location ref="O8:P9" firstHeaderRow="0" firstDataRow="1" firstDataCol="0" rowPageCount="5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Page" multipleItemSelectionAllowed="1" showAll="0">
      <items count="102">
        <item h="1" x="35"/>
        <item h="1" x="22"/>
        <item h="1" x="2"/>
        <item h="1" x="8"/>
        <item h="1" x="21"/>
        <item h="1" x="57"/>
        <item h="1" x="85"/>
        <item h="1" x="87"/>
        <item h="1" x="77"/>
        <item h="1" x="66"/>
        <item h="1" x="18"/>
        <item h="1" x="6"/>
        <item h="1" x="86"/>
        <item h="1" x="40"/>
        <item h="1" x="76"/>
        <item h="1" x="90"/>
        <item h="1" x="32"/>
        <item h="1" x="71"/>
        <item h="1" x="63"/>
        <item h="1" x="93"/>
        <item h="1" x="51"/>
        <item h="1" x="33"/>
        <item h="1" x="7"/>
        <item h="1" x="9"/>
        <item h="1" x="16"/>
        <item h="1" x="94"/>
        <item h="1" x="53"/>
        <item h="1" x="10"/>
        <item h="1" x="60"/>
        <item h="1" x="43"/>
        <item h="1" x="45"/>
        <item h="1" x="24"/>
        <item h="1" x="26"/>
        <item h="1" x="46"/>
        <item h="1" x="88"/>
        <item h="1" x="68"/>
        <item h="1" x="78"/>
        <item h="1" x="79"/>
        <item h="1" x="13"/>
        <item h="1" x="62"/>
        <item h="1" x="31"/>
        <item h="1" x="48"/>
        <item h="1" x="47"/>
        <item h="1" x="50"/>
        <item h="1" x="5"/>
        <item h="1" x="41"/>
        <item h="1" x="84"/>
        <item h="1" x="52"/>
        <item h="1" x="39"/>
        <item h="1" x="11"/>
        <item h="1" x="1"/>
        <item h="1" x="49"/>
        <item h="1" x="28"/>
        <item x="25"/>
        <item h="1" x="65"/>
        <item h="1" x="75"/>
        <item h="1" x="82"/>
        <item h="1" x="36"/>
        <item h="1" x="74"/>
        <item h="1" x="34"/>
        <item h="1" x="91"/>
        <item h="1" x="73"/>
        <item h="1" x="58"/>
        <item h="1" x="96"/>
        <item h="1" x="59"/>
        <item h="1" x="80"/>
        <item h="1" x="69"/>
        <item h="1" x="72"/>
        <item h="1" x="64"/>
        <item h="1" x="29"/>
        <item h="1" x="55"/>
        <item h="1" x="27"/>
        <item h="1" x="92"/>
        <item h="1" x="3"/>
        <item h="1" x="20"/>
        <item h="1" x="23"/>
        <item h="1" x="37"/>
        <item h="1" x="4"/>
        <item h="1" x="89"/>
        <item h="1" x="56"/>
        <item h="1" x="61"/>
        <item h="1" x="83"/>
        <item h="1" x="44"/>
        <item h="1" x="95"/>
        <item h="1" x="14"/>
        <item h="1" x="0"/>
        <item h="1" x="19"/>
        <item h="1" x="54"/>
        <item h="1" x="67"/>
        <item h="1" x="81"/>
        <item h="1" x="17"/>
        <item h="1" x="38"/>
        <item h="1" x="12"/>
        <item h="1" x="42"/>
        <item h="1" x="30"/>
        <item h="1" x="15"/>
        <item h="1" x="70"/>
        <item h="1" x="100"/>
        <item h="1" x="97"/>
        <item h="1" x="98"/>
        <item h="1" x="99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multipleItemSelectionAllowed="1" showAll="0">
      <items count="18">
        <item x="9"/>
        <item x="7"/>
        <item x="11"/>
        <item x="8"/>
        <item m="1" x="16"/>
        <item m="1" x="14"/>
        <item m="1" x="13"/>
        <item x="10"/>
        <item m="1" x="15"/>
        <item x="6"/>
        <item x="2"/>
        <item x="0"/>
        <item x="5"/>
        <item x="4"/>
        <item x="1"/>
        <item x="3"/>
        <item x="1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axis="axisPage" multipleItemSelectionAllowed="1" showAll="0" sortType="ascending" defaultSubtotal="0">
      <items count="4">
        <item h="1" x="1"/>
        <item h="1" x="0"/>
        <item x="2"/>
        <item h="1" x="3"/>
      </items>
    </pivotField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x="2"/>
        <item x="13"/>
        <item x="12"/>
        <item t="default"/>
      </items>
    </pivotField>
    <pivotField showAll="0" defaultSubtotal="0"/>
    <pivotField dataField="1"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5">
    <pageField fld="36" hier="-1"/>
    <pageField fld="13" hier="-1"/>
    <pageField fld="27" hier="-1"/>
    <pageField fld="34" hier="-1"/>
    <pageField fld="8" hier="-1"/>
  </pageFields>
  <dataFields count="2">
    <dataField name="Suma de % CUMPLE" fld="42" baseField="0" baseItem="0" numFmtId="10"/>
    <dataField name="Suma de % NO CUMPLE" fld="38" baseField="0" baseItem="0" numFmtId="10"/>
  </dataFields>
  <formats count="55">
    <format dxfId="911">
      <pivotArea grandRow="1" outline="0" collapsedLevelsAreSubtotals="1" fieldPosition="0"/>
    </format>
    <format dxfId="910">
      <pivotArea grandRow="1" outline="0" collapsedLevelsAreSubtotals="1" fieldPosition="0"/>
    </format>
    <format dxfId="909">
      <pivotArea outline="0" collapsedLevelsAreSubtotals="1" fieldPosition="0"/>
    </format>
    <format dxfId="908">
      <pivotArea outline="0" collapsedLevelsAreSubtotals="1" fieldPosition="0"/>
    </format>
    <format dxfId="907">
      <pivotArea outline="0" collapsedLevelsAreSubtotals="1" fieldPosition="0"/>
    </format>
    <format dxfId="906">
      <pivotArea type="all" dataOnly="0" outline="0" fieldPosition="0"/>
    </format>
    <format dxfId="905">
      <pivotArea outline="0" collapsedLevelsAreSubtotals="1" fieldPosition="0"/>
    </format>
    <format dxfId="904">
      <pivotArea field="15" type="button" dataOnly="0" labelOnly="1" outline="0"/>
    </format>
    <format dxfId="903">
      <pivotArea dataOnly="0" labelOnly="1" outline="0" axis="axisValues" fieldPosition="0"/>
    </format>
    <format dxfId="902">
      <pivotArea dataOnly="0" labelOnly="1" grandRow="1" outline="0" fieldPosition="0"/>
    </format>
    <format dxfId="901">
      <pivotArea dataOnly="0" labelOnly="1" outline="0" axis="axisValues" fieldPosition="0"/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field="15" type="button" dataOnly="0" labelOnly="1" outline="0"/>
    </format>
    <format dxfId="897">
      <pivotArea dataOnly="0" labelOnly="1" outline="0" axis="axisValues" fieldPosition="0"/>
    </format>
    <format dxfId="896">
      <pivotArea dataOnly="0" labelOnly="1" grandRow="1" outline="0" fieldPosition="0"/>
    </format>
    <format dxfId="895">
      <pivotArea dataOnly="0" labelOnly="1" outline="0" axis="axisValues" fieldPosition="0"/>
    </format>
    <format dxfId="894">
      <pivotArea type="all" dataOnly="0" outline="0" fieldPosition="0"/>
    </format>
    <format dxfId="893">
      <pivotArea outline="0" collapsedLevelsAreSubtotals="1" fieldPosition="0"/>
    </format>
    <format dxfId="892">
      <pivotArea type="origin" dataOnly="0" labelOnly="1" outline="0" fieldPosition="0"/>
    </format>
    <format dxfId="891">
      <pivotArea field="31" type="button" dataOnly="0" labelOnly="1" outline="0"/>
    </format>
    <format dxfId="890">
      <pivotArea type="topRight" dataOnly="0" labelOnly="1" outline="0" fieldPosition="0"/>
    </format>
    <format dxfId="889">
      <pivotArea field="15" type="button" dataOnly="0" labelOnly="1" outline="0"/>
    </format>
    <format dxfId="888">
      <pivotArea dataOnly="0" labelOnly="1" grandRow="1" outline="0" fieldPosition="0"/>
    </format>
    <format dxfId="887">
      <pivotArea dataOnly="0" labelOnly="1" grandCol="1" outline="0" fieldPosition="0"/>
    </format>
    <format dxfId="886">
      <pivotArea type="all" dataOnly="0" outline="0" fieldPosition="0"/>
    </format>
    <format dxfId="885">
      <pivotArea outline="0" collapsedLevelsAreSubtotals="1" fieldPosition="0"/>
    </format>
    <format dxfId="884">
      <pivotArea type="origin" dataOnly="0" labelOnly="1" outline="0" fieldPosition="0"/>
    </format>
    <format dxfId="883">
      <pivotArea field="31" type="button" dataOnly="0" labelOnly="1" outline="0"/>
    </format>
    <format dxfId="882">
      <pivotArea type="topRight" dataOnly="0" labelOnly="1" outline="0" fieldPosition="0"/>
    </format>
    <format dxfId="881">
      <pivotArea field="15" type="button" dataOnly="0" labelOnly="1" outline="0"/>
    </format>
    <format dxfId="880">
      <pivotArea dataOnly="0" labelOnly="1" grandRow="1" outline="0" fieldPosition="0"/>
    </format>
    <format dxfId="879">
      <pivotArea dataOnly="0" labelOnly="1" grandCol="1" outline="0" fieldPosition="0"/>
    </format>
    <format dxfId="878">
      <pivotArea field="31" type="button" dataOnly="0" labelOnly="1" outline="0"/>
    </format>
    <format dxfId="877">
      <pivotArea type="all" dataOnly="0" outline="0" fieldPosition="0"/>
    </format>
    <format dxfId="876">
      <pivotArea outline="0" collapsedLevelsAreSubtotals="1" fieldPosition="0"/>
    </format>
    <format dxfId="875">
      <pivotArea type="origin" dataOnly="0" labelOnly="1" outline="0" fieldPosition="0"/>
    </format>
    <format dxfId="874">
      <pivotArea field="31" type="button" dataOnly="0" labelOnly="1" outline="0"/>
    </format>
    <format dxfId="873">
      <pivotArea type="topRight" dataOnly="0" labelOnly="1" outline="0" fieldPosition="0"/>
    </format>
    <format dxfId="872">
      <pivotArea field="15" type="button" dataOnly="0" labelOnly="1" outline="0"/>
    </format>
    <format dxfId="871">
      <pivotArea dataOnly="0" labelOnly="1" grandRow="1" outline="0" fieldPosition="0"/>
    </format>
    <format dxfId="870">
      <pivotArea dataOnly="0" labelOnly="1" grandCol="1" outline="0" fieldPosition="0"/>
    </format>
    <format dxfId="869">
      <pivotArea type="all" dataOnly="0" outline="0" fieldPosition="0"/>
    </format>
    <format dxfId="868">
      <pivotArea outline="0" collapsedLevelsAreSubtotals="1" fieldPosition="0"/>
    </format>
    <format dxfId="867">
      <pivotArea dataOnly="0" labelOnly="1" grandRow="1" outline="0" fieldPosition="0"/>
    </format>
    <format dxfId="866">
      <pivotArea dataOnly="0" labelOnly="1" grandCol="1" outline="0" fieldPosition="0"/>
    </format>
    <format dxfId="865">
      <pivotArea type="all" dataOnly="0" outline="0" fieldPosition="0"/>
    </format>
    <format dxfId="864">
      <pivotArea outline="0" collapsedLevelsAreSubtotals="1" fieldPosition="0"/>
    </format>
    <format dxfId="863">
      <pivotArea dataOnly="0" labelOnly="1" grandRow="1" outline="0" fieldPosition="0"/>
    </format>
    <format dxfId="862">
      <pivotArea dataOnly="0" labelOnly="1" grandCol="1" outline="0" fieldPosition="0"/>
    </format>
    <format dxfId="861">
      <pivotArea outline="0" collapsedLevelsAreSubtotals="1" fieldPosition="0"/>
    </format>
    <format dxfId="860">
      <pivotArea outline="0" collapsedLevelsAreSubtotals="1" fieldPosition="0"/>
    </format>
    <format dxfId="859">
      <pivotArea outline="0" collapsedLevelsAreSubtotals="1" fieldPosition="0"/>
    </format>
    <format dxfId="858">
      <pivotArea outline="0" collapsedLevelsAreSubtotals="1" fieldPosition="0"/>
    </format>
    <format dxfId="8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2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9" colHeaderCaption="Planificado">
  <location ref="O20:P26" firstHeaderRow="1" firstDataRow="1" firstDataCol="1" rowPageCount="5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multipleItemSelectionAllowed="1" showAll="0" includeNewItemsInFilter="1"/>
    <pivotField showAll="0"/>
    <pivotField numFmtId="164" showAll="0"/>
    <pivotField showAll="0"/>
    <pivotField axis="axisPage" multipleItemSelectionAllowed="1" showAll="0">
      <items count="102">
        <item h="1" x="35"/>
        <item h="1" x="22"/>
        <item h="1" x="2"/>
        <item h="1" x="8"/>
        <item h="1" x="21"/>
        <item h="1" x="57"/>
        <item h="1" x="85"/>
        <item h="1" x="87"/>
        <item h="1" x="77"/>
        <item h="1" x="66"/>
        <item h="1" x="18"/>
        <item h="1" x="6"/>
        <item h="1" x="86"/>
        <item h="1" x="40"/>
        <item h="1" x="76"/>
        <item h="1" x="90"/>
        <item h="1" x="32"/>
        <item h="1" x="71"/>
        <item h="1" x="63"/>
        <item h="1" x="93"/>
        <item h="1" x="51"/>
        <item h="1" x="33"/>
        <item h="1" x="7"/>
        <item h="1" x="9"/>
        <item h="1" x="16"/>
        <item h="1" x="94"/>
        <item h="1" x="53"/>
        <item h="1" x="10"/>
        <item h="1" x="60"/>
        <item h="1" x="43"/>
        <item h="1" x="45"/>
        <item h="1" x="24"/>
        <item h="1" x="26"/>
        <item h="1" x="46"/>
        <item h="1" x="88"/>
        <item h="1" x="68"/>
        <item h="1" x="78"/>
        <item h="1" x="79"/>
        <item h="1" x="13"/>
        <item h="1" x="62"/>
        <item h="1" x="31"/>
        <item h="1" x="48"/>
        <item h="1" x="47"/>
        <item h="1" x="50"/>
        <item h="1" x="5"/>
        <item h="1" x="41"/>
        <item h="1" x="84"/>
        <item h="1" x="52"/>
        <item h="1" x="39"/>
        <item h="1" x="11"/>
        <item h="1" x="1"/>
        <item h="1" x="49"/>
        <item h="1" x="28"/>
        <item x="25"/>
        <item h="1" x="65"/>
        <item h="1" x="75"/>
        <item h="1" x="82"/>
        <item h="1" x="36"/>
        <item h="1" x="74"/>
        <item h="1" x="34"/>
        <item h="1" x="91"/>
        <item h="1" x="73"/>
        <item h="1" x="58"/>
        <item h="1" x="96"/>
        <item h="1" x="59"/>
        <item h="1" x="80"/>
        <item h="1" x="69"/>
        <item h="1" x="72"/>
        <item h="1" x="64"/>
        <item h="1" x="29"/>
        <item h="1" x="55"/>
        <item h="1" x="27"/>
        <item h="1" x="92"/>
        <item h="1" x="3"/>
        <item h="1" x="20"/>
        <item h="1" x="23"/>
        <item h="1" x="37"/>
        <item h="1" x="4"/>
        <item h="1" x="89"/>
        <item h="1" x="56"/>
        <item h="1" x="61"/>
        <item h="1" x="83"/>
        <item h="1" x="44"/>
        <item h="1" x="95"/>
        <item h="1" x="14"/>
        <item h="1" x="0"/>
        <item h="1" x="19"/>
        <item h="1" x="54"/>
        <item h="1" x="67"/>
        <item h="1" x="81"/>
        <item h="1" x="17"/>
        <item h="1" x="38"/>
        <item h="1" x="12"/>
        <item h="1" x="42"/>
        <item h="1" x="30"/>
        <item h="1" x="15"/>
        <item h="1" x="70"/>
        <item h="1" x="100"/>
        <item h="1" x="97"/>
        <item h="1" x="98"/>
        <item h="1" x="99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Row" multipleItemSelectionAllowed="1" showAll="0" sortType="ascending">
      <items count="18">
        <item x="9"/>
        <item x="7"/>
        <item x="11"/>
        <item x="8"/>
        <item m="1" x="16"/>
        <item m="1" x="14"/>
        <item m="1" x="13"/>
        <item x="10"/>
        <item m="1" x="15"/>
        <item x="6"/>
        <item x="2"/>
        <item x="0"/>
        <item x="5"/>
        <item x="4"/>
        <item x="1"/>
        <item x="3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axis="axisPage" multipleItemSelectionAllowed="1" showAll="0" sortType="ascending" defaultSubtotal="0">
      <items count="4">
        <item h="1" x="1"/>
        <item h="1" x="0"/>
        <item x="2"/>
        <item h="1" x="3"/>
      </items>
    </pivotField>
    <pivotField multipleItemSelectionAllowed="1" showAll="0"/>
    <pivotField axis="axisPage" multipleItemSelectionAllowed="1" showAll="0">
      <items count="15">
        <item x="0"/>
        <item x="1"/>
        <item x="3"/>
        <item x="4"/>
        <item x="5"/>
        <item x="6"/>
        <item x="7"/>
        <item x="8"/>
        <item x="9"/>
        <item x="10"/>
        <item x="11"/>
        <item x="2"/>
        <item x="13"/>
        <item x="12"/>
        <item t="default"/>
      </items>
    </pivotField>
    <pivotField showAll="0" defaultSubtotal="0"/>
    <pivotField dragToRow="0" dragToCol="0" dragToPage="0" showAll="0" defaultSubtotal="0"/>
    <pivotField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6">
    <i>
      <x v="1"/>
    </i>
    <i>
      <x v="12"/>
    </i>
    <i>
      <x v="3"/>
    </i>
    <i>
      <x/>
    </i>
    <i>
      <x v="7"/>
    </i>
    <i t="grand">
      <x/>
    </i>
  </rowItems>
  <colItems count="1">
    <i/>
  </colItems>
  <pageFields count="5">
    <pageField fld="36" hier="-1"/>
    <pageField fld="13" hier="-1"/>
    <pageField fld="27" hier="-1"/>
    <pageField fld="34" hier="-1"/>
    <pageField fld="8" hier="-1"/>
  </pageFields>
  <dataFields count="1">
    <dataField name="Cuenta de Cargas" fld="28" subtotal="count" baseField="0" baseItem="0"/>
  </dataFields>
  <formats count="54">
    <format dxfId="965">
      <pivotArea grandRow="1" outline="0" collapsedLevelsAreSubtotals="1" fieldPosition="0"/>
    </format>
    <format dxfId="964">
      <pivotArea grandRow="1" outline="0" collapsedLevelsAreSubtotals="1" fieldPosition="0"/>
    </format>
    <format dxfId="963">
      <pivotArea outline="0" collapsedLevelsAreSubtotals="1" fieldPosition="0"/>
    </format>
    <format dxfId="962">
      <pivotArea outline="0" collapsedLevelsAreSubtotals="1" fieldPosition="0"/>
    </format>
    <format dxfId="961">
      <pivotArea outline="0" collapsedLevelsAreSubtotals="1" fieldPosition="0"/>
    </format>
    <format dxfId="960">
      <pivotArea type="all" dataOnly="0" outline="0" fieldPosition="0"/>
    </format>
    <format dxfId="959">
      <pivotArea outline="0" collapsedLevelsAreSubtotals="1" fieldPosition="0"/>
    </format>
    <format dxfId="958">
      <pivotArea field="15" type="button" dataOnly="0" labelOnly="1" outline="0" axis="axisRow" fieldPosition="0"/>
    </format>
    <format dxfId="957">
      <pivotArea dataOnly="0" labelOnly="1" outline="0" axis="axisValues" fieldPosition="0"/>
    </format>
    <format dxfId="956">
      <pivotArea dataOnly="0" labelOnly="1" grandRow="1" outline="0" fieldPosition="0"/>
    </format>
    <format dxfId="955">
      <pivotArea dataOnly="0" labelOnly="1" outline="0" axis="axisValues" fieldPosition="0"/>
    </format>
    <format dxfId="954">
      <pivotArea type="all" dataOnly="0" outline="0" fieldPosition="0"/>
    </format>
    <format dxfId="953">
      <pivotArea outline="0" collapsedLevelsAreSubtotals="1" fieldPosition="0"/>
    </format>
    <format dxfId="952">
      <pivotArea field="15" type="button" dataOnly="0" labelOnly="1" outline="0" axis="axisRow" fieldPosition="0"/>
    </format>
    <format dxfId="951">
      <pivotArea dataOnly="0" labelOnly="1" outline="0" axis="axisValues" fieldPosition="0"/>
    </format>
    <format dxfId="950">
      <pivotArea dataOnly="0" labelOnly="1" grandRow="1" outline="0" fieldPosition="0"/>
    </format>
    <format dxfId="949">
      <pivotArea dataOnly="0" labelOnly="1" outline="0" axis="axisValues" fieldPosition="0"/>
    </format>
    <format dxfId="948">
      <pivotArea type="all" dataOnly="0" outline="0" fieldPosition="0"/>
    </format>
    <format dxfId="947">
      <pivotArea outline="0" collapsedLevelsAreSubtotals="1" fieldPosition="0"/>
    </format>
    <format dxfId="946">
      <pivotArea type="origin" dataOnly="0" labelOnly="1" outline="0" fieldPosition="0"/>
    </format>
    <format dxfId="945">
      <pivotArea field="31" type="button" dataOnly="0" labelOnly="1" outline="0"/>
    </format>
    <format dxfId="944">
      <pivotArea type="topRight" dataOnly="0" labelOnly="1" outline="0" fieldPosition="0"/>
    </format>
    <format dxfId="943">
      <pivotArea field="15" type="button" dataOnly="0" labelOnly="1" outline="0" axis="axisRow" fieldPosition="0"/>
    </format>
    <format dxfId="942">
      <pivotArea dataOnly="0" labelOnly="1" grandRow="1" outline="0" fieldPosition="0"/>
    </format>
    <format dxfId="941">
      <pivotArea dataOnly="0" labelOnly="1" grandCol="1" outline="0" fieldPosition="0"/>
    </format>
    <format dxfId="940">
      <pivotArea type="all" dataOnly="0" outline="0" fieldPosition="0"/>
    </format>
    <format dxfId="939">
      <pivotArea outline="0" collapsedLevelsAreSubtotals="1" fieldPosition="0"/>
    </format>
    <format dxfId="938">
      <pivotArea type="origin" dataOnly="0" labelOnly="1" outline="0" fieldPosition="0"/>
    </format>
    <format dxfId="937">
      <pivotArea field="31" type="button" dataOnly="0" labelOnly="1" outline="0"/>
    </format>
    <format dxfId="936">
      <pivotArea type="topRight" dataOnly="0" labelOnly="1" outline="0" fieldPosition="0"/>
    </format>
    <format dxfId="935">
      <pivotArea field="15" type="button" dataOnly="0" labelOnly="1" outline="0" axis="axisRow" fieldPosition="0"/>
    </format>
    <format dxfId="934">
      <pivotArea dataOnly="0" labelOnly="1" grandRow="1" outline="0" fieldPosition="0"/>
    </format>
    <format dxfId="933">
      <pivotArea dataOnly="0" labelOnly="1" grandCol="1" outline="0" fieldPosition="0"/>
    </format>
    <format dxfId="932">
      <pivotArea field="31" type="button" dataOnly="0" labelOnly="1" outline="0"/>
    </format>
    <format dxfId="931">
      <pivotArea type="all" dataOnly="0" outline="0" fieldPosition="0"/>
    </format>
    <format dxfId="930">
      <pivotArea outline="0" collapsedLevelsAreSubtotals="1" fieldPosition="0"/>
    </format>
    <format dxfId="929">
      <pivotArea type="origin" dataOnly="0" labelOnly="1" outline="0" fieldPosition="0"/>
    </format>
    <format dxfId="928">
      <pivotArea field="31" type="button" dataOnly="0" labelOnly="1" outline="0"/>
    </format>
    <format dxfId="927">
      <pivotArea type="topRight" dataOnly="0" labelOnly="1" outline="0" fieldPosition="0"/>
    </format>
    <format dxfId="926">
      <pivotArea field="15" type="button" dataOnly="0" labelOnly="1" outline="0" axis="axisRow" fieldPosition="0"/>
    </format>
    <format dxfId="925">
      <pivotArea dataOnly="0" labelOnly="1" grandRow="1" outline="0" fieldPosition="0"/>
    </format>
    <format dxfId="924">
      <pivotArea dataOnly="0" labelOnly="1" grandCol="1" outline="0" fieldPosition="0"/>
    </format>
    <format dxfId="923">
      <pivotArea type="all" dataOnly="0" outline="0" fieldPosition="0"/>
    </format>
    <format dxfId="922">
      <pivotArea outline="0" collapsedLevelsAreSubtotals="1" fieldPosition="0"/>
    </format>
    <format dxfId="921">
      <pivotArea dataOnly="0" labelOnly="1" grandRow="1" outline="0" fieldPosition="0"/>
    </format>
    <format dxfId="920">
      <pivotArea dataOnly="0" labelOnly="1" grandCol="1" outline="0" fieldPosition="0"/>
    </format>
    <format dxfId="919">
      <pivotArea type="all" dataOnly="0" outline="0" fieldPosition="0"/>
    </format>
    <format dxfId="918">
      <pivotArea outline="0" collapsedLevelsAreSubtotals="1" fieldPosition="0"/>
    </format>
    <format dxfId="917">
      <pivotArea dataOnly="0" labelOnly="1" grandRow="1" outline="0" fieldPosition="0"/>
    </format>
    <format dxfId="916">
      <pivotArea dataOnly="0" labelOnly="1" grandCol="1" outline="0" fieldPosition="0"/>
    </format>
    <format dxfId="915">
      <pivotArea outline="0" collapsedLevelsAreSubtotals="1" fieldPosition="0"/>
    </format>
    <format dxfId="914">
      <pivotArea outline="0" collapsedLevelsAreSubtotals="1" fieldPosition="0"/>
    </format>
    <format dxfId="913">
      <pivotArea outline="0" collapsedLevelsAreSubtotals="1" fieldPosition="0"/>
    </format>
    <format dxfId="912">
      <pivotArea outline="0" collapsedLevelsAreSubtotals="1" fieldPosition="0"/>
    </format>
  </formats>
  <chartFormats count="3">
    <chartFormat chart="3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3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" rowHeaderCaption="Planificado">
  <location ref="A34:B37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Row" multipleItemSelectionAllowed="1" showAll="0" includeNewItemsInFilter="1">
      <items count="5">
        <item h="1" x="2"/>
        <item n="No planificado" x="0"/>
        <item n="Sí planificado"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showAll="0"/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multipleItemSelectionAllowed="1" showAll="0"/>
    <pivotField showAll="0"/>
    <pivotField showAll="0"/>
    <pivotField showAll="0"/>
    <pivotField showAll="0" defaultSubtotal="0"/>
    <pivotField showAll="0"/>
    <pivotField axis="axisPage" multipleItemSelectionAllowed="1" showAll="0">
      <items count="15">
        <item n="Enero" h="1" x="0"/>
        <item h="1" x="13"/>
        <item h="1" x="1"/>
        <item x="3"/>
        <item h="1" x="4"/>
        <item h="1" x="5"/>
        <item h="1" x="6"/>
        <item h="1" x="7"/>
        <item h="1" x="8"/>
        <item h="1" x="9"/>
        <item h="1" x="10"/>
        <item h="1" x="11"/>
        <item h="1" x="2"/>
        <item h="1" x="12"/>
        <item t="default"/>
      </items>
    </pivotField>
    <pivotField showAll="0" defaultSubtotal="0"/>
    <pivotField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3">
    <i>
      <x v="1"/>
    </i>
    <i>
      <x v="3"/>
    </i>
    <i t="grand">
      <x/>
    </i>
  </rowItems>
  <colItems count="1">
    <i/>
  </colItems>
  <pageFields count="3">
    <pageField fld="27" hier="-1"/>
    <pageField fld="36" hier="-1"/>
    <pageField fld="13" hier="-1"/>
  </pageFields>
  <dataFields count="1">
    <dataField name="Cuenta de Cargas" fld="28" subtotal="count" baseField="0" baseItem="0"/>
  </dataFields>
  <formats count="46">
    <format dxfId="584">
      <pivotArea collapsedLevelsAreSubtotals="1" fieldPosition="0">
        <references count="1">
          <reference field="36" count="0"/>
        </references>
      </pivotArea>
    </format>
    <format dxfId="583">
      <pivotArea grandRow="1" outline="0" collapsedLevelsAreSubtotals="1" fieldPosition="0"/>
    </format>
    <format dxfId="582">
      <pivotArea grandRow="1" outline="0" collapsedLevelsAreSubtotals="1" fieldPosition="0"/>
    </format>
    <format dxfId="581">
      <pivotArea outline="0" collapsedLevelsAreSubtotals="1" fieldPosition="0"/>
    </format>
    <format dxfId="580">
      <pivotArea outline="0" collapsedLevelsAreSubtotals="1" fieldPosition="0"/>
    </format>
    <format dxfId="579">
      <pivotArea outline="0" collapsedLevelsAreSubtotals="1" fieldPosition="0"/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field="4" type="button" dataOnly="0" labelOnly="1" outline="0" axis="axisRow" fieldPosition="0"/>
    </format>
    <format dxfId="575">
      <pivotArea dataOnly="0" labelOnly="1" outline="0" axis="axisValues" fieldPosition="0"/>
    </format>
    <format dxfId="574">
      <pivotArea dataOnly="0" labelOnly="1" fieldPosition="0">
        <references count="1">
          <reference field="4" count="0"/>
        </references>
      </pivotArea>
    </format>
    <format dxfId="573">
      <pivotArea dataOnly="0" labelOnly="1" grandRow="1" outline="0" fieldPosition="0"/>
    </format>
    <format dxfId="572">
      <pivotArea dataOnly="0" labelOnly="1" outline="0" axis="axisValues" fieldPosition="0"/>
    </format>
    <format dxfId="571">
      <pivotArea type="all" dataOnly="0" outline="0" fieldPosition="0"/>
    </format>
    <format dxfId="570">
      <pivotArea outline="0" collapsedLevelsAreSubtotals="1" fieldPosition="0"/>
    </format>
    <format dxfId="569">
      <pivotArea field="4" type="button" dataOnly="0" labelOnly="1" outline="0" axis="axisRow" fieldPosition="0"/>
    </format>
    <format dxfId="568">
      <pivotArea dataOnly="0" labelOnly="1" outline="0" axis="axisValues" fieldPosition="0"/>
    </format>
    <format dxfId="567">
      <pivotArea dataOnly="0" labelOnly="1" fieldPosition="0">
        <references count="1">
          <reference field="4" count="0"/>
        </references>
      </pivotArea>
    </format>
    <format dxfId="566">
      <pivotArea dataOnly="0" labelOnly="1" grandRow="1" outline="0" fieldPosition="0"/>
    </format>
    <format dxfId="565">
      <pivotArea dataOnly="0" labelOnly="1" outline="0" axis="axisValues" fieldPosition="0"/>
    </format>
    <format dxfId="564">
      <pivotArea type="all" dataOnly="0" outline="0" fieldPosition="0"/>
    </format>
    <format dxfId="563">
      <pivotArea outline="0" collapsedLevelsAreSubtotals="1" fieldPosition="0"/>
    </format>
    <format dxfId="562">
      <pivotArea field="4" type="button" dataOnly="0" labelOnly="1" outline="0" axis="axisRow" fieldPosition="0"/>
    </format>
    <format dxfId="561">
      <pivotArea dataOnly="0" labelOnly="1" outline="0" axis="axisValues" fieldPosition="0"/>
    </format>
    <format dxfId="560">
      <pivotArea dataOnly="0" labelOnly="1" fieldPosition="0">
        <references count="1">
          <reference field="4" count="0"/>
        </references>
      </pivotArea>
    </format>
    <format dxfId="559">
      <pivotArea dataOnly="0" labelOnly="1" grandRow="1" outline="0" fieldPosition="0"/>
    </format>
    <format dxfId="558">
      <pivotArea dataOnly="0" labelOnly="1" outline="0" axis="axisValues" fieldPosition="0"/>
    </format>
    <format dxfId="557">
      <pivotArea type="all" dataOnly="0" outline="0" fieldPosition="0"/>
    </format>
    <format dxfId="556">
      <pivotArea outline="0" collapsedLevelsAreSubtotals="1" fieldPosition="0"/>
    </format>
    <format dxfId="555">
      <pivotArea field="4" type="button" dataOnly="0" labelOnly="1" outline="0" axis="axisRow" fieldPosition="0"/>
    </format>
    <format dxfId="554">
      <pivotArea dataOnly="0" labelOnly="1" outline="0" axis="axisValues" fieldPosition="0"/>
    </format>
    <format dxfId="553">
      <pivotArea dataOnly="0" labelOnly="1" fieldPosition="0">
        <references count="1">
          <reference field="4" count="0"/>
        </references>
      </pivotArea>
    </format>
    <format dxfId="552">
      <pivotArea dataOnly="0" labelOnly="1" grandRow="1" outline="0" fieldPosition="0"/>
    </format>
    <format dxfId="551">
      <pivotArea dataOnly="0" labelOnly="1" outline="0" axis="axisValues" fieldPosition="0"/>
    </format>
    <format dxfId="550">
      <pivotArea type="all" dataOnly="0" outline="0" fieldPosition="0"/>
    </format>
    <format dxfId="549">
      <pivotArea outline="0" collapsedLevelsAreSubtotals="1" fieldPosition="0"/>
    </format>
    <format dxfId="548">
      <pivotArea field="4" type="button" dataOnly="0" labelOnly="1" outline="0" axis="axisRow" fieldPosition="0"/>
    </format>
    <format dxfId="547">
      <pivotArea dataOnly="0" labelOnly="1" outline="0" axis="axisValues" fieldPosition="0"/>
    </format>
    <format dxfId="546">
      <pivotArea dataOnly="0" labelOnly="1" fieldPosition="0">
        <references count="1">
          <reference field="4" count="0"/>
        </references>
      </pivotArea>
    </format>
    <format dxfId="545">
      <pivotArea dataOnly="0" labelOnly="1" grandRow="1" outline="0" fieldPosition="0"/>
    </format>
    <format dxfId="544">
      <pivotArea type="all" dataOnly="0" outline="0" fieldPosition="0"/>
    </format>
    <format dxfId="543">
      <pivotArea outline="0" collapsedLevelsAreSubtotals="1" fieldPosition="0"/>
    </format>
    <format dxfId="542">
      <pivotArea field="4" type="button" dataOnly="0" labelOnly="1" outline="0" axis="axisRow" fieldPosition="0"/>
    </format>
    <format dxfId="541">
      <pivotArea dataOnly="0" labelOnly="1" outline="0" axis="axisValues" fieldPosition="0"/>
    </format>
    <format dxfId="540">
      <pivotArea dataOnly="0" labelOnly="1" fieldPosition="0">
        <references count="1">
          <reference field="4" count="0"/>
        </references>
      </pivotArea>
    </format>
    <format dxfId="539">
      <pivotArea dataOnly="0" labelOnly="1" grandRow="1" outline="0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4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6" colHeaderCaption="Cumple Hora">
  <location ref="A9:E22" firstHeaderRow="1" firstDataRow="2" firstDataCol="1" rowPageCount="5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h="1" x="2"/>
        <item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Row" showAll="0">
      <items count="18">
        <item x="12"/>
        <item x="3"/>
        <item x="1"/>
        <item x="5"/>
        <item x="0"/>
        <item x="2"/>
        <item x="10"/>
        <item m="1" x="13"/>
        <item m="1" x="14"/>
        <item m="1" x="16"/>
        <item x="8"/>
        <item x="11"/>
        <item x="7"/>
        <item x="4"/>
        <item x="6"/>
        <item x="9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showAll="0"/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dataField="1" showAll="0"/>
    <pivotField showAll="0" defaultSubtotal="0"/>
    <pivotField axis="axisPage" multipleItemSelectionAllowed="1" showAll="0">
      <items count="8">
        <item x="1"/>
        <item h="1" x="5"/>
        <item h="1" x="0"/>
        <item h="1" x="2"/>
        <item h="1" x="3"/>
        <item h="1" x="4"/>
        <item h="1" m="1" x="6"/>
        <item t="default"/>
      </items>
    </pivotField>
    <pivotField axis="axisCol"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/>
    <pivotField axis="axisPage" multipleItemSelectionAllowed="1" showAll="0">
      <items count="15">
        <item n="Enero" h="1" x="0"/>
        <item h="1" x="13"/>
        <item h="1" x="1"/>
        <item x="3"/>
        <item h="1" x="4"/>
        <item h="1" x="5"/>
        <item h="1" x="6"/>
        <item h="1" x="7"/>
        <item h="1" x="8"/>
        <item h="1" x="9"/>
        <item h="1" x="10"/>
        <item h="1" x="11"/>
        <item h="1" x="2"/>
        <item h="1" x="12"/>
        <item t="default"/>
      </items>
    </pivotField>
    <pivotField showAll="0" defaultSubtotal="0"/>
    <pivotField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12">
    <i>
      <x v="1"/>
    </i>
    <i>
      <x v="2"/>
    </i>
    <i>
      <x v="3"/>
    </i>
    <i>
      <x v="4"/>
    </i>
    <i>
      <x v="5"/>
    </i>
    <i>
      <x v="6"/>
    </i>
    <i>
      <x v="10"/>
    </i>
    <i>
      <x v="11"/>
    </i>
    <i>
      <x v="12"/>
    </i>
    <i>
      <x v="13"/>
    </i>
    <i>
      <x v="15"/>
    </i>
    <i t="grand">
      <x/>
    </i>
  </rowItems>
  <colFields count="1">
    <field x="31"/>
  </colFields>
  <colItems count="4">
    <i>
      <x v="4"/>
    </i>
    <i>
      <x v="5"/>
    </i>
    <i>
      <x v="6"/>
    </i>
    <i t="grand">
      <x/>
    </i>
  </colItems>
  <pageFields count="5">
    <pageField fld="27" hier="-1"/>
    <pageField fld="4" hier="-1"/>
    <pageField fld="30" hier="-1"/>
    <pageField fld="36" hier="-1"/>
    <pageField fld="13" hier="-1"/>
  </pageFields>
  <dataFields count="1">
    <dataField name="Cuenta de Cargas" fld="28" subtotal="count" baseField="0" baseItem="0"/>
  </dataFields>
  <formats count="70">
    <format dxfId="654">
      <pivotArea collapsedLevelsAreSubtotals="1" fieldPosition="0">
        <references count="1">
          <reference field="36" count="0"/>
        </references>
      </pivotArea>
    </format>
    <format dxfId="653">
      <pivotArea grandRow="1" outline="0" collapsedLevelsAreSubtotals="1" fieldPosition="0"/>
    </format>
    <format dxfId="652">
      <pivotArea grandRow="1" outline="0" collapsedLevelsAreSubtotals="1" fieldPosition="0"/>
    </format>
    <format dxfId="651">
      <pivotArea outline="0" collapsedLevelsAreSubtotals="1" fieldPosition="0"/>
    </format>
    <format dxfId="650">
      <pivotArea outline="0" collapsedLevelsAreSubtotals="1" fieldPosition="0"/>
    </format>
    <format dxfId="649">
      <pivotArea outline="0" collapsedLevelsAreSubtotals="1" fieldPosition="0"/>
    </format>
    <format dxfId="648">
      <pivotArea type="all" dataOnly="0" outline="0" fieldPosition="0"/>
    </format>
    <format dxfId="647">
      <pivotArea outline="0" collapsedLevelsAreSubtotals="1" fieldPosition="0"/>
    </format>
    <format dxfId="646">
      <pivotArea field="15" type="button" dataOnly="0" labelOnly="1" outline="0" axis="axisRow" fieldPosition="0"/>
    </format>
    <format dxfId="645">
      <pivotArea dataOnly="0" labelOnly="1" outline="0" axis="axisValues" fieldPosition="0"/>
    </format>
    <format dxfId="644">
      <pivotArea dataOnly="0" labelOnly="1" fieldPosition="0">
        <references count="1">
          <reference field="15" count="4">
            <x v="2"/>
            <x v="4"/>
            <x v="5"/>
            <x v="9"/>
          </reference>
        </references>
      </pivotArea>
    </format>
    <format dxfId="643">
      <pivotArea dataOnly="0" labelOnly="1" grandRow="1" outline="0" fieldPosition="0"/>
    </format>
    <format dxfId="642">
      <pivotArea dataOnly="0" labelOnly="1" outline="0" axis="axisValues" fieldPosition="0"/>
    </format>
    <format dxfId="641">
      <pivotArea type="all" dataOnly="0" outline="0" fieldPosition="0"/>
    </format>
    <format dxfId="640">
      <pivotArea outline="0" collapsedLevelsAreSubtotals="1" fieldPosition="0"/>
    </format>
    <format dxfId="639">
      <pivotArea field="15" type="button" dataOnly="0" labelOnly="1" outline="0" axis="axisRow" fieldPosition="0"/>
    </format>
    <format dxfId="638">
      <pivotArea dataOnly="0" labelOnly="1" outline="0" axis="axisValues" fieldPosition="0"/>
    </format>
    <format dxfId="637">
      <pivotArea dataOnly="0" labelOnly="1" fieldPosition="0">
        <references count="1">
          <reference field="15" count="4">
            <x v="2"/>
            <x v="4"/>
            <x v="5"/>
            <x v="9"/>
          </reference>
        </references>
      </pivotArea>
    </format>
    <format dxfId="636">
      <pivotArea dataOnly="0" labelOnly="1" grandRow="1" outline="0" fieldPosition="0"/>
    </format>
    <format dxfId="635">
      <pivotArea dataOnly="0" labelOnly="1" outline="0" axis="axisValues" fieldPosition="0"/>
    </format>
    <format dxfId="634">
      <pivotArea type="all" dataOnly="0" outline="0" fieldPosition="0"/>
    </format>
    <format dxfId="633">
      <pivotArea outline="0" collapsedLevelsAreSubtotals="1" fieldPosition="0"/>
    </format>
    <format dxfId="632">
      <pivotArea type="origin" dataOnly="0" labelOnly="1" outline="0" fieldPosition="0"/>
    </format>
    <format dxfId="631">
      <pivotArea field="31" type="button" dataOnly="0" labelOnly="1" outline="0" axis="axisCol" fieldPosition="0"/>
    </format>
    <format dxfId="630">
      <pivotArea type="topRight" dataOnly="0" labelOnly="1" outline="0" fieldPosition="0"/>
    </format>
    <format dxfId="629">
      <pivotArea field="15" type="button" dataOnly="0" labelOnly="1" outline="0" axis="axisRow" fieldPosition="0"/>
    </format>
    <format dxfId="628">
      <pivotArea dataOnly="0" labelOnly="1" fieldPosition="0">
        <references count="1">
          <reference field="15" count="8">
            <x v="1"/>
            <x v="2"/>
            <x v="3"/>
            <x v="4"/>
            <x v="5"/>
            <x v="8"/>
            <x v="10"/>
            <x v="12"/>
          </reference>
        </references>
      </pivotArea>
    </format>
    <format dxfId="627">
      <pivotArea dataOnly="0" labelOnly="1" grandRow="1" outline="0" fieldPosition="0"/>
    </format>
    <format dxfId="626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625">
      <pivotArea dataOnly="0" labelOnly="1" grandCol="1" outline="0" fieldPosition="0"/>
    </format>
    <format dxfId="624">
      <pivotArea type="all" dataOnly="0" outline="0" fieldPosition="0"/>
    </format>
    <format dxfId="623">
      <pivotArea outline="0" collapsedLevelsAreSubtotals="1" fieldPosition="0"/>
    </format>
    <format dxfId="622">
      <pivotArea type="origin" dataOnly="0" labelOnly="1" outline="0" fieldPosition="0"/>
    </format>
    <format dxfId="621">
      <pivotArea field="31" type="button" dataOnly="0" labelOnly="1" outline="0" axis="axisCol" fieldPosition="0"/>
    </format>
    <format dxfId="620">
      <pivotArea type="topRight" dataOnly="0" labelOnly="1" outline="0" fieldPosition="0"/>
    </format>
    <format dxfId="619">
      <pivotArea field="15" type="button" dataOnly="0" labelOnly="1" outline="0" axis="axisRow" fieldPosition="0"/>
    </format>
    <format dxfId="618">
      <pivotArea dataOnly="0" labelOnly="1" fieldPosition="0">
        <references count="1">
          <reference field="15" count="8">
            <x v="1"/>
            <x v="2"/>
            <x v="3"/>
            <x v="4"/>
            <x v="5"/>
            <x v="8"/>
            <x v="10"/>
            <x v="12"/>
          </reference>
        </references>
      </pivotArea>
    </format>
    <format dxfId="617">
      <pivotArea dataOnly="0" labelOnly="1" grandRow="1" outline="0" fieldPosition="0"/>
    </format>
    <format dxfId="616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615">
      <pivotArea dataOnly="0" labelOnly="1" grandCol="1" outline="0" fieldPosition="0"/>
    </format>
    <format dxfId="614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613">
      <pivotArea outline="0" collapsedLevelsAreSubtotals="1" fieldPosition="0">
        <references count="1">
          <reference field="31" count="2" selected="0">
            <x v="0"/>
            <x v="1"/>
          </reference>
        </references>
      </pivotArea>
    </format>
    <format dxfId="612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611">
      <pivotArea outline="0" collapsedLevelsAreSubtotals="1" fieldPosition="0">
        <references count="1">
          <reference field="31" count="2" selected="0">
            <x v="0"/>
            <x v="1"/>
          </reference>
        </references>
      </pivotArea>
    </format>
    <format dxfId="610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609">
      <pivotArea outline="0" collapsedLevelsAreSubtotals="1" fieldPosition="0">
        <references count="1">
          <reference field="31" count="2" selected="0">
            <x v="0"/>
            <x v="1"/>
          </reference>
        </references>
      </pivotArea>
    </format>
    <format dxfId="608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607">
      <pivotArea field="31" type="button" dataOnly="0" labelOnly="1" outline="0" axis="axisCol" fieldPosition="0"/>
    </format>
    <format dxfId="606">
      <pivotArea type="all" dataOnly="0" outline="0" fieldPosition="0"/>
    </format>
    <format dxfId="605">
      <pivotArea outline="0" collapsedLevelsAreSubtotals="1" fieldPosition="0"/>
    </format>
    <format dxfId="604">
      <pivotArea type="origin" dataOnly="0" labelOnly="1" outline="0" fieldPosition="0"/>
    </format>
    <format dxfId="603">
      <pivotArea field="31" type="button" dataOnly="0" labelOnly="1" outline="0" axis="axisCol" fieldPosition="0"/>
    </format>
    <format dxfId="602">
      <pivotArea type="topRight" dataOnly="0" labelOnly="1" outline="0" fieldPosition="0"/>
    </format>
    <format dxfId="601">
      <pivotArea field="15" type="button" dataOnly="0" labelOnly="1" outline="0" axis="axisRow" fieldPosition="0"/>
    </format>
    <format dxfId="600">
      <pivotArea dataOnly="0" labelOnly="1" fieldPosition="0">
        <references count="1">
          <reference field="15" count="8">
            <x v="1"/>
            <x v="2"/>
            <x v="3"/>
            <x v="4"/>
            <x v="5"/>
            <x v="8"/>
            <x v="10"/>
            <x v="12"/>
          </reference>
        </references>
      </pivotArea>
    </format>
    <format dxfId="599">
      <pivotArea dataOnly="0" labelOnly="1" grandRow="1" outline="0" fieldPosition="0"/>
    </format>
    <format dxfId="598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597">
      <pivotArea dataOnly="0" labelOnly="1" grandCol="1" outline="0" fieldPosition="0"/>
    </format>
    <format dxfId="596">
      <pivotArea type="all" dataOnly="0" outline="0" fieldPosition="0"/>
    </format>
    <format dxfId="595">
      <pivotArea outline="0" collapsedLevelsAreSubtotals="1" fieldPosition="0"/>
    </format>
    <format dxfId="594">
      <pivotArea dataOnly="0" labelOnly="1" fieldPosition="0">
        <references count="1">
          <reference field="15" count="9">
            <x v="1"/>
            <x v="2"/>
            <x v="3"/>
            <x v="4"/>
            <x v="5"/>
            <x v="8"/>
            <x v="9"/>
            <x v="10"/>
            <x v="12"/>
          </reference>
        </references>
      </pivotArea>
    </format>
    <format dxfId="593">
      <pivotArea dataOnly="0" labelOnly="1" grandRow="1" outline="0" fieldPosition="0"/>
    </format>
    <format dxfId="592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591">
      <pivotArea dataOnly="0" labelOnly="1" grandCol="1" outline="0" fieldPosition="0"/>
    </format>
    <format dxfId="590">
      <pivotArea type="all" dataOnly="0" outline="0" fieldPosition="0"/>
    </format>
    <format dxfId="589">
      <pivotArea outline="0" collapsedLevelsAreSubtotals="1" fieldPosition="0"/>
    </format>
    <format dxfId="588">
      <pivotArea dataOnly="0" labelOnly="1" fieldPosition="0">
        <references count="1">
          <reference field="15" count="10">
            <x v="1"/>
            <x v="2"/>
            <x v="3"/>
            <x v="4"/>
            <x v="5"/>
            <x v="6"/>
            <x v="7"/>
            <x v="10"/>
            <x v="11"/>
            <x v="12"/>
          </reference>
        </references>
      </pivotArea>
    </format>
    <format dxfId="587">
      <pivotArea dataOnly="0" labelOnly="1" grandRow="1" outline="0" fieldPosition="0"/>
    </format>
    <format dxfId="586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585">
      <pivotArea dataOnly="0" labelOnly="1" grandCol="1" outline="0" fieldPosition="0"/>
    </format>
  </formats>
  <chartFormats count="10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1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0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1"/>
          </reference>
        </references>
      </pivotArea>
    </chartFormat>
    <chartFormat chart="25" format="0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0"/>
          </reference>
        </references>
      </pivotArea>
    </chartFormat>
    <chartFormat chart="25" format="1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1"/>
          </reference>
        </references>
      </pivotArea>
    </chartFormat>
    <chartFormat chart="25" format="2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6"/>
          </reference>
        </references>
      </pivotArea>
    </chartFormat>
    <chartFormat chart="25" format="3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4"/>
          </reference>
        </references>
      </pivotArea>
    </chartFormat>
    <chartFormat chart="25" format="4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5.xml><?xml version="1.0" encoding="utf-8"?>
<pivotTableDefinition xmlns="http://schemas.openxmlformats.org/spreadsheetml/2006/main" name="Tabla 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5" rowHeaderCaption="Planificado">
  <location ref="A54:C61" firstHeaderRow="0" firstDataRow="1" firstDataCol="1" rowPageCount="5" colPageCount="1"/>
  <pivotFields count="44">
    <pivotField showAll="0" defaultSubtotal="0"/>
    <pivotField numFmtId="165" showAll="0"/>
    <pivotField showAll="0" defaultSubtotal="0"/>
    <pivotField showAll="0"/>
    <pivotField multipleItemSelectionAllowed="1" showAll="0" includeNewItemsInFilter="1">
      <items count="5">
        <item h="1" x="2"/>
        <item n="No planificado" x="0"/>
        <item n="Sí planificado" m="1" x="3"/>
        <item x="1"/>
        <item t="default"/>
      </items>
    </pivotField>
    <pivotField showAll="0"/>
    <pivotField numFmtId="164" showAll="0"/>
    <pivotField showAll="0"/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axis="axisPage" multipleItemSelectionAllowed="1" showAll="0">
      <items count="6">
        <item x="2"/>
        <item h="1" x="1"/>
        <item x="3"/>
        <item x="0"/>
        <item x="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axis="axisPage" multipleItemSelectionAllowed="1" showAll="0">
      <items count="17">
        <item x="2"/>
        <item x="7"/>
        <item x="4"/>
        <item x="6"/>
        <item x="8"/>
        <item x="0"/>
        <item x="9"/>
        <item x="5"/>
        <item x="3"/>
        <item x="1"/>
        <item x="14"/>
        <item x="10"/>
        <item x="11"/>
        <item x="12"/>
        <item x="13"/>
        <item x="15"/>
        <item t="default"/>
      </items>
    </pivotField>
    <pivotField axis="axisRow" numFmtId="166" showAll="0">
      <items count="36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x="61"/>
        <item x="62"/>
        <item x="63"/>
        <item x="64"/>
        <item x="65"/>
        <item x="66"/>
        <item x="67"/>
        <item x="68"/>
        <item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t="default"/>
      </items>
    </pivotField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multipleItemSelectionAllowed="1" showAll="0"/>
    <pivotField showAll="0"/>
    <pivotField showAll="0"/>
    <pivotField showAll="0"/>
    <pivotField showAll="0" defaultSubtotal="0"/>
    <pivotField showAll="0"/>
    <pivotField axis="axisPage" multipleItemSelectionAllowed="1" showAll="0">
      <items count="15">
        <item n="Enero" h="1" x="0"/>
        <item h="1" x="13"/>
        <item h="1" x="1"/>
        <item x="3"/>
        <item h="1" x="4"/>
        <item h="1" x="5"/>
        <item h="1" x="6"/>
        <item h="1" x="7"/>
        <item h="1" x="8"/>
        <item h="1" x="9"/>
        <item h="1" x="10"/>
        <item h="1" x="11"/>
        <item h="1" x="2"/>
        <item h="1" x="12"/>
        <item t="default"/>
      </items>
    </pivotField>
    <pivotField dataField="1" showAll="0" defaultSubtotal="0"/>
    <pivotField showAll="0" defaultSubtotal="0"/>
    <pivotField showAll="0" defaultSubtotal="0"/>
    <pivotField dragToRow="0" dragToCol="0" dragToPage="0" showAll="0" defaultSubtotal="0"/>
    <pivotField showAll="0" defaultSubtotal="0"/>
    <pivotField dragToRow="0" dragToCol="0" dragToPage="0"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23"/>
  </rowFields>
  <rowItems count="7">
    <i>
      <x v="61"/>
    </i>
    <i>
      <x v="64"/>
    </i>
    <i>
      <x v="65"/>
    </i>
    <i>
      <x v="66"/>
    </i>
    <i>
      <x v="67"/>
    </i>
    <i>
      <x v="68"/>
    </i>
    <i t="grand">
      <x/>
    </i>
  </rowItems>
  <colFields count="1">
    <field x="-2"/>
  </colFields>
  <colItems count="2">
    <i>
      <x/>
    </i>
    <i i="1">
      <x v="1"/>
    </i>
  </colItems>
  <pageFields count="5">
    <pageField fld="27" hier="-1"/>
    <pageField fld="36" hier="-1"/>
    <pageField fld="22" hier="-1"/>
    <pageField fld="13" hier="-1"/>
    <pageField fld="10" hier="-1"/>
  </pageFields>
  <dataFields count="2">
    <dataField name="Suma de Palets" fld="12" baseField="23" baseItem="32"/>
    <dataField name="Promedio de palets/día" fld="37" subtotal="average" baseField="23" baseItem="32"/>
  </dataFields>
  <formats count="40">
    <format dxfId="694">
      <pivotArea collapsedLevelsAreSubtotals="1" fieldPosition="0">
        <references count="1">
          <reference field="36" count="0"/>
        </references>
      </pivotArea>
    </format>
    <format dxfId="693">
      <pivotArea grandRow="1" outline="0" collapsedLevelsAreSubtotals="1" fieldPosition="0"/>
    </format>
    <format dxfId="692">
      <pivotArea grandRow="1" outline="0" collapsedLevelsAreSubtotals="1" fieldPosition="0"/>
    </format>
    <format dxfId="691">
      <pivotArea outline="0" collapsedLevelsAreSubtotals="1" fieldPosition="0"/>
    </format>
    <format dxfId="690">
      <pivotArea outline="0" collapsedLevelsAreSubtotals="1" fieldPosition="0"/>
    </format>
    <format dxfId="689">
      <pivotArea outline="0" collapsedLevelsAreSubtotals="1" fieldPosition="0"/>
    </format>
    <format dxfId="688">
      <pivotArea type="all" dataOnly="0" outline="0" fieldPosition="0"/>
    </format>
    <format dxfId="687">
      <pivotArea outline="0" collapsedLevelsAreSubtotals="1" fieldPosition="0"/>
    </format>
    <format dxfId="686">
      <pivotArea field="4" type="button" dataOnly="0" labelOnly="1" outline="0"/>
    </format>
    <format dxfId="685">
      <pivotArea dataOnly="0" labelOnly="1" outline="0" axis="axisValues" fieldPosition="0"/>
    </format>
    <format dxfId="684">
      <pivotArea dataOnly="0" labelOnly="1" grandRow="1" outline="0" fieldPosition="0"/>
    </format>
    <format dxfId="683">
      <pivotArea dataOnly="0" labelOnly="1" outline="0" axis="axisValues" fieldPosition="0"/>
    </format>
    <format dxfId="682">
      <pivotArea type="all" dataOnly="0" outline="0" fieldPosition="0"/>
    </format>
    <format dxfId="681">
      <pivotArea outline="0" collapsedLevelsAreSubtotals="1" fieldPosition="0"/>
    </format>
    <format dxfId="680">
      <pivotArea field="4" type="button" dataOnly="0" labelOnly="1" outline="0"/>
    </format>
    <format dxfId="679">
      <pivotArea dataOnly="0" labelOnly="1" outline="0" axis="axisValues" fieldPosition="0"/>
    </format>
    <format dxfId="678">
      <pivotArea dataOnly="0" labelOnly="1" grandRow="1" outline="0" fieldPosition="0"/>
    </format>
    <format dxfId="677">
      <pivotArea dataOnly="0" labelOnly="1" outline="0" axis="axisValues" fieldPosition="0"/>
    </format>
    <format dxfId="676">
      <pivotArea type="all" dataOnly="0" outline="0" fieldPosition="0"/>
    </format>
    <format dxfId="675">
      <pivotArea outline="0" collapsedLevelsAreSubtotals="1" fieldPosition="0"/>
    </format>
    <format dxfId="674">
      <pivotArea field="4" type="button" dataOnly="0" labelOnly="1" outline="0"/>
    </format>
    <format dxfId="673">
      <pivotArea dataOnly="0" labelOnly="1" outline="0" axis="axisValues" fieldPosition="0"/>
    </format>
    <format dxfId="672">
      <pivotArea dataOnly="0" labelOnly="1" grandRow="1" outline="0" fieldPosition="0"/>
    </format>
    <format dxfId="671">
      <pivotArea dataOnly="0" labelOnly="1" outline="0" axis="axisValues" fieldPosition="0"/>
    </format>
    <format dxfId="670">
      <pivotArea type="all" dataOnly="0" outline="0" fieldPosition="0"/>
    </format>
    <format dxfId="669">
      <pivotArea outline="0" collapsedLevelsAreSubtotals="1" fieldPosition="0"/>
    </format>
    <format dxfId="668">
      <pivotArea field="4" type="button" dataOnly="0" labelOnly="1" outline="0"/>
    </format>
    <format dxfId="667">
      <pivotArea dataOnly="0" labelOnly="1" outline="0" axis="axisValues" fieldPosition="0"/>
    </format>
    <format dxfId="666">
      <pivotArea dataOnly="0" labelOnly="1" grandRow="1" outline="0" fieldPosition="0"/>
    </format>
    <format dxfId="665">
      <pivotArea dataOnly="0" labelOnly="1" outline="0" axis="axisValues" fieldPosition="0"/>
    </format>
    <format dxfId="664">
      <pivotArea type="all" dataOnly="0" outline="0" fieldPosition="0"/>
    </format>
    <format dxfId="663">
      <pivotArea outline="0" collapsedLevelsAreSubtotals="1" fieldPosition="0"/>
    </format>
    <format dxfId="662">
      <pivotArea field="4" type="button" dataOnly="0" labelOnly="1" outline="0"/>
    </format>
    <format dxfId="661">
      <pivotArea dataOnly="0" labelOnly="1" outline="0" axis="axisValues" fieldPosition="0"/>
    </format>
    <format dxfId="660">
      <pivotArea dataOnly="0" labelOnly="1" grandRow="1" outline="0" fieldPosition="0"/>
    </format>
    <format dxfId="659">
      <pivotArea type="all" dataOnly="0" outline="0" fieldPosition="0"/>
    </format>
    <format dxfId="658">
      <pivotArea outline="0" collapsedLevelsAreSubtotals="1" fieldPosition="0"/>
    </format>
    <format dxfId="657">
      <pivotArea field="4" type="button" dataOnly="0" labelOnly="1" outline="0"/>
    </format>
    <format dxfId="656">
      <pivotArea dataOnly="0" labelOnly="1" outline="0" axis="axisValues" fieldPosition="0"/>
    </format>
    <format dxfId="655">
      <pivotArea dataOnly="0" labelOnly="1" grandRow="1" outline="0" fieldPosition="0"/>
    </format>
  </formats>
  <chartFormats count="2"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6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8:C25" firstHeaderRow="0" firstDataRow="1" firstDataCol="1" rowPageCount="4" colPageCount="1"/>
  <pivotFields count="44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dataField="1" showAll="0" defaultSubtotal="0"/>
    <pivotField showAll="0"/>
    <pivotField axis="axisPage" dataField="1" multipleItemSelectionAllowed="1" showAll="0">
      <items count="4">
        <item h="1" x="1"/>
        <item x="0"/>
        <item h="1" x="2"/>
        <item t="default"/>
      </items>
    </pivotField>
    <pivotField showAll="0" defaultSubtotal="0"/>
    <pivotField showAll="0"/>
    <pivotField showAll="0"/>
    <pivotField showAll="0"/>
    <pivotField showAll="0"/>
    <pivotField showAll="0" defaultSubtotal="0"/>
    <pivotField showAll="0"/>
    <pivotField axis="axisPage" multipleItemSelectionAllowed="1" showAll="0">
      <items count="15">
        <item x="0"/>
        <item x="1"/>
        <item x="3"/>
        <item x="4"/>
        <item h="1" x="13"/>
        <item x="5"/>
        <item x="6"/>
        <item x="7"/>
        <item x="8"/>
        <item x="9"/>
        <item x="10"/>
        <item x="11"/>
        <item h="1" x="2"/>
        <item h="1" x="12"/>
        <item t="default"/>
      </items>
    </pivotField>
    <pivotField showAll="0"/>
    <pivotField showAll="0"/>
    <pivotField showAll="0" defaultSubtotal="0"/>
    <pivotField dragToRow="0" dragToCol="0" dragToPage="0" showAll="0" defaultSubtotal="0"/>
    <pivotField showAll="0" defaultSubtotal="0"/>
    <pivotField dragToRow="0" dragToCol="0" dragToPage="0" showAll="0" defaultSubtotal="0"/>
    <pivotField axis="axisRow" showAll="0" defaultSubtotal="0">
      <items count="26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</pivotFields>
  <rowFields count="1">
    <field x="43"/>
  </rowFields>
  <rowItems count="17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pageFields count="4">
    <pageField fld="23" hier="-1"/>
    <pageField fld="13" hier="-1"/>
    <pageField fld="36" hier="-1"/>
    <pageField fld="28" hier="-1"/>
  </pageFields>
  <dataFields count="2">
    <dataField name="Suma de Cargas" fld="28" baseField="42" baseItem="7"/>
    <dataField name="Suma de carga completa" fld="26" baseField="42" baseItem="7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7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7:C54" firstHeaderRow="0" firstDataRow="1" firstDataCol="1" rowPageCount="3" colPageCount="1"/>
  <pivotFields count="44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dataField="1" showAll="0" defaultSubtotal="0"/>
    <pivotField showAll="0"/>
    <pivotField axis="axisPage" dataField="1" multipleItemSelectionAllowed="1" showAll="0">
      <items count="4">
        <item x="1"/>
        <item x="0"/>
        <item h="1" x="2"/>
        <item t="default"/>
      </items>
    </pivotField>
    <pivotField showAll="0" defaultSubtotal="0"/>
    <pivotField showAll="0"/>
    <pivotField showAll="0"/>
    <pivotField showAll="0"/>
    <pivotField showAll="0"/>
    <pivotField showAll="0" defaultSubtotal="0"/>
    <pivotField axis="axisPage" multipleItemSelectionAllowed="1" showAll="0">
      <items count="56"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2"/>
        <item h="1" x="53"/>
        <item h="1" x="21"/>
        <item h="1" m="1" x="54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40"/>
        <item h="1" x="41"/>
        <item h="1" x="43"/>
        <item h="1" x="44"/>
        <item h="1" x="39"/>
        <item h="1" x="42"/>
        <item h="1" x="37"/>
        <item h="1" x="38"/>
        <item h="1" x="5"/>
        <item x="46"/>
        <item x="45"/>
        <item x="47"/>
        <item x="48"/>
        <item h="1" x="49"/>
        <item h="1" x="50"/>
        <item h="1" x="51"/>
        <item h="1" x="52"/>
        <item t="default"/>
      </items>
    </pivotField>
    <pivotField multipleItemSelectionAllowed="1" showAll="0"/>
    <pivotField showAll="0"/>
    <pivotField showAll="0"/>
    <pivotField showAll="0" defaultSubtotal="0"/>
    <pivotField dragToRow="0" dragToCol="0" dragToPage="0" showAll="0" defaultSubtotal="0"/>
    <pivotField showAll="0" defaultSubtotal="0"/>
    <pivotField dragToRow="0" dragToCol="0" dragToPage="0" showAll="0" defaultSubtotal="0"/>
    <pivotField axis="axisRow" showAll="0" defaultSubtotal="0">
      <items count="26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</pivotFields>
  <rowFields count="1">
    <field x="43"/>
  </rowFields>
  <rowItems count="17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pageFields count="3">
    <pageField fld="13" hier="-1"/>
    <pageField fld="28" hier="-1"/>
    <pageField fld="35" hier="-1"/>
  </pageFields>
  <dataFields count="2">
    <dataField name="Suma de Cargas" fld="28" baseField="42" baseItem="7"/>
    <dataField name="Suma de carga completa" fld="26" baseField="42" baseItem="7"/>
  </dataFields>
  <formats count="1">
    <format dxfId="538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8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5" colHeaderCaption="Cumple Hora">
  <location ref="A76:C263" firstHeaderRow="0" firstDataRow="1" firstDataCol="1" rowPageCount="6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h="1" x="2"/>
        <item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Row" multipleItemSelectionAllowed="1" showAll="0" measureFilter="1" sortType="descending">
      <items count="501">
        <item x="52"/>
        <item x="196"/>
        <item x="77"/>
        <item x="221"/>
        <item x="248"/>
        <item x="255"/>
        <item x="233"/>
        <item x="119"/>
        <item x="268"/>
        <item x="183"/>
        <item x="167"/>
        <item x="155"/>
        <item x="292"/>
        <item x="180"/>
        <item x="231"/>
        <item x="99"/>
        <item x="165"/>
        <item x="6"/>
        <item x="290"/>
        <item x="260"/>
        <item x="113"/>
        <item x="213"/>
        <item x="84"/>
        <item x="236"/>
        <item x="203"/>
        <item x="46"/>
        <item x="279"/>
        <item x="189"/>
        <item x="295"/>
        <item x="278"/>
        <item x="90"/>
        <item x="230"/>
        <item x="62"/>
        <item x="239"/>
        <item x="96"/>
        <item x="59"/>
        <item x="172"/>
        <item x="164"/>
        <item x="237"/>
        <item x="257"/>
        <item x="274"/>
        <item x="93"/>
        <item x="275"/>
        <item x="197"/>
        <item x="212"/>
        <item x="104"/>
        <item x="276"/>
        <item x="48"/>
        <item x="5"/>
        <item x="145"/>
        <item x="30"/>
        <item x="123"/>
        <item x="58"/>
        <item x="136"/>
        <item x="74"/>
        <item x="283"/>
        <item x="23"/>
        <item x="25"/>
        <item x="188"/>
        <item x="227"/>
        <item x="69"/>
        <item x="135"/>
        <item x="38"/>
        <item x="128"/>
        <item x="267"/>
        <item x="116"/>
        <item x="174"/>
        <item x="13"/>
        <item x="63"/>
        <item x="270"/>
        <item x="211"/>
        <item x="139"/>
        <item x="9"/>
        <item x="205"/>
        <item x="178"/>
        <item x="144"/>
        <item x="254"/>
        <item x="16"/>
        <item x="251"/>
        <item x="193"/>
        <item x="265"/>
        <item x="210"/>
        <item x="101"/>
        <item x="252"/>
        <item x="200"/>
        <item x="217"/>
        <item x="195"/>
        <item x="15"/>
        <item x="138"/>
        <item x="131"/>
        <item x="209"/>
        <item x="72"/>
        <item x="281"/>
        <item x="201"/>
        <item x="244"/>
        <item x="215"/>
        <item x="117"/>
        <item x="57"/>
        <item x="140"/>
        <item x="287"/>
        <item x="216"/>
        <item x="190"/>
        <item x="160"/>
        <item x="207"/>
        <item x="192"/>
        <item x="80"/>
        <item x="122"/>
        <item x="70"/>
        <item x="37"/>
        <item x="286"/>
        <item x="161"/>
        <item x="218"/>
        <item x="177"/>
        <item x="64"/>
        <item x="184"/>
        <item x="157"/>
        <item x="272"/>
        <item x="199"/>
        <item x="171"/>
        <item x="137"/>
        <item x="76"/>
        <item x="202"/>
        <item x="24"/>
        <item x="32"/>
        <item x="277"/>
        <item x="256"/>
        <item x="36"/>
        <item x="163"/>
        <item x="127"/>
        <item x="98"/>
        <item x="176"/>
        <item x="159"/>
        <item x="169"/>
        <item x="125"/>
        <item x="100"/>
        <item x="33"/>
        <item x="79"/>
        <item x="185"/>
        <item x="20"/>
        <item x="175"/>
        <item x="253"/>
        <item x="130"/>
        <item x="194"/>
        <item x="282"/>
        <item x="3"/>
        <item x="246"/>
        <item x="28"/>
        <item x="238"/>
        <item x="60"/>
        <item x="250"/>
        <item x="18"/>
        <item x="103"/>
        <item x="258"/>
        <item x="71"/>
        <item x="285"/>
        <item x="129"/>
        <item x="1"/>
        <item x="132"/>
        <item x="284"/>
        <item x="149"/>
        <item x="2"/>
        <item x="206"/>
        <item x="166"/>
        <item x="133"/>
        <item x="94"/>
        <item x="262"/>
        <item x="29"/>
        <item x="152"/>
        <item x="102"/>
        <item x="168"/>
        <item x="91"/>
        <item x="288"/>
        <item x="55"/>
        <item x="224"/>
        <item x="158"/>
        <item x="141"/>
        <item x="109"/>
        <item x="266"/>
        <item x="198"/>
        <item x="108"/>
        <item x="162"/>
        <item x="249"/>
        <item x="124"/>
        <item x="56"/>
        <item x="73"/>
        <item x="115"/>
        <item x="150"/>
        <item x="110"/>
        <item x="179"/>
        <item x="49"/>
        <item x="50"/>
        <item x="143"/>
        <item x="78"/>
        <item x="14"/>
        <item x="17"/>
        <item x="234"/>
        <item x="170"/>
        <item x="229"/>
        <item x="121"/>
        <item x="242"/>
        <item x="187"/>
        <item x="225"/>
        <item x="289"/>
        <item x="208"/>
        <item x="182"/>
        <item x="226"/>
        <item x="85"/>
        <item x="126"/>
        <item x="247"/>
        <item x="114"/>
        <item x="43"/>
        <item x="154"/>
        <item x="191"/>
        <item x="219"/>
        <item x="228"/>
        <item x="11"/>
        <item x="151"/>
        <item x="105"/>
        <item x="271"/>
        <item m="1" x="486"/>
        <item x="31"/>
        <item m="1" x="490"/>
        <item x="245"/>
        <item x="82"/>
        <item x="12"/>
        <item m="1" x="487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x="10"/>
        <item m="1" x="495"/>
        <item x="220"/>
        <item x="45"/>
        <item x="156"/>
        <item x="112"/>
        <item x="65"/>
        <item x="39"/>
        <item x="83"/>
        <item x="269"/>
        <item x="22"/>
        <item x="87"/>
        <item x="222"/>
        <item x="147"/>
        <item x="243"/>
        <item x="291"/>
        <item x="95"/>
        <item x="75"/>
        <item x="106"/>
        <item x="241"/>
        <item x="47"/>
        <item x="240"/>
        <item x="41"/>
        <item x="214"/>
        <item x="223"/>
        <item x="296"/>
        <item x="142"/>
        <item x="120"/>
        <item x="89"/>
        <item x="280"/>
        <item x="54"/>
        <item x="204"/>
        <item x="293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294"/>
        <item x="118"/>
        <item x="19"/>
        <item x="88"/>
        <item x="27"/>
        <item x="34"/>
        <item x="148"/>
        <item x="259"/>
        <item x="263"/>
        <item x="4"/>
        <item x="8"/>
        <item x="68"/>
        <item x="26"/>
        <item x="35"/>
        <item x="53"/>
        <item x="97"/>
        <item x="297"/>
        <item x="481"/>
        <item m="1" x="491"/>
        <item x="298"/>
        <item x="299"/>
        <item x="300"/>
        <item x="301"/>
        <item x="302"/>
        <item x="303"/>
        <item x="304"/>
        <item x="305"/>
        <item x="306"/>
        <item x="311"/>
        <item x="307"/>
        <item x="308"/>
        <item x="309"/>
        <item x="310"/>
        <item x="312"/>
        <item m="1" x="496"/>
        <item x="314"/>
        <item x="313"/>
        <item m="1" x="483"/>
        <item x="315"/>
        <item x="316"/>
        <item x="317"/>
        <item m="1" x="494"/>
        <item x="318"/>
        <item x="319"/>
        <item x="320"/>
        <item m="1" x="492"/>
        <item x="321"/>
        <item x="322"/>
        <item x="323"/>
        <item x="327"/>
        <item m="1" x="489"/>
        <item x="324"/>
        <item x="325"/>
        <item x="326"/>
        <item x="329"/>
        <item x="328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4"/>
        <item x="343"/>
        <item m="1" x="497"/>
        <item x="345"/>
        <item x="346"/>
        <item m="1" x="484"/>
        <item x="347"/>
        <item m="1" x="488"/>
        <item x="349"/>
        <item x="350"/>
        <item x="351"/>
        <item x="352"/>
        <item x="353"/>
        <item x="354"/>
        <item x="355"/>
        <item x="357"/>
        <item x="356"/>
        <item x="358"/>
        <item x="359"/>
        <item x="360"/>
        <item x="361"/>
        <item x="363"/>
        <item x="362"/>
        <item x="364"/>
        <item x="365"/>
        <item x="366"/>
        <item m="1" x="485"/>
        <item x="370"/>
        <item x="380"/>
        <item x="379"/>
        <item x="384"/>
        <item x="367"/>
        <item x="368"/>
        <item x="369"/>
        <item x="371"/>
        <item x="386"/>
        <item x="372"/>
        <item x="373"/>
        <item x="374"/>
        <item x="375"/>
        <item x="376"/>
        <item x="377"/>
        <item x="378"/>
        <item x="381"/>
        <item x="382"/>
        <item x="383"/>
        <item x="385"/>
        <item x="387"/>
        <item x="388"/>
        <item m="1" x="498"/>
        <item x="389"/>
        <item x="390"/>
        <item x="391"/>
        <item x="392"/>
        <item x="394"/>
        <item x="395"/>
        <item x="393"/>
        <item x="396"/>
        <item x="397"/>
        <item x="398"/>
        <item x="399"/>
        <item x="401"/>
        <item x="400"/>
        <item x="402"/>
        <item x="403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measureFilter="1" sortType="descending">
      <items count="18">
        <item x="7"/>
        <item x="11"/>
        <item x="8"/>
        <item m="1" x="16"/>
        <item m="1" x="14"/>
        <item x="2"/>
        <item x="0"/>
        <item x="5"/>
        <item x="1"/>
        <item x="3"/>
        <item x="12"/>
        <item m="1" x="13"/>
        <item x="10"/>
        <item x="4"/>
        <item x="6"/>
        <item x="9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Page"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axis="axisPage" multipleItemSelectionAllowed="1" showAll="0">
      <items count="8">
        <item x="1"/>
        <item h="1" x="5"/>
        <item h="1" x="0"/>
        <item h="1" x="2"/>
        <item h="1" x="3"/>
        <item h="1" x="4"/>
        <item h="1" m="1" x="6"/>
        <item t="default"/>
      </items>
    </pivotField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showAll="0"/>
    <pivotField dataField="1" showAll="0"/>
    <pivotField showAll="0" defaultSubtotal="0"/>
    <pivotField axis="axisPage" multipleItemSelectionAllowed="1" showAll="0">
      <items count="56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53"/>
        <item x="17"/>
        <item x="18"/>
        <item x="19"/>
        <item x="20"/>
        <item x="22"/>
        <item x="21"/>
        <item m="1" x="5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40"/>
        <item x="41"/>
        <item x="43"/>
        <item x="44"/>
        <item x="39"/>
        <item x="42"/>
        <item x="37"/>
        <item x="38"/>
        <item x="5"/>
        <item x="46"/>
        <item x="45"/>
        <item x="47"/>
        <item x="48"/>
        <item x="49"/>
        <item x="50"/>
        <item x="51"/>
        <item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2">
    <field x="15"/>
    <field x="14"/>
  </rowFields>
  <rowItems count="187">
    <i>
      <x v="8"/>
    </i>
    <i r="1">
      <x v="205"/>
    </i>
    <i r="1">
      <x v="292"/>
    </i>
    <i r="1">
      <x v="56"/>
    </i>
    <i r="1">
      <x v="176"/>
    </i>
    <i r="1">
      <x v="265"/>
    </i>
    <i r="1">
      <x v="295"/>
    </i>
    <i r="1">
      <x v="262"/>
    </i>
    <i r="1">
      <x v="6"/>
    </i>
    <i r="1">
      <x v="94"/>
    </i>
    <i r="1">
      <x v="293"/>
    </i>
    <i r="1">
      <x v="316"/>
    </i>
    <i r="1">
      <x v="104"/>
    </i>
    <i r="1">
      <x v="253"/>
    </i>
    <i r="1">
      <x v="155"/>
    </i>
    <i r="1">
      <x v="310"/>
    </i>
    <i r="1">
      <x v="170"/>
    </i>
    <i r="1">
      <x v="379"/>
    </i>
    <i r="1">
      <x v="22"/>
    </i>
    <i r="1">
      <x v="385"/>
    </i>
    <i r="1">
      <x v="309"/>
    </i>
    <i r="1">
      <x v="99"/>
    </i>
    <i r="1">
      <x v="365"/>
    </i>
    <i r="1">
      <x v="83"/>
    </i>
    <i r="1">
      <x v="132"/>
    </i>
    <i r="1">
      <x v="171"/>
    </i>
    <i r="1">
      <x v="153"/>
    </i>
    <i r="1">
      <x v="175"/>
    </i>
    <i r="1">
      <x v="373"/>
    </i>
    <i r="1">
      <x v="383"/>
    </i>
    <i r="1">
      <x v="131"/>
    </i>
    <i r="1">
      <x v="399"/>
    </i>
    <i r="1">
      <x v="297"/>
    </i>
    <i r="1">
      <x v="479"/>
    </i>
    <i r="1">
      <x v="147"/>
    </i>
    <i r="1">
      <x v="110"/>
    </i>
    <i r="1">
      <x v="333"/>
    </i>
    <i r="1">
      <x v="112"/>
    </i>
    <i r="1">
      <x v="366"/>
    </i>
    <i r="1">
      <x v="123"/>
    </i>
    <i r="1">
      <x v="377"/>
    </i>
    <i r="1">
      <x v="129"/>
    </i>
    <i r="1">
      <x v="160"/>
    </i>
    <i r="1">
      <x v="35"/>
    </i>
    <i r="1">
      <x v="485"/>
    </i>
    <i r="1">
      <x v="453"/>
    </i>
    <i r="1">
      <x/>
    </i>
    <i r="1">
      <x v="39"/>
    </i>
    <i r="1">
      <x v="201"/>
    </i>
    <i r="1">
      <x v="177"/>
    </i>
    <i>
      <x/>
    </i>
    <i r="1">
      <x v="147"/>
    </i>
    <i r="1">
      <x v="5"/>
    </i>
    <i r="1">
      <x v="249"/>
    </i>
    <i r="1">
      <x v="12"/>
    </i>
    <i r="1">
      <x v="367"/>
    </i>
    <i r="1">
      <x v="295"/>
    </i>
    <i r="1">
      <x v="363"/>
    </i>
    <i r="1">
      <x v="187"/>
    </i>
    <i r="1">
      <x v="217"/>
    </i>
    <i r="1">
      <x v="449"/>
    </i>
    <i r="1">
      <x v="201"/>
    </i>
    <i r="1">
      <x v="337"/>
    </i>
    <i r="1">
      <x v="378"/>
    </i>
    <i r="1">
      <x v="410"/>
    </i>
    <i r="1">
      <x v="343"/>
    </i>
    <i r="1">
      <x v="49"/>
    </i>
    <i r="1">
      <x v="413"/>
    </i>
    <i r="1">
      <x v="177"/>
    </i>
    <i r="1">
      <x v="115"/>
    </i>
    <i r="1">
      <x v="441"/>
    </i>
    <i r="1">
      <x v="88"/>
    </i>
    <i r="1">
      <x v="218"/>
    </i>
    <i r="1">
      <x v="355"/>
    </i>
    <i r="1">
      <x v="80"/>
    </i>
    <i r="1">
      <x v="450"/>
    </i>
    <i r="1">
      <x v="76"/>
    </i>
    <i r="1">
      <x v="438"/>
    </i>
    <i r="1">
      <x v="205"/>
    </i>
    <i r="1">
      <x v="45"/>
    </i>
    <i r="1">
      <x v="444"/>
    </i>
    <i r="1">
      <x v="259"/>
    </i>
    <i r="1">
      <x v="400"/>
    </i>
    <i r="1">
      <x v="280"/>
    </i>
    <i r="1">
      <x v="428"/>
    </i>
    <i r="1">
      <x v="46"/>
    </i>
    <i r="1">
      <x v="442"/>
    </i>
    <i r="1">
      <x v="302"/>
    </i>
    <i r="1">
      <x v="446"/>
    </i>
    <i r="1">
      <x v="332"/>
    </i>
    <i r="1">
      <x v="384"/>
    </i>
    <i r="1">
      <x v="58"/>
    </i>
    <i r="1">
      <x v="409"/>
    </i>
    <i r="1">
      <x v="100"/>
    </i>
    <i r="1">
      <x v="126"/>
    </i>
    <i r="1">
      <x v="458"/>
    </i>
    <i r="1">
      <x v="430"/>
    </i>
    <i r="1">
      <x v="31"/>
    </i>
    <i r="1">
      <x v="134"/>
    </i>
    <i r="1">
      <x v="176"/>
    </i>
    <i r="1">
      <x v="443"/>
    </i>
    <i r="1">
      <x v="116"/>
    </i>
    <i r="1">
      <x v="445"/>
    </i>
    <i r="1">
      <x v="71"/>
    </i>
    <i r="1">
      <x v="243"/>
    </i>
    <i r="1">
      <x v="190"/>
    </i>
    <i r="1">
      <x v="338"/>
    </i>
    <i r="1">
      <x v="487"/>
    </i>
    <i r="1">
      <x v="340"/>
    </i>
    <i r="1">
      <x v="341"/>
    </i>
    <i>
      <x v="5"/>
    </i>
    <i r="1">
      <x v="250"/>
    </i>
    <i r="1">
      <x v="168"/>
    </i>
    <i r="1">
      <x v="56"/>
    </i>
    <i r="1">
      <x v="352"/>
    </i>
    <i r="1">
      <x v="125"/>
    </i>
    <i r="1">
      <x v="194"/>
    </i>
    <i r="1">
      <x v="63"/>
    </i>
    <i r="1">
      <x v="382"/>
    </i>
    <i r="1">
      <x v="34"/>
    </i>
    <i r="1">
      <x v="214"/>
    </i>
    <i r="1">
      <x v="391"/>
    </i>
    <i r="1">
      <x v="165"/>
    </i>
    <i r="1">
      <x v="298"/>
    </i>
    <i>
      <x v="13"/>
    </i>
    <i r="1">
      <x v="452"/>
    </i>
    <i r="1">
      <x v="240"/>
    </i>
    <i r="1">
      <x v="220"/>
    </i>
    <i r="1">
      <x v="222"/>
    </i>
    <i r="1">
      <x v="224"/>
    </i>
    <i r="1">
      <x v="238"/>
    </i>
    <i r="1">
      <x v="295"/>
    </i>
    <i r="1">
      <x v="459"/>
    </i>
    <i r="1">
      <x v="237"/>
    </i>
    <i>
      <x v="9"/>
    </i>
    <i r="1">
      <x v="17"/>
    </i>
    <i r="1">
      <x v="130"/>
    </i>
    <i r="1">
      <x v="262"/>
    </i>
    <i r="1">
      <x v="50"/>
    </i>
    <i r="1">
      <x v="368"/>
    </i>
    <i r="1">
      <x v="295"/>
    </i>
    <i r="1">
      <x v="129"/>
    </i>
    <i r="1">
      <x v="23"/>
    </i>
    <i r="1">
      <x v="350"/>
    </i>
    <i r="1">
      <x v="261"/>
    </i>
    <i r="1">
      <x v="369"/>
    </i>
    <i r="1">
      <x v="414"/>
    </i>
    <i r="1">
      <x v="416"/>
    </i>
    <i r="1">
      <x v="94"/>
    </i>
    <i r="1">
      <x v="263"/>
    </i>
    <i>
      <x v="2"/>
    </i>
    <i r="1">
      <x v="233"/>
    </i>
    <i r="1">
      <x v="329"/>
    </i>
    <i r="1">
      <x v="172"/>
    </i>
    <i>
      <x v="12"/>
    </i>
    <i r="1">
      <x v="228"/>
    </i>
    <i r="1">
      <x v="239"/>
    </i>
    <i r="1">
      <x v="234"/>
    </i>
    <i r="1">
      <x v="452"/>
    </i>
    <i r="1">
      <x v="237"/>
    </i>
    <i>
      <x v="15"/>
    </i>
    <i r="1">
      <x v="452"/>
    </i>
    <i r="1">
      <x v="234"/>
    </i>
    <i r="1">
      <x v="220"/>
    </i>
    <i r="1">
      <x v="232"/>
    </i>
    <i>
      <x v="6"/>
    </i>
    <i r="1">
      <x v="59"/>
    </i>
    <i r="1">
      <x v="96"/>
    </i>
    <i r="1">
      <x v="186"/>
    </i>
    <i r="1">
      <x v="30"/>
    </i>
    <i r="1">
      <x v="268"/>
    </i>
    <i r="1">
      <x v="250"/>
    </i>
    <i r="1">
      <x v="189"/>
    </i>
    <i r="1">
      <x v="151"/>
    </i>
    <i>
      <x v="1"/>
    </i>
    <i r="1">
      <x v="107"/>
    </i>
    <i r="1">
      <x v="380"/>
    </i>
    <i r="1">
      <x v="393"/>
    </i>
    <i r="1">
      <x v="262"/>
    </i>
    <i r="1">
      <x v="346"/>
    </i>
    <i>
      <x v="7"/>
    </i>
    <i r="1">
      <x v="115"/>
    </i>
    <i r="1">
      <x v="419"/>
    </i>
    <i r="1">
      <x v="72"/>
    </i>
    <i>
      <x v="14"/>
    </i>
    <i r="1">
      <x v="231"/>
    </i>
    <i t="grand">
      <x/>
    </i>
  </rowItems>
  <colFields count="1">
    <field x="-2"/>
  </colFields>
  <colItems count="2">
    <i>
      <x/>
    </i>
    <i i="1">
      <x v="1"/>
    </i>
  </colItems>
  <pageFields count="6">
    <pageField fld="27" hier="-1"/>
    <pageField fld="4" hier="-1"/>
    <pageField fld="30" hier="-1"/>
    <pageField fld="13" hier="-1"/>
    <pageField fld="35" hier="-1"/>
    <pageField fld="23" hier="-1"/>
  </pageFields>
  <dataFields count="2">
    <dataField name=" Hora SÍ" fld="33" baseField="15" baseItem="0"/>
    <dataField name=" Hora NO" fld="32" baseField="15" baseItem="0"/>
  </dataFields>
  <formats count="77">
    <format dxfId="403">
      <pivotArea grandRow="1" outline="0" collapsedLevelsAreSubtotals="1" fieldPosition="0"/>
    </format>
    <format dxfId="402">
      <pivotArea grandRow="1" outline="0" collapsedLevelsAreSubtotals="1" fieldPosition="0"/>
    </format>
    <format dxfId="401">
      <pivotArea outline="0" collapsedLevelsAreSubtotals="1" fieldPosition="0"/>
    </format>
    <format dxfId="400">
      <pivotArea outline="0" collapsedLevelsAreSubtotals="1" fieldPosition="0"/>
    </format>
    <format dxfId="399">
      <pivotArea outline="0" collapsedLevelsAreSubtotals="1" fieldPosition="0"/>
    </format>
    <format dxfId="398">
      <pivotArea type="all" dataOnly="0" outline="0" fieldPosition="0"/>
    </format>
    <format dxfId="397">
      <pivotArea outline="0" collapsedLevelsAreSubtotals="1" fieldPosition="0"/>
    </format>
    <format dxfId="396">
      <pivotArea field="15" type="button" dataOnly="0" labelOnly="1" outline="0" axis="axisRow" fieldPosition="0"/>
    </format>
    <format dxfId="395">
      <pivotArea dataOnly="0" labelOnly="1" outline="0" axis="axisValues" fieldPosition="0"/>
    </format>
    <format dxfId="394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393">
      <pivotArea dataOnly="0" labelOnly="1" grandRow="1" outline="0" fieldPosition="0"/>
    </format>
    <format dxfId="392">
      <pivotArea dataOnly="0" labelOnly="1" outline="0" axis="axisValues" fieldPosition="0"/>
    </format>
    <format dxfId="391">
      <pivotArea type="all" dataOnly="0" outline="0" fieldPosition="0"/>
    </format>
    <format dxfId="390">
      <pivotArea outline="0" collapsedLevelsAreSubtotals="1" fieldPosition="0"/>
    </format>
    <format dxfId="389">
      <pivotArea field="15" type="button" dataOnly="0" labelOnly="1" outline="0" axis="axisRow" fieldPosition="0"/>
    </format>
    <format dxfId="388">
      <pivotArea dataOnly="0" labelOnly="1" outline="0" axis="axisValues" fieldPosition="0"/>
    </format>
    <format dxfId="387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386">
      <pivotArea dataOnly="0" labelOnly="1" grandRow="1" outline="0" fieldPosition="0"/>
    </format>
    <format dxfId="385">
      <pivotArea dataOnly="0" labelOnly="1" outline="0" axis="axisValues" fieldPosition="0"/>
    </format>
    <format dxfId="384">
      <pivotArea type="all" dataOnly="0" outline="0" fieldPosition="0"/>
    </format>
    <format dxfId="383">
      <pivotArea outline="0" collapsedLevelsAreSubtotals="1" fieldPosition="0"/>
    </format>
    <format dxfId="382">
      <pivotArea type="origin" dataOnly="0" labelOnly="1" outline="0" fieldPosition="0"/>
    </format>
    <format dxfId="381">
      <pivotArea field="31" type="button" dataOnly="0" labelOnly="1" outline="0"/>
    </format>
    <format dxfId="380">
      <pivotArea type="topRight" dataOnly="0" labelOnly="1" outline="0" fieldPosition="0"/>
    </format>
    <format dxfId="379">
      <pivotArea field="15" type="button" dataOnly="0" labelOnly="1" outline="0" axis="axisRow" fieldPosition="0"/>
    </format>
    <format dxfId="378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377">
      <pivotArea dataOnly="0" labelOnly="1" grandRow="1" outline="0" fieldPosition="0"/>
    </format>
    <format dxfId="376">
      <pivotArea dataOnly="0" labelOnly="1" grandCol="1" outline="0" fieldPosition="0"/>
    </format>
    <format dxfId="375">
      <pivotArea type="all" dataOnly="0" outline="0" fieldPosition="0"/>
    </format>
    <format dxfId="374">
      <pivotArea outline="0" collapsedLevelsAreSubtotals="1" fieldPosition="0"/>
    </format>
    <format dxfId="373">
      <pivotArea type="origin" dataOnly="0" labelOnly="1" outline="0" fieldPosition="0"/>
    </format>
    <format dxfId="372">
      <pivotArea field="31" type="button" dataOnly="0" labelOnly="1" outline="0"/>
    </format>
    <format dxfId="371">
      <pivotArea type="topRight" dataOnly="0" labelOnly="1" outline="0" fieldPosition="0"/>
    </format>
    <format dxfId="370">
      <pivotArea field="15" type="button" dataOnly="0" labelOnly="1" outline="0" axis="axisRow" fieldPosition="0"/>
    </format>
    <format dxfId="369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368">
      <pivotArea dataOnly="0" labelOnly="1" grandRow="1" outline="0" fieldPosition="0"/>
    </format>
    <format dxfId="367">
      <pivotArea dataOnly="0" labelOnly="1" grandCol="1" outline="0" fieldPosition="0"/>
    </format>
    <format dxfId="366">
      <pivotArea field="31" type="button" dataOnly="0" labelOnly="1" outline="0"/>
    </format>
    <format dxfId="365">
      <pivotArea type="all" dataOnly="0" outline="0" fieldPosition="0"/>
    </format>
    <format dxfId="364">
      <pivotArea outline="0" collapsedLevelsAreSubtotals="1" fieldPosition="0"/>
    </format>
    <format dxfId="363">
      <pivotArea type="origin" dataOnly="0" labelOnly="1" outline="0" fieldPosition="0"/>
    </format>
    <format dxfId="362">
      <pivotArea field="31" type="button" dataOnly="0" labelOnly="1" outline="0"/>
    </format>
    <format dxfId="361">
      <pivotArea type="topRight" dataOnly="0" labelOnly="1" outline="0" fieldPosition="0"/>
    </format>
    <format dxfId="360">
      <pivotArea field="15" type="button" dataOnly="0" labelOnly="1" outline="0" axis="axisRow" fieldPosition="0"/>
    </format>
    <format dxfId="359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358">
      <pivotArea dataOnly="0" labelOnly="1" grandRow="1" outline="0" fieldPosition="0"/>
    </format>
    <format dxfId="357">
      <pivotArea dataOnly="0" labelOnly="1" grandCol="1" outline="0" fieldPosition="0"/>
    </format>
    <format dxfId="356">
      <pivotArea type="all" dataOnly="0" outline="0" fieldPosition="0"/>
    </format>
    <format dxfId="355">
      <pivotArea outline="0" collapsedLevelsAreSubtotals="1" fieldPosition="0"/>
    </format>
    <format dxfId="354">
      <pivotArea dataOnly="0" labelOnly="1" fieldPosition="0">
        <references count="1">
          <reference field="15" count="9">
            <x v="0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53">
      <pivotArea dataOnly="0" labelOnly="1" grandRow="1" outline="0" fieldPosition="0"/>
    </format>
    <format dxfId="352">
      <pivotArea dataOnly="0" labelOnly="1" grandCol="1" outline="0" fieldPosition="0"/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dataOnly="0" labelOnly="1" fieldPosition="0">
        <references count="1">
          <reference field="15" count="10">
            <x v="0"/>
            <x v="1"/>
            <x v="2"/>
            <x v="5"/>
            <x v="6"/>
            <x v="7"/>
            <x v="8"/>
            <x v="9"/>
            <x v="11"/>
            <x v="12"/>
          </reference>
        </references>
      </pivotArea>
    </format>
    <format dxfId="348">
      <pivotArea dataOnly="0" labelOnly="1" grandRow="1" outline="0" fieldPosition="0"/>
    </format>
    <format dxfId="347">
      <pivotArea dataOnly="0" labelOnly="1" grandCol="1" outline="0" fieldPosition="0"/>
    </format>
    <format dxfId="346">
      <pivotArea outline="0" collapsedLevelsAreSubtotals="1" fieldPosition="0"/>
    </format>
    <format dxfId="3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4">
      <pivotArea collapsedLevelsAreSubtotals="1" fieldPosition="0">
        <references count="2">
          <reference field="14" count="1">
            <x v="314"/>
          </reference>
          <reference field="15" count="1" selected="0">
            <x v="8"/>
          </reference>
        </references>
      </pivotArea>
    </format>
    <format dxfId="343">
      <pivotArea dataOnly="0" labelOnly="1" fieldPosition="0">
        <references count="2">
          <reference field="14" count="1">
            <x v="314"/>
          </reference>
          <reference field="15" count="1" selected="0">
            <x v="8"/>
          </reference>
        </references>
      </pivotArea>
    </format>
    <format dxfId="342">
      <pivotArea collapsedLevelsAreSubtotals="1" fieldPosition="0">
        <references count="2">
          <reference field="14" count="1">
            <x v="318"/>
          </reference>
          <reference field="15" count="1" selected="0">
            <x v="8"/>
          </reference>
        </references>
      </pivotArea>
    </format>
    <format dxfId="341">
      <pivotArea dataOnly="0" labelOnly="1" fieldPosition="0">
        <references count="2">
          <reference field="14" count="1">
            <x v="318"/>
          </reference>
          <reference field="15" count="1" selected="0">
            <x v="8"/>
          </reference>
        </references>
      </pivotArea>
    </format>
    <format dxfId="340">
      <pivotArea collapsedLevelsAreSubtotals="1" fieldPosition="0">
        <references count="2">
          <reference field="14" count="1">
            <x v="240"/>
          </reference>
          <reference field="15" count="1" selected="0">
            <x v="11"/>
          </reference>
        </references>
      </pivotArea>
    </format>
    <format dxfId="339">
      <pivotArea dataOnly="0" labelOnly="1" fieldPosition="0">
        <references count="2">
          <reference field="14" count="1">
            <x v="240"/>
          </reference>
          <reference field="15" count="1" selected="0">
            <x v="11"/>
          </reference>
        </references>
      </pivotArea>
    </format>
    <format dxfId="338">
      <pivotArea collapsedLevelsAreSubtotals="1" fieldPosition="0">
        <references count="2">
          <reference field="14" count="1">
            <x v="250"/>
          </reference>
          <reference field="15" count="1" selected="0">
            <x v="5"/>
          </reference>
        </references>
      </pivotArea>
    </format>
    <format dxfId="337">
      <pivotArea dataOnly="0" labelOnly="1" fieldPosition="0">
        <references count="2">
          <reference field="14" count="1">
            <x v="250"/>
          </reference>
          <reference field="15" count="1" selected="0">
            <x v="5"/>
          </reference>
        </references>
      </pivotArea>
    </format>
    <format dxfId="336">
      <pivotArea collapsedLevelsAreSubtotals="1" fieldPosition="0">
        <references count="2">
          <reference field="14" count="2">
            <x v="201"/>
            <x v="314"/>
          </reference>
          <reference field="15" count="0" selected="0"/>
        </references>
      </pivotArea>
    </format>
    <format dxfId="335">
      <pivotArea dataOnly="0" labelOnly="1" fieldPosition="0">
        <references count="2">
          <reference field="14" count="2">
            <x v="201"/>
            <x v="314"/>
          </reference>
          <reference field="15" count="0" selected="0"/>
        </references>
      </pivotArea>
    </format>
    <format dxfId="334">
      <pivotArea collapsedLevelsAreSubtotals="1" fieldPosition="0">
        <references count="2">
          <reference field="14" count="2">
            <x v="171"/>
            <x v="318"/>
          </reference>
          <reference field="15" count="0" selected="0"/>
        </references>
      </pivotArea>
    </format>
    <format dxfId="333">
      <pivotArea dataOnly="0" labelOnly="1" fieldPosition="0">
        <references count="2">
          <reference field="14" count="2">
            <x v="171"/>
            <x v="318"/>
          </reference>
          <reference field="15" count="0" selected="0"/>
        </references>
      </pivotArea>
    </format>
    <format dxfId="332">
      <pivotArea collapsedLevelsAreSubtotals="1" fieldPosition="0">
        <references count="2">
          <reference field="14" count="1">
            <x v="240"/>
          </reference>
          <reference field="15" count="1" selected="0">
            <x v="11"/>
          </reference>
        </references>
      </pivotArea>
    </format>
    <format dxfId="331">
      <pivotArea dataOnly="0" labelOnly="1" fieldPosition="0">
        <references count="2">
          <reference field="14" count="1">
            <x v="240"/>
          </reference>
          <reference field="15" count="1" selected="0">
            <x v="11"/>
          </reference>
        </references>
      </pivotArea>
    </format>
    <format dxfId="330">
      <pivotArea collapsedLevelsAreSubtotals="1" fieldPosition="0">
        <references count="1">
          <reference field="15" count="1">
            <x v="5"/>
          </reference>
        </references>
      </pivotArea>
    </format>
    <format dxfId="329">
      <pivotArea collapsedLevelsAreSubtotals="1" fieldPosition="0">
        <references count="2">
          <reference field="14" count="1">
            <x v="250"/>
          </reference>
          <reference field="15" count="1" selected="0">
            <x v="5"/>
          </reference>
        </references>
      </pivotArea>
    </format>
    <format dxfId="328">
      <pivotArea dataOnly="0" labelOnly="1" fieldPosition="0">
        <references count="1">
          <reference field="15" count="1">
            <x v="5"/>
          </reference>
        </references>
      </pivotArea>
    </format>
    <format dxfId="327">
      <pivotArea dataOnly="0" labelOnly="1" fieldPosition="0">
        <references count="2">
          <reference field="14" count="1">
            <x v="250"/>
          </reference>
          <reference field="15" count="1" selected="0">
            <x v="5"/>
          </reference>
        </references>
      </pivotArea>
    </format>
  </formats>
  <chartFormats count="2">
    <chartFormat chart="2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5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  <filter fld="14" type="valueGreaterThan" evalOrder="-1" id="4" iMeasureFld="1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9.xml><?xml version="1.0" encoding="utf-8"?>
<pivotTableDefinition xmlns="http://schemas.openxmlformats.org/spreadsheetml/2006/main" name="Tabla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0" rowHeaderCaption="semanas">
  <location ref="A8:D38" firstHeaderRow="0" firstDataRow="1" firstDataCol="1" rowPageCount="6" colPageCount="1"/>
  <pivotFields count="42">
    <pivotField showAll="0" defaultSubtotal="0"/>
    <pivotField numFmtId="165" showAll="0"/>
    <pivotField showAll="0" defaultSubtotal="0"/>
    <pivotField showAll="0"/>
    <pivotField axis="axisPage" multipleItemSelectionAllowed="1" showAll="0" includeNewItemsInFilter="1">
      <items count="5">
        <item h="1" x="2"/>
        <item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Page" multipleItemSelectionAllowed="1" showAll="0" sortType="descending">
      <items count="12">
        <item x="7"/>
        <item x="9"/>
        <item x="8"/>
        <item x="2"/>
        <item x="0"/>
        <item x="5"/>
        <item x="1"/>
        <item x="3"/>
        <item x="10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showAll="0"/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 defaultSubtotal="0"/>
    <pivotField multipleItemSelectionAllowed="1" showAll="0"/>
    <pivotField axis="axisPage" multipleItemSelectionAllowed="1" showAll="0">
      <items count="4">
        <item h="1" x="1"/>
        <item x="0"/>
        <item h="1" x="2"/>
        <item t="default"/>
      </items>
    </pivotField>
    <pivotField showAll="0"/>
    <pivotField showAll="0"/>
    <pivotField showAll="0"/>
    <pivotField axis="axisRow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29"/>
        <item x="16"/>
        <item x="17"/>
        <item x="18"/>
        <item x="19"/>
        <item x="21"/>
        <item x="20"/>
        <item m="1" x="30"/>
        <item x="22"/>
        <item x="23"/>
        <item x="24"/>
        <item x="25"/>
        <item x="26"/>
        <item x="27"/>
        <item x="28"/>
        <item t="default"/>
      </items>
    </pivotField>
    <pivotField axis="axisPage" multipleItemSelectionAllowed="1" showAll="0">
      <items count="9">
        <item n="Enero" x="0"/>
        <item x="7"/>
        <item x="1"/>
        <item x="2"/>
        <item x="3"/>
        <item x="4"/>
        <item x="5"/>
        <item x="6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showAll="0" defaultSubtotal="0"/>
  </pivotFields>
  <rowFields count="1">
    <field x="34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6">
    <pageField fld="27" hier="-1"/>
    <pageField fld="4" hier="-1"/>
    <pageField fld="35" hier="-1"/>
    <pageField fld="13" hier="-1"/>
    <pageField fld="30" hier="-1"/>
    <pageField fld="15" hier="-1"/>
  </pageFields>
  <dataFields count="3">
    <dataField name="Cuenta de % NO CUMPLE" fld="40" subtotal="count" baseField="15" baseItem="0" numFmtId="9"/>
    <dataField name="Promedio de Alarma" fld="39" subtotal="average" baseField="33" baseItem="0" numFmtId="9"/>
    <dataField name="Promedio de Objetivo" fld="38" subtotal="average" baseField="33" baseItem="0" numFmtId="9"/>
  </dataFields>
  <formats count="70">
    <format dxfId="473">
      <pivotArea collapsedLevelsAreSubtotals="1" fieldPosition="0">
        <references count="1">
          <reference field="35" count="0"/>
        </references>
      </pivotArea>
    </format>
    <format dxfId="472">
      <pivotArea grandRow="1" outline="0" collapsedLevelsAreSubtotals="1" fieldPosition="0"/>
    </format>
    <format dxfId="471">
      <pivotArea grandRow="1" outline="0" collapsedLevelsAreSubtotals="1" fieldPosition="0"/>
    </format>
    <format dxfId="470">
      <pivotArea outline="0" collapsedLevelsAreSubtotals="1" fieldPosition="0"/>
    </format>
    <format dxfId="469">
      <pivotArea outline="0" collapsedLevelsAreSubtotals="1" fieldPosition="0"/>
    </format>
    <format dxfId="468">
      <pivotArea outline="0" collapsedLevelsAreSubtotals="1" fieldPosition="0"/>
    </format>
    <format dxfId="467">
      <pivotArea type="all" dataOnly="0" outline="0" fieldPosition="0"/>
    </format>
    <format dxfId="466">
      <pivotArea outline="0" collapsedLevelsAreSubtotals="1" fieldPosition="0"/>
    </format>
    <format dxfId="465">
      <pivotArea field="15" type="button" dataOnly="0" labelOnly="1" outline="0" axis="axisPage" fieldPosition="5"/>
    </format>
    <format dxfId="464">
      <pivotArea dataOnly="0" labelOnly="1" outline="0" axis="axisValues" fieldPosition="0"/>
    </format>
    <format dxfId="463">
      <pivotArea dataOnly="0" labelOnly="1" fieldPosition="0">
        <references count="1">
          <reference field="15" count="3">
            <x v="3"/>
            <x v="4"/>
            <x v="6"/>
          </reference>
        </references>
      </pivotArea>
    </format>
    <format dxfId="462">
      <pivotArea dataOnly="0" labelOnly="1" grandRow="1" outline="0" fieldPosition="0"/>
    </format>
    <format dxfId="461">
      <pivotArea dataOnly="0" labelOnly="1" outline="0" axis="axisValues" fieldPosition="0"/>
    </format>
    <format dxfId="460">
      <pivotArea type="all" dataOnly="0" outline="0" fieldPosition="0"/>
    </format>
    <format dxfId="459">
      <pivotArea outline="0" collapsedLevelsAreSubtotals="1" fieldPosition="0"/>
    </format>
    <format dxfId="458">
      <pivotArea field="15" type="button" dataOnly="0" labelOnly="1" outline="0" axis="axisPage" fieldPosition="5"/>
    </format>
    <format dxfId="457">
      <pivotArea dataOnly="0" labelOnly="1" outline="0" axis="axisValues" fieldPosition="0"/>
    </format>
    <format dxfId="456">
      <pivotArea dataOnly="0" labelOnly="1" fieldPosition="0">
        <references count="1">
          <reference field="15" count="3">
            <x v="3"/>
            <x v="4"/>
            <x v="6"/>
          </reference>
        </references>
      </pivotArea>
    </format>
    <format dxfId="455">
      <pivotArea dataOnly="0" labelOnly="1" grandRow="1" outline="0" fieldPosition="0"/>
    </format>
    <format dxfId="454">
      <pivotArea dataOnly="0" labelOnly="1" outline="0" axis="axisValues" fieldPosition="0"/>
    </format>
    <format dxfId="453">
      <pivotArea type="all" dataOnly="0" outline="0" fieldPosition="0"/>
    </format>
    <format dxfId="452">
      <pivotArea outline="0" collapsedLevelsAreSubtotals="1" fieldPosition="0"/>
    </format>
    <format dxfId="451">
      <pivotArea field="15" type="button" dataOnly="0" labelOnly="1" outline="0" axis="axisPage" fieldPosition="5"/>
    </format>
    <format dxfId="450">
      <pivotArea dataOnly="0" labelOnly="1" outline="0" axis="axisValues" fieldPosition="0"/>
    </format>
    <format dxfId="449">
      <pivotArea dataOnly="0" labelOnly="1" fieldPosition="0">
        <references count="1">
          <reference field="15" count="3">
            <x v="3"/>
            <x v="4"/>
            <x v="6"/>
          </reference>
        </references>
      </pivotArea>
    </format>
    <format dxfId="448">
      <pivotArea dataOnly="0" labelOnly="1" grandRow="1" outline="0" fieldPosition="0"/>
    </format>
    <format dxfId="447">
      <pivotArea dataOnly="0" labelOnly="1" outline="0" axis="axisValues" fieldPosition="0"/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field="15" type="button" dataOnly="0" labelOnly="1" outline="0" axis="axisPage" fieldPosition="5"/>
    </format>
    <format dxfId="443">
      <pivotArea dataOnly="0" labelOnly="1" outline="0" axis="axisValues" fieldPosition="0"/>
    </format>
    <format dxfId="442">
      <pivotArea dataOnly="0" labelOnly="1" fieldPosition="0">
        <references count="1">
          <reference field="15" count="3">
            <x v="3"/>
            <x v="4"/>
            <x v="6"/>
          </reference>
        </references>
      </pivotArea>
    </format>
    <format dxfId="441">
      <pivotArea dataOnly="0" labelOnly="1" grandRow="1" outline="0" fieldPosition="0"/>
    </format>
    <format dxfId="440">
      <pivotArea dataOnly="0" labelOnly="1" outline="0" axis="axisValues" fieldPosition="0"/>
    </format>
    <format dxfId="439">
      <pivotArea type="all" dataOnly="0" outline="0" fieldPosition="0"/>
    </format>
    <format dxfId="438">
      <pivotArea outline="0" collapsedLevelsAreSubtotals="1" fieldPosition="0"/>
    </format>
    <format dxfId="437">
      <pivotArea field="15" type="button" dataOnly="0" labelOnly="1" outline="0" axis="axisPage" fieldPosition="5"/>
    </format>
    <format dxfId="436">
      <pivotArea dataOnly="0" labelOnly="1" outline="0" axis="axisValues" fieldPosition="0"/>
    </format>
    <format dxfId="435">
      <pivotArea dataOnly="0" labelOnly="1" fieldPosition="0">
        <references count="1">
          <reference field="15" count="3">
            <x v="3"/>
            <x v="4"/>
            <x v="6"/>
          </reference>
        </references>
      </pivotArea>
    </format>
    <format dxfId="434">
      <pivotArea dataOnly="0" labelOnly="1" grandRow="1" outline="0" fieldPosition="0"/>
    </format>
    <format dxfId="433">
      <pivotArea type="all" dataOnly="0" outline="0" fieldPosition="0"/>
    </format>
    <format dxfId="432">
      <pivotArea outline="0" collapsedLevelsAreSubtotals="1" fieldPosition="0"/>
    </format>
    <format dxfId="431">
      <pivotArea field="15" type="button" dataOnly="0" labelOnly="1" outline="0" axis="axisPage" fieldPosition="5"/>
    </format>
    <format dxfId="430">
      <pivotArea dataOnly="0" labelOnly="1" outline="0" axis="axisValues" fieldPosition="0"/>
    </format>
    <format dxfId="429">
      <pivotArea dataOnly="0" labelOnly="1" fieldPosition="0">
        <references count="1">
          <reference field="15" count="6">
            <x v="3"/>
            <x v="4"/>
            <x v="6"/>
            <x v="7"/>
            <x v="9"/>
            <x v="10"/>
          </reference>
        </references>
      </pivotArea>
    </format>
    <format dxfId="428">
      <pivotArea dataOnly="0" labelOnly="1" grandRow="1" outline="0" fieldPosition="0"/>
    </format>
    <format dxfId="427">
      <pivotArea outline="0" collapsedLevelsAreSubtotals="1" fieldPosition="0"/>
    </format>
    <format dxfId="426">
      <pivotArea outline="0" collapsedLevelsAreSubtotals="1" fieldPosition="0"/>
    </format>
    <format dxfId="425">
      <pivotArea outline="0" collapsedLevelsAreSubtotals="1" fieldPosition="0"/>
    </format>
    <format dxfId="424">
      <pivotArea outline="0" collapsedLevelsAreSubtotals="1" fieldPosition="0"/>
    </format>
    <format dxfId="423">
      <pivotArea outline="0" collapsedLevelsAreSubtotals="1" fieldPosition="0"/>
    </format>
    <format dxfId="422">
      <pivotArea outline="0" collapsedLevelsAreSubtotals="1" fieldPosition="0"/>
    </format>
    <format dxfId="421">
      <pivotArea outline="0" collapsedLevelsAreSubtotals="1" fieldPosition="0"/>
    </format>
    <format dxfId="420">
      <pivotArea outline="0" collapsedLevelsAreSubtotals="1" fieldPosition="0"/>
    </format>
    <format dxfId="419">
      <pivotArea dataOnly="0" labelOnly="1" fieldPosition="0">
        <references count="1">
          <reference field="15" count="10">
            <x v="0"/>
            <x v="1"/>
            <x v="2"/>
            <x v="3"/>
            <x v="4"/>
            <x v="5"/>
            <x v="6"/>
            <x v="7"/>
            <x v="9"/>
            <x v="10"/>
          </reference>
        </references>
      </pivotArea>
    </format>
    <format dxfId="418">
      <pivotArea dataOnly="0" labelOnly="1" grandRow="1" outline="0" fieldPosition="0"/>
    </format>
    <format dxfId="417">
      <pivotArea type="all" dataOnly="0" outline="0" fieldPosition="0"/>
    </format>
    <format dxfId="416">
      <pivotArea outline="0" collapsedLevelsAreSubtotals="1" fieldPosition="0"/>
    </format>
    <format dxfId="415">
      <pivotArea field="15" type="button" dataOnly="0" labelOnly="1" outline="0" axis="axisPage" fieldPosition="5"/>
    </format>
    <format dxfId="414">
      <pivotArea dataOnly="0" labelOnly="1" outline="0" axis="axisValues" fieldPosition="0"/>
    </format>
    <format dxfId="413">
      <pivotArea dataOnly="0" labelOnly="1" fieldPosition="0">
        <references count="1">
          <reference field="15" count="10">
            <x v="0"/>
            <x v="1"/>
            <x v="2"/>
            <x v="3"/>
            <x v="4"/>
            <x v="5"/>
            <x v="6"/>
            <x v="7"/>
            <x v="9"/>
            <x v="10"/>
          </reference>
        </references>
      </pivotArea>
    </format>
    <format dxfId="412">
      <pivotArea dataOnly="0" labelOnly="1" grandRow="1" outline="0" fieldPosition="0"/>
    </format>
    <format dxfId="411">
      <pivotArea dataOnly="0" labelOnly="1" outline="0" axis="axisValues" fieldPosition="0"/>
    </format>
    <format dxfId="410">
      <pivotArea collapsedLevelsAreSubtotals="1" fieldPosition="0">
        <references count="1">
          <reference field="3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09">
      <pivotArea collapsedLevelsAreSubtotals="1" fieldPosition="0">
        <references count="1">
          <reference field="3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08">
      <pivotArea collapsedLevelsAreSubtotals="1" fieldPosition="0">
        <references count="1">
          <reference field="34" count="2">
            <x v="10"/>
            <x v="11"/>
          </reference>
        </references>
      </pivotArea>
    </format>
    <format dxfId="407">
      <pivotArea collapsedLevelsAreSubtotals="1" fieldPosition="0">
        <references count="1">
          <reference field="34" count="2">
            <x v="10"/>
            <x v="11"/>
          </reference>
        </references>
      </pivotArea>
    </format>
    <format dxfId="406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4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4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chartFormats count="5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0.xml><?xml version="1.0" encoding="utf-8"?>
<pivotTableDefinition xmlns="http://schemas.openxmlformats.org/spreadsheetml/2006/main" name="TablaDinámica6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8">
  <location ref="A53:B66" firstHeaderRow="1" firstDataRow="1" firstDataCol="1" rowPageCount="6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h="1" x="2"/>
        <item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axis="axisPage" multipleItemSelectionAllowed="1" showAll="0">
      <items count="501">
        <item x="52"/>
        <item x="196"/>
        <item x="77"/>
        <item x="221"/>
        <item x="248"/>
        <item x="255"/>
        <item x="233"/>
        <item x="119"/>
        <item x="268"/>
        <item x="183"/>
        <item x="167"/>
        <item x="155"/>
        <item x="180"/>
        <item x="231"/>
        <item x="99"/>
        <item x="165"/>
        <item x="6"/>
        <item x="260"/>
        <item x="113"/>
        <item x="213"/>
        <item x="84"/>
        <item x="236"/>
        <item x="203"/>
        <item x="46"/>
        <item x="279"/>
        <item x="189"/>
        <item x="278"/>
        <item x="90"/>
        <item x="230"/>
        <item x="62"/>
        <item x="239"/>
        <item x="96"/>
        <item x="59"/>
        <item x="172"/>
        <item x="164"/>
        <item x="237"/>
        <item x="257"/>
        <item x="274"/>
        <item x="93"/>
        <item x="275"/>
        <item x="197"/>
        <item x="212"/>
        <item x="104"/>
        <item x="276"/>
        <item x="48"/>
        <item x="5"/>
        <item x="145"/>
        <item x="30"/>
        <item x="123"/>
        <item x="58"/>
        <item x="136"/>
        <item x="74"/>
        <item x="283"/>
        <item x="23"/>
        <item x="25"/>
        <item x="188"/>
        <item x="227"/>
        <item x="69"/>
        <item x="135"/>
        <item x="38"/>
        <item x="128"/>
        <item x="267"/>
        <item x="116"/>
        <item x="174"/>
        <item x="13"/>
        <item x="63"/>
        <item x="270"/>
        <item x="211"/>
        <item x="139"/>
        <item x="9"/>
        <item x="205"/>
        <item x="178"/>
        <item x="144"/>
        <item x="254"/>
        <item x="16"/>
        <item x="251"/>
        <item x="193"/>
        <item x="265"/>
        <item x="210"/>
        <item x="101"/>
        <item x="252"/>
        <item x="200"/>
        <item x="217"/>
        <item x="195"/>
        <item x="15"/>
        <item x="138"/>
        <item x="131"/>
        <item x="209"/>
        <item x="72"/>
        <item x="281"/>
        <item x="201"/>
        <item x="244"/>
        <item x="215"/>
        <item x="117"/>
        <item x="57"/>
        <item x="140"/>
        <item x="216"/>
        <item x="190"/>
        <item x="160"/>
        <item x="207"/>
        <item x="192"/>
        <item x="80"/>
        <item x="122"/>
        <item x="70"/>
        <item x="37"/>
        <item x="161"/>
        <item x="218"/>
        <item x="177"/>
        <item x="64"/>
        <item x="184"/>
        <item x="157"/>
        <item x="272"/>
        <item x="199"/>
        <item x="171"/>
        <item x="137"/>
        <item x="76"/>
        <item x="202"/>
        <item x="24"/>
        <item x="32"/>
        <item x="277"/>
        <item x="256"/>
        <item x="36"/>
        <item x="163"/>
        <item x="127"/>
        <item x="98"/>
        <item x="176"/>
        <item x="159"/>
        <item x="169"/>
        <item x="125"/>
        <item x="100"/>
        <item x="33"/>
        <item x="79"/>
        <item x="185"/>
        <item x="20"/>
        <item x="175"/>
        <item x="253"/>
        <item x="130"/>
        <item x="194"/>
        <item x="282"/>
        <item x="3"/>
        <item x="246"/>
        <item x="28"/>
        <item x="238"/>
        <item x="60"/>
        <item x="250"/>
        <item x="18"/>
        <item x="103"/>
        <item x="258"/>
        <item x="71"/>
        <item x="285"/>
        <item x="129"/>
        <item x="1"/>
        <item x="132"/>
        <item x="284"/>
        <item x="149"/>
        <item x="2"/>
        <item x="206"/>
        <item x="166"/>
        <item x="133"/>
        <item x="94"/>
        <item x="262"/>
        <item x="29"/>
        <item x="152"/>
        <item x="102"/>
        <item x="168"/>
        <item x="91"/>
        <item x="288"/>
        <item x="55"/>
        <item x="224"/>
        <item x="158"/>
        <item x="141"/>
        <item x="109"/>
        <item x="266"/>
        <item x="198"/>
        <item x="108"/>
        <item x="162"/>
        <item x="249"/>
        <item x="124"/>
        <item x="56"/>
        <item x="73"/>
        <item x="115"/>
        <item x="150"/>
        <item x="110"/>
        <item x="179"/>
        <item x="49"/>
        <item x="50"/>
        <item x="143"/>
        <item x="78"/>
        <item x="14"/>
        <item x="17"/>
        <item x="234"/>
        <item x="170"/>
        <item x="229"/>
        <item x="121"/>
        <item x="242"/>
        <item x="187"/>
        <item x="225"/>
        <item x="208"/>
        <item x="182"/>
        <item x="226"/>
        <item x="85"/>
        <item x="126"/>
        <item x="247"/>
        <item x="114"/>
        <item x="43"/>
        <item x="154"/>
        <item x="191"/>
        <item x="219"/>
        <item x="228"/>
        <item x="11"/>
        <item x="151"/>
        <item x="105"/>
        <item x="271"/>
        <item m="1" x="486"/>
        <item x="31"/>
        <item m="1" x="490"/>
        <item x="245"/>
        <item x="82"/>
        <item x="12"/>
        <item m="1" x="487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x="10"/>
        <item m="1" x="495"/>
        <item x="220"/>
        <item x="45"/>
        <item x="156"/>
        <item x="112"/>
        <item x="65"/>
        <item x="39"/>
        <item x="83"/>
        <item x="269"/>
        <item x="22"/>
        <item x="87"/>
        <item x="222"/>
        <item x="147"/>
        <item x="243"/>
        <item x="95"/>
        <item x="75"/>
        <item x="106"/>
        <item x="241"/>
        <item x="47"/>
        <item x="240"/>
        <item x="41"/>
        <item x="214"/>
        <item x="223"/>
        <item x="142"/>
        <item x="120"/>
        <item x="89"/>
        <item x="280"/>
        <item x="54"/>
        <item x="204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118"/>
        <item x="19"/>
        <item x="88"/>
        <item x="27"/>
        <item x="34"/>
        <item x="148"/>
        <item x="259"/>
        <item x="263"/>
        <item x="4"/>
        <item x="8"/>
        <item x="68"/>
        <item x="26"/>
        <item x="35"/>
        <item x="53"/>
        <item x="97"/>
        <item x="481"/>
        <item x="286"/>
        <item x="293"/>
        <item x="287"/>
        <item x="290"/>
        <item x="294"/>
        <item x="289"/>
        <item x="292"/>
        <item x="295"/>
        <item x="291"/>
        <item x="296"/>
        <item x="297"/>
        <item m="1" x="491"/>
        <item x="298"/>
        <item x="299"/>
        <item x="300"/>
        <item x="301"/>
        <item x="302"/>
        <item x="303"/>
        <item x="304"/>
        <item x="305"/>
        <item x="306"/>
        <item x="311"/>
        <item x="307"/>
        <item x="308"/>
        <item x="309"/>
        <item x="310"/>
        <item x="312"/>
        <item m="1" x="496"/>
        <item x="314"/>
        <item x="313"/>
        <item m="1" x="483"/>
        <item x="315"/>
        <item x="316"/>
        <item x="317"/>
        <item m="1" x="494"/>
        <item x="318"/>
        <item x="319"/>
        <item x="320"/>
        <item m="1" x="492"/>
        <item x="321"/>
        <item x="322"/>
        <item x="323"/>
        <item x="327"/>
        <item m="1" x="489"/>
        <item x="324"/>
        <item x="325"/>
        <item x="326"/>
        <item x="329"/>
        <item x="328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4"/>
        <item x="343"/>
        <item m="1" x="497"/>
        <item x="345"/>
        <item x="346"/>
        <item m="1" x="484"/>
        <item x="347"/>
        <item m="1" x="488"/>
        <item x="349"/>
        <item x="350"/>
        <item x="351"/>
        <item x="352"/>
        <item x="353"/>
        <item x="354"/>
        <item x="355"/>
        <item x="357"/>
        <item x="356"/>
        <item x="358"/>
        <item x="359"/>
        <item x="360"/>
        <item x="361"/>
        <item x="363"/>
        <item x="362"/>
        <item x="364"/>
        <item x="365"/>
        <item x="366"/>
        <item m="1" x="485"/>
        <item x="370"/>
        <item x="380"/>
        <item x="379"/>
        <item x="384"/>
        <item x="367"/>
        <item x="368"/>
        <item x="369"/>
        <item x="371"/>
        <item x="386"/>
        <item x="372"/>
        <item x="373"/>
        <item x="374"/>
        <item x="375"/>
        <item x="376"/>
        <item x="377"/>
        <item x="378"/>
        <item x="381"/>
        <item x="382"/>
        <item x="383"/>
        <item x="385"/>
        <item x="387"/>
        <item x="388"/>
        <item m="1" x="498"/>
        <item x="389"/>
        <item x="390"/>
        <item x="391"/>
        <item x="392"/>
        <item x="394"/>
        <item x="395"/>
        <item x="393"/>
        <item x="396"/>
        <item x="397"/>
        <item x="398"/>
        <item x="399"/>
        <item x="401"/>
        <item x="400"/>
        <item x="402"/>
        <item x="403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</pivotField>
    <pivotField axis="axisRow" showAll="0" sortType="descending">
      <items count="18">
        <item x="7"/>
        <item x="11"/>
        <item x="8"/>
        <item m="1" x="16"/>
        <item m="1" x="14"/>
        <item x="2"/>
        <item x="0"/>
        <item x="5"/>
        <item x="1"/>
        <item x="3"/>
        <item x="12"/>
        <item m="1" x="13"/>
        <item x="10"/>
        <item x="4"/>
        <item x="6"/>
        <item x="9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showAll="0"/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axis="axisPage" multipleItemSelectionAllowed="1" showAll="0">
      <items count="4">
        <item h="1" x="1"/>
        <item x="0"/>
        <item h="1" x="2"/>
        <item t="default"/>
      </items>
    </pivotField>
    <pivotField showAll="0" defaultSubtotal="0"/>
    <pivotField multipleItemSelectionAllowed="1" showAll="0"/>
    <pivotField showAll="0"/>
    <pivotField showAll="0"/>
    <pivotField showAll="0"/>
    <pivotField showAll="0" defaultSubtotal="0"/>
    <pivotField axis="axisPage" multipleItemSelectionAllowed="1" showAll="0">
      <items count="56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53"/>
        <item x="17"/>
        <item x="18"/>
        <item x="19"/>
        <item x="20"/>
        <item x="22"/>
        <item x="21"/>
        <item m="1" x="5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40"/>
        <item x="41"/>
        <item x="43"/>
        <item x="44"/>
        <item x="39"/>
        <item x="42"/>
        <item x="37"/>
        <item x="38"/>
        <item x="5"/>
        <item x="46"/>
        <item x="45"/>
        <item x="47"/>
        <item x="48"/>
        <item x="49"/>
        <item x="50"/>
        <item x="51"/>
        <item x="52"/>
        <item t="default"/>
      </items>
    </pivotField>
    <pivotField multipleItemSelectionAllowed="1" showAll="0"/>
    <pivotField showAll="0" defaultSubtotal="0"/>
    <pivotField dataField="1"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13">
    <i>
      <x v="14"/>
    </i>
    <i>
      <x v="5"/>
    </i>
    <i>
      <x v="6"/>
    </i>
    <i>
      <x v="13"/>
    </i>
    <i>
      <x v="8"/>
    </i>
    <i>
      <x v="15"/>
    </i>
    <i>
      <x/>
    </i>
    <i>
      <x v="12"/>
    </i>
    <i>
      <x v="9"/>
    </i>
    <i>
      <x v="2"/>
    </i>
    <i>
      <x v="1"/>
    </i>
    <i>
      <x v="7"/>
    </i>
    <i t="grand">
      <x/>
    </i>
  </rowItems>
  <colItems count="1">
    <i/>
  </colItems>
  <pageFields count="6">
    <pageField fld="27" hier="-1"/>
    <pageField fld="4" hier="-1"/>
    <pageField fld="13" hier="-1"/>
    <pageField fld="28" hier="-1"/>
    <pageField fld="35" hier="-1"/>
    <pageField fld="14" hier="-1"/>
  </pageFields>
  <dataFields count="1">
    <dataField name=" % NO CUMPLE" fld="38" subtotal="count" baseField="15" baseItem="0" numFmtId="9"/>
  </dataFields>
  <formats count="63">
    <format dxfId="536">
      <pivotArea grandRow="1" outline="0" collapsedLevelsAreSubtotals="1" fieldPosition="0"/>
    </format>
    <format dxfId="535">
      <pivotArea grandRow="1" outline="0" collapsedLevelsAreSubtotals="1" fieldPosition="0"/>
    </format>
    <format dxfId="534">
      <pivotArea outline="0" collapsedLevelsAreSubtotals="1" fieldPosition="0"/>
    </format>
    <format dxfId="533">
      <pivotArea outline="0" collapsedLevelsAreSubtotals="1" fieldPosition="0"/>
    </format>
    <format dxfId="532">
      <pivotArea outline="0" collapsedLevelsAreSubtotals="1" fieldPosition="0"/>
    </format>
    <format dxfId="531">
      <pivotArea type="all" dataOnly="0" outline="0" fieldPosition="0"/>
    </format>
    <format dxfId="530">
      <pivotArea outline="0" collapsedLevelsAreSubtotals="1" fieldPosition="0"/>
    </format>
    <format dxfId="529">
      <pivotArea field="15" type="button" dataOnly="0" labelOnly="1" outline="0" axis="axisRow" fieldPosition="0"/>
    </format>
    <format dxfId="528">
      <pivotArea dataOnly="0" labelOnly="1" outline="0" axis="axisValues" fieldPosition="0"/>
    </format>
    <format dxfId="527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526">
      <pivotArea dataOnly="0" labelOnly="1" grandRow="1" outline="0" fieldPosition="0"/>
    </format>
    <format dxfId="525">
      <pivotArea dataOnly="0" labelOnly="1" outline="0" axis="axisValues" fieldPosition="0"/>
    </format>
    <format dxfId="524">
      <pivotArea type="all" dataOnly="0" outline="0" fieldPosition="0"/>
    </format>
    <format dxfId="523">
      <pivotArea outline="0" collapsedLevelsAreSubtotals="1" fieldPosition="0"/>
    </format>
    <format dxfId="522">
      <pivotArea field="15" type="button" dataOnly="0" labelOnly="1" outline="0" axis="axisRow" fieldPosition="0"/>
    </format>
    <format dxfId="521">
      <pivotArea dataOnly="0" labelOnly="1" outline="0" axis="axisValues" fieldPosition="0"/>
    </format>
    <format dxfId="520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519">
      <pivotArea dataOnly="0" labelOnly="1" grandRow="1" outline="0" fieldPosition="0"/>
    </format>
    <format dxfId="518">
      <pivotArea dataOnly="0" labelOnly="1" outline="0" axis="axisValues" fieldPosition="0"/>
    </format>
    <format dxfId="517">
      <pivotArea type="all" dataOnly="0" outline="0" fieldPosition="0"/>
    </format>
    <format dxfId="516">
      <pivotArea outline="0" collapsedLevelsAreSubtotals="1" fieldPosition="0"/>
    </format>
    <format dxfId="515">
      <pivotArea field="15" type="button" dataOnly="0" labelOnly="1" outline="0" axis="axisRow" fieldPosition="0"/>
    </format>
    <format dxfId="514">
      <pivotArea dataOnly="0" labelOnly="1" outline="0" axis="axisValues" fieldPosition="0"/>
    </format>
    <format dxfId="513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512">
      <pivotArea dataOnly="0" labelOnly="1" grandRow="1" outline="0" fieldPosition="0"/>
    </format>
    <format dxfId="511">
      <pivotArea dataOnly="0" labelOnly="1" outline="0" axis="axisValues" fieldPosition="0"/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field="15" type="button" dataOnly="0" labelOnly="1" outline="0" axis="axisRow" fieldPosition="0"/>
    </format>
    <format dxfId="507">
      <pivotArea dataOnly="0" labelOnly="1" outline="0" axis="axisValues" fieldPosition="0"/>
    </format>
    <format dxfId="506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505">
      <pivotArea dataOnly="0" labelOnly="1" grandRow="1" outline="0" fieldPosition="0"/>
    </format>
    <format dxfId="504">
      <pivotArea dataOnly="0" labelOnly="1" outline="0" axis="axisValues" fieldPosition="0"/>
    </format>
    <format dxfId="503">
      <pivotArea type="all" dataOnly="0" outline="0" fieldPosition="0"/>
    </format>
    <format dxfId="502">
      <pivotArea outline="0" collapsedLevelsAreSubtotals="1" fieldPosition="0"/>
    </format>
    <format dxfId="501">
      <pivotArea field="15" type="button" dataOnly="0" labelOnly="1" outline="0" axis="axisRow" fieldPosition="0"/>
    </format>
    <format dxfId="500">
      <pivotArea dataOnly="0" labelOnly="1" outline="0" axis="axisValues" fieldPosition="0"/>
    </format>
    <format dxfId="499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498">
      <pivotArea dataOnly="0" labelOnly="1" grandRow="1" outline="0" fieldPosition="0"/>
    </format>
    <format dxfId="497">
      <pivotArea type="all" dataOnly="0" outline="0" fieldPosition="0"/>
    </format>
    <format dxfId="496">
      <pivotArea outline="0" collapsedLevelsAreSubtotals="1" fieldPosition="0"/>
    </format>
    <format dxfId="495">
      <pivotArea field="15" type="button" dataOnly="0" labelOnly="1" outline="0" axis="axisRow" fieldPosition="0"/>
    </format>
    <format dxfId="494">
      <pivotArea dataOnly="0" labelOnly="1" outline="0" axis="axisValues" fieldPosition="0"/>
    </format>
    <format dxfId="493">
      <pivotArea dataOnly="0" labelOnly="1" fieldPosition="0">
        <references count="1">
          <reference field="15" count="6">
            <x v="5"/>
            <x v="6"/>
            <x v="8"/>
            <x v="9"/>
            <x v="11"/>
            <x v="12"/>
          </reference>
        </references>
      </pivotArea>
    </format>
    <format dxfId="492">
      <pivotArea dataOnly="0" labelOnly="1" grandRow="1" outline="0" fieldPosition="0"/>
    </format>
    <format dxfId="491">
      <pivotArea outline="0" collapsedLevelsAreSubtotals="1" fieldPosition="0"/>
    </format>
    <format dxfId="490">
      <pivotArea outline="0" collapsedLevelsAreSubtotals="1" fieldPosition="0"/>
    </format>
    <format dxfId="489">
      <pivotArea outline="0" collapsedLevelsAreSubtotals="1" fieldPosition="0"/>
    </format>
    <format dxfId="488">
      <pivotArea outline="0" collapsedLevelsAreSubtotals="1" fieldPosition="0"/>
    </format>
    <format dxfId="487">
      <pivotArea outline="0" collapsedLevelsAreSubtotals="1" fieldPosition="0"/>
    </format>
    <format dxfId="486">
      <pivotArea outline="0" collapsedLevelsAreSubtotals="1" fieldPosition="0"/>
    </format>
    <format dxfId="485">
      <pivotArea outline="0" collapsedLevelsAreSubtotals="1" fieldPosition="0"/>
    </format>
    <format dxfId="484">
      <pivotArea outline="0" collapsedLevelsAreSubtotals="1" fieldPosition="0"/>
    </format>
    <format dxfId="483">
      <pivotArea dataOnly="0" labelOnly="1" fieldPosition="0">
        <references count="1">
          <reference field="15" count="10">
            <x v="0"/>
            <x v="1"/>
            <x v="2"/>
            <x v="5"/>
            <x v="6"/>
            <x v="7"/>
            <x v="8"/>
            <x v="9"/>
            <x v="11"/>
            <x v="12"/>
          </reference>
        </references>
      </pivotArea>
    </format>
    <format dxfId="482">
      <pivotArea dataOnly="0" labelOnly="1" grandRow="1" outline="0" fieldPosition="0"/>
    </format>
    <format dxfId="481">
      <pivotArea grandRow="1" outline="0" collapsedLevelsAreSubtotals="1" fieldPosition="0"/>
    </format>
    <format dxfId="480">
      <pivotArea grandRow="1" outline="0" collapsedLevelsAreSubtotals="1" fieldPosition="0"/>
    </format>
    <format dxfId="479">
      <pivotArea grandRow="1" outline="0" collapsedLevelsAreSubtotals="1" fieldPosition="0"/>
    </format>
    <format dxfId="478">
      <pivotArea grandRow="1" outline="0" collapsedLevelsAreSubtotals="1" fieldPosition="0"/>
    </format>
    <format dxfId="477">
      <pivotArea grandRow="1" outline="0" collapsedLevelsAreSubtotals="1" fieldPosition="0"/>
    </format>
    <format dxfId="476">
      <pivotArea grandRow="1" outline="0" collapsedLevelsAreSubtotals="1" fieldPosition="0"/>
    </format>
    <format dxfId="475">
      <pivotArea dataOnly="0" outline="0" axis="axisValues" fieldPosition="0"/>
    </format>
    <format dxfId="474">
      <pivotArea dataOnly="0" outline="0" axis="axisValues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1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3" colHeaderCaption="Cumple Hora">
  <location ref="A70:B72" firstHeaderRow="1" firstDataRow="2" firstDataCol="1" rowPageCount="8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h="1" x="2"/>
        <item h="1"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4"/>
        <item x="3"/>
        <item t="default"/>
      </items>
    </pivotField>
    <pivotField axis="axisRow" showAll="0" sortType="descending">
      <items count="501">
        <item x="52"/>
        <item x="196"/>
        <item x="77"/>
        <item x="221"/>
        <item x="248"/>
        <item x="255"/>
        <item x="233"/>
        <item x="119"/>
        <item x="268"/>
        <item x="183"/>
        <item x="167"/>
        <item x="155"/>
        <item x="180"/>
        <item x="231"/>
        <item x="99"/>
        <item x="165"/>
        <item x="6"/>
        <item x="260"/>
        <item x="113"/>
        <item x="213"/>
        <item x="84"/>
        <item x="236"/>
        <item x="203"/>
        <item x="46"/>
        <item x="279"/>
        <item x="189"/>
        <item x="278"/>
        <item x="90"/>
        <item x="230"/>
        <item x="62"/>
        <item x="239"/>
        <item x="96"/>
        <item x="59"/>
        <item x="172"/>
        <item x="164"/>
        <item x="237"/>
        <item x="257"/>
        <item x="274"/>
        <item x="93"/>
        <item x="275"/>
        <item x="197"/>
        <item x="212"/>
        <item x="104"/>
        <item x="276"/>
        <item x="48"/>
        <item x="5"/>
        <item x="145"/>
        <item x="30"/>
        <item x="123"/>
        <item x="58"/>
        <item x="136"/>
        <item x="74"/>
        <item x="283"/>
        <item x="23"/>
        <item x="25"/>
        <item x="188"/>
        <item x="227"/>
        <item x="69"/>
        <item x="135"/>
        <item x="38"/>
        <item x="128"/>
        <item x="267"/>
        <item x="116"/>
        <item x="174"/>
        <item x="13"/>
        <item x="63"/>
        <item x="270"/>
        <item x="211"/>
        <item x="139"/>
        <item x="9"/>
        <item x="205"/>
        <item x="178"/>
        <item x="144"/>
        <item x="254"/>
        <item x="16"/>
        <item x="251"/>
        <item x="193"/>
        <item x="265"/>
        <item x="210"/>
        <item x="101"/>
        <item x="252"/>
        <item x="200"/>
        <item x="217"/>
        <item x="195"/>
        <item x="15"/>
        <item x="138"/>
        <item x="131"/>
        <item x="209"/>
        <item x="72"/>
        <item x="281"/>
        <item x="201"/>
        <item x="244"/>
        <item x="215"/>
        <item x="117"/>
        <item x="57"/>
        <item x="140"/>
        <item x="216"/>
        <item x="190"/>
        <item x="160"/>
        <item x="207"/>
        <item x="192"/>
        <item x="80"/>
        <item x="122"/>
        <item x="70"/>
        <item x="37"/>
        <item x="161"/>
        <item x="218"/>
        <item x="177"/>
        <item x="64"/>
        <item x="184"/>
        <item x="157"/>
        <item x="272"/>
        <item x="199"/>
        <item x="171"/>
        <item x="137"/>
        <item x="76"/>
        <item x="202"/>
        <item x="24"/>
        <item x="32"/>
        <item x="277"/>
        <item x="256"/>
        <item x="36"/>
        <item x="163"/>
        <item x="127"/>
        <item x="98"/>
        <item x="176"/>
        <item x="159"/>
        <item x="169"/>
        <item x="125"/>
        <item x="100"/>
        <item x="33"/>
        <item x="79"/>
        <item x="185"/>
        <item x="20"/>
        <item x="175"/>
        <item x="253"/>
        <item x="130"/>
        <item x="194"/>
        <item x="282"/>
        <item x="3"/>
        <item x="246"/>
        <item x="28"/>
        <item x="238"/>
        <item x="60"/>
        <item x="250"/>
        <item x="18"/>
        <item x="103"/>
        <item x="258"/>
        <item x="71"/>
        <item x="285"/>
        <item x="129"/>
        <item x="1"/>
        <item x="132"/>
        <item x="284"/>
        <item x="149"/>
        <item x="2"/>
        <item x="206"/>
        <item x="166"/>
        <item x="133"/>
        <item x="94"/>
        <item x="262"/>
        <item x="29"/>
        <item x="152"/>
        <item x="102"/>
        <item x="168"/>
        <item x="91"/>
        <item x="288"/>
        <item x="55"/>
        <item x="224"/>
        <item x="158"/>
        <item x="141"/>
        <item x="109"/>
        <item x="266"/>
        <item x="198"/>
        <item x="108"/>
        <item x="162"/>
        <item x="249"/>
        <item x="124"/>
        <item x="56"/>
        <item x="73"/>
        <item x="115"/>
        <item x="150"/>
        <item x="110"/>
        <item x="179"/>
        <item x="49"/>
        <item x="50"/>
        <item x="143"/>
        <item x="78"/>
        <item x="14"/>
        <item x="17"/>
        <item x="234"/>
        <item x="170"/>
        <item x="229"/>
        <item x="121"/>
        <item x="242"/>
        <item x="187"/>
        <item x="225"/>
        <item x="208"/>
        <item x="182"/>
        <item x="226"/>
        <item x="85"/>
        <item x="126"/>
        <item x="247"/>
        <item x="114"/>
        <item x="43"/>
        <item x="154"/>
        <item x="191"/>
        <item x="219"/>
        <item x="228"/>
        <item x="11"/>
        <item x="151"/>
        <item x="105"/>
        <item x="271"/>
        <item m="1" x="486"/>
        <item x="31"/>
        <item m="1" x="490"/>
        <item x="245"/>
        <item x="82"/>
        <item x="12"/>
        <item m="1" x="487"/>
        <item x="111"/>
        <item m="1" x="493"/>
        <item x="42"/>
        <item x="44"/>
        <item x="146"/>
        <item x="173"/>
        <item x="86"/>
        <item x="21"/>
        <item x="40"/>
        <item m="1" x="482"/>
        <item m="1" x="499"/>
        <item x="134"/>
        <item x="51"/>
        <item x="67"/>
        <item x="10"/>
        <item m="1" x="495"/>
        <item x="220"/>
        <item x="45"/>
        <item x="156"/>
        <item x="112"/>
        <item x="65"/>
        <item x="39"/>
        <item x="83"/>
        <item x="269"/>
        <item x="22"/>
        <item x="87"/>
        <item x="222"/>
        <item x="147"/>
        <item x="243"/>
        <item x="95"/>
        <item x="75"/>
        <item x="106"/>
        <item x="241"/>
        <item x="47"/>
        <item x="240"/>
        <item x="41"/>
        <item x="214"/>
        <item x="223"/>
        <item x="142"/>
        <item x="120"/>
        <item x="89"/>
        <item x="280"/>
        <item x="54"/>
        <item x="204"/>
        <item x="107"/>
        <item x="81"/>
        <item x="235"/>
        <item x="186"/>
        <item x="181"/>
        <item x="153"/>
        <item x="232"/>
        <item x="61"/>
        <item x="264"/>
        <item x="261"/>
        <item x="66"/>
        <item x="273"/>
        <item x="0"/>
        <item x="118"/>
        <item x="19"/>
        <item x="88"/>
        <item x="27"/>
        <item x="34"/>
        <item x="148"/>
        <item x="259"/>
        <item x="263"/>
        <item x="4"/>
        <item x="8"/>
        <item x="68"/>
        <item x="26"/>
        <item x="35"/>
        <item x="53"/>
        <item x="97"/>
        <item x="481"/>
        <item x="286"/>
        <item x="293"/>
        <item x="287"/>
        <item x="290"/>
        <item x="294"/>
        <item x="289"/>
        <item x="292"/>
        <item x="295"/>
        <item x="291"/>
        <item x="296"/>
        <item x="297"/>
        <item m="1" x="491"/>
        <item x="298"/>
        <item x="299"/>
        <item x="300"/>
        <item x="301"/>
        <item x="302"/>
        <item x="303"/>
        <item x="304"/>
        <item x="305"/>
        <item x="306"/>
        <item x="311"/>
        <item x="307"/>
        <item x="308"/>
        <item x="309"/>
        <item x="310"/>
        <item x="312"/>
        <item m="1" x="496"/>
        <item x="314"/>
        <item x="313"/>
        <item m="1" x="483"/>
        <item x="315"/>
        <item x="316"/>
        <item x="317"/>
        <item m="1" x="494"/>
        <item x="318"/>
        <item x="319"/>
        <item x="320"/>
        <item m="1" x="492"/>
        <item x="321"/>
        <item x="322"/>
        <item x="323"/>
        <item x="327"/>
        <item m="1" x="489"/>
        <item x="324"/>
        <item x="325"/>
        <item x="326"/>
        <item x="329"/>
        <item x="328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4"/>
        <item x="343"/>
        <item m="1" x="497"/>
        <item x="345"/>
        <item x="346"/>
        <item m="1" x="484"/>
        <item x="347"/>
        <item m="1" x="488"/>
        <item x="349"/>
        <item x="350"/>
        <item x="351"/>
        <item x="352"/>
        <item x="353"/>
        <item x="354"/>
        <item x="355"/>
        <item x="357"/>
        <item x="356"/>
        <item x="358"/>
        <item x="359"/>
        <item x="360"/>
        <item x="361"/>
        <item x="363"/>
        <item x="362"/>
        <item x="364"/>
        <item x="365"/>
        <item x="366"/>
        <item m="1" x="485"/>
        <item x="370"/>
        <item x="380"/>
        <item x="379"/>
        <item x="384"/>
        <item x="367"/>
        <item x="368"/>
        <item x="369"/>
        <item x="371"/>
        <item x="386"/>
        <item x="372"/>
        <item x="373"/>
        <item x="374"/>
        <item x="375"/>
        <item x="376"/>
        <item x="377"/>
        <item x="378"/>
        <item x="381"/>
        <item x="382"/>
        <item x="383"/>
        <item x="385"/>
        <item x="387"/>
        <item x="388"/>
        <item m="1" x="498"/>
        <item x="389"/>
        <item x="390"/>
        <item x="391"/>
        <item x="392"/>
        <item x="394"/>
        <item x="395"/>
        <item x="393"/>
        <item x="396"/>
        <item x="397"/>
        <item x="398"/>
        <item x="399"/>
        <item x="401"/>
        <item x="400"/>
        <item x="402"/>
        <item x="403"/>
        <item x="92"/>
        <item x="348"/>
        <item x="404"/>
        <item x="406"/>
        <item x="405"/>
        <item x="407"/>
        <item x="408"/>
        <item x="409"/>
        <item x="413"/>
        <item x="410"/>
        <item x="411"/>
        <item x="412"/>
        <item x="414"/>
        <item x="415"/>
        <item x="418"/>
        <item x="419"/>
        <item x="416"/>
        <item x="420"/>
        <item x="421"/>
        <item x="422"/>
        <item x="417"/>
        <item x="423"/>
        <item x="424"/>
        <item x="426"/>
        <item x="425"/>
        <item x="428"/>
        <item x="427"/>
        <item x="430"/>
        <item x="429"/>
        <item x="431"/>
        <item x="434"/>
        <item x="435"/>
        <item x="7"/>
        <item x="432"/>
        <item x="433"/>
        <item x="436"/>
        <item x="437"/>
        <item x="438"/>
        <item x="439"/>
        <item x="441"/>
        <item x="440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0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1" count="1" selected="0">
              <x v="0"/>
            </reference>
          </references>
        </pivotArea>
      </autoSortScope>
    </pivotField>
    <pivotField axis="axisPage" multipleItemSelectionAllowed="1" showAll="0">
      <items count="18">
        <item h="1" x="7"/>
        <item h="1" x="11"/>
        <item h="1" x="8"/>
        <item m="1" x="16"/>
        <item m="1" x="14"/>
        <item x="2"/>
        <item x="0"/>
        <item h="1" x="5"/>
        <item h="1" x="1"/>
        <item h="1" x="3"/>
        <item h="1" x="12"/>
        <item h="1" m="1" x="13"/>
        <item h="1" x="10"/>
        <item h="1" x="4"/>
        <item h="1" x="6"/>
        <item h="1" x="9"/>
        <item h="1"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Page"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axis="axisPage" multipleItemSelectionAllowed="1" showAll="0">
      <items count="8">
        <item x="1"/>
        <item h="1" x="5"/>
        <item h="1" x="0"/>
        <item h="1" x="2"/>
        <item h="1" x="3"/>
        <item h="1" x="4"/>
        <item h="1" m="1" x="6"/>
        <item t="default"/>
      </items>
    </pivotField>
    <pivotField axis="axisCol" dataField="1" multipleItemSelectionAllowed="1" showAll="0">
      <items count="9">
        <item n=" NO" m="1" x="6"/>
        <item n="SÍ" m="1" x="7"/>
        <item h="1" x="5"/>
        <item h="1" x="0"/>
        <item h="1" x="1"/>
        <item h="1" x="2"/>
        <item h="1" x="3"/>
        <item h="1" x="4"/>
        <item t="default"/>
      </items>
    </pivotField>
    <pivotField showAll="0"/>
    <pivotField showAll="0"/>
    <pivotField showAll="0" defaultSubtotal="0"/>
    <pivotField axis="axisPage" multipleItemSelectionAllowed="1" showAll="0">
      <items count="56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53"/>
        <item x="17"/>
        <item x="18"/>
        <item x="19"/>
        <item x="20"/>
        <item x="22"/>
        <item x="21"/>
        <item m="1" x="5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40"/>
        <item x="41"/>
        <item x="43"/>
        <item x="44"/>
        <item x="39"/>
        <item x="42"/>
        <item x="37"/>
        <item x="38"/>
        <item x="5"/>
        <item x="46"/>
        <item x="45"/>
        <item x="47"/>
        <item x="48"/>
        <item x="49"/>
        <item x="50"/>
        <item x="51"/>
        <item x="52"/>
        <item t="default"/>
      </items>
    </pivotField>
    <pivotField axis="axisPage" multipleItemSelectionAllowed="1" showAll="0">
      <items count="15">
        <item x="0"/>
        <item x="1"/>
        <item x="3"/>
        <item x="4"/>
        <item h="1" x="13"/>
        <item x="5"/>
        <item h="1" x="6"/>
        <item h="1" x="7"/>
        <item h="1" x="8"/>
        <item h="1" x="9"/>
        <item h="1" x="10"/>
        <item h="1" x="11"/>
        <item h="1" x="2"/>
        <item h="1" x="12"/>
        <item t="default"/>
      </items>
    </pivotField>
    <pivotField showAll="0" defaultSubtotal="0"/>
    <pivotField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">
    <i t="grand">
      <x/>
    </i>
  </rowItems>
  <colFields count="1">
    <field x="31"/>
  </colFields>
  <colItems count="1">
    <i t="grand">
      <x/>
    </i>
  </colItems>
  <pageFields count="8">
    <pageField fld="27" hier="-1"/>
    <pageField fld="30" hier="-1"/>
    <pageField fld="13" hier="-1"/>
    <pageField fld="35" hier="-1"/>
    <pageField fld="4" hier="-1"/>
    <pageField fld="36" hier="-1"/>
    <pageField fld="15" hier="-1"/>
    <pageField fld="23" hier="-1"/>
  </pageFields>
  <dataFields count="1">
    <dataField name="Cuenta de Cumplimiento Hora" fld="31" subtotal="count" baseField="0" baseItem="0"/>
  </dataFields>
  <formats count="60">
    <format dxfId="201">
      <pivotArea grandRow="1" outline="0" collapsedLevelsAreSubtotals="1" fieldPosition="0"/>
    </format>
    <format dxfId="200">
      <pivotArea grandRow="1" outline="0" collapsedLevelsAreSubtotals="1" fieldPosition="0"/>
    </format>
    <format dxfId="199">
      <pivotArea outline="0" collapsedLevelsAreSubtotals="1" fieldPosition="0"/>
    </format>
    <format dxfId="198">
      <pivotArea outline="0" collapsedLevelsAreSubtotals="1" fieldPosition="0"/>
    </format>
    <format dxfId="197">
      <pivotArea outline="0" collapsedLevelsAreSubtotals="1" fieldPosition="0"/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field="15" type="button" dataOnly="0" labelOnly="1" outline="0" axis="axisPage" fieldPosition="6"/>
    </format>
    <format dxfId="193">
      <pivotArea dataOnly="0" labelOnly="1" outline="0" axis="axisValues" fieldPosition="0"/>
    </format>
    <format dxfId="192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191">
      <pivotArea dataOnly="0" labelOnly="1" grandRow="1" outline="0" fieldPosition="0"/>
    </format>
    <format dxfId="190">
      <pivotArea dataOnly="0" labelOnly="1" outline="0" axis="axisValues" fieldPosition="0"/>
    </format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15" type="button" dataOnly="0" labelOnly="1" outline="0" axis="axisPage" fieldPosition="6"/>
    </format>
    <format dxfId="186">
      <pivotArea dataOnly="0" labelOnly="1" outline="0" axis="axisValues" fieldPosition="0"/>
    </format>
    <format dxfId="185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184">
      <pivotArea dataOnly="0" labelOnly="1" grandRow="1" outline="0" fieldPosition="0"/>
    </format>
    <format dxfId="183">
      <pivotArea dataOnly="0" labelOnly="1" outline="0" axis="axisValues" fieldPosition="0"/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type="origin" dataOnly="0" labelOnly="1" outline="0" fieldPosition="0"/>
    </format>
    <format dxfId="179">
      <pivotArea field="31" type="button" dataOnly="0" labelOnly="1" outline="0" axis="axisCol" fieldPosition="0"/>
    </format>
    <format dxfId="178">
      <pivotArea type="topRight" dataOnly="0" labelOnly="1" outline="0" fieldPosition="0"/>
    </format>
    <format dxfId="177">
      <pivotArea field="15" type="button" dataOnly="0" labelOnly="1" outline="0" axis="axisPage" fieldPosition="6"/>
    </format>
    <format dxfId="176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175">
      <pivotArea dataOnly="0" labelOnly="1" grandRow="1" outline="0" fieldPosition="0"/>
    </format>
    <format dxfId="174">
      <pivotArea dataOnly="0" labelOnly="1" grandCol="1" outline="0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type="origin" dataOnly="0" labelOnly="1" outline="0" fieldPosition="0"/>
    </format>
    <format dxfId="170">
      <pivotArea field="31" type="button" dataOnly="0" labelOnly="1" outline="0" axis="axisCol" fieldPosition="0"/>
    </format>
    <format dxfId="169">
      <pivotArea type="topRight" dataOnly="0" labelOnly="1" outline="0" fieldPosition="0"/>
    </format>
    <format dxfId="168">
      <pivotArea field="15" type="button" dataOnly="0" labelOnly="1" outline="0" axis="axisPage" fieldPosition="6"/>
    </format>
    <format dxfId="167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166">
      <pivotArea dataOnly="0" labelOnly="1" grandRow="1" outline="0" fieldPosition="0"/>
    </format>
    <format dxfId="165">
      <pivotArea dataOnly="0" labelOnly="1" grandCol="1" outline="0" fieldPosition="0"/>
    </format>
    <format dxfId="164">
      <pivotArea field="31" type="button" dataOnly="0" labelOnly="1" outline="0" axis="axisCol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type="origin" dataOnly="0" labelOnly="1" outline="0" fieldPosition="0"/>
    </format>
    <format dxfId="160">
      <pivotArea field="31" type="button" dataOnly="0" labelOnly="1" outline="0" axis="axisCol" fieldPosition="0"/>
    </format>
    <format dxfId="159">
      <pivotArea type="topRight" dataOnly="0" labelOnly="1" outline="0" fieldPosition="0"/>
    </format>
    <format dxfId="158">
      <pivotArea field="15" type="button" dataOnly="0" labelOnly="1" outline="0" axis="axisPage" fieldPosition="6"/>
    </format>
    <format dxfId="157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156">
      <pivotArea dataOnly="0" labelOnly="1" grandRow="1" outline="0" fieldPosition="0"/>
    </format>
    <format dxfId="155">
      <pivotArea dataOnly="0" labelOnly="1" grandCol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dataOnly="0" labelOnly="1" fieldPosition="0">
        <references count="1">
          <reference field="15" count="9">
            <x v="0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51">
      <pivotArea dataOnly="0" labelOnly="1" grandRow="1" outline="0" fieldPosition="0"/>
    </format>
    <format dxfId="150">
      <pivotArea dataOnly="0" labelOnly="1" grandCol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dataOnly="0" labelOnly="1" fieldPosition="0">
        <references count="1">
          <reference field="15" count="10">
            <x v="0"/>
            <x v="1"/>
            <x v="2"/>
            <x v="5"/>
            <x v="6"/>
            <x v="7"/>
            <x v="8"/>
            <x v="9"/>
            <x v="11"/>
            <x v="12"/>
          </reference>
        </references>
      </pivotArea>
    </format>
    <format dxfId="146">
      <pivotArea dataOnly="0" labelOnly="1" grandRow="1" outline="0" fieldPosition="0"/>
    </format>
    <format dxfId="145">
      <pivotArea dataOnly="0" labelOnly="1" grandCol="1" outline="0" fieldPosition="0"/>
    </format>
    <format dxfId="144">
      <pivotArea field="31" type="button" dataOnly="0" labelOnly="1" outline="0" axis="axisCol" fieldPosition="0"/>
    </format>
    <format dxfId="143">
      <pivotArea dataOnly="0" outline="0" fieldPosition="0">
        <references count="1">
          <reference field="31" count="0"/>
        </references>
      </pivotArea>
    </format>
    <format dxfId="142">
      <pivotArea dataOnly="0" labelOnly="1" outline="0" fieldPosition="0">
        <references count="1">
          <reference field="4" count="0"/>
        </references>
      </pivotArea>
    </format>
  </formats>
  <chartFormats count="1">
    <chartFormat chart="3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2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9" colHeaderCaption="Planificado">
  <location ref="A10:C24" firstHeaderRow="1" firstDataRow="2" firstDataCol="1" rowPageCount="6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Col" dataField="1" multipleItemSelectionAllowed="1" showAll="0" includeNewItemsInFilter="1">
      <items count="5">
        <item h="1" x="2"/>
        <item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h="1" x="1"/>
        <item x="0"/>
        <item h="1" x="4"/>
        <item x="3"/>
        <item t="default"/>
      </items>
    </pivotField>
    <pivotField showAll="0"/>
    <pivotField axis="axisPage" multipleItemSelectionAllowed="1" showAll="0">
      <items count="18">
        <item h="1" x="7"/>
        <item h="1" x="11"/>
        <item h="1" x="8"/>
        <item m="1" x="16"/>
        <item m="1" x="14"/>
        <item x="2"/>
        <item x="0"/>
        <item h="1" x="5"/>
        <item h="1" x="1"/>
        <item h="1" x="3"/>
        <item h="1" x="12"/>
        <item h="1" m="1" x="13"/>
        <item h="1" x="10"/>
        <item h="1" x="4"/>
        <item h="1" x="6"/>
        <item h="1" x="9"/>
        <item h="1"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Page"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axis="axisPage" multipleItemSelectionAllowed="1" showAll="0">
      <items count="8">
        <item x="1"/>
        <item h="1" x="5"/>
        <item h="1" x="0"/>
        <item h="1" x="2"/>
        <item h="1" x="3"/>
        <item h="1" x="4"/>
        <item h="1" m="1" x="6"/>
        <item t="default"/>
      </items>
    </pivotField>
    <pivotField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axis="axisPage" multipleItemSelectionAllowed="1" showAll="0">
      <items count="56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53"/>
        <item x="17"/>
        <item x="18"/>
        <item x="19"/>
        <item x="20"/>
        <item x="22"/>
        <item x="21"/>
        <item m="1" x="5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40"/>
        <item x="41"/>
        <item x="43"/>
        <item x="44"/>
        <item x="39"/>
        <item x="42"/>
        <item x="37"/>
        <item x="38"/>
        <item x="5"/>
        <item x="46"/>
        <item x="45"/>
        <item x="47"/>
        <item x="48"/>
        <item x="49"/>
        <item x="50"/>
        <item x="51"/>
        <item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2">
    <i>
      <x v="3"/>
    </i>
    <i t="grand">
      <x/>
    </i>
  </colItems>
  <pageFields count="6">
    <pageField fld="27" hier="-1"/>
    <pageField fld="30" hier="-1"/>
    <pageField fld="13" hier="-1"/>
    <pageField fld="35" hier="-1"/>
    <pageField fld="15" hier="-1"/>
    <pageField fld="23" hier="-1"/>
  </pageFields>
  <dataFields count="1">
    <dataField name="Cuenta de Planificado" fld="4" subtotal="count" baseField="0" baseItem="0"/>
  </dataFields>
  <formats count="61">
    <format dxfId="262">
      <pivotArea grandRow="1" outline="0" collapsedLevelsAreSubtotals="1" fieldPosition="0"/>
    </format>
    <format dxfId="261">
      <pivotArea grandRow="1" outline="0" collapsedLevelsAreSubtotals="1" fieldPosition="0"/>
    </format>
    <format dxfId="260">
      <pivotArea outline="0" collapsedLevelsAreSubtotals="1" fieldPosition="0"/>
    </format>
    <format dxfId="259">
      <pivotArea outline="0" collapsedLevelsAreSubtotals="1" fieldPosition="0"/>
    </format>
    <format dxfId="258">
      <pivotArea outline="0" collapsedLevelsAreSubtotals="1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15" type="button" dataOnly="0" labelOnly="1" outline="0" axis="axisPage" fieldPosition="4"/>
    </format>
    <format dxfId="254">
      <pivotArea dataOnly="0" labelOnly="1" outline="0" axis="axisValues" fieldPosition="0"/>
    </format>
    <format dxfId="253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252">
      <pivotArea dataOnly="0" labelOnly="1" grandRow="1" outline="0" fieldPosition="0"/>
    </format>
    <format dxfId="251">
      <pivotArea dataOnly="0" labelOnly="1" outline="0" axis="axisValues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15" type="button" dataOnly="0" labelOnly="1" outline="0" axis="axisPage" fieldPosition="4"/>
    </format>
    <format dxfId="247">
      <pivotArea dataOnly="0" labelOnly="1" outline="0" axis="axisValues" fieldPosition="0"/>
    </format>
    <format dxfId="246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245">
      <pivotArea dataOnly="0" labelOnly="1" grandRow="1" outline="0" fieldPosition="0"/>
    </format>
    <format dxfId="244">
      <pivotArea dataOnly="0" labelOnly="1" outline="0" axis="axisValues" fieldPosition="0"/>
    </format>
    <format dxfId="243">
      <pivotArea type="all" dataOnly="0" outline="0" fieldPosition="0"/>
    </format>
    <format dxfId="242">
      <pivotArea outline="0" collapsedLevelsAreSubtotals="1" fieldPosition="0"/>
    </format>
    <format dxfId="241">
      <pivotArea type="origin" dataOnly="0" labelOnly="1" outline="0" fieldPosition="0"/>
    </format>
    <format dxfId="240">
      <pivotArea field="31" type="button" dataOnly="0" labelOnly="1" outline="0"/>
    </format>
    <format dxfId="239">
      <pivotArea type="topRight" dataOnly="0" labelOnly="1" outline="0" fieldPosition="0"/>
    </format>
    <format dxfId="238">
      <pivotArea field="15" type="button" dataOnly="0" labelOnly="1" outline="0" axis="axisPage" fieldPosition="4"/>
    </format>
    <format dxfId="237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236">
      <pivotArea dataOnly="0" labelOnly="1" grandRow="1" outline="0" fieldPosition="0"/>
    </format>
    <format dxfId="235">
      <pivotArea dataOnly="0" labelOnly="1" grandCol="1" outline="0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type="origin" dataOnly="0" labelOnly="1" outline="0" fieldPosition="0"/>
    </format>
    <format dxfId="231">
      <pivotArea field="31" type="button" dataOnly="0" labelOnly="1" outline="0"/>
    </format>
    <format dxfId="230">
      <pivotArea type="topRight" dataOnly="0" labelOnly="1" outline="0" fieldPosition="0"/>
    </format>
    <format dxfId="229">
      <pivotArea field="15" type="button" dataOnly="0" labelOnly="1" outline="0" axis="axisPage" fieldPosition="4"/>
    </format>
    <format dxfId="228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227">
      <pivotArea dataOnly="0" labelOnly="1" grandRow="1" outline="0" fieldPosition="0"/>
    </format>
    <format dxfId="226">
      <pivotArea dataOnly="0" labelOnly="1" grandCol="1" outline="0" fieldPosition="0"/>
    </format>
    <format dxfId="225">
      <pivotArea field="31" type="button" dataOnly="0" labelOnly="1" outline="0"/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field="31" type="button" dataOnly="0" labelOnly="1" outline="0"/>
    </format>
    <format dxfId="220">
      <pivotArea type="topRight" dataOnly="0" labelOnly="1" outline="0" fieldPosition="0"/>
    </format>
    <format dxfId="219">
      <pivotArea field="15" type="button" dataOnly="0" labelOnly="1" outline="0" axis="axisPage" fieldPosition="4"/>
    </format>
    <format dxfId="218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217">
      <pivotArea dataOnly="0" labelOnly="1" grandRow="1" outline="0" fieldPosition="0"/>
    </format>
    <format dxfId="216">
      <pivotArea dataOnly="0" labelOnly="1" grandCol="1" outline="0" fieldPosition="0"/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dataOnly="0" labelOnly="1" fieldPosition="0">
        <references count="1">
          <reference field="15" count="9">
            <x v="0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12">
      <pivotArea dataOnly="0" labelOnly="1" grandRow="1" outline="0" fieldPosition="0"/>
    </format>
    <format dxfId="211">
      <pivotArea dataOnly="0" labelOnly="1" grandCol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fieldPosition="0">
        <references count="1">
          <reference field="15" count="10">
            <x v="0"/>
            <x v="1"/>
            <x v="2"/>
            <x v="5"/>
            <x v="6"/>
            <x v="7"/>
            <x v="8"/>
            <x v="9"/>
            <x v="11"/>
            <x v="12"/>
          </reference>
        </references>
      </pivotArea>
    </format>
    <format dxfId="207">
      <pivotArea dataOnly="0" labelOnly="1" grandRow="1" outline="0" fieldPosition="0"/>
    </format>
    <format dxfId="206">
      <pivotArea dataOnly="0" labelOnly="1" grandCol="1" outline="0" fieldPosition="0"/>
    </format>
    <format dxfId="205">
      <pivotArea outline="0" collapsedLevelsAreSubtotals="1" fieldPosition="0">
        <references count="1">
          <reference field="4" count="0" selected="0"/>
        </references>
      </pivotArea>
    </format>
    <format dxfId="204">
      <pivotArea outline="0" collapsedLevelsAreSubtotals="1" fieldPosition="0">
        <references count="1">
          <reference field="4" count="0" selected="0"/>
        </references>
      </pivotArea>
    </format>
    <format dxfId="203">
      <pivotArea outline="0" collapsedLevelsAreSubtotals="1" fieldPosition="0">
        <references count="1">
          <reference field="4" count="0" selected="0"/>
        </references>
      </pivotArea>
    </format>
    <format dxfId="202">
      <pivotArea dataOnly="0" labelOnly="1" fieldPosition="0">
        <references count="1">
          <reference field="4" count="0"/>
        </references>
      </pivotArea>
    </format>
  </formats>
  <chartFormats count="2">
    <chartFormat chart="28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8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3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3" colHeaderCaption="Cumple hora">
  <location ref="A40:E54" firstHeaderRow="1" firstDataRow="2" firstDataCol="1" rowPageCount="7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h="1" x="2"/>
        <item h="1"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4"/>
        <item x="3"/>
        <item t="default"/>
      </items>
    </pivotField>
    <pivotField showAll="0"/>
    <pivotField axis="axisPage" multipleItemSelectionAllowed="1" showAll="0">
      <items count="18">
        <item h="1" x="7"/>
        <item h="1" x="11"/>
        <item h="1" x="8"/>
        <item m="1" x="16"/>
        <item m="1" x="14"/>
        <item x="2"/>
        <item x="0"/>
        <item h="1" x="5"/>
        <item h="1" x="1"/>
        <item h="1" x="3"/>
        <item h="1" x="12"/>
        <item h="1" m="1" x="13"/>
        <item h="1" x="10"/>
        <item h="1" x="4"/>
        <item h="1" x="6"/>
        <item h="1" x="9"/>
        <item h="1"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Page" numFmtId="166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showAll="0"/>
    <pivotField showAll="0" defaultSubtotal="0"/>
    <pivotField axis="axisPage" multipleItemSelectionAllowed="1" showAll="0">
      <items count="8">
        <item x="1"/>
        <item h="1" x="5"/>
        <item h="1" x="0"/>
        <item h="1" x="2"/>
        <item h="1" x="3"/>
        <item h="1" x="4"/>
        <item h="1" m="1" x="6"/>
        <item t="default"/>
      </items>
    </pivotField>
    <pivotField axis="axisCol" showAll="0">
      <items count="9">
        <item n=" NO" m="1" x="6"/>
        <item n="SÍ" m="1" x="7"/>
        <item x="5"/>
        <item x="0"/>
        <item x="1"/>
        <item x="2"/>
        <item x="3"/>
        <item x="4"/>
        <item t="default"/>
      </items>
    </pivotField>
    <pivotField dataField="1" multipleItemSelectionAllowed="1" showAll="0"/>
    <pivotField showAll="0"/>
    <pivotField showAll="0" defaultSubtotal="0"/>
    <pivotField axis="axisPage" multipleItemSelectionAllowed="1" showAll="0">
      <items count="56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53"/>
        <item x="17"/>
        <item x="18"/>
        <item x="19"/>
        <item x="20"/>
        <item x="22"/>
        <item x="21"/>
        <item m="1" x="5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40"/>
        <item x="41"/>
        <item x="43"/>
        <item x="44"/>
        <item x="39"/>
        <item x="42"/>
        <item x="37"/>
        <item x="38"/>
        <item x="5"/>
        <item x="46"/>
        <item x="45"/>
        <item x="47"/>
        <item x="48"/>
        <item x="49"/>
        <item x="50"/>
        <item x="51"/>
        <item x="52"/>
        <item t="default"/>
      </items>
    </pivotField>
    <pivotField multipleItemSelectionAllowed="1" showAll="0"/>
    <pivotField showAll="0" defaultSubtotal="0"/>
    <pivotField dragToRow="0" dragToCol="0" dragToPage="0"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31"/>
  </colFields>
  <colItems count="4">
    <i>
      <x v="4"/>
    </i>
    <i>
      <x v="5"/>
    </i>
    <i>
      <x v="6"/>
    </i>
    <i t="grand">
      <x/>
    </i>
  </colItems>
  <pageFields count="7">
    <pageField fld="27" hier="-1"/>
    <pageField fld="30" hier="-1"/>
    <pageField fld="4" hier="-1"/>
    <pageField fld="13" hier="-1"/>
    <pageField fld="35" hier="-1"/>
    <pageField fld="15" hier="-1"/>
    <pageField fld="23" hier="-1"/>
  </pageFields>
  <dataFields count="1">
    <dataField name="Cuenta de Cumplimiento Hora NO" fld="32" subtotal="count" baseField="0" baseItem="0"/>
  </dataFields>
  <formats count="64">
    <format dxfId="326">
      <pivotArea grandRow="1" outline="0" collapsedLevelsAreSubtotals="1" fieldPosition="0"/>
    </format>
    <format dxfId="325">
      <pivotArea grandRow="1" outline="0" collapsedLevelsAreSubtotals="1" fieldPosition="0"/>
    </format>
    <format dxfId="324">
      <pivotArea outline="0" collapsedLevelsAreSubtotals="1" fieldPosition="0"/>
    </format>
    <format dxfId="323">
      <pivotArea outline="0" collapsedLevelsAreSubtotals="1" fieldPosition="0"/>
    </format>
    <format dxfId="322">
      <pivotArea outline="0" collapsedLevelsAreSubtotals="1" fieldPosition="0"/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field="15" type="button" dataOnly="0" labelOnly="1" outline="0" axis="axisPage" fieldPosition="5"/>
    </format>
    <format dxfId="318">
      <pivotArea dataOnly="0" labelOnly="1" outline="0" axis="axisValues" fieldPosition="0"/>
    </format>
    <format dxfId="317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316">
      <pivotArea dataOnly="0" labelOnly="1" grandRow="1" outline="0" fieldPosition="0"/>
    </format>
    <format dxfId="315">
      <pivotArea dataOnly="0" labelOnly="1" outline="0" axis="axisValues" fieldPosition="0"/>
    </format>
    <format dxfId="314">
      <pivotArea type="all" dataOnly="0" outline="0" fieldPosition="0"/>
    </format>
    <format dxfId="313">
      <pivotArea outline="0" collapsedLevelsAreSubtotals="1" fieldPosition="0"/>
    </format>
    <format dxfId="312">
      <pivotArea field="15" type="button" dataOnly="0" labelOnly="1" outline="0" axis="axisPage" fieldPosition="5"/>
    </format>
    <format dxfId="311">
      <pivotArea dataOnly="0" labelOnly="1" outline="0" axis="axisValues" fieldPosition="0"/>
    </format>
    <format dxfId="310">
      <pivotArea dataOnly="0" labelOnly="1" fieldPosition="0">
        <references count="1">
          <reference field="15" count="4">
            <x v="3"/>
            <x v="5"/>
            <x v="6"/>
            <x v="8"/>
          </reference>
        </references>
      </pivotArea>
    </format>
    <format dxfId="309">
      <pivotArea dataOnly="0" labelOnly="1" grandRow="1" outline="0" fieldPosition="0"/>
    </format>
    <format dxfId="308">
      <pivotArea dataOnly="0" labelOnly="1" outline="0" axis="axisValues" fieldPosition="0"/>
    </format>
    <format dxfId="307">
      <pivotArea type="all" dataOnly="0" outline="0" fieldPosition="0"/>
    </format>
    <format dxfId="306">
      <pivotArea outline="0" collapsedLevelsAreSubtotals="1" fieldPosition="0"/>
    </format>
    <format dxfId="305">
      <pivotArea type="origin" dataOnly="0" labelOnly="1" outline="0" fieldPosition="0"/>
    </format>
    <format dxfId="304">
      <pivotArea field="31" type="button" dataOnly="0" labelOnly="1" outline="0" axis="axisCol" fieldPosition="0"/>
    </format>
    <format dxfId="303">
      <pivotArea type="topRight" dataOnly="0" labelOnly="1" outline="0" fieldPosition="0"/>
    </format>
    <format dxfId="302">
      <pivotArea field="15" type="button" dataOnly="0" labelOnly="1" outline="0" axis="axisPage" fieldPosition="5"/>
    </format>
    <format dxfId="301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300">
      <pivotArea dataOnly="0" labelOnly="1" grandRow="1" outline="0" fieldPosition="0"/>
    </format>
    <format dxfId="299">
      <pivotArea dataOnly="0" labelOnly="1" grandCol="1" outline="0" fieldPosition="0"/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type="origin" dataOnly="0" labelOnly="1" outline="0" fieldPosition="0"/>
    </format>
    <format dxfId="295">
      <pivotArea field="31" type="button" dataOnly="0" labelOnly="1" outline="0" axis="axisCol" fieldPosition="0"/>
    </format>
    <format dxfId="294">
      <pivotArea type="topRight" dataOnly="0" labelOnly="1" outline="0" fieldPosition="0"/>
    </format>
    <format dxfId="293">
      <pivotArea field="15" type="button" dataOnly="0" labelOnly="1" outline="0" axis="axisPage" fieldPosition="5"/>
    </format>
    <format dxfId="292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291">
      <pivotArea dataOnly="0" labelOnly="1" grandRow="1" outline="0" fieldPosition="0"/>
    </format>
    <format dxfId="290">
      <pivotArea dataOnly="0" labelOnly="1" grandCol="1" outline="0" fieldPosition="0"/>
    </format>
    <format dxfId="289">
      <pivotArea field="31" type="button" dataOnly="0" labelOnly="1" outline="0" axis="axisCol" fieldPosition="0"/>
    </format>
    <format dxfId="288">
      <pivotArea type="all" dataOnly="0" outline="0" fieldPosition="0"/>
    </format>
    <format dxfId="287">
      <pivotArea outline="0" collapsedLevelsAreSubtotals="1" fieldPosition="0"/>
    </format>
    <format dxfId="286">
      <pivotArea type="origin" dataOnly="0" labelOnly="1" outline="0" fieldPosition="0"/>
    </format>
    <format dxfId="285">
      <pivotArea field="31" type="button" dataOnly="0" labelOnly="1" outline="0" axis="axisCol" fieldPosition="0"/>
    </format>
    <format dxfId="284">
      <pivotArea type="topRight" dataOnly="0" labelOnly="1" outline="0" fieldPosition="0"/>
    </format>
    <format dxfId="283">
      <pivotArea field="15" type="button" dataOnly="0" labelOnly="1" outline="0" axis="axisPage" fieldPosition="5"/>
    </format>
    <format dxfId="282">
      <pivotArea dataOnly="0" labelOnly="1" fieldPosition="0">
        <references count="1">
          <reference field="15" count="8">
            <x v="0"/>
            <x v="2"/>
            <x v="4"/>
            <x v="5"/>
            <x v="6"/>
            <x v="7"/>
            <x v="8"/>
            <x v="9"/>
          </reference>
        </references>
      </pivotArea>
    </format>
    <format dxfId="281">
      <pivotArea dataOnly="0" labelOnly="1" grandRow="1" outline="0" fieldPosition="0"/>
    </format>
    <format dxfId="280">
      <pivotArea dataOnly="0" labelOnly="1" grandCol="1" outline="0" fieldPosition="0"/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dataOnly="0" labelOnly="1" fieldPosition="0">
        <references count="1">
          <reference field="15" count="9">
            <x v="0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76">
      <pivotArea dataOnly="0" labelOnly="1" grandRow="1" outline="0" fieldPosition="0"/>
    </format>
    <format dxfId="275">
      <pivotArea dataOnly="0" labelOnly="1" grandCol="1" outline="0" fieldPosition="0"/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dataOnly="0" labelOnly="1" fieldPosition="0">
        <references count="1">
          <reference field="15" count="10">
            <x v="0"/>
            <x v="1"/>
            <x v="2"/>
            <x v="5"/>
            <x v="6"/>
            <x v="7"/>
            <x v="8"/>
            <x v="9"/>
            <x v="11"/>
            <x v="12"/>
          </reference>
        </references>
      </pivotArea>
    </format>
    <format dxfId="271">
      <pivotArea dataOnly="0" labelOnly="1" grandRow="1" outline="0" fieldPosition="0"/>
    </format>
    <format dxfId="270">
      <pivotArea dataOnly="0" labelOnly="1" grandCol="1" outline="0" fieldPosition="0"/>
    </format>
    <format dxfId="269">
      <pivotArea outline="0" collapsedLevelsAreSubtotals="1" fieldPosition="0">
        <references count="1">
          <reference field="4" count="0" selected="0"/>
        </references>
      </pivotArea>
    </format>
    <format dxfId="268">
      <pivotArea outline="0" collapsedLevelsAreSubtotals="1" fieldPosition="0">
        <references count="1">
          <reference field="4" count="0" selected="0"/>
        </references>
      </pivotArea>
    </format>
    <format dxfId="267">
      <pivotArea outline="0" collapsedLevelsAreSubtotals="1" fieldPosition="0">
        <references count="1">
          <reference field="4" count="0" selected="0"/>
        </references>
      </pivotArea>
    </format>
    <format dxfId="266">
      <pivotArea dataOnly="0" labelOnly="1" fieldPosition="0">
        <references count="1">
          <reference field="4" count="0"/>
        </references>
      </pivotArea>
    </format>
    <format dxfId="265">
      <pivotArea outline="0" collapsedLevelsAreSubtotals="1" fieldPosition="0">
        <references count="1">
          <reference field="31" count="2" selected="0">
            <x v="0"/>
            <x v="1"/>
          </reference>
        </references>
      </pivotArea>
    </format>
    <format dxfId="264">
      <pivotArea dataOnly="0" labelOnly="1" fieldPosition="0">
        <references count="1">
          <reference field="31" count="2">
            <x v="0"/>
            <x v="1"/>
          </reference>
        </references>
      </pivotArea>
    </format>
    <format dxfId="263">
      <pivotArea dataOnly="0" labelOnly="1" outline="0" fieldPosition="0">
        <references count="1">
          <reference field="4" count="0"/>
        </references>
      </pivotArea>
    </format>
  </formats>
  <chartFormats count="5">
    <chartFormat chart="32" format="0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0"/>
          </reference>
        </references>
      </pivotArea>
    </chartFormat>
    <chartFormat chart="32" format="1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1"/>
          </reference>
        </references>
      </pivotArea>
    </chartFormat>
    <chartFormat chart="32" format="2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6"/>
          </reference>
        </references>
      </pivotArea>
    </chartFormat>
    <chartFormat chart="32" format="3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4"/>
          </reference>
        </references>
      </pivotArea>
    </chartFormat>
    <chartFormat chart="32" format="4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4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6" rowHeaderCaption="semanas">
  <location ref="A8:F21" firstHeaderRow="1" firstDataRow="2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x="2"/>
        <item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Col" multipleItemSelectionAllowed="1" showAll="0">
      <items count="6">
        <item n="AGRILOGS" x="2"/>
        <item n="PAQUETERIA SIN TORO" x="1"/>
        <item n="CARGAS/DESCARGAS CON TORO" x="0"/>
        <item h="1" x="4"/>
        <item n="QUESOS" x="3"/>
        <item t="default"/>
      </items>
    </pivotField>
    <pivotField showAll="0"/>
    <pivotField multipleItemSelectionAllowed="1" showAll="0">
      <items count="18">
        <item x="7"/>
        <item x="11"/>
        <item x="8"/>
        <item m="1" x="16"/>
        <item m="1" x="14"/>
        <item x="2"/>
        <item x="0"/>
        <item x="5"/>
        <item x="1"/>
        <item x="3"/>
        <item x="12"/>
        <item m="1" x="13"/>
        <item x="10"/>
        <item x="4"/>
        <item x="6"/>
        <item x="9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showAll="0"/>
    <pivotField numFmtId="165" showAll="0"/>
    <pivotField showAll="0" defaultSubtotal="0"/>
    <pivotField showAll="0" defaultSubtotal="0"/>
    <pivotField axis="axisPage" multipleItemSelectionAllowed="1" showAll="0">
      <items count="4">
        <item x="1"/>
        <item x="2"/>
        <item x="0"/>
        <item t="default"/>
      </items>
    </pivotField>
    <pivotField axis="axisPage" dataField="1" multipleItemSelectionAllowed="1" showAll="0">
      <items count="4">
        <item h="1" x="1"/>
        <item x="0"/>
        <item h="1" x="2"/>
        <item t="default"/>
      </items>
    </pivotField>
    <pivotField showAll="0" defaultSubtotal="0"/>
    <pivotField multipleItemSelectionAllowed="1" showAll="0"/>
    <pivotField showAll="0"/>
    <pivotField showAll="0"/>
    <pivotField showAll="0"/>
    <pivotField showAll="0" defaultSubtotal="0"/>
    <pivotField showAll="0"/>
    <pivotField axis="axisRow" multipleItemSelectionAllowed="1" showAll="0">
      <items count="15">
        <item n="Enero" x="0"/>
        <item x="13"/>
        <item n="febrero" x="1"/>
        <item n="marzo" x="3"/>
        <item n="abril" x="4"/>
        <item n="mayo" x="5"/>
        <item n="junio" x="6"/>
        <item n="julio" x="7"/>
        <item n="agosto" x="8"/>
        <item n="septiembre" x="9"/>
        <item n="octubre" x="10"/>
        <item n="noviembre" x="11"/>
        <item h="1" x="2"/>
        <item h="1" x="12"/>
        <item t="default"/>
      </items>
    </pivotField>
    <pivotField showAll="0" defaultSubtotal="0"/>
    <pivotField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6"/>
  </rowFields>
  <rowItems count="1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3"/>
  </colFields>
  <colItems count="5">
    <i>
      <x/>
    </i>
    <i>
      <x v="1"/>
    </i>
    <i>
      <x v="2"/>
    </i>
    <i>
      <x v="4"/>
    </i>
    <i t="grand">
      <x/>
    </i>
  </colItems>
  <pageFields count="3">
    <pageField fld="27" hier="-1"/>
    <pageField fld="4" hier="-1"/>
    <pageField fld="28" hier="-1"/>
  </pageFields>
  <dataFields count="1">
    <dataField name="Cuenta de Cargas" fld="28" subtotal="count" baseField="0" baseItem="0"/>
  </dataFields>
  <formats count="73">
    <format dxfId="72">
      <pivotArea collapsedLevelsAreSubtotals="1" fieldPosition="0">
        <references count="1">
          <reference field="36" count="0"/>
        </references>
      </pivotArea>
    </format>
    <format dxfId="71">
      <pivotArea grandRow="1" outline="0" collapsedLevelsAreSubtotals="1" fieldPosition="0"/>
    </format>
    <format dxfId="70">
      <pivotArea grandRow="1" outline="0" collapsedLevelsAreSubtotals="1" fieldPosition="0"/>
    </format>
    <format dxfId="69">
      <pivotArea outline="0" collapsedLevelsAreSubtotals="1" fieldPosition="0"/>
    </format>
    <format dxfId="68">
      <pivotArea outline="0" collapsedLevelsAreSubtotals="1" fieldPosition="0"/>
    </format>
    <format dxfId="67">
      <pivotArea outline="0" collapsedLevelsAreSubtotals="1" fieldPosition="0"/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5" type="button" dataOnly="0" labelOnly="1" outline="0"/>
    </format>
    <format dxfId="63">
      <pivotArea dataOnly="0" labelOnly="1" outline="0" axis="axisValues" fieldPosition="0"/>
    </format>
    <format dxfId="62">
      <pivotArea dataOnly="0" labelOnly="1" grandRow="1" outline="0" fieldPosition="0"/>
    </format>
    <format dxfId="61">
      <pivotArea dataOnly="0" labelOnly="1" outline="0" axis="axisValues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5" type="button" dataOnly="0" labelOnly="1" outline="0"/>
    </format>
    <format dxfId="57">
      <pivotArea dataOnly="0" labelOnly="1" outline="0" axis="axisValues" fieldPosition="0"/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5" type="button" dataOnly="0" labelOnly="1" outline="0"/>
    </format>
    <format dxfId="51">
      <pivotArea dataOnly="0" labelOnly="1" outline="0" axis="axisValues" fieldPosition="0"/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5" type="button" dataOnly="0" labelOnly="1" outline="0"/>
    </format>
    <format dxfId="45">
      <pivotArea dataOnly="0" labelOnly="1" outline="0" axis="axisValues" fieldPosition="0"/>
    </format>
    <format dxfId="44">
      <pivotArea dataOnly="0" labelOnly="1" grandRow="1" outline="0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5" type="button" dataOnly="0" labelOnly="1" outline="0"/>
    </format>
    <format dxfId="39">
      <pivotArea dataOnly="0" labelOnly="1" outline="0" axis="axisValues" fieldPosition="0"/>
    </format>
    <format dxfId="38">
      <pivotArea dataOnly="0" labelOnly="1" grandRow="1" outline="0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5" type="button" dataOnly="0" labelOnly="1" outline="0"/>
    </format>
    <format dxfId="34">
      <pivotArea dataOnly="0" labelOnly="1" outline="0" axis="axisValues" fieldPosition="0"/>
    </format>
    <format dxfId="33">
      <pivotArea dataOnly="0" labelOnly="1" grandRow="1" outline="0" fieldPosition="0"/>
    </format>
    <format dxfId="32">
      <pivotArea outline="0" collapsedLevelsAreSubtotals="1" fieldPosition="0"/>
    </format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dataOnly="0" labelOnly="1" grandRow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5" type="button" dataOnly="0" labelOnly="1" outline="0"/>
    </format>
    <format dxfId="20">
      <pivotArea dataOnly="0" labelOnly="1" outline="0" axis="axisValues" fieldPosition="0"/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field="13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fieldPosition="0">
        <references count="1">
          <reference field="13" count="0"/>
        </references>
      </pivotArea>
    </format>
    <format dxfId="12">
      <pivotArea dataOnly="0" labelOnly="1" grandCol="1" outline="0" fieldPosition="0"/>
    </format>
    <format dxfId="11">
      <pivotArea field="13" type="button" dataOnly="0" labelOnly="1" outline="0" axis="axisCol" fieldPosition="0"/>
    </format>
    <format dxfId="10">
      <pivotArea type="topRight" dataOnly="0" labelOnly="1" outline="0" fieldPosition="0"/>
    </format>
    <format dxfId="9">
      <pivotArea dataOnly="0" labelOnly="1" fieldPosition="0">
        <references count="1">
          <reference field="13" count="1">
            <x v="1"/>
          </reference>
        </references>
      </pivotArea>
    </format>
    <format dxfId="8">
      <pivotArea dataOnly="0" labelOnly="1" fieldPosition="0">
        <references count="1">
          <reference field="13" count="1">
            <x v="2"/>
          </reference>
        </references>
      </pivotArea>
    </format>
    <format dxfId="7">
      <pivotArea dataOnly="0" labelOnly="1" fieldPosition="0">
        <references count="1">
          <reference field="13" count="1">
            <x v="0"/>
          </reference>
        </references>
      </pivotArea>
    </format>
    <format dxfId="6">
      <pivotArea dataOnly="0" labelOnly="1" fieldPosition="0">
        <references count="1">
          <reference field="13" count="1">
            <x v="4"/>
          </reference>
        </references>
      </pivotArea>
    </format>
    <format dxfId="5">
      <pivotArea field="36" grandCol="1" collapsedLevelsAreSubtotals="1" axis="axisRow" fieldPosition="0">
        <references count="1">
          <reference field="36" count="1">
            <x v="2"/>
          </reference>
        </references>
      </pivotArea>
    </format>
    <format dxfId="4">
      <pivotArea field="36" grandCol="1" collapsedLevelsAreSubtotals="1" axis="axisRow" fieldPosition="0">
        <references count="1">
          <reference field="36" count="1">
            <x v="2"/>
          </reference>
        </references>
      </pivotArea>
    </format>
    <format dxfId="3">
      <pivotArea field="36" grandCol="1" collapsedLevelsAreSubtotals="1" axis="axisRow" fieldPosition="0">
        <references count="1">
          <reference field="36" count="1">
            <x v="2"/>
          </reference>
        </references>
      </pivotArea>
    </format>
    <format dxfId="2">
      <pivotArea field="36" grandCol="1" collapsedLevelsAreSubtotals="1" axis="axisRow" fieldPosition="0">
        <references count="1">
          <reference field="36" count="1">
            <x v="2"/>
          </reference>
        </references>
      </pivotArea>
    </format>
    <format dxfId="1">
      <pivotArea dataOnly="0" labelOnly="1" fieldPosition="0">
        <references count="1">
          <reference field="13" count="0"/>
        </references>
      </pivotArea>
    </format>
    <format dxfId="0">
      <pivotArea dataOnly="0" labelOnly="1" grandCol="1" outline="0" fieldPosition="0"/>
    </format>
  </formats>
  <chartFormats count="5">
    <chartFormat chart="1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5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1" rowHeaderCaption="semanas">
  <location ref="A35:B48" firstHeaderRow="1" firstDataRow="1" firstDataCol="1" rowPageCount="3" colPageCount="1"/>
  <pivotFields count="43">
    <pivotField showAll="0" defaultSubtotal="0"/>
    <pivotField numFmtId="165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/>
    <pivotField showAll="0"/>
    <pivotField axis="axisPage" multipleItemSelectionAllowed="1" showAll="0" includeNewItemsInFilter="1">
      <items count="5">
        <item h="1" x="2"/>
        <item h="1" x="0"/>
        <item m="1" x="3"/>
        <item x="1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multipleItemSelectionAllowed="1" showAll="0">
      <items count="6">
        <item n="AGRILOGS" x="2"/>
        <item n="PAQUETERIA SIN TORO" x="1"/>
        <item n="CARGAS/DESCARGAS CON TORO" x="0"/>
        <item h="1" x="4"/>
        <item n="QUESOS" x="3"/>
        <item t="default"/>
      </items>
    </pivotField>
    <pivotField showAll="0"/>
    <pivotField multipleItemSelectionAllowed="1" showAll="0">
      <items count="18">
        <item x="7"/>
        <item x="11"/>
        <item x="8"/>
        <item m="1" x="16"/>
        <item m="1" x="14"/>
        <item x="2"/>
        <item x="0"/>
        <item x="5"/>
        <item x="1"/>
        <item x="3"/>
        <item x="12"/>
        <item m="1" x="13"/>
        <item x="10"/>
        <item x="4"/>
        <item x="6"/>
        <item x="9"/>
        <item m="1"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numFmtId="166" showAll="0"/>
    <pivotField numFmtId="165" showAll="0"/>
    <pivotField showAll="0" defaultSubtotal="0"/>
    <pivotField showAll="0" defaultSubtotal="0"/>
    <pivotField axis="axisPage" multipleItemSelectionAllowed="1" showAll="0">
      <items count="4">
        <item h="1" x="1"/>
        <item h="1" x="2"/>
        <item x="0"/>
        <item t="default"/>
      </items>
    </pivotField>
    <pivotField axis="axisPage" multipleItemSelectionAllowed="1" showAll="0">
      <items count="4">
        <item h="1" x="1"/>
        <item x="0"/>
        <item h="1" x="2"/>
        <item t="default"/>
      </items>
    </pivotField>
    <pivotField showAll="0" defaultSubtotal="0"/>
    <pivotField multipleItemSelectionAllowed="1" showAll="0"/>
    <pivotField showAll="0"/>
    <pivotField showAll="0"/>
    <pivotField showAll="0"/>
    <pivotField showAll="0" defaultSubtotal="0"/>
    <pivotField showAll="0"/>
    <pivotField axis="axisRow" multipleItemSelectionAllowed="1" showAll="0">
      <items count="15">
        <item n="Enero" x="0"/>
        <item x="13"/>
        <item n="febrero" x="1"/>
        <item n="marzo" x="3"/>
        <item n="abril" x="4"/>
        <item n="mayo" x="5"/>
        <item n="junio" x="6"/>
        <item n="julio" x="7"/>
        <item x="8"/>
        <item x="9"/>
        <item x="10"/>
        <item x="11"/>
        <item x="2"/>
        <item x="12"/>
        <item t="default"/>
      </items>
    </pivotField>
    <pivotField showAll="0" defaultSubtotal="0"/>
    <pivotField dataField="1" dragToRow="0" dragToCol="0" dragToPage="0"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  <pivotField dragToRow="0" dragToCol="0" dragToPage="0" showAll="0" defaultSubtotal="0"/>
  </pivotFields>
  <rowFields count="1">
    <field x="36"/>
  </rowFields>
  <rowItems count="1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Items count="1">
    <i/>
  </colItems>
  <pageFields count="3">
    <pageField fld="27" hier="-1"/>
    <pageField fld="4" hier="-1"/>
    <pageField fld="28" hier="-1"/>
  </pageFields>
  <dataFields count="1">
    <dataField name="Suma de % NO CUMPLE" fld="38" baseField="0" baseItem="0" numFmtId="9"/>
  </dataFields>
  <formats count="69">
    <format dxfId="141">
      <pivotArea collapsedLevelsAreSubtotals="1" fieldPosition="0">
        <references count="1">
          <reference field="36" count="0"/>
        </references>
      </pivotArea>
    </format>
    <format dxfId="140">
      <pivotArea grandRow="1" outline="0" collapsedLevelsAreSubtotals="1" fieldPosition="0"/>
    </format>
    <format dxfId="139">
      <pivotArea grandRow="1" outline="0" collapsedLevelsAreSubtotals="1" fieldPosition="0"/>
    </format>
    <format dxfId="138">
      <pivotArea outline="0" collapsedLevelsAreSubtotals="1" fieldPosition="0"/>
    </format>
    <format dxfId="137">
      <pivotArea outline="0" collapsedLevelsAreSubtotals="1" fieldPosition="0"/>
    </format>
    <format dxfId="136">
      <pivotArea outline="0" collapsedLevelsAreSubtotals="1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15" type="button" dataOnly="0" labelOnly="1" outline="0"/>
    </format>
    <format dxfId="132">
      <pivotArea dataOnly="0" labelOnly="1" outline="0" axis="axisValues" fieldPosition="0"/>
    </format>
    <format dxfId="131">
      <pivotArea dataOnly="0" labelOnly="1" grandRow="1" outline="0" fieldPosition="0"/>
    </format>
    <format dxfId="130">
      <pivotArea dataOnly="0" labelOnly="1" outline="0" axis="axisValues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15" type="button" dataOnly="0" labelOnly="1" outline="0"/>
    </format>
    <format dxfId="126">
      <pivotArea dataOnly="0" labelOnly="1" outline="0" axis="axisValues" fieldPosition="0"/>
    </format>
    <format dxfId="125">
      <pivotArea dataOnly="0" labelOnly="1" grandRow="1" outline="0" fieldPosition="0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5" type="button" dataOnly="0" labelOnly="1" outline="0"/>
    </format>
    <format dxfId="120">
      <pivotArea dataOnly="0" labelOnly="1" outline="0" axis="axisValues" fieldPosition="0"/>
    </format>
    <format dxfId="119">
      <pivotArea dataOnly="0" labelOnly="1" grandRow="1" outline="0" fieldPosition="0"/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15" type="button" dataOnly="0" labelOnly="1" outline="0"/>
    </format>
    <format dxfId="114">
      <pivotArea dataOnly="0" labelOnly="1" outline="0" axis="axisValues" fieldPosition="0"/>
    </format>
    <format dxfId="113">
      <pivotArea dataOnly="0" labelOnly="1" grandRow="1" outline="0" fieldPosition="0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15" type="button" dataOnly="0" labelOnly="1" outline="0"/>
    </format>
    <format dxfId="108">
      <pivotArea dataOnly="0" labelOnly="1" outline="0" axis="axisValues" fieldPosition="0"/>
    </format>
    <format dxfId="107">
      <pivotArea dataOnly="0" labelOnly="1" grandRow="1" outline="0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15" type="button" dataOnly="0" labelOnly="1" outline="0"/>
    </format>
    <format dxfId="103">
      <pivotArea dataOnly="0" labelOnly="1" outline="0" axis="axisValues" fieldPosition="0"/>
    </format>
    <format dxfId="102">
      <pivotArea dataOnly="0" labelOnly="1" grandRow="1" outline="0" fieldPosition="0"/>
    </format>
    <format dxfId="101">
      <pivotArea outline="0" collapsedLevelsAreSubtotals="1" fieldPosition="0"/>
    </format>
    <format dxfId="100">
      <pivotArea outline="0" collapsedLevelsAreSubtotals="1" fieldPosition="0"/>
    </format>
    <format dxfId="99">
      <pivotArea outline="0" collapsedLevelsAreSubtotals="1" fieldPosition="0"/>
    </format>
    <format dxfId="98">
      <pivotArea outline="0" collapsedLevelsAreSubtotals="1" fieldPosition="0"/>
    </format>
    <format dxfId="97">
      <pivotArea outline="0" collapsedLevelsAreSubtotals="1" fieldPosition="0"/>
    </format>
    <format dxfId="96">
      <pivotArea outline="0" collapsedLevelsAreSubtotals="1" fieldPosition="0"/>
    </format>
    <format dxfId="95">
      <pivotArea outline="0" collapsedLevelsAreSubtotals="1" fieldPosition="0"/>
    </format>
    <format dxfId="94">
      <pivotArea outline="0" collapsedLevelsAreSubtotals="1" fieldPosition="0"/>
    </format>
    <format dxfId="93">
      <pivotArea dataOnly="0" labelOnly="1" grandRow="1" outline="0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15" type="button" dataOnly="0" labelOnly="1" outline="0"/>
    </format>
    <format dxfId="89">
      <pivotArea dataOnly="0" labelOnly="1" outline="0" axis="axisValues" fieldPosition="0"/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outline="0" collapsedLevelsAreSubtotals="1" fieldPosition="0"/>
    </format>
    <format dxfId="85">
      <pivotArea outline="0" collapsedLevelsAreSubtotals="1" fieldPosition="0"/>
    </format>
    <format dxfId="84">
      <pivotArea field="13" type="button" dataOnly="0" labelOnly="1" outline="0"/>
    </format>
    <format dxfId="83">
      <pivotArea type="topRight" dataOnly="0" labelOnly="1" outline="0" fieldPosition="0"/>
    </format>
    <format dxfId="82">
      <pivotArea dataOnly="0" labelOnly="1" grandCol="1" outline="0" fieldPosition="0"/>
    </format>
    <format dxfId="81">
      <pivotArea field="13" type="button" dataOnly="0" labelOnly="1" outline="0"/>
    </format>
    <format dxfId="80">
      <pivotArea type="topRight" dataOnly="0" labelOnly="1" outline="0" fieldPosition="0"/>
    </format>
    <format dxfId="79">
      <pivotArea field="36" grandCol="1" collapsedLevelsAreSubtotals="1" axis="axisRow" fieldPosition="0">
        <references count="1">
          <reference field="36" count="1">
            <x v="2"/>
          </reference>
        </references>
      </pivotArea>
    </format>
    <format dxfId="78">
      <pivotArea field="36" grandCol="1" collapsedLevelsAreSubtotals="1" axis="axisRow" fieldPosition="0">
        <references count="1">
          <reference field="36" count="1">
            <x v="2"/>
          </reference>
        </references>
      </pivotArea>
    </format>
    <format dxfId="77">
      <pivotArea collapsedLevelsAreSubtotals="1" fieldPosition="0">
        <references count="1">
          <reference field="36" count="1">
            <x v="2"/>
          </reference>
        </references>
      </pivotArea>
    </format>
    <format dxfId="76">
      <pivotArea collapsedLevelsAreSubtotals="1" fieldPosition="0">
        <references count="1">
          <reference field="36" count="1">
            <x v="2"/>
          </reference>
        </references>
      </pivotArea>
    </format>
    <format dxfId="75">
      <pivotArea outline="0" collapsedLevelsAreSubtotals="1" fieldPosition="0"/>
    </format>
    <format dxfId="74">
      <pivotArea dataOnly="0" labelOnly="1" outline="0" axis="axisValues" fieldPosition="0"/>
    </format>
    <format dxfId="7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" sourceName="Mes">
  <pivotTables>
    <pivotTable tabId="40" name="TablaDinámica3"/>
    <pivotTable tabId="40" name="TablaDinámica1"/>
    <pivotTable tabId="40" name="TablaDinámica2"/>
    <pivotTable tabId="40" name="TablaDinámica4"/>
    <pivotTable tabId="40" name="TablaDinámica5"/>
    <pivotTable tabId="40" name="TablaDinámica6"/>
    <pivotTable tabId="40" name="TablaDinámica8"/>
    <pivotTable tabId="40" name="TablaDinámica9"/>
    <pivotTable tabId="40" name="TablaDinámica10"/>
  </pivotTables>
  <data>
    <tabular pivotCacheId="1">
      <items count="14">
        <i x="0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2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º_Semana" sourceName="Nº Semana">
  <pivotTables>
    <pivotTable tabId="42" name="TablaDinámica3"/>
    <pivotTable tabId="42" name="TablaDinámica1"/>
    <pivotTable tabId="42" name="TablaDinámica10"/>
    <pivotTable tabId="42" name="TablaDinámica2"/>
    <pivotTable tabId="42" name="TablaDinámica4"/>
    <pivotTable tabId="42" name="TablaDinámica5"/>
    <pivotTable tabId="42" name="TablaDinámica6"/>
    <pivotTable tabId="42" name="TablaDinámica8"/>
    <pivotTable tabId="42" name="TablaDinámica9"/>
  </pivotTables>
  <data>
    <tabular pivotCacheId="1">
      <items count="55">
        <i x="0" s="1"/>
        <i x="1"/>
        <i x="2"/>
        <i x="3"/>
        <i x="4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  <i x="52"/>
        <i x="54" nd="1"/>
        <i x="5" nd="1"/>
        <i x="53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ransportista" sourceName="Transportista">
  <pivotTables>
    <pivotTable tabId="44" name="TablaDinámica3"/>
    <pivotTable tabId="44" name="TablaDinámica2"/>
    <pivotTable tabId="44" name="TablaDinámica5"/>
    <pivotTable tabId="44" name="TablaDinámica8"/>
    <pivotTable tabId="44" name="TablaDinámica10"/>
  </pivotTables>
  <data>
    <tabular pivotCacheId="1">
      <items count="101">
        <i x="22"/>
        <i x="21"/>
        <i x="57"/>
        <i x="18"/>
        <i x="86"/>
        <i x="7"/>
        <i x="53"/>
        <i x="43"/>
        <i x="45"/>
        <i x="24"/>
        <i x="26"/>
        <i x="79"/>
        <i x="13"/>
        <i x="62"/>
        <i x="31"/>
        <i x="47"/>
        <i x="50"/>
        <i x="41"/>
        <i x="39"/>
        <i x="49"/>
        <i x="28"/>
        <i x="25" s="1"/>
        <i x="75"/>
        <i x="82"/>
        <i x="99"/>
        <i x="91"/>
        <i x="96"/>
        <i x="55"/>
        <i x="98"/>
        <i x="3"/>
        <i x="20"/>
        <i x="37"/>
        <i x="83"/>
        <i x="14"/>
        <i x="81"/>
        <i x="12"/>
        <i x="30"/>
        <i x="35" nd="1"/>
        <i x="2" nd="1"/>
        <i x="8" nd="1"/>
        <i x="85" nd="1"/>
        <i x="87" nd="1"/>
        <i x="77" nd="1"/>
        <i x="66" nd="1"/>
        <i x="6" nd="1"/>
        <i x="40" nd="1"/>
        <i x="76" nd="1"/>
        <i x="90" nd="1"/>
        <i x="32" nd="1"/>
        <i x="71" nd="1"/>
        <i x="63" nd="1"/>
        <i x="93" nd="1"/>
        <i x="51" nd="1"/>
        <i x="33" nd="1"/>
        <i x="9" nd="1"/>
        <i x="16" nd="1"/>
        <i x="94" nd="1"/>
        <i x="10" nd="1"/>
        <i x="60" nd="1"/>
        <i x="46" nd="1"/>
        <i x="88" nd="1"/>
        <i x="68" nd="1"/>
        <i x="78" nd="1"/>
        <i x="97" nd="1"/>
        <i x="48" nd="1"/>
        <i x="5" nd="1"/>
        <i x="84" nd="1"/>
        <i x="52" nd="1"/>
        <i x="11" nd="1"/>
        <i x="1" nd="1"/>
        <i x="65" nd="1"/>
        <i x="36" nd="1"/>
        <i x="74" nd="1"/>
        <i x="34" nd="1"/>
        <i x="73" nd="1"/>
        <i x="58" nd="1"/>
        <i x="59" nd="1"/>
        <i x="80" nd="1"/>
        <i x="69" nd="1"/>
        <i x="72" nd="1"/>
        <i x="64" nd="1"/>
        <i x="29" nd="1"/>
        <i x="27" nd="1"/>
        <i x="92" nd="1"/>
        <i x="23" nd="1"/>
        <i x="4" nd="1"/>
        <i x="89" nd="1"/>
        <i x="56" nd="1"/>
        <i x="61" nd="1"/>
        <i x="44" nd="1"/>
        <i x="95" nd="1"/>
        <i x="0" nd="1"/>
        <i x="19" nd="1"/>
        <i x="54" nd="1"/>
        <i x="67" nd="1"/>
        <i x="17" nd="1"/>
        <i x="38" nd="1"/>
        <i x="42" nd="1"/>
        <i x="15" nd="1"/>
        <i x="70" nd="1"/>
        <i x="100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º_Semana1" sourceName="Nº Semana">
  <pivotTables>
    <pivotTable tabId="45" name="TablaDinámica3"/>
    <pivotTable tabId="45" name="TablaDinámica1"/>
    <pivotTable tabId="45" name="TablaDinámica10"/>
    <pivotTable tabId="45" name="TablaDinámica2"/>
    <pivotTable tabId="45" name="TablaDinámica4"/>
    <pivotTable tabId="45" name="TablaDinámica5"/>
    <pivotTable tabId="45" name="TablaDinámica6"/>
    <pivotTable tabId="45" name="TablaDinámica8"/>
    <pivotTable tabId="45" name="TablaDinámica9"/>
  </pivotTables>
  <data>
    <tabular pivotCacheId="1">
      <items count="55">
        <i x="0"/>
        <i x="1"/>
        <i x="2"/>
        <i x="3"/>
        <i x="4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 s="1"/>
        <i x="52"/>
        <i x="54" nd="1"/>
        <i x="5" nd="1"/>
        <i x="5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s" cache="SegmentaciónDeDatos_Mes" caption="Mes" columnCount="14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º Semana" cache="SegmentaciónDeDatos_Nº_Semana" caption="Nº Semana" columnCount="28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º Semana 1" cache="SegmentaciónDeDatos_Nº_Semana1" caption="Nº Semana" columnCount="28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ransportista" cache="SegmentaciónDeDatos_Transportista" caption="Transportista" startItem="9" rowHeight="234950"/>
</slicers>
</file>

<file path=xl/tables/table1.xml><?xml version="1.0" encoding="utf-8"?>
<table xmlns="http://schemas.openxmlformats.org/spreadsheetml/2006/main" id="1" name="Tabla_Registro" displayName="Tabla_Registro" ref="A1:AO2" totalsRowShown="0" headerRowDxfId="2457" dataDxfId="2455" headerRowBorderDxfId="2456" tableBorderDxfId="2454" totalsRowBorderDxfId="2453">
  <autoFilter ref="A1:AO2"/>
  <tableColumns count="41">
    <tableColumn id="1" name="Fecha prevista" dataDxfId="2452"/>
    <tableColumn id="2" name="Hora Prevista" dataDxfId="2451"/>
    <tableColumn id="32" name="Hora SAMS" dataDxfId="2450"/>
    <tableColumn id="3" name="Replanificado" dataDxfId="2449"/>
    <tableColumn id="4" name="Planificado" dataDxfId="2448"/>
    <tableColumn id="5" name="Usuario" dataDxfId="2447"/>
    <tableColumn id="6" name="ALERTA" dataDxfId="2446">
      <calculatedColumnFormula>--(A2+TIME(HOUR(B2),MROUND(MINUTE(B2),30),0))</calculatedColumnFormula>
    </tableColumn>
    <tableColumn id="7" name="Ref. de Carga/Descarga" dataDxfId="2445"/>
    <tableColumn id="8" name="Transportista" dataDxfId="2444"/>
    <tableColumn id="9" name="Carga/Descarga" dataDxfId="2443"/>
    <tableColumn id="10" name="CC" dataDxfId="2442">
      <calculatedColumnFormula>IF((L2=13.5),"SI","NO")</calculatedColumnFormula>
    </tableColumn>
    <tableColumn id="11" name="MTl." dataDxfId="2441"/>
    <tableColumn id="12" name="Palets" dataDxfId="2440"/>
    <tableColumn id="13" name="Paquetería" dataDxfId="2439"/>
    <tableColumn id="14" name="Cliente/Proveedor" dataDxfId="2438"/>
    <tableColumn id="15" name="CLI/PROV" dataDxfId="2437"/>
    <tableColumn id="16" name="Destino/Origen" dataDxfId="2436"/>
    <tableColumn id="17" name="Observaciones" dataDxfId="2435"/>
    <tableColumn id="35" name="Matrícula" dataDxfId="2434"/>
    <tableColumn id="34" name="(--)" dataDxfId="2433"/>
    <tableColumn id="33" name="(--)2" dataDxfId="2432"/>
    <tableColumn id="18" name="Tiempo Minutos" dataDxfId="2431"/>
    <tableColumn id="19" name="Recursos" dataDxfId="2430"/>
    <tableColumn id="20" name="Fecha Real" dataDxfId="2429"/>
    <tableColumn id="21" name="Hora Real" dataDxfId="2428"/>
    <tableColumn id="31" name="Clasif. Carga/descarga" dataDxfId="2427"/>
    <tableColumn id="22" name="carga completa" dataDxfId="2426">
      <calculatedColumnFormula>IF(K2="SI",1,0)</calculatedColumnFormula>
    </tableColumn>
    <tableColumn id="23" name="Cierre" dataDxfId="2425">
      <calculatedColumnFormula>IF(X2=0,0,1)</calculatedColumnFormula>
    </tableColumn>
    <tableColumn id="25" name="Cargas" dataDxfId="2424">
      <calculatedColumnFormula>IF(X2=0,0,1)</calculatedColumnFormula>
    </tableColumn>
    <tableColumn id="40" name="Cita" dataDxfId="2423">
      <calculatedColumnFormula>IF(Tabla_Registro[[#This Row],[Cierre]]=1,Tabla_Registro[[#This Row],[Planificado]],"N/A")</calculatedColumnFormula>
    </tableColumn>
    <tableColumn id="24" name="Cumplimiento Fecha" dataDxfId="2422">
      <calculatedColumnFormula>IF(Tabla_Registro[Cita]="N/A","N/A",IF(Tabla_Registro[Cita]="no","Sin cita",IF(Tabla_Registro[[#This Row],[Fecha Real]]&lt;Tabla_Registro[[#This Row],[Fecha prevista]],"Adelanto",IF(Tabla_Registro[[#This Row],[Fecha Real]]=Tabla_Registro[[#This Row],[Fecha prevista]],"SI","Retraso"))))</calculatedColumnFormula>
    </tableColumn>
    <tableColumn id="26" name="Cumplimiento Hora" dataDxfId="2421">
      <calculatedColumnFormula>IF(Tabla_Registro[[#This Row],[Cumplimiento Fecha]]="SI",IF(Tabla_Registro[[#This Row],[Hora Real]]=Tabla_Registro[[#This Row],[Hora Prevista]],"SI",IF(Tabla_Registro[[#This Row],[Hora Real]]&gt;Tabla_Registro[[#This Row],[Hora Prevista]],"Retraso","Adelanto")),Tabla_Registro[[#This Row],[Cumplimiento Fecha]])</calculatedColumnFormula>
    </tableColumn>
    <tableColumn id="27" name="Cumplimiento Hora NO" dataDxfId="2420">
      <calculatedColumnFormula>IF(OR(Tabla_Registro[[#This Row],[Cumplimiento Hora]]="SI",Tabla_Registro[[#This Row],[Cumplimiento Hora]]="Adelanto"),0,1)</calculatedColumnFormula>
    </tableColumn>
    <tableColumn id="28" name="Cumplimiento Hora SÍ" dataDxfId="2419">
      <calculatedColumnFormula>IF(AG2=0,1,0)</calculatedColumnFormula>
    </tableColumn>
    <tableColumn id="41" name="CATEGORÍA" dataDxfId="2418">
      <calculatedColumnFormula>IF(OR(Tabla_Registro[[#This Row],[CLI/PROV]]="Proveedor Filial",Tabla_Registro[[#This Row],[CLI/PROV]]="Proveedor Inyección",Tabla_Registro[[#This Row],[CLI/PROV]]="Proveedor Roto"),"PROVEEDORES",IF(OR(Tabla_Registro[[#This Row],[CLI/PROV]]="Retira cliente filial",Tabla_Registro[[#This Row],[CLI/PROV]]="Retira cliente inyección",Tabla_Registro[[#This Row],[CLI/PROV]]="Retira cliente roto"),"CLIENTES","TRANS. PROPIO"))</calculatedColumnFormula>
    </tableColumn>
    <tableColumn id="29" name="Nº Semana" dataDxfId="2417">
      <calculatedColumnFormula>IF(Tabla_Registro[[#This Row],[Cierre]]=1, WEEKNUM(X2,21),"N/A")</calculatedColumnFormula>
    </tableColumn>
    <tableColumn id="30" name="Mes" dataDxfId="2416">
      <calculatedColumnFormula>IF(Tabla_Registro[[#This Row],[Cierre]]=1,MONTH(X2),"N/A")</calculatedColumnFormula>
    </tableColumn>
    <tableColumn id="36" name="palets/día" dataDxfId="2415"/>
    <tableColumn id="37" name="cargas/día" dataDxfId="2414"/>
    <tableColumn id="38" name="Objetivo" dataDxfId="2413"/>
    <tableColumn id="39" name="Alarma" dataDxfId="24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_Mes" displayName="Tabla_Mes" ref="D2:D14" totalsRowShown="0" headerRowDxfId="2411" dataDxfId="2410">
  <autoFilter ref="D2:D14">
    <filterColumn colId="0" hiddenButton="1"/>
  </autoFilter>
  <tableColumns count="1">
    <tableColumn id="1" name="Mes" dataDxfId="24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_SINO" displayName="Tabla_SINO" ref="E2:E4" totalsRowShown="0" headerRowDxfId="2408" dataDxfId="2407">
  <autoFilter ref="E2:E4">
    <filterColumn colId="0" hiddenButton="1"/>
  </autoFilter>
  <tableColumns count="1">
    <tableColumn id="1" name="SINO" dataDxfId="240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_Usuarios" displayName="Tabla_Usuarios" ref="F2:F8" totalsRowShown="0" headerRowDxfId="2405" dataDxfId="2404">
  <autoFilter ref="F2:F8">
    <filterColumn colId="0" hiddenButton="1"/>
  </autoFilter>
  <tableColumns count="1">
    <tableColumn id="1" name="Usuarios" dataDxfId="240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_Transportistas" displayName="Tabla_Transportistas" ref="G2:G140" totalsRowShown="0" headerRowDxfId="2402" dataDxfId="2401">
  <autoFilter ref="G2:G140"/>
  <sortState ref="G3:G140">
    <sortCondition ref="G2:G140"/>
  </sortState>
  <tableColumns count="1">
    <tableColumn id="1" name="Transportistas" dataDxfId="240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a_CD" displayName="Tabla_CD" ref="H2:H4" totalsRowShown="0" headerRowDxfId="2399" dataDxfId="2398">
  <autoFilter ref="H2:H4">
    <filterColumn colId="0" hiddenButton="1"/>
  </autoFilter>
  <tableColumns count="1">
    <tableColumn id="1" name="CD" dataDxfId="23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a_ClienteProveedor" displayName="Tabla_ClienteProveedor" ref="I2:J705" totalsRowShown="0" headerRowDxfId="2396" dataDxfId="2395" totalsRowDxfId="2394">
  <autoFilter ref="I2:J705"/>
  <sortState ref="I3:J705">
    <sortCondition ref="I2:I705"/>
  </sortState>
  <tableColumns count="2">
    <tableColumn id="1" name="Cliente/Proveedor" dataDxfId="2393" totalsRowDxfId="2392"/>
    <tableColumn id="2" name="Direcciones" dataDxfId="2391" totalsRowDxfId="239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a_CLIPROV" displayName="Tabla_CLIPROV" ref="K2:K15" totalsRowShown="0" headerRowDxfId="2389" dataDxfId="2388">
  <autoFilter ref="K2:K15">
    <filterColumn colId="0" hiddenButton="1"/>
  </autoFilter>
  <tableColumns count="1">
    <tableColumn id="1" name="CLI/PROV" dataDxfId="23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a_Horas" displayName="Tabla_Horas" ref="L2:L18" totalsRowShown="0" headerRowDxfId="2386" dataDxfId="2385">
  <autoFilter ref="L2:L18">
    <filterColumn colId="0" hiddenButton="1"/>
  </autoFilter>
  <tableColumns count="1">
    <tableColumn id="1" name="Horas" dataDxfId="238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a_Minutos" displayName="Tabla_Minutos" ref="M2:M62" totalsRowShown="0" headerRowDxfId="2383" dataDxfId="2382">
  <autoFilter ref="M2:M62">
    <filterColumn colId="0" hiddenButton="1"/>
  </autoFilter>
  <tableColumns count="1">
    <tableColumn id="1" name="Minutos" dataDxfId="2381">
      <calculatedColumnFormula>CONCATENATE("0","1")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a_Recursos" displayName="Tabla_Recursos" ref="N2:N15" totalsRowShown="0" headerRowDxfId="2380" dataDxfId="2378" headerRowBorderDxfId="2379" tableBorderDxfId="2377" totalsRowBorderDxfId="2376">
  <autoFilter ref="N2:N15">
    <filterColumn colId="0" hiddenButton="1"/>
  </autoFilter>
  <tableColumns count="1">
    <tableColumn id="1" name="Recursos" dataDxfId="237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a_Paq" displayName="Tabla_Paq" ref="O2:P13" totalsRowShown="0" headerRowDxfId="2374" dataDxfId="2372" headerRowBorderDxfId="2373" tableBorderDxfId="2371" totalsRowBorderDxfId="2370">
  <autoFilter ref="O2:P13">
    <filterColumn colId="0" hiddenButton="1"/>
  </autoFilter>
  <tableColumns count="2">
    <tableColumn id="1" name="Paquetería" dataDxfId="2369"/>
    <tableColumn id="2" name="Clasif. Cargas" dataDxfId="23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3" Type="http://schemas.openxmlformats.org/officeDocument/2006/relationships/pivotTable" Target="../pivotTables/pivotTable12.xml"/><Relationship Id="rId7" Type="http://schemas.openxmlformats.org/officeDocument/2006/relationships/pivotTable" Target="../pivotTables/pivotTable16.xml"/><Relationship Id="rId12" Type="http://schemas.microsoft.com/office/2007/relationships/slicer" Target="../slicers/slicer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14.xml"/><Relationship Id="rId10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6.xml"/><Relationship Id="rId3" Type="http://schemas.openxmlformats.org/officeDocument/2006/relationships/pivotTable" Target="../pivotTables/pivotTable21.xml"/><Relationship Id="rId7" Type="http://schemas.openxmlformats.org/officeDocument/2006/relationships/pivotTable" Target="../pivotTables/pivotTable25.xml"/><Relationship Id="rId12" Type="http://schemas.microsoft.com/office/2007/relationships/slicer" Target="../slicers/slicer3.xml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6" Type="http://schemas.openxmlformats.org/officeDocument/2006/relationships/pivotTable" Target="../pivotTables/pivotTable24.xml"/><Relationship Id="rId11" Type="http://schemas.openxmlformats.org/officeDocument/2006/relationships/drawing" Target="../drawings/drawing3.xml"/><Relationship Id="rId5" Type="http://schemas.openxmlformats.org/officeDocument/2006/relationships/pivotTable" Target="../pivotTables/pivotTable23.xml"/><Relationship Id="rId10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22.xml"/><Relationship Id="rId9" Type="http://schemas.openxmlformats.org/officeDocument/2006/relationships/pivotTable" Target="../pivotTables/pivotTable27.xml"/></Relationships>
</file>

<file path=xl/worksheets/_rels/sheet7.xml.rels><?xml version="1.0" encoding="UTF-8" standalone="yes"?>
<Relationships xmlns="http://schemas.openxmlformats.org/package/2006/relationships"><Relationship Id="rId8" Type="http://schemas.microsoft.com/office/2007/relationships/slicer" Target="../slicers/slicer4.xml"/><Relationship Id="rId3" Type="http://schemas.openxmlformats.org/officeDocument/2006/relationships/pivotTable" Target="../pivotTables/pivotTable30.xml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29.xml"/><Relationship Id="rId1" Type="http://schemas.openxmlformats.org/officeDocument/2006/relationships/pivotTable" Target="../pivotTables/pivotTable28.xml"/><Relationship Id="rId6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32.xml"/><Relationship Id="rId4" Type="http://schemas.openxmlformats.org/officeDocument/2006/relationships/pivotTable" Target="../pivotTables/pivotTable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5.xml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37.xml"/><Relationship Id="rId1" Type="http://schemas.openxmlformats.org/officeDocument/2006/relationships/pivotTable" Target="../pivotTables/pivotTable36.xml"/><Relationship Id="rId4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0.xml"/><Relationship Id="rId2" Type="http://schemas.openxmlformats.org/officeDocument/2006/relationships/pivotTable" Target="../pivotTables/pivotTable39.xml"/><Relationship Id="rId1" Type="http://schemas.openxmlformats.org/officeDocument/2006/relationships/pivotTable" Target="../pivotTables/pivotTable38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3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45.xml"/><Relationship Id="rId1" Type="http://schemas.openxmlformats.org/officeDocument/2006/relationships/pivotTable" Target="../pivotTables/pivotTable44.xml"/><Relationship Id="rId4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  <pageSetUpPr fitToPage="1"/>
  </sheetPr>
  <dimension ref="A1:AIV37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R25" sqref="DR25"/>
    </sheetView>
  </sheetViews>
  <sheetFormatPr baseColWidth="10" defaultRowHeight="14.25" x14ac:dyDescent="0.45"/>
  <cols>
    <col min="1" max="1" width="13" style="5" customWidth="1"/>
    <col min="2" max="2" width="12.73046875" style="1" customWidth="1"/>
    <col min="3" max="31" width="12.73046875" style="1" hidden="1" customWidth="1"/>
    <col min="32" max="32" width="12.73046875" style="1" customWidth="1"/>
    <col min="33" max="33" width="12.73046875" hidden="1" customWidth="1"/>
    <col min="34" max="61" width="11.3984375" hidden="1" customWidth="1"/>
    <col min="62" max="62" width="12.265625" customWidth="1"/>
    <col min="63" max="91" width="11.3984375" hidden="1" customWidth="1"/>
    <col min="92" max="92" width="11.3984375" customWidth="1"/>
    <col min="93" max="121" width="11.3984375" hidden="1" customWidth="1"/>
    <col min="123" max="151" width="11.3984375" hidden="1" customWidth="1"/>
    <col min="152" max="152" width="11.3984375" customWidth="1"/>
    <col min="153" max="181" width="11.3984375" hidden="1" customWidth="1"/>
    <col min="183" max="211" width="11.3984375" hidden="1" customWidth="1"/>
    <col min="212" max="212" width="11.3984375" customWidth="1"/>
    <col min="213" max="241" width="11.3984375" hidden="1" customWidth="1"/>
    <col min="243" max="271" width="11.3984375" hidden="1" customWidth="1"/>
    <col min="272" max="272" width="11.3984375" customWidth="1"/>
    <col min="273" max="301" width="11.3984375" hidden="1" customWidth="1"/>
    <col min="303" max="331" width="11.3984375" hidden="1" customWidth="1"/>
    <col min="332" max="332" width="11.3984375" customWidth="1"/>
    <col min="333" max="361" width="11.3984375" hidden="1" customWidth="1"/>
    <col min="363" max="391" width="11.3984375" hidden="1" customWidth="1"/>
    <col min="392" max="392" width="11.3984375" customWidth="1"/>
    <col min="393" max="421" width="11.3984375" hidden="1" customWidth="1"/>
    <col min="422" max="422" width="11.86328125" customWidth="1"/>
    <col min="423" max="451" width="11.3984375" hidden="1" customWidth="1"/>
    <col min="452" max="452" width="11.3984375" customWidth="1"/>
    <col min="453" max="481" width="11.3984375" hidden="1" customWidth="1"/>
    <col min="483" max="511" width="11.3984375" hidden="1" customWidth="1"/>
    <col min="512" max="512" width="11.3984375" customWidth="1"/>
    <col min="513" max="541" width="11.3984375" hidden="1" customWidth="1"/>
    <col min="543" max="571" width="11.3984375" hidden="1" customWidth="1"/>
    <col min="572" max="572" width="11.3984375" customWidth="1"/>
    <col min="573" max="601" width="11.3984375" hidden="1" customWidth="1"/>
    <col min="602" max="602" width="12.1328125" customWidth="1"/>
    <col min="603" max="631" width="11.3984375" hidden="1" customWidth="1"/>
    <col min="632" max="632" width="11.3984375" customWidth="1"/>
    <col min="633" max="661" width="11.3984375" hidden="1" customWidth="1"/>
    <col min="662" max="662" width="13.1328125" customWidth="1"/>
    <col min="663" max="676" width="11.3984375" hidden="1" customWidth="1"/>
    <col min="677" max="677" width="12.1328125" hidden="1" customWidth="1"/>
    <col min="678" max="691" width="11.3984375" hidden="1" customWidth="1"/>
    <col min="692" max="692" width="11.3984375" customWidth="1"/>
    <col min="693" max="721" width="11.3984375" hidden="1" customWidth="1"/>
    <col min="723" max="751" width="11.3984375" hidden="1" customWidth="1"/>
    <col min="752" max="752" width="12.86328125" customWidth="1"/>
    <col min="753" max="781" width="11.3984375" hidden="1" customWidth="1"/>
    <col min="783" max="811" width="11.3984375" hidden="1" customWidth="1"/>
    <col min="812" max="812" width="11.3984375" customWidth="1"/>
    <col min="813" max="841" width="11.3984375" hidden="1" customWidth="1"/>
    <col min="843" max="871" width="11.3984375" hidden="1" customWidth="1"/>
    <col min="872" max="872" width="11.3984375" customWidth="1"/>
    <col min="873" max="901" width="11.3984375" hidden="1" customWidth="1"/>
    <col min="903" max="931" width="11.3984375" hidden="1" customWidth="1"/>
    <col min="932" max="932" width="11.3984375" customWidth="1"/>
  </cols>
  <sheetData>
    <row r="1" spans="1:932" s="4" customFormat="1" ht="23.65" thickBot="1" x14ac:dyDescent="0.75">
      <c r="A1" s="6" t="s">
        <v>858</v>
      </c>
      <c r="B1" s="18">
        <v>0.25</v>
      </c>
      <c r="C1" s="23">
        <v>0.25069444444444444</v>
      </c>
      <c r="D1" s="21">
        <v>0.25138888888888899</v>
      </c>
      <c r="E1" s="23">
        <v>0.25208333333333299</v>
      </c>
      <c r="F1" s="21">
        <v>0.25277777777777799</v>
      </c>
      <c r="G1" s="23">
        <v>0.25347222222222199</v>
      </c>
      <c r="H1" s="21">
        <v>0.25416666666666698</v>
      </c>
      <c r="I1" s="23">
        <v>0.25486111111111098</v>
      </c>
      <c r="J1" s="21">
        <v>0.25555555555555598</v>
      </c>
      <c r="K1" s="23">
        <v>0.25624999999999998</v>
      </c>
      <c r="L1" s="21">
        <v>0.25694444444444398</v>
      </c>
      <c r="M1" s="23">
        <v>0.25763888888888897</v>
      </c>
      <c r="N1" s="21">
        <v>0.25833333333333303</v>
      </c>
      <c r="O1" s="23">
        <v>0.25902777777777802</v>
      </c>
      <c r="P1" s="21">
        <v>0.25972222222222202</v>
      </c>
      <c r="Q1" s="23">
        <v>0.26041666666666702</v>
      </c>
      <c r="R1" s="21">
        <v>0.26111111111111102</v>
      </c>
      <c r="S1" s="23">
        <v>0.26180555555555601</v>
      </c>
      <c r="T1" s="21">
        <v>0.26250000000000001</v>
      </c>
      <c r="U1" s="23">
        <v>0.26319444444444401</v>
      </c>
      <c r="V1" s="21">
        <v>0.26388888888888901</v>
      </c>
      <c r="W1" s="23">
        <v>0.264583333333333</v>
      </c>
      <c r="X1" s="21">
        <v>0.265277777777778</v>
      </c>
      <c r="Y1" s="23">
        <v>0.265972222222222</v>
      </c>
      <c r="Z1" s="21">
        <v>0.266666666666667</v>
      </c>
      <c r="AA1" s="23">
        <v>0.26736111111111099</v>
      </c>
      <c r="AB1" s="21">
        <v>0.26805555555555499</v>
      </c>
      <c r="AC1" s="23">
        <v>0.26874999999999999</v>
      </c>
      <c r="AD1" s="21">
        <v>0.26944444444444399</v>
      </c>
      <c r="AE1" s="23">
        <v>0.27013888888888898</v>
      </c>
      <c r="AF1" s="21">
        <v>0.27083333333333298</v>
      </c>
      <c r="AG1" s="23">
        <v>0.27152777777777798</v>
      </c>
      <c r="AH1" s="21">
        <v>0.27222222222222198</v>
      </c>
      <c r="AI1" s="23">
        <v>0.27291666666666697</v>
      </c>
      <c r="AJ1" s="21">
        <v>0.27361111111111103</v>
      </c>
      <c r="AK1" s="23">
        <v>0.27430555555555602</v>
      </c>
      <c r="AL1" s="21">
        <v>0.27500000000000002</v>
      </c>
      <c r="AM1" s="23">
        <v>0.27569444444444402</v>
      </c>
      <c r="AN1" s="21">
        <v>0.27638888888888902</v>
      </c>
      <c r="AO1" s="23">
        <v>0.27708333333333302</v>
      </c>
      <c r="AP1" s="21">
        <v>0.27777777777777801</v>
      </c>
      <c r="AQ1" s="23">
        <v>0.27847222222222201</v>
      </c>
      <c r="AR1" s="21">
        <v>0.27916666666666701</v>
      </c>
      <c r="AS1" s="23">
        <v>0.27986111111111101</v>
      </c>
      <c r="AT1" s="21">
        <v>0.280555555555555</v>
      </c>
      <c r="AU1" s="23">
        <v>0.28125</v>
      </c>
      <c r="AV1" s="21">
        <v>0.281944444444444</v>
      </c>
      <c r="AW1" s="23">
        <v>0.28263888888888899</v>
      </c>
      <c r="AX1" s="21">
        <v>0.28333333333333299</v>
      </c>
      <c r="AY1" s="23">
        <v>0.28402777777777799</v>
      </c>
      <c r="AZ1" s="21">
        <v>0.28472222222222199</v>
      </c>
      <c r="BA1" s="23">
        <v>0.28541666666666599</v>
      </c>
      <c r="BB1" s="21">
        <v>0.28611111111111098</v>
      </c>
      <c r="BC1" s="23">
        <v>0.28680555555555498</v>
      </c>
      <c r="BD1" s="21">
        <v>0.28749999999999998</v>
      </c>
      <c r="BE1" s="23">
        <v>0.28819444444444398</v>
      </c>
      <c r="BF1" s="21">
        <v>0.28888888888888897</v>
      </c>
      <c r="BG1" s="23">
        <v>0.28958333333333303</v>
      </c>
      <c r="BH1" s="21">
        <v>0.29027777777777802</v>
      </c>
      <c r="BI1" s="23">
        <v>0.29097222222222202</v>
      </c>
      <c r="BJ1" s="18">
        <v>0.29166666666666702</v>
      </c>
      <c r="BK1" s="23">
        <v>0.29236111111111102</v>
      </c>
      <c r="BL1" s="21">
        <v>0.29305555555555501</v>
      </c>
      <c r="BM1" s="23">
        <v>0.29375000000000001</v>
      </c>
      <c r="BN1" s="21">
        <v>0.29444444444444401</v>
      </c>
      <c r="BO1" s="23">
        <v>0.29513888888888901</v>
      </c>
      <c r="BP1" s="21">
        <v>0.295833333333333</v>
      </c>
      <c r="BQ1" s="23">
        <v>0.296527777777778</v>
      </c>
      <c r="BR1" s="21">
        <v>0.297222222222222</v>
      </c>
      <c r="BS1" s="23">
        <v>0.297916666666666</v>
      </c>
      <c r="BT1" s="21">
        <v>0.29861111111111099</v>
      </c>
      <c r="BU1" s="23">
        <v>0.29930555555555499</v>
      </c>
      <c r="BV1" s="21">
        <v>0.3</v>
      </c>
      <c r="BW1" s="23">
        <v>0.30069444444444399</v>
      </c>
      <c r="BX1" s="21">
        <v>0.30138888888888898</v>
      </c>
      <c r="BY1" s="23">
        <v>0.30208333333333298</v>
      </c>
      <c r="BZ1" s="21">
        <v>0.30277777777777798</v>
      </c>
      <c r="CA1" s="23">
        <v>0.30347222222222198</v>
      </c>
      <c r="CB1" s="21">
        <v>0.30416666666666597</v>
      </c>
      <c r="CC1" s="23">
        <v>0.30486111111111103</v>
      </c>
      <c r="CD1" s="21">
        <v>0.30555555555555503</v>
      </c>
      <c r="CE1" s="23">
        <v>0.30625000000000002</v>
      </c>
      <c r="CF1" s="21">
        <v>0.30694444444444402</v>
      </c>
      <c r="CG1" s="23">
        <v>0.30763888888888902</v>
      </c>
      <c r="CH1" s="21">
        <v>0.30833333333333302</v>
      </c>
      <c r="CI1" s="23">
        <v>0.30902777777777801</v>
      </c>
      <c r="CJ1" s="21">
        <v>0.30972222222222201</v>
      </c>
      <c r="CK1" s="23">
        <v>0.31041666666666701</v>
      </c>
      <c r="CL1" s="21">
        <v>0.31111111111111101</v>
      </c>
      <c r="CM1" s="23">
        <v>0.311805555555555</v>
      </c>
      <c r="CN1" s="21">
        <v>0.3125</v>
      </c>
      <c r="CO1" s="23">
        <v>0.313194444444444</v>
      </c>
      <c r="CP1" s="21">
        <v>0.31388888888888899</v>
      </c>
      <c r="CQ1" s="23">
        <v>0.31458333333333299</v>
      </c>
      <c r="CR1" s="21">
        <v>0.31527777777777699</v>
      </c>
      <c r="CS1" s="23">
        <v>0.31597222222222199</v>
      </c>
      <c r="CT1" s="21">
        <v>0.31666666666666599</v>
      </c>
      <c r="CU1" s="23">
        <v>0.31736111111111098</v>
      </c>
      <c r="CV1" s="21">
        <v>0.31805555555555498</v>
      </c>
      <c r="CW1" s="23">
        <v>0.31874999999999998</v>
      </c>
      <c r="CX1" s="21">
        <v>0.31944444444444398</v>
      </c>
      <c r="CY1" s="23">
        <v>0.32013888888888897</v>
      </c>
      <c r="CZ1" s="21">
        <v>0.32083333333333303</v>
      </c>
      <c r="DA1" s="23">
        <v>0.32152777777777802</v>
      </c>
      <c r="DB1" s="21">
        <v>0.32222222222222202</v>
      </c>
      <c r="DC1" s="23">
        <v>0.32291666666666602</v>
      </c>
      <c r="DD1" s="21">
        <v>0.32361111111111102</v>
      </c>
      <c r="DE1" s="23">
        <v>0.32430555555555501</v>
      </c>
      <c r="DF1" s="21">
        <v>0.32500000000000001</v>
      </c>
      <c r="DG1" s="23">
        <v>0.32569444444444401</v>
      </c>
      <c r="DH1" s="21">
        <v>0.32638888888888901</v>
      </c>
      <c r="DI1" s="23">
        <v>0.327083333333333</v>
      </c>
      <c r="DJ1" s="21">
        <v>0.327777777777778</v>
      </c>
      <c r="DK1" s="23">
        <v>0.328472222222222</v>
      </c>
      <c r="DL1" s="21">
        <v>0.329166666666666</v>
      </c>
      <c r="DM1" s="23">
        <v>0.32986111111111099</v>
      </c>
      <c r="DN1" s="21">
        <v>0.33055555555555499</v>
      </c>
      <c r="DO1" s="23">
        <v>0.33124999999999999</v>
      </c>
      <c r="DP1" s="21">
        <v>0.33194444444444399</v>
      </c>
      <c r="DQ1" s="23">
        <v>0.33263888888888898</v>
      </c>
      <c r="DR1" s="18">
        <v>0.33333333333333298</v>
      </c>
      <c r="DS1" s="23">
        <v>0.33402777777777698</v>
      </c>
      <c r="DT1" s="21">
        <v>0.33472222222222198</v>
      </c>
      <c r="DU1" s="23">
        <v>0.33541666666666597</v>
      </c>
      <c r="DV1" s="21">
        <v>0.33611111111111103</v>
      </c>
      <c r="DW1" s="23">
        <v>0.33680555555555503</v>
      </c>
      <c r="DX1" s="21">
        <v>0.33750000000000002</v>
      </c>
      <c r="DY1" s="23">
        <v>0.33819444444444402</v>
      </c>
      <c r="DZ1" s="21">
        <v>0.33888888888888902</v>
      </c>
      <c r="EA1" s="23">
        <v>0.33958333333333302</v>
      </c>
      <c r="EB1" s="21">
        <v>0.34027777777777801</v>
      </c>
      <c r="EC1" s="23">
        <v>0.34097222222222201</v>
      </c>
      <c r="ED1" s="21">
        <v>0.34166666666666601</v>
      </c>
      <c r="EE1" s="23">
        <v>0.34236111111111101</v>
      </c>
      <c r="EF1" s="21">
        <v>0.343055555555555</v>
      </c>
      <c r="EG1" s="23">
        <v>0.34375</v>
      </c>
      <c r="EH1" s="21">
        <v>0.344444444444444</v>
      </c>
      <c r="EI1" s="23">
        <v>0.34513888888888899</v>
      </c>
      <c r="EJ1" s="21">
        <v>0.34583333333333299</v>
      </c>
      <c r="EK1" s="23">
        <v>0.34652777777777699</v>
      </c>
      <c r="EL1" s="21">
        <v>0.34722222222222199</v>
      </c>
      <c r="EM1" s="23">
        <v>0.34791666666666599</v>
      </c>
      <c r="EN1" s="21">
        <v>0.34861111111111098</v>
      </c>
      <c r="EO1" s="23">
        <v>0.34930555555555498</v>
      </c>
      <c r="EP1" s="21">
        <v>0.35</v>
      </c>
      <c r="EQ1" s="23">
        <v>0.35069444444444398</v>
      </c>
      <c r="ER1" s="21">
        <v>0.35138888888888897</v>
      </c>
      <c r="ES1" s="23">
        <v>0.35208333333333303</v>
      </c>
      <c r="ET1" s="21">
        <v>0.35277777777777702</v>
      </c>
      <c r="EU1" s="23">
        <v>0.35347222222222202</v>
      </c>
      <c r="EV1" s="21">
        <v>0.35416666666666602</v>
      </c>
      <c r="EW1" s="23">
        <v>0.35486111111111102</v>
      </c>
      <c r="EX1" s="21">
        <v>0.35555555555555501</v>
      </c>
      <c r="EY1" s="23">
        <v>0.35625000000000001</v>
      </c>
      <c r="EZ1" s="21">
        <v>0.35694444444444401</v>
      </c>
      <c r="FA1" s="23">
        <v>0.35763888888888901</v>
      </c>
      <c r="FB1" s="21">
        <v>0.358333333333333</v>
      </c>
      <c r="FC1" s="23">
        <v>0.359027777777777</v>
      </c>
      <c r="FD1" s="21">
        <v>0.359722222222222</v>
      </c>
      <c r="FE1" s="23">
        <v>0.360416666666666</v>
      </c>
      <c r="FF1" s="21">
        <v>0.36111111111111099</v>
      </c>
      <c r="FG1" s="23">
        <v>0.36180555555555499</v>
      </c>
      <c r="FH1" s="21">
        <v>0.36249999999999999</v>
      </c>
      <c r="FI1" s="23">
        <v>0.36319444444444399</v>
      </c>
      <c r="FJ1" s="21">
        <v>0.36388888888888798</v>
      </c>
      <c r="FK1" s="23">
        <v>0.36458333333333298</v>
      </c>
      <c r="FL1" s="21">
        <v>0.36527777777777698</v>
      </c>
      <c r="FM1" s="23">
        <v>0.36597222222222198</v>
      </c>
      <c r="FN1" s="21">
        <v>0.36666666666666597</v>
      </c>
      <c r="FO1" s="23">
        <v>0.36736111111111103</v>
      </c>
      <c r="FP1" s="21">
        <v>0.36805555555555503</v>
      </c>
      <c r="FQ1" s="23">
        <v>0.36875000000000002</v>
      </c>
      <c r="FR1" s="21">
        <v>0.36944444444444402</v>
      </c>
      <c r="FS1" s="23">
        <v>0.37013888888888802</v>
      </c>
      <c r="FT1" s="21">
        <v>0.37083333333333302</v>
      </c>
      <c r="FU1" s="23">
        <v>0.37152777777777701</v>
      </c>
      <c r="FV1" s="21">
        <v>0.37222222222222201</v>
      </c>
      <c r="FW1" s="23">
        <v>0.37291666666666601</v>
      </c>
      <c r="FX1" s="21">
        <v>0.37361111111111101</v>
      </c>
      <c r="FY1" s="23">
        <v>0.374305555555555</v>
      </c>
      <c r="FZ1" s="18">
        <v>0.375</v>
      </c>
      <c r="GA1" s="23">
        <v>0.375694444444444</v>
      </c>
      <c r="GB1" s="21">
        <v>0.376388888888888</v>
      </c>
      <c r="GC1" s="23">
        <v>0.37708333333333299</v>
      </c>
      <c r="GD1" s="21">
        <v>0.37777777777777699</v>
      </c>
      <c r="GE1" s="23">
        <v>0.37847222222222199</v>
      </c>
      <c r="GF1" s="21">
        <v>0.37916666666666599</v>
      </c>
      <c r="GG1" s="23">
        <v>0.37986111111111098</v>
      </c>
      <c r="GH1" s="21">
        <v>0.38055555555555498</v>
      </c>
      <c r="GI1" s="23">
        <v>0.38124999999999998</v>
      </c>
      <c r="GJ1" s="21">
        <v>0.38194444444444398</v>
      </c>
      <c r="GK1" s="23">
        <v>0.38263888888888797</v>
      </c>
      <c r="GL1" s="21">
        <v>0.38333333333333303</v>
      </c>
      <c r="GM1" s="23">
        <v>0.38402777777777702</v>
      </c>
      <c r="GN1" s="21">
        <v>0.38472222222222202</v>
      </c>
      <c r="GO1" s="23">
        <v>0.38541666666666602</v>
      </c>
      <c r="GP1" s="21">
        <v>0.38611111111111102</v>
      </c>
      <c r="GQ1" s="23">
        <v>0.38680555555555501</v>
      </c>
      <c r="GR1" s="21">
        <v>0.38750000000000001</v>
      </c>
      <c r="GS1" s="23">
        <v>0.38819444444444401</v>
      </c>
      <c r="GT1" s="21">
        <v>0.38888888888888801</v>
      </c>
      <c r="GU1" s="23">
        <v>0.389583333333333</v>
      </c>
      <c r="GV1" s="21">
        <v>0.390277777777777</v>
      </c>
      <c r="GW1" s="23">
        <v>0.390972222222222</v>
      </c>
      <c r="GX1" s="21">
        <v>0.391666666666666</v>
      </c>
      <c r="GY1" s="23">
        <v>0.39236111111111099</v>
      </c>
      <c r="GZ1" s="21">
        <v>0.39305555555555499</v>
      </c>
      <c r="HA1" s="23">
        <v>0.39374999999999899</v>
      </c>
      <c r="HB1" s="21">
        <v>0.39444444444444399</v>
      </c>
      <c r="HC1" s="23">
        <v>0.39513888888888798</v>
      </c>
      <c r="HD1" s="21">
        <v>0.39583333333333298</v>
      </c>
      <c r="HE1" s="23">
        <v>0.39652777777777698</v>
      </c>
      <c r="HF1" s="21">
        <v>0.39722222222222198</v>
      </c>
      <c r="HG1" s="23">
        <v>0.39791666666666597</v>
      </c>
      <c r="HH1" s="21">
        <v>0.39861111111111103</v>
      </c>
      <c r="HI1" s="23">
        <v>0.39930555555555503</v>
      </c>
      <c r="HJ1" s="21">
        <v>0.39999999999999902</v>
      </c>
      <c r="HK1" s="23">
        <v>0.40069444444444402</v>
      </c>
      <c r="HL1" s="21">
        <v>0.40138888888888802</v>
      </c>
      <c r="HM1" s="23">
        <v>0.40208333333333302</v>
      </c>
      <c r="HN1" s="21">
        <v>0.40277777777777701</v>
      </c>
      <c r="HO1" s="23">
        <v>0.40347222222222201</v>
      </c>
      <c r="HP1" s="21">
        <v>0.40416666666666601</v>
      </c>
      <c r="HQ1" s="23">
        <v>0.40486111111111101</v>
      </c>
      <c r="HR1" s="21">
        <v>0.405555555555555</v>
      </c>
      <c r="HS1" s="23">
        <v>0.406249999999999</v>
      </c>
      <c r="HT1" s="21">
        <v>0.406944444444444</v>
      </c>
      <c r="HU1" s="23">
        <v>0.407638888888888</v>
      </c>
      <c r="HV1" s="21">
        <v>0.40833333333333299</v>
      </c>
      <c r="HW1" s="23">
        <v>0.40902777777777699</v>
      </c>
      <c r="HX1" s="21">
        <v>0.40972222222222199</v>
      </c>
      <c r="HY1" s="23">
        <v>0.41041666666666599</v>
      </c>
      <c r="HZ1" s="21">
        <v>0.41111111111111098</v>
      </c>
      <c r="IA1" s="23">
        <v>0.41180555555555498</v>
      </c>
      <c r="IB1" s="21">
        <v>0.41249999999999898</v>
      </c>
      <c r="IC1" s="23">
        <v>0.41319444444444398</v>
      </c>
      <c r="ID1" s="21">
        <v>0.41388888888888797</v>
      </c>
      <c r="IE1" s="23">
        <v>0.41458333333333303</v>
      </c>
      <c r="IF1" s="21">
        <v>0.41527777777777702</v>
      </c>
      <c r="IG1" s="23">
        <v>0.41597222222222202</v>
      </c>
      <c r="IH1" s="18">
        <v>0.41666666666666602</v>
      </c>
      <c r="II1" s="23">
        <v>0.41736111111111102</v>
      </c>
      <c r="IJ1" s="21">
        <v>0.41805555555555501</v>
      </c>
      <c r="IK1" s="23">
        <v>0.41874999999999901</v>
      </c>
      <c r="IL1" s="21">
        <v>0.41944444444444401</v>
      </c>
      <c r="IM1" s="23">
        <v>0.42013888888888801</v>
      </c>
      <c r="IN1" s="21">
        <v>0.420833333333333</v>
      </c>
      <c r="IO1" s="23">
        <v>0.421527777777777</v>
      </c>
      <c r="IP1" s="21">
        <v>0.422222222222222</v>
      </c>
      <c r="IQ1" s="23">
        <v>0.422916666666666</v>
      </c>
      <c r="IR1" s="21">
        <v>0.42361111111110999</v>
      </c>
      <c r="IS1" s="23">
        <v>0.42430555555555499</v>
      </c>
      <c r="IT1" s="21">
        <v>0.42499999999999899</v>
      </c>
      <c r="IU1" s="23">
        <v>0.42569444444444399</v>
      </c>
      <c r="IV1" s="21">
        <v>0.42638888888888798</v>
      </c>
      <c r="IW1" s="23">
        <v>0.42708333333333298</v>
      </c>
      <c r="IX1" s="21">
        <v>0.42777777777777698</v>
      </c>
      <c r="IY1" s="23">
        <v>0.42847222222222198</v>
      </c>
      <c r="IZ1" s="21">
        <v>0.42916666666666597</v>
      </c>
      <c r="JA1" s="23">
        <v>0.42986111111110997</v>
      </c>
      <c r="JB1" s="21">
        <v>0.43055555555555503</v>
      </c>
      <c r="JC1" s="23">
        <v>0.43124999999999902</v>
      </c>
      <c r="JD1" s="21">
        <v>0.43194444444444402</v>
      </c>
      <c r="JE1" s="23">
        <v>0.43263888888888802</v>
      </c>
      <c r="JF1" s="21">
        <v>0.43333333333333302</v>
      </c>
      <c r="JG1" s="23">
        <v>0.43402777777777701</v>
      </c>
      <c r="JH1" s="21">
        <v>0.43472222222222201</v>
      </c>
      <c r="JI1" s="23">
        <v>0.43541666666666601</v>
      </c>
      <c r="JJ1" s="21">
        <v>0.43611111111111001</v>
      </c>
      <c r="JK1" s="23">
        <v>0.436805555555555</v>
      </c>
      <c r="JL1" s="21">
        <v>0.437499999999999</v>
      </c>
      <c r="JM1" s="23">
        <v>0.438194444444444</v>
      </c>
      <c r="JN1" s="21">
        <v>0.438888888888888</v>
      </c>
      <c r="JO1" s="23">
        <v>0.43958333333333299</v>
      </c>
      <c r="JP1" s="21">
        <v>0.44027777777777699</v>
      </c>
      <c r="JQ1" s="23">
        <v>0.44097222222222199</v>
      </c>
      <c r="JR1" s="21">
        <v>0.44166666666666599</v>
      </c>
      <c r="JS1" s="23">
        <v>0.44236111111110998</v>
      </c>
      <c r="JT1" s="21">
        <v>0.44305555555555498</v>
      </c>
      <c r="JU1" s="23">
        <v>0.44374999999999898</v>
      </c>
      <c r="JV1" s="21">
        <v>0.44444444444444398</v>
      </c>
      <c r="JW1" s="23">
        <v>0.44513888888888797</v>
      </c>
      <c r="JX1" s="21">
        <v>0.44583333333333303</v>
      </c>
      <c r="JY1" s="23">
        <v>0.44652777777777702</v>
      </c>
      <c r="JZ1" s="21">
        <v>0.44722222222222202</v>
      </c>
      <c r="KA1" s="23">
        <v>0.44791666666666602</v>
      </c>
      <c r="KB1" s="21">
        <v>0.44861111111111002</v>
      </c>
      <c r="KC1" s="23">
        <v>0.44930555555555501</v>
      </c>
      <c r="KD1" s="21">
        <v>0.44999999999999901</v>
      </c>
      <c r="KE1" s="23">
        <v>0.45069444444444401</v>
      </c>
      <c r="KF1" s="21">
        <v>0.45138888888888801</v>
      </c>
      <c r="KG1" s="23">
        <v>0.452083333333333</v>
      </c>
      <c r="KH1" s="21">
        <v>0.452777777777777</v>
      </c>
      <c r="KI1" s="23">
        <v>0.453472222222221</v>
      </c>
      <c r="KJ1" s="21">
        <v>0.454166666666666</v>
      </c>
      <c r="KK1" s="23">
        <v>0.45486111111110999</v>
      </c>
      <c r="KL1" s="21">
        <v>0.45555555555555499</v>
      </c>
      <c r="KM1" s="23">
        <v>0.45624999999999899</v>
      </c>
      <c r="KN1" s="21">
        <v>0.45694444444444399</v>
      </c>
      <c r="KO1" s="23">
        <v>0.45763888888888798</v>
      </c>
      <c r="KP1" s="18">
        <v>0.45833333333333298</v>
      </c>
      <c r="KQ1" s="23">
        <v>0.45902777777777698</v>
      </c>
      <c r="KR1" s="21">
        <v>0.45972222222222098</v>
      </c>
      <c r="KS1" s="23">
        <v>0.46041666666666597</v>
      </c>
      <c r="KT1" s="21">
        <v>0.46111111111110997</v>
      </c>
      <c r="KU1" s="23">
        <v>0.46180555555555503</v>
      </c>
      <c r="KV1" s="21">
        <v>0.46249999999999902</v>
      </c>
      <c r="KW1" s="23">
        <v>0.46319444444444402</v>
      </c>
      <c r="KX1" s="21">
        <v>0.46388888888888802</v>
      </c>
      <c r="KY1" s="23">
        <v>0.46458333333333302</v>
      </c>
      <c r="KZ1" s="21">
        <v>0.46527777777777701</v>
      </c>
      <c r="LA1" s="23">
        <v>0.46597222222222101</v>
      </c>
      <c r="LB1" s="21">
        <v>0.46666666666666601</v>
      </c>
      <c r="LC1" s="23">
        <v>0.46736111111111001</v>
      </c>
      <c r="LD1" s="21">
        <v>0.468055555555555</v>
      </c>
      <c r="LE1" s="23">
        <v>0.468749999999999</v>
      </c>
      <c r="LF1" s="21">
        <v>0.469444444444444</v>
      </c>
      <c r="LG1" s="23">
        <v>0.470138888888888</v>
      </c>
      <c r="LH1" s="21">
        <v>0.47083333333333299</v>
      </c>
      <c r="LI1" s="23">
        <v>0.47152777777777699</v>
      </c>
      <c r="LJ1" s="21">
        <v>0.47222222222222099</v>
      </c>
      <c r="LK1" s="23">
        <v>0.47291666666666599</v>
      </c>
      <c r="LL1" s="21">
        <v>0.47361111111110998</v>
      </c>
      <c r="LM1" s="23">
        <v>0.47430555555555498</v>
      </c>
      <c r="LN1" s="21">
        <v>0.47499999999999898</v>
      </c>
      <c r="LO1" s="23">
        <v>0.47569444444444398</v>
      </c>
      <c r="LP1" s="21">
        <v>0.47638888888888797</v>
      </c>
      <c r="LQ1" s="23">
        <v>0.47708333333333303</v>
      </c>
      <c r="LR1" s="21">
        <v>0.47777777777777702</v>
      </c>
      <c r="LS1" s="23">
        <v>0.47847222222222102</v>
      </c>
      <c r="LT1" s="21">
        <v>0.47916666666666602</v>
      </c>
      <c r="LU1" s="23">
        <v>0.47986111111111002</v>
      </c>
      <c r="LV1" s="21">
        <v>0.48055555555555501</v>
      </c>
      <c r="LW1" s="23">
        <v>0.48124999999999901</v>
      </c>
      <c r="LX1" s="21">
        <v>0.48194444444444401</v>
      </c>
      <c r="LY1" s="23">
        <v>0.48263888888888801</v>
      </c>
      <c r="LZ1" s="21">
        <v>0.483333333333333</v>
      </c>
      <c r="MA1" s="23">
        <v>0.484027777777777</v>
      </c>
      <c r="MB1" s="21">
        <v>0.484722222222221</v>
      </c>
      <c r="MC1" s="23">
        <v>0.485416666666666</v>
      </c>
      <c r="MD1" s="21">
        <v>0.48611111111110999</v>
      </c>
      <c r="ME1" s="23">
        <v>0.48680555555555499</v>
      </c>
      <c r="MF1" s="21">
        <v>0.48749999999999899</v>
      </c>
      <c r="MG1" s="23">
        <v>0.48819444444444399</v>
      </c>
      <c r="MH1" s="21">
        <v>0.48888888888888798</v>
      </c>
      <c r="MI1" s="23">
        <v>0.48958333333333198</v>
      </c>
      <c r="MJ1" s="21">
        <v>0.49027777777777698</v>
      </c>
      <c r="MK1" s="23">
        <v>0.49097222222222098</v>
      </c>
      <c r="ML1" s="21">
        <v>0.49166666666666597</v>
      </c>
      <c r="MM1" s="23">
        <v>0.49236111111110997</v>
      </c>
      <c r="MN1" s="21">
        <v>0.49305555555555503</v>
      </c>
      <c r="MO1" s="23">
        <v>0.49374999999999902</v>
      </c>
      <c r="MP1" s="21">
        <v>0.49444444444444402</v>
      </c>
      <c r="MQ1" s="23">
        <v>0.49513888888888802</v>
      </c>
      <c r="MR1" s="21">
        <v>0.49583333333333202</v>
      </c>
      <c r="MS1" s="23">
        <v>0.49652777777777701</v>
      </c>
      <c r="MT1" s="21">
        <v>0.49722222222222101</v>
      </c>
      <c r="MU1" s="23">
        <v>0.49791666666666601</v>
      </c>
      <c r="MV1" s="21">
        <v>0.49861111111111001</v>
      </c>
      <c r="MW1" s="23">
        <v>0.499305555555555</v>
      </c>
      <c r="MX1" s="18">
        <v>0.499999999999999</v>
      </c>
      <c r="MY1" s="23">
        <v>0.500694444444444</v>
      </c>
      <c r="MZ1" s="21">
        <v>0.501388888888888</v>
      </c>
      <c r="NA1" s="23">
        <v>0.50208333333333199</v>
      </c>
      <c r="NB1" s="21">
        <v>0.50277777777777699</v>
      </c>
      <c r="NC1" s="23">
        <v>0.50347222222222099</v>
      </c>
      <c r="ND1" s="21">
        <v>0.50416666666666599</v>
      </c>
      <c r="NE1" s="23">
        <v>0.50486111111110998</v>
      </c>
      <c r="NF1" s="21">
        <v>0.50555555555555498</v>
      </c>
      <c r="NG1" s="23">
        <v>0.50624999999999898</v>
      </c>
      <c r="NH1" s="21">
        <v>0.50694444444444398</v>
      </c>
      <c r="NI1" s="23">
        <v>0.50763888888888797</v>
      </c>
      <c r="NJ1" s="21">
        <v>0.50833333333333197</v>
      </c>
      <c r="NK1" s="23">
        <v>0.50902777777777697</v>
      </c>
      <c r="NL1" s="21">
        <v>0.50972222222222097</v>
      </c>
      <c r="NM1" s="23">
        <v>0.51041666666666596</v>
      </c>
      <c r="NN1" s="21">
        <v>0.51111111111110996</v>
      </c>
      <c r="NO1" s="23">
        <v>0.51180555555555496</v>
      </c>
      <c r="NP1" s="21">
        <v>0.51249999999999896</v>
      </c>
      <c r="NQ1" s="23">
        <v>0.51319444444444395</v>
      </c>
      <c r="NR1" s="21">
        <v>0.51388888888888795</v>
      </c>
      <c r="NS1" s="23">
        <v>0.51458333333333195</v>
      </c>
      <c r="NT1" s="21">
        <v>0.51527777777777695</v>
      </c>
      <c r="NU1" s="23">
        <v>0.51597222222222106</v>
      </c>
      <c r="NV1" s="21">
        <v>0.51666666666666605</v>
      </c>
      <c r="NW1" s="23">
        <v>0.51736111111111005</v>
      </c>
      <c r="NX1" s="21">
        <v>0.51805555555555505</v>
      </c>
      <c r="NY1" s="23">
        <v>0.51874999999999905</v>
      </c>
      <c r="NZ1" s="21">
        <v>0.51944444444444304</v>
      </c>
      <c r="OA1" s="23">
        <v>0.52013888888888804</v>
      </c>
      <c r="OB1" s="21">
        <v>0.52083333333333204</v>
      </c>
      <c r="OC1" s="23">
        <v>0.52152777777777704</v>
      </c>
      <c r="OD1" s="21">
        <v>0.52222222222222103</v>
      </c>
      <c r="OE1" s="23">
        <v>0.52291666666666603</v>
      </c>
      <c r="OF1" s="21">
        <v>0.52361111111111003</v>
      </c>
      <c r="OG1" s="23">
        <v>0.52430555555555503</v>
      </c>
      <c r="OH1" s="21">
        <v>0.52499999999999902</v>
      </c>
      <c r="OI1" s="23">
        <v>0.52569444444444302</v>
      </c>
      <c r="OJ1" s="21">
        <v>0.52638888888888802</v>
      </c>
      <c r="OK1" s="23">
        <v>0.52708333333333202</v>
      </c>
      <c r="OL1" s="21">
        <v>0.52777777777777701</v>
      </c>
      <c r="OM1" s="23">
        <v>0.52847222222222101</v>
      </c>
      <c r="ON1" s="21">
        <v>0.52916666666666601</v>
      </c>
      <c r="OO1" s="23">
        <v>0.52986111111111001</v>
      </c>
      <c r="OP1" s="21">
        <v>0.530555555555555</v>
      </c>
      <c r="OQ1" s="23">
        <v>0.531249999999999</v>
      </c>
      <c r="OR1" s="21">
        <v>0.531944444444443</v>
      </c>
      <c r="OS1" s="23">
        <v>0.532638888888888</v>
      </c>
      <c r="OT1" s="21">
        <v>0.53333333333333199</v>
      </c>
      <c r="OU1" s="23">
        <v>0.53402777777777699</v>
      </c>
      <c r="OV1" s="21">
        <v>0.53472222222222099</v>
      </c>
      <c r="OW1" s="23">
        <v>0.53541666666666599</v>
      </c>
      <c r="OX1" s="21">
        <v>0.53611111111110998</v>
      </c>
      <c r="OY1" s="23">
        <v>0.53680555555555498</v>
      </c>
      <c r="OZ1" s="21">
        <v>0.53749999999999898</v>
      </c>
      <c r="PA1" s="23">
        <v>0.53819444444444298</v>
      </c>
      <c r="PB1" s="21">
        <v>0.53888888888888797</v>
      </c>
      <c r="PC1" s="23">
        <v>0.53958333333333197</v>
      </c>
      <c r="PD1" s="21">
        <v>0.54027777777777697</v>
      </c>
      <c r="PE1" s="23">
        <v>0.54097222222222097</v>
      </c>
      <c r="PF1" s="18">
        <v>0.54166666666666596</v>
      </c>
      <c r="PG1" s="23">
        <v>0.54236111111110996</v>
      </c>
      <c r="PH1" s="21">
        <v>0.54305555555555496</v>
      </c>
      <c r="PI1" s="23">
        <v>0.54374999999999896</v>
      </c>
      <c r="PJ1" s="21">
        <v>0.54444444444444295</v>
      </c>
      <c r="PK1" s="23">
        <v>0.54513888888888795</v>
      </c>
      <c r="PL1" s="21">
        <v>0.54583333333333195</v>
      </c>
      <c r="PM1" s="23">
        <v>0.54652777777777695</v>
      </c>
      <c r="PN1" s="21">
        <v>0.54722222222222106</v>
      </c>
      <c r="PO1" s="23">
        <v>0.54791666666666605</v>
      </c>
      <c r="PP1" s="21">
        <v>0.54861111111111005</v>
      </c>
      <c r="PQ1" s="23">
        <v>0.54930555555555405</v>
      </c>
      <c r="PR1" s="21">
        <v>0.54999999999999905</v>
      </c>
      <c r="PS1" s="23">
        <v>0.55069444444444304</v>
      </c>
      <c r="PT1" s="21">
        <v>0.55138888888888804</v>
      </c>
      <c r="PU1" s="23">
        <v>0.55208333333333204</v>
      </c>
      <c r="PV1" s="21">
        <v>0.55277777777777704</v>
      </c>
      <c r="PW1" s="23">
        <v>0.55347222222222103</v>
      </c>
      <c r="PX1" s="21">
        <v>0.55416666666666603</v>
      </c>
      <c r="PY1" s="23">
        <v>0.55486111111111003</v>
      </c>
      <c r="PZ1" s="21">
        <v>0.55555555555555403</v>
      </c>
      <c r="QA1" s="23">
        <v>0.55624999999999902</v>
      </c>
      <c r="QB1" s="21">
        <v>0.55694444444444302</v>
      </c>
      <c r="QC1" s="23">
        <v>0.55763888888888802</v>
      </c>
      <c r="QD1" s="21">
        <v>0.55833333333333202</v>
      </c>
      <c r="QE1" s="23">
        <v>0.55902777777777701</v>
      </c>
      <c r="QF1" s="21">
        <v>0.55972222222222101</v>
      </c>
      <c r="QG1" s="23">
        <v>0.56041666666666601</v>
      </c>
      <c r="QH1" s="21">
        <v>0.56111111111111001</v>
      </c>
      <c r="QI1" s="23">
        <v>0.561805555555554</v>
      </c>
      <c r="QJ1" s="21">
        <v>0.562499999999999</v>
      </c>
      <c r="QK1" s="23">
        <v>0.563194444444443</v>
      </c>
      <c r="QL1" s="21">
        <v>0.563888888888888</v>
      </c>
      <c r="QM1" s="23">
        <v>0.56458333333333199</v>
      </c>
      <c r="QN1" s="21">
        <v>0.56527777777777699</v>
      </c>
      <c r="QO1" s="23">
        <v>0.56597222222222099</v>
      </c>
      <c r="QP1" s="21">
        <v>0.56666666666666599</v>
      </c>
      <c r="QQ1" s="23">
        <v>0.56736111111110998</v>
      </c>
      <c r="QR1" s="21">
        <v>0.56805555555555398</v>
      </c>
      <c r="QS1" s="23">
        <v>0.56874999999999898</v>
      </c>
      <c r="QT1" s="21">
        <v>0.56944444444444298</v>
      </c>
      <c r="QU1" s="23">
        <v>0.57013888888888797</v>
      </c>
      <c r="QV1" s="21">
        <v>0.57083333333333197</v>
      </c>
      <c r="QW1" s="23">
        <v>0.57152777777777697</v>
      </c>
      <c r="QX1" s="21">
        <v>0.57222222222222097</v>
      </c>
      <c r="QY1" s="23">
        <v>0.57291666666666596</v>
      </c>
      <c r="QZ1" s="21">
        <v>0.57361111111110996</v>
      </c>
      <c r="RA1" s="23">
        <v>0.57430555555555396</v>
      </c>
      <c r="RB1" s="21">
        <v>0.57499999999999896</v>
      </c>
      <c r="RC1" s="23">
        <v>0.57569444444444295</v>
      </c>
      <c r="RD1" s="21">
        <v>0.57638888888888795</v>
      </c>
      <c r="RE1" s="23">
        <v>0.57708333333333195</v>
      </c>
      <c r="RF1" s="21">
        <v>0.57777777777777695</v>
      </c>
      <c r="RG1" s="23">
        <v>0.57847222222222106</v>
      </c>
      <c r="RH1" s="21">
        <v>0.57916666666666505</v>
      </c>
      <c r="RI1" s="23">
        <v>0.57986111111111005</v>
      </c>
      <c r="RJ1" s="21">
        <v>0.58055555555555405</v>
      </c>
      <c r="RK1" s="23">
        <v>0.58124999999999905</v>
      </c>
      <c r="RL1" s="21">
        <v>0.58194444444444304</v>
      </c>
      <c r="RM1" s="23">
        <v>0.58263888888888804</v>
      </c>
      <c r="RN1" s="18">
        <v>0.58333333333333204</v>
      </c>
      <c r="RO1" s="23">
        <v>0.58402777777777704</v>
      </c>
      <c r="RP1" s="21">
        <v>0.58472222222222103</v>
      </c>
      <c r="RQ1" s="23">
        <v>0.58541666666666503</v>
      </c>
      <c r="RR1" s="21">
        <v>0.58611111111111003</v>
      </c>
      <c r="RS1" s="23">
        <v>0.58680555555555403</v>
      </c>
      <c r="RT1" s="21">
        <v>0.58749999999999902</v>
      </c>
      <c r="RU1" s="23">
        <v>0.58819444444444302</v>
      </c>
      <c r="RV1" s="21">
        <v>0.58888888888888802</v>
      </c>
      <c r="RW1" s="23">
        <v>0.58958333333333202</v>
      </c>
      <c r="RX1" s="21">
        <v>0.59027777777777701</v>
      </c>
      <c r="RY1" s="23">
        <v>0.59097222222222101</v>
      </c>
      <c r="RZ1" s="21">
        <v>0.59166666666666501</v>
      </c>
      <c r="SA1" s="23">
        <v>0.59236111111111001</v>
      </c>
      <c r="SB1" s="21">
        <v>0.593055555555554</v>
      </c>
      <c r="SC1" s="23">
        <v>0.593749999999999</v>
      </c>
      <c r="SD1" s="21">
        <v>0.594444444444443</v>
      </c>
      <c r="SE1" s="23">
        <v>0.595138888888888</v>
      </c>
      <c r="SF1" s="21">
        <v>0.59583333333333199</v>
      </c>
      <c r="SG1" s="23">
        <v>0.59652777777777699</v>
      </c>
      <c r="SH1" s="21">
        <v>0.59722222222222099</v>
      </c>
      <c r="SI1" s="23">
        <v>0.59791666666666499</v>
      </c>
      <c r="SJ1" s="21">
        <v>0.59861111111110998</v>
      </c>
      <c r="SK1" s="23">
        <v>0.59930555555555398</v>
      </c>
      <c r="SL1" s="21">
        <v>0.59999999999999898</v>
      </c>
      <c r="SM1" s="23">
        <v>0.60069444444444298</v>
      </c>
      <c r="SN1" s="21">
        <v>0.60138888888888797</v>
      </c>
      <c r="SO1" s="23">
        <v>0.60208333333333197</v>
      </c>
      <c r="SP1" s="21">
        <v>0.60277777777777697</v>
      </c>
      <c r="SQ1" s="23">
        <v>0.60347222222222097</v>
      </c>
      <c r="SR1" s="21">
        <v>0.60416666666666496</v>
      </c>
      <c r="SS1" s="23">
        <v>0.60486111111110996</v>
      </c>
      <c r="ST1" s="21">
        <v>0.60555555555555396</v>
      </c>
      <c r="SU1" s="23">
        <v>0.60624999999999896</v>
      </c>
      <c r="SV1" s="21">
        <v>0.60694444444444295</v>
      </c>
      <c r="SW1" s="23">
        <v>0.60763888888888795</v>
      </c>
      <c r="SX1" s="21">
        <v>0.60833333333333195</v>
      </c>
      <c r="SY1" s="23">
        <v>0.60902777777777695</v>
      </c>
      <c r="SZ1" s="21">
        <v>0.60972222222222106</v>
      </c>
      <c r="TA1" s="23">
        <v>0.61041666666666505</v>
      </c>
      <c r="TB1" s="21">
        <v>0.61111111111111005</v>
      </c>
      <c r="TC1" s="23">
        <v>0.61180555555555405</v>
      </c>
      <c r="TD1" s="21">
        <v>0.61249999999999905</v>
      </c>
      <c r="TE1" s="23">
        <v>0.61319444444444304</v>
      </c>
      <c r="TF1" s="21">
        <v>0.61388888888888804</v>
      </c>
      <c r="TG1" s="23">
        <v>0.61458333333333204</v>
      </c>
      <c r="TH1" s="21">
        <v>0.61527777777777604</v>
      </c>
      <c r="TI1" s="23">
        <v>0.61597222222222103</v>
      </c>
      <c r="TJ1" s="21">
        <v>0.61666666666666503</v>
      </c>
      <c r="TK1" s="23">
        <v>0.61736111111111003</v>
      </c>
      <c r="TL1" s="21">
        <v>0.61805555555555403</v>
      </c>
      <c r="TM1" s="23">
        <v>0.61874999999999902</v>
      </c>
      <c r="TN1" s="21">
        <v>0.61944444444444302</v>
      </c>
      <c r="TO1" s="23">
        <v>0.62013888888888802</v>
      </c>
      <c r="TP1" s="21">
        <v>0.62083333333333202</v>
      </c>
      <c r="TQ1" s="23">
        <v>0.62152777777777601</v>
      </c>
      <c r="TR1" s="21">
        <v>0.62222222222222101</v>
      </c>
      <c r="TS1" s="23">
        <v>0.62291666666666501</v>
      </c>
      <c r="TT1" s="21">
        <v>0.62361111111111001</v>
      </c>
      <c r="TU1" s="23">
        <v>0.624305555555554</v>
      </c>
      <c r="TV1" s="18">
        <v>0.624999999999999</v>
      </c>
      <c r="TW1" s="23">
        <v>0.625694444444443</v>
      </c>
      <c r="TX1" s="21">
        <v>0.626388888888888</v>
      </c>
      <c r="TY1" s="23">
        <v>0.62708333333333199</v>
      </c>
      <c r="TZ1" s="21">
        <v>0.62777777777777599</v>
      </c>
      <c r="UA1" s="23">
        <v>0.62847222222222099</v>
      </c>
      <c r="UB1" s="21">
        <v>0.62916666666666499</v>
      </c>
      <c r="UC1" s="23">
        <v>0.62986111111110998</v>
      </c>
      <c r="UD1" s="21">
        <v>0.63055555555555398</v>
      </c>
      <c r="UE1" s="23">
        <v>0.63124999999999898</v>
      </c>
      <c r="UF1" s="21">
        <v>0.63194444444444298</v>
      </c>
      <c r="UG1" s="23">
        <v>0.63263888888888797</v>
      </c>
      <c r="UH1" s="21">
        <v>0.63333333333333197</v>
      </c>
      <c r="UI1" s="23">
        <v>0.63402777777777597</v>
      </c>
      <c r="UJ1" s="21">
        <v>0.63472222222222097</v>
      </c>
      <c r="UK1" s="23">
        <v>0.63541666666666496</v>
      </c>
      <c r="UL1" s="21">
        <v>0.63611111111110996</v>
      </c>
      <c r="UM1" s="23">
        <v>0.63680555555555396</v>
      </c>
      <c r="UN1" s="21">
        <v>0.63749999999999896</v>
      </c>
      <c r="UO1" s="23">
        <v>0.63819444444444295</v>
      </c>
      <c r="UP1" s="21">
        <v>0.63888888888888795</v>
      </c>
      <c r="UQ1" s="23">
        <v>0.63958333333333195</v>
      </c>
      <c r="UR1" s="21">
        <v>0.64027777777777595</v>
      </c>
      <c r="US1" s="23">
        <v>0.64097222222222106</v>
      </c>
      <c r="UT1" s="21">
        <v>0.64166666666666505</v>
      </c>
      <c r="UU1" s="23">
        <v>0.64236111111111005</v>
      </c>
      <c r="UV1" s="21">
        <v>0.64305555555555405</v>
      </c>
      <c r="UW1" s="23">
        <v>0.64374999999999905</v>
      </c>
      <c r="UX1" s="21">
        <v>0.64444444444444304</v>
      </c>
      <c r="UY1" s="23">
        <v>0.64513888888888704</v>
      </c>
      <c r="UZ1" s="21">
        <v>0.64583333333333204</v>
      </c>
      <c r="VA1" s="23">
        <v>0.64652777777777604</v>
      </c>
      <c r="VB1" s="21">
        <v>0.64722222222222103</v>
      </c>
      <c r="VC1" s="23">
        <v>0.64791666666666503</v>
      </c>
      <c r="VD1" s="21">
        <v>0.64861111111111003</v>
      </c>
      <c r="VE1" s="23">
        <v>0.64930555555555403</v>
      </c>
      <c r="VF1" s="21">
        <v>0.64999999999999902</v>
      </c>
      <c r="VG1" s="23">
        <v>0.65069444444444302</v>
      </c>
      <c r="VH1" s="21">
        <v>0.65138888888888702</v>
      </c>
      <c r="VI1" s="23">
        <v>0.65208333333333202</v>
      </c>
      <c r="VJ1" s="21">
        <v>0.65277777777777601</v>
      </c>
      <c r="VK1" s="23">
        <v>0.65347222222222101</v>
      </c>
      <c r="VL1" s="21">
        <v>0.65416666666666501</v>
      </c>
      <c r="VM1" s="23">
        <v>0.65486111111111001</v>
      </c>
      <c r="VN1" s="21">
        <v>0.655555555555554</v>
      </c>
      <c r="VO1" s="23">
        <v>0.656249999999999</v>
      </c>
      <c r="VP1" s="21">
        <v>0.656944444444443</v>
      </c>
      <c r="VQ1" s="23">
        <v>0.657638888888887</v>
      </c>
      <c r="VR1" s="21">
        <v>0.65833333333333199</v>
      </c>
      <c r="VS1" s="23">
        <v>0.65902777777777599</v>
      </c>
      <c r="VT1" s="21">
        <v>0.65972222222222099</v>
      </c>
      <c r="VU1" s="23">
        <v>0.66041666666666499</v>
      </c>
      <c r="VV1" s="21">
        <v>0.66111111111110998</v>
      </c>
      <c r="VW1" s="23">
        <v>0.66180555555555398</v>
      </c>
      <c r="VX1" s="21">
        <v>0.66249999999999898</v>
      </c>
      <c r="VY1" s="23">
        <v>0.66319444444444298</v>
      </c>
      <c r="VZ1" s="21">
        <v>0.66388888888888697</v>
      </c>
      <c r="WA1" s="23">
        <v>0.66458333333333197</v>
      </c>
      <c r="WB1" s="21">
        <v>0.66527777777777597</v>
      </c>
      <c r="WC1" s="23">
        <v>0.66597222222222097</v>
      </c>
      <c r="WD1" s="18">
        <v>0.66666666666666496</v>
      </c>
      <c r="WE1" s="23">
        <v>0.66736111111110996</v>
      </c>
      <c r="WF1" s="21">
        <v>0.66805555555555396</v>
      </c>
      <c r="WG1" s="23">
        <v>0.66874999999999896</v>
      </c>
      <c r="WH1" s="21">
        <v>0.66944444444444295</v>
      </c>
      <c r="WI1" s="23">
        <v>0.67013888888888695</v>
      </c>
      <c r="WJ1" s="21">
        <v>0.67083333333333195</v>
      </c>
      <c r="WK1" s="23">
        <v>0.67152777777777595</v>
      </c>
      <c r="WL1" s="21">
        <v>0.67222222222222106</v>
      </c>
      <c r="WM1" s="23">
        <v>0.67291666666666505</v>
      </c>
      <c r="WN1" s="21">
        <v>0.67361111111111005</v>
      </c>
      <c r="WO1" s="23">
        <v>0.67430555555555405</v>
      </c>
      <c r="WP1" s="21">
        <v>0.67499999999999805</v>
      </c>
      <c r="WQ1" s="23">
        <v>0.67569444444444304</v>
      </c>
      <c r="WR1" s="21">
        <v>0.67638888888888704</v>
      </c>
      <c r="WS1" s="23">
        <v>0.67708333333333204</v>
      </c>
      <c r="WT1" s="21">
        <v>0.67777777777777604</v>
      </c>
      <c r="WU1" s="23">
        <v>0.67847222222222103</v>
      </c>
      <c r="WV1" s="21">
        <v>0.67916666666666503</v>
      </c>
      <c r="WW1" s="23">
        <v>0.67986111111111003</v>
      </c>
      <c r="WX1" s="21">
        <v>0.68055555555555403</v>
      </c>
      <c r="WY1" s="23">
        <v>0.68124999999999802</v>
      </c>
      <c r="WZ1" s="21">
        <v>0.68194444444444302</v>
      </c>
      <c r="XA1" s="23">
        <v>0.68263888888888702</v>
      </c>
      <c r="XB1" s="21">
        <v>0.68333333333333202</v>
      </c>
      <c r="XC1" s="23">
        <v>0.68402777777777601</v>
      </c>
      <c r="XD1" s="21">
        <v>0.68472222222222101</v>
      </c>
      <c r="XE1" s="23">
        <v>0.68541666666666501</v>
      </c>
      <c r="XF1" s="21">
        <v>0.68611111111111001</v>
      </c>
      <c r="XG1" s="23">
        <v>0.686805555555554</v>
      </c>
      <c r="XH1" s="21">
        <v>0.687499999999998</v>
      </c>
      <c r="XI1" s="23">
        <v>0.688194444444443</v>
      </c>
      <c r="XJ1" s="21">
        <v>0.688888888888887</v>
      </c>
      <c r="XK1" s="23">
        <v>0.68958333333333199</v>
      </c>
      <c r="XL1" s="21">
        <v>0.69027777777777599</v>
      </c>
      <c r="XM1" s="23">
        <v>0.69097222222222099</v>
      </c>
      <c r="XN1" s="21">
        <v>0.69166666666666499</v>
      </c>
      <c r="XO1" s="23">
        <v>0.69236111111110998</v>
      </c>
      <c r="XP1" s="21">
        <v>0.69305555555555398</v>
      </c>
      <c r="XQ1" s="23">
        <v>0.69374999999999798</v>
      </c>
      <c r="XR1" s="21">
        <v>0.69444444444444298</v>
      </c>
      <c r="XS1" s="23">
        <v>0.69513888888888697</v>
      </c>
      <c r="XT1" s="21">
        <v>0.69583333333333197</v>
      </c>
      <c r="XU1" s="23">
        <v>0.69652777777777597</v>
      </c>
      <c r="XV1" s="21">
        <v>0.69722222222222097</v>
      </c>
      <c r="XW1" s="23">
        <v>0.69791666666666496</v>
      </c>
      <c r="XX1" s="21">
        <v>0.69861111111110996</v>
      </c>
      <c r="XY1" s="23">
        <v>0.69930555555555396</v>
      </c>
      <c r="XZ1" s="21">
        <v>0.69999999999999796</v>
      </c>
      <c r="YA1" s="23">
        <v>0.70069444444444295</v>
      </c>
      <c r="YB1" s="21">
        <v>0.70138888888888695</v>
      </c>
      <c r="YC1" s="23">
        <v>0.70208333333333195</v>
      </c>
      <c r="YD1" s="21">
        <v>0.70277777777777595</v>
      </c>
      <c r="YE1" s="23">
        <v>0.70347222222222106</v>
      </c>
      <c r="YF1" s="21">
        <v>0.70416666666666505</v>
      </c>
      <c r="YG1" s="23">
        <v>0.70486111111110905</v>
      </c>
      <c r="YH1" s="21">
        <v>0.70555555555555405</v>
      </c>
      <c r="YI1" s="23">
        <v>0.70624999999999805</v>
      </c>
      <c r="YJ1" s="21">
        <v>0.70694444444444304</v>
      </c>
      <c r="YK1" s="23">
        <v>0.70763888888888704</v>
      </c>
      <c r="YL1" s="18">
        <v>0.70833333333333204</v>
      </c>
      <c r="YM1" s="23">
        <v>0.70902777777777604</v>
      </c>
      <c r="YN1" s="21">
        <v>0.70972222222222103</v>
      </c>
      <c r="YO1" s="23">
        <v>0.71041666666666503</v>
      </c>
      <c r="YP1" s="21">
        <v>0.71111111111110903</v>
      </c>
      <c r="YQ1" s="23">
        <v>0.71180555555555403</v>
      </c>
      <c r="YR1" s="21">
        <v>0.71249999999999802</v>
      </c>
      <c r="YS1" s="23">
        <v>0.71319444444444302</v>
      </c>
      <c r="YT1" s="21">
        <v>0.71388888888888702</v>
      </c>
      <c r="YU1" s="23">
        <v>0.71458333333333202</v>
      </c>
      <c r="YV1" s="21">
        <v>0.71527777777777601</v>
      </c>
      <c r="YW1" s="23">
        <v>0.71597222222222101</v>
      </c>
      <c r="YX1" s="21">
        <v>0.71666666666666501</v>
      </c>
      <c r="YY1" s="23">
        <v>0.71736111111110901</v>
      </c>
      <c r="YZ1" s="21">
        <v>0.718055555555554</v>
      </c>
      <c r="ZA1" s="23">
        <v>0.718749999999998</v>
      </c>
      <c r="ZB1" s="21">
        <v>0.719444444444443</v>
      </c>
      <c r="ZC1" s="23">
        <v>0.720138888888887</v>
      </c>
      <c r="ZD1" s="21">
        <v>0.72083333333333199</v>
      </c>
      <c r="ZE1" s="23">
        <v>0.72152777777777599</v>
      </c>
      <c r="ZF1" s="21">
        <v>0.72222222222222099</v>
      </c>
      <c r="ZG1" s="23">
        <v>0.72291666666666499</v>
      </c>
      <c r="ZH1" s="21">
        <v>0.72361111111110898</v>
      </c>
      <c r="ZI1" s="23">
        <v>0.72430555555555398</v>
      </c>
      <c r="ZJ1" s="21">
        <v>0.72499999999999798</v>
      </c>
      <c r="ZK1" s="23">
        <v>0.72569444444444298</v>
      </c>
      <c r="ZL1" s="21">
        <v>0.72638888888888697</v>
      </c>
      <c r="ZM1" s="23">
        <v>0.72708333333333197</v>
      </c>
      <c r="ZN1" s="21">
        <v>0.72777777777777597</v>
      </c>
      <c r="ZO1" s="23">
        <v>0.72847222222222097</v>
      </c>
      <c r="ZP1" s="21">
        <v>0.72916666666666496</v>
      </c>
      <c r="ZQ1" s="23">
        <v>0.72986111111110896</v>
      </c>
      <c r="ZR1" s="21">
        <v>0.73055555555555396</v>
      </c>
      <c r="ZS1" s="23">
        <v>0.73124999999999796</v>
      </c>
      <c r="ZT1" s="21">
        <v>0.73194444444444295</v>
      </c>
      <c r="ZU1" s="23">
        <v>0.73263888888888695</v>
      </c>
      <c r="ZV1" s="21">
        <v>0.73333333333333195</v>
      </c>
      <c r="ZW1" s="23">
        <v>0.73402777777777595</v>
      </c>
      <c r="ZX1" s="21">
        <v>0.73472222222222106</v>
      </c>
      <c r="ZY1" s="23">
        <v>0.73541666666666505</v>
      </c>
      <c r="ZZ1" s="21">
        <v>0.73611111111110905</v>
      </c>
      <c r="AAA1" s="23">
        <v>0.73680555555555405</v>
      </c>
      <c r="AAB1" s="21">
        <v>0.73749999999999805</v>
      </c>
      <c r="AAC1" s="23">
        <v>0.73819444444444304</v>
      </c>
      <c r="AAD1" s="21">
        <v>0.73888888888888704</v>
      </c>
      <c r="AAE1" s="23">
        <v>0.73958333333333204</v>
      </c>
      <c r="AAF1" s="21">
        <v>0.74027777777777604</v>
      </c>
      <c r="AAG1" s="23">
        <v>0.74097222222222003</v>
      </c>
      <c r="AAH1" s="21">
        <v>0.74166666666666503</v>
      </c>
      <c r="AAI1" s="23">
        <v>0.74236111111110903</v>
      </c>
      <c r="AAJ1" s="21">
        <v>0.74305555555555403</v>
      </c>
      <c r="AAK1" s="23">
        <v>0.74374999999999802</v>
      </c>
      <c r="AAL1" s="21">
        <v>0.74444444444444302</v>
      </c>
      <c r="AAM1" s="23">
        <v>0.74513888888888702</v>
      </c>
      <c r="AAN1" s="21">
        <v>0.74583333333333202</v>
      </c>
      <c r="AAO1" s="23">
        <v>0.74652777777777601</v>
      </c>
      <c r="AAP1" s="21">
        <v>0.74722222222222001</v>
      </c>
      <c r="AAQ1" s="23">
        <v>0.74791666666666501</v>
      </c>
      <c r="AAR1" s="21">
        <v>0.74861111111110901</v>
      </c>
      <c r="AAS1" s="23">
        <v>0.749305555555554</v>
      </c>
      <c r="AAT1" s="18">
        <v>0.749999999999998</v>
      </c>
      <c r="AAU1" s="23">
        <v>0.750694444444443</v>
      </c>
      <c r="AAV1" s="21">
        <v>0.751388888888887</v>
      </c>
      <c r="AAW1" s="23">
        <v>0.75208333333333199</v>
      </c>
      <c r="AAX1" s="21">
        <v>0.75277777777777599</v>
      </c>
      <c r="AAY1" s="23">
        <v>0.75347222222221999</v>
      </c>
      <c r="AAZ1" s="21">
        <v>0.75416666666666499</v>
      </c>
      <c r="ABA1" s="23">
        <v>0.75486111111110898</v>
      </c>
      <c r="ABB1" s="21">
        <v>0.75555555555555398</v>
      </c>
      <c r="ABC1" s="23">
        <v>0.75624999999999798</v>
      </c>
      <c r="ABD1" s="21">
        <v>0.75694444444444298</v>
      </c>
      <c r="ABE1" s="23">
        <v>0.75763888888888697</v>
      </c>
      <c r="ABF1" s="21">
        <v>0.75833333333333197</v>
      </c>
      <c r="ABG1" s="23">
        <v>0.75902777777777597</v>
      </c>
      <c r="ABH1" s="21">
        <v>0.75972222222221997</v>
      </c>
      <c r="ABI1" s="23">
        <v>0.76041666666666496</v>
      </c>
      <c r="ABJ1" s="21">
        <v>0.76111111111110896</v>
      </c>
      <c r="ABK1" s="23">
        <v>0.76180555555555396</v>
      </c>
      <c r="ABL1" s="21">
        <v>0.76249999999999796</v>
      </c>
      <c r="ABM1" s="23">
        <v>0.76319444444444295</v>
      </c>
      <c r="ABN1" s="21">
        <v>0.76388888888888695</v>
      </c>
      <c r="ABO1" s="23">
        <v>0.76458333333333195</v>
      </c>
      <c r="ABP1" s="21">
        <v>0.76527777777777595</v>
      </c>
      <c r="ABQ1" s="23">
        <v>0.76597222222221995</v>
      </c>
      <c r="ABR1" s="21">
        <v>0.76666666666666505</v>
      </c>
      <c r="ABS1" s="23">
        <v>0.76736111111110905</v>
      </c>
      <c r="ABT1" s="21">
        <v>0.76805555555555405</v>
      </c>
      <c r="ABU1" s="23">
        <v>0.76874999999999805</v>
      </c>
      <c r="ABV1" s="21">
        <v>0.76944444444444304</v>
      </c>
      <c r="ABW1" s="23">
        <v>0.77013888888888704</v>
      </c>
      <c r="ABX1" s="21">
        <v>0.77083333333333104</v>
      </c>
      <c r="ABY1" s="23">
        <v>0.77152777777777604</v>
      </c>
      <c r="ABZ1" s="21">
        <v>0.77222222222222003</v>
      </c>
      <c r="ACA1" s="23">
        <v>0.77291666666666503</v>
      </c>
      <c r="ACB1" s="21">
        <v>0.77361111111110903</v>
      </c>
      <c r="ACC1" s="23">
        <v>0.77430555555555403</v>
      </c>
      <c r="ACD1" s="21">
        <v>0.77499999999999802</v>
      </c>
      <c r="ACE1" s="23">
        <v>0.77569444444444302</v>
      </c>
      <c r="ACF1" s="21">
        <v>0.77638888888888702</v>
      </c>
      <c r="ACG1" s="23">
        <v>0.77708333333333102</v>
      </c>
      <c r="ACH1" s="21">
        <v>0.77777777777777601</v>
      </c>
      <c r="ACI1" s="23">
        <v>0.77847222222222001</v>
      </c>
      <c r="ACJ1" s="21">
        <v>0.77916666666666501</v>
      </c>
      <c r="ACK1" s="23">
        <v>0.77986111111110901</v>
      </c>
      <c r="ACL1" s="21">
        <v>0.780555555555554</v>
      </c>
      <c r="ACM1" s="23">
        <v>0.781249999999998</v>
      </c>
      <c r="ACN1" s="21">
        <v>0.781944444444443</v>
      </c>
      <c r="ACO1" s="23">
        <v>0.782638888888887</v>
      </c>
      <c r="ACP1" s="21">
        <v>0.78333333333333099</v>
      </c>
      <c r="ACQ1" s="23">
        <v>0.78402777777777599</v>
      </c>
      <c r="ACR1" s="21">
        <v>0.78472222222221999</v>
      </c>
      <c r="ACS1" s="23">
        <v>0.78541666666666499</v>
      </c>
      <c r="ACT1" s="21">
        <v>0.78611111111110898</v>
      </c>
      <c r="ACU1" s="23">
        <v>0.78680555555555398</v>
      </c>
      <c r="ACV1" s="21">
        <v>0.78749999999999798</v>
      </c>
      <c r="ACW1" s="23">
        <v>0.78819444444444298</v>
      </c>
      <c r="ACX1" s="21">
        <v>0.78888888888888697</v>
      </c>
      <c r="ACY1" s="23">
        <v>0.78958333333333097</v>
      </c>
      <c r="ACZ1" s="21">
        <v>0.79027777777777597</v>
      </c>
      <c r="ADA1" s="23">
        <v>0.79097222222221997</v>
      </c>
      <c r="ADB1" s="18">
        <v>0.79166666666666496</v>
      </c>
      <c r="ADC1" s="23">
        <v>0.79236111111110896</v>
      </c>
      <c r="ADD1" s="21">
        <v>0.79305555555555396</v>
      </c>
      <c r="ADE1" s="23">
        <v>0.79374999999999796</v>
      </c>
      <c r="ADF1" s="21">
        <v>0.79444444444444295</v>
      </c>
      <c r="ADG1" s="23">
        <v>0.79513888888888695</v>
      </c>
      <c r="ADH1" s="21">
        <v>0.79583333333333095</v>
      </c>
      <c r="ADI1" s="23">
        <v>0.79652777777777595</v>
      </c>
      <c r="ADJ1" s="21">
        <v>0.79722222222221995</v>
      </c>
      <c r="ADK1" s="23">
        <v>0.79791666666666505</v>
      </c>
      <c r="ADL1" s="21">
        <v>0.79861111111110905</v>
      </c>
      <c r="ADM1" s="23">
        <v>0.79930555555555405</v>
      </c>
      <c r="ADN1" s="21">
        <v>0.79999999999999805</v>
      </c>
      <c r="ADO1" s="23">
        <v>0.80069444444444204</v>
      </c>
      <c r="ADP1" s="21">
        <v>0.80138888888888704</v>
      </c>
      <c r="ADQ1" s="23">
        <v>0.80208333333333104</v>
      </c>
      <c r="ADR1" s="21">
        <v>0.80277777777777604</v>
      </c>
      <c r="ADS1" s="23">
        <v>0.80347222222222003</v>
      </c>
      <c r="ADT1" s="21">
        <v>0.80416666666666503</v>
      </c>
      <c r="ADU1" s="23">
        <v>0.80486111111110903</v>
      </c>
      <c r="ADV1" s="21">
        <v>0.80555555555555403</v>
      </c>
      <c r="ADW1" s="23">
        <v>0.80624999999999802</v>
      </c>
      <c r="ADX1" s="21">
        <v>0.80694444444444202</v>
      </c>
      <c r="ADY1" s="23">
        <v>0.80763888888888702</v>
      </c>
      <c r="ADZ1" s="21">
        <v>0.80833333333333102</v>
      </c>
      <c r="AEA1" s="23">
        <v>0.80902777777777601</v>
      </c>
      <c r="AEB1" s="21">
        <v>0.80972222222222001</v>
      </c>
      <c r="AEC1" s="23">
        <v>0.81041666666666501</v>
      </c>
      <c r="AED1" s="21">
        <v>0.81111111111110901</v>
      </c>
      <c r="AEE1" s="23">
        <v>0.811805555555554</v>
      </c>
      <c r="AEF1" s="21">
        <v>0.812499999999998</v>
      </c>
      <c r="AEG1" s="23">
        <v>0.813194444444442</v>
      </c>
      <c r="AEH1" s="21">
        <v>0.813888888888887</v>
      </c>
      <c r="AEI1" s="23">
        <v>0.81458333333333099</v>
      </c>
      <c r="AEJ1" s="21">
        <v>0.81527777777777599</v>
      </c>
      <c r="AEK1" s="23">
        <v>0.81597222222221999</v>
      </c>
      <c r="AEL1" s="21">
        <v>0.81666666666666499</v>
      </c>
      <c r="AEM1" s="23">
        <v>0.81736111111110898</v>
      </c>
      <c r="AEN1" s="21">
        <v>0.81805555555555398</v>
      </c>
      <c r="AEO1" s="23">
        <v>0.81874999999999798</v>
      </c>
      <c r="AEP1" s="21">
        <v>0.81944444444444198</v>
      </c>
      <c r="AEQ1" s="23">
        <v>0.82013888888888697</v>
      </c>
      <c r="AER1" s="21">
        <v>0.82083333333333097</v>
      </c>
      <c r="AES1" s="23">
        <v>0.82152777777777597</v>
      </c>
      <c r="AET1" s="21">
        <v>0.82222222222221997</v>
      </c>
      <c r="AEU1" s="23">
        <v>0.82291666666666496</v>
      </c>
      <c r="AEV1" s="21">
        <v>0.82361111111110896</v>
      </c>
      <c r="AEW1" s="23">
        <v>0.82430555555555396</v>
      </c>
      <c r="AEX1" s="21">
        <v>0.82499999999999796</v>
      </c>
      <c r="AEY1" s="23">
        <v>0.82569444444444196</v>
      </c>
      <c r="AEZ1" s="21">
        <v>0.82638888888888695</v>
      </c>
      <c r="AFA1" s="23">
        <v>0.82708333333333095</v>
      </c>
      <c r="AFB1" s="21">
        <v>0.82777777777777595</v>
      </c>
      <c r="AFC1" s="23">
        <v>0.82847222222221995</v>
      </c>
      <c r="AFD1" s="21">
        <v>0.82916666666666505</v>
      </c>
      <c r="AFE1" s="23">
        <v>0.82986111111110905</v>
      </c>
      <c r="AFF1" s="21">
        <v>0.83055555555555305</v>
      </c>
      <c r="AFG1" s="23">
        <v>0.83124999999999805</v>
      </c>
      <c r="AFH1" s="21">
        <v>0.83194444444444204</v>
      </c>
      <c r="AFI1" s="23">
        <v>0.83263888888888704</v>
      </c>
      <c r="AFJ1" s="18">
        <v>0.83333333333333104</v>
      </c>
      <c r="AFK1" s="23">
        <v>0.83402777777777604</v>
      </c>
      <c r="AFL1" s="21">
        <v>0.83472222222222003</v>
      </c>
      <c r="AFM1" s="23">
        <v>0.83541666666666503</v>
      </c>
      <c r="AFN1" s="21">
        <v>0.83611111111110903</v>
      </c>
      <c r="AFO1" s="23">
        <v>0.83680555555555303</v>
      </c>
      <c r="AFP1" s="21">
        <v>0.83749999999999802</v>
      </c>
      <c r="AFQ1" s="23">
        <v>0.83819444444444202</v>
      </c>
      <c r="AFR1" s="21">
        <v>0.83888888888888702</v>
      </c>
      <c r="AFS1" s="23">
        <v>0.83958333333333102</v>
      </c>
      <c r="AFT1" s="21">
        <v>0.84027777777777601</v>
      </c>
      <c r="AFU1" s="23">
        <v>0.84097222222222001</v>
      </c>
      <c r="AFV1" s="21">
        <v>0.84166666666666501</v>
      </c>
      <c r="AFW1" s="23">
        <v>0.84236111111110901</v>
      </c>
      <c r="AFX1" s="21">
        <v>0.843055555555553</v>
      </c>
      <c r="AFY1" s="23">
        <v>0.843749999999998</v>
      </c>
      <c r="AFZ1" s="21">
        <v>0.844444444444442</v>
      </c>
      <c r="AGA1" s="23">
        <v>0.845138888888887</v>
      </c>
      <c r="AGB1" s="21">
        <v>0.84583333333333099</v>
      </c>
      <c r="AGC1" s="23">
        <v>0.84652777777777599</v>
      </c>
      <c r="AGD1" s="21">
        <v>0.84722222222221999</v>
      </c>
      <c r="AGE1" s="23">
        <v>0.84791666666666499</v>
      </c>
      <c r="AGF1" s="21">
        <v>0.84861111111110898</v>
      </c>
      <c r="AGG1" s="23">
        <v>0.84930555555555298</v>
      </c>
      <c r="AGH1" s="21">
        <v>0.84999999999999798</v>
      </c>
      <c r="AGI1" s="23">
        <v>0.85069444444444198</v>
      </c>
      <c r="AGJ1" s="21">
        <v>0.85138888888888697</v>
      </c>
      <c r="AGK1" s="23">
        <v>0.85208333333333097</v>
      </c>
      <c r="AGL1" s="21">
        <v>0.85277777777777597</v>
      </c>
      <c r="AGM1" s="23">
        <v>0.85347222222221997</v>
      </c>
      <c r="AGN1" s="21">
        <v>0.85416666666666496</v>
      </c>
      <c r="AGO1" s="23">
        <v>0.85486111111110896</v>
      </c>
      <c r="AGP1" s="21">
        <v>0.85555555555555296</v>
      </c>
      <c r="AGQ1" s="23">
        <v>0.85624999999999796</v>
      </c>
      <c r="AGR1" s="21">
        <v>0.85694444444444196</v>
      </c>
      <c r="AGS1" s="23">
        <v>0.85763888888888695</v>
      </c>
      <c r="AGT1" s="21">
        <v>0.85833333333333095</v>
      </c>
      <c r="AGU1" s="23">
        <v>0.85902777777777595</v>
      </c>
      <c r="AGV1" s="21">
        <v>0.85972222222221995</v>
      </c>
      <c r="AGW1" s="23">
        <v>0.86041666666666405</v>
      </c>
      <c r="AGX1" s="21">
        <v>0.86111111111110905</v>
      </c>
      <c r="AGY1" s="23">
        <v>0.86180555555555305</v>
      </c>
      <c r="AGZ1" s="21">
        <v>0.86249999999999805</v>
      </c>
      <c r="AHA1" s="23">
        <v>0.86319444444444204</v>
      </c>
      <c r="AHB1" s="21">
        <v>0.86388888888888704</v>
      </c>
      <c r="AHC1" s="23">
        <v>0.86458333333333104</v>
      </c>
      <c r="AHD1" s="21">
        <v>0.86527777777777604</v>
      </c>
      <c r="AHE1" s="23">
        <v>0.86597222222222003</v>
      </c>
      <c r="AHF1" s="21">
        <v>0.86666666666666403</v>
      </c>
      <c r="AHG1" s="23">
        <v>0.86736111111110903</v>
      </c>
      <c r="AHH1" s="21">
        <v>0.86805555555555303</v>
      </c>
      <c r="AHI1" s="23">
        <v>0.86874999999999802</v>
      </c>
      <c r="AHJ1" s="21">
        <v>0.86944444444444202</v>
      </c>
      <c r="AHK1" s="23">
        <v>0.87013888888888702</v>
      </c>
      <c r="AHL1" s="21">
        <v>0.87083333333333102</v>
      </c>
      <c r="AHM1" s="23">
        <v>0.87152777777777601</v>
      </c>
      <c r="AHN1" s="21">
        <v>0.87222222222222001</v>
      </c>
      <c r="AHO1" s="23">
        <v>0.87291666666666401</v>
      </c>
      <c r="AHP1" s="21">
        <v>0.87361111111110901</v>
      </c>
      <c r="AHQ1" s="23">
        <v>0.874305555555553</v>
      </c>
      <c r="AHR1" s="18">
        <v>0.874999999999998</v>
      </c>
      <c r="AHS1" s="23">
        <v>0.875694444444442</v>
      </c>
      <c r="AHT1" s="21">
        <v>0.876388888888887</v>
      </c>
      <c r="AHU1" s="23">
        <v>0.87708333333333099</v>
      </c>
      <c r="AHV1" s="21">
        <v>0.87777777777777599</v>
      </c>
      <c r="AHW1" s="23">
        <v>0.87847222222221999</v>
      </c>
      <c r="AHX1" s="21">
        <v>0.87916666666666399</v>
      </c>
      <c r="AHY1" s="23">
        <v>0.87986111111110898</v>
      </c>
      <c r="AHZ1" s="21">
        <v>0.88055555555555298</v>
      </c>
      <c r="AIA1" s="23">
        <v>0.88124999999999798</v>
      </c>
      <c r="AIB1" s="21">
        <v>0.88194444444444198</v>
      </c>
      <c r="AIC1" s="23">
        <v>0.88263888888888697</v>
      </c>
      <c r="AID1" s="21">
        <v>0.88333333333333097</v>
      </c>
      <c r="AIE1" s="23">
        <v>0.88402777777777597</v>
      </c>
      <c r="AIF1" s="21">
        <v>0.88472222222221997</v>
      </c>
      <c r="AIG1" s="23">
        <v>0.88541666666666397</v>
      </c>
      <c r="AIH1" s="21">
        <v>0.88611111111110896</v>
      </c>
      <c r="AII1" s="23">
        <v>0.88680555555555296</v>
      </c>
      <c r="AIJ1" s="21">
        <v>0.88749999999999796</v>
      </c>
      <c r="AIK1" s="23">
        <v>0.88819444444444196</v>
      </c>
      <c r="AIL1" s="21">
        <v>0.88888888888888695</v>
      </c>
      <c r="AIM1" s="23">
        <v>0.88958333333333095</v>
      </c>
      <c r="AIN1" s="21">
        <v>0.89027777777777595</v>
      </c>
      <c r="AIO1" s="23">
        <v>0.89097222222221995</v>
      </c>
      <c r="AIP1" s="21">
        <v>0.89166666666666405</v>
      </c>
      <c r="AIQ1" s="23">
        <v>0.89236111111110905</v>
      </c>
      <c r="AIR1" s="21">
        <v>0.89305555555555305</v>
      </c>
      <c r="AIS1" s="23">
        <v>0.89374999999999805</v>
      </c>
      <c r="AIT1" s="21">
        <v>0.89444444444444204</v>
      </c>
      <c r="AIU1" s="23">
        <v>0.89513888888888704</v>
      </c>
      <c r="AIV1" s="21">
        <v>0.89583333333333104</v>
      </c>
    </row>
    <row r="2" spans="1:932" s="25" customFormat="1" x14ac:dyDescent="0.45">
      <c r="A2" s="81" t="s">
        <v>1067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  <c r="CZ2" s="22"/>
      <c r="DA2" s="22"/>
      <c r="DB2" s="22"/>
      <c r="DC2" s="22"/>
      <c r="DD2" s="22"/>
      <c r="DE2" s="22"/>
      <c r="DF2" s="22"/>
      <c r="DG2" s="22"/>
      <c r="DH2" s="22"/>
      <c r="DI2" s="22"/>
      <c r="DJ2" s="22"/>
      <c r="DK2" s="22"/>
      <c r="DL2" s="22"/>
      <c r="DM2" s="22"/>
      <c r="DN2" s="22"/>
      <c r="DO2" s="22"/>
      <c r="DP2" s="22"/>
      <c r="DQ2" s="22"/>
      <c r="DR2" s="22"/>
      <c r="DS2" s="22"/>
      <c r="DT2" s="22"/>
      <c r="DU2" s="22"/>
      <c r="DV2" s="22"/>
      <c r="DW2" s="22"/>
      <c r="DX2" s="22"/>
      <c r="DY2" s="22"/>
      <c r="DZ2" s="22"/>
      <c r="EA2" s="22"/>
      <c r="EB2" s="22"/>
      <c r="EC2" s="22"/>
      <c r="ED2" s="22"/>
      <c r="EE2" s="22"/>
      <c r="EF2" s="22"/>
      <c r="EG2" s="22"/>
      <c r="EH2" s="22"/>
      <c r="EI2" s="22"/>
      <c r="EJ2" s="22"/>
      <c r="EK2" s="22"/>
      <c r="EL2" s="22"/>
      <c r="EM2" s="22"/>
      <c r="EN2" s="22"/>
      <c r="EO2" s="22"/>
      <c r="EP2" s="22"/>
      <c r="EQ2" s="22"/>
      <c r="ER2" s="22"/>
      <c r="ES2" s="22"/>
      <c r="ET2" s="22"/>
      <c r="EU2" s="22"/>
      <c r="EV2" s="22"/>
      <c r="EW2" s="22"/>
      <c r="EX2" s="22"/>
      <c r="EY2" s="22"/>
      <c r="EZ2" s="22"/>
      <c r="FA2" s="22"/>
      <c r="FB2" s="22"/>
      <c r="FC2" s="22"/>
      <c r="FD2" s="22"/>
      <c r="FE2" s="22"/>
      <c r="FF2" s="22"/>
      <c r="FG2" s="22"/>
      <c r="FH2" s="22"/>
      <c r="FI2" s="22"/>
      <c r="FJ2" s="22"/>
      <c r="FK2" s="22"/>
      <c r="FL2" s="22"/>
      <c r="FM2" s="22"/>
      <c r="FN2" s="22"/>
      <c r="FO2" s="22"/>
      <c r="FP2" s="22"/>
      <c r="FQ2" s="22"/>
      <c r="FR2" s="22"/>
      <c r="FS2" s="22"/>
      <c r="FT2" s="22"/>
      <c r="FU2" s="22"/>
      <c r="FV2" s="22"/>
      <c r="FW2" s="22"/>
      <c r="FX2" s="22"/>
      <c r="FY2" s="22"/>
      <c r="FZ2" s="22"/>
      <c r="GA2" s="22"/>
      <c r="GB2" s="22"/>
      <c r="GC2" s="22"/>
      <c r="GD2" s="22"/>
      <c r="GE2" s="22"/>
      <c r="GF2" s="22"/>
      <c r="GG2" s="22"/>
      <c r="GH2" s="22"/>
      <c r="GI2" s="22"/>
      <c r="GJ2" s="22"/>
      <c r="GK2" s="22"/>
      <c r="GL2" s="22"/>
      <c r="GM2" s="22"/>
      <c r="GN2" s="22"/>
      <c r="GO2" s="22"/>
      <c r="GP2" s="22"/>
      <c r="GQ2" s="22"/>
      <c r="GR2" s="22"/>
      <c r="GS2" s="22"/>
      <c r="GT2" s="22"/>
      <c r="GU2" s="22"/>
      <c r="GV2" s="22"/>
      <c r="GW2" s="22"/>
      <c r="GX2" s="22"/>
      <c r="GY2" s="22"/>
      <c r="GZ2" s="22"/>
      <c r="HA2" s="22"/>
      <c r="HB2" s="22"/>
      <c r="HC2" s="22"/>
      <c r="HD2" s="22"/>
      <c r="HE2" s="22"/>
      <c r="HF2" s="22"/>
      <c r="HG2" s="22"/>
      <c r="HH2" s="22"/>
      <c r="HI2" s="22"/>
      <c r="HJ2" s="22"/>
      <c r="HK2" s="22"/>
      <c r="HL2" s="22"/>
      <c r="HM2" s="22"/>
      <c r="HN2" s="22"/>
      <c r="HO2" s="22"/>
      <c r="HP2" s="22"/>
      <c r="HQ2" s="22"/>
      <c r="HR2" s="22"/>
      <c r="HS2" s="22"/>
      <c r="HT2" s="22"/>
      <c r="HU2" s="22"/>
      <c r="HV2" s="22"/>
      <c r="HW2" s="22"/>
      <c r="HX2" s="22"/>
      <c r="HY2" s="22"/>
      <c r="HZ2" s="22"/>
      <c r="IA2" s="22"/>
      <c r="IB2" s="22"/>
      <c r="IC2" s="22"/>
      <c r="ID2" s="22"/>
      <c r="IE2" s="22"/>
      <c r="IF2" s="22"/>
      <c r="IG2" s="22"/>
      <c r="IH2" s="22"/>
      <c r="II2" s="22"/>
      <c r="IJ2" s="22"/>
      <c r="IK2" s="22"/>
      <c r="IL2" s="22"/>
      <c r="IM2" s="22"/>
      <c r="IN2" s="22"/>
      <c r="IO2" s="22"/>
      <c r="IP2" s="22"/>
      <c r="IQ2" s="22"/>
      <c r="IR2" s="22"/>
      <c r="IS2" s="22"/>
      <c r="IT2" s="22"/>
      <c r="IU2" s="22"/>
      <c r="IV2" s="22"/>
      <c r="IW2" s="22"/>
      <c r="IX2" s="22"/>
      <c r="IY2" s="22"/>
      <c r="IZ2" s="22"/>
      <c r="JA2" s="22"/>
      <c r="JB2" s="22"/>
      <c r="JC2" s="22"/>
      <c r="JD2" s="22"/>
      <c r="JE2" s="22"/>
      <c r="JF2" s="22"/>
      <c r="JG2" s="22"/>
      <c r="JH2" s="22"/>
      <c r="JI2" s="22"/>
      <c r="JJ2" s="22"/>
      <c r="JK2" s="22"/>
      <c r="JL2" s="22"/>
      <c r="JM2" s="22"/>
      <c r="JN2" s="22"/>
      <c r="JO2" s="22"/>
      <c r="JP2" s="22"/>
      <c r="JQ2" s="22"/>
      <c r="JR2" s="22"/>
      <c r="JS2" s="22"/>
      <c r="JT2" s="22"/>
      <c r="JU2" s="22"/>
      <c r="JV2" s="22"/>
      <c r="JW2" s="22"/>
      <c r="JX2" s="22"/>
      <c r="JY2" s="22"/>
      <c r="JZ2" s="22"/>
      <c r="KA2" s="22"/>
      <c r="KB2" s="22"/>
      <c r="KC2" s="22"/>
      <c r="KD2" s="22"/>
      <c r="KE2" s="22"/>
      <c r="KF2" s="22"/>
      <c r="KG2" s="22"/>
      <c r="KH2" s="22"/>
      <c r="KI2" s="22"/>
      <c r="KJ2" s="22"/>
      <c r="KK2" s="22"/>
      <c r="KL2" s="22"/>
      <c r="KM2" s="22"/>
      <c r="KN2" s="22"/>
      <c r="KO2" s="22"/>
      <c r="KP2" s="22"/>
      <c r="KQ2" s="22"/>
      <c r="KR2" s="22"/>
      <c r="KS2" s="22"/>
      <c r="KT2" s="22"/>
      <c r="KU2" s="22"/>
      <c r="KV2" s="22"/>
      <c r="KW2" s="22"/>
      <c r="KX2" s="22"/>
      <c r="KY2" s="22"/>
      <c r="KZ2" s="22"/>
      <c r="LA2" s="22"/>
      <c r="LB2" s="22"/>
      <c r="LC2" s="22"/>
      <c r="LD2" s="22"/>
      <c r="LE2" s="22"/>
      <c r="LF2" s="22"/>
      <c r="LG2" s="22"/>
      <c r="LH2" s="22"/>
      <c r="LI2" s="22"/>
      <c r="LJ2" s="22"/>
      <c r="LK2" s="22"/>
      <c r="LL2" s="22"/>
      <c r="LM2" s="22"/>
      <c r="LN2" s="22"/>
      <c r="LO2" s="22"/>
      <c r="LP2" s="22"/>
      <c r="LQ2" s="22"/>
      <c r="LR2" s="22"/>
      <c r="LS2" s="22"/>
      <c r="LT2" s="22"/>
      <c r="LU2" s="22"/>
      <c r="LV2" s="22"/>
      <c r="LW2" s="22"/>
      <c r="LX2" s="22"/>
      <c r="LY2" s="22"/>
      <c r="LZ2" s="22"/>
      <c r="MA2" s="22"/>
      <c r="MB2" s="22"/>
      <c r="MC2" s="22"/>
      <c r="MD2" s="22"/>
      <c r="ME2" s="22"/>
      <c r="MF2" s="22"/>
      <c r="MG2" s="22"/>
      <c r="MH2" s="22"/>
      <c r="MI2" s="22"/>
      <c r="MJ2" s="22"/>
      <c r="MK2" s="22"/>
      <c r="ML2" s="22"/>
      <c r="MM2" s="22"/>
      <c r="MN2" s="22"/>
      <c r="MO2" s="22"/>
      <c r="MP2" s="22"/>
      <c r="MQ2" s="22"/>
      <c r="MR2" s="22"/>
      <c r="MS2" s="22"/>
      <c r="MT2" s="22"/>
      <c r="MU2" s="22"/>
      <c r="MV2" s="22"/>
      <c r="MW2" s="22"/>
      <c r="MX2" s="22"/>
      <c r="MY2" s="22"/>
      <c r="MZ2" s="22"/>
      <c r="NA2" s="22"/>
      <c r="NB2" s="22"/>
      <c r="NC2" s="22"/>
      <c r="ND2" s="22"/>
      <c r="NE2" s="22"/>
      <c r="NF2" s="22"/>
      <c r="NG2" s="22"/>
      <c r="NH2" s="22"/>
      <c r="NI2" s="22"/>
      <c r="NJ2" s="22"/>
      <c r="NK2" s="22"/>
      <c r="NL2" s="22"/>
      <c r="NM2" s="22"/>
      <c r="NN2" s="22"/>
      <c r="NO2" s="22"/>
      <c r="NP2" s="22"/>
      <c r="NQ2" s="22"/>
      <c r="NR2" s="22"/>
      <c r="NS2" s="22"/>
      <c r="NT2" s="22"/>
      <c r="NU2" s="22"/>
      <c r="NV2" s="22"/>
      <c r="NW2" s="22"/>
      <c r="NX2" s="22"/>
      <c r="NY2" s="22"/>
      <c r="NZ2" s="22"/>
      <c r="OA2" s="22"/>
      <c r="OB2" s="22"/>
      <c r="OC2" s="22"/>
      <c r="OD2" s="22"/>
      <c r="OE2" s="22"/>
      <c r="OF2" s="22"/>
      <c r="OG2" s="22"/>
      <c r="OH2" s="22"/>
      <c r="OI2" s="22"/>
      <c r="OJ2" s="22"/>
      <c r="OK2" s="22"/>
      <c r="OL2" s="22"/>
      <c r="OM2" s="22"/>
      <c r="ON2" s="22"/>
      <c r="OO2" s="22"/>
      <c r="OP2" s="22"/>
      <c r="OQ2" s="22"/>
      <c r="OR2" s="22"/>
      <c r="OS2" s="22"/>
      <c r="OT2" s="22"/>
      <c r="OU2" s="22"/>
      <c r="OV2" s="22"/>
      <c r="OW2" s="22"/>
      <c r="OX2" s="22"/>
      <c r="OY2" s="22"/>
      <c r="OZ2" s="22"/>
      <c r="PA2" s="22"/>
      <c r="PB2" s="22"/>
      <c r="PC2" s="22"/>
      <c r="PD2" s="22"/>
      <c r="PE2" s="22"/>
      <c r="PF2" s="22"/>
      <c r="PG2" s="22"/>
      <c r="PH2" s="22"/>
      <c r="PI2" s="22"/>
      <c r="PJ2" s="22"/>
      <c r="PK2" s="22"/>
      <c r="PL2" s="22"/>
      <c r="PM2" s="22"/>
      <c r="PN2" s="22"/>
      <c r="PO2" s="22"/>
      <c r="PP2" s="22"/>
      <c r="PQ2" s="22"/>
      <c r="PR2" s="22"/>
      <c r="PS2" s="22"/>
      <c r="PT2" s="22"/>
      <c r="PU2" s="22"/>
      <c r="PV2" s="22"/>
      <c r="PW2" s="22"/>
      <c r="PX2" s="22"/>
      <c r="PY2" s="22"/>
      <c r="PZ2" s="22"/>
      <c r="QA2" s="22"/>
      <c r="QB2" s="22"/>
      <c r="QC2" s="22"/>
      <c r="QD2" s="22"/>
      <c r="QE2" s="22"/>
      <c r="QF2" s="22"/>
      <c r="QG2" s="22"/>
      <c r="QH2" s="22"/>
      <c r="QI2" s="22"/>
      <c r="QJ2" s="22"/>
      <c r="QK2" s="22"/>
      <c r="QL2" s="22"/>
      <c r="QM2" s="22"/>
      <c r="QN2" s="22"/>
      <c r="QO2" s="22"/>
      <c r="QP2" s="22"/>
      <c r="QQ2" s="22"/>
      <c r="QR2" s="22"/>
      <c r="QS2" s="22"/>
      <c r="QT2" s="22"/>
      <c r="QU2" s="22"/>
      <c r="QV2" s="22"/>
      <c r="QW2" s="22"/>
      <c r="QX2" s="22"/>
      <c r="QY2" s="22"/>
      <c r="QZ2" s="22"/>
      <c r="RA2" s="22"/>
      <c r="RB2" s="22"/>
      <c r="RC2" s="22"/>
      <c r="RD2" s="22"/>
      <c r="RE2" s="22"/>
      <c r="RF2" s="22"/>
      <c r="RG2" s="22"/>
      <c r="RH2" s="22"/>
      <c r="RI2" s="22"/>
      <c r="RJ2" s="22"/>
      <c r="RK2" s="22"/>
      <c r="RL2" s="22"/>
      <c r="RM2" s="22"/>
      <c r="RN2" s="22"/>
      <c r="RO2" s="22"/>
      <c r="RP2" s="22"/>
      <c r="RQ2" s="22"/>
      <c r="RR2" s="22"/>
      <c r="RS2" s="22"/>
      <c r="RT2" s="22"/>
      <c r="RU2" s="22"/>
      <c r="RV2" s="22"/>
      <c r="RW2" s="22"/>
      <c r="RX2" s="22"/>
      <c r="RY2" s="22"/>
      <c r="RZ2" s="22"/>
      <c r="SA2" s="22"/>
      <c r="SB2" s="22"/>
      <c r="SC2" s="22"/>
      <c r="SD2" s="22"/>
      <c r="SE2" s="22"/>
      <c r="SF2" s="22"/>
      <c r="SG2" s="22"/>
      <c r="SH2" s="22"/>
      <c r="SI2" s="22"/>
      <c r="SJ2" s="22"/>
      <c r="SK2" s="22"/>
      <c r="SL2" s="22"/>
      <c r="SM2" s="22"/>
      <c r="SN2" s="22"/>
      <c r="SO2" s="22"/>
      <c r="SP2" s="22"/>
      <c r="SQ2" s="22"/>
      <c r="SR2" s="22"/>
      <c r="SS2" s="22"/>
      <c r="ST2" s="22"/>
      <c r="SU2" s="22"/>
      <c r="SV2" s="22"/>
      <c r="SW2" s="22"/>
      <c r="SX2" s="22"/>
      <c r="SY2" s="22"/>
      <c r="SZ2" s="22"/>
      <c r="TA2" s="22"/>
      <c r="TB2" s="22"/>
      <c r="TC2" s="22"/>
      <c r="TD2" s="22"/>
      <c r="TE2" s="22"/>
      <c r="TF2" s="22"/>
      <c r="TG2" s="22"/>
      <c r="TH2" s="22"/>
      <c r="TI2" s="22"/>
      <c r="TJ2" s="22"/>
      <c r="TK2" s="22"/>
      <c r="TL2" s="22"/>
      <c r="TM2" s="22"/>
      <c r="TN2" s="22"/>
      <c r="TO2" s="22"/>
      <c r="TP2" s="22"/>
      <c r="TQ2" s="22"/>
      <c r="TR2" s="22"/>
      <c r="TS2" s="22"/>
      <c r="TT2" s="22"/>
      <c r="TU2" s="22"/>
      <c r="TV2" s="22"/>
      <c r="TW2" s="22"/>
      <c r="TX2" s="22"/>
      <c r="TY2" s="22"/>
      <c r="TZ2" s="22"/>
      <c r="UA2" s="22"/>
      <c r="UB2" s="22"/>
      <c r="UC2" s="22"/>
      <c r="UD2" s="22"/>
      <c r="UE2" s="22"/>
      <c r="UF2" s="22"/>
      <c r="UG2" s="22"/>
      <c r="UH2" s="22"/>
      <c r="UI2" s="22"/>
      <c r="UJ2" s="22"/>
      <c r="UK2" s="22"/>
      <c r="UL2" s="22"/>
      <c r="UM2" s="22"/>
      <c r="UN2" s="22"/>
      <c r="UO2" s="22"/>
      <c r="UP2" s="22"/>
      <c r="UQ2" s="22"/>
      <c r="UR2" s="22"/>
      <c r="US2" s="22"/>
      <c r="UT2" s="22"/>
      <c r="UU2" s="22"/>
      <c r="UV2" s="22"/>
      <c r="UW2" s="22"/>
      <c r="UX2" s="22"/>
      <c r="UY2" s="22"/>
      <c r="UZ2" s="22"/>
      <c r="VA2" s="22"/>
      <c r="VB2" s="22"/>
      <c r="VC2" s="22"/>
      <c r="VD2" s="22"/>
      <c r="VE2" s="22"/>
      <c r="VF2" s="22"/>
      <c r="VG2" s="22"/>
      <c r="VH2" s="22"/>
      <c r="VI2" s="22"/>
      <c r="VJ2" s="22"/>
      <c r="VK2" s="22"/>
      <c r="VL2" s="22"/>
      <c r="VM2" s="22"/>
      <c r="VN2" s="22"/>
      <c r="VO2" s="22"/>
      <c r="VP2" s="22"/>
      <c r="VQ2" s="22"/>
      <c r="VR2" s="22"/>
      <c r="VS2" s="22"/>
      <c r="VT2" s="22"/>
      <c r="VU2" s="22"/>
      <c r="VV2" s="22"/>
      <c r="VW2" s="22"/>
      <c r="VX2" s="22"/>
      <c r="VY2" s="22"/>
      <c r="VZ2" s="22"/>
      <c r="WA2" s="22"/>
      <c r="WB2" s="22"/>
      <c r="WC2" s="22"/>
      <c r="WD2" s="22"/>
      <c r="WE2" s="22"/>
      <c r="WF2" s="22"/>
      <c r="WG2" s="22"/>
      <c r="WH2" s="22"/>
      <c r="WI2" s="22"/>
      <c r="WJ2" s="22"/>
      <c r="WK2" s="22"/>
      <c r="WL2" s="22"/>
      <c r="WM2" s="22"/>
      <c r="WN2" s="22"/>
      <c r="WO2" s="22"/>
      <c r="WP2" s="22"/>
      <c r="WQ2" s="22"/>
      <c r="WR2" s="22"/>
      <c r="WS2" s="22"/>
      <c r="WT2" s="22"/>
      <c r="WU2" s="22"/>
      <c r="WV2" s="22"/>
      <c r="WW2" s="22"/>
      <c r="WX2" s="22"/>
      <c r="WY2" s="22"/>
      <c r="WZ2" s="22"/>
      <c r="XA2" s="22"/>
      <c r="XB2" s="22"/>
      <c r="XC2" s="22"/>
      <c r="XD2" s="22"/>
      <c r="XE2" s="22"/>
      <c r="XF2" s="22"/>
      <c r="XG2" s="22"/>
      <c r="XH2" s="22"/>
      <c r="XI2" s="22"/>
      <c r="XJ2" s="22"/>
      <c r="XK2" s="22"/>
      <c r="XL2" s="22"/>
      <c r="XM2" s="22"/>
      <c r="XN2" s="22"/>
      <c r="XO2" s="22"/>
      <c r="XP2" s="22"/>
      <c r="XQ2" s="22"/>
      <c r="XR2" s="22"/>
      <c r="XS2" s="22"/>
      <c r="XT2" s="22"/>
      <c r="XU2" s="22"/>
      <c r="XV2" s="22"/>
      <c r="XW2" s="22"/>
      <c r="XX2" s="22"/>
      <c r="XY2" s="22"/>
      <c r="XZ2" s="22"/>
      <c r="YA2" s="22"/>
      <c r="YB2" s="22"/>
      <c r="YC2" s="22"/>
      <c r="YD2" s="22"/>
      <c r="YE2" s="22"/>
      <c r="YF2" s="22"/>
      <c r="YG2" s="22"/>
      <c r="YH2" s="22"/>
      <c r="YI2" s="22"/>
      <c r="YJ2" s="22"/>
      <c r="YK2" s="22"/>
      <c r="YL2" s="22"/>
      <c r="YM2" s="22"/>
      <c r="YN2" s="22"/>
      <c r="YO2" s="22"/>
      <c r="YP2" s="22"/>
      <c r="YQ2" s="22"/>
      <c r="YR2" s="22"/>
      <c r="YS2" s="22"/>
      <c r="YT2" s="22"/>
      <c r="YU2" s="22"/>
      <c r="YV2" s="22"/>
      <c r="YW2" s="22"/>
      <c r="YX2" s="22"/>
      <c r="YY2" s="22"/>
      <c r="YZ2" s="22"/>
      <c r="ZA2" s="22"/>
      <c r="ZB2" s="22"/>
      <c r="ZC2" s="22"/>
      <c r="ZD2" s="22"/>
      <c r="ZE2" s="22"/>
      <c r="ZF2" s="22"/>
      <c r="ZG2" s="22"/>
      <c r="ZH2" s="22"/>
      <c r="ZI2" s="22"/>
      <c r="ZJ2" s="22"/>
      <c r="ZK2" s="22"/>
      <c r="ZL2" s="22"/>
      <c r="ZM2" s="22"/>
      <c r="ZN2" s="22"/>
      <c r="ZO2" s="22"/>
      <c r="ZP2" s="22"/>
      <c r="ZQ2" s="22"/>
      <c r="ZR2" s="22"/>
      <c r="ZS2" s="22"/>
      <c r="ZT2" s="22"/>
      <c r="ZU2" s="22"/>
      <c r="ZV2" s="22"/>
      <c r="ZW2" s="22"/>
      <c r="ZX2" s="22"/>
      <c r="ZY2" s="22"/>
      <c r="ZZ2" s="22"/>
      <c r="AAA2" s="22"/>
      <c r="AAB2" s="22"/>
      <c r="AAC2" s="22"/>
      <c r="AAD2" s="22"/>
      <c r="AAE2" s="22"/>
      <c r="AAF2" s="22"/>
      <c r="AAG2" s="22"/>
      <c r="AAH2" s="22"/>
      <c r="AAI2" s="22"/>
      <c r="AAJ2" s="22"/>
      <c r="AAK2" s="22"/>
      <c r="AAL2" s="22"/>
      <c r="AAM2" s="22"/>
      <c r="AAN2" s="22"/>
      <c r="AAO2" s="22"/>
      <c r="AAP2" s="22"/>
      <c r="AAQ2" s="22"/>
      <c r="AAR2" s="22"/>
      <c r="AAS2" s="22"/>
      <c r="AAT2" s="22"/>
      <c r="AAU2" s="22"/>
      <c r="AAV2" s="22"/>
      <c r="AAW2" s="22"/>
      <c r="AAX2" s="22"/>
      <c r="AAY2" s="22"/>
      <c r="AAZ2" s="22"/>
      <c r="ABA2" s="22"/>
      <c r="ABB2" s="22"/>
      <c r="ABC2" s="22"/>
      <c r="ABD2" s="22"/>
      <c r="ABE2" s="22"/>
      <c r="ABF2" s="22"/>
      <c r="ABG2" s="22"/>
      <c r="ABH2" s="22"/>
      <c r="ABI2" s="22"/>
      <c r="ABJ2" s="22"/>
      <c r="ABK2" s="22"/>
      <c r="ABL2" s="22"/>
      <c r="ABM2" s="22"/>
      <c r="ABN2" s="22"/>
      <c r="ABO2" s="22"/>
      <c r="ABP2" s="22"/>
      <c r="ABQ2" s="22"/>
      <c r="ABR2" s="22"/>
      <c r="ABS2" s="22"/>
      <c r="ABT2" s="22"/>
      <c r="ABU2" s="22"/>
      <c r="ABV2" s="22"/>
      <c r="ABW2" s="22"/>
      <c r="ABX2" s="22"/>
      <c r="ABY2" s="22"/>
      <c r="ABZ2" s="22"/>
      <c r="ACA2" s="22"/>
      <c r="ACB2" s="22"/>
      <c r="ACC2" s="22"/>
      <c r="ACD2" s="22"/>
      <c r="ACE2" s="22"/>
      <c r="ACF2" s="22"/>
      <c r="ACG2" s="22"/>
      <c r="ACH2" s="22"/>
      <c r="ACI2" s="22"/>
      <c r="ACJ2" s="22"/>
      <c r="ACK2" s="22"/>
      <c r="ACL2" s="22"/>
      <c r="ACM2" s="22"/>
      <c r="ACN2" s="22"/>
      <c r="ACO2" s="22"/>
      <c r="ACP2" s="22"/>
      <c r="ACQ2" s="22"/>
      <c r="ACR2" s="22"/>
      <c r="ACS2" s="22"/>
      <c r="ACT2" s="22"/>
      <c r="ACU2" s="22"/>
      <c r="ACV2" s="22"/>
      <c r="ACW2" s="22"/>
      <c r="ACX2" s="22"/>
      <c r="ACY2" s="22"/>
      <c r="ACZ2" s="22"/>
      <c r="ADA2" s="22"/>
      <c r="ADB2" s="22"/>
      <c r="ADC2" s="22"/>
      <c r="ADD2" s="22"/>
      <c r="ADE2" s="22"/>
      <c r="ADF2" s="22"/>
      <c r="ADG2" s="22"/>
      <c r="ADH2" s="22"/>
      <c r="ADI2" s="22"/>
      <c r="ADJ2" s="22"/>
      <c r="ADK2" s="22"/>
      <c r="ADL2" s="22"/>
      <c r="ADM2" s="22"/>
      <c r="ADN2" s="22"/>
      <c r="ADO2" s="22"/>
      <c r="ADP2" s="22"/>
      <c r="ADQ2" s="22"/>
      <c r="ADR2" s="22"/>
      <c r="ADS2" s="22"/>
      <c r="ADT2" s="22"/>
      <c r="ADU2" s="22"/>
      <c r="ADV2" s="22"/>
      <c r="ADW2" s="22"/>
      <c r="ADX2" s="22"/>
      <c r="ADY2" s="22"/>
      <c r="ADZ2" s="22"/>
      <c r="AEA2" s="22"/>
      <c r="AEB2" s="22"/>
      <c r="AEC2" s="22"/>
      <c r="AED2" s="22"/>
      <c r="AEE2" s="22"/>
      <c r="AEF2" s="22"/>
      <c r="AEG2" s="22"/>
      <c r="AEH2" s="22"/>
      <c r="AEI2" s="22"/>
      <c r="AEJ2" s="22"/>
      <c r="AEK2" s="22"/>
      <c r="AEL2" s="22"/>
      <c r="AEM2" s="22"/>
      <c r="AEN2" s="22"/>
      <c r="AEO2" s="22"/>
      <c r="AEP2" s="22"/>
      <c r="AEQ2" s="22"/>
      <c r="AER2" s="22"/>
      <c r="AES2" s="22"/>
      <c r="AET2" s="22"/>
      <c r="AEU2" s="22"/>
      <c r="AEV2" s="22"/>
      <c r="AEW2" s="22"/>
      <c r="AEX2" s="22"/>
      <c r="AEY2" s="22"/>
      <c r="AEZ2" s="22"/>
      <c r="AFA2" s="22"/>
      <c r="AFB2" s="22"/>
      <c r="AFC2" s="22"/>
      <c r="AFD2" s="22"/>
      <c r="AFE2" s="22"/>
      <c r="AFF2" s="22"/>
      <c r="AFG2" s="22"/>
      <c r="AFH2" s="22"/>
      <c r="AFI2" s="22"/>
      <c r="AFJ2" s="22"/>
      <c r="AFK2" s="22"/>
      <c r="AFL2" s="22"/>
      <c r="AFM2" s="22"/>
      <c r="AFN2" s="22"/>
      <c r="AFO2" s="22"/>
      <c r="AFP2" s="22"/>
      <c r="AFQ2" s="22"/>
      <c r="AFR2" s="22"/>
      <c r="AFS2" s="22"/>
      <c r="AFT2" s="22"/>
      <c r="AFU2" s="22"/>
      <c r="AFV2" s="22"/>
      <c r="AFW2" s="22"/>
      <c r="AFX2" s="22"/>
      <c r="AFY2" s="22"/>
      <c r="AFZ2" s="22"/>
      <c r="AGA2" s="22"/>
      <c r="AGB2" s="22"/>
      <c r="AGC2" s="22"/>
      <c r="AGD2" s="22"/>
      <c r="AGE2" s="22"/>
      <c r="AGF2" s="22"/>
      <c r="AGG2" s="22"/>
      <c r="AGH2" s="22"/>
      <c r="AGI2" s="22"/>
      <c r="AGJ2" s="22"/>
      <c r="AGK2" s="22"/>
      <c r="AGL2" s="22"/>
      <c r="AGM2" s="22"/>
      <c r="AGN2" s="22"/>
      <c r="AGO2" s="22"/>
      <c r="AGP2" s="22"/>
      <c r="AGQ2" s="22"/>
      <c r="AGR2" s="22"/>
      <c r="AGS2" s="22"/>
      <c r="AGT2" s="22"/>
      <c r="AGU2" s="22"/>
      <c r="AGV2" s="22"/>
      <c r="AGW2" s="22"/>
      <c r="AGX2" s="22"/>
      <c r="AGY2" s="22"/>
      <c r="AGZ2" s="22"/>
      <c r="AHA2" s="22"/>
      <c r="AHB2" s="22"/>
      <c r="AHC2" s="22"/>
      <c r="AHD2" s="22"/>
      <c r="AHE2" s="22"/>
      <c r="AHF2" s="22"/>
      <c r="AHG2" s="22"/>
      <c r="AHH2" s="22"/>
      <c r="AHI2" s="22"/>
      <c r="AHJ2" s="22"/>
      <c r="AHK2" s="22"/>
      <c r="AHL2" s="22"/>
      <c r="AHM2" s="22"/>
      <c r="AHN2" s="22"/>
      <c r="AHO2" s="22"/>
      <c r="AHP2" s="22"/>
      <c r="AHQ2" s="22"/>
      <c r="AHR2" s="22"/>
      <c r="AHS2" s="22"/>
      <c r="AHT2" s="22"/>
      <c r="AHU2" s="22"/>
      <c r="AHV2" s="22"/>
      <c r="AHW2" s="22"/>
      <c r="AHX2" s="22"/>
      <c r="AHY2" s="22"/>
      <c r="AHZ2" s="22"/>
      <c r="AIA2" s="22"/>
      <c r="AIB2" s="22"/>
      <c r="AIC2" s="22"/>
      <c r="AID2" s="22"/>
      <c r="AIE2" s="22"/>
      <c r="AIF2" s="22"/>
      <c r="AIG2" s="22"/>
      <c r="AIH2" s="22"/>
      <c r="AII2" s="22"/>
      <c r="AIJ2" s="22"/>
      <c r="AIK2" s="22"/>
      <c r="AIL2" s="22"/>
      <c r="AIM2" s="22"/>
      <c r="AIN2" s="22"/>
      <c r="AIO2" s="22"/>
      <c r="AIP2" s="22"/>
      <c r="AIQ2" s="22"/>
      <c r="AIR2" s="22"/>
      <c r="AIS2" s="22"/>
      <c r="AIT2" s="22"/>
      <c r="AIU2" s="22"/>
      <c r="AIV2" s="22"/>
    </row>
    <row r="3" spans="1:932" x14ac:dyDescent="0.45">
      <c r="A3" s="82"/>
    </row>
    <row r="4" spans="1:932" x14ac:dyDescent="0.45">
      <c r="A4" s="82"/>
    </row>
    <row r="5" spans="1:932" x14ac:dyDescent="0.45">
      <c r="A5" s="82"/>
      <c r="BJ5" s="85"/>
    </row>
    <row r="6" spans="1:932" x14ac:dyDescent="0.45">
      <c r="A6" s="82"/>
    </row>
    <row r="7" spans="1:932" x14ac:dyDescent="0.45">
      <c r="A7" s="82"/>
    </row>
    <row r="8" spans="1:932" x14ac:dyDescent="0.45">
      <c r="A8" s="82"/>
    </row>
    <row r="9" spans="1:932" x14ac:dyDescent="0.45">
      <c r="A9" s="82"/>
    </row>
    <row r="10" spans="1:932" x14ac:dyDescent="0.45">
      <c r="A10" s="82"/>
    </row>
    <row r="11" spans="1:932" x14ac:dyDescent="0.45">
      <c r="A11" s="82"/>
    </row>
    <row r="12" spans="1:932" x14ac:dyDescent="0.45">
      <c r="A12" s="82"/>
    </row>
    <row r="13" spans="1:932" x14ac:dyDescent="0.45">
      <c r="A13" s="82"/>
    </row>
    <row r="14" spans="1:932" x14ac:dyDescent="0.45">
      <c r="A14" s="82"/>
    </row>
    <row r="15" spans="1:932" x14ac:dyDescent="0.45">
      <c r="A15" s="82"/>
    </row>
    <row r="16" spans="1:932" x14ac:dyDescent="0.45">
      <c r="A16" s="82"/>
    </row>
    <row r="17" spans="1:1" x14ac:dyDescent="0.45">
      <c r="A17" s="82"/>
    </row>
    <row r="18" spans="1:1" x14ac:dyDescent="0.45">
      <c r="A18" s="82"/>
    </row>
    <row r="19" spans="1:1" x14ac:dyDescent="0.45">
      <c r="A19" s="82"/>
    </row>
    <row r="20" spans="1:1" x14ac:dyDescent="0.45">
      <c r="A20" s="82"/>
    </row>
    <row r="21" spans="1:1" x14ac:dyDescent="0.45">
      <c r="A21" s="82"/>
    </row>
    <row r="22" spans="1:1" x14ac:dyDescent="0.45">
      <c r="A22" s="82"/>
    </row>
    <row r="23" spans="1:1" x14ac:dyDescent="0.45">
      <c r="A23" s="82"/>
    </row>
    <row r="24" spans="1:1" x14ac:dyDescent="0.45">
      <c r="A24" s="82"/>
    </row>
    <row r="25" spans="1:1" x14ac:dyDescent="0.45">
      <c r="A25" s="82"/>
    </row>
    <row r="26" spans="1:1" x14ac:dyDescent="0.45">
      <c r="A26" s="82"/>
    </row>
    <row r="27" spans="1:1" x14ac:dyDescent="0.45">
      <c r="A27" s="82"/>
    </row>
    <row r="28" spans="1:1" x14ac:dyDescent="0.45">
      <c r="A28" s="82"/>
    </row>
    <row r="29" spans="1:1" x14ac:dyDescent="0.45">
      <c r="A29" s="82"/>
    </row>
    <row r="30" spans="1:1" x14ac:dyDescent="0.45">
      <c r="A30" s="82"/>
    </row>
    <row r="31" spans="1:1" x14ac:dyDescent="0.45">
      <c r="A31" s="82"/>
    </row>
    <row r="32" spans="1:1" x14ac:dyDescent="0.45">
      <c r="A32" s="82"/>
    </row>
    <row r="33" spans="1:1" x14ac:dyDescent="0.45">
      <c r="A33" s="82"/>
    </row>
    <row r="34" spans="1:1" x14ac:dyDescent="0.45">
      <c r="A34" s="82"/>
    </row>
    <row r="35" spans="1:1" x14ac:dyDescent="0.45">
      <c r="A35" s="82"/>
    </row>
    <row r="36" spans="1:1" x14ac:dyDescent="0.45">
      <c r="A36" s="82"/>
    </row>
    <row r="37" spans="1:1" x14ac:dyDescent="0.45">
      <c r="A37" s="82"/>
    </row>
    <row r="38" spans="1:1" x14ac:dyDescent="0.45">
      <c r="A38" s="82"/>
    </row>
    <row r="39" spans="1:1" x14ac:dyDescent="0.45">
      <c r="A39" s="82"/>
    </row>
    <row r="40" spans="1:1" x14ac:dyDescent="0.45">
      <c r="A40" s="82"/>
    </row>
    <row r="41" spans="1:1" x14ac:dyDescent="0.45">
      <c r="A41" s="82"/>
    </row>
    <row r="42" spans="1:1" x14ac:dyDescent="0.45">
      <c r="A42" s="82"/>
    </row>
    <row r="43" spans="1:1" x14ac:dyDescent="0.45">
      <c r="A43" s="82"/>
    </row>
    <row r="44" spans="1:1" x14ac:dyDescent="0.45">
      <c r="A44" s="82"/>
    </row>
    <row r="45" spans="1:1" x14ac:dyDescent="0.45">
      <c r="A45" s="82"/>
    </row>
    <row r="46" spans="1:1" x14ac:dyDescent="0.45">
      <c r="A46" s="82"/>
    </row>
    <row r="47" spans="1:1" x14ac:dyDescent="0.45">
      <c r="A47" s="82"/>
    </row>
    <row r="48" spans="1:1" x14ac:dyDescent="0.45">
      <c r="A48" s="82"/>
    </row>
    <row r="49" spans="1:1" x14ac:dyDescent="0.45">
      <c r="A49" s="82"/>
    </row>
    <row r="50" spans="1:1" x14ac:dyDescent="0.45">
      <c r="A50" s="82"/>
    </row>
    <row r="51" spans="1:1" x14ac:dyDescent="0.45">
      <c r="A51" s="82"/>
    </row>
    <row r="52" spans="1:1" x14ac:dyDescent="0.45">
      <c r="A52" s="82"/>
    </row>
    <row r="53" spans="1:1" x14ac:dyDescent="0.45">
      <c r="A53" s="82"/>
    </row>
    <row r="54" spans="1:1" x14ac:dyDescent="0.45">
      <c r="A54" s="82"/>
    </row>
    <row r="55" spans="1:1" x14ac:dyDescent="0.45">
      <c r="A55" s="82"/>
    </row>
    <row r="56" spans="1:1" x14ac:dyDescent="0.45">
      <c r="A56" s="82"/>
    </row>
    <row r="57" spans="1:1" x14ac:dyDescent="0.45">
      <c r="A57" s="82"/>
    </row>
    <row r="58" spans="1:1" x14ac:dyDescent="0.45">
      <c r="A58" s="82"/>
    </row>
    <row r="59" spans="1:1" x14ac:dyDescent="0.45">
      <c r="A59" s="82"/>
    </row>
    <row r="60" spans="1:1" x14ac:dyDescent="0.45">
      <c r="A60" s="82"/>
    </row>
    <row r="61" spans="1:1" x14ac:dyDescent="0.45">
      <c r="A61" s="82"/>
    </row>
    <row r="62" spans="1:1" x14ac:dyDescent="0.45">
      <c r="A62" s="82"/>
    </row>
    <row r="63" spans="1:1" x14ac:dyDescent="0.45">
      <c r="A63" s="82"/>
    </row>
    <row r="64" spans="1:1" x14ac:dyDescent="0.45">
      <c r="A64" s="82"/>
    </row>
    <row r="65" spans="1:1" x14ac:dyDescent="0.45">
      <c r="A65" s="82"/>
    </row>
    <row r="66" spans="1:1" x14ac:dyDescent="0.45">
      <c r="A66" s="82"/>
    </row>
    <row r="67" spans="1:1" x14ac:dyDescent="0.45">
      <c r="A67" s="82"/>
    </row>
    <row r="68" spans="1:1" x14ac:dyDescent="0.45">
      <c r="A68" s="82"/>
    </row>
    <row r="69" spans="1:1" x14ac:dyDescent="0.45">
      <c r="A69" s="82"/>
    </row>
    <row r="70" spans="1:1" x14ac:dyDescent="0.45">
      <c r="A70" s="82"/>
    </row>
    <row r="71" spans="1:1" x14ac:dyDescent="0.45">
      <c r="A71" s="82"/>
    </row>
    <row r="72" spans="1:1" x14ac:dyDescent="0.45">
      <c r="A72" s="82"/>
    </row>
    <row r="73" spans="1:1" x14ac:dyDescent="0.45">
      <c r="A73" s="82"/>
    </row>
    <row r="74" spans="1:1" x14ac:dyDescent="0.45">
      <c r="A74" s="82"/>
    </row>
    <row r="75" spans="1:1" x14ac:dyDescent="0.45">
      <c r="A75" s="82"/>
    </row>
    <row r="76" spans="1:1" x14ac:dyDescent="0.45">
      <c r="A76" s="82"/>
    </row>
    <row r="77" spans="1:1" x14ac:dyDescent="0.45">
      <c r="A77" s="82"/>
    </row>
    <row r="78" spans="1:1" x14ac:dyDescent="0.45">
      <c r="A78" s="82"/>
    </row>
    <row r="79" spans="1:1" x14ac:dyDescent="0.45">
      <c r="A79" s="82"/>
    </row>
    <row r="80" spans="1:1" x14ac:dyDescent="0.45">
      <c r="A80" s="82"/>
    </row>
    <row r="81" spans="1:1" x14ac:dyDescent="0.45">
      <c r="A81" s="82"/>
    </row>
    <row r="82" spans="1:1" x14ac:dyDescent="0.45">
      <c r="A82" s="82"/>
    </row>
    <row r="83" spans="1:1" x14ac:dyDescent="0.45">
      <c r="A83" s="82"/>
    </row>
    <row r="84" spans="1:1" x14ac:dyDescent="0.45">
      <c r="A84" s="82"/>
    </row>
    <row r="85" spans="1:1" x14ac:dyDescent="0.45">
      <c r="A85" s="82"/>
    </row>
    <row r="86" spans="1:1" x14ac:dyDescent="0.45">
      <c r="A86" s="82"/>
    </row>
    <row r="87" spans="1:1" x14ac:dyDescent="0.45">
      <c r="A87" s="82"/>
    </row>
    <row r="88" spans="1:1" x14ac:dyDescent="0.45">
      <c r="A88" s="82"/>
    </row>
    <row r="89" spans="1:1" x14ac:dyDescent="0.45">
      <c r="A89" s="82"/>
    </row>
    <row r="90" spans="1:1" x14ac:dyDescent="0.45">
      <c r="A90" s="82"/>
    </row>
    <row r="91" spans="1:1" x14ac:dyDescent="0.45">
      <c r="A91" s="82"/>
    </row>
    <row r="92" spans="1:1" x14ac:dyDescent="0.45">
      <c r="A92" s="82"/>
    </row>
    <row r="93" spans="1:1" x14ac:dyDescent="0.45">
      <c r="A93" s="82"/>
    </row>
    <row r="94" spans="1:1" x14ac:dyDescent="0.45">
      <c r="A94" s="82"/>
    </row>
    <row r="95" spans="1:1" x14ac:dyDescent="0.45">
      <c r="A95" s="82"/>
    </row>
    <row r="96" spans="1:1" x14ac:dyDescent="0.45">
      <c r="A96" s="82"/>
    </row>
    <row r="97" spans="1:1" x14ac:dyDescent="0.45">
      <c r="A97" s="82"/>
    </row>
    <row r="98" spans="1:1" x14ac:dyDescent="0.45">
      <c r="A98" s="82"/>
    </row>
    <row r="99" spans="1:1" x14ac:dyDescent="0.45">
      <c r="A99" s="82"/>
    </row>
    <row r="100" spans="1:1" x14ac:dyDescent="0.45">
      <c r="A100" s="82"/>
    </row>
    <row r="101" spans="1:1" x14ac:dyDescent="0.45">
      <c r="A101" s="82"/>
    </row>
    <row r="102" spans="1:1" x14ac:dyDescent="0.45">
      <c r="A102" s="82"/>
    </row>
    <row r="103" spans="1:1" x14ac:dyDescent="0.45">
      <c r="A103" s="82"/>
    </row>
    <row r="104" spans="1:1" x14ac:dyDescent="0.45">
      <c r="A104" s="82"/>
    </row>
    <row r="105" spans="1:1" x14ac:dyDescent="0.45">
      <c r="A105" s="82"/>
    </row>
    <row r="106" spans="1:1" x14ac:dyDescent="0.45">
      <c r="A106" s="82"/>
    </row>
    <row r="107" spans="1:1" x14ac:dyDescent="0.45">
      <c r="A107" s="82"/>
    </row>
    <row r="108" spans="1:1" x14ac:dyDescent="0.45">
      <c r="A108" s="82"/>
    </row>
    <row r="109" spans="1:1" x14ac:dyDescent="0.45">
      <c r="A109" s="82"/>
    </row>
    <row r="110" spans="1:1" x14ac:dyDescent="0.45">
      <c r="A110" s="82"/>
    </row>
    <row r="111" spans="1:1" x14ac:dyDescent="0.45">
      <c r="A111" s="82"/>
    </row>
    <row r="112" spans="1:1" x14ac:dyDescent="0.45">
      <c r="A112" s="82"/>
    </row>
    <row r="113" spans="1:1" x14ac:dyDescent="0.45">
      <c r="A113" s="82"/>
    </row>
    <row r="114" spans="1:1" x14ac:dyDescent="0.45">
      <c r="A114" s="82"/>
    </row>
    <row r="115" spans="1:1" x14ac:dyDescent="0.45">
      <c r="A115" s="82"/>
    </row>
    <row r="116" spans="1:1" x14ac:dyDescent="0.45">
      <c r="A116" s="82"/>
    </row>
    <row r="117" spans="1:1" x14ac:dyDescent="0.45">
      <c r="A117" s="82"/>
    </row>
    <row r="118" spans="1:1" x14ac:dyDescent="0.45">
      <c r="A118" s="82"/>
    </row>
    <row r="119" spans="1:1" x14ac:dyDescent="0.45">
      <c r="A119" s="82"/>
    </row>
    <row r="120" spans="1:1" x14ac:dyDescent="0.45">
      <c r="A120" s="82"/>
    </row>
    <row r="121" spans="1:1" x14ac:dyDescent="0.45">
      <c r="A121" s="82"/>
    </row>
    <row r="122" spans="1:1" x14ac:dyDescent="0.45">
      <c r="A122" s="82"/>
    </row>
    <row r="123" spans="1:1" x14ac:dyDescent="0.45">
      <c r="A123" s="82"/>
    </row>
    <row r="124" spans="1:1" x14ac:dyDescent="0.45">
      <c r="A124" s="82"/>
    </row>
    <row r="125" spans="1:1" x14ac:dyDescent="0.45">
      <c r="A125" s="82"/>
    </row>
    <row r="126" spans="1:1" x14ac:dyDescent="0.45">
      <c r="A126" s="82"/>
    </row>
    <row r="127" spans="1:1" x14ac:dyDescent="0.45">
      <c r="A127" s="82"/>
    </row>
    <row r="128" spans="1:1" x14ac:dyDescent="0.45">
      <c r="A128" s="82"/>
    </row>
    <row r="129" spans="1:1" x14ac:dyDescent="0.45">
      <c r="A129" s="82"/>
    </row>
    <row r="130" spans="1:1" x14ac:dyDescent="0.45">
      <c r="A130" s="82"/>
    </row>
    <row r="131" spans="1:1" x14ac:dyDescent="0.45">
      <c r="A131" s="82"/>
    </row>
    <row r="132" spans="1:1" x14ac:dyDescent="0.45">
      <c r="A132" s="82"/>
    </row>
    <row r="133" spans="1:1" x14ac:dyDescent="0.45">
      <c r="A133" s="82"/>
    </row>
    <row r="134" spans="1:1" x14ac:dyDescent="0.45">
      <c r="A134" s="82"/>
    </row>
    <row r="135" spans="1:1" x14ac:dyDescent="0.45">
      <c r="A135" s="82"/>
    </row>
    <row r="136" spans="1:1" x14ac:dyDescent="0.45">
      <c r="A136" s="82"/>
    </row>
    <row r="137" spans="1:1" x14ac:dyDescent="0.45">
      <c r="A137" s="82"/>
    </row>
    <row r="138" spans="1:1" x14ac:dyDescent="0.45">
      <c r="A138" s="82"/>
    </row>
    <row r="139" spans="1:1" x14ac:dyDescent="0.45">
      <c r="A139" s="82"/>
    </row>
    <row r="140" spans="1:1" x14ac:dyDescent="0.45">
      <c r="A140" s="82"/>
    </row>
    <row r="141" spans="1:1" x14ac:dyDescent="0.45">
      <c r="A141" s="82"/>
    </row>
    <row r="142" spans="1:1" x14ac:dyDescent="0.45">
      <c r="A142" s="82"/>
    </row>
    <row r="143" spans="1:1" x14ac:dyDescent="0.45">
      <c r="A143" s="82"/>
    </row>
    <row r="144" spans="1:1" x14ac:dyDescent="0.45">
      <c r="A144" s="82"/>
    </row>
    <row r="145" spans="1:1" x14ac:dyDescent="0.45">
      <c r="A145" s="82"/>
    </row>
    <row r="146" spans="1:1" x14ac:dyDescent="0.45">
      <c r="A146" s="82"/>
    </row>
    <row r="147" spans="1:1" x14ac:dyDescent="0.45">
      <c r="A147" s="82"/>
    </row>
    <row r="148" spans="1:1" x14ac:dyDescent="0.45">
      <c r="A148" s="82"/>
    </row>
    <row r="149" spans="1:1" x14ac:dyDescent="0.45">
      <c r="A149" s="82"/>
    </row>
    <row r="150" spans="1:1" x14ac:dyDescent="0.45">
      <c r="A150" s="82"/>
    </row>
    <row r="151" spans="1:1" x14ac:dyDescent="0.45">
      <c r="A151" s="82"/>
    </row>
    <row r="152" spans="1:1" x14ac:dyDescent="0.45">
      <c r="A152" s="82"/>
    </row>
    <row r="153" spans="1:1" x14ac:dyDescent="0.45">
      <c r="A153" s="82"/>
    </row>
    <row r="154" spans="1:1" x14ac:dyDescent="0.45">
      <c r="A154" s="82"/>
    </row>
    <row r="155" spans="1:1" x14ac:dyDescent="0.45">
      <c r="A155" s="82"/>
    </row>
    <row r="156" spans="1:1" x14ac:dyDescent="0.45">
      <c r="A156" s="82"/>
    </row>
    <row r="157" spans="1:1" x14ac:dyDescent="0.45">
      <c r="A157" s="82"/>
    </row>
    <row r="158" spans="1:1" x14ac:dyDescent="0.45">
      <c r="A158" s="82"/>
    </row>
    <row r="159" spans="1:1" x14ac:dyDescent="0.45">
      <c r="A159" s="82"/>
    </row>
    <row r="160" spans="1:1" x14ac:dyDescent="0.45">
      <c r="A160" s="82"/>
    </row>
    <row r="161" spans="1:1" x14ac:dyDescent="0.45">
      <c r="A161" s="82"/>
    </row>
    <row r="162" spans="1:1" x14ac:dyDescent="0.45">
      <c r="A162" s="82"/>
    </row>
    <row r="163" spans="1:1" x14ac:dyDescent="0.45">
      <c r="A163" s="82"/>
    </row>
    <row r="164" spans="1:1" x14ac:dyDescent="0.45">
      <c r="A164" s="82"/>
    </row>
    <row r="165" spans="1:1" x14ac:dyDescent="0.45">
      <c r="A165" s="82"/>
    </row>
    <row r="166" spans="1:1" x14ac:dyDescent="0.45">
      <c r="A166" s="82"/>
    </row>
    <row r="167" spans="1:1" x14ac:dyDescent="0.45">
      <c r="A167" s="82"/>
    </row>
    <row r="168" spans="1:1" x14ac:dyDescent="0.45">
      <c r="A168" s="82"/>
    </row>
    <row r="169" spans="1:1" x14ac:dyDescent="0.45">
      <c r="A169" s="82"/>
    </row>
    <row r="170" spans="1:1" x14ac:dyDescent="0.45">
      <c r="A170" s="82"/>
    </row>
    <row r="171" spans="1:1" x14ac:dyDescent="0.45">
      <c r="A171" s="82"/>
    </row>
    <row r="172" spans="1:1" x14ac:dyDescent="0.45">
      <c r="A172" s="82"/>
    </row>
    <row r="173" spans="1:1" x14ac:dyDescent="0.45">
      <c r="A173" s="82"/>
    </row>
    <row r="174" spans="1:1" x14ac:dyDescent="0.45">
      <c r="A174" s="82"/>
    </row>
    <row r="175" spans="1:1" x14ac:dyDescent="0.45">
      <c r="A175" s="82"/>
    </row>
    <row r="176" spans="1:1" x14ac:dyDescent="0.45">
      <c r="A176" s="82"/>
    </row>
    <row r="177" spans="1:1" x14ac:dyDescent="0.45">
      <c r="A177" s="82"/>
    </row>
    <row r="178" spans="1:1" x14ac:dyDescent="0.45">
      <c r="A178" s="82"/>
    </row>
    <row r="179" spans="1:1" x14ac:dyDescent="0.45">
      <c r="A179" s="82"/>
    </row>
    <row r="180" spans="1:1" x14ac:dyDescent="0.45">
      <c r="A180" s="82"/>
    </row>
    <row r="181" spans="1:1" x14ac:dyDescent="0.45">
      <c r="A181" s="82"/>
    </row>
    <row r="182" spans="1:1" x14ac:dyDescent="0.45">
      <c r="A182" s="82"/>
    </row>
    <row r="183" spans="1:1" x14ac:dyDescent="0.45">
      <c r="A183" s="82"/>
    </row>
    <row r="184" spans="1:1" x14ac:dyDescent="0.45">
      <c r="A184" s="82"/>
    </row>
    <row r="185" spans="1:1" x14ac:dyDescent="0.45">
      <c r="A185" s="82"/>
    </row>
    <row r="186" spans="1:1" x14ac:dyDescent="0.45">
      <c r="A186" s="82"/>
    </row>
    <row r="187" spans="1:1" x14ac:dyDescent="0.45">
      <c r="A187" s="82"/>
    </row>
    <row r="188" spans="1:1" x14ac:dyDescent="0.45">
      <c r="A188" s="82"/>
    </row>
    <row r="189" spans="1:1" x14ac:dyDescent="0.45">
      <c r="A189" s="82"/>
    </row>
    <row r="190" spans="1:1" x14ac:dyDescent="0.45">
      <c r="A190" s="82"/>
    </row>
    <row r="191" spans="1:1" x14ac:dyDescent="0.45">
      <c r="A191" s="82"/>
    </row>
    <row r="192" spans="1:1" x14ac:dyDescent="0.45">
      <c r="A192" s="82"/>
    </row>
    <row r="193" spans="1:1" x14ac:dyDescent="0.45">
      <c r="A193" s="82"/>
    </row>
    <row r="194" spans="1:1" x14ac:dyDescent="0.45">
      <c r="A194" s="82"/>
    </row>
    <row r="195" spans="1:1" x14ac:dyDescent="0.45">
      <c r="A195" s="82"/>
    </row>
    <row r="196" spans="1:1" x14ac:dyDescent="0.45">
      <c r="A196" s="82"/>
    </row>
    <row r="197" spans="1:1" x14ac:dyDescent="0.45">
      <c r="A197" s="82"/>
    </row>
    <row r="198" spans="1:1" x14ac:dyDescent="0.45">
      <c r="A198" s="82"/>
    </row>
    <row r="199" spans="1:1" x14ac:dyDescent="0.45">
      <c r="A199" s="82"/>
    </row>
    <row r="200" spans="1:1" x14ac:dyDescent="0.45">
      <c r="A200" s="82"/>
    </row>
    <row r="201" spans="1:1" x14ac:dyDescent="0.45">
      <c r="A201" s="82"/>
    </row>
    <row r="202" spans="1:1" x14ac:dyDescent="0.45">
      <c r="A202" s="82"/>
    </row>
    <row r="203" spans="1:1" x14ac:dyDescent="0.45">
      <c r="A203" s="82"/>
    </row>
    <row r="204" spans="1:1" x14ac:dyDescent="0.45">
      <c r="A204" s="82"/>
    </row>
    <row r="205" spans="1:1" x14ac:dyDescent="0.45">
      <c r="A205" s="82"/>
    </row>
    <row r="206" spans="1:1" x14ac:dyDescent="0.45">
      <c r="A206" s="82"/>
    </row>
    <row r="207" spans="1:1" x14ac:dyDescent="0.45">
      <c r="A207" s="82"/>
    </row>
    <row r="208" spans="1:1" x14ac:dyDescent="0.45">
      <c r="A208" s="82"/>
    </row>
    <row r="209" spans="1:1" x14ac:dyDescent="0.45">
      <c r="A209" s="82"/>
    </row>
    <row r="210" spans="1:1" x14ac:dyDescent="0.45">
      <c r="A210" s="82"/>
    </row>
    <row r="211" spans="1:1" x14ac:dyDescent="0.45">
      <c r="A211" s="82"/>
    </row>
    <row r="212" spans="1:1" x14ac:dyDescent="0.45">
      <c r="A212" s="82"/>
    </row>
    <row r="213" spans="1:1" x14ac:dyDescent="0.45">
      <c r="A213" s="82"/>
    </row>
    <row r="214" spans="1:1" x14ac:dyDescent="0.45">
      <c r="A214" s="82"/>
    </row>
    <row r="215" spans="1:1" x14ac:dyDescent="0.45">
      <c r="A215" s="82"/>
    </row>
    <row r="216" spans="1:1" x14ac:dyDescent="0.45">
      <c r="A216" s="82"/>
    </row>
    <row r="217" spans="1:1" x14ac:dyDescent="0.45">
      <c r="A217" s="82"/>
    </row>
    <row r="218" spans="1:1" x14ac:dyDescent="0.45">
      <c r="A218" s="82"/>
    </row>
    <row r="219" spans="1:1" x14ac:dyDescent="0.45">
      <c r="A219" s="82"/>
    </row>
    <row r="220" spans="1:1" x14ac:dyDescent="0.45">
      <c r="A220" s="82"/>
    </row>
    <row r="221" spans="1:1" x14ac:dyDescent="0.45">
      <c r="A221" s="82"/>
    </row>
    <row r="222" spans="1:1" x14ac:dyDescent="0.45">
      <c r="A222" s="82"/>
    </row>
    <row r="223" spans="1:1" x14ac:dyDescent="0.45">
      <c r="A223" s="82"/>
    </row>
    <row r="224" spans="1:1" x14ac:dyDescent="0.45">
      <c r="A224" s="82"/>
    </row>
    <row r="225" spans="1:1" x14ac:dyDescent="0.45">
      <c r="A225" s="82"/>
    </row>
    <row r="226" spans="1:1" x14ac:dyDescent="0.45">
      <c r="A226" s="82"/>
    </row>
    <row r="227" spans="1:1" x14ac:dyDescent="0.45">
      <c r="A227" s="82"/>
    </row>
    <row r="228" spans="1:1" x14ac:dyDescent="0.45">
      <c r="A228" s="82"/>
    </row>
    <row r="229" spans="1:1" x14ac:dyDescent="0.45">
      <c r="A229" s="82"/>
    </row>
    <row r="230" spans="1:1" x14ac:dyDescent="0.45">
      <c r="A230" s="82"/>
    </row>
    <row r="231" spans="1:1" x14ac:dyDescent="0.45">
      <c r="A231" s="82"/>
    </row>
    <row r="232" spans="1:1" x14ac:dyDescent="0.45">
      <c r="A232" s="82"/>
    </row>
    <row r="233" spans="1:1" x14ac:dyDescent="0.45">
      <c r="A233" s="82"/>
    </row>
    <row r="234" spans="1:1" x14ac:dyDescent="0.45">
      <c r="A234" s="82"/>
    </row>
    <row r="235" spans="1:1" x14ac:dyDescent="0.45">
      <c r="A235" s="82"/>
    </row>
    <row r="236" spans="1:1" x14ac:dyDescent="0.45">
      <c r="A236" s="82"/>
    </row>
    <row r="237" spans="1:1" x14ac:dyDescent="0.45">
      <c r="A237" s="82"/>
    </row>
    <row r="238" spans="1:1" x14ac:dyDescent="0.45">
      <c r="A238" s="82"/>
    </row>
    <row r="239" spans="1:1" x14ac:dyDescent="0.45">
      <c r="A239" s="82"/>
    </row>
    <row r="240" spans="1:1" x14ac:dyDescent="0.45">
      <c r="A240" s="82"/>
    </row>
    <row r="241" spans="1:1" x14ac:dyDescent="0.45">
      <c r="A241" s="82"/>
    </row>
    <row r="242" spans="1:1" x14ac:dyDescent="0.45">
      <c r="A242" s="82"/>
    </row>
    <row r="243" spans="1:1" x14ac:dyDescent="0.45">
      <c r="A243" s="82"/>
    </row>
    <row r="244" spans="1:1" x14ac:dyDescent="0.45">
      <c r="A244" s="82"/>
    </row>
    <row r="245" spans="1:1" x14ac:dyDescent="0.45">
      <c r="A245" s="82"/>
    </row>
    <row r="246" spans="1:1" x14ac:dyDescent="0.45">
      <c r="A246" s="82"/>
    </row>
    <row r="247" spans="1:1" x14ac:dyDescent="0.45">
      <c r="A247" s="82"/>
    </row>
    <row r="248" spans="1:1" x14ac:dyDescent="0.45">
      <c r="A248" s="82"/>
    </row>
    <row r="249" spans="1:1" x14ac:dyDescent="0.45">
      <c r="A249" s="82"/>
    </row>
    <row r="250" spans="1:1" x14ac:dyDescent="0.45">
      <c r="A250" s="82"/>
    </row>
    <row r="251" spans="1:1" x14ac:dyDescent="0.45">
      <c r="A251" s="82"/>
    </row>
    <row r="252" spans="1:1" x14ac:dyDescent="0.45">
      <c r="A252" s="82"/>
    </row>
    <row r="253" spans="1:1" x14ac:dyDescent="0.45">
      <c r="A253" s="82"/>
    </row>
    <row r="254" spans="1:1" x14ac:dyDescent="0.45">
      <c r="A254" s="82"/>
    </row>
    <row r="255" spans="1:1" x14ac:dyDescent="0.45">
      <c r="A255" s="82"/>
    </row>
    <row r="256" spans="1:1" x14ac:dyDescent="0.45">
      <c r="A256" s="82"/>
    </row>
    <row r="257" spans="1:1" x14ac:dyDescent="0.45">
      <c r="A257" s="82"/>
    </row>
    <row r="258" spans="1:1" x14ac:dyDescent="0.45">
      <c r="A258" s="82"/>
    </row>
    <row r="259" spans="1:1" x14ac:dyDescent="0.45">
      <c r="A259" s="82"/>
    </row>
    <row r="260" spans="1:1" x14ac:dyDescent="0.45">
      <c r="A260" s="82"/>
    </row>
    <row r="261" spans="1:1" x14ac:dyDescent="0.45">
      <c r="A261" s="82"/>
    </row>
    <row r="262" spans="1:1" x14ac:dyDescent="0.45">
      <c r="A262" s="82"/>
    </row>
    <row r="263" spans="1:1" x14ac:dyDescent="0.45">
      <c r="A263" s="82"/>
    </row>
    <row r="264" spans="1:1" x14ac:dyDescent="0.45">
      <c r="A264" s="82"/>
    </row>
    <row r="265" spans="1:1" x14ac:dyDescent="0.45">
      <c r="A265" s="82"/>
    </row>
    <row r="266" spans="1:1" x14ac:dyDescent="0.45">
      <c r="A266" s="82"/>
    </row>
    <row r="267" spans="1:1" x14ac:dyDescent="0.45">
      <c r="A267" s="82"/>
    </row>
    <row r="268" spans="1:1" x14ac:dyDescent="0.45">
      <c r="A268" s="82"/>
    </row>
    <row r="269" spans="1:1" x14ac:dyDescent="0.45">
      <c r="A269" s="82"/>
    </row>
    <row r="270" spans="1:1" x14ac:dyDescent="0.45">
      <c r="A270" s="82"/>
    </row>
    <row r="271" spans="1:1" x14ac:dyDescent="0.45">
      <c r="A271" s="82"/>
    </row>
    <row r="272" spans="1:1" x14ac:dyDescent="0.45">
      <c r="A272" s="82"/>
    </row>
    <row r="273" spans="1:1" x14ac:dyDescent="0.45">
      <c r="A273" s="82"/>
    </row>
    <row r="274" spans="1:1" x14ac:dyDescent="0.45">
      <c r="A274" s="82"/>
    </row>
    <row r="275" spans="1:1" x14ac:dyDescent="0.45">
      <c r="A275" s="82"/>
    </row>
    <row r="276" spans="1:1" x14ac:dyDescent="0.45">
      <c r="A276" s="82"/>
    </row>
    <row r="277" spans="1:1" x14ac:dyDescent="0.45">
      <c r="A277" s="82"/>
    </row>
    <row r="278" spans="1:1" x14ac:dyDescent="0.45">
      <c r="A278" s="82"/>
    </row>
    <row r="279" spans="1:1" x14ac:dyDescent="0.45">
      <c r="A279" s="82"/>
    </row>
    <row r="280" spans="1:1" x14ac:dyDescent="0.45">
      <c r="A280" s="82"/>
    </row>
    <row r="281" spans="1:1" x14ac:dyDescent="0.45">
      <c r="A281" s="82"/>
    </row>
    <row r="282" spans="1:1" x14ac:dyDescent="0.45">
      <c r="A282" s="82"/>
    </row>
    <row r="283" spans="1:1" x14ac:dyDescent="0.45">
      <c r="A283" s="82"/>
    </row>
    <row r="284" spans="1:1" x14ac:dyDescent="0.45">
      <c r="A284" s="82"/>
    </row>
    <row r="285" spans="1:1" x14ac:dyDescent="0.45">
      <c r="A285" s="82"/>
    </row>
    <row r="286" spans="1:1" x14ac:dyDescent="0.45">
      <c r="A286" s="82"/>
    </row>
    <row r="287" spans="1:1" x14ac:dyDescent="0.45">
      <c r="A287" s="82"/>
    </row>
    <row r="288" spans="1:1" x14ac:dyDescent="0.45">
      <c r="A288" s="82"/>
    </row>
    <row r="289" spans="1:1" x14ac:dyDescent="0.45">
      <c r="A289" s="82"/>
    </row>
    <row r="290" spans="1:1" x14ac:dyDescent="0.45">
      <c r="A290" s="82"/>
    </row>
    <row r="291" spans="1:1" x14ac:dyDescent="0.45">
      <c r="A291" s="82"/>
    </row>
    <row r="292" spans="1:1" x14ac:dyDescent="0.45">
      <c r="A292" s="82"/>
    </row>
    <row r="293" spans="1:1" x14ac:dyDescent="0.45">
      <c r="A293" s="82"/>
    </row>
    <row r="294" spans="1:1" x14ac:dyDescent="0.45">
      <c r="A294" s="82"/>
    </row>
    <row r="295" spans="1:1" x14ac:dyDescent="0.45">
      <c r="A295" s="82"/>
    </row>
    <row r="296" spans="1:1" x14ac:dyDescent="0.45">
      <c r="A296" s="82"/>
    </row>
    <row r="297" spans="1:1" x14ac:dyDescent="0.45">
      <c r="A297" s="82"/>
    </row>
    <row r="298" spans="1:1" x14ac:dyDescent="0.45">
      <c r="A298" s="82"/>
    </row>
    <row r="299" spans="1:1" x14ac:dyDescent="0.45">
      <c r="A299" s="82"/>
    </row>
    <row r="300" spans="1:1" x14ac:dyDescent="0.45">
      <c r="A300" s="82"/>
    </row>
    <row r="301" spans="1:1" x14ac:dyDescent="0.45">
      <c r="A301" s="82"/>
    </row>
    <row r="302" spans="1:1" x14ac:dyDescent="0.45">
      <c r="A302" s="82"/>
    </row>
    <row r="303" spans="1:1" x14ac:dyDescent="0.45">
      <c r="A303" s="82"/>
    </row>
    <row r="304" spans="1:1" x14ac:dyDescent="0.45">
      <c r="A304" s="82"/>
    </row>
    <row r="305" spans="1:1" x14ac:dyDescent="0.45">
      <c r="A305" s="82"/>
    </row>
    <row r="306" spans="1:1" x14ac:dyDescent="0.45">
      <c r="A306" s="82"/>
    </row>
    <row r="307" spans="1:1" x14ac:dyDescent="0.45">
      <c r="A307" s="82"/>
    </row>
    <row r="308" spans="1:1" x14ac:dyDescent="0.45">
      <c r="A308" s="82"/>
    </row>
    <row r="309" spans="1:1" x14ac:dyDescent="0.45">
      <c r="A309" s="82"/>
    </row>
    <row r="310" spans="1:1" x14ac:dyDescent="0.45">
      <c r="A310" s="82"/>
    </row>
    <row r="311" spans="1:1" x14ac:dyDescent="0.45">
      <c r="A311" s="82"/>
    </row>
    <row r="312" spans="1:1" x14ac:dyDescent="0.45">
      <c r="A312" s="82"/>
    </row>
    <row r="313" spans="1:1" x14ac:dyDescent="0.45">
      <c r="A313" s="82"/>
    </row>
    <row r="314" spans="1:1" x14ac:dyDescent="0.45">
      <c r="A314" s="82"/>
    </row>
    <row r="315" spans="1:1" x14ac:dyDescent="0.45">
      <c r="A315" s="82"/>
    </row>
    <row r="316" spans="1:1" x14ac:dyDescent="0.45">
      <c r="A316" s="82"/>
    </row>
    <row r="317" spans="1:1" x14ac:dyDescent="0.45">
      <c r="A317" s="82"/>
    </row>
    <row r="318" spans="1:1" x14ac:dyDescent="0.45">
      <c r="A318" s="82"/>
    </row>
    <row r="319" spans="1:1" x14ac:dyDescent="0.45">
      <c r="A319" s="82"/>
    </row>
    <row r="320" spans="1:1" x14ac:dyDescent="0.45">
      <c r="A320" s="82"/>
    </row>
    <row r="321" spans="1:1" x14ac:dyDescent="0.45">
      <c r="A321" s="82"/>
    </row>
    <row r="322" spans="1:1" x14ac:dyDescent="0.45">
      <c r="A322" s="82"/>
    </row>
    <row r="323" spans="1:1" x14ac:dyDescent="0.45">
      <c r="A323" s="82"/>
    </row>
    <row r="324" spans="1:1" x14ac:dyDescent="0.45">
      <c r="A324" s="82"/>
    </row>
    <row r="325" spans="1:1" x14ac:dyDescent="0.45">
      <c r="A325" s="82"/>
    </row>
    <row r="326" spans="1:1" x14ac:dyDescent="0.45">
      <c r="A326" s="82"/>
    </row>
    <row r="327" spans="1:1" x14ac:dyDescent="0.45">
      <c r="A327" s="82"/>
    </row>
    <row r="328" spans="1:1" x14ac:dyDescent="0.45">
      <c r="A328" s="82"/>
    </row>
    <row r="329" spans="1:1" x14ac:dyDescent="0.45">
      <c r="A329" s="82"/>
    </row>
    <row r="330" spans="1:1" x14ac:dyDescent="0.45">
      <c r="A330" s="82"/>
    </row>
    <row r="331" spans="1:1" x14ac:dyDescent="0.45">
      <c r="A331" s="82"/>
    </row>
    <row r="332" spans="1:1" x14ac:dyDescent="0.45">
      <c r="A332" s="82"/>
    </row>
    <row r="333" spans="1:1" x14ac:dyDescent="0.45">
      <c r="A333" s="82"/>
    </row>
    <row r="334" spans="1:1" x14ac:dyDescent="0.45">
      <c r="A334" s="82"/>
    </row>
    <row r="335" spans="1:1" x14ac:dyDescent="0.45">
      <c r="A335" s="82"/>
    </row>
    <row r="336" spans="1:1" x14ac:dyDescent="0.45">
      <c r="A336" s="82"/>
    </row>
    <row r="337" spans="1:1" x14ac:dyDescent="0.45">
      <c r="A337" s="82"/>
    </row>
    <row r="338" spans="1:1" x14ac:dyDescent="0.45">
      <c r="A338" s="82"/>
    </row>
    <row r="339" spans="1:1" x14ac:dyDescent="0.45">
      <c r="A339" s="82"/>
    </row>
    <row r="340" spans="1:1" x14ac:dyDescent="0.45">
      <c r="A340" s="82"/>
    </row>
    <row r="341" spans="1:1" x14ac:dyDescent="0.45">
      <c r="A341" s="82"/>
    </row>
    <row r="342" spans="1:1" x14ac:dyDescent="0.45">
      <c r="A342" s="82"/>
    </row>
    <row r="343" spans="1:1" x14ac:dyDescent="0.45">
      <c r="A343" s="82"/>
    </row>
    <row r="344" spans="1:1" x14ac:dyDescent="0.45">
      <c r="A344" s="82"/>
    </row>
    <row r="345" spans="1:1" x14ac:dyDescent="0.45">
      <c r="A345" s="82"/>
    </row>
    <row r="346" spans="1:1" x14ac:dyDescent="0.45">
      <c r="A346" s="82"/>
    </row>
    <row r="347" spans="1:1" x14ac:dyDescent="0.45">
      <c r="A347" s="82"/>
    </row>
    <row r="348" spans="1:1" x14ac:dyDescent="0.45">
      <c r="A348" s="82"/>
    </row>
    <row r="349" spans="1:1" x14ac:dyDescent="0.45">
      <c r="A349" s="82"/>
    </row>
    <row r="350" spans="1:1" x14ac:dyDescent="0.45">
      <c r="A350" s="82"/>
    </row>
    <row r="351" spans="1:1" x14ac:dyDescent="0.45">
      <c r="A351" s="82"/>
    </row>
    <row r="352" spans="1:1" x14ac:dyDescent="0.45">
      <c r="A352" s="82"/>
    </row>
    <row r="353" spans="1:1" x14ac:dyDescent="0.45">
      <c r="A353" s="82"/>
    </row>
    <row r="354" spans="1:1" x14ac:dyDescent="0.45">
      <c r="A354" s="82"/>
    </row>
    <row r="355" spans="1:1" x14ac:dyDescent="0.45">
      <c r="A355" s="82"/>
    </row>
    <row r="356" spans="1:1" x14ac:dyDescent="0.45">
      <c r="A356" s="82"/>
    </row>
    <row r="357" spans="1:1" x14ac:dyDescent="0.45">
      <c r="A357" s="82"/>
    </row>
    <row r="358" spans="1:1" x14ac:dyDescent="0.45">
      <c r="A358" s="82"/>
    </row>
    <row r="359" spans="1:1" x14ac:dyDescent="0.45">
      <c r="A359" s="82"/>
    </row>
    <row r="360" spans="1:1" x14ac:dyDescent="0.45">
      <c r="A360" s="82"/>
    </row>
    <row r="361" spans="1:1" x14ac:dyDescent="0.45">
      <c r="A361" s="82"/>
    </row>
    <row r="362" spans="1:1" x14ac:dyDescent="0.45">
      <c r="A362" s="82"/>
    </row>
    <row r="363" spans="1:1" x14ac:dyDescent="0.45">
      <c r="A363" s="82"/>
    </row>
    <row r="364" spans="1:1" x14ac:dyDescent="0.45">
      <c r="A364" s="82"/>
    </row>
    <row r="365" spans="1:1" x14ac:dyDescent="0.45">
      <c r="A365" s="82"/>
    </row>
    <row r="366" spans="1:1" x14ac:dyDescent="0.45">
      <c r="A366" s="82"/>
    </row>
    <row r="367" spans="1:1" x14ac:dyDescent="0.45">
      <c r="A367" s="82"/>
    </row>
    <row r="368" spans="1:1" x14ac:dyDescent="0.45">
      <c r="A368" s="82"/>
    </row>
    <row r="369" spans="1:1" x14ac:dyDescent="0.45">
      <c r="A369" s="82"/>
    </row>
    <row r="370" spans="1:1" x14ac:dyDescent="0.45">
      <c r="A370" s="82"/>
    </row>
  </sheetData>
  <conditionalFormatting sqref="B2:AIV2">
    <cfRule type="cellIs" dxfId="2460" priority="736" operator="equal">
      <formula>0</formula>
    </cfRule>
  </conditionalFormatting>
  <conditionalFormatting sqref="A2:AIV2">
    <cfRule type="cellIs" dxfId="2459" priority="735" operator="equal">
      <formula>"-"</formula>
    </cfRule>
  </conditionalFormatting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AO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Z12" sqref="Z12"/>
    </sheetView>
  </sheetViews>
  <sheetFormatPr baseColWidth="10" defaultColWidth="11.3984375" defaultRowHeight="14.25" x14ac:dyDescent="0.45"/>
  <cols>
    <col min="1" max="1" width="11.59765625" style="1" customWidth="1"/>
    <col min="2" max="3" width="10.1328125" style="1" customWidth="1"/>
    <col min="4" max="4" width="15.86328125" style="1" hidden="1" customWidth="1"/>
    <col min="5" max="5" width="6.265625" style="1" customWidth="1"/>
    <col min="6" max="6" width="7.3984375" style="1" customWidth="1"/>
    <col min="7" max="7" width="19" style="1" customWidth="1"/>
    <col min="8" max="8" width="17.59765625" style="1" customWidth="1"/>
    <col min="9" max="9" width="16.1328125" style="1" customWidth="1"/>
    <col min="10" max="10" width="10.86328125" style="1" customWidth="1"/>
    <col min="11" max="11" width="5.86328125" style="1" customWidth="1"/>
    <col min="12" max="12" width="7.1328125" style="1" customWidth="1"/>
    <col min="13" max="13" width="8.86328125" style="1" customWidth="1"/>
    <col min="14" max="14" width="5.86328125" style="74" customWidth="1"/>
    <col min="15" max="15" width="23.3984375" style="1" customWidth="1"/>
    <col min="16" max="16" width="20.3984375" style="1" customWidth="1"/>
    <col min="17" max="17" width="16.73046875" style="1" customWidth="1"/>
    <col min="18" max="18" width="18.1328125" style="1" customWidth="1"/>
    <col min="19" max="19" width="9.3984375" style="1" customWidth="1"/>
    <col min="20" max="20" width="3.59765625" style="1" customWidth="1"/>
    <col min="21" max="21" width="4.265625" style="1" customWidth="1"/>
    <col min="22" max="22" width="7.3984375" style="1" customWidth="1"/>
    <col min="23" max="23" width="11.73046875" style="1" customWidth="1"/>
    <col min="24" max="24" width="13.59765625" style="1" customWidth="1"/>
    <col min="25" max="25" width="12.265625" style="1" customWidth="1"/>
    <col min="26" max="26" width="17.59765625" style="1" customWidth="1"/>
    <col min="27" max="27" width="16.59765625" style="1" bestFit="1" customWidth="1"/>
    <col min="28" max="28" width="8.86328125" style="1" bestFit="1" customWidth="1"/>
    <col min="29" max="29" width="11.3984375" style="1"/>
    <col min="30" max="30" width="8.86328125" style="1" customWidth="1"/>
    <col min="31" max="31" width="16.86328125" style="1" customWidth="1"/>
    <col min="33" max="33" width="14.1328125" style="1" customWidth="1"/>
    <col min="34" max="34" width="13.3984375" style="1" customWidth="1"/>
    <col min="35" max="35" width="16.265625" style="1" bestFit="1" customWidth="1"/>
    <col min="36" max="36" width="14.86328125" style="1" bestFit="1" customWidth="1"/>
    <col min="37" max="37" width="13.3984375" style="1" bestFit="1" customWidth="1"/>
    <col min="38" max="38" width="5.86328125" style="1" customWidth="1"/>
    <col min="39" max="16384" width="11.3984375" style="1"/>
  </cols>
  <sheetData>
    <row r="1" spans="1:41" s="13" customFormat="1" ht="31.5" customHeight="1" x14ac:dyDescent="0.45">
      <c r="A1" s="7" t="s">
        <v>826</v>
      </c>
      <c r="B1" s="8" t="s">
        <v>506</v>
      </c>
      <c r="C1" s="8" t="s">
        <v>564</v>
      </c>
      <c r="D1" s="9" t="s">
        <v>507</v>
      </c>
      <c r="E1" s="9" t="s">
        <v>364</v>
      </c>
      <c r="F1" s="9" t="s">
        <v>508</v>
      </c>
      <c r="G1" s="9" t="s">
        <v>365</v>
      </c>
      <c r="H1" s="9" t="s">
        <v>509</v>
      </c>
      <c r="I1" s="9" t="s">
        <v>366</v>
      </c>
      <c r="J1" s="9" t="s">
        <v>510</v>
      </c>
      <c r="K1" s="9" t="s">
        <v>372</v>
      </c>
      <c r="L1" s="9" t="s">
        <v>367</v>
      </c>
      <c r="M1" s="9" t="s">
        <v>511</v>
      </c>
      <c r="N1" s="73" t="s">
        <v>512</v>
      </c>
      <c r="O1" s="9" t="s">
        <v>368</v>
      </c>
      <c r="P1" s="9" t="s">
        <v>369</v>
      </c>
      <c r="Q1" s="9" t="s">
        <v>370</v>
      </c>
      <c r="R1" s="9" t="s">
        <v>371</v>
      </c>
      <c r="S1" s="9" t="s">
        <v>717</v>
      </c>
      <c r="T1" s="9" t="s">
        <v>718</v>
      </c>
      <c r="U1" s="9" t="s">
        <v>719</v>
      </c>
      <c r="V1" s="9" t="s">
        <v>513</v>
      </c>
      <c r="W1" s="9" t="s">
        <v>514</v>
      </c>
      <c r="X1" s="146" t="s">
        <v>515</v>
      </c>
      <c r="Y1" s="146" t="s">
        <v>516</v>
      </c>
      <c r="Z1" s="56" t="s">
        <v>677</v>
      </c>
      <c r="AA1" s="147" t="s">
        <v>793</v>
      </c>
      <c r="AB1" s="147" t="s">
        <v>517</v>
      </c>
      <c r="AC1" s="147" t="s">
        <v>519</v>
      </c>
      <c r="AD1" s="147" t="s">
        <v>906</v>
      </c>
      <c r="AE1" s="140" t="s">
        <v>518</v>
      </c>
      <c r="AF1" s="140" t="s">
        <v>373</v>
      </c>
      <c r="AG1" s="140" t="s">
        <v>401</v>
      </c>
      <c r="AH1" s="140" t="s">
        <v>520</v>
      </c>
      <c r="AI1" s="140" t="s">
        <v>958</v>
      </c>
      <c r="AJ1" s="147" t="s">
        <v>521</v>
      </c>
      <c r="AK1" s="151" t="s">
        <v>522</v>
      </c>
      <c r="AL1" s="148" t="s">
        <v>752</v>
      </c>
      <c r="AM1" s="148" t="s">
        <v>751</v>
      </c>
      <c r="AN1" s="149" t="s">
        <v>819</v>
      </c>
      <c r="AO1" s="149" t="s">
        <v>820</v>
      </c>
    </row>
    <row r="2" spans="1:41" s="14" customFormat="1" ht="15" customHeight="1" x14ac:dyDescent="0.45">
      <c r="A2" s="36"/>
      <c r="B2" s="35"/>
      <c r="C2" s="35"/>
      <c r="D2" s="37"/>
      <c r="E2" s="37"/>
      <c r="F2" s="37"/>
      <c r="G2" s="38">
        <f t="shared" ref="G2" si="0">--(A2+TIME(HOUR(B2),MROUND(MINUTE(B2),30),0))</f>
        <v>0</v>
      </c>
      <c r="H2" s="37"/>
      <c r="I2" s="37"/>
      <c r="J2" s="37"/>
      <c r="K2" s="37" t="str">
        <f t="shared" ref="K2" si="1">IF((L2=13.5),"SI","NO")</f>
        <v>NO</v>
      </c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9"/>
      <c r="Y2" s="40"/>
      <c r="Z2" s="40"/>
      <c r="AA2" s="41">
        <f t="shared" ref="AA2" si="2">IF(K2="SI",1,0)</f>
        <v>0</v>
      </c>
      <c r="AB2" s="41">
        <f t="shared" ref="AB2" si="3">IF(X2=0,0,1)</f>
        <v>0</v>
      </c>
      <c r="AC2" s="41">
        <f t="shared" ref="AC2" si="4">IF(X2=0,0,1)</f>
        <v>0</v>
      </c>
      <c r="AD2" s="41" t="str">
        <f>IF(Tabla_Registro[[#This Row],[Cierre]]=1,Tabla_Registro[[#This Row],[Planificado]],"N/A")</f>
        <v>N/A</v>
      </c>
      <c r="AE2" s="41" t="str">
        <f>IF(Tabla_Registro[Cita]="N/A","N/A",IF(Tabla_Registro[Cita]="no","Sin cita",IF(Tabla_Registro[[#This Row],[Fecha Real]]&lt;Tabla_Registro[[#This Row],[Fecha prevista]],"Adelanto",IF(Tabla_Registro[[#This Row],[Fecha Real]]=Tabla_Registro[[#This Row],[Fecha prevista]],"SI","Retraso"))))</f>
        <v>N/A</v>
      </c>
      <c r="AF2" s="41" t="str">
        <f>IF(Tabla_Registro[[#This Row],[Cumplimiento Fecha]]="SI",IF(Tabla_Registro[[#This Row],[Hora Real]]=Tabla_Registro[[#This Row],[Hora Prevista]],"SI",IF(Tabla_Registro[[#This Row],[Hora Real]]&gt;Tabla_Registro[[#This Row],[Hora Prevista]],"Retraso","Adelanto")),Tabla_Registro[[#This Row],[Cumplimiento Fecha]])</f>
        <v>N/A</v>
      </c>
      <c r="AG2" s="41">
        <f>IF(OR(Tabla_Registro[[#This Row],[Cumplimiento Hora]]="SI",Tabla_Registro[[#This Row],[Cumplimiento Hora]]="Adelanto"),0,1)</f>
        <v>1</v>
      </c>
      <c r="AH2" s="41">
        <f t="shared" ref="AH2" si="5">IF(AG2=0,1,0)</f>
        <v>0</v>
      </c>
      <c r="AI2" s="41" t="str">
        <f>IF(OR(Tabla_Registro[[#This Row],[CLI/PROV]]="Proveedor Filial",Tabla_Registro[[#This Row],[CLI/PROV]]="Proveedor Inyección",Tabla_Registro[[#This Row],[CLI/PROV]]="Proveedor Roto"),"PROVEEDORES",IF(OR(Tabla_Registro[[#This Row],[CLI/PROV]]="Retira cliente filial",Tabla_Registro[[#This Row],[CLI/PROV]]="Retira cliente inyección",Tabla_Registro[[#This Row],[CLI/PROV]]="Retira cliente roto"),"CLIENTES","TRANS. PROPIO"))</f>
        <v>TRANS. PROPIO</v>
      </c>
      <c r="AJ2" s="41" t="str">
        <f>IF(Tabla_Registro[[#This Row],[Cierre]]=1, WEEKNUM(X2,21),"N/A")</f>
        <v>N/A</v>
      </c>
      <c r="AK2" s="42" t="str">
        <f>IF(Tabla_Registro[[#This Row],[Cierre]]=1,MONTH(X2),"N/A")</f>
        <v>N/A</v>
      </c>
      <c r="AL2" s="68">
        <f>DATOS!$B$7</f>
        <v>468</v>
      </c>
      <c r="AM2" s="68">
        <f>DATOS!$B$8</f>
        <v>18</v>
      </c>
      <c r="AN2" s="78">
        <f>DATOS!$B$9</f>
        <v>0.2</v>
      </c>
      <c r="AO2" s="78">
        <f>DATOS!$B$10</f>
        <v>0.18</v>
      </c>
    </row>
    <row r="8" spans="1:41" x14ac:dyDescent="0.45">
      <c r="AM8" s="233"/>
    </row>
  </sheetData>
  <conditionalFormatting sqref="G2">
    <cfRule type="duplicateValues" dxfId="2458" priority="5515"/>
  </conditionalFormatting>
  <pageMargins left="0.70866141732283472" right="0.70866141732283472" top="1.1417322834645669" bottom="0.74803149606299213" header="0.31496062992125984" footer="0.31496062992125984"/>
  <pageSetup paperSize="8" scale="22" orientation="landscape" horizontalDpi="1200" verticalDpi="1200" r:id="rId1"/>
  <headerFooter>
    <oddHeader>&amp;C&amp;"-,Negrita"&amp;48&amp;D</oddHead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DATOS!$P$2:$P$28</xm:f>
          </x14:formula1>
          <xm:sqref>Z2:Z1048576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705"/>
  <sheetViews>
    <sheetView workbookViewId="0">
      <selection activeCell="E18" sqref="E18"/>
    </sheetView>
  </sheetViews>
  <sheetFormatPr baseColWidth="10" defaultRowHeight="14.25" x14ac:dyDescent="0.45"/>
  <cols>
    <col min="2" max="2" width="12.1328125" bestFit="1" customWidth="1"/>
    <col min="4" max="6" width="12" customWidth="1"/>
    <col min="7" max="7" width="34" bestFit="1" customWidth="1"/>
    <col min="8" max="8" width="12" customWidth="1"/>
    <col min="9" max="9" width="44.3984375" bestFit="1" customWidth="1"/>
    <col min="10" max="10" width="44.3984375" customWidth="1"/>
    <col min="11" max="11" width="22" bestFit="1" customWidth="1"/>
    <col min="12" max="13" width="12" customWidth="1"/>
    <col min="14" max="14" width="12.73046875" bestFit="1" customWidth="1"/>
    <col min="15" max="15" width="12" customWidth="1"/>
    <col min="16" max="16" width="17.1328125" bestFit="1" customWidth="1"/>
  </cols>
  <sheetData>
    <row r="1" spans="1:16" ht="14.65" thickBot="1" x14ac:dyDescent="0.5"/>
    <row r="2" spans="1:16" x14ac:dyDescent="0.45">
      <c r="B2" s="16" t="s">
        <v>524</v>
      </c>
      <c r="D2" s="10" t="s">
        <v>522</v>
      </c>
      <c r="E2" s="10" t="s">
        <v>525</v>
      </c>
      <c r="F2" s="10" t="s">
        <v>526</v>
      </c>
      <c r="G2" s="10" t="s">
        <v>527</v>
      </c>
      <c r="H2" s="10" t="s">
        <v>528</v>
      </c>
      <c r="I2" s="10" t="s">
        <v>368</v>
      </c>
      <c r="J2" s="10" t="s">
        <v>1068</v>
      </c>
      <c r="K2" s="10" t="s">
        <v>369</v>
      </c>
      <c r="L2" s="10" t="s">
        <v>529</v>
      </c>
      <c r="M2" s="12" t="s">
        <v>530</v>
      </c>
      <c r="N2" s="31" t="s">
        <v>514</v>
      </c>
      <c r="O2" s="31" t="s">
        <v>512</v>
      </c>
      <c r="P2" s="55" t="s">
        <v>669</v>
      </c>
    </row>
    <row r="3" spans="1:16" ht="14.65" thickBot="1" x14ac:dyDescent="0.5">
      <c r="B3" s="15"/>
      <c r="D3" s="10" t="s">
        <v>531</v>
      </c>
      <c r="E3" s="11" t="s">
        <v>183</v>
      </c>
      <c r="F3" s="12" t="s">
        <v>26</v>
      </c>
      <c r="G3" s="20" t="s">
        <v>655</v>
      </c>
      <c r="H3" s="11" t="s">
        <v>544</v>
      </c>
      <c r="I3" s="19" t="s">
        <v>105</v>
      </c>
      <c r="J3" s="234" t="s">
        <v>1069</v>
      </c>
      <c r="K3" s="11" t="s">
        <v>1</v>
      </c>
      <c r="L3" s="10">
        <v>6</v>
      </c>
      <c r="M3" s="30" t="str">
        <f>CONCATENATE("0","0")</f>
        <v>00</v>
      </c>
      <c r="N3" s="32" t="s">
        <v>577</v>
      </c>
      <c r="O3" s="32" t="s">
        <v>585</v>
      </c>
      <c r="P3" s="31" t="s">
        <v>670</v>
      </c>
    </row>
    <row r="4" spans="1:16" x14ac:dyDescent="0.45">
      <c r="D4" s="10" t="s">
        <v>532</v>
      </c>
      <c r="E4" s="10" t="s">
        <v>543</v>
      </c>
      <c r="F4" s="12" t="s">
        <v>798</v>
      </c>
      <c r="G4" s="20" t="s">
        <v>90</v>
      </c>
      <c r="H4" s="11" t="s">
        <v>545</v>
      </c>
      <c r="I4" s="92" t="s">
        <v>682</v>
      </c>
      <c r="J4" s="19"/>
      <c r="K4" s="11" t="s">
        <v>49</v>
      </c>
      <c r="L4" s="10">
        <v>7</v>
      </c>
      <c r="M4" s="17" t="str">
        <f>CONCATENATE("0","1")</f>
        <v>01</v>
      </c>
      <c r="N4" s="32" t="s">
        <v>578</v>
      </c>
      <c r="O4" s="32" t="s">
        <v>586</v>
      </c>
      <c r="P4" s="11" t="s">
        <v>671</v>
      </c>
    </row>
    <row r="5" spans="1:16" x14ac:dyDescent="0.45">
      <c r="C5" s="85"/>
      <c r="D5" s="10" t="s">
        <v>533</v>
      </c>
      <c r="F5" s="12" t="s">
        <v>58</v>
      </c>
      <c r="G5" s="20" t="s">
        <v>211</v>
      </c>
      <c r="I5" s="19" t="s">
        <v>561</v>
      </c>
      <c r="J5" s="19"/>
      <c r="K5" s="10" t="s">
        <v>953</v>
      </c>
      <c r="L5" s="10">
        <v>8</v>
      </c>
      <c r="M5" s="17" t="str">
        <f>CONCATENATE("0","2")</f>
        <v>02</v>
      </c>
      <c r="N5" s="32" t="s">
        <v>579</v>
      </c>
      <c r="O5" s="32" t="s">
        <v>587</v>
      </c>
      <c r="P5" s="11" t="s">
        <v>672</v>
      </c>
    </row>
    <row r="6" spans="1:16" x14ac:dyDescent="0.45">
      <c r="D6" s="10" t="s">
        <v>534</v>
      </c>
      <c r="F6" s="12" t="s">
        <v>2</v>
      </c>
      <c r="G6" s="20" t="s">
        <v>555</v>
      </c>
      <c r="I6" s="166" t="s">
        <v>935</v>
      </c>
      <c r="J6" s="19"/>
      <c r="K6" s="11" t="s">
        <v>9</v>
      </c>
      <c r="L6" s="10">
        <v>9</v>
      </c>
      <c r="M6" s="17" t="str">
        <f>CONCATENATE("0","3")</f>
        <v>03</v>
      </c>
      <c r="N6" s="32" t="s">
        <v>580</v>
      </c>
      <c r="O6" s="32" t="s">
        <v>588</v>
      </c>
      <c r="P6" s="32" t="s">
        <v>673</v>
      </c>
    </row>
    <row r="7" spans="1:16" x14ac:dyDescent="0.45">
      <c r="A7" t="s">
        <v>994</v>
      </c>
      <c r="B7">
        <v>468</v>
      </c>
      <c r="D7" s="10" t="s">
        <v>535</v>
      </c>
      <c r="F7" s="26" t="s">
        <v>565</v>
      </c>
      <c r="G7" s="20" t="s">
        <v>231</v>
      </c>
      <c r="I7" s="19" t="s">
        <v>230</v>
      </c>
      <c r="J7" s="19"/>
      <c r="K7" s="11" t="s">
        <v>4</v>
      </c>
      <c r="L7" s="10">
        <v>10</v>
      </c>
      <c r="M7" s="17" t="str">
        <f>CONCATENATE("0","4")</f>
        <v>04</v>
      </c>
      <c r="N7" s="32" t="s">
        <v>581</v>
      </c>
      <c r="O7" s="32"/>
      <c r="P7" s="32" t="s">
        <v>674</v>
      </c>
    </row>
    <row r="8" spans="1:16" x14ac:dyDescent="0.45">
      <c r="A8" t="s">
        <v>995</v>
      </c>
      <c r="B8">
        <v>18</v>
      </c>
      <c r="D8" s="10" t="s">
        <v>536</v>
      </c>
      <c r="F8" s="10" t="s">
        <v>566</v>
      </c>
      <c r="G8" s="20" t="s">
        <v>363</v>
      </c>
      <c r="I8" s="19" t="s">
        <v>1057</v>
      </c>
      <c r="J8" s="19"/>
      <c r="K8" s="11" t="s">
        <v>954</v>
      </c>
      <c r="L8" s="10">
        <v>11</v>
      </c>
      <c r="M8" s="17" t="str">
        <f>CONCATENATE("0","5")</f>
        <v>05</v>
      </c>
      <c r="N8" s="32" t="s">
        <v>582</v>
      </c>
      <c r="O8" s="32"/>
      <c r="P8" s="32" t="s">
        <v>675</v>
      </c>
    </row>
    <row r="9" spans="1:16" x14ac:dyDescent="0.45">
      <c r="A9" t="s">
        <v>996</v>
      </c>
      <c r="B9" s="156">
        <v>0.2</v>
      </c>
      <c r="D9" s="10" t="s">
        <v>537</v>
      </c>
      <c r="G9" s="20" t="s">
        <v>378</v>
      </c>
      <c r="I9" s="19" t="s">
        <v>505</v>
      </c>
      <c r="J9" s="19"/>
      <c r="K9" s="11" t="s">
        <v>37</v>
      </c>
      <c r="L9" s="10">
        <v>12</v>
      </c>
      <c r="M9" s="17" t="str">
        <f>CONCATENATE("0","6")</f>
        <v>06</v>
      </c>
      <c r="N9" s="32" t="s">
        <v>583</v>
      </c>
      <c r="O9" s="32"/>
      <c r="P9" s="32" t="s">
        <v>676</v>
      </c>
    </row>
    <row r="10" spans="1:16" x14ac:dyDescent="0.45">
      <c r="A10" t="s">
        <v>997</v>
      </c>
      <c r="B10" s="156">
        <v>0.18</v>
      </c>
      <c r="D10" s="10" t="s">
        <v>538</v>
      </c>
      <c r="G10" s="20" t="s">
        <v>169</v>
      </c>
      <c r="H10" s="85"/>
      <c r="I10" s="167" t="s">
        <v>901</v>
      </c>
      <c r="J10" s="19"/>
      <c r="K10" s="11" t="s">
        <v>16</v>
      </c>
      <c r="L10" s="10">
        <v>13</v>
      </c>
      <c r="M10" s="17" t="str">
        <f>CONCATENATE("0","7")</f>
        <v>07</v>
      </c>
      <c r="N10" s="32" t="s">
        <v>584</v>
      </c>
      <c r="O10" s="32"/>
      <c r="P10" s="32" t="s">
        <v>678</v>
      </c>
    </row>
    <row r="11" spans="1:16" x14ac:dyDescent="0.45">
      <c r="D11" s="10" t="s">
        <v>539</v>
      </c>
      <c r="G11" s="20" t="s">
        <v>53</v>
      </c>
      <c r="I11" s="19" t="s">
        <v>766</v>
      </c>
      <c r="J11" s="19"/>
      <c r="K11" s="10" t="s">
        <v>955</v>
      </c>
      <c r="L11" s="10">
        <v>14</v>
      </c>
      <c r="M11" s="17" t="str">
        <f>CONCATENATE("0","8")</f>
        <v>08</v>
      </c>
      <c r="N11" s="32" t="s">
        <v>866</v>
      </c>
      <c r="O11" s="32"/>
      <c r="P11" s="32" t="s">
        <v>679</v>
      </c>
    </row>
    <row r="12" spans="1:16" x14ac:dyDescent="0.45">
      <c r="D12" s="10" t="s">
        <v>540</v>
      </c>
      <c r="G12" s="20" t="s">
        <v>48</v>
      </c>
      <c r="I12" s="19" t="s">
        <v>445</v>
      </c>
      <c r="J12" s="19"/>
      <c r="K12" s="11" t="s">
        <v>433</v>
      </c>
      <c r="L12" s="10">
        <v>15</v>
      </c>
      <c r="M12" s="17" t="str">
        <f>CONCATENATE("0","9")</f>
        <v>09</v>
      </c>
      <c r="N12" s="32" t="s">
        <v>594</v>
      </c>
      <c r="O12" s="32"/>
      <c r="P12" s="32" t="s">
        <v>680</v>
      </c>
    </row>
    <row r="13" spans="1:16" x14ac:dyDescent="0.45">
      <c r="D13" s="10" t="s">
        <v>541</v>
      </c>
      <c r="G13" s="27" t="s">
        <v>597</v>
      </c>
      <c r="I13" s="19" t="s">
        <v>812</v>
      </c>
      <c r="J13" s="19"/>
      <c r="K13" s="150" t="s">
        <v>615</v>
      </c>
      <c r="L13" s="10">
        <v>16</v>
      </c>
      <c r="M13" s="24">
        <v>10</v>
      </c>
      <c r="N13" s="32" t="s">
        <v>613</v>
      </c>
      <c r="O13" s="32"/>
      <c r="P13" s="32" t="s">
        <v>681</v>
      </c>
    </row>
    <row r="14" spans="1:16" x14ac:dyDescent="0.45">
      <c r="D14" s="10" t="s">
        <v>542</v>
      </c>
      <c r="G14" s="28" t="s">
        <v>20</v>
      </c>
      <c r="I14" s="19" t="s">
        <v>504</v>
      </c>
      <c r="J14" s="19"/>
      <c r="K14" s="10" t="s">
        <v>13</v>
      </c>
      <c r="L14" s="10">
        <v>17</v>
      </c>
      <c r="M14" s="24">
        <v>11</v>
      </c>
      <c r="N14" s="32" t="s">
        <v>797</v>
      </c>
    </row>
    <row r="15" spans="1:16" x14ac:dyDescent="0.45">
      <c r="G15" s="20" t="s">
        <v>29</v>
      </c>
      <c r="I15" s="19" t="s">
        <v>174</v>
      </c>
      <c r="J15" s="19"/>
      <c r="K15" s="10"/>
      <c r="L15" s="10">
        <v>18</v>
      </c>
      <c r="M15" s="24">
        <v>12</v>
      </c>
      <c r="N15" s="32" t="s">
        <v>942</v>
      </c>
    </row>
    <row r="16" spans="1:16" x14ac:dyDescent="0.45">
      <c r="G16" s="20" t="s">
        <v>867</v>
      </c>
      <c r="I16" s="170" t="s">
        <v>932</v>
      </c>
      <c r="J16" s="19"/>
      <c r="L16" s="10">
        <v>19</v>
      </c>
      <c r="M16" s="24">
        <v>13</v>
      </c>
    </row>
    <row r="17" spans="5:13" x14ac:dyDescent="0.45">
      <c r="G17" s="119" t="s">
        <v>696</v>
      </c>
      <c r="I17" s="19" t="s">
        <v>75</v>
      </c>
      <c r="J17" s="19"/>
      <c r="L17" s="10">
        <v>20</v>
      </c>
      <c r="M17" s="24">
        <v>14</v>
      </c>
    </row>
    <row r="18" spans="5:13" x14ac:dyDescent="0.45">
      <c r="E18" s="85"/>
      <c r="G18" s="20" t="s">
        <v>234</v>
      </c>
      <c r="I18" s="19" t="s">
        <v>108</v>
      </c>
      <c r="J18" s="19"/>
      <c r="L18" s="10">
        <v>21</v>
      </c>
      <c r="M18" s="24">
        <v>15</v>
      </c>
    </row>
    <row r="19" spans="5:13" x14ac:dyDescent="0.45">
      <c r="G19" s="20" t="s">
        <v>260</v>
      </c>
      <c r="I19" s="19" t="s">
        <v>274</v>
      </c>
      <c r="J19" s="19"/>
      <c r="K19" s="85"/>
      <c r="M19" s="24">
        <v>16</v>
      </c>
    </row>
    <row r="20" spans="5:13" x14ac:dyDescent="0.45">
      <c r="G20" s="20" t="s">
        <v>324</v>
      </c>
      <c r="I20" s="19" t="s">
        <v>3</v>
      </c>
      <c r="J20" s="19"/>
      <c r="K20" s="85"/>
      <c r="M20" s="24">
        <v>17</v>
      </c>
    </row>
    <row r="21" spans="5:13" x14ac:dyDescent="0.45">
      <c r="G21" s="20" t="s">
        <v>110</v>
      </c>
      <c r="I21" s="99" t="s">
        <v>738</v>
      </c>
      <c r="J21" s="19"/>
      <c r="M21" s="24">
        <v>18</v>
      </c>
    </row>
    <row r="22" spans="5:13" x14ac:dyDescent="0.45">
      <c r="G22" s="20" t="s">
        <v>111</v>
      </c>
      <c r="I22" s="168" t="s">
        <v>1009</v>
      </c>
      <c r="J22" s="19"/>
      <c r="M22" s="24">
        <v>19</v>
      </c>
    </row>
    <row r="23" spans="5:13" x14ac:dyDescent="0.45">
      <c r="G23" s="20" t="s">
        <v>253</v>
      </c>
      <c r="I23" s="230" t="s">
        <v>1036</v>
      </c>
      <c r="J23" s="19"/>
      <c r="M23" s="24">
        <v>20</v>
      </c>
    </row>
    <row r="24" spans="5:13" x14ac:dyDescent="0.45">
      <c r="G24" s="20" t="s">
        <v>142</v>
      </c>
      <c r="I24" s="19" t="s">
        <v>5</v>
      </c>
      <c r="J24" s="19"/>
      <c r="M24" s="24">
        <v>21</v>
      </c>
    </row>
    <row r="25" spans="5:13" x14ac:dyDescent="0.45">
      <c r="G25" s="27" t="s">
        <v>570</v>
      </c>
      <c r="I25" s="19" t="s">
        <v>31</v>
      </c>
      <c r="J25" s="19"/>
      <c r="M25" s="24">
        <v>22</v>
      </c>
    </row>
    <row r="26" spans="5:13" x14ac:dyDescent="0.45">
      <c r="G26" s="20" t="s">
        <v>340</v>
      </c>
      <c r="I26" s="19" t="s">
        <v>861</v>
      </c>
      <c r="J26" s="19"/>
      <c r="M26" s="24">
        <v>23</v>
      </c>
    </row>
    <row r="27" spans="5:13" x14ac:dyDescent="0.45">
      <c r="G27" s="20" t="s">
        <v>146</v>
      </c>
      <c r="I27" s="19" t="s">
        <v>457</v>
      </c>
      <c r="J27" s="19"/>
      <c r="M27" s="24">
        <v>24</v>
      </c>
    </row>
    <row r="28" spans="5:13" x14ac:dyDescent="0.45">
      <c r="G28" s="20" t="s">
        <v>296</v>
      </c>
      <c r="I28" s="19" t="s">
        <v>408</v>
      </c>
      <c r="J28" s="19"/>
      <c r="M28" s="24">
        <v>25</v>
      </c>
    </row>
    <row r="29" spans="5:13" x14ac:dyDescent="0.45">
      <c r="G29" s="117" t="s">
        <v>703</v>
      </c>
      <c r="I29" s="19" t="s">
        <v>8</v>
      </c>
      <c r="J29" s="19"/>
      <c r="M29" s="24">
        <v>26</v>
      </c>
    </row>
    <row r="30" spans="5:13" x14ac:dyDescent="0.45">
      <c r="G30" s="20" t="s">
        <v>650</v>
      </c>
      <c r="I30" s="19" t="s">
        <v>714</v>
      </c>
      <c r="J30" s="19"/>
      <c r="M30" s="24">
        <v>27</v>
      </c>
    </row>
    <row r="31" spans="5:13" x14ac:dyDescent="0.45">
      <c r="G31" s="20" t="s">
        <v>474</v>
      </c>
      <c r="I31" s="19" t="s">
        <v>10</v>
      </c>
      <c r="J31" s="19"/>
      <c r="M31" s="24">
        <v>28</v>
      </c>
    </row>
    <row r="32" spans="5:13" x14ac:dyDescent="0.45">
      <c r="G32" s="20" t="s">
        <v>273</v>
      </c>
      <c r="I32" s="19" t="s">
        <v>846</v>
      </c>
      <c r="J32" s="19"/>
      <c r="M32" s="24">
        <v>29</v>
      </c>
    </row>
    <row r="33" spans="7:13" x14ac:dyDescent="0.45">
      <c r="G33" s="20" t="s">
        <v>382</v>
      </c>
      <c r="I33" s="19" t="s">
        <v>737</v>
      </c>
      <c r="J33" s="19"/>
      <c r="M33" s="24">
        <v>30</v>
      </c>
    </row>
    <row r="34" spans="7:13" x14ac:dyDescent="0.45">
      <c r="G34" s="115" t="s">
        <v>87</v>
      </c>
      <c r="I34" s="89" t="s">
        <v>774</v>
      </c>
      <c r="J34" s="19"/>
      <c r="M34" s="17">
        <v>31</v>
      </c>
    </row>
    <row r="35" spans="7:13" x14ac:dyDescent="0.45">
      <c r="G35" s="20" t="s">
        <v>225</v>
      </c>
      <c r="I35" s="19" t="s">
        <v>23</v>
      </c>
      <c r="J35" s="19"/>
      <c r="M35" s="17">
        <v>32</v>
      </c>
    </row>
    <row r="36" spans="7:13" x14ac:dyDescent="0.45">
      <c r="G36" s="20" t="s">
        <v>359</v>
      </c>
      <c r="I36" s="19" t="s">
        <v>880</v>
      </c>
      <c r="J36" s="19"/>
      <c r="M36" s="17">
        <v>33</v>
      </c>
    </row>
    <row r="37" spans="7:13" x14ac:dyDescent="0.45">
      <c r="G37" s="20" t="s">
        <v>171</v>
      </c>
      <c r="I37" s="19" t="s">
        <v>547</v>
      </c>
      <c r="J37" s="19"/>
      <c r="M37" s="17">
        <v>34</v>
      </c>
    </row>
    <row r="38" spans="7:13" x14ac:dyDescent="0.45">
      <c r="G38" s="20" t="s">
        <v>291</v>
      </c>
      <c r="I38" s="19" t="s">
        <v>913</v>
      </c>
      <c r="J38" s="19"/>
      <c r="M38" s="17">
        <v>35</v>
      </c>
    </row>
    <row r="39" spans="7:13" x14ac:dyDescent="0.45">
      <c r="G39" s="20" t="s">
        <v>409</v>
      </c>
      <c r="I39" s="97" t="s">
        <v>747</v>
      </c>
      <c r="J39" s="19"/>
      <c r="M39" s="17">
        <v>36</v>
      </c>
    </row>
    <row r="40" spans="7:13" x14ac:dyDescent="0.45">
      <c r="G40" s="20" t="s">
        <v>328</v>
      </c>
      <c r="I40" s="19" t="s">
        <v>24</v>
      </c>
      <c r="J40" s="19"/>
      <c r="M40" s="17">
        <v>37</v>
      </c>
    </row>
    <row r="41" spans="7:13" x14ac:dyDescent="0.45">
      <c r="G41" s="116" t="s">
        <v>721</v>
      </c>
      <c r="I41" s="19" t="s">
        <v>27</v>
      </c>
      <c r="J41" s="19"/>
      <c r="M41" s="17">
        <v>38</v>
      </c>
    </row>
    <row r="42" spans="7:13" x14ac:dyDescent="0.45">
      <c r="G42" s="20" t="s">
        <v>455</v>
      </c>
      <c r="I42" s="109" t="s">
        <v>850</v>
      </c>
      <c r="J42" s="19"/>
      <c r="M42" s="17">
        <v>39</v>
      </c>
    </row>
    <row r="43" spans="7:13" x14ac:dyDescent="0.45">
      <c r="G43" s="20" t="s">
        <v>189</v>
      </c>
      <c r="I43" s="176" t="s">
        <v>923</v>
      </c>
      <c r="J43" s="19"/>
      <c r="M43" s="17">
        <v>40</v>
      </c>
    </row>
    <row r="44" spans="7:13" x14ac:dyDescent="0.45">
      <c r="G44" s="20" t="s">
        <v>14</v>
      </c>
      <c r="I44" s="19" t="s">
        <v>12</v>
      </c>
      <c r="J44" s="19"/>
      <c r="M44" s="17">
        <v>41</v>
      </c>
    </row>
    <row r="45" spans="7:13" x14ac:dyDescent="0.45">
      <c r="G45" s="28" t="s">
        <v>21</v>
      </c>
      <c r="I45" s="19" t="s">
        <v>109</v>
      </c>
      <c r="J45" s="19"/>
      <c r="M45" s="17">
        <v>42</v>
      </c>
    </row>
    <row r="46" spans="7:13" x14ac:dyDescent="0.45">
      <c r="G46" s="20" t="s">
        <v>32</v>
      </c>
      <c r="I46" s="98" t="s">
        <v>818</v>
      </c>
      <c r="J46" s="19"/>
      <c r="M46" s="17">
        <v>43</v>
      </c>
    </row>
    <row r="47" spans="7:13" x14ac:dyDescent="0.45">
      <c r="G47" s="20" t="s">
        <v>611</v>
      </c>
      <c r="I47" s="29" t="s">
        <v>572</v>
      </c>
      <c r="J47" s="19"/>
      <c r="M47" s="17">
        <v>44</v>
      </c>
    </row>
    <row r="48" spans="7:13" x14ac:dyDescent="0.45">
      <c r="G48" s="20" t="s">
        <v>201</v>
      </c>
      <c r="I48" s="91" t="s">
        <v>687</v>
      </c>
      <c r="J48" s="19"/>
      <c r="M48" s="17">
        <v>45</v>
      </c>
    </row>
    <row r="49" spans="7:13" x14ac:dyDescent="0.45">
      <c r="G49" s="118" t="s">
        <v>691</v>
      </c>
      <c r="I49" s="19" t="s">
        <v>462</v>
      </c>
      <c r="J49" s="19"/>
      <c r="M49" s="17">
        <v>46</v>
      </c>
    </row>
    <row r="50" spans="7:13" x14ac:dyDescent="0.45">
      <c r="G50" s="20" t="s">
        <v>556</v>
      </c>
      <c r="I50" s="171" t="s">
        <v>894</v>
      </c>
      <c r="J50" s="19"/>
      <c r="M50" s="17">
        <v>47</v>
      </c>
    </row>
    <row r="51" spans="7:13" x14ac:dyDescent="0.45">
      <c r="G51" s="20" t="s">
        <v>653</v>
      </c>
      <c r="I51" s="19" t="s">
        <v>264</v>
      </c>
      <c r="J51" s="19"/>
      <c r="M51" s="17">
        <v>48</v>
      </c>
    </row>
    <row r="52" spans="7:13" x14ac:dyDescent="0.45">
      <c r="G52" s="20" t="s">
        <v>305</v>
      </c>
      <c r="I52" s="19" t="s">
        <v>563</v>
      </c>
      <c r="J52" s="19"/>
      <c r="M52" s="17">
        <v>49</v>
      </c>
    </row>
    <row r="53" spans="7:13" x14ac:dyDescent="0.45">
      <c r="G53" s="20" t="s">
        <v>557</v>
      </c>
      <c r="I53" s="19" t="s">
        <v>266</v>
      </c>
      <c r="J53" s="19"/>
      <c r="M53" s="17">
        <v>50</v>
      </c>
    </row>
    <row r="54" spans="7:13" x14ac:dyDescent="0.45">
      <c r="G54" s="20" t="s">
        <v>1023</v>
      </c>
      <c r="I54" s="97" t="s">
        <v>749</v>
      </c>
      <c r="J54" s="19"/>
      <c r="M54" s="17">
        <v>51</v>
      </c>
    </row>
    <row r="55" spans="7:13" x14ac:dyDescent="0.45">
      <c r="G55" s="20" t="s">
        <v>195</v>
      </c>
      <c r="I55" s="19" t="s">
        <v>232</v>
      </c>
      <c r="J55" s="19"/>
      <c r="M55" s="17">
        <v>52</v>
      </c>
    </row>
    <row r="56" spans="7:13" x14ac:dyDescent="0.45">
      <c r="G56" s="43" t="s">
        <v>567</v>
      </c>
      <c r="I56" s="19" t="s">
        <v>919</v>
      </c>
      <c r="J56" s="19"/>
      <c r="M56" s="17">
        <v>53</v>
      </c>
    </row>
    <row r="57" spans="7:13" x14ac:dyDescent="0.45">
      <c r="G57" s="20" t="s">
        <v>346</v>
      </c>
      <c r="I57" s="93" t="s">
        <v>837</v>
      </c>
      <c r="J57" s="19"/>
      <c r="M57" s="17">
        <v>54</v>
      </c>
    </row>
    <row r="58" spans="7:13" x14ac:dyDescent="0.45">
      <c r="G58" s="20" t="s">
        <v>7</v>
      </c>
      <c r="I58" s="19" t="s">
        <v>458</v>
      </c>
      <c r="J58" s="19"/>
      <c r="M58" s="17">
        <v>55</v>
      </c>
    </row>
    <row r="59" spans="7:13" x14ac:dyDescent="0.45">
      <c r="G59" s="20" t="s">
        <v>118</v>
      </c>
      <c r="I59" s="19" t="s">
        <v>28</v>
      </c>
      <c r="J59" s="19"/>
      <c r="M59" s="17">
        <v>56</v>
      </c>
    </row>
    <row r="60" spans="7:13" x14ac:dyDescent="0.45">
      <c r="G60" s="20" t="s">
        <v>380</v>
      </c>
      <c r="I60" s="99" t="s">
        <v>740</v>
      </c>
      <c r="J60" s="19"/>
      <c r="M60" s="17">
        <v>57</v>
      </c>
    </row>
    <row r="61" spans="7:13" x14ac:dyDescent="0.45">
      <c r="G61" s="119" t="s">
        <v>695</v>
      </c>
      <c r="I61" s="19" t="s">
        <v>35</v>
      </c>
      <c r="J61" s="19"/>
      <c r="M61" s="17">
        <v>58</v>
      </c>
    </row>
    <row r="62" spans="7:13" x14ac:dyDescent="0.45">
      <c r="G62" s="20" t="s">
        <v>150</v>
      </c>
      <c r="I62" s="19" t="s">
        <v>402</v>
      </c>
      <c r="J62" s="19"/>
      <c r="M62" s="17">
        <v>59</v>
      </c>
    </row>
    <row r="63" spans="7:13" x14ac:dyDescent="0.45">
      <c r="G63" s="20" t="s">
        <v>156</v>
      </c>
      <c r="I63" s="19" t="s">
        <v>851</v>
      </c>
      <c r="J63" s="19"/>
    </row>
    <row r="64" spans="7:13" x14ac:dyDescent="0.45">
      <c r="G64" s="20" t="s">
        <v>66</v>
      </c>
      <c r="I64" s="168" t="s">
        <v>986</v>
      </c>
      <c r="J64" s="19"/>
    </row>
    <row r="65" spans="7:10" x14ac:dyDescent="0.45">
      <c r="G65" s="20" t="s">
        <v>45</v>
      </c>
      <c r="I65" s="19" t="s">
        <v>489</v>
      </c>
      <c r="J65" s="19"/>
    </row>
    <row r="66" spans="7:10" x14ac:dyDescent="0.45">
      <c r="G66" s="20" t="s">
        <v>318</v>
      </c>
      <c r="I66" s="19" t="s">
        <v>404</v>
      </c>
      <c r="J66" s="19"/>
    </row>
    <row r="67" spans="7:10" x14ac:dyDescent="0.45">
      <c r="G67" s="20" t="s">
        <v>206</v>
      </c>
      <c r="I67" s="19" t="s">
        <v>419</v>
      </c>
      <c r="J67" s="19"/>
    </row>
    <row r="68" spans="7:10" x14ac:dyDescent="0.45">
      <c r="G68" s="20" t="s">
        <v>100</v>
      </c>
      <c r="I68" s="93" t="s">
        <v>838</v>
      </c>
      <c r="J68" s="19"/>
    </row>
    <row r="69" spans="7:10" x14ac:dyDescent="0.45">
      <c r="G69" s="20" t="s">
        <v>282</v>
      </c>
      <c r="I69" s="19" t="s">
        <v>275</v>
      </c>
      <c r="J69" s="19"/>
    </row>
    <row r="70" spans="7:10" x14ac:dyDescent="0.45">
      <c r="G70" s="20" t="s">
        <v>44</v>
      </c>
      <c r="I70" s="89" t="s">
        <v>775</v>
      </c>
      <c r="J70" s="19"/>
    </row>
    <row r="71" spans="7:10" x14ac:dyDescent="0.45">
      <c r="G71" s="20" t="s">
        <v>235</v>
      </c>
      <c r="I71" s="19" t="s">
        <v>276</v>
      </c>
      <c r="J71" s="19"/>
    </row>
    <row r="72" spans="7:10" x14ac:dyDescent="0.45">
      <c r="G72" s="20" t="s">
        <v>191</v>
      </c>
      <c r="I72" s="88" t="s">
        <v>702</v>
      </c>
      <c r="J72" s="19"/>
    </row>
    <row r="73" spans="7:10" x14ac:dyDescent="0.45">
      <c r="G73" s="20" t="s">
        <v>223</v>
      </c>
      <c r="I73" s="19" t="s">
        <v>386</v>
      </c>
      <c r="J73" s="19"/>
    </row>
    <row r="74" spans="7:10" x14ac:dyDescent="0.45">
      <c r="G74" s="20" t="s">
        <v>17</v>
      </c>
      <c r="I74" s="19" t="s">
        <v>39</v>
      </c>
      <c r="J74" s="19"/>
    </row>
    <row r="75" spans="7:10" x14ac:dyDescent="0.45">
      <c r="G75" s="20" t="s">
        <v>60</v>
      </c>
      <c r="I75" s="113" t="s">
        <v>647</v>
      </c>
      <c r="J75" s="19"/>
    </row>
    <row r="76" spans="7:10" x14ac:dyDescent="0.45">
      <c r="G76" s="20" t="s">
        <v>79</v>
      </c>
      <c r="I76" s="100" t="s">
        <v>732</v>
      </c>
      <c r="J76" s="19"/>
    </row>
    <row r="77" spans="7:10" x14ac:dyDescent="0.45">
      <c r="G77" s="20" t="s">
        <v>558</v>
      </c>
      <c r="I77" s="19" t="s">
        <v>938</v>
      </c>
      <c r="J77" s="19"/>
    </row>
    <row r="78" spans="7:10" x14ac:dyDescent="0.45">
      <c r="G78" s="121" t="s">
        <v>829</v>
      </c>
      <c r="I78" s="19" t="s">
        <v>38</v>
      </c>
      <c r="J78" s="19"/>
    </row>
    <row r="79" spans="7:10" x14ac:dyDescent="0.45">
      <c r="G79" s="20" t="s">
        <v>178</v>
      </c>
      <c r="I79" s="104" t="s">
        <v>725</v>
      </c>
      <c r="J79" s="19"/>
    </row>
    <row r="80" spans="7:10" x14ac:dyDescent="0.45">
      <c r="G80" s="120" t="s">
        <v>662</v>
      </c>
      <c r="I80" s="19" t="s">
        <v>40</v>
      </c>
      <c r="J80" s="19"/>
    </row>
    <row r="81" spans="7:10" x14ac:dyDescent="0.45">
      <c r="G81" s="20" t="s">
        <v>559</v>
      </c>
      <c r="I81" s="19" t="s">
        <v>42</v>
      </c>
      <c r="J81" s="19"/>
    </row>
    <row r="82" spans="7:10" x14ac:dyDescent="0.45">
      <c r="G82" s="20" t="s">
        <v>128</v>
      </c>
      <c r="I82" s="19" t="s">
        <v>425</v>
      </c>
      <c r="J82" s="19"/>
    </row>
    <row r="83" spans="7:10" x14ac:dyDescent="0.45">
      <c r="G83" s="20" t="s">
        <v>651</v>
      </c>
      <c r="I83" s="178" t="s">
        <v>870</v>
      </c>
      <c r="J83" s="19"/>
    </row>
    <row r="84" spans="7:10" x14ac:dyDescent="0.45">
      <c r="G84" s="20" t="s">
        <v>59</v>
      </c>
      <c r="I84" s="19" t="s">
        <v>46</v>
      </c>
      <c r="J84" s="19"/>
    </row>
    <row r="85" spans="7:10" x14ac:dyDescent="0.45">
      <c r="G85" s="20" t="s">
        <v>73</v>
      </c>
      <c r="I85" s="229" t="s">
        <v>1056</v>
      </c>
      <c r="J85" s="19"/>
    </row>
    <row r="86" spans="7:10" x14ac:dyDescent="0.45">
      <c r="G86" s="20" t="s">
        <v>333</v>
      </c>
      <c r="I86" s="19" t="s">
        <v>451</v>
      </c>
      <c r="J86" s="19"/>
    </row>
    <row r="87" spans="7:10" x14ac:dyDescent="0.45">
      <c r="G87" s="161" t="s">
        <v>716</v>
      </c>
      <c r="I87" s="19" t="s">
        <v>548</v>
      </c>
      <c r="J87" s="19"/>
    </row>
    <row r="88" spans="7:10" x14ac:dyDescent="0.45">
      <c r="G88" s="20" t="s">
        <v>187</v>
      </c>
      <c r="I88" s="19" t="s">
        <v>277</v>
      </c>
      <c r="J88" s="19"/>
    </row>
    <row r="89" spans="7:10" x14ac:dyDescent="0.45">
      <c r="G89" s="20" t="s">
        <v>768</v>
      </c>
      <c r="I89" s="111" t="s">
        <v>834</v>
      </c>
      <c r="J89" s="19"/>
    </row>
    <row r="90" spans="7:10" x14ac:dyDescent="0.45">
      <c r="G90" s="20" t="s">
        <v>426</v>
      </c>
      <c r="I90" s="19" t="s">
        <v>287</v>
      </c>
      <c r="J90" s="19"/>
    </row>
    <row r="91" spans="7:10" x14ac:dyDescent="0.45">
      <c r="G91" s="20" t="s">
        <v>238</v>
      </c>
      <c r="I91" s="19" t="s">
        <v>744</v>
      </c>
      <c r="J91" s="19"/>
    </row>
    <row r="92" spans="7:10" x14ac:dyDescent="0.45">
      <c r="G92" s="20" t="s">
        <v>218</v>
      </c>
      <c r="I92" s="19" t="s">
        <v>549</v>
      </c>
      <c r="J92" s="19"/>
    </row>
    <row r="93" spans="7:10" x14ac:dyDescent="0.45">
      <c r="G93" s="20" t="s">
        <v>36</v>
      </c>
      <c r="I93" s="168" t="s">
        <v>1016</v>
      </c>
      <c r="J93" s="19"/>
    </row>
    <row r="94" spans="7:10" x14ac:dyDescent="0.45">
      <c r="G94" s="20" t="s">
        <v>314</v>
      </c>
      <c r="I94" s="19" t="s">
        <v>245</v>
      </c>
      <c r="J94" s="19"/>
    </row>
    <row r="95" spans="7:10" x14ac:dyDescent="0.45">
      <c r="G95" s="20" t="s">
        <v>70</v>
      </c>
      <c r="I95" s="19" t="s">
        <v>424</v>
      </c>
      <c r="J95" s="19"/>
    </row>
    <row r="96" spans="7:10" x14ac:dyDescent="0.45">
      <c r="G96" s="20" t="s">
        <v>293</v>
      </c>
      <c r="I96" s="29" t="s">
        <v>575</v>
      </c>
      <c r="J96" s="19"/>
    </row>
    <row r="97" spans="7:10" x14ac:dyDescent="0.45">
      <c r="G97" s="20" t="s">
        <v>64</v>
      </c>
      <c r="I97" s="19" t="s">
        <v>487</v>
      </c>
      <c r="J97" s="19"/>
    </row>
    <row r="98" spans="7:10" x14ac:dyDescent="0.45">
      <c r="G98" s="20" t="s">
        <v>203</v>
      </c>
      <c r="I98" s="29" t="s">
        <v>574</v>
      </c>
      <c r="J98" s="19"/>
    </row>
    <row r="99" spans="7:10" x14ac:dyDescent="0.45">
      <c r="G99" s="20" t="s">
        <v>220</v>
      </c>
      <c r="I99" s="19" t="s">
        <v>175</v>
      </c>
      <c r="J99" s="19"/>
    </row>
    <row r="100" spans="7:10" x14ac:dyDescent="0.45">
      <c r="G100" s="20" t="s">
        <v>0</v>
      </c>
      <c r="I100" s="19" t="s">
        <v>833</v>
      </c>
      <c r="J100" s="19"/>
    </row>
    <row r="101" spans="7:10" x14ac:dyDescent="0.45">
      <c r="G101" s="27" t="s">
        <v>568</v>
      </c>
      <c r="I101" s="19" t="s">
        <v>50</v>
      </c>
      <c r="J101" s="19"/>
    </row>
    <row r="102" spans="7:10" x14ac:dyDescent="0.45">
      <c r="G102" s="160" t="s">
        <v>610</v>
      </c>
      <c r="I102" s="19" t="s">
        <v>51</v>
      </c>
      <c r="J102" s="19"/>
    </row>
    <row r="103" spans="7:10" x14ac:dyDescent="0.45">
      <c r="G103" s="20" t="s">
        <v>84</v>
      </c>
      <c r="I103" s="19" t="s">
        <v>550</v>
      </c>
      <c r="J103" s="19"/>
    </row>
    <row r="104" spans="7:10" x14ac:dyDescent="0.45">
      <c r="G104" s="20" t="s">
        <v>337</v>
      </c>
      <c r="I104" s="19" t="s">
        <v>278</v>
      </c>
      <c r="J104" s="19"/>
    </row>
    <row r="105" spans="7:10" x14ac:dyDescent="0.45">
      <c r="G105" s="28" t="s">
        <v>654</v>
      </c>
      <c r="I105" s="19" t="s">
        <v>595</v>
      </c>
      <c r="J105" s="19" t="s">
        <v>1070</v>
      </c>
    </row>
    <row r="106" spans="7:10" x14ac:dyDescent="0.45">
      <c r="G106" s="28" t="s">
        <v>321</v>
      </c>
      <c r="I106" s="29" t="s">
        <v>595</v>
      </c>
      <c r="J106" s="19"/>
    </row>
    <row r="107" spans="7:10" x14ac:dyDescent="0.45">
      <c r="G107" s="28" t="s">
        <v>350</v>
      </c>
      <c r="I107" s="19" t="s">
        <v>479</v>
      </c>
      <c r="J107" s="19"/>
    </row>
    <row r="108" spans="7:10" x14ac:dyDescent="0.45">
      <c r="G108" s="20" t="s">
        <v>361</v>
      </c>
      <c r="I108" s="19" t="s">
        <v>47</v>
      </c>
      <c r="J108" s="19"/>
    </row>
    <row r="109" spans="7:10" x14ac:dyDescent="0.45">
      <c r="G109" s="28" t="s">
        <v>319</v>
      </c>
      <c r="I109" s="179" t="s">
        <v>912</v>
      </c>
      <c r="J109" s="19"/>
    </row>
    <row r="110" spans="7:10" x14ac:dyDescent="0.45">
      <c r="G110" s="65" t="s">
        <v>728</v>
      </c>
      <c r="I110" s="19" t="s">
        <v>54</v>
      </c>
      <c r="J110" s="19"/>
    </row>
    <row r="111" spans="7:10" x14ac:dyDescent="0.45">
      <c r="G111" s="28" t="s">
        <v>848</v>
      </c>
      <c r="I111" s="101" t="s">
        <v>694</v>
      </c>
      <c r="J111" s="19"/>
    </row>
    <row r="112" spans="7:10" x14ac:dyDescent="0.45">
      <c r="G112" s="59" t="s">
        <v>688</v>
      </c>
      <c r="I112" s="19" t="s">
        <v>279</v>
      </c>
      <c r="J112" s="19"/>
    </row>
    <row r="113" spans="7:10" x14ac:dyDescent="0.45">
      <c r="G113" s="28" t="s">
        <v>973</v>
      </c>
      <c r="I113" s="171" t="s">
        <v>893</v>
      </c>
      <c r="J113" s="19"/>
    </row>
    <row r="114" spans="7:10" x14ac:dyDescent="0.45">
      <c r="G114" s="28" t="s">
        <v>160</v>
      </c>
      <c r="I114" s="181" t="s">
        <v>974</v>
      </c>
      <c r="J114" s="19"/>
    </row>
    <row r="115" spans="7:10" x14ac:dyDescent="0.45">
      <c r="G115" s="28" t="s">
        <v>435</v>
      </c>
      <c r="I115" s="19" t="s">
        <v>449</v>
      </c>
      <c r="J115" s="19"/>
    </row>
    <row r="116" spans="7:10" x14ac:dyDescent="0.45">
      <c r="G116" s="28" t="s">
        <v>25</v>
      </c>
      <c r="I116" s="19" t="s">
        <v>494</v>
      </c>
      <c r="J116" s="19"/>
    </row>
    <row r="117" spans="7:10" x14ac:dyDescent="0.45">
      <c r="G117" s="28" t="s">
        <v>335</v>
      </c>
      <c r="I117" s="19" t="s">
        <v>281</v>
      </c>
      <c r="J117" s="19"/>
    </row>
    <row r="118" spans="7:10" x14ac:dyDescent="0.45">
      <c r="G118" s="28" t="s">
        <v>68</v>
      </c>
      <c r="I118" s="19" t="s">
        <v>283</v>
      </c>
      <c r="J118" s="19"/>
    </row>
    <row r="119" spans="7:10" x14ac:dyDescent="0.45">
      <c r="G119" s="62" t="s">
        <v>708</v>
      </c>
      <c r="I119" s="102" t="s">
        <v>844</v>
      </c>
      <c r="J119" s="19"/>
    </row>
    <row r="120" spans="7:10" x14ac:dyDescent="0.45">
      <c r="G120" s="28" t="s">
        <v>339</v>
      </c>
      <c r="I120" s="19" t="s">
        <v>302</v>
      </c>
      <c r="J120" s="19"/>
    </row>
    <row r="121" spans="7:10" x14ac:dyDescent="0.45">
      <c r="G121" s="28" t="s">
        <v>379</v>
      </c>
      <c r="I121" s="19" t="s">
        <v>55</v>
      </c>
      <c r="J121" s="19"/>
    </row>
    <row r="122" spans="7:10" x14ac:dyDescent="0.45">
      <c r="G122" s="28" t="s">
        <v>756</v>
      </c>
      <c r="I122" s="19" t="s">
        <v>56</v>
      </c>
      <c r="J122" s="19"/>
    </row>
    <row r="123" spans="7:10" x14ac:dyDescent="0.45">
      <c r="G123" s="28" t="s">
        <v>560</v>
      </c>
      <c r="I123" s="19" t="s">
        <v>284</v>
      </c>
      <c r="J123" s="19"/>
    </row>
    <row r="124" spans="7:10" x14ac:dyDescent="0.45">
      <c r="G124" s="80" t="s">
        <v>830</v>
      </c>
      <c r="I124" s="19" t="s">
        <v>289</v>
      </c>
      <c r="J124" s="19"/>
    </row>
    <row r="125" spans="7:10" x14ac:dyDescent="0.45">
      <c r="G125" s="28" t="s">
        <v>216</v>
      </c>
      <c r="I125" s="19" t="s">
        <v>398</v>
      </c>
      <c r="J125" s="19"/>
    </row>
    <row r="126" spans="7:10" x14ac:dyDescent="0.45">
      <c r="G126" s="28" t="s">
        <v>391</v>
      </c>
      <c r="I126" s="99" t="s">
        <v>739</v>
      </c>
      <c r="J126" s="19"/>
    </row>
    <row r="127" spans="7:10" x14ac:dyDescent="0.45">
      <c r="G127" s="54" t="s">
        <v>668</v>
      </c>
      <c r="I127" s="19" t="s">
        <v>874</v>
      </c>
      <c r="J127" s="19"/>
    </row>
    <row r="128" spans="7:10" x14ac:dyDescent="0.45">
      <c r="G128" s="43" t="s">
        <v>596</v>
      </c>
      <c r="I128" s="19" t="s">
        <v>57</v>
      </c>
      <c r="J128" s="19"/>
    </row>
    <row r="129" spans="7:10" x14ac:dyDescent="0.45">
      <c r="G129" s="43" t="s">
        <v>569</v>
      </c>
      <c r="I129" s="19" t="s">
        <v>61</v>
      </c>
      <c r="J129" s="19"/>
    </row>
    <row r="130" spans="7:10" x14ac:dyDescent="0.45">
      <c r="G130" s="28" t="s">
        <v>299</v>
      </c>
      <c r="I130" s="19" t="s">
        <v>327</v>
      </c>
      <c r="J130" s="19"/>
    </row>
    <row r="131" spans="7:10" x14ac:dyDescent="0.45">
      <c r="G131" s="28" t="s">
        <v>288</v>
      </c>
      <c r="I131" s="19" t="s">
        <v>67</v>
      </c>
      <c r="J131" s="19"/>
    </row>
    <row r="132" spans="7:10" x14ac:dyDescent="0.45">
      <c r="G132" s="28" t="s">
        <v>6</v>
      </c>
      <c r="I132" s="19" t="s">
        <v>74</v>
      </c>
      <c r="J132" s="19"/>
    </row>
    <row r="133" spans="7:10" x14ac:dyDescent="0.45">
      <c r="G133" s="28" t="s">
        <v>310</v>
      </c>
      <c r="I133" s="19" t="s">
        <v>290</v>
      </c>
      <c r="J133" s="19"/>
    </row>
    <row r="134" spans="7:10" x14ac:dyDescent="0.45">
      <c r="G134" s="28" t="s">
        <v>470</v>
      </c>
      <c r="I134" s="19" t="s">
        <v>292</v>
      </c>
      <c r="J134" s="19"/>
    </row>
    <row r="135" spans="7:10" x14ac:dyDescent="0.45">
      <c r="G135" s="20" t="s">
        <v>724</v>
      </c>
      <c r="I135" s="19" t="s">
        <v>1035</v>
      </c>
      <c r="J135" s="19"/>
    </row>
    <row r="136" spans="7:10" x14ac:dyDescent="0.45">
      <c r="G136" s="28"/>
      <c r="I136" s="88" t="s">
        <v>700</v>
      </c>
      <c r="J136" s="19"/>
    </row>
    <row r="137" spans="7:10" x14ac:dyDescent="0.45">
      <c r="G137" s="28"/>
      <c r="I137" s="19" t="s">
        <v>294</v>
      </c>
      <c r="J137" s="19"/>
    </row>
    <row r="138" spans="7:10" x14ac:dyDescent="0.45">
      <c r="G138" s="158"/>
      <c r="I138" s="19" t="s">
        <v>295</v>
      </c>
      <c r="J138" s="19"/>
    </row>
    <row r="139" spans="7:10" x14ac:dyDescent="0.45">
      <c r="G139" s="158"/>
      <c r="I139" s="19" t="s">
        <v>392</v>
      </c>
      <c r="J139" s="19"/>
    </row>
    <row r="140" spans="7:10" x14ac:dyDescent="0.45">
      <c r="G140" s="159"/>
      <c r="I140" s="19" t="s">
        <v>495</v>
      </c>
      <c r="J140" s="19"/>
    </row>
    <row r="141" spans="7:10" x14ac:dyDescent="0.45">
      <c r="I141" s="19" t="s">
        <v>431</v>
      </c>
      <c r="J141" s="19"/>
    </row>
    <row r="142" spans="7:10" x14ac:dyDescent="0.45">
      <c r="I142" s="19" t="s">
        <v>551</v>
      </c>
      <c r="J142" s="19"/>
    </row>
    <row r="143" spans="7:10" x14ac:dyDescent="0.45">
      <c r="I143" s="94" t="s">
        <v>706</v>
      </c>
      <c r="J143" s="19"/>
    </row>
    <row r="144" spans="7:10" x14ac:dyDescent="0.45">
      <c r="I144" s="169" t="s">
        <v>873</v>
      </c>
      <c r="J144" s="19"/>
    </row>
    <row r="145" spans="9:10" x14ac:dyDescent="0.45">
      <c r="I145" s="19" t="s">
        <v>76</v>
      </c>
      <c r="J145" s="19"/>
    </row>
    <row r="146" spans="9:10" x14ac:dyDescent="0.45">
      <c r="I146" s="19" t="s">
        <v>78</v>
      </c>
      <c r="J146" s="19"/>
    </row>
    <row r="147" spans="9:10" x14ac:dyDescent="0.45">
      <c r="I147" s="19" t="s">
        <v>80</v>
      </c>
      <c r="J147" s="19"/>
    </row>
    <row r="148" spans="9:10" x14ac:dyDescent="0.45">
      <c r="I148" s="19" t="s">
        <v>81</v>
      </c>
      <c r="J148" s="19"/>
    </row>
    <row r="149" spans="9:10" x14ac:dyDescent="0.45">
      <c r="I149" s="168" t="s">
        <v>1007</v>
      </c>
      <c r="J149" s="19"/>
    </row>
    <row r="150" spans="9:10" x14ac:dyDescent="0.45">
      <c r="I150" s="166" t="s">
        <v>933</v>
      </c>
      <c r="J150" s="19"/>
    </row>
    <row r="151" spans="9:10" x14ac:dyDescent="0.45">
      <c r="I151" s="19" t="s">
        <v>82</v>
      </c>
      <c r="J151" s="19"/>
    </row>
    <row r="152" spans="9:10" x14ac:dyDescent="0.45">
      <c r="I152" s="172" t="s">
        <v>937</v>
      </c>
      <c r="J152" s="19"/>
    </row>
    <row r="153" spans="9:10" x14ac:dyDescent="0.45">
      <c r="I153" s="19" t="s">
        <v>499</v>
      </c>
      <c r="J153" s="19"/>
    </row>
    <row r="154" spans="9:10" x14ac:dyDescent="0.45">
      <c r="I154" s="19" t="s">
        <v>296</v>
      </c>
      <c r="J154" s="19"/>
    </row>
    <row r="155" spans="9:10" x14ac:dyDescent="0.45">
      <c r="I155" s="19" t="s">
        <v>649</v>
      </c>
      <c r="J155" s="19"/>
    </row>
    <row r="156" spans="9:10" x14ac:dyDescent="0.45">
      <c r="I156" s="19" t="s">
        <v>388</v>
      </c>
      <c r="J156" s="19"/>
    </row>
    <row r="157" spans="9:10" x14ac:dyDescent="0.45">
      <c r="I157" s="19" t="s">
        <v>832</v>
      </c>
      <c r="J157" s="19"/>
    </row>
    <row r="158" spans="9:10" x14ac:dyDescent="0.45">
      <c r="I158" s="95" t="s">
        <v>758</v>
      </c>
      <c r="J158" s="19"/>
    </row>
    <row r="159" spans="9:10" x14ac:dyDescent="0.45">
      <c r="I159" s="19" t="s">
        <v>83</v>
      </c>
      <c r="J159" s="19"/>
    </row>
    <row r="160" spans="9:10" x14ac:dyDescent="0.45">
      <c r="I160" s="19" t="s">
        <v>85</v>
      </c>
      <c r="J160" s="19"/>
    </row>
    <row r="161" spans="9:10" x14ac:dyDescent="0.45">
      <c r="I161" s="19" t="s">
        <v>86</v>
      </c>
      <c r="J161" s="19"/>
    </row>
    <row r="162" spans="9:10" x14ac:dyDescent="0.45">
      <c r="I162" s="98" t="s">
        <v>474</v>
      </c>
      <c r="J162" s="19"/>
    </row>
    <row r="163" spans="9:10" x14ac:dyDescent="0.45">
      <c r="I163" s="19" t="s">
        <v>552</v>
      </c>
      <c r="J163" s="19"/>
    </row>
    <row r="164" spans="9:10" x14ac:dyDescent="0.45">
      <c r="I164" s="226" t="s">
        <v>1048</v>
      </c>
      <c r="J164" s="19"/>
    </row>
    <row r="165" spans="9:10" x14ac:dyDescent="0.45">
      <c r="I165" s="97" t="s">
        <v>754</v>
      </c>
      <c r="J165" s="19"/>
    </row>
    <row r="166" spans="9:10" x14ac:dyDescent="0.45">
      <c r="I166" s="19" t="s">
        <v>859</v>
      </c>
      <c r="J166" s="19"/>
    </row>
    <row r="167" spans="9:10" x14ac:dyDescent="0.45">
      <c r="I167" s="100" t="s">
        <v>734</v>
      </c>
      <c r="J167" s="19"/>
    </row>
    <row r="168" spans="9:10" x14ac:dyDescent="0.45">
      <c r="I168" s="19" t="s">
        <v>403</v>
      </c>
      <c r="J168" s="19"/>
    </row>
    <row r="169" spans="9:10" x14ac:dyDescent="0.45">
      <c r="I169" s="19" t="s">
        <v>87</v>
      </c>
      <c r="J169" s="19"/>
    </row>
    <row r="170" spans="9:10" x14ac:dyDescent="0.45">
      <c r="I170" s="19" t="s">
        <v>88</v>
      </c>
      <c r="J170" s="19"/>
    </row>
    <row r="171" spans="9:10" x14ac:dyDescent="0.45">
      <c r="I171" s="19" t="s">
        <v>89</v>
      </c>
      <c r="J171" s="19"/>
    </row>
    <row r="172" spans="9:10" x14ac:dyDescent="0.45">
      <c r="I172" s="19" t="s">
        <v>91</v>
      </c>
      <c r="J172" s="19"/>
    </row>
    <row r="173" spans="9:10" x14ac:dyDescent="0.45">
      <c r="I173" s="19" t="s">
        <v>459</v>
      </c>
      <c r="J173" s="19"/>
    </row>
    <row r="174" spans="9:10" x14ac:dyDescent="0.45">
      <c r="I174" s="19" t="s">
        <v>472</v>
      </c>
      <c r="J174" s="19"/>
    </row>
    <row r="175" spans="9:10" x14ac:dyDescent="0.45">
      <c r="I175" s="107" t="s">
        <v>816</v>
      </c>
      <c r="J175" s="19"/>
    </row>
    <row r="176" spans="9:10" x14ac:dyDescent="0.45">
      <c r="I176" s="19" t="s">
        <v>297</v>
      </c>
      <c r="J176" s="19"/>
    </row>
    <row r="177" spans="9:10" x14ac:dyDescent="0.45">
      <c r="I177" s="19" t="s">
        <v>92</v>
      </c>
      <c r="J177" s="19"/>
    </row>
    <row r="178" spans="9:10" x14ac:dyDescent="0.45">
      <c r="I178" s="19" t="s">
        <v>983</v>
      </c>
      <c r="J178" s="19"/>
    </row>
    <row r="179" spans="9:10" x14ac:dyDescent="0.45">
      <c r="I179" s="122" t="s">
        <v>865</v>
      </c>
      <c r="J179" s="19"/>
    </row>
    <row r="180" spans="9:10" x14ac:dyDescent="0.45">
      <c r="I180" s="19" t="s">
        <v>298</v>
      </c>
      <c r="J180" s="19"/>
    </row>
    <row r="181" spans="9:10" x14ac:dyDescent="0.45">
      <c r="I181" s="172" t="s">
        <v>941</v>
      </c>
      <c r="J181" s="19"/>
    </row>
    <row r="182" spans="9:10" x14ac:dyDescent="0.45">
      <c r="I182" s="106" t="s">
        <v>857</v>
      </c>
      <c r="J182" s="19"/>
    </row>
    <row r="183" spans="9:10" x14ac:dyDescent="0.45">
      <c r="I183" s="99" t="s">
        <v>741</v>
      </c>
      <c r="J183" s="19"/>
    </row>
    <row r="184" spans="9:10" x14ac:dyDescent="0.45">
      <c r="I184" s="19" t="s">
        <v>93</v>
      </c>
      <c r="J184" s="19"/>
    </row>
    <row r="185" spans="9:10" x14ac:dyDescent="0.45">
      <c r="I185" s="95" t="s">
        <v>757</v>
      </c>
      <c r="J185" s="19"/>
    </row>
    <row r="186" spans="9:10" x14ac:dyDescent="0.45">
      <c r="I186" s="92" t="s">
        <v>666</v>
      </c>
      <c r="J186" s="19"/>
    </row>
    <row r="187" spans="9:10" x14ac:dyDescent="0.45">
      <c r="I187" s="110" t="s">
        <v>815</v>
      </c>
      <c r="J187" s="19"/>
    </row>
    <row r="188" spans="9:10" x14ac:dyDescent="0.45">
      <c r="I188" s="172" t="s">
        <v>943</v>
      </c>
      <c r="J188" s="19"/>
    </row>
    <row r="189" spans="9:10" x14ac:dyDescent="0.45">
      <c r="I189" s="19" t="s">
        <v>746</v>
      </c>
      <c r="J189" s="19"/>
    </row>
    <row r="190" spans="9:10" x14ac:dyDescent="0.45">
      <c r="I190" s="19" t="s">
        <v>763</v>
      </c>
      <c r="J190" s="19"/>
    </row>
    <row r="191" spans="9:10" x14ac:dyDescent="0.45">
      <c r="I191" s="19" t="s">
        <v>94</v>
      </c>
      <c r="J191" s="19"/>
    </row>
    <row r="192" spans="9:10" x14ac:dyDescent="0.45">
      <c r="I192" s="99" t="s">
        <v>743</v>
      </c>
      <c r="J192" s="19"/>
    </row>
    <row r="193" spans="9:10" x14ac:dyDescent="0.45">
      <c r="I193" s="19" t="s">
        <v>599</v>
      </c>
      <c r="J193" s="19"/>
    </row>
    <row r="194" spans="9:10" x14ac:dyDescent="0.45">
      <c r="I194" s="19" t="s">
        <v>903</v>
      </c>
      <c r="J194" s="19"/>
    </row>
    <row r="195" spans="9:10" x14ac:dyDescent="0.45">
      <c r="I195" s="19" t="s">
        <v>95</v>
      </c>
      <c r="J195" s="19"/>
    </row>
    <row r="196" spans="9:10" x14ac:dyDescent="0.45">
      <c r="I196" s="19" t="s">
        <v>1020</v>
      </c>
      <c r="J196" s="19"/>
    </row>
    <row r="197" spans="9:10" x14ac:dyDescent="0.45">
      <c r="I197" s="19" t="s">
        <v>562</v>
      </c>
      <c r="J197" s="19"/>
    </row>
    <row r="198" spans="9:10" x14ac:dyDescent="0.45">
      <c r="I198" s="172" t="s">
        <v>940</v>
      </c>
      <c r="J198" s="19"/>
    </row>
    <row r="199" spans="9:10" x14ac:dyDescent="0.45">
      <c r="I199" s="19" t="s">
        <v>120</v>
      </c>
      <c r="J199" s="19"/>
    </row>
    <row r="200" spans="9:10" x14ac:dyDescent="0.45">
      <c r="I200" s="19" t="s">
        <v>697</v>
      </c>
      <c r="J200" s="19"/>
    </row>
    <row r="201" spans="9:10" x14ac:dyDescent="0.45">
      <c r="I201" s="19" t="s">
        <v>415</v>
      </c>
      <c r="J201" s="19"/>
    </row>
    <row r="202" spans="9:10" x14ac:dyDescent="0.45">
      <c r="I202" s="19" t="s">
        <v>329</v>
      </c>
      <c r="J202" s="19"/>
    </row>
    <row r="203" spans="9:10" x14ac:dyDescent="0.45">
      <c r="I203" s="19" t="s">
        <v>97</v>
      </c>
      <c r="J203" s="19"/>
    </row>
    <row r="204" spans="9:10" x14ac:dyDescent="0.45">
      <c r="I204" s="19" t="s">
        <v>468</v>
      </c>
      <c r="J204" s="19"/>
    </row>
    <row r="205" spans="9:10" x14ac:dyDescent="0.45">
      <c r="I205" s="95" t="s">
        <v>760</v>
      </c>
      <c r="J205" s="19"/>
    </row>
    <row r="206" spans="9:10" x14ac:dyDescent="0.45">
      <c r="I206" s="93" t="s">
        <v>840</v>
      </c>
      <c r="J206" s="19"/>
    </row>
    <row r="207" spans="9:10" x14ac:dyDescent="0.45">
      <c r="I207" s="226" t="s">
        <v>1053</v>
      </c>
      <c r="J207" s="19"/>
    </row>
    <row r="208" spans="9:10" x14ac:dyDescent="0.45">
      <c r="I208" s="19" t="s">
        <v>300</v>
      </c>
      <c r="J208" s="19"/>
    </row>
    <row r="209" spans="9:10" x14ac:dyDescent="0.45">
      <c r="I209" s="19" t="s">
        <v>98</v>
      </c>
      <c r="J209" s="19"/>
    </row>
    <row r="210" spans="9:10" x14ac:dyDescent="0.45">
      <c r="I210" s="19" t="s">
        <v>1001</v>
      </c>
      <c r="J210" s="19"/>
    </row>
    <row r="211" spans="9:10" x14ac:dyDescent="0.45">
      <c r="I211" s="19" t="s">
        <v>936</v>
      </c>
      <c r="J211" s="19"/>
    </row>
    <row r="212" spans="9:10" x14ac:dyDescent="0.45">
      <c r="I212" s="95" t="s">
        <v>759</v>
      </c>
      <c r="J212" s="19"/>
    </row>
    <row r="213" spans="9:10" x14ac:dyDescent="0.45">
      <c r="I213" s="176" t="s">
        <v>921</v>
      </c>
      <c r="J213" s="19"/>
    </row>
    <row r="214" spans="9:10" x14ac:dyDescent="0.45">
      <c r="I214" s="19" t="s">
        <v>440</v>
      </c>
      <c r="J214" s="19"/>
    </row>
    <row r="215" spans="9:10" x14ac:dyDescent="0.45">
      <c r="I215" s="19" t="s">
        <v>301</v>
      </c>
      <c r="J215" s="19"/>
    </row>
    <row r="216" spans="9:10" x14ac:dyDescent="0.45">
      <c r="I216" s="19" t="s">
        <v>303</v>
      </c>
      <c r="J216" s="19"/>
    </row>
    <row r="217" spans="9:10" x14ac:dyDescent="0.45">
      <c r="I217" s="228" t="s">
        <v>1039</v>
      </c>
      <c r="J217" s="19"/>
    </row>
    <row r="218" spans="9:10" x14ac:dyDescent="0.45">
      <c r="I218" s="19" t="s">
        <v>926</v>
      </c>
      <c r="J218" s="19"/>
    </row>
    <row r="219" spans="9:10" x14ac:dyDescent="0.45">
      <c r="I219" s="19" t="s">
        <v>99</v>
      </c>
      <c r="J219" s="19"/>
    </row>
    <row r="220" spans="9:10" x14ac:dyDescent="0.45">
      <c r="I220" s="19" t="s">
        <v>845</v>
      </c>
      <c r="J220" s="19"/>
    </row>
    <row r="221" spans="9:10" x14ac:dyDescent="0.45">
      <c r="I221" s="19" t="s">
        <v>101</v>
      </c>
      <c r="J221" s="19"/>
    </row>
    <row r="222" spans="9:10" x14ac:dyDescent="0.45">
      <c r="I222" s="19" t="s">
        <v>304</v>
      </c>
      <c r="J222" s="19"/>
    </row>
    <row r="223" spans="9:10" x14ac:dyDescent="0.45">
      <c r="I223" s="19" t="s">
        <v>306</v>
      </c>
      <c r="J223" s="19"/>
    </row>
    <row r="224" spans="9:10" x14ac:dyDescent="0.45">
      <c r="I224" s="104" t="s">
        <v>720</v>
      </c>
      <c r="J224" s="19"/>
    </row>
    <row r="225" spans="9:10" x14ac:dyDescent="0.45">
      <c r="I225" s="19" t="s">
        <v>102</v>
      </c>
      <c r="J225" s="19"/>
    </row>
    <row r="226" spans="9:10" x14ac:dyDescent="0.45">
      <c r="I226" s="19" t="s">
        <v>420</v>
      </c>
      <c r="J226" s="19"/>
    </row>
    <row r="227" spans="9:10" x14ac:dyDescent="0.45">
      <c r="I227" s="19" t="s">
        <v>104</v>
      </c>
      <c r="J227" s="19"/>
    </row>
    <row r="228" spans="9:10" x14ac:dyDescent="0.45">
      <c r="I228" s="19" t="s">
        <v>106</v>
      </c>
      <c r="J228" s="19"/>
    </row>
    <row r="229" spans="9:10" x14ac:dyDescent="0.45">
      <c r="I229" s="19" t="s">
        <v>473</v>
      </c>
      <c r="J229" s="19"/>
    </row>
    <row r="230" spans="9:10" x14ac:dyDescent="0.45">
      <c r="I230" s="168" t="s">
        <v>1005</v>
      </c>
      <c r="J230" s="19"/>
    </row>
    <row r="231" spans="9:10" x14ac:dyDescent="0.45">
      <c r="I231" s="19" t="s">
        <v>107</v>
      </c>
      <c r="J231" s="19"/>
    </row>
    <row r="232" spans="9:10" x14ac:dyDescent="0.45">
      <c r="I232" s="112" t="s">
        <v>658</v>
      </c>
      <c r="J232" s="19"/>
    </row>
    <row r="233" spans="9:10" x14ac:dyDescent="0.45">
      <c r="I233" s="19" t="s">
        <v>478</v>
      </c>
      <c r="J233" s="19"/>
    </row>
    <row r="234" spans="9:10" x14ac:dyDescent="0.45">
      <c r="I234" s="168" t="s">
        <v>1003</v>
      </c>
      <c r="J234" s="19"/>
    </row>
    <row r="235" spans="9:10" x14ac:dyDescent="0.45">
      <c r="I235" s="91" t="s">
        <v>690</v>
      </c>
      <c r="J235" s="19"/>
    </row>
    <row r="236" spans="9:10" x14ac:dyDescent="0.45">
      <c r="I236" s="169" t="s">
        <v>876</v>
      </c>
      <c r="J236" s="19"/>
    </row>
    <row r="237" spans="9:10" x14ac:dyDescent="0.45">
      <c r="I237" s="19" t="s">
        <v>476</v>
      </c>
      <c r="J237" s="19"/>
    </row>
    <row r="238" spans="9:10" x14ac:dyDescent="0.45">
      <c r="I238" s="175" t="s">
        <v>917</v>
      </c>
      <c r="J238" s="19"/>
    </row>
    <row r="239" spans="9:10" x14ac:dyDescent="0.45">
      <c r="I239" s="172" t="s">
        <v>799</v>
      </c>
      <c r="J239" s="19"/>
    </row>
    <row r="240" spans="9:10" x14ac:dyDescent="0.45">
      <c r="I240" s="19" t="s">
        <v>11</v>
      </c>
      <c r="J240" s="19"/>
    </row>
    <row r="241" spans="9:10" x14ac:dyDescent="0.45">
      <c r="I241" s="19" t="s">
        <v>927</v>
      </c>
      <c r="J241" s="19"/>
    </row>
    <row r="242" spans="9:10" x14ac:dyDescent="0.45">
      <c r="I242" s="227" t="s">
        <v>1034</v>
      </c>
      <c r="J242" s="19"/>
    </row>
    <row r="243" spans="9:10" x14ac:dyDescent="0.45">
      <c r="I243" s="19" t="s">
        <v>355</v>
      </c>
      <c r="J243" s="19"/>
    </row>
    <row r="244" spans="9:10" x14ac:dyDescent="0.45">
      <c r="I244" s="87" t="s">
        <v>853</v>
      </c>
      <c r="J244" s="19"/>
    </row>
    <row r="245" spans="9:10" x14ac:dyDescent="0.45">
      <c r="I245" s="19" t="s">
        <v>261</v>
      </c>
      <c r="J245" s="19"/>
    </row>
    <row r="246" spans="9:10" x14ac:dyDescent="0.45">
      <c r="I246" s="19" t="s">
        <v>1028</v>
      </c>
      <c r="J246" s="19"/>
    </row>
    <row r="247" spans="9:10" x14ac:dyDescent="0.45">
      <c r="I247" s="19" t="s">
        <v>233</v>
      </c>
      <c r="J247" s="19"/>
    </row>
    <row r="248" spans="9:10" x14ac:dyDescent="0.45">
      <c r="I248" s="19" t="s">
        <v>498</v>
      </c>
      <c r="J248" s="19"/>
    </row>
    <row r="249" spans="9:10" x14ac:dyDescent="0.45">
      <c r="I249" s="19" t="s">
        <v>405</v>
      </c>
      <c r="J249" s="19"/>
    </row>
    <row r="250" spans="9:10" x14ac:dyDescent="0.45">
      <c r="I250" s="168" t="s">
        <v>1002</v>
      </c>
      <c r="J250" s="19"/>
    </row>
    <row r="251" spans="9:10" x14ac:dyDescent="0.45">
      <c r="I251" s="19" t="s">
        <v>358</v>
      </c>
      <c r="J251" s="19"/>
    </row>
    <row r="252" spans="9:10" x14ac:dyDescent="0.45">
      <c r="I252" s="19" t="s">
        <v>928</v>
      </c>
      <c r="J252" s="19"/>
    </row>
    <row r="253" spans="9:10" x14ac:dyDescent="0.45">
      <c r="I253" s="178" t="s">
        <v>871</v>
      </c>
      <c r="J253" s="19"/>
    </row>
    <row r="254" spans="9:10" x14ac:dyDescent="0.45">
      <c r="I254" s="175" t="s">
        <v>916</v>
      </c>
      <c r="J254" s="19"/>
    </row>
    <row r="255" spans="9:10" x14ac:dyDescent="0.45">
      <c r="I255" s="19" t="s">
        <v>429</v>
      </c>
      <c r="J255" s="19"/>
    </row>
    <row r="256" spans="9:10" x14ac:dyDescent="0.45">
      <c r="I256" s="19" t="s">
        <v>383</v>
      </c>
      <c r="J256" s="19"/>
    </row>
    <row r="257" spans="9:10" x14ac:dyDescent="0.45">
      <c r="I257" s="102" t="s">
        <v>847</v>
      </c>
      <c r="J257" s="19"/>
    </row>
    <row r="258" spans="9:10" x14ac:dyDescent="0.45">
      <c r="I258" s="19" t="s">
        <v>977</v>
      </c>
      <c r="J258" s="19"/>
    </row>
    <row r="259" spans="9:10" x14ac:dyDescent="0.45">
      <c r="I259" s="19" t="s">
        <v>455</v>
      </c>
      <c r="J259" s="19"/>
    </row>
    <row r="260" spans="9:10" x14ac:dyDescent="0.45">
      <c r="I260" s="104" t="s">
        <v>722</v>
      </c>
      <c r="J260" s="19"/>
    </row>
    <row r="261" spans="9:10" x14ac:dyDescent="0.45">
      <c r="I261" s="169" t="s">
        <v>877</v>
      </c>
      <c r="J261" s="19"/>
    </row>
    <row r="262" spans="9:10" x14ac:dyDescent="0.45">
      <c r="I262" s="19" t="s">
        <v>137</v>
      </c>
      <c r="J262" s="19"/>
    </row>
    <row r="263" spans="9:10" x14ac:dyDescent="0.45">
      <c r="I263" s="19" t="s">
        <v>362</v>
      </c>
      <c r="J263" s="19"/>
    </row>
    <row r="264" spans="9:10" x14ac:dyDescent="0.45">
      <c r="I264" s="168" t="s">
        <v>981</v>
      </c>
      <c r="J264" s="19"/>
    </row>
    <row r="265" spans="9:10" x14ac:dyDescent="0.45">
      <c r="I265" s="19" t="s">
        <v>1058</v>
      </c>
      <c r="J265" s="19"/>
    </row>
    <row r="266" spans="9:10" x14ac:dyDescent="0.45">
      <c r="I266" s="19" t="s">
        <v>113</v>
      </c>
      <c r="J266" s="19"/>
    </row>
    <row r="267" spans="9:10" x14ac:dyDescent="0.45">
      <c r="I267" s="104" t="s">
        <v>726</v>
      </c>
      <c r="J267" s="19"/>
    </row>
    <row r="268" spans="9:10" x14ac:dyDescent="0.45">
      <c r="I268" s="19" t="s">
        <v>765</v>
      </c>
      <c r="J268" s="19"/>
    </row>
    <row r="269" spans="9:10" x14ac:dyDescent="0.45">
      <c r="I269" s="19" t="s">
        <v>416</v>
      </c>
      <c r="J269" s="19"/>
    </row>
    <row r="270" spans="9:10" x14ac:dyDescent="0.45">
      <c r="I270" s="19" t="s">
        <v>441</v>
      </c>
      <c r="J270" s="19"/>
    </row>
    <row r="271" spans="9:10" x14ac:dyDescent="0.45">
      <c r="I271" s="19" t="s">
        <v>648</v>
      </c>
      <c r="J271" s="19"/>
    </row>
    <row r="272" spans="9:10" x14ac:dyDescent="0.45">
      <c r="I272" s="19" t="s">
        <v>465</v>
      </c>
      <c r="J272" s="19"/>
    </row>
    <row r="273" spans="9:10" x14ac:dyDescent="0.45">
      <c r="I273" s="19" t="s">
        <v>114</v>
      </c>
      <c r="J273" s="19"/>
    </row>
    <row r="274" spans="9:10" x14ac:dyDescent="0.45">
      <c r="I274" s="19" t="s">
        <v>1043</v>
      </c>
      <c r="J274" s="19"/>
    </row>
    <row r="275" spans="9:10" x14ac:dyDescent="0.45">
      <c r="I275" s="180" t="s">
        <v>930</v>
      </c>
      <c r="J275" s="19"/>
    </row>
    <row r="276" spans="9:10" x14ac:dyDescent="0.45">
      <c r="I276" s="19" t="s">
        <v>611</v>
      </c>
      <c r="J276" s="19"/>
    </row>
    <row r="277" spans="9:10" x14ac:dyDescent="0.45">
      <c r="I277" s="19" t="s">
        <v>224</v>
      </c>
      <c r="J277" s="19"/>
    </row>
    <row r="278" spans="9:10" x14ac:dyDescent="0.45">
      <c r="I278" s="177" t="s">
        <v>924</v>
      </c>
      <c r="J278" s="19"/>
    </row>
    <row r="279" spans="9:10" x14ac:dyDescent="0.45">
      <c r="I279" s="29" t="s">
        <v>576</v>
      </c>
      <c r="J279" s="19"/>
    </row>
    <row r="280" spans="9:10" x14ac:dyDescent="0.45">
      <c r="I280" s="19" t="s">
        <v>152</v>
      </c>
      <c r="J280" s="19"/>
    </row>
    <row r="281" spans="9:10" x14ac:dyDescent="0.45">
      <c r="I281" s="182" t="s">
        <v>823</v>
      </c>
      <c r="J281" s="19"/>
    </row>
    <row r="282" spans="9:10" x14ac:dyDescent="0.45">
      <c r="I282" s="19" t="s">
        <v>430</v>
      </c>
      <c r="J282" s="19"/>
    </row>
    <row r="283" spans="9:10" x14ac:dyDescent="0.45">
      <c r="I283" s="19" t="s">
        <v>153</v>
      </c>
      <c r="J283" s="19"/>
    </row>
    <row r="284" spans="9:10" x14ac:dyDescent="0.45">
      <c r="I284" s="19" t="s">
        <v>1051</v>
      </c>
      <c r="J284" s="19"/>
    </row>
    <row r="285" spans="9:10" x14ac:dyDescent="0.45">
      <c r="I285" s="114" t="s">
        <v>745</v>
      </c>
      <c r="J285" s="19"/>
    </row>
    <row r="286" spans="9:10" x14ac:dyDescent="0.45">
      <c r="I286" s="19" t="s">
        <v>931</v>
      </c>
      <c r="J286" s="19"/>
    </row>
    <row r="287" spans="9:10" x14ac:dyDescent="0.45">
      <c r="I287" s="100" t="s">
        <v>733</v>
      </c>
      <c r="J287" s="19"/>
    </row>
    <row r="288" spans="9:10" x14ac:dyDescent="0.45">
      <c r="I288" s="100" t="s">
        <v>731</v>
      </c>
      <c r="J288" s="19"/>
    </row>
    <row r="289" spans="9:10" x14ac:dyDescent="0.45">
      <c r="I289" s="19" t="s">
        <v>466</v>
      </c>
      <c r="J289" s="19"/>
    </row>
    <row r="290" spans="9:10" x14ac:dyDescent="0.45">
      <c r="I290" s="86" t="s">
        <v>705</v>
      </c>
      <c r="J290" s="19"/>
    </row>
    <row r="291" spans="9:10" x14ac:dyDescent="0.45">
      <c r="I291" s="19" t="s">
        <v>116</v>
      </c>
      <c r="J291" s="19"/>
    </row>
    <row r="292" spans="9:10" x14ac:dyDescent="0.45">
      <c r="I292" s="29" t="s">
        <v>573</v>
      </c>
      <c r="J292" s="19"/>
    </row>
    <row r="293" spans="9:10" x14ac:dyDescent="0.45">
      <c r="I293" s="103" t="s">
        <v>660</v>
      </c>
      <c r="J293" s="19"/>
    </row>
    <row r="294" spans="9:10" x14ac:dyDescent="0.45">
      <c r="I294" s="97" t="s">
        <v>748</v>
      </c>
      <c r="J294" s="19"/>
    </row>
    <row r="295" spans="9:10" x14ac:dyDescent="0.45">
      <c r="I295" s="105" t="s">
        <v>600</v>
      </c>
      <c r="J295" s="19"/>
    </row>
    <row r="296" spans="9:10" x14ac:dyDescent="0.45">
      <c r="I296" s="19" t="s">
        <v>307</v>
      </c>
      <c r="J296" s="19"/>
    </row>
    <row r="297" spans="9:10" x14ac:dyDescent="0.45">
      <c r="I297" s="19" t="s">
        <v>394</v>
      </c>
      <c r="J297" s="19"/>
    </row>
    <row r="298" spans="9:10" x14ac:dyDescent="0.45">
      <c r="I298" s="19" t="s">
        <v>497</v>
      </c>
      <c r="J298" s="19"/>
    </row>
    <row r="299" spans="9:10" x14ac:dyDescent="0.45">
      <c r="I299" s="169" t="s">
        <v>879</v>
      </c>
      <c r="J299" s="19"/>
    </row>
    <row r="300" spans="9:10" x14ac:dyDescent="0.45">
      <c r="I300" s="93" t="s">
        <v>836</v>
      </c>
      <c r="J300" s="19"/>
    </row>
    <row r="301" spans="9:10" x14ac:dyDescent="0.45">
      <c r="I301" s="19" t="s">
        <v>951</v>
      </c>
      <c r="J301" s="19"/>
    </row>
    <row r="302" spans="9:10" x14ac:dyDescent="0.45">
      <c r="I302" s="108" t="s">
        <v>817</v>
      </c>
      <c r="J302" s="19"/>
    </row>
    <row r="303" spans="9:10" x14ac:dyDescent="0.45">
      <c r="I303" s="19" t="s">
        <v>354</v>
      </c>
      <c r="J303" s="19"/>
    </row>
    <row r="304" spans="9:10" x14ac:dyDescent="0.45">
      <c r="I304" s="19" t="s">
        <v>119</v>
      </c>
      <c r="J304" s="19"/>
    </row>
    <row r="305" spans="9:10" x14ac:dyDescent="0.45">
      <c r="I305" s="183" t="s">
        <v>1000</v>
      </c>
      <c r="J305" s="183"/>
    </row>
    <row r="306" spans="9:10" x14ac:dyDescent="0.45">
      <c r="I306" s="104" t="s">
        <v>723</v>
      </c>
      <c r="J306" s="19"/>
    </row>
    <row r="307" spans="9:10" x14ac:dyDescent="0.45">
      <c r="I307" s="19" t="s">
        <v>121</v>
      </c>
      <c r="J307" s="19"/>
    </row>
    <row r="308" spans="9:10" x14ac:dyDescent="0.45">
      <c r="I308" s="169" t="s">
        <v>878</v>
      </c>
      <c r="J308" s="19"/>
    </row>
    <row r="309" spans="9:10" x14ac:dyDescent="0.45">
      <c r="I309" s="91" t="s">
        <v>692</v>
      </c>
      <c r="J309" s="19"/>
    </row>
    <row r="310" spans="9:10" x14ac:dyDescent="0.45">
      <c r="I310" s="19" t="s">
        <v>389</v>
      </c>
      <c r="J310" s="19"/>
    </row>
    <row r="311" spans="9:10" x14ac:dyDescent="0.45">
      <c r="I311" s="168" t="s">
        <v>1012</v>
      </c>
      <c r="J311" s="19"/>
    </row>
    <row r="312" spans="9:10" x14ac:dyDescent="0.45">
      <c r="I312" s="19" t="s">
        <v>122</v>
      </c>
      <c r="J312" s="19"/>
    </row>
    <row r="313" spans="9:10" x14ac:dyDescent="0.45">
      <c r="I313" s="226" t="s">
        <v>1050</v>
      </c>
      <c r="J313" s="19"/>
    </row>
    <row r="314" spans="9:10" x14ac:dyDescent="0.45">
      <c r="I314" s="19" t="s">
        <v>123</v>
      </c>
      <c r="J314" s="19"/>
    </row>
    <row r="315" spans="9:10" x14ac:dyDescent="0.45">
      <c r="I315" s="19" t="s">
        <v>1027</v>
      </c>
      <c r="J315" s="19"/>
    </row>
    <row r="316" spans="9:10" x14ac:dyDescent="0.45">
      <c r="I316" s="19" t="s">
        <v>124</v>
      </c>
      <c r="J316" s="19"/>
    </row>
    <row r="317" spans="9:10" x14ac:dyDescent="0.45">
      <c r="I317" s="19" t="s">
        <v>69</v>
      </c>
      <c r="J317" s="19"/>
    </row>
    <row r="318" spans="9:10" x14ac:dyDescent="0.45">
      <c r="I318" s="90" t="s">
        <v>653</v>
      </c>
      <c r="J318" s="19"/>
    </row>
    <row r="319" spans="9:10" x14ac:dyDescent="0.45">
      <c r="I319" s="19" t="s">
        <v>381</v>
      </c>
      <c r="J319" s="19"/>
    </row>
    <row r="320" spans="9:10" x14ac:dyDescent="0.45">
      <c r="I320" s="29" t="s">
        <v>571</v>
      </c>
      <c r="J320" s="19"/>
    </row>
    <row r="321" spans="9:10" x14ac:dyDescent="0.45">
      <c r="I321" s="19" t="s">
        <v>125</v>
      </c>
      <c r="J321" s="19"/>
    </row>
    <row r="322" spans="9:10" x14ac:dyDescent="0.45">
      <c r="I322" s="19" t="s">
        <v>126</v>
      </c>
      <c r="J322" s="19"/>
    </row>
    <row r="323" spans="9:10" x14ac:dyDescent="0.45">
      <c r="I323" s="175" t="s">
        <v>915</v>
      </c>
      <c r="J323" s="19"/>
    </row>
    <row r="324" spans="9:10" x14ac:dyDescent="0.45">
      <c r="I324" s="19" t="s">
        <v>450</v>
      </c>
      <c r="J324" s="19"/>
    </row>
    <row r="325" spans="9:10" x14ac:dyDescent="0.45">
      <c r="I325" s="19" t="s">
        <v>308</v>
      </c>
      <c r="J325" s="19"/>
    </row>
    <row r="326" spans="9:10" x14ac:dyDescent="0.45">
      <c r="I326" s="96" t="s">
        <v>713</v>
      </c>
      <c r="J326" s="19"/>
    </row>
    <row r="327" spans="9:10" x14ac:dyDescent="0.45">
      <c r="I327" s="19" t="s">
        <v>485</v>
      </c>
      <c r="J327" s="19"/>
    </row>
    <row r="328" spans="9:10" x14ac:dyDescent="0.45">
      <c r="I328" s="88" t="s">
        <v>698</v>
      </c>
      <c r="J328" s="19"/>
    </row>
    <row r="329" spans="9:10" x14ac:dyDescent="0.45">
      <c r="I329" s="168" t="s">
        <v>980</v>
      </c>
      <c r="J329" s="19"/>
    </row>
    <row r="330" spans="9:10" x14ac:dyDescent="0.45">
      <c r="I330" s="19" t="s">
        <v>127</v>
      </c>
      <c r="J330" s="19"/>
    </row>
    <row r="331" spans="9:10" x14ac:dyDescent="0.45">
      <c r="I331" s="19" t="s">
        <v>309</v>
      </c>
      <c r="J331" s="19"/>
    </row>
    <row r="332" spans="9:10" x14ac:dyDescent="0.45">
      <c r="I332" s="103" t="s">
        <v>661</v>
      </c>
      <c r="J332" s="19"/>
    </row>
    <row r="333" spans="9:10" x14ac:dyDescent="0.45">
      <c r="I333" s="19" t="s">
        <v>447</v>
      </c>
      <c r="J333" s="19"/>
    </row>
    <row r="334" spans="9:10" x14ac:dyDescent="0.45">
      <c r="I334" s="19" t="s">
        <v>975</v>
      </c>
      <c r="J334" s="19"/>
    </row>
    <row r="335" spans="9:10" x14ac:dyDescent="0.45">
      <c r="I335" s="19" t="s">
        <v>423</v>
      </c>
      <c r="J335" s="19"/>
    </row>
    <row r="336" spans="9:10" x14ac:dyDescent="0.45">
      <c r="I336" s="90" t="s">
        <v>663</v>
      </c>
      <c r="J336" s="19"/>
    </row>
    <row r="337" spans="9:10" x14ac:dyDescent="0.45">
      <c r="I337" s="19" t="s">
        <v>131</v>
      </c>
      <c r="J337" s="19"/>
    </row>
    <row r="338" spans="9:10" x14ac:dyDescent="0.45">
      <c r="I338" s="19" t="s">
        <v>311</v>
      </c>
      <c r="J338" s="19"/>
    </row>
    <row r="339" spans="9:10" x14ac:dyDescent="0.45">
      <c r="I339" s="19" t="s">
        <v>855</v>
      </c>
      <c r="J339" s="19"/>
    </row>
    <row r="340" spans="9:10" x14ac:dyDescent="0.45">
      <c r="I340" s="100" t="s">
        <v>735</v>
      </c>
      <c r="J340" s="19"/>
    </row>
    <row r="341" spans="9:10" x14ac:dyDescent="0.45">
      <c r="I341" s="19" t="s">
        <v>467</v>
      </c>
      <c r="J341" s="19"/>
    </row>
    <row r="342" spans="9:10" x14ac:dyDescent="0.45">
      <c r="I342" s="19" t="s">
        <v>133</v>
      </c>
      <c r="J342" s="19"/>
    </row>
    <row r="343" spans="9:10" x14ac:dyDescent="0.45">
      <c r="I343" s="168" t="s">
        <v>1019</v>
      </c>
      <c r="J343" s="19"/>
    </row>
    <row r="344" spans="9:10" x14ac:dyDescent="0.45">
      <c r="I344" s="19" t="s">
        <v>860</v>
      </c>
      <c r="J344" s="19"/>
    </row>
    <row r="345" spans="9:10" x14ac:dyDescent="0.45">
      <c r="I345" s="88" t="s">
        <v>701</v>
      </c>
      <c r="J345" s="19"/>
    </row>
    <row r="346" spans="9:10" x14ac:dyDescent="0.45">
      <c r="I346" s="99" t="s">
        <v>742</v>
      </c>
      <c r="J346" s="19"/>
    </row>
    <row r="347" spans="9:10" x14ac:dyDescent="0.45">
      <c r="I347" s="168" t="s">
        <v>984</v>
      </c>
      <c r="J347" s="19"/>
    </row>
    <row r="348" spans="9:10" x14ac:dyDescent="0.45">
      <c r="I348" s="19" t="s">
        <v>872</v>
      </c>
      <c r="J348" s="19"/>
    </row>
    <row r="349" spans="9:10" x14ac:dyDescent="0.45">
      <c r="I349" s="33" t="s">
        <v>134</v>
      </c>
      <c r="J349" s="19"/>
    </row>
    <row r="350" spans="9:10" x14ac:dyDescent="0.45">
      <c r="I350" s="19" t="s">
        <v>390</v>
      </c>
      <c r="J350" s="19"/>
    </row>
    <row r="351" spans="9:10" x14ac:dyDescent="0.45">
      <c r="I351" s="93" t="s">
        <v>835</v>
      </c>
      <c r="J351" s="19"/>
    </row>
    <row r="352" spans="9:10" x14ac:dyDescent="0.45">
      <c r="I352" s="19" t="s">
        <v>396</v>
      </c>
      <c r="J352" s="19"/>
    </row>
    <row r="353" spans="9:10" x14ac:dyDescent="0.45">
      <c r="I353" s="19" t="s">
        <v>135</v>
      </c>
      <c r="J353" s="19"/>
    </row>
    <row r="354" spans="9:10" x14ac:dyDescent="0.45">
      <c r="I354" s="19" t="s">
        <v>136</v>
      </c>
      <c r="J354" s="19"/>
    </row>
    <row r="355" spans="9:10" x14ac:dyDescent="0.45">
      <c r="I355" s="29" t="s">
        <v>592</v>
      </c>
      <c r="J355" s="19"/>
    </row>
    <row r="356" spans="9:10" x14ac:dyDescent="0.45">
      <c r="I356" s="33" t="s">
        <v>484</v>
      </c>
      <c r="J356" s="19"/>
    </row>
    <row r="357" spans="9:10" x14ac:dyDescent="0.45">
      <c r="I357" s="19" t="s">
        <v>811</v>
      </c>
      <c r="J357" s="19"/>
    </row>
    <row r="358" spans="9:10" x14ac:dyDescent="0.45">
      <c r="I358" s="19" t="s">
        <v>492</v>
      </c>
      <c r="J358" s="19"/>
    </row>
    <row r="359" spans="9:10" x14ac:dyDescent="0.45">
      <c r="I359" s="19" t="s">
        <v>1037</v>
      </c>
      <c r="J359" s="19"/>
    </row>
    <row r="360" spans="9:10" x14ac:dyDescent="0.45">
      <c r="I360" s="33" t="s">
        <v>312</v>
      </c>
      <c r="J360" s="19"/>
    </row>
    <row r="361" spans="9:10" x14ac:dyDescent="0.45">
      <c r="I361" s="19" t="s">
        <v>496</v>
      </c>
      <c r="J361" s="19"/>
    </row>
    <row r="362" spans="9:10" x14ac:dyDescent="0.45">
      <c r="I362" s="19" t="s">
        <v>796</v>
      </c>
      <c r="J362" s="19"/>
    </row>
    <row r="363" spans="9:10" x14ac:dyDescent="0.45">
      <c r="I363" s="19" t="s">
        <v>138</v>
      </c>
      <c r="J363" s="19"/>
    </row>
    <row r="364" spans="9:10" x14ac:dyDescent="0.45">
      <c r="I364" s="19" t="s">
        <v>139</v>
      </c>
      <c r="J364" s="19"/>
    </row>
    <row r="365" spans="9:10" x14ac:dyDescent="0.45">
      <c r="I365" s="19" t="s">
        <v>483</v>
      </c>
      <c r="J365" s="19"/>
    </row>
    <row r="366" spans="9:10" x14ac:dyDescent="0.45">
      <c r="I366" s="19" t="s">
        <v>428</v>
      </c>
      <c r="J366" s="19"/>
    </row>
    <row r="367" spans="9:10" x14ac:dyDescent="0.45">
      <c r="I367" s="33" t="s">
        <v>140</v>
      </c>
      <c r="J367" s="19"/>
    </row>
    <row r="368" spans="9:10" x14ac:dyDescent="0.45">
      <c r="I368" s="19" t="s">
        <v>141</v>
      </c>
      <c r="J368" s="19"/>
    </row>
    <row r="369" spans="9:10" x14ac:dyDescent="0.45">
      <c r="I369" s="19" t="s">
        <v>144</v>
      </c>
      <c r="J369" s="19"/>
    </row>
    <row r="370" spans="9:10" x14ac:dyDescent="0.45">
      <c r="I370" s="19" t="s">
        <v>145</v>
      </c>
      <c r="J370" s="19"/>
    </row>
    <row r="371" spans="9:10" x14ac:dyDescent="0.45">
      <c r="I371" s="19" t="s">
        <v>410</v>
      </c>
      <c r="J371" s="19"/>
    </row>
    <row r="372" spans="9:10" x14ac:dyDescent="0.45">
      <c r="I372" s="228" t="s">
        <v>1041</v>
      </c>
      <c r="J372" s="19"/>
    </row>
    <row r="373" spans="9:10" x14ac:dyDescent="0.45">
      <c r="I373" s="19" t="s">
        <v>397</v>
      </c>
      <c r="J373" s="19"/>
    </row>
    <row r="374" spans="9:10" x14ac:dyDescent="0.45">
      <c r="I374" s="19" t="s">
        <v>553</v>
      </c>
      <c r="J374" s="19"/>
    </row>
    <row r="375" spans="9:10" x14ac:dyDescent="0.45">
      <c r="I375" s="227" t="s">
        <v>1032</v>
      </c>
      <c r="J375" s="19"/>
    </row>
    <row r="376" spans="9:10" x14ac:dyDescent="0.45">
      <c r="I376" s="19" t="s">
        <v>147</v>
      </c>
      <c r="J376" s="19"/>
    </row>
    <row r="377" spans="9:10" x14ac:dyDescent="0.45">
      <c r="I377" s="19" t="s">
        <v>439</v>
      </c>
      <c r="J377" s="19"/>
    </row>
    <row r="378" spans="9:10" x14ac:dyDescent="0.45">
      <c r="I378" s="19" t="s">
        <v>148</v>
      </c>
      <c r="J378" s="19"/>
    </row>
    <row r="379" spans="9:10" x14ac:dyDescent="0.45">
      <c r="I379" s="19" t="s">
        <v>813</v>
      </c>
      <c r="J379" s="19"/>
    </row>
    <row r="380" spans="9:10" x14ac:dyDescent="0.45">
      <c r="I380" s="112" t="s">
        <v>656</v>
      </c>
      <c r="J380" s="19"/>
    </row>
    <row r="381" spans="9:10" x14ac:dyDescent="0.45">
      <c r="I381" s="19" t="s">
        <v>149</v>
      </c>
      <c r="J381" s="19"/>
    </row>
    <row r="382" spans="9:10" x14ac:dyDescent="0.45">
      <c r="I382" s="19" t="s">
        <v>952</v>
      </c>
      <c r="J382" s="19"/>
    </row>
    <row r="383" spans="9:10" x14ac:dyDescent="0.45">
      <c r="I383" s="19" t="s">
        <v>464</v>
      </c>
      <c r="J383" s="19"/>
    </row>
    <row r="384" spans="9:10" x14ac:dyDescent="0.45">
      <c r="I384" s="19" t="s">
        <v>41</v>
      </c>
      <c r="J384" s="19"/>
    </row>
    <row r="385" spans="9:10" x14ac:dyDescent="0.45">
      <c r="I385" s="19" t="s">
        <v>151</v>
      </c>
      <c r="J385" s="19"/>
    </row>
    <row r="386" spans="9:10" x14ac:dyDescent="0.45">
      <c r="I386" s="167" t="s">
        <v>902</v>
      </c>
      <c r="J386" s="19"/>
    </row>
    <row r="387" spans="9:10" x14ac:dyDescent="0.45">
      <c r="I387" s="19" t="s">
        <v>154</v>
      </c>
      <c r="J387" s="19"/>
    </row>
    <row r="388" spans="9:10" x14ac:dyDescent="0.45">
      <c r="I388" s="166" t="s">
        <v>934</v>
      </c>
      <c r="J388" s="19"/>
    </row>
    <row r="389" spans="9:10" x14ac:dyDescent="0.45">
      <c r="I389" s="19" t="s">
        <v>155</v>
      </c>
      <c r="J389" s="19"/>
    </row>
    <row r="390" spans="9:10" x14ac:dyDescent="0.45">
      <c r="I390" s="19" t="s">
        <v>156</v>
      </c>
      <c r="J390" s="19"/>
    </row>
    <row r="391" spans="9:10" x14ac:dyDescent="0.45">
      <c r="I391" s="19" t="s">
        <v>891</v>
      </c>
      <c r="J391" s="19"/>
    </row>
    <row r="392" spans="9:10" x14ac:dyDescent="0.45">
      <c r="I392" s="102" t="s">
        <v>842</v>
      </c>
      <c r="J392" s="19"/>
    </row>
    <row r="393" spans="9:10" x14ac:dyDescent="0.45">
      <c r="I393" s="19" t="s">
        <v>157</v>
      </c>
      <c r="J393" s="19"/>
    </row>
    <row r="394" spans="9:10" x14ac:dyDescent="0.45">
      <c r="I394" s="19" t="s">
        <v>554</v>
      </c>
      <c r="J394" s="19"/>
    </row>
    <row r="395" spans="9:10" x14ac:dyDescent="0.45">
      <c r="I395" s="19" t="s">
        <v>158</v>
      </c>
      <c r="J395" s="19"/>
    </row>
    <row r="396" spans="9:10" x14ac:dyDescent="0.45">
      <c r="I396" s="172" t="s">
        <v>939</v>
      </c>
      <c r="J396" s="19"/>
    </row>
    <row r="397" spans="9:10" x14ac:dyDescent="0.45">
      <c r="I397" s="227" t="s">
        <v>1031</v>
      </c>
      <c r="J397" s="19"/>
    </row>
    <row r="398" spans="9:10" x14ac:dyDescent="0.45">
      <c r="I398" s="19" t="s">
        <v>159</v>
      </c>
      <c r="J398" s="19"/>
    </row>
    <row r="399" spans="9:10" x14ac:dyDescent="0.45">
      <c r="I399" s="29" t="s">
        <v>593</v>
      </c>
      <c r="J399" s="19"/>
    </row>
    <row r="400" spans="9:10" x14ac:dyDescent="0.45">
      <c r="I400" s="168" t="s">
        <v>987</v>
      </c>
      <c r="J400" s="19"/>
    </row>
    <row r="401" spans="9:10" x14ac:dyDescent="0.45">
      <c r="I401" s="88" t="s">
        <v>704</v>
      </c>
      <c r="J401" s="19"/>
    </row>
    <row r="402" spans="9:10" x14ac:dyDescent="0.45">
      <c r="I402" s="19" t="s">
        <v>161</v>
      </c>
      <c r="J402" s="19"/>
    </row>
    <row r="403" spans="9:10" x14ac:dyDescent="0.45">
      <c r="I403" s="19" t="s">
        <v>414</v>
      </c>
      <c r="J403" s="19"/>
    </row>
    <row r="404" spans="9:10" x14ac:dyDescent="0.45">
      <c r="I404" s="102" t="s">
        <v>843</v>
      </c>
      <c r="J404" s="19"/>
    </row>
    <row r="405" spans="9:10" x14ac:dyDescent="0.45">
      <c r="I405" s="19" t="s">
        <v>162</v>
      </c>
      <c r="J405" s="19"/>
    </row>
    <row r="406" spans="9:10" x14ac:dyDescent="0.45">
      <c r="I406" s="19" t="s">
        <v>422</v>
      </c>
      <c r="J406" s="19"/>
    </row>
    <row r="407" spans="9:10" x14ac:dyDescent="0.45">
      <c r="I407" s="19" t="s">
        <v>461</v>
      </c>
      <c r="J407" s="19"/>
    </row>
    <row r="408" spans="9:10" x14ac:dyDescent="0.45">
      <c r="I408" s="19" t="s">
        <v>313</v>
      </c>
      <c r="J408" s="19"/>
    </row>
    <row r="409" spans="9:10" x14ac:dyDescent="0.45">
      <c r="I409" s="19" t="s">
        <v>1042</v>
      </c>
      <c r="J409" s="19"/>
    </row>
    <row r="410" spans="9:10" x14ac:dyDescent="0.45">
      <c r="I410" s="29" t="s">
        <v>590</v>
      </c>
      <c r="J410" s="19"/>
    </row>
    <row r="411" spans="9:10" x14ac:dyDescent="0.45">
      <c r="I411" s="19" t="s">
        <v>395</v>
      </c>
      <c r="J411" s="19"/>
    </row>
    <row r="412" spans="9:10" x14ac:dyDescent="0.45">
      <c r="I412" s="19" t="s">
        <v>163</v>
      </c>
      <c r="J412" s="19"/>
    </row>
    <row r="413" spans="9:10" x14ac:dyDescent="0.45">
      <c r="I413" s="19" t="s">
        <v>164</v>
      </c>
      <c r="J413" s="19"/>
    </row>
    <row r="414" spans="9:10" x14ac:dyDescent="0.45">
      <c r="I414" s="228" t="s">
        <v>1040</v>
      </c>
      <c r="J414" s="19"/>
    </row>
    <row r="415" spans="9:10" x14ac:dyDescent="0.45">
      <c r="I415" s="19" t="s">
        <v>982</v>
      </c>
      <c r="J415" s="19"/>
    </row>
    <row r="416" spans="9:10" x14ac:dyDescent="0.45">
      <c r="I416" s="19" t="s">
        <v>143</v>
      </c>
      <c r="J416" s="19"/>
    </row>
    <row r="417" spans="9:10" x14ac:dyDescent="0.45">
      <c r="I417" s="19" t="s">
        <v>165</v>
      </c>
      <c r="J417" s="19"/>
    </row>
    <row r="418" spans="9:10" x14ac:dyDescent="0.45">
      <c r="I418" s="19" t="s">
        <v>315</v>
      </c>
      <c r="J418" s="19"/>
    </row>
    <row r="419" spans="9:10" x14ac:dyDescent="0.45">
      <c r="I419" s="19" t="s">
        <v>727</v>
      </c>
      <c r="J419" s="19"/>
    </row>
    <row r="420" spans="9:10" x14ac:dyDescent="0.45">
      <c r="I420" s="19" t="s">
        <v>316</v>
      </c>
      <c r="J420" s="19"/>
    </row>
    <row r="421" spans="9:10" x14ac:dyDescent="0.45">
      <c r="I421" s="19" t="s">
        <v>438</v>
      </c>
      <c r="J421" s="19"/>
    </row>
    <row r="422" spans="9:10" x14ac:dyDescent="0.45">
      <c r="I422" s="92" t="s">
        <v>667</v>
      </c>
      <c r="J422" s="19"/>
    </row>
    <row r="423" spans="9:10" x14ac:dyDescent="0.45">
      <c r="I423" s="19" t="s">
        <v>166</v>
      </c>
      <c r="J423" s="19"/>
    </row>
    <row r="424" spans="9:10" x14ac:dyDescent="0.45">
      <c r="I424" s="19" t="s">
        <v>503</v>
      </c>
      <c r="J424" s="19"/>
    </row>
    <row r="425" spans="9:10" x14ac:dyDescent="0.45">
      <c r="I425" s="98" t="s">
        <v>824</v>
      </c>
      <c r="J425" s="19"/>
    </row>
    <row r="426" spans="9:10" x14ac:dyDescent="0.45">
      <c r="I426" s="19" t="s">
        <v>317</v>
      </c>
      <c r="J426" s="19"/>
    </row>
    <row r="427" spans="9:10" x14ac:dyDescent="0.45">
      <c r="I427" s="19" t="s">
        <v>320</v>
      </c>
      <c r="J427" s="19"/>
    </row>
    <row r="428" spans="9:10" x14ac:dyDescent="0.45">
      <c r="I428" s="226" t="s">
        <v>1052</v>
      </c>
      <c r="J428" s="19"/>
    </row>
    <row r="429" spans="9:10" x14ac:dyDescent="0.45">
      <c r="I429" s="19" t="s">
        <v>446</v>
      </c>
      <c r="J429" s="19"/>
    </row>
    <row r="430" spans="9:10" x14ac:dyDescent="0.45">
      <c r="I430" s="232" t="s">
        <v>929</v>
      </c>
      <c r="J430" s="19"/>
    </row>
    <row r="431" spans="9:10" x14ac:dyDescent="0.45">
      <c r="I431" s="33" t="s">
        <v>443</v>
      </c>
      <c r="J431" s="19"/>
    </row>
    <row r="432" spans="9:10" x14ac:dyDescent="0.45">
      <c r="I432" s="33" t="s">
        <v>167</v>
      </c>
      <c r="J432" s="19"/>
    </row>
    <row r="433" spans="9:10" x14ac:dyDescent="0.45">
      <c r="I433" s="19" t="s">
        <v>170</v>
      </c>
      <c r="J433" s="19"/>
    </row>
    <row r="434" spans="9:10" x14ac:dyDescent="0.45">
      <c r="I434" s="33" t="s">
        <v>172</v>
      </c>
      <c r="J434" s="19"/>
    </row>
    <row r="435" spans="9:10" x14ac:dyDescent="0.45">
      <c r="I435" s="231" t="s">
        <v>841</v>
      </c>
      <c r="J435" s="19"/>
    </row>
    <row r="436" spans="9:10" x14ac:dyDescent="0.45">
      <c r="I436" s="33" t="s">
        <v>176</v>
      </c>
      <c r="J436" s="19"/>
    </row>
    <row r="437" spans="9:10" x14ac:dyDescent="0.45">
      <c r="I437" s="33" t="s">
        <v>177</v>
      </c>
      <c r="J437" s="19"/>
    </row>
    <row r="438" spans="9:10" x14ac:dyDescent="0.45">
      <c r="I438" s="33" t="s">
        <v>434</v>
      </c>
      <c r="J438" s="19"/>
    </row>
    <row r="439" spans="9:10" x14ac:dyDescent="0.45">
      <c r="I439" s="33" t="s">
        <v>377</v>
      </c>
      <c r="J439" s="19"/>
    </row>
    <row r="440" spans="9:10" x14ac:dyDescent="0.45">
      <c r="I440" s="33" t="s">
        <v>385</v>
      </c>
      <c r="J440" s="19"/>
    </row>
    <row r="441" spans="9:10" x14ac:dyDescent="0.45">
      <c r="I441" s="33" t="s">
        <v>215</v>
      </c>
      <c r="J441" s="19"/>
    </row>
    <row r="442" spans="9:10" x14ac:dyDescent="0.45">
      <c r="I442" s="33" t="s">
        <v>60</v>
      </c>
      <c r="J442" s="19"/>
    </row>
    <row r="443" spans="9:10" x14ac:dyDescent="0.45">
      <c r="I443" s="33" t="s">
        <v>767</v>
      </c>
      <c r="J443" s="19"/>
    </row>
    <row r="444" spans="9:10" x14ac:dyDescent="0.45">
      <c r="I444" s="186" t="s">
        <v>1047</v>
      </c>
      <c r="J444" s="19"/>
    </row>
    <row r="445" spans="9:10" x14ac:dyDescent="0.45">
      <c r="I445" s="61" t="s">
        <v>710</v>
      </c>
      <c r="J445" s="19"/>
    </row>
    <row r="446" spans="9:10" x14ac:dyDescent="0.45">
      <c r="I446" s="33" t="s">
        <v>181</v>
      </c>
      <c r="J446" s="19"/>
    </row>
    <row r="447" spans="9:10" x14ac:dyDescent="0.45">
      <c r="I447" s="33" t="s">
        <v>179</v>
      </c>
      <c r="J447" s="19"/>
    </row>
    <row r="448" spans="9:10" x14ac:dyDescent="0.45">
      <c r="I448" s="33" t="s">
        <v>285</v>
      </c>
      <c r="J448" s="19"/>
    </row>
    <row r="449" spans="9:10" x14ac:dyDescent="0.45">
      <c r="I449" s="33" t="s">
        <v>442</v>
      </c>
      <c r="J449" s="19"/>
    </row>
    <row r="450" spans="9:10" x14ac:dyDescent="0.45">
      <c r="I450" s="33" t="s">
        <v>180</v>
      </c>
      <c r="J450" s="19"/>
    </row>
    <row r="451" spans="9:10" x14ac:dyDescent="0.45">
      <c r="I451" s="33" t="s">
        <v>77</v>
      </c>
      <c r="J451" s="19"/>
    </row>
    <row r="452" spans="9:10" x14ac:dyDescent="0.45">
      <c r="I452" s="33" t="s">
        <v>182</v>
      </c>
      <c r="J452" s="19"/>
    </row>
    <row r="453" spans="9:10" x14ac:dyDescent="0.45">
      <c r="I453" s="127" t="s">
        <v>904</v>
      </c>
      <c r="J453" s="19"/>
    </row>
    <row r="454" spans="9:10" x14ac:dyDescent="0.45">
      <c r="I454" s="129" t="s">
        <v>914</v>
      </c>
      <c r="J454" s="19"/>
    </row>
    <row r="455" spans="9:10" x14ac:dyDescent="0.45">
      <c r="I455" s="33" t="s">
        <v>115</v>
      </c>
      <c r="J455" s="19"/>
    </row>
    <row r="456" spans="9:10" x14ac:dyDescent="0.45">
      <c r="I456" s="33" t="s">
        <v>387</v>
      </c>
      <c r="J456" s="19"/>
    </row>
    <row r="457" spans="9:10" x14ac:dyDescent="0.45">
      <c r="I457" s="33" t="s">
        <v>184</v>
      </c>
      <c r="J457" s="19"/>
    </row>
    <row r="458" spans="9:10" x14ac:dyDescent="0.45">
      <c r="I458" s="129" t="s">
        <v>918</v>
      </c>
      <c r="J458" s="19"/>
    </row>
    <row r="459" spans="9:10" x14ac:dyDescent="0.45">
      <c r="I459" s="187" t="s">
        <v>1055</v>
      </c>
      <c r="J459" s="19"/>
    </row>
    <row r="460" spans="9:10" x14ac:dyDescent="0.45">
      <c r="I460" s="33" t="s">
        <v>185</v>
      </c>
      <c r="J460" s="19"/>
    </row>
    <row r="461" spans="9:10" x14ac:dyDescent="0.45">
      <c r="I461" s="33" t="s">
        <v>322</v>
      </c>
      <c r="J461" s="19"/>
    </row>
    <row r="462" spans="9:10" x14ac:dyDescent="0.45">
      <c r="I462" s="19" t="s">
        <v>1029</v>
      </c>
      <c r="J462" s="19"/>
    </row>
    <row r="463" spans="9:10" x14ac:dyDescent="0.45">
      <c r="I463" s="19" t="s">
        <v>814</v>
      </c>
      <c r="J463" s="19"/>
    </row>
    <row r="464" spans="9:10" x14ac:dyDescent="0.45">
      <c r="I464" s="33" t="s">
        <v>325</v>
      </c>
      <c r="J464" s="19"/>
    </row>
    <row r="465" spans="9:10" x14ac:dyDescent="0.45">
      <c r="I465" s="33" t="s">
        <v>326</v>
      </c>
      <c r="J465" s="19"/>
    </row>
    <row r="466" spans="9:10" x14ac:dyDescent="0.45">
      <c r="I466" s="33" t="s">
        <v>96</v>
      </c>
      <c r="J466" s="19"/>
    </row>
    <row r="467" spans="9:10" x14ac:dyDescent="0.45">
      <c r="I467" s="33" t="s">
        <v>188</v>
      </c>
      <c r="J467" s="19"/>
    </row>
    <row r="468" spans="9:10" x14ac:dyDescent="0.45">
      <c r="I468" s="33" t="s">
        <v>471</v>
      </c>
      <c r="J468" s="19"/>
    </row>
    <row r="469" spans="9:10" x14ac:dyDescent="0.45">
      <c r="I469" s="126" t="s">
        <v>898</v>
      </c>
      <c r="J469" s="19"/>
    </row>
    <row r="470" spans="9:10" x14ac:dyDescent="0.45">
      <c r="I470" s="33" t="s">
        <v>192</v>
      </c>
      <c r="J470" s="19"/>
    </row>
    <row r="471" spans="9:10" x14ac:dyDescent="0.45">
      <c r="I471" s="33" t="s">
        <v>193</v>
      </c>
      <c r="J471" s="19"/>
    </row>
    <row r="472" spans="9:10" x14ac:dyDescent="0.45">
      <c r="I472" s="58" t="s">
        <v>689</v>
      </c>
      <c r="J472" s="19"/>
    </row>
    <row r="473" spans="9:10" x14ac:dyDescent="0.45">
      <c r="I473" s="33" t="s">
        <v>15</v>
      </c>
      <c r="J473" s="19"/>
    </row>
    <row r="474" spans="9:10" x14ac:dyDescent="0.45">
      <c r="I474" s="33" t="s">
        <v>194</v>
      </c>
      <c r="J474" s="19"/>
    </row>
    <row r="475" spans="9:10" x14ac:dyDescent="0.45">
      <c r="I475" s="33" t="s">
        <v>683</v>
      </c>
      <c r="J475" s="19"/>
    </row>
    <row r="476" spans="9:10" x14ac:dyDescent="0.45">
      <c r="I476" s="33" t="s">
        <v>412</v>
      </c>
      <c r="J476" s="19"/>
    </row>
    <row r="477" spans="9:10" x14ac:dyDescent="0.45">
      <c r="I477" s="66" t="s">
        <v>736</v>
      </c>
      <c r="J477" s="19"/>
    </row>
    <row r="478" spans="9:10" x14ac:dyDescent="0.45">
      <c r="I478" s="33" t="s">
        <v>330</v>
      </c>
      <c r="J478" s="19"/>
    </row>
    <row r="479" spans="9:10" x14ac:dyDescent="0.45">
      <c r="I479" s="33" t="s">
        <v>18</v>
      </c>
      <c r="J479" s="19"/>
    </row>
    <row r="480" spans="9:10" x14ac:dyDescent="0.45">
      <c r="I480" s="47" t="s">
        <v>609</v>
      </c>
      <c r="J480" s="19"/>
    </row>
    <row r="481" spans="7:10" x14ac:dyDescent="0.45">
      <c r="G481" s="85"/>
      <c r="I481" s="61" t="s">
        <v>711</v>
      </c>
      <c r="J481" s="19"/>
    </row>
    <row r="482" spans="7:10" x14ac:dyDescent="0.45">
      <c r="I482" s="155" t="s">
        <v>1010</v>
      </c>
      <c r="J482" s="19"/>
    </row>
    <row r="483" spans="7:10" x14ac:dyDescent="0.45">
      <c r="I483" s="33" t="s">
        <v>875</v>
      </c>
      <c r="J483" s="19"/>
    </row>
    <row r="484" spans="7:10" x14ac:dyDescent="0.45">
      <c r="I484" s="33" t="s">
        <v>200</v>
      </c>
      <c r="J484" s="19"/>
    </row>
    <row r="485" spans="7:10" x14ac:dyDescent="0.45">
      <c r="I485" s="33" t="s">
        <v>482</v>
      </c>
      <c r="J485" s="19"/>
    </row>
    <row r="486" spans="7:10" x14ac:dyDescent="0.45">
      <c r="I486" s="33" t="s">
        <v>236</v>
      </c>
      <c r="J486" s="19"/>
    </row>
    <row r="487" spans="7:10" x14ac:dyDescent="0.45">
      <c r="I487" s="33" t="s">
        <v>132</v>
      </c>
      <c r="J487" s="19"/>
    </row>
    <row r="488" spans="7:10" x14ac:dyDescent="0.45">
      <c r="I488" s="33" t="s">
        <v>598</v>
      </c>
      <c r="J488" s="19"/>
    </row>
    <row r="489" spans="7:10" x14ac:dyDescent="0.45">
      <c r="I489" s="33" t="s">
        <v>190</v>
      </c>
      <c r="J489" s="19"/>
    </row>
    <row r="490" spans="7:10" x14ac:dyDescent="0.45">
      <c r="I490" s="33" t="s">
        <v>448</v>
      </c>
      <c r="J490" s="19"/>
    </row>
    <row r="491" spans="7:10" x14ac:dyDescent="0.45">
      <c r="I491" s="33" t="s">
        <v>254</v>
      </c>
      <c r="J491" s="19"/>
    </row>
    <row r="492" spans="7:10" x14ac:dyDescent="0.45">
      <c r="I492" s="33" t="s">
        <v>1017</v>
      </c>
      <c r="J492" s="19"/>
    </row>
    <row r="493" spans="7:10" x14ac:dyDescent="0.45">
      <c r="I493" s="33" t="s">
        <v>413</v>
      </c>
      <c r="J493" s="19"/>
    </row>
    <row r="494" spans="7:10" x14ac:dyDescent="0.45">
      <c r="I494" s="33" t="s">
        <v>202</v>
      </c>
      <c r="J494" s="19"/>
    </row>
    <row r="495" spans="7:10" x14ac:dyDescent="0.45">
      <c r="I495" s="33" t="s">
        <v>976</v>
      </c>
      <c r="J495" s="19"/>
    </row>
    <row r="496" spans="7:10" x14ac:dyDescent="0.45">
      <c r="I496" s="155" t="s">
        <v>1004</v>
      </c>
      <c r="J496" s="19"/>
    </row>
    <row r="497" spans="9:10" x14ac:dyDescent="0.45">
      <c r="I497" s="33" t="s">
        <v>481</v>
      </c>
      <c r="J497" s="19"/>
    </row>
    <row r="498" spans="9:10" x14ac:dyDescent="0.45">
      <c r="I498" s="33" t="s">
        <v>268</v>
      </c>
      <c r="J498" s="19"/>
    </row>
    <row r="499" spans="9:10" x14ac:dyDescent="0.45">
      <c r="I499" s="33" t="s">
        <v>501</v>
      </c>
      <c r="J499" s="19"/>
    </row>
    <row r="500" spans="9:10" x14ac:dyDescent="0.45">
      <c r="I500" s="66" t="s">
        <v>729</v>
      </c>
      <c r="J500" s="19"/>
    </row>
    <row r="501" spans="9:10" x14ac:dyDescent="0.45">
      <c r="I501" s="33" t="s">
        <v>456</v>
      </c>
      <c r="J501" s="19"/>
    </row>
    <row r="502" spans="9:10" x14ac:dyDescent="0.45">
      <c r="I502" s="33" t="s">
        <v>400</v>
      </c>
      <c r="J502" s="19"/>
    </row>
    <row r="503" spans="9:10" x14ac:dyDescent="0.45">
      <c r="I503" s="33" t="s">
        <v>280</v>
      </c>
      <c r="J503" s="19"/>
    </row>
    <row r="504" spans="9:10" x14ac:dyDescent="0.45">
      <c r="I504" s="33" t="s">
        <v>910</v>
      </c>
      <c r="J504" s="19"/>
    </row>
    <row r="505" spans="9:10" x14ac:dyDescent="0.45">
      <c r="I505" s="33" t="s">
        <v>502</v>
      </c>
      <c r="J505" s="19"/>
    </row>
    <row r="506" spans="9:10" x14ac:dyDescent="0.45">
      <c r="I506" s="33" t="s">
        <v>486</v>
      </c>
      <c r="J506" s="19"/>
    </row>
    <row r="507" spans="9:10" x14ac:dyDescent="0.45">
      <c r="I507" s="174" t="s">
        <v>862</v>
      </c>
      <c r="J507" s="19"/>
    </row>
    <row r="508" spans="9:10" x14ac:dyDescent="0.45">
      <c r="I508" s="33" t="s">
        <v>217</v>
      </c>
      <c r="J508" s="19"/>
    </row>
    <row r="509" spans="9:10" x14ac:dyDescent="0.45">
      <c r="I509" s="33" t="s">
        <v>269</v>
      </c>
      <c r="J509" s="19"/>
    </row>
    <row r="510" spans="9:10" x14ac:dyDescent="0.45">
      <c r="I510" s="33" t="s">
        <v>62</v>
      </c>
      <c r="J510" s="19"/>
    </row>
    <row r="511" spans="9:10" x14ac:dyDescent="0.45">
      <c r="I511" s="33" t="s">
        <v>262</v>
      </c>
      <c r="J511" s="19"/>
    </row>
    <row r="512" spans="9:10" x14ac:dyDescent="0.45">
      <c r="I512" s="33" t="s">
        <v>265</v>
      </c>
      <c r="J512" s="19"/>
    </row>
    <row r="513" spans="9:10" x14ac:dyDescent="0.45">
      <c r="I513" s="33" t="s">
        <v>432</v>
      </c>
      <c r="J513" s="19"/>
    </row>
    <row r="514" spans="9:10" x14ac:dyDescent="0.45">
      <c r="I514" s="33" t="s">
        <v>128</v>
      </c>
      <c r="J514" s="19"/>
    </row>
    <row r="515" spans="9:10" x14ac:dyDescent="0.45">
      <c r="I515" s="33" t="s">
        <v>19</v>
      </c>
      <c r="J515" s="19"/>
    </row>
    <row r="516" spans="9:10" x14ac:dyDescent="0.45">
      <c r="I516" s="33" t="s">
        <v>63</v>
      </c>
      <c r="J516" s="19"/>
    </row>
    <row r="517" spans="9:10" x14ac:dyDescent="0.45">
      <c r="I517" s="33" t="s">
        <v>117</v>
      </c>
      <c r="J517" s="19"/>
    </row>
    <row r="518" spans="9:10" x14ac:dyDescent="0.45">
      <c r="I518" s="33" t="s">
        <v>52</v>
      </c>
      <c r="J518" s="19"/>
    </row>
    <row r="519" spans="9:10" x14ac:dyDescent="0.45">
      <c r="I519" s="33" t="s">
        <v>755</v>
      </c>
      <c r="J519" s="19"/>
    </row>
    <row r="520" spans="9:10" x14ac:dyDescent="0.45">
      <c r="I520" s="33" t="s">
        <v>270</v>
      </c>
      <c r="J520" s="19"/>
    </row>
    <row r="521" spans="9:10" x14ac:dyDescent="0.45">
      <c r="I521" s="33" t="s">
        <v>168</v>
      </c>
      <c r="J521" s="19"/>
    </row>
    <row r="522" spans="9:10" x14ac:dyDescent="0.45">
      <c r="I522" s="33" t="s">
        <v>186</v>
      </c>
      <c r="J522" s="19"/>
    </row>
    <row r="523" spans="9:10" x14ac:dyDescent="0.45">
      <c r="I523" s="33" t="s">
        <v>241</v>
      </c>
      <c r="J523" s="19"/>
    </row>
    <row r="524" spans="9:10" x14ac:dyDescent="0.45">
      <c r="I524" s="33" t="s">
        <v>452</v>
      </c>
      <c r="J524" s="19"/>
    </row>
    <row r="525" spans="9:10" x14ac:dyDescent="0.45">
      <c r="I525" s="60" t="s">
        <v>699</v>
      </c>
      <c r="J525" s="19"/>
    </row>
    <row r="526" spans="9:10" x14ac:dyDescent="0.45">
      <c r="I526" s="33" t="s">
        <v>500</v>
      </c>
      <c r="J526" s="19"/>
    </row>
    <row r="527" spans="9:10" x14ac:dyDescent="0.45">
      <c r="I527" s="33" t="s">
        <v>331</v>
      </c>
      <c r="J527" s="19"/>
    </row>
    <row r="528" spans="9:10" x14ac:dyDescent="0.45">
      <c r="I528" s="33" t="s">
        <v>332</v>
      </c>
      <c r="J528" s="19"/>
    </row>
    <row r="529" spans="9:10" x14ac:dyDescent="0.45">
      <c r="I529" s="33" t="s">
        <v>334</v>
      </c>
      <c r="J529" s="19"/>
    </row>
    <row r="530" spans="9:10" x14ac:dyDescent="0.45">
      <c r="I530" s="33" t="s">
        <v>436</v>
      </c>
      <c r="J530" s="19"/>
    </row>
    <row r="531" spans="9:10" x14ac:dyDescent="0.45">
      <c r="I531" s="63" t="s">
        <v>712</v>
      </c>
      <c r="J531" s="19"/>
    </row>
    <row r="532" spans="9:10" x14ac:dyDescent="0.45">
      <c r="I532" s="33" t="s">
        <v>196</v>
      </c>
      <c r="J532" s="19"/>
    </row>
    <row r="533" spans="9:10" x14ac:dyDescent="0.45">
      <c r="I533" s="33" t="s">
        <v>286</v>
      </c>
      <c r="J533" s="19"/>
    </row>
    <row r="534" spans="9:10" x14ac:dyDescent="0.45">
      <c r="I534" s="47" t="s">
        <v>606</v>
      </c>
      <c r="J534" s="19"/>
    </row>
    <row r="535" spans="9:10" x14ac:dyDescent="0.45">
      <c r="I535" s="33" t="s">
        <v>336</v>
      </c>
      <c r="J535" s="19"/>
    </row>
    <row r="536" spans="9:10" x14ac:dyDescent="0.45">
      <c r="I536" s="33" t="s">
        <v>197</v>
      </c>
      <c r="J536" s="19"/>
    </row>
    <row r="537" spans="9:10" x14ac:dyDescent="0.45">
      <c r="I537" s="33" t="s">
        <v>863</v>
      </c>
      <c r="J537" s="19"/>
    </row>
    <row r="538" spans="9:10" x14ac:dyDescent="0.45">
      <c r="I538" s="33" t="s">
        <v>1033</v>
      </c>
      <c r="J538" s="19"/>
    </row>
    <row r="539" spans="9:10" x14ac:dyDescent="0.45">
      <c r="I539" s="33" t="s">
        <v>198</v>
      </c>
      <c r="J539" s="19"/>
    </row>
    <row r="540" spans="9:10" x14ac:dyDescent="0.45">
      <c r="I540" s="33" t="s">
        <v>199</v>
      </c>
      <c r="J540" s="19"/>
    </row>
    <row r="541" spans="9:10" x14ac:dyDescent="0.45">
      <c r="I541" s="33" t="s">
        <v>205</v>
      </c>
      <c r="J541" s="19"/>
    </row>
    <row r="542" spans="9:10" x14ac:dyDescent="0.45">
      <c r="I542" s="33" t="s">
        <v>323</v>
      </c>
      <c r="J542" s="19"/>
    </row>
    <row r="543" spans="9:10" x14ac:dyDescent="0.45">
      <c r="I543" s="33" t="s">
        <v>406</v>
      </c>
      <c r="J543" s="19"/>
    </row>
    <row r="544" spans="9:10" x14ac:dyDescent="0.45">
      <c r="I544" s="33" t="s">
        <v>393</v>
      </c>
      <c r="J544" s="19"/>
    </row>
    <row r="545" spans="9:10" x14ac:dyDescent="0.45">
      <c r="I545" s="33" t="s">
        <v>255</v>
      </c>
      <c r="J545" s="19"/>
    </row>
    <row r="546" spans="9:10" x14ac:dyDescent="0.45">
      <c r="I546" s="33" t="s">
        <v>207</v>
      </c>
      <c r="J546" s="19"/>
    </row>
    <row r="547" spans="9:10" x14ac:dyDescent="0.45">
      <c r="I547" s="33" t="s">
        <v>208</v>
      </c>
      <c r="J547" s="19"/>
    </row>
    <row r="548" spans="9:10" x14ac:dyDescent="0.45">
      <c r="I548" s="186" t="s">
        <v>1046</v>
      </c>
      <c r="J548" s="19"/>
    </row>
    <row r="549" spans="9:10" x14ac:dyDescent="0.45">
      <c r="I549" s="185" t="s">
        <v>1044</v>
      </c>
      <c r="J549" s="19"/>
    </row>
    <row r="550" spans="9:10" x14ac:dyDescent="0.45">
      <c r="I550" s="33" t="s">
        <v>209</v>
      </c>
      <c r="J550" s="19"/>
    </row>
    <row r="551" spans="9:10" x14ac:dyDescent="0.45">
      <c r="I551" s="33" t="s">
        <v>1018</v>
      </c>
      <c r="J551" s="19"/>
    </row>
    <row r="552" spans="9:10" x14ac:dyDescent="0.45">
      <c r="I552" s="61" t="s">
        <v>707</v>
      </c>
      <c r="J552" s="19"/>
    </row>
    <row r="553" spans="9:10" x14ac:dyDescent="0.45">
      <c r="I553" s="33" t="s">
        <v>384</v>
      </c>
      <c r="J553" s="19"/>
    </row>
    <row r="554" spans="9:10" x14ac:dyDescent="0.45">
      <c r="I554" s="33" t="s">
        <v>490</v>
      </c>
      <c r="J554" s="19"/>
    </row>
    <row r="555" spans="9:10" x14ac:dyDescent="0.45">
      <c r="I555" s="33" t="s">
        <v>925</v>
      </c>
      <c r="J555" s="19"/>
    </row>
    <row r="556" spans="9:10" x14ac:dyDescent="0.45">
      <c r="I556" s="33" t="s">
        <v>210</v>
      </c>
      <c r="J556" s="19"/>
    </row>
    <row r="557" spans="9:10" x14ac:dyDescent="0.45">
      <c r="I557" s="33" t="s">
        <v>212</v>
      </c>
      <c r="J557" s="19"/>
    </row>
    <row r="558" spans="9:10" x14ac:dyDescent="0.45">
      <c r="I558" s="123" t="s">
        <v>868</v>
      </c>
      <c r="J558" s="19"/>
    </row>
    <row r="559" spans="9:10" x14ac:dyDescent="0.45">
      <c r="I559" s="33" t="s">
        <v>831</v>
      </c>
      <c r="J559" s="19"/>
    </row>
    <row r="560" spans="9:10" x14ac:dyDescent="0.45">
      <c r="I560" s="33" t="s">
        <v>864</v>
      </c>
      <c r="J560" s="19"/>
    </row>
    <row r="561" spans="9:10" x14ac:dyDescent="0.45">
      <c r="I561" s="33" t="s">
        <v>30</v>
      </c>
      <c r="J561" s="19"/>
    </row>
    <row r="562" spans="9:10" x14ac:dyDescent="0.45">
      <c r="I562" s="33" t="s">
        <v>804</v>
      </c>
      <c r="J562" s="19"/>
    </row>
    <row r="563" spans="9:10" x14ac:dyDescent="0.45">
      <c r="I563" s="52" t="s">
        <v>657</v>
      </c>
      <c r="J563" s="19"/>
    </row>
    <row r="564" spans="9:10" x14ac:dyDescent="0.45">
      <c r="I564" s="33" t="s">
        <v>43</v>
      </c>
      <c r="J564" s="19"/>
    </row>
    <row r="565" spans="9:10" x14ac:dyDescent="0.45">
      <c r="I565" s="58" t="s">
        <v>686</v>
      </c>
      <c r="J565" s="19"/>
    </row>
    <row r="566" spans="9:10" x14ac:dyDescent="0.45">
      <c r="I566" s="33" t="s">
        <v>1008</v>
      </c>
      <c r="J566" s="19"/>
    </row>
    <row r="567" spans="9:10" x14ac:dyDescent="0.45">
      <c r="I567" s="173" t="s">
        <v>33</v>
      </c>
      <c r="J567" s="19"/>
    </row>
    <row r="568" spans="9:10" x14ac:dyDescent="0.45">
      <c r="I568" s="33" t="s">
        <v>607</v>
      </c>
      <c r="J568" s="19"/>
    </row>
    <row r="569" spans="9:10" x14ac:dyDescent="0.45">
      <c r="I569" s="33" t="s">
        <v>463</v>
      </c>
      <c r="J569" s="19"/>
    </row>
    <row r="570" spans="9:10" x14ac:dyDescent="0.45">
      <c r="I570" s="66" t="s">
        <v>730</v>
      </c>
      <c r="J570" s="19"/>
    </row>
    <row r="571" spans="9:10" x14ac:dyDescent="0.45">
      <c r="I571" s="33" t="s">
        <v>1015</v>
      </c>
      <c r="J571" s="19"/>
    </row>
    <row r="572" spans="9:10" x14ac:dyDescent="0.45">
      <c r="I572" s="33" t="s">
        <v>103</v>
      </c>
      <c r="J572" s="19"/>
    </row>
    <row r="573" spans="9:10" x14ac:dyDescent="0.45">
      <c r="I573" s="33" t="s">
        <v>204</v>
      </c>
      <c r="J573" s="19"/>
    </row>
    <row r="574" spans="9:10" x14ac:dyDescent="0.45">
      <c r="I574" s="33" t="s">
        <v>1030</v>
      </c>
      <c r="J574" s="19"/>
    </row>
    <row r="575" spans="9:10" x14ac:dyDescent="0.45">
      <c r="I575" s="173" t="s">
        <v>263</v>
      </c>
      <c r="J575" s="19"/>
    </row>
    <row r="576" spans="9:10" x14ac:dyDescent="0.45">
      <c r="I576" s="33" t="s">
        <v>469</v>
      </c>
      <c r="J576" s="19"/>
    </row>
    <row r="577" spans="9:10" x14ac:dyDescent="0.45">
      <c r="I577" s="33" t="s">
        <v>129</v>
      </c>
      <c r="J577" s="19"/>
    </row>
    <row r="578" spans="9:10" x14ac:dyDescent="0.45">
      <c r="I578" s="33" t="s">
        <v>966</v>
      </c>
      <c r="J578" s="19"/>
    </row>
    <row r="579" spans="9:10" x14ac:dyDescent="0.45">
      <c r="I579" s="48" t="s">
        <v>626</v>
      </c>
      <c r="J579" s="19"/>
    </row>
    <row r="580" spans="9:10" x14ac:dyDescent="0.45">
      <c r="I580" s="33" t="s">
        <v>34</v>
      </c>
      <c r="J580" s="19"/>
    </row>
    <row r="581" spans="9:10" x14ac:dyDescent="0.45">
      <c r="I581" s="33" t="s">
        <v>967</v>
      </c>
      <c r="J581" s="19"/>
    </row>
    <row r="582" spans="9:10" x14ac:dyDescent="0.45">
      <c r="I582" s="33" t="s">
        <v>427</v>
      </c>
      <c r="J582" s="19"/>
    </row>
    <row r="583" spans="9:10" x14ac:dyDescent="0.45">
      <c r="I583" s="33" t="s">
        <v>22</v>
      </c>
      <c r="J583" s="19"/>
    </row>
    <row r="584" spans="9:10" x14ac:dyDescent="0.45">
      <c r="I584" s="70" t="s">
        <v>764</v>
      </c>
      <c r="J584" s="19"/>
    </row>
    <row r="585" spans="9:10" x14ac:dyDescent="0.45">
      <c r="I585" s="33" t="s">
        <v>213</v>
      </c>
      <c r="J585" s="19"/>
    </row>
    <row r="586" spans="9:10" x14ac:dyDescent="0.45">
      <c r="I586" s="33" t="s">
        <v>869</v>
      </c>
      <c r="J586" s="19"/>
    </row>
    <row r="587" spans="9:10" x14ac:dyDescent="0.45">
      <c r="I587" s="33" t="s">
        <v>612</v>
      </c>
      <c r="J587" s="19"/>
    </row>
    <row r="588" spans="9:10" x14ac:dyDescent="0.45">
      <c r="I588" s="33" t="s">
        <v>460</v>
      </c>
      <c r="J588" s="19"/>
    </row>
    <row r="589" spans="9:10" x14ac:dyDescent="0.45">
      <c r="I589" s="127" t="s">
        <v>905</v>
      </c>
      <c r="J589" s="19"/>
    </row>
    <row r="590" spans="9:10" x14ac:dyDescent="0.45">
      <c r="I590" s="33" t="s">
        <v>493</v>
      </c>
      <c r="J590" s="19"/>
    </row>
    <row r="591" spans="9:10" x14ac:dyDescent="0.45">
      <c r="I591" s="33" t="s">
        <v>491</v>
      </c>
      <c r="J591" s="19"/>
    </row>
    <row r="592" spans="9:10" x14ac:dyDescent="0.45">
      <c r="I592" s="33" t="s">
        <v>338</v>
      </c>
      <c r="J592" s="19"/>
    </row>
    <row r="593" spans="9:10" x14ac:dyDescent="0.45">
      <c r="I593" s="33" t="s">
        <v>214</v>
      </c>
      <c r="J593" s="19"/>
    </row>
    <row r="594" spans="9:10" x14ac:dyDescent="0.45">
      <c r="I594" s="33" t="s">
        <v>218</v>
      </c>
      <c r="J594" s="19"/>
    </row>
    <row r="595" spans="9:10" x14ac:dyDescent="0.45">
      <c r="I595" s="33" t="s">
        <v>352</v>
      </c>
      <c r="J595" s="19"/>
    </row>
    <row r="596" spans="9:10" x14ac:dyDescent="0.45">
      <c r="I596" s="33" t="s">
        <v>36</v>
      </c>
      <c r="J596" s="19"/>
    </row>
    <row r="597" spans="9:10" x14ac:dyDescent="0.45">
      <c r="I597" s="33" t="s">
        <v>664</v>
      </c>
      <c r="J597" s="19"/>
    </row>
    <row r="598" spans="9:10" x14ac:dyDescent="0.45">
      <c r="I598" s="155" t="s">
        <v>1006</v>
      </c>
      <c r="J598" s="19"/>
    </row>
    <row r="599" spans="9:10" x14ac:dyDescent="0.45">
      <c r="I599" s="69" t="s">
        <v>761</v>
      </c>
      <c r="J599" s="19"/>
    </row>
    <row r="600" spans="9:10" x14ac:dyDescent="0.45">
      <c r="I600" s="33" t="s">
        <v>219</v>
      </c>
      <c r="J600" s="19"/>
    </row>
    <row r="601" spans="9:10" x14ac:dyDescent="0.45">
      <c r="I601" s="61" t="s">
        <v>293</v>
      </c>
      <c r="J601" s="19"/>
    </row>
    <row r="602" spans="9:10" x14ac:dyDescent="0.45">
      <c r="I602" s="76" t="s">
        <v>802</v>
      </c>
      <c r="J602" s="19"/>
    </row>
    <row r="603" spans="9:10" x14ac:dyDescent="0.45">
      <c r="I603" s="126" t="s">
        <v>899</v>
      </c>
      <c r="J603" s="19"/>
    </row>
    <row r="604" spans="9:10" x14ac:dyDescent="0.45">
      <c r="I604" s="186" t="s">
        <v>1049</v>
      </c>
      <c r="J604" s="19"/>
    </row>
    <row r="605" spans="9:10" x14ac:dyDescent="0.45">
      <c r="I605" s="155" t="s">
        <v>1011</v>
      </c>
      <c r="J605" s="19"/>
    </row>
    <row r="606" spans="9:10" x14ac:dyDescent="0.45">
      <c r="I606" s="33" t="s">
        <v>437</v>
      </c>
      <c r="J606" s="19"/>
    </row>
    <row r="607" spans="9:10" x14ac:dyDescent="0.45">
      <c r="I607" s="33" t="s">
        <v>222</v>
      </c>
      <c r="J607" s="19"/>
    </row>
    <row r="608" spans="9:10" x14ac:dyDescent="0.45">
      <c r="I608" s="33" t="s">
        <v>341</v>
      </c>
      <c r="J608" s="19"/>
    </row>
    <row r="609" spans="9:10" x14ac:dyDescent="0.45">
      <c r="I609" s="33" t="s">
        <v>659</v>
      </c>
      <c r="J609" s="19"/>
    </row>
    <row r="610" spans="9:10" x14ac:dyDescent="0.45">
      <c r="I610" s="33" t="s">
        <v>226</v>
      </c>
      <c r="J610" s="19"/>
    </row>
    <row r="611" spans="9:10" x14ac:dyDescent="0.45">
      <c r="I611" s="58" t="s">
        <v>684</v>
      </c>
      <c r="J611" s="19"/>
    </row>
    <row r="612" spans="9:10" x14ac:dyDescent="0.45">
      <c r="I612" s="134" t="s">
        <v>922</v>
      </c>
      <c r="J612" s="19"/>
    </row>
    <row r="613" spans="9:10" x14ac:dyDescent="0.45">
      <c r="I613" s="33" t="s">
        <v>342</v>
      </c>
      <c r="J613" s="19"/>
    </row>
    <row r="614" spans="9:10" x14ac:dyDescent="0.45">
      <c r="I614" s="155" t="s">
        <v>985</v>
      </c>
      <c r="J614" s="19"/>
    </row>
    <row r="615" spans="9:10" x14ac:dyDescent="0.45">
      <c r="I615" s="33" t="s">
        <v>227</v>
      </c>
      <c r="J615" s="19"/>
    </row>
    <row r="616" spans="9:10" x14ac:dyDescent="0.45">
      <c r="I616" s="33" t="s">
        <v>228</v>
      </c>
      <c r="J616" s="19"/>
    </row>
    <row r="617" spans="9:10" x14ac:dyDescent="0.45">
      <c r="I617" s="75" t="s">
        <v>800</v>
      </c>
      <c r="J617" s="19"/>
    </row>
    <row r="618" spans="9:10" x14ac:dyDescent="0.45">
      <c r="I618" s="154" t="s">
        <v>979</v>
      </c>
      <c r="J618" s="19"/>
    </row>
    <row r="619" spans="9:10" x14ac:dyDescent="0.45">
      <c r="I619" s="33" t="s">
        <v>454</v>
      </c>
      <c r="J619" s="19"/>
    </row>
    <row r="620" spans="9:10" x14ac:dyDescent="0.45">
      <c r="I620" s="33" t="s">
        <v>920</v>
      </c>
      <c r="J620" s="19"/>
    </row>
    <row r="621" spans="9:10" x14ac:dyDescent="0.45">
      <c r="I621" s="33" t="s">
        <v>854</v>
      </c>
      <c r="J621" s="19"/>
    </row>
    <row r="622" spans="9:10" x14ac:dyDescent="0.45">
      <c r="I622" s="33" t="s">
        <v>229</v>
      </c>
      <c r="J622" s="19"/>
    </row>
    <row r="623" spans="9:10" x14ac:dyDescent="0.45">
      <c r="I623" s="33" t="s">
        <v>343</v>
      </c>
      <c r="J623" s="19"/>
    </row>
    <row r="624" spans="9:10" x14ac:dyDescent="0.45">
      <c r="I624" s="33" t="s">
        <v>237</v>
      </c>
      <c r="J624" s="19"/>
    </row>
    <row r="625" spans="9:10" x14ac:dyDescent="0.45">
      <c r="I625" s="33" t="s">
        <v>1045</v>
      </c>
      <c r="J625" s="19"/>
    </row>
    <row r="626" spans="9:10" x14ac:dyDescent="0.45">
      <c r="I626" s="33" t="s">
        <v>407</v>
      </c>
      <c r="J626" s="19"/>
    </row>
    <row r="627" spans="9:10" x14ac:dyDescent="0.45">
      <c r="I627" s="33" t="s">
        <v>353</v>
      </c>
      <c r="J627" s="19"/>
    </row>
    <row r="628" spans="9:10" x14ac:dyDescent="0.45">
      <c r="I628" s="33" t="s">
        <v>801</v>
      </c>
      <c r="J628" s="19"/>
    </row>
    <row r="629" spans="9:10" x14ac:dyDescent="0.45">
      <c r="I629" s="33" t="s">
        <v>65</v>
      </c>
      <c r="J629" s="19"/>
    </row>
    <row r="630" spans="9:10" x14ac:dyDescent="0.45">
      <c r="I630" s="33" t="s">
        <v>417</v>
      </c>
      <c r="J630" s="19"/>
    </row>
    <row r="631" spans="9:10" x14ac:dyDescent="0.45">
      <c r="I631" s="33" t="s">
        <v>344</v>
      </c>
      <c r="J631" s="19"/>
    </row>
    <row r="632" spans="9:10" x14ac:dyDescent="0.45">
      <c r="I632" s="33" t="s">
        <v>242</v>
      </c>
      <c r="J632" s="19"/>
    </row>
    <row r="633" spans="9:10" x14ac:dyDescent="0.45">
      <c r="I633" s="128" t="s">
        <v>911</v>
      </c>
      <c r="J633" s="19"/>
    </row>
    <row r="634" spans="9:10" x14ac:dyDescent="0.45">
      <c r="I634" s="33" t="s">
        <v>243</v>
      </c>
      <c r="J634" s="19"/>
    </row>
    <row r="635" spans="9:10" x14ac:dyDescent="0.45">
      <c r="I635" s="71" t="s">
        <v>769</v>
      </c>
      <c r="J635" s="19"/>
    </row>
    <row r="636" spans="9:10" x14ac:dyDescent="0.45">
      <c r="I636" s="33" t="s">
        <v>411</v>
      </c>
      <c r="J636" s="19"/>
    </row>
    <row r="637" spans="9:10" x14ac:dyDescent="0.45">
      <c r="I637" s="33" t="s">
        <v>244</v>
      </c>
      <c r="J637" s="19"/>
    </row>
    <row r="638" spans="9:10" x14ac:dyDescent="0.45">
      <c r="I638" s="61" t="s">
        <v>709</v>
      </c>
      <c r="J638" s="19"/>
    </row>
    <row r="639" spans="9:10" x14ac:dyDescent="0.45">
      <c r="I639" s="33" t="s">
        <v>693</v>
      </c>
      <c r="J639" s="19"/>
    </row>
    <row r="640" spans="9:10" x14ac:dyDescent="0.45">
      <c r="I640" s="33" t="s">
        <v>1054</v>
      </c>
      <c r="J640" s="19"/>
    </row>
    <row r="641" spans="9:10" x14ac:dyDescent="0.45">
      <c r="I641" s="155" t="s">
        <v>1022</v>
      </c>
      <c r="J641" s="19"/>
    </row>
    <row r="642" spans="9:10" x14ac:dyDescent="0.45">
      <c r="I642" s="33" t="s">
        <v>246</v>
      </c>
      <c r="J642" s="19"/>
    </row>
    <row r="643" spans="9:10" x14ac:dyDescent="0.45">
      <c r="I643" s="33" t="s">
        <v>488</v>
      </c>
      <c r="J643" s="19"/>
    </row>
    <row r="644" spans="9:10" x14ac:dyDescent="0.45">
      <c r="I644" s="33" t="s">
        <v>444</v>
      </c>
      <c r="J644" s="19"/>
    </row>
    <row r="645" spans="9:10" x14ac:dyDescent="0.45">
      <c r="I645" s="83" t="s">
        <v>839</v>
      </c>
      <c r="J645" s="19"/>
    </row>
    <row r="646" spans="9:10" x14ac:dyDescent="0.45">
      <c r="I646" s="48" t="s">
        <v>568</v>
      </c>
      <c r="J646" s="19"/>
    </row>
    <row r="647" spans="9:10" x14ac:dyDescent="0.45">
      <c r="I647" s="125" t="s">
        <v>896</v>
      </c>
      <c r="J647" s="19"/>
    </row>
    <row r="648" spans="9:10" x14ac:dyDescent="0.45">
      <c r="I648" s="155" t="s">
        <v>999</v>
      </c>
      <c r="J648" s="19"/>
    </row>
    <row r="649" spans="9:10" x14ac:dyDescent="0.45">
      <c r="I649" s="33" t="s">
        <v>345</v>
      </c>
      <c r="J649" s="19"/>
    </row>
    <row r="650" spans="9:10" x14ac:dyDescent="0.45">
      <c r="I650" s="84" t="s">
        <v>849</v>
      </c>
      <c r="J650" s="19"/>
    </row>
    <row r="651" spans="9:10" x14ac:dyDescent="0.45">
      <c r="I651" s="33" t="s">
        <v>247</v>
      </c>
      <c r="J651" s="19"/>
    </row>
    <row r="652" spans="9:10" x14ac:dyDescent="0.45">
      <c r="I652" s="33" t="s">
        <v>239</v>
      </c>
      <c r="J652" s="19"/>
    </row>
    <row r="653" spans="9:10" x14ac:dyDescent="0.45">
      <c r="I653" s="33" t="s">
        <v>248</v>
      </c>
      <c r="J653" s="19"/>
    </row>
    <row r="654" spans="9:10" x14ac:dyDescent="0.45">
      <c r="I654" s="64" t="s">
        <v>715</v>
      </c>
      <c r="J654" s="19"/>
    </row>
    <row r="655" spans="9:10" x14ac:dyDescent="0.45">
      <c r="I655" s="33" t="s">
        <v>249</v>
      </c>
      <c r="J655" s="19"/>
    </row>
    <row r="656" spans="9:10" x14ac:dyDescent="0.45">
      <c r="I656" s="33" t="s">
        <v>347</v>
      </c>
      <c r="J656" s="19"/>
    </row>
    <row r="657" spans="9:10" x14ac:dyDescent="0.45">
      <c r="I657" s="33" t="s">
        <v>348</v>
      </c>
      <c r="J657" s="19"/>
    </row>
    <row r="658" spans="9:10" x14ac:dyDescent="0.45">
      <c r="I658" s="33" t="s">
        <v>475</v>
      </c>
      <c r="J658" s="19"/>
    </row>
    <row r="659" spans="9:10" x14ac:dyDescent="0.45">
      <c r="I659" s="33" t="s">
        <v>250</v>
      </c>
      <c r="J659" s="19"/>
    </row>
    <row r="660" spans="9:10" x14ac:dyDescent="0.45">
      <c r="I660" s="33" t="s">
        <v>251</v>
      </c>
      <c r="J660" s="19"/>
    </row>
    <row r="661" spans="9:10" x14ac:dyDescent="0.45">
      <c r="I661" s="33" t="s">
        <v>349</v>
      </c>
      <c r="J661" s="19"/>
    </row>
    <row r="662" spans="9:10" x14ac:dyDescent="0.45">
      <c r="I662" s="48" t="s">
        <v>633</v>
      </c>
      <c r="J662" s="19"/>
    </row>
    <row r="663" spans="9:10" x14ac:dyDescent="0.45">
      <c r="I663" s="53" t="s">
        <v>654</v>
      </c>
      <c r="J663" s="19"/>
    </row>
    <row r="664" spans="9:10" x14ac:dyDescent="0.45">
      <c r="I664" s="33" t="s">
        <v>252</v>
      </c>
      <c r="J664" s="19"/>
    </row>
    <row r="665" spans="9:10" x14ac:dyDescent="0.45">
      <c r="I665" s="33" t="s">
        <v>453</v>
      </c>
      <c r="J665" s="19"/>
    </row>
    <row r="666" spans="9:10" x14ac:dyDescent="0.45">
      <c r="I666" s="33" t="s">
        <v>257</v>
      </c>
      <c r="J666" s="19"/>
    </row>
    <row r="667" spans="9:10" x14ac:dyDescent="0.45">
      <c r="I667" s="79" t="s">
        <v>825</v>
      </c>
      <c r="J667" s="19"/>
    </row>
    <row r="668" spans="9:10" x14ac:dyDescent="0.45">
      <c r="I668" s="33" t="s">
        <v>350</v>
      </c>
      <c r="J668" s="19"/>
    </row>
    <row r="669" spans="9:10" x14ac:dyDescent="0.45">
      <c r="I669" s="33" t="s">
        <v>221</v>
      </c>
      <c r="J669" s="19"/>
    </row>
    <row r="670" spans="9:10" x14ac:dyDescent="0.45">
      <c r="I670" s="33" t="s">
        <v>258</v>
      </c>
      <c r="J670" s="19"/>
    </row>
    <row r="671" spans="9:10" x14ac:dyDescent="0.45">
      <c r="I671" s="58" t="s">
        <v>685</v>
      </c>
      <c r="J671" s="19"/>
    </row>
    <row r="672" spans="9:10" x14ac:dyDescent="0.45">
      <c r="I672" s="33" t="s">
        <v>399</v>
      </c>
      <c r="J672" s="19"/>
    </row>
    <row r="673" spans="9:10" x14ac:dyDescent="0.45">
      <c r="I673" s="34" t="s">
        <v>591</v>
      </c>
      <c r="J673" s="19"/>
    </row>
    <row r="674" spans="9:10" x14ac:dyDescent="0.45">
      <c r="I674" s="33" t="s">
        <v>848</v>
      </c>
      <c r="J674" s="19"/>
    </row>
    <row r="675" spans="9:10" x14ac:dyDescent="0.45">
      <c r="I675" s="33" t="s">
        <v>351</v>
      </c>
      <c r="J675" s="19"/>
    </row>
    <row r="676" spans="9:10" x14ac:dyDescent="0.45">
      <c r="I676" s="33" t="s">
        <v>1021</v>
      </c>
      <c r="J676" s="19"/>
    </row>
    <row r="677" spans="9:10" x14ac:dyDescent="0.45">
      <c r="I677" s="33" t="s">
        <v>356</v>
      </c>
      <c r="J677" s="19"/>
    </row>
    <row r="678" spans="9:10" x14ac:dyDescent="0.45">
      <c r="I678" s="33" t="s">
        <v>665</v>
      </c>
      <c r="J678" s="19"/>
    </row>
    <row r="679" spans="9:10" x14ac:dyDescent="0.45">
      <c r="I679" s="33" t="s">
        <v>112</v>
      </c>
      <c r="J679" s="19"/>
    </row>
    <row r="680" spans="9:10" x14ac:dyDescent="0.45">
      <c r="I680" s="33" t="s">
        <v>421</v>
      </c>
      <c r="J680" s="19"/>
    </row>
    <row r="681" spans="9:10" x14ac:dyDescent="0.45">
      <c r="I681" s="33" t="s">
        <v>240</v>
      </c>
      <c r="J681" s="19"/>
    </row>
    <row r="682" spans="9:10" x14ac:dyDescent="0.45">
      <c r="I682" s="33" t="s">
        <v>357</v>
      </c>
      <c r="J682" s="19"/>
    </row>
    <row r="683" spans="9:10" x14ac:dyDescent="0.45">
      <c r="I683" s="33" t="s">
        <v>259</v>
      </c>
      <c r="J683" s="19"/>
    </row>
    <row r="684" spans="9:10" x14ac:dyDescent="0.45">
      <c r="I684" s="33" t="s">
        <v>71</v>
      </c>
      <c r="J684" s="19"/>
    </row>
    <row r="685" spans="9:10" x14ac:dyDescent="0.45">
      <c r="I685" s="33" t="s">
        <v>72</v>
      </c>
      <c r="J685" s="19"/>
    </row>
    <row r="686" spans="9:10" x14ac:dyDescent="0.45">
      <c r="I686" s="33" t="s">
        <v>900</v>
      </c>
      <c r="J686" s="19"/>
    </row>
    <row r="687" spans="9:10" x14ac:dyDescent="0.45">
      <c r="I687" s="33" t="s">
        <v>130</v>
      </c>
      <c r="J687" s="19"/>
    </row>
    <row r="688" spans="9:10" x14ac:dyDescent="0.45">
      <c r="I688" s="33" t="s">
        <v>6</v>
      </c>
      <c r="J688" s="19"/>
    </row>
    <row r="689" spans="9:10" x14ac:dyDescent="0.45">
      <c r="I689" s="33" t="s">
        <v>477</v>
      </c>
      <c r="J689" s="19"/>
    </row>
    <row r="690" spans="9:10" x14ac:dyDescent="0.45">
      <c r="I690" s="33" t="s">
        <v>173</v>
      </c>
      <c r="J690" s="19"/>
    </row>
    <row r="691" spans="9:10" x14ac:dyDescent="0.45">
      <c r="I691" s="155" t="s">
        <v>1014</v>
      </c>
      <c r="J691" s="19"/>
    </row>
    <row r="692" spans="9:10" x14ac:dyDescent="0.45">
      <c r="I692" s="33" t="s">
        <v>480</v>
      </c>
      <c r="J692" s="19"/>
    </row>
    <row r="693" spans="9:10" x14ac:dyDescent="0.45">
      <c r="I693" s="47" t="s">
        <v>604</v>
      </c>
      <c r="J693" s="19"/>
    </row>
    <row r="694" spans="9:10" x14ac:dyDescent="0.45">
      <c r="I694" s="155" t="s">
        <v>988</v>
      </c>
      <c r="J694" s="19"/>
    </row>
    <row r="695" spans="9:10" x14ac:dyDescent="0.45">
      <c r="I695" s="33" t="s">
        <v>267</v>
      </c>
      <c r="J695" s="19"/>
    </row>
    <row r="696" spans="9:10" x14ac:dyDescent="0.45">
      <c r="I696" s="33" t="s">
        <v>271</v>
      </c>
      <c r="J696" s="19"/>
    </row>
    <row r="697" spans="9:10" x14ac:dyDescent="0.45">
      <c r="I697" s="33" t="s">
        <v>652</v>
      </c>
      <c r="J697" s="19"/>
    </row>
    <row r="698" spans="9:10" x14ac:dyDescent="0.45">
      <c r="I698" s="33" t="s">
        <v>360</v>
      </c>
      <c r="J698" s="19"/>
    </row>
    <row r="699" spans="9:10" x14ac:dyDescent="0.45">
      <c r="I699" s="34" t="s">
        <v>589</v>
      </c>
      <c r="J699" s="19"/>
    </row>
    <row r="700" spans="9:10" x14ac:dyDescent="0.45">
      <c r="I700" s="47" t="s">
        <v>608</v>
      </c>
      <c r="J700" s="19"/>
    </row>
    <row r="701" spans="9:10" x14ac:dyDescent="0.45">
      <c r="I701" s="48" t="s">
        <v>646</v>
      </c>
      <c r="J701" s="19"/>
    </row>
    <row r="702" spans="9:10" x14ac:dyDescent="0.45">
      <c r="I702" s="33" t="s">
        <v>272</v>
      </c>
      <c r="J702" s="19"/>
    </row>
    <row r="703" spans="9:10" x14ac:dyDescent="0.45">
      <c r="I703" s="33" t="s">
        <v>418</v>
      </c>
      <c r="J703" s="19"/>
    </row>
    <row r="704" spans="9:10" x14ac:dyDescent="0.45">
      <c r="I704" s="33" t="s">
        <v>852</v>
      </c>
      <c r="J704" s="19"/>
    </row>
    <row r="705" spans="9:10" x14ac:dyDescent="0.45">
      <c r="I705" s="154" t="s">
        <v>978</v>
      </c>
      <c r="J705" s="33"/>
    </row>
  </sheetData>
  <pageMargins left="0.7" right="0.7" top="0.75" bottom="0.75" header="0.3" footer="0.3"/>
  <pageSetup paperSize="9" orientation="portrait" horizontalDpi="1200" verticalDpi="1200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AI67"/>
  <sheetViews>
    <sheetView view="pageBreakPreview" topLeftCell="A29" zoomScale="81" zoomScaleNormal="100" zoomScaleSheetLayoutView="81" workbookViewId="0">
      <selection activeCell="M59" sqref="M59"/>
    </sheetView>
  </sheetViews>
  <sheetFormatPr baseColWidth="10" defaultColWidth="11.3984375" defaultRowHeight="13.9" x14ac:dyDescent="0.4"/>
  <cols>
    <col min="1" max="1" width="20.73046875" style="44" bestFit="1" customWidth="1"/>
    <col min="2" max="2" width="20.73046875" style="44" customWidth="1"/>
    <col min="3" max="3" width="16" style="44" bestFit="1" customWidth="1"/>
    <col min="4" max="4" width="8.3984375" style="44" customWidth="1"/>
    <col min="5" max="5" width="6.73046875" style="44" customWidth="1"/>
    <col min="6" max="6" width="24.73046875" style="44" bestFit="1" customWidth="1"/>
    <col min="7" max="7" width="20.73046875" style="44" customWidth="1"/>
    <col min="8" max="8" width="16" style="44" bestFit="1" customWidth="1"/>
    <col min="9" max="9" width="8.3984375" style="44" customWidth="1"/>
    <col min="10" max="10" width="6.73046875" style="44" customWidth="1"/>
    <col min="11" max="11" width="19.3984375" style="44" bestFit="1" customWidth="1"/>
    <col min="12" max="12" width="20.73046875" style="44" customWidth="1"/>
    <col min="13" max="13" width="16" style="44" bestFit="1" customWidth="1"/>
    <col min="14" max="14" width="8.3984375" style="44" customWidth="1"/>
    <col min="15" max="22" width="11.59765625" style="44" customWidth="1"/>
    <col min="23" max="23" width="22.73046875" style="44" customWidth="1"/>
    <col min="24" max="24" width="33" style="44" customWidth="1"/>
    <col min="25" max="25" width="17.86328125" style="44" customWidth="1"/>
    <col min="26" max="26" width="16.3984375" style="44" customWidth="1"/>
    <col min="27" max="27" width="11.3984375" style="44"/>
    <col min="28" max="28" width="22.265625" style="44" customWidth="1"/>
    <col min="29" max="29" width="20.73046875" style="44" customWidth="1"/>
    <col min="30" max="30" width="11.3984375" style="44"/>
    <col min="31" max="31" width="19.3984375" style="44" customWidth="1"/>
    <col min="32" max="32" width="20.73046875" style="44" customWidth="1"/>
    <col min="33" max="33" width="15.3984375" style="44" customWidth="1"/>
    <col min="34" max="34" width="16.86328125" style="44" customWidth="1"/>
    <col min="35" max="35" width="13.73046875" style="44" customWidth="1"/>
    <col min="36" max="16384" width="11.3984375" style="44"/>
  </cols>
  <sheetData>
    <row r="1" spans="1:35" ht="14.25" x14ac:dyDescent="0.45">
      <c r="W1"/>
      <c r="X1"/>
      <c r="Y1" s="141"/>
    </row>
    <row r="2" spans="1:35" x14ac:dyDescent="0.4">
      <c r="W2" s="189" t="s">
        <v>522</v>
      </c>
      <c r="X2" s="191" t="s">
        <v>614</v>
      </c>
      <c r="AB2" s="189" t="s">
        <v>522</v>
      </c>
      <c r="AC2" s="191" t="s">
        <v>614</v>
      </c>
      <c r="AE2" s="189" t="s">
        <v>522</v>
      </c>
      <c r="AF2" s="191" t="s">
        <v>614</v>
      </c>
    </row>
    <row r="3" spans="1:35" ht="14.25" x14ac:dyDescent="0.45">
      <c r="A3"/>
      <c r="B3"/>
      <c r="W3" s="189" t="s">
        <v>517</v>
      </c>
      <c r="X3" s="190">
        <v>1</v>
      </c>
      <c r="AB3" s="189" t="s">
        <v>517</v>
      </c>
      <c r="AC3" s="190">
        <v>1</v>
      </c>
      <c r="AE3" s="189" t="s">
        <v>517</v>
      </c>
      <c r="AF3" s="190">
        <v>1</v>
      </c>
      <c r="AG3" s="142"/>
    </row>
    <row r="4" spans="1:35" ht="14.25" x14ac:dyDescent="0.45">
      <c r="A4"/>
      <c r="B4"/>
      <c r="W4" s="189" t="s">
        <v>512</v>
      </c>
      <c r="X4" s="191" t="s">
        <v>614</v>
      </c>
      <c r="AB4" s="189" t="s">
        <v>512</v>
      </c>
      <c r="AC4" s="191" t="s">
        <v>614</v>
      </c>
      <c r="AE4" s="189" t="s">
        <v>512</v>
      </c>
      <c r="AF4" s="191" t="s">
        <v>614</v>
      </c>
    </row>
    <row r="5" spans="1:35" ht="14.25" x14ac:dyDescent="0.45">
      <c r="AE5"/>
      <c r="AF5"/>
      <c r="AG5"/>
      <c r="AH5"/>
      <c r="AI5"/>
    </row>
    <row r="6" spans="1:35" ht="14.25" x14ac:dyDescent="0.45">
      <c r="W6" s="189" t="s">
        <v>374</v>
      </c>
      <c r="X6" s="191" t="s">
        <v>963</v>
      </c>
      <c r="Y6"/>
      <c r="Z6"/>
      <c r="AB6" s="189" t="s">
        <v>374</v>
      </c>
      <c r="AC6" s="191" t="s">
        <v>962</v>
      </c>
      <c r="AE6" s="189" t="s">
        <v>962</v>
      </c>
      <c r="AF6" s="189" t="s">
        <v>364</v>
      </c>
      <c r="AG6" s="191"/>
      <c r="AH6" s="191"/>
      <c r="AI6" s="191"/>
    </row>
    <row r="7" spans="1:35" ht="14.25" x14ac:dyDescent="0.45">
      <c r="W7" s="190" t="s">
        <v>959</v>
      </c>
      <c r="X7" s="192">
        <v>2034</v>
      </c>
      <c r="Y7" s="138">
        <f>GETPIVOTDATA("Cargas",$W$6,"CATEGORÍA","CLIENTES")/GETPIVOTDATA("Cargas",$W$6)</f>
        <v>0.39472152144381911</v>
      </c>
      <c r="Z7" t="s">
        <v>959</v>
      </c>
      <c r="AB7" s="190" t="s">
        <v>1</v>
      </c>
      <c r="AC7" s="195">
        <v>327</v>
      </c>
      <c r="AE7" s="189" t="s">
        <v>374</v>
      </c>
      <c r="AF7" s="191" t="s">
        <v>959</v>
      </c>
      <c r="AG7" s="191" t="s">
        <v>960</v>
      </c>
      <c r="AH7" s="191" t="s">
        <v>961</v>
      </c>
      <c r="AI7" s="191" t="s">
        <v>375</v>
      </c>
    </row>
    <row r="8" spans="1:35" ht="14.25" x14ac:dyDescent="0.45">
      <c r="W8" s="190" t="s">
        <v>960</v>
      </c>
      <c r="X8" s="192">
        <v>705</v>
      </c>
      <c r="Y8" s="138">
        <f>GETPIVOTDATA("Cargas",$W$6,"CATEGORÍA","PROVEEDORES")/GETPIVOTDATA("Cargas",$W$6)</f>
        <v>0.13681350669512904</v>
      </c>
      <c r="Z8" t="s">
        <v>960</v>
      </c>
      <c r="AB8" s="190" t="s">
        <v>9</v>
      </c>
      <c r="AC8" s="195">
        <v>221</v>
      </c>
      <c r="AE8" s="190">
        <v>1</v>
      </c>
      <c r="AF8" s="195">
        <v>4</v>
      </c>
      <c r="AG8" s="195">
        <v>3</v>
      </c>
      <c r="AH8" s="195">
        <v>0</v>
      </c>
      <c r="AI8" s="195">
        <v>7</v>
      </c>
    </row>
    <row r="9" spans="1:35" ht="14.25" x14ac:dyDescent="0.45">
      <c r="K9"/>
      <c r="W9" s="190" t="s">
        <v>961</v>
      </c>
      <c r="X9" s="192">
        <v>2414</v>
      </c>
      <c r="Y9" s="138">
        <f>GETPIVOTDATA("Cargas",$W$6,"CATEGORÍA","TRANS. PROPIO")/GETPIVOTDATA("Cargas",$W$6)</f>
        <v>0.46846497186105179</v>
      </c>
      <c r="Z9" t="s">
        <v>961</v>
      </c>
      <c r="AB9" s="190" t="s">
        <v>37</v>
      </c>
      <c r="AC9" s="195">
        <v>143</v>
      </c>
      <c r="AE9" s="190">
        <v>2</v>
      </c>
      <c r="AF9" s="195">
        <v>8</v>
      </c>
      <c r="AG9" s="195">
        <v>10</v>
      </c>
      <c r="AH9" s="195">
        <v>5</v>
      </c>
      <c r="AI9" s="195">
        <v>23</v>
      </c>
    </row>
    <row r="10" spans="1:35" ht="14.25" x14ac:dyDescent="0.45">
      <c r="K10"/>
      <c r="W10" s="190" t="s">
        <v>375</v>
      </c>
      <c r="X10" s="192">
        <v>5153</v>
      </c>
      <c r="Y10"/>
      <c r="Z10"/>
      <c r="AB10" s="190" t="s">
        <v>953</v>
      </c>
      <c r="AC10" s="195">
        <v>106</v>
      </c>
      <c r="AE10" s="190">
        <v>3</v>
      </c>
      <c r="AF10" s="195">
        <v>8</v>
      </c>
      <c r="AG10" s="195">
        <v>16</v>
      </c>
      <c r="AH10" s="195">
        <v>3</v>
      </c>
      <c r="AI10" s="195">
        <v>27</v>
      </c>
    </row>
    <row r="11" spans="1:35" ht="14.25" x14ac:dyDescent="0.45">
      <c r="K11"/>
      <c r="AB11" s="190" t="s">
        <v>49</v>
      </c>
      <c r="AC11" s="195">
        <v>74</v>
      </c>
      <c r="AE11" s="190">
        <v>4</v>
      </c>
      <c r="AF11" s="195">
        <v>6</v>
      </c>
      <c r="AG11" s="195">
        <v>11</v>
      </c>
      <c r="AH11" s="195">
        <v>9</v>
      </c>
      <c r="AI11" s="195">
        <v>26</v>
      </c>
    </row>
    <row r="12" spans="1:35" ht="14.25" x14ac:dyDescent="0.45">
      <c r="K12"/>
      <c r="AB12" s="190" t="s">
        <v>16</v>
      </c>
      <c r="AC12" s="195">
        <v>70</v>
      </c>
      <c r="AE12" s="190">
        <v>5</v>
      </c>
      <c r="AF12" s="195">
        <v>6</v>
      </c>
      <c r="AG12" s="195">
        <v>7</v>
      </c>
      <c r="AH12" s="195">
        <v>4</v>
      </c>
      <c r="AI12" s="195">
        <v>17</v>
      </c>
    </row>
    <row r="13" spans="1:35" ht="14.25" x14ac:dyDescent="0.45">
      <c r="F13"/>
      <c r="G13"/>
      <c r="H13"/>
      <c r="I13"/>
      <c r="J13"/>
      <c r="K13"/>
      <c r="AB13" s="190" t="s">
        <v>13</v>
      </c>
      <c r="AC13" s="195">
        <v>32</v>
      </c>
      <c r="AE13" s="190">
        <v>6</v>
      </c>
      <c r="AF13" s="195">
        <v>10</v>
      </c>
      <c r="AG13" s="195">
        <v>5</v>
      </c>
      <c r="AH13" s="195">
        <v>3</v>
      </c>
      <c r="AI13" s="195">
        <v>18</v>
      </c>
    </row>
    <row r="14" spans="1:35" ht="14.25" x14ac:dyDescent="0.45">
      <c r="A14"/>
      <c r="B14"/>
      <c r="C14"/>
      <c r="D14"/>
      <c r="E14"/>
      <c r="F14"/>
      <c r="K14"/>
      <c r="W14" s="189" t="s">
        <v>522</v>
      </c>
      <c r="X14" s="191" t="s">
        <v>614</v>
      </c>
      <c r="AB14" s="190" t="s">
        <v>615</v>
      </c>
      <c r="AC14" s="195">
        <v>31</v>
      </c>
      <c r="AE14" s="190">
        <v>7</v>
      </c>
      <c r="AF14" s="195">
        <v>11</v>
      </c>
      <c r="AG14" s="195">
        <v>10</v>
      </c>
      <c r="AH14" s="195">
        <v>0</v>
      </c>
      <c r="AI14" s="195">
        <v>21</v>
      </c>
    </row>
    <row r="15" spans="1:35" ht="14.25" x14ac:dyDescent="0.45">
      <c r="K15"/>
      <c r="W15" s="189" t="s">
        <v>517</v>
      </c>
      <c r="X15" s="190">
        <v>1</v>
      </c>
      <c r="AB15" s="190" t="s">
        <v>954</v>
      </c>
      <c r="AC15" s="195">
        <v>24</v>
      </c>
      <c r="AE15" s="190">
        <v>8</v>
      </c>
      <c r="AF15" s="195">
        <v>7</v>
      </c>
      <c r="AG15" s="195">
        <v>14</v>
      </c>
      <c r="AH15" s="195">
        <v>5</v>
      </c>
      <c r="AI15" s="195">
        <v>26</v>
      </c>
    </row>
    <row r="16" spans="1:35" x14ac:dyDescent="0.4">
      <c r="W16" s="189" t="s">
        <v>512</v>
      </c>
      <c r="X16" s="191" t="s">
        <v>614</v>
      </c>
      <c r="AB16" s="190" t="s">
        <v>955</v>
      </c>
      <c r="AC16" s="195">
        <v>19</v>
      </c>
      <c r="AE16" s="190">
        <v>9</v>
      </c>
      <c r="AF16" s="195">
        <v>8</v>
      </c>
      <c r="AG16" s="195">
        <v>8</v>
      </c>
      <c r="AH16" s="195">
        <v>1</v>
      </c>
      <c r="AI16" s="195">
        <v>17</v>
      </c>
    </row>
    <row r="17" spans="1:35" ht="14.25" x14ac:dyDescent="0.45">
      <c r="A17"/>
      <c r="B17"/>
      <c r="AB17" s="190" t="s">
        <v>4</v>
      </c>
      <c r="AC17" s="195">
        <v>16</v>
      </c>
      <c r="AE17" s="190">
        <v>10</v>
      </c>
      <c r="AF17" s="195">
        <v>5</v>
      </c>
      <c r="AG17" s="195">
        <v>10</v>
      </c>
      <c r="AH17" s="195">
        <v>4</v>
      </c>
      <c r="AI17" s="195">
        <v>19</v>
      </c>
    </row>
    <row r="18" spans="1:35" x14ac:dyDescent="0.4">
      <c r="W18" s="191" t="s">
        <v>956</v>
      </c>
      <c r="X18" s="191" t="s">
        <v>957</v>
      </c>
      <c r="Y18" s="191" t="s">
        <v>546</v>
      </c>
      <c r="AB18" s="190" t="s">
        <v>433</v>
      </c>
      <c r="AC18" s="195">
        <v>12</v>
      </c>
      <c r="AE18" s="190">
        <v>11</v>
      </c>
      <c r="AF18" s="195">
        <v>12</v>
      </c>
      <c r="AG18" s="195">
        <v>11</v>
      </c>
      <c r="AH18" s="195">
        <v>2</v>
      </c>
      <c r="AI18" s="195">
        <v>25</v>
      </c>
    </row>
    <row r="19" spans="1:35" x14ac:dyDescent="0.4">
      <c r="W19" s="192">
        <v>4078</v>
      </c>
      <c r="X19" s="192">
        <v>1075</v>
      </c>
      <c r="Y19" s="192">
        <v>5153</v>
      </c>
      <c r="AB19" s="190" t="s">
        <v>375</v>
      </c>
      <c r="AC19" s="195">
        <v>1075</v>
      </c>
      <c r="AE19" s="190">
        <v>12</v>
      </c>
      <c r="AF19" s="195">
        <v>18</v>
      </c>
      <c r="AG19" s="195">
        <v>2</v>
      </c>
      <c r="AH19" s="195">
        <v>18</v>
      </c>
      <c r="AI19" s="195">
        <v>38</v>
      </c>
    </row>
    <row r="20" spans="1:35" ht="14.25" x14ac:dyDescent="0.45">
      <c r="K20" s="142"/>
      <c r="L20" s="142"/>
      <c r="M20" s="142"/>
      <c r="W20" s="138">
        <f>GETPIVOTDATA("Suma de Cumplimiento Hora SÍ",$W$18)/GETPIVOTDATA("Cuenta de Cargas",$W$18)</f>
        <v>0.79138366000388127</v>
      </c>
      <c r="X20" s="138">
        <f>GETPIVOTDATA("Suma de Cumplimiento Hora NO",$W$18)/GETPIVOTDATA("Cuenta de Cargas",$W$18)</f>
        <v>0.20861633999611875</v>
      </c>
      <c r="Y20"/>
      <c r="AB20"/>
      <c r="AC20"/>
      <c r="AE20" s="190">
        <v>13</v>
      </c>
      <c r="AF20" s="195">
        <v>14</v>
      </c>
      <c r="AG20" s="195">
        <v>5</v>
      </c>
      <c r="AH20" s="195">
        <v>15</v>
      </c>
      <c r="AI20" s="195">
        <v>34</v>
      </c>
    </row>
    <row r="21" spans="1:35" ht="14.25" x14ac:dyDescent="0.45">
      <c r="K21"/>
      <c r="L21"/>
      <c r="M21"/>
      <c r="N21" s="142"/>
      <c r="W21" t="s">
        <v>964</v>
      </c>
      <c r="X21" t="s">
        <v>965</v>
      </c>
      <c r="Y21"/>
      <c r="AE21" s="190">
        <v>14</v>
      </c>
      <c r="AF21" s="195">
        <v>13</v>
      </c>
      <c r="AG21" s="195">
        <v>5</v>
      </c>
      <c r="AH21" s="195">
        <v>10</v>
      </c>
      <c r="AI21" s="195">
        <v>28</v>
      </c>
    </row>
    <row r="22" spans="1:35" x14ac:dyDescent="0.4">
      <c r="AE22" s="190">
        <v>15</v>
      </c>
      <c r="AF22" s="195">
        <v>14</v>
      </c>
      <c r="AG22" s="195">
        <v>2</v>
      </c>
      <c r="AH22" s="195">
        <v>5</v>
      </c>
      <c r="AI22" s="195">
        <v>21</v>
      </c>
    </row>
    <row r="23" spans="1:35" x14ac:dyDescent="0.4">
      <c r="AE23" s="190">
        <v>16</v>
      </c>
      <c r="AF23" s="195">
        <v>8</v>
      </c>
      <c r="AG23" s="195">
        <v>4</v>
      </c>
      <c r="AH23" s="195">
        <v>7</v>
      </c>
      <c r="AI23" s="195">
        <v>19</v>
      </c>
    </row>
    <row r="24" spans="1:35" ht="14.25" x14ac:dyDescent="0.45">
      <c r="W24"/>
      <c r="X24"/>
      <c r="Y24"/>
      <c r="Z24"/>
      <c r="AE24" s="190">
        <v>17</v>
      </c>
      <c r="AF24" s="195">
        <v>7</v>
      </c>
      <c r="AG24" s="195">
        <v>1</v>
      </c>
      <c r="AH24" s="195">
        <v>2</v>
      </c>
      <c r="AI24" s="195">
        <v>10</v>
      </c>
    </row>
    <row r="25" spans="1:35" ht="14.25" x14ac:dyDescent="0.45">
      <c r="Q25"/>
      <c r="R25"/>
      <c r="S25"/>
      <c r="T25"/>
      <c r="W25" s="189" t="s">
        <v>522</v>
      </c>
      <c r="X25" s="191" t="s">
        <v>614</v>
      </c>
      <c r="AE25" s="190">
        <v>18</v>
      </c>
      <c r="AF25" s="195">
        <v>4</v>
      </c>
      <c r="AG25" s="195">
        <v>2</v>
      </c>
      <c r="AH25" s="195">
        <v>3</v>
      </c>
      <c r="AI25" s="195">
        <v>9</v>
      </c>
    </row>
    <row r="26" spans="1:35" ht="14.25" x14ac:dyDescent="0.45">
      <c r="Q26"/>
      <c r="R26"/>
      <c r="S26"/>
      <c r="T26"/>
      <c r="W26" s="189" t="s">
        <v>517</v>
      </c>
      <c r="X26" s="190">
        <v>1</v>
      </c>
      <c r="AE26" s="190">
        <v>19</v>
      </c>
      <c r="AF26" s="195">
        <v>12</v>
      </c>
      <c r="AG26" s="195">
        <v>1</v>
      </c>
      <c r="AH26" s="195">
        <v>3</v>
      </c>
      <c r="AI26" s="195">
        <v>16</v>
      </c>
    </row>
    <row r="27" spans="1:35" ht="14.25" x14ac:dyDescent="0.45">
      <c r="Q27"/>
      <c r="R27"/>
      <c r="S27"/>
      <c r="T27"/>
      <c r="W27" s="189" t="s">
        <v>512</v>
      </c>
      <c r="X27" s="191" t="s">
        <v>614</v>
      </c>
      <c r="AE27" s="190">
        <v>20</v>
      </c>
      <c r="AF27" s="195">
        <v>7</v>
      </c>
      <c r="AG27" s="195">
        <v>4</v>
      </c>
      <c r="AH27" s="195">
        <v>0</v>
      </c>
      <c r="AI27" s="195">
        <v>11</v>
      </c>
    </row>
    <row r="28" spans="1:35" ht="14.25" x14ac:dyDescent="0.45">
      <c r="Q28"/>
      <c r="R28"/>
      <c r="S28"/>
      <c r="T28"/>
      <c r="AE28" s="190">
        <v>21</v>
      </c>
      <c r="AF28" s="195">
        <v>20</v>
      </c>
      <c r="AG28" s="195">
        <v>3</v>
      </c>
      <c r="AH28" s="195">
        <v>12</v>
      </c>
      <c r="AI28" s="195">
        <v>35</v>
      </c>
    </row>
    <row r="29" spans="1:35" ht="14.25" x14ac:dyDescent="0.45">
      <c r="K29"/>
      <c r="L29"/>
      <c r="M29"/>
      <c r="N29"/>
      <c r="O29"/>
      <c r="P29"/>
      <c r="Q29"/>
      <c r="R29"/>
      <c r="S29"/>
      <c r="T29"/>
      <c r="W29" s="189" t="s">
        <v>374</v>
      </c>
      <c r="X29" s="191" t="s">
        <v>962</v>
      </c>
      <c r="AE29" s="190">
        <v>22</v>
      </c>
      <c r="AF29" s="195">
        <v>25</v>
      </c>
      <c r="AG29" s="195">
        <v>2</v>
      </c>
      <c r="AH29" s="195">
        <v>23</v>
      </c>
      <c r="AI29" s="195">
        <v>50</v>
      </c>
    </row>
    <row r="30" spans="1:35" ht="14.25" x14ac:dyDescent="0.45">
      <c r="K30"/>
      <c r="L30"/>
      <c r="M30"/>
      <c r="N30"/>
      <c r="O30"/>
      <c r="P30"/>
      <c r="Q30"/>
      <c r="R30"/>
      <c r="S30"/>
      <c r="T30"/>
      <c r="W30" s="190" t="s">
        <v>959</v>
      </c>
      <c r="X30" s="195">
        <v>507</v>
      </c>
      <c r="Y30" s="144">
        <f>GETPIVOTDATA("Cumplimiento Hora NO",$W$29,"CATEGORÍA","CLIENTES")/GETPIVOTDATA("Cumplimiento Hora NO",$W$29)</f>
        <v>0.47162790697674417</v>
      </c>
      <c r="Z30" s="136" t="s">
        <v>959</v>
      </c>
      <c r="AE30" s="190">
        <v>23</v>
      </c>
      <c r="AF30" s="195">
        <v>30</v>
      </c>
      <c r="AG30" s="195">
        <v>1</v>
      </c>
      <c r="AH30" s="195">
        <v>10</v>
      </c>
      <c r="AI30" s="195">
        <v>41</v>
      </c>
    </row>
    <row r="31" spans="1:35" ht="14.25" x14ac:dyDescent="0.45">
      <c r="K31"/>
      <c r="L31"/>
      <c r="M31"/>
      <c r="N31"/>
      <c r="O31"/>
      <c r="P31"/>
      <c r="W31" s="190" t="s">
        <v>960</v>
      </c>
      <c r="X31" s="195">
        <v>232</v>
      </c>
      <c r="Y31" s="144">
        <f>GETPIVOTDATA("Cumplimiento Hora NO",$W$29,"CATEGORÍA","PROVEEDORES")/GETPIVOTDATA("Cumplimiento Hora NO",$W$29)</f>
        <v>0.2158139534883721</v>
      </c>
      <c r="Z31" s="136" t="s">
        <v>960</v>
      </c>
      <c r="AE31" s="190">
        <v>24</v>
      </c>
      <c r="AF31" s="195">
        <v>25</v>
      </c>
      <c r="AG31" s="195">
        <v>3</v>
      </c>
      <c r="AH31" s="195">
        <v>8</v>
      </c>
      <c r="AI31" s="195">
        <v>36</v>
      </c>
    </row>
    <row r="32" spans="1:35" ht="14.25" x14ac:dyDescent="0.45">
      <c r="K32"/>
      <c r="L32"/>
      <c r="M32"/>
      <c r="N32"/>
      <c r="O32"/>
      <c r="P32"/>
      <c r="W32" s="190" t="s">
        <v>961</v>
      </c>
      <c r="X32" s="195">
        <v>336</v>
      </c>
      <c r="Y32" s="144">
        <f>GETPIVOTDATA("Cumplimiento Hora NO",$W$29,"CATEGORÍA","TRANS. PROPIO")/GETPIVOTDATA("Cumplimiento Hora NO",$W$29)</f>
        <v>0.31255813953488371</v>
      </c>
      <c r="Z32" s="136" t="s">
        <v>961</v>
      </c>
      <c r="AE32" s="190">
        <v>25</v>
      </c>
      <c r="AF32" s="195">
        <v>8</v>
      </c>
      <c r="AG32" s="195">
        <v>6</v>
      </c>
      <c r="AH32" s="195">
        <v>1</v>
      </c>
      <c r="AI32" s="195">
        <v>15</v>
      </c>
    </row>
    <row r="33" spans="1:35" ht="14.25" x14ac:dyDescent="0.45">
      <c r="K33"/>
      <c r="L33"/>
      <c r="M33"/>
      <c r="N33"/>
      <c r="O33"/>
      <c r="P33"/>
      <c r="W33" s="190" t="s">
        <v>375</v>
      </c>
      <c r="X33" s="195">
        <v>1075</v>
      </c>
      <c r="Z33" s="136"/>
      <c r="AE33" s="190">
        <v>26</v>
      </c>
      <c r="AF33" s="195">
        <v>22</v>
      </c>
      <c r="AG33" s="195">
        <v>2</v>
      </c>
      <c r="AH33" s="195">
        <v>2</v>
      </c>
      <c r="AI33" s="195">
        <v>26</v>
      </c>
    </row>
    <row r="34" spans="1:35" ht="14.25" x14ac:dyDescent="0.45">
      <c r="K34"/>
      <c r="L34"/>
      <c r="M34"/>
      <c r="N34"/>
      <c r="O34"/>
      <c r="P34"/>
      <c r="W34"/>
      <c r="X34"/>
      <c r="Y34"/>
      <c r="Z34"/>
      <c r="AE34" s="190">
        <v>27</v>
      </c>
      <c r="AF34" s="195">
        <v>12</v>
      </c>
      <c r="AG34" s="195">
        <v>5</v>
      </c>
      <c r="AH34" s="195">
        <v>11</v>
      </c>
      <c r="AI34" s="195">
        <v>28</v>
      </c>
    </row>
    <row r="35" spans="1:35" ht="14.25" x14ac:dyDescent="0.45">
      <c r="K35"/>
      <c r="L35"/>
      <c r="M35"/>
      <c r="N35"/>
      <c r="O35"/>
      <c r="P35"/>
      <c r="W35" s="189" t="s">
        <v>522</v>
      </c>
      <c r="X35" s="191" t="s">
        <v>614</v>
      </c>
      <c r="Y35"/>
      <c r="Z35"/>
      <c r="AE35" s="190">
        <v>28</v>
      </c>
      <c r="AF35" s="195">
        <v>10</v>
      </c>
      <c r="AG35" s="195">
        <v>2</v>
      </c>
      <c r="AH35" s="195">
        <v>6</v>
      </c>
      <c r="AI35" s="195">
        <v>18</v>
      </c>
    </row>
    <row r="36" spans="1:35" ht="14.25" x14ac:dyDescent="0.45">
      <c r="K36"/>
      <c r="L36"/>
      <c r="M36"/>
      <c r="N36"/>
      <c r="O36"/>
      <c r="P36"/>
      <c r="W36" s="189" t="s">
        <v>517</v>
      </c>
      <c r="X36" s="190">
        <v>1</v>
      </c>
      <c r="AE36" s="190">
        <v>29</v>
      </c>
      <c r="AF36" s="195">
        <v>7</v>
      </c>
      <c r="AG36" s="195">
        <v>3</v>
      </c>
      <c r="AH36" s="195">
        <v>10</v>
      </c>
      <c r="AI36" s="195">
        <v>20</v>
      </c>
    </row>
    <row r="37" spans="1:35" ht="14.25" x14ac:dyDescent="0.45">
      <c r="K37"/>
      <c r="L37"/>
      <c r="M37"/>
      <c r="N37" s="143"/>
      <c r="O37" s="144"/>
      <c r="P37" s="141"/>
      <c r="W37" s="189" t="s">
        <v>512</v>
      </c>
      <c r="X37" s="191" t="s">
        <v>614</v>
      </c>
      <c r="AE37" s="190">
        <v>30</v>
      </c>
      <c r="AF37" s="195">
        <v>10</v>
      </c>
      <c r="AG37" s="195">
        <v>5</v>
      </c>
      <c r="AH37" s="195">
        <v>2</v>
      </c>
      <c r="AI37" s="195">
        <v>17</v>
      </c>
    </row>
    <row r="38" spans="1:35" ht="14.25" x14ac:dyDescent="0.45">
      <c r="K38"/>
      <c r="L38"/>
      <c r="M38"/>
      <c r="N38" s="143"/>
      <c r="W38" s="189" t="s">
        <v>401</v>
      </c>
      <c r="X38" s="190">
        <v>1</v>
      </c>
      <c r="AE38" s="190">
        <v>31</v>
      </c>
      <c r="AF38" s="195">
        <v>5</v>
      </c>
      <c r="AG38" s="195">
        <v>2</v>
      </c>
      <c r="AH38" s="195">
        <v>2</v>
      </c>
      <c r="AI38" s="195">
        <v>9</v>
      </c>
    </row>
    <row r="39" spans="1:35" ht="14.25" x14ac:dyDescent="0.45">
      <c r="K39"/>
      <c r="L39"/>
      <c r="M39"/>
      <c r="N39"/>
      <c r="AE39" s="190">
        <v>32</v>
      </c>
      <c r="AF39" s="195">
        <v>8</v>
      </c>
      <c r="AG39" s="195">
        <v>0</v>
      </c>
      <c r="AH39" s="195">
        <v>5</v>
      </c>
      <c r="AI39" s="195">
        <v>13</v>
      </c>
    </row>
    <row r="40" spans="1:35" ht="14.25" x14ac:dyDescent="0.45">
      <c r="K40"/>
      <c r="L40"/>
      <c r="M40"/>
      <c r="N40"/>
      <c r="W40" s="198" t="s">
        <v>374</v>
      </c>
      <c r="X40" s="191" t="s">
        <v>957</v>
      </c>
      <c r="AE40" s="190">
        <v>33</v>
      </c>
      <c r="AF40" s="195">
        <v>2</v>
      </c>
      <c r="AG40" s="195">
        <v>1</v>
      </c>
      <c r="AH40" s="195">
        <v>8</v>
      </c>
      <c r="AI40" s="195">
        <v>11</v>
      </c>
    </row>
    <row r="41" spans="1:35" ht="14.25" x14ac:dyDescent="0.45">
      <c r="K41"/>
      <c r="L41"/>
      <c r="M41"/>
      <c r="W41" s="190" t="s">
        <v>908</v>
      </c>
      <c r="X41" s="195">
        <v>665</v>
      </c>
      <c r="Y41" s="144">
        <f>GETPIVOTDATA("Cumplimiento Hora NO",$W$40,"Cumplimiento Hora","Retraso")/GETPIVOTDATA("Cumplimiento Hora NO",$W$40)</f>
        <v>0.61860465116279073</v>
      </c>
      <c r="Z41" s="136" t="s">
        <v>972</v>
      </c>
      <c r="AE41" s="190">
        <v>34</v>
      </c>
      <c r="AF41" s="195">
        <v>5</v>
      </c>
      <c r="AG41" s="195">
        <v>2</v>
      </c>
      <c r="AH41" s="195">
        <v>1</v>
      </c>
      <c r="AI41" s="195">
        <v>8</v>
      </c>
    </row>
    <row r="42" spans="1:35" x14ac:dyDescent="0.4">
      <c r="A42" s="153"/>
      <c r="B42" s="153"/>
      <c r="C42" s="153"/>
      <c r="F42" s="153"/>
      <c r="G42" s="153"/>
      <c r="K42" s="153"/>
      <c r="L42" s="153"/>
      <c r="M42" s="153"/>
      <c r="W42" s="190" t="s">
        <v>971</v>
      </c>
      <c r="X42" s="195">
        <v>410</v>
      </c>
      <c r="Y42" s="144">
        <f>GETPIVOTDATA("Cumplimiento Hora NO",$W$40,"Cumplimiento Hora","Sin cita")/GETPIVOTDATA("Cumplimiento Hora NO",$W$40)</f>
        <v>0.38139534883720932</v>
      </c>
      <c r="Z42" s="136" t="s">
        <v>601</v>
      </c>
      <c r="AE42" s="190">
        <v>35</v>
      </c>
      <c r="AF42" s="195">
        <v>7</v>
      </c>
      <c r="AG42" s="195">
        <v>4</v>
      </c>
      <c r="AH42" s="195">
        <v>19</v>
      </c>
      <c r="AI42" s="195">
        <v>30</v>
      </c>
    </row>
    <row r="43" spans="1:35" x14ac:dyDescent="0.4">
      <c r="A43" s="153"/>
      <c r="B43" s="153"/>
      <c r="C43" s="153"/>
      <c r="F43" s="153"/>
      <c r="G43" s="153"/>
      <c r="K43" s="153"/>
      <c r="L43" s="153"/>
      <c r="M43" s="153"/>
      <c r="W43" s="190" t="s">
        <v>375</v>
      </c>
      <c r="X43" s="195">
        <v>1075</v>
      </c>
      <c r="Y43" s="144"/>
      <c r="Z43" s="136"/>
      <c r="AE43" s="190">
        <v>36</v>
      </c>
      <c r="AF43" s="195">
        <v>7</v>
      </c>
      <c r="AG43" s="195">
        <v>3</v>
      </c>
      <c r="AH43" s="195">
        <v>10</v>
      </c>
      <c r="AI43" s="195">
        <v>20</v>
      </c>
    </row>
    <row r="44" spans="1:35" ht="14.25" x14ac:dyDescent="0.45">
      <c r="A44" s="235" t="s">
        <v>969</v>
      </c>
      <c r="B44" s="235"/>
      <c r="C44" s="235"/>
      <c r="D44" s="235"/>
      <c r="F44" s="235" t="s">
        <v>968</v>
      </c>
      <c r="G44" s="235"/>
      <c r="H44" s="235"/>
      <c r="I44" s="235"/>
      <c r="K44" s="235" t="s">
        <v>970</v>
      </c>
      <c r="L44" s="235"/>
      <c r="M44" s="235"/>
      <c r="N44" s="235"/>
      <c r="W44"/>
      <c r="X44"/>
      <c r="Z44" s="136"/>
      <c r="AE44" s="190">
        <v>37</v>
      </c>
      <c r="AF44" s="195">
        <v>7</v>
      </c>
      <c r="AG44" s="195">
        <v>1</v>
      </c>
      <c r="AH44" s="195">
        <v>3</v>
      </c>
      <c r="AI44" s="195">
        <v>11</v>
      </c>
    </row>
    <row r="45" spans="1:35" ht="14.25" x14ac:dyDescent="0.45">
      <c r="W45"/>
      <c r="X45"/>
      <c r="Y45"/>
      <c r="Z45"/>
      <c r="AE45" s="190">
        <v>38</v>
      </c>
      <c r="AF45" s="195">
        <v>7</v>
      </c>
      <c r="AG45" s="195">
        <v>3</v>
      </c>
      <c r="AH45" s="195">
        <v>1</v>
      </c>
      <c r="AI45" s="195">
        <v>11</v>
      </c>
    </row>
    <row r="46" spans="1:35" ht="14.25" x14ac:dyDescent="0.45">
      <c r="A46" s="189" t="s">
        <v>522</v>
      </c>
      <c r="B46" s="191" t="s">
        <v>614</v>
      </c>
      <c r="F46" s="189" t="s">
        <v>522</v>
      </c>
      <c r="G46" s="191" t="s">
        <v>614</v>
      </c>
      <c r="K46" s="189" t="s">
        <v>522</v>
      </c>
      <c r="L46" s="191" t="s">
        <v>614</v>
      </c>
      <c r="M46" s="157"/>
      <c r="W46" s="136"/>
      <c r="X46" s="136"/>
      <c r="Y46"/>
      <c r="Z46"/>
      <c r="AE46" s="190">
        <v>39</v>
      </c>
      <c r="AF46" s="195">
        <v>12</v>
      </c>
      <c r="AG46" s="195">
        <v>6</v>
      </c>
      <c r="AH46" s="195">
        <v>3</v>
      </c>
      <c r="AI46" s="195">
        <v>21</v>
      </c>
    </row>
    <row r="47" spans="1:35" x14ac:dyDescent="0.4">
      <c r="A47" s="189" t="s">
        <v>517</v>
      </c>
      <c r="B47" s="190">
        <v>1</v>
      </c>
      <c r="F47" s="189" t="s">
        <v>517</v>
      </c>
      <c r="G47" s="190">
        <v>1</v>
      </c>
      <c r="K47" s="189" t="s">
        <v>517</v>
      </c>
      <c r="L47" s="190">
        <v>1</v>
      </c>
      <c r="M47" s="162"/>
      <c r="W47" s="136"/>
      <c r="X47" s="137"/>
      <c r="AE47" s="190">
        <v>40</v>
      </c>
      <c r="AF47" s="195">
        <v>10</v>
      </c>
      <c r="AG47" s="195">
        <v>8</v>
      </c>
      <c r="AH47" s="195">
        <v>6</v>
      </c>
      <c r="AI47" s="195">
        <v>24</v>
      </c>
    </row>
    <row r="48" spans="1:35" x14ac:dyDescent="0.4">
      <c r="A48" s="189" t="s">
        <v>369</v>
      </c>
      <c r="B48" s="191" t="s">
        <v>614</v>
      </c>
      <c r="F48" s="189" t="s">
        <v>369</v>
      </c>
      <c r="G48" s="191" t="s">
        <v>614</v>
      </c>
      <c r="K48" s="189" t="s">
        <v>369</v>
      </c>
      <c r="L48" s="191" t="s">
        <v>614</v>
      </c>
      <c r="M48" s="157"/>
      <c r="W48" s="136"/>
      <c r="X48" s="136"/>
      <c r="AE48" s="190">
        <v>41</v>
      </c>
      <c r="AF48" s="195">
        <v>5</v>
      </c>
      <c r="AG48" s="195">
        <v>1</v>
      </c>
      <c r="AH48" s="195">
        <v>12</v>
      </c>
      <c r="AI48" s="195">
        <v>18</v>
      </c>
    </row>
    <row r="49" spans="1:35" x14ac:dyDescent="0.4">
      <c r="A49" s="189" t="s">
        <v>512</v>
      </c>
      <c r="B49" s="191" t="s">
        <v>614</v>
      </c>
      <c r="F49" s="189" t="s">
        <v>512</v>
      </c>
      <c r="G49" s="191" t="s">
        <v>614</v>
      </c>
      <c r="K49" s="189" t="s">
        <v>512</v>
      </c>
      <c r="L49" s="191" t="s">
        <v>614</v>
      </c>
      <c r="M49" s="157"/>
      <c r="W49" s="136"/>
      <c r="X49" s="137"/>
      <c r="AE49" s="190">
        <v>42</v>
      </c>
      <c r="AF49" s="195">
        <v>11</v>
      </c>
      <c r="AG49" s="195">
        <v>3</v>
      </c>
      <c r="AH49" s="195">
        <v>24</v>
      </c>
      <c r="AI49" s="195">
        <v>38</v>
      </c>
    </row>
    <row r="50" spans="1:35" x14ac:dyDescent="0.4">
      <c r="AE50" s="190">
        <v>43</v>
      </c>
      <c r="AF50" s="195">
        <v>10</v>
      </c>
      <c r="AG50" s="195">
        <v>2</v>
      </c>
      <c r="AH50" s="195">
        <v>20</v>
      </c>
      <c r="AI50" s="195">
        <v>32</v>
      </c>
    </row>
    <row r="51" spans="1:35" x14ac:dyDescent="0.4">
      <c r="A51" s="189" t="s">
        <v>374</v>
      </c>
      <c r="B51" s="199" t="s">
        <v>962</v>
      </c>
      <c r="C51" s="199" t="s">
        <v>897</v>
      </c>
      <c r="D51" s="199" t="s">
        <v>1026</v>
      </c>
      <c r="E51" s="165"/>
      <c r="F51" s="189" t="s">
        <v>374</v>
      </c>
      <c r="G51" s="199" t="s">
        <v>962</v>
      </c>
      <c r="H51" s="199" t="s">
        <v>897</v>
      </c>
      <c r="I51" s="220" t="s">
        <v>1026</v>
      </c>
      <c r="J51" s="157"/>
      <c r="K51" s="189" t="s">
        <v>374</v>
      </c>
      <c r="L51" s="199" t="s">
        <v>962</v>
      </c>
      <c r="M51" s="199" t="s">
        <v>897</v>
      </c>
      <c r="N51" s="220" t="s">
        <v>1026</v>
      </c>
      <c r="W51" s="139"/>
      <c r="X51" s="136"/>
      <c r="AE51" s="190">
        <v>44</v>
      </c>
      <c r="AF51" s="195">
        <v>7</v>
      </c>
      <c r="AG51" s="195">
        <v>2</v>
      </c>
      <c r="AH51" s="195">
        <v>5</v>
      </c>
      <c r="AI51" s="195">
        <v>14</v>
      </c>
    </row>
    <row r="52" spans="1:35" x14ac:dyDescent="0.4">
      <c r="A52" s="190" t="s">
        <v>186</v>
      </c>
      <c r="B52" s="195">
        <v>68</v>
      </c>
      <c r="C52" s="194">
        <v>0.22077922077922077</v>
      </c>
      <c r="D52" s="195">
        <v>240</v>
      </c>
      <c r="E52" s="164"/>
      <c r="F52" s="190" t="s">
        <v>56</v>
      </c>
      <c r="G52" s="195">
        <v>23</v>
      </c>
      <c r="H52" s="194">
        <v>0.51111111111111107</v>
      </c>
      <c r="I52" s="195">
        <v>22</v>
      </c>
      <c r="J52" s="163"/>
      <c r="K52" s="190" t="s">
        <v>611</v>
      </c>
      <c r="L52" s="195">
        <v>77</v>
      </c>
      <c r="M52" s="194">
        <v>0.13508771929824562</v>
      </c>
      <c r="N52" s="195">
        <v>493</v>
      </c>
      <c r="W52" s="137"/>
      <c r="X52" s="145"/>
      <c r="Y52" s="144"/>
      <c r="Z52" s="136"/>
      <c r="AE52" s="190">
        <v>46</v>
      </c>
      <c r="AF52" s="195">
        <v>6</v>
      </c>
      <c r="AG52" s="195">
        <v>9</v>
      </c>
      <c r="AH52" s="195">
        <v>7</v>
      </c>
      <c r="AI52" s="195">
        <v>22</v>
      </c>
    </row>
    <row r="53" spans="1:35" x14ac:dyDescent="0.4">
      <c r="A53" s="190" t="s">
        <v>56</v>
      </c>
      <c r="B53" s="195">
        <v>44</v>
      </c>
      <c r="C53" s="194">
        <v>0.20183486238532111</v>
      </c>
      <c r="D53" s="195">
        <v>174</v>
      </c>
      <c r="E53" s="164"/>
      <c r="F53" s="190" t="s">
        <v>36</v>
      </c>
      <c r="G53" s="195">
        <v>12</v>
      </c>
      <c r="H53" s="194">
        <v>0.2</v>
      </c>
      <c r="I53" s="195">
        <v>48</v>
      </c>
      <c r="J53" s="163"/>
      <c r="K53" s="190" t="s">
        <v>171</v>
      </c>
      <c r="L53" s="195">
        <v>53</v>
      </c>
      <c r="M53" s="194">
        <v>0.20229007633587787</v>
      </c>
      <c r="N53" s="195">
        <v>209</v>
      </c>
      <c r="W53" s="137"/>
      <c r="X53" s="145"/>
      <c r="Y53" s="144"/>
      <c r="Z53" s="136"/>
      <c r="AE53" s="190">
        <v>45</v>
      </c>
      <c r="AF53" s="195">
        <v>12</v>
      </c>
      <c r="AG53" s="195">
        <v>3</v>
      </c>
      <c r="AH53" s="195">
        <v>6</v>
      </c>
      <c r="AI53" s="195">
        <v>21</v>
      </c>
    </row>
    <row r="54" spans="1:35" x14ac:dyDescent="0.4">
      <c r="A54" s="190" t="s">
        <v>1008</v>
      </c>
      <c r="B54" s="195">
        <v>43</v>
      </c>
      <c r="C54" s="194">
        <v>0.20873786407766989</v>
      </c>
      <c r="D54" s="195">
        <v>163</v>
      </c>
      <c r="E54" s="164"/>
      <c r="F54" s="190" t="s">
        <v>311</v>
      </c>
      <c r="G54" s="195">
        <v>9</v>
      </c>
      <c r="H54" s="194">
        <v>1</v>
      </c>
      <c r="I54" s="195">
        <v>0</v>
      </c>
      <c r="J54" s="163"/>
      <c r="K54" s="190" t="s">
        <v>60</v>
      </c>
      <c r="L54" s="195">
        <v>34</v>
      </c>
      <c r="M54" s="194">
        <v>0.18994413407821228</v>
      </c>
      <c r="N54" s="195">
        <v>145</v>
      </c>
      <c r="W54" s="137"/>
      <c r="X54" s="145"/>
      <c r="Y54" s="144"/>
      <c r="Z54" s="136"/>
      <c r="AE54" s="190">
        <v>47</v>
      </c>
      <c r="AF54" s="195">
        <v>5</v>
      </c>
      <c r="AG54" s="195">
        <v>3</v>
      </c>
      <c r="AH54" s="195">
        <v>1</v>
      </c>
      <c r="AI54" s="195">
        <v>9</v>
      </c>
    </row>
    <row r="55" spans="1:35" ht="14.25" x14ac:dyDescent="0.45">
      <c r="A55" s="190" t="s">
        <v>6</v>
      </c>
      <c r="B55" s="195">
        <v>28</v>
      </c>
      <c r="C55" s="194">
        <v>0.3783783783783784</v>
      </c>
      <c r="D55" s="195">
        <v>46</v>
      </c>
      <c r="E55" s="164"/>
      <c r="F55" s="190" t="s">
        <v>39</v>
      </c>
      <c r="G55" s="195">
        <v>8</v>
      </c>
      <c r="H55" s="194">
        <v>0.72727272727272729</v>
      </c>
      <c r="I55" s="195">
        <v>3</v>
      </c>
      <c r="J55" s="163"/>
      <c r="K55" s="190" t="s">
        <v>90</v>
      </c>
      <c r="L55" s="195">
        <v>32</v>
      </c>
      <c r="M55" s="194">
        <v>0.15686274509803921</v>
      </c>
      <c r="N55" s="195">
        <v>172</v>
      </c>
      <c r="W55"/>
      <c r="X55"/>
      <c r="Y55"/>
      <c r="Z55"/>
      <c r="AE55" s="190">
        <v>48</v>
      </c>
      <c r="AF55" s="195">
        <v>9</v>
      </c>
      <c r="AG55" s="195">
        <v>7</v>
      </c>
      <c r="AH55" s="195">
        <v>6</v>
      </c>
      <c r="AI55" s="195">
        <v>22</v>
      </c>
    </row>
    <row r="56" spans="1:35" ht="14.25" x14ac:dyDescent="0.45">
      <c r="A56" s="190" t="s">
        <v>27</v>
      </c>
      <c r="B56" s="195">
        <v>22</v>
      </c>
      <c r="C56" s="194">
        <v>7.6124567474048443E-2</v>
      </c>
      <c r="D56" s="195">
        <v>267</v>
      </c>
      <c r="E56" s="164"/>
      <c r="F56" s="190" t="s">
        <v>730</v>
      </c>
      <c r="G56" s="195">
        <v>7</v>
      </c>
      <c r="H56" s="194">
        <v>0.22580645161290322</v>
      </c>
      <c r="I56" s="195">
        <v>24</v>
      </c>
      <c r="J56" s="163"/>
      <c r="K56" s="190" t="s">
        <v>195</v>
      </c>
      <c r="L56" s="195">
        <v>27</v>
      </c>
      <c r="M56" s="194">
        <v>0.58695652173913049</v>
      </c>
      <c r="N56" s="195">
        <v>19</v>
      </c>
      <c r="W56"/>
      <c r="X56"/>
      <c r="Y56"/>
      <c r="Z56"/>
      <c r="AE56" s="190">
        <v>49</v>
      </c>
      <c r="AF56" s="195">
        <v>9</v>
      </c>
      <c r="AG56" s="195">
        <v>4</v>
      </c>
      <c r="AH56" s="195">
        <v>1</v>
      </c>
      <c r="AI56" s="195">
        <v>14</v>
      </c>
    </row>
    <row r="57" spans="1:35" ht="14.25" x14ac:dyDescent="0.45">
      <c r="A57" s="190" t="s">
        <v>375</v>
      </c>
      <c r="B57" s="195">
        <v>205</v>
      </c>
      <c r="C57" s="194">
        <v>0.18721461187214611</v>
      </c>
      <c r="D57" s="195">
        <v>890</v>
      </c>
      <c r="E57" s="164"/>
      <c r="F57" s="190" t="s">
        <v>899</v>
      </c>
      <c r="G57" s="195">
        <v>7</v>
      </c>
      <c r="H57" s="194">
        <v>0.14893617021276595</v>
      </c>
      <c r="I57" s="195">
        <v>40</v>
      </c>
      <c r="J57" s="163"/>
      <c r="K57" s="190" t="s">
        <v>375</v>
      </c>
      <c r="L57" s="195">
        <v>223</v>
      </c>
      <c r="M57" s="194">
        <v>0.17684377478191912</v>
      </c>
      <c r="N57" s="195">
        <v>1038</v>
      </c>
      <c r="W57"/>
      <c r="X57"/>
      <c r="Y57"/>
      <c r="Z57"/>
      <c r="AE57" s="190">
        <v>50</v>
      </c>
      <c r="AF57" s="195">
        <v>6</v>
      </c>
      <c r="AG57" s="195">
        <v>3</v>
      </c>
      <c r="AH57" s="195">
        <v>5</v>
      </c>
      <c r="AI57" s="195">
        <v>14</v>
      </c>
    </row>
    <row r="58" spans="1:35" ht="14.25" x14ac:dyDescent="0.45">
      <c r="A58"/>
      <c r="B58"/>
      <c r="C58"/>
      <c r="D58"/>
      <c r="F58" s="190" t="s">
        <v>341</v>
      </c>
      <c r="G58" s="195">
        <v>7</v>
      </c>
      <c r="H58" s="194">
        <v>1</v>
      </c>
      <c r="I58" s="195">
        <v>0</v>
      </c>
      <c r="K58"/>
      <c r="L58"/>
      <c r="M58"/>
      <c r="N58"/>
      <c r="W58" s="136"/>
      <c r="X58" s="136"/>
      <c r="AE58" s="190">
        <v>51</v>
      </c>
      <c r="AF58" s="195">
        <v>6</v>
      </c>
      <c r="AG58" s="195">
        <v>2</v>
      </c>
      <c r="AH58" s="195">
        <v>7</v>
      </c>
      <c r="AI58" s="195">
        <v>15</v>
      </c>
    </row>
    <row r="59" spans="1:35" ht="14.25" x14ac:dyDescent="0.45">
      <c r="A59"/>
      <c r="B59"/>
      <c r="C59"/>
      <c r="D59"/>
      <c r="F59" s="190" t="s">
        <v>443</v>
      </c>
      <c r="G59" s="195">
        <v>7</v>
      </c>
      <c r="H59" s="194">
        <v>0.26923076923076922</v>
      </c>
      <c r="I59" s="195">
        <v>19</v>
      </c>
      <c r="K59"/>
      <c r="L59"/>
      <c r="M59"/>
      <c r="N59"/>
      <c r="W59" s="136"/>
      <c r="X59" s="137"/>
      <c r="AE59" s="190">
        <v>52</v>
      </c>
      <c r="AF59" s="195"/>
      <c r="AG59" s="195"/>
      <c r="AH59" s="195">
        <v>0</v>
      </c>
      <c r="AI59" s="195">
        <v>0</v>
      </c>
    </row>
    <row r="60" spans="1:35" ht="14.25" x14ac:dyDescent="0.45">
      <c r="A60"/>
      <c r="B60"/>
      <c r="C60"/>
      <c r="D60"/>
      <c r="F60" s="190" t="s">
        <v>254</v>
      </c>
      <c r="G60" s="195">
        <v>7</v>
      </c>
      <c r="H60" s="194">
        <v>0.1891891891891892</v>
      </c>
      <c r="I60" s="195">
        <v>30</v>
      </c>
      <c r="K60"/>
      <c r="L60"/>
      <c r="M60"/>
      <c r="N60"/>
      <c r="W60" s="136"/>
      <c r="X60" s="136"/>
      <c r="AE60" s="190" t="s">
        <v>375</v>
      </c>
      <c r="AF60" s="195">
        <v>507</v>
      </c>
      <c r="AG60" s="195">
        <v>232</v>
      </c>
      <c r="AH60" s="195">
        <v>336</v>
      </c>
      <c r="AI60" s="195">
        <v>1075</v>
      </c>
    </row>
    <row r="61" spans="1:35" ht="14.25" x14ac:dyDescent="0.45">
      <c r="A61"/>
      <c r="B61"/>
      <c r="C61"/>
      <c r="D61"/>
      <c r="F61" s="190" t="s">
        <v>375</v>
      </c>
      <c r="G61" s="195">
        <v>87</v>
      </c>
      <c r="H61" s="194">
        <v>0.31868131868131866</v>
      </c>
      <c r="I61" s="195">
        <v>186</v>
      </c>
      <c r="K61"/>
      <c r="L61"/>
      <c r="M61"/>
      <c r="N61"/>
    </row>
    <row r="62" spans="1:35" ht="14.25" x14ac:dyDescent="0.45">
      <c r="A62"/>
      <c r="B62"/>
      <c r="C62"/>
      <c r="D62"/>
      <c r="F62"/>
      <c r="G62"/>
      <c r="K62"/>
      <c r="L62"/>
      <c r="M62"/>
      <c r="N62"/>
      <c r="W62" s="139"/>
      <c r="X62" s="136"/>
    </row>
    <row r="63" spans="1:35" ht="14.25" x14ac:dyDescent="0.45">
      <c r="A63"/>
      <c r="B63"/>
      <c r="C63"/>
      <c r="D63"/>
      <c r="F63"/>
      <c r="G63"/>
      <c r="K63"/>
      <c r="L63"/>
      <c r="M63"/>
      <c r="N63"/>
      <c r="W63" s="137"/>
      <c r="X63" s="145"/>
      <c r="Y63" s="144"/>
      <c r="Z63" s="136"/>
    </row>
    <row r="64" spans="1:35" ht="14.25" x14ac:dyDescent="0.45">
      <c r="A64"/>
      <c r="B64"/>
      <c r="C64"/>
      <c r="D64"/>
      <c r="F64"/>
      <c r="G64"/>
      <c r="K64"/>
      <c r="L64"/>
      <c r="M64"/>
      <c r="N64"/>
      <c r="W64" s="137"/>
      <c r="X64" s="145"/>
      <c r="Y64" s="144"/>
      <c r="Z64" s="136"/>
    </row>
    <row r="65" spans="1:26" ht="14.25" x14ac:dyDescent="0.45">
      <c r="A65"/>
      <c r="B65"/>
      <c r="C65"/>
      <c r="D65"/>
      <c r="F65"/>
      <c r="G65"/>
      <c r="K65"/>
      <c r="L65"/>
      <c r="M65"/>
      <c r="N65"/>
      <c r="W65" s="137"/>
      <c r="X65" s="145"/>
      <c r="Y65" s="144"/>
      <c r="Z65" s="136"/>
    </row>
    <row r="66" spans="1:26" ht="14.25" x14ac:dyDescent="0.45">
      <c r="A66"/>
      <c r="B66"/>
      <c r="C66"/>
      <c r="D66"/>
      <c r="F66"/>
      <c r="G66"/>
      <c r="K66"/>
      <c r="L66"/>
      <c r="M66"/>
      <c r="N66"/>
      <c r="W66" s="137"/>
      <c r="X66" s="145"/>
      <c r="Y66" s="144"/>
      <c r="Z66" s="152"/>
    </row>
    <row r="67" spans="1:26" ht="14.25" x14ac:dyDescent="0.45">
      <c r="W67" s="137"/>
      <c r="X67" s="145"/>
      <c r="Y67"/>
      <c r="Z67"/>
    </row>
  </sheetData>
  <mergeCells count="3">
    <mergeCell ref="F44:I44"/>
    <mergeCell ref="A44:D44"/>
    <mergeCell ref="K44:N44"/>
  </mergeCells>
  <printOptions horizontalCentered="1" verticalCentered="1"/>
  <pageMargins left="0.70866141732283472" right="0.70866141732283472" top="1.1417322834645669" bottom="0.74803149606299213" header="0.70866141732283472" footer="0.31496062992125984"/>
  <pageSetup paperSize="8" scale="80" orientation="landscape" r:id="rId10"/>
  <headerFooter>
    <oddHeader>&amp;C&amp;"-,Negrita"&amp;24BOOKING</oddHeader>
    <oddFooter>&amp;CActualizado: &amp;D</oddFooter>
  </headerFooter>
  <colBreaks count="1" manualBreakCount="1">
    <brk id="14" max="56" man="1"/>
  </colBreaks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A1:AE239"/>
  <sheetViews>
    <sheetView view="pageBreakPreview" zoomScale="95" zoomScaleNormal="100" zoomScaleSheetLayoutView="95" workbookViewId="0">
      <selection activeCell="A6" sqref="A6"/>
    </sheetView>
  </sheetViews>
  <sheetFormatPr baseColWidth="10" defaultColWidth="11.3984375" defaultRowHeight="13.9" x14ac:dyDescent="0.4"/>
  <cols>
    <col min="1" max="1" width="12.73046875" style="44" customWidth="1"/>
    <col min="2" max="2" width="32.73046875" style="44" customWidth="1"/>
    <col min="3" max="3" width="21.1328125" style="44" customWidth="1"/>
    <col min="4" max="4" width="12.73046875" style="44" customWidth="1"/>
    <col min="5" max="5" width="32.73046875" style="44" customWidth="1"/>
    <col min="6" max="6" width="21.1328125" style="44" bestFit="1" customWidth="1"/>
    <col min="7" max="7" width="12.73046875" style="44" customWidth="1"/>
    <col min="8" max="8" width="32.73046875" style="44" customWidth="1"/>
    <col min="9" max="9" width="21.1328125" style="44" bestFit="1" customWidth="1"/>
    <col min="10" max="10" width="12.73046875" style="44" customWidth="1"/>
    <col min="11" max="18" width="11.59765625" style="44" customWidth="1"/>
    <col min="19" max="19" width="17.9296875" style="44" customWidth="1"/>
    <col min="20" max="20" width="19.19921875" style="44" customWidth="1"/>
    <col min="21" max="21" width="16.9296875" style="44" customWidth="1"/>
    <col min="22" max="22" width="16.3984375" style="44" customWidth="1"/>
    <col min="23" max="23" width="11.3984375" style="44"/>
    <col min="24" max="24" width="21.06640625" style="44" customWidth="1"/>
    <col min="25" max="25" width="19.19921875" style="44" customWidth="1"/>
    <col min="26" max="26" width="11.3984375" style="44"/>
    <col min="27" max="27" width="17.9296875" style="44" customWidth="1"/>
    <col min="28" max="28" width="19.19921875" style="44" customWidth="1"/>
    <col min="29" max="29" width="9.73046875" style="44" customWidth="1"/>
    <col min="30" max="30" width="16.3984375" style="44" customWidth="1"/>
    <col min="31" max="31" width="13.59765625" style="44" customWidth="1"/>
    <col min="32" max="16384" width="11.3984375" style="44"/>
  </cols>
  <sheetData>
    <row r="1" spans="1:31" ht="14.25" x14ac:dyDescent="0.45">
      <c r="S1"/>
      <c r="T1"/>
      <c r="U1" s="141"/>
      <c r="X1"/>
      <c r="Y1"/>
      <c r="AA1"/>
      <c r="AB1"/>
    </row>
    <row r="2" spans="1:31" x14ac:dyDescent="0.4">
      <c r="S2" s="189" t="s">
        <v>521</v>
      </c>
      <c r="T2" s="190">
        <v>1</v>
      </c>
      <c r="X2" s="189" t="s">
        <v>521</v>
      </c>
      <c r="Y2" s="190">
        <v>1</v>
      </c>
      <c r="AA2" s="189" t="s">
        <v>521</v>
      </c>
      <c r="AB2" s="190">
        <v>1</v>
      </c>
    </row>
    <row r="3" spans="1:31" ht="14.25" x14ac:dyDescent="0.45">
      <c r="A3"/>
      <c r="B3"/>
      <c r="S3" s="189" t="s">
        <v>517</v>
      </c>
      <c r="T3" s="190">
        <v>1</v>
      </c>
      <c r="X3" s="189" t="s">
        <v>517</v>
      </c>
      <c r="Y3" s="190">
        <v>1</v>
      </c>
      <c r="AA3" s="189" t="s">
        <v>517</v>
      </c>
      <c r="AB3" s="190">
        <v>1</v>
      </c>
      <c r="AC3" s="142"/>
    </row>
    <row r="4" spans="1:31" ht="14.25" x14ac:dyDescent="0.45">
      <c r="A4"/>
      <c r="B4"/>
      <c r="S4" s="189" t="s">
        <v>512</v>
      </c>
      <c r="T4" s="191" t="s">
        <v>614</v>
      </c>
      <c r="X4" s="189" t="s">
        <v>512</v>
      </c>
      <c r="Y4" s="191" t="s">
        <v>614</v>
      </c>
      <c r="AA4" s="189" t="s">
        <v>512</v>
      </c>
      <c r="AB4" s="191" t="s">
        <v>614</v>
      </c>
    </row>
    <row r="5" spans="1:31" ht="14.25" x14ac:dyDescent="0.45">
      <c r="A5"/>
      <c r="B5"/>
      <c r="AA5"/>
      <c r="AB5"/>
      <c r="AC5"/>
      <c r="AD5"/>
      <c r="AE5"/>
    </row>
    <row r="6" spans="1:31" ht="14.25" x14ac:dyDescent="0.45">
      <c r="S6" s="189" t="s">
        <v>374</v>
      </c>
      <c r="T6" s="191" t="s">
        <v>963</v>
      </c>
      <c r="U6"/>
      <c r="V6"/>
      <c r="X6" s="189" t="s">
        <v>374</v>
      </c>
      <c r="Y6" s="191" t="s">
        <v>962</v>
      </c>
      <c r="AA6" s="189" t="s">
        <v>374</v>
      </c>
      <c r="AB6" s="191" t="s">
        <v>962</v>
      </c>
      <c r="AC6" s="191" t="s">
        <v>993</v>
      </c>
      <c r="AD6"/>
      <c r="AE6"/>
    </row>
    <row r="7" spans="1:31" ht="14.25" x14ac:dyDescent="0.45">
      <c r="S7" s="190" t="s">
        <v>959</v>
      </c>
      <c r="T7" s="192">
        <v>10</v>
      </c>
      <c r="U7" s="138">
        <f>GETPIVOTDATA("Cargas",$S$6,"CATEGORÍA","CLIENTES")/GETPIVOTDATA("Cargas",$S$6)</f>
        <v>0.55555555555555558</v>
      </c>
      <c r="V7" t="s">
        <v>959</v>
      </c>
      <c r="X7" s="190" t="s">
        <v>1</v>
      </c>
      <c r="Y7" s="195">
        <v>4</v>
      </c>
      <c r="AA7" s="200" t="s">
        <v>1064</v>
      </c>
      <c r="AB7" s="195">
        <v>3</v>
      </c>
      <c r="AC7" s="192">
        <v>2</v>
      </c>
      <c r="AD7"/>
      <c r="AE7"/>
    </row>
    <row r="8" spans="1:31" ht="14.25" x14ac:dyDescent="0.45">
      <c r="S8" s="190" t="s">
        <v>960</v>
      </c>
      <c r="T8" s="192">
        <v>4</v>
      </c>
      <c r="U8" s="138">
        <f>GETPIVOTDATA("Cargas",$S$6,"CATEGORÍA","PROVEEDORES")/GETPIVOTDATA("Cargas",$S$6)</f>
        <v>0.22222222222222221</v>
      </c>
      <c r="V8" t="s">
        <v>960</v>
      </c>
      <c r="X8" s="190" t="s">
        <v>16</v>
      </c>
      <c r="Y8" s="195">
        <v>2</v>
      </c>
      <c r="AA8" s="200" t="s">
        <v>1065</v>
      </c>
      <c r="AB8" s="195">
        <v>3</v>
      </c>
      <c r="AC8" s="192">
        <v>5</v>
      </c>
      <c r="AD8"/>
      <c r="AE8"/>
    </row>
    <row r="9" spans="1:31" ht="14.25" x14ac:dyDescent="0.45">
      <c r="S9" s="190" t="s">
        <v>961</v>
      </c>
      <c r="T9" s="192">
        <v>4</v>
      </c>
      <c r="U9" s="138">
        <f>GETPIVOTDATA("Cargas",$S$6,"CATEGORÍA","TRANS. PROPIO")/GETPIVOTDATA("Cargas",$S$6)</f>
        <v>0.22222222222222221</v>
      </c>
      <c r="V9" t="s">
        <v>961</v>
      </c>
      <c r="X9" s="190" t="s">
        <v>37</v>
      </c>
      <c r="Y9" s="195">
        <v>1</v>
      </c>
      <c r="AA9" s="200" t="s">
        <v>1066</v>
      </c>
      <c r="AB9" s="195">
        <v>1</v>
      </c>
      <c r="AC9" s="192">
        <v>4</v>
      </c>
      <c r="AD9"/>
      <c r="AE9"/>
    </row>
    <row r="10" spans="1:31" ht="14.25" x14ac:dyDescent="0.45">
      <c r="H10"/>
      <c r="S10" s="190" t="s">
        <v>375</v>
      </c>
      <c r="T10" s="192">
        <v>18</v>
      </c>
      <c r="U10"/>
      <c r="V10"/>
      <c r="X10" s="190" t="s">
        <v>13</v>
      </c>
      <c r="Y10" s="195">
        <v>0</v>
      </c>
      <c r="AA10" s="200" t="s">
        <v>375</v>
      </c>
      <c r="AB10" s="195">
        <v>7</v>
      </c>
      <c r="AC10" s="192">
        <v>11</v>
      </c>
      <c r="AD10"/>
      <c r="AE10"/>
    </row>
    <row r="11" spans="1:31" ht="14.25" x14ac:dyDescent="0.45">
      <c r="H11"/>
      <c r="X11" s="190" t="s">
        <v>953</v>
      </c>
      <c r="Y11" s="195">
        <v>0</v>
      </c>
      <c r="AA11"/>
      <c r="AB11"/>
      <c r="AC11"/>
      <c r="AD11"/>
      <c r="AE11"/>
    </row>
    <row r="12" spans="1:31" ht="14.25" x14ac:dyDescent="0.45">
      <c r="H12"/>
      <c r="X12" s="190" t="s">
        <v>9</v>
      </c>
      <c r="Y12" s="195">
        <v>0</v>
      </c>
      <c r="AA12"/>
      <c r="AB12"/>
      <c r="AC12"/>
      <c r="AD12"/>
      <c r="AE12"/>
    </row>
    <row r="13" spans="1:31" ht="14.25" x14ac:dyDescent="0.45">
      <c r="H13"/>
      <c r="S13"/>
      <c r="T13"/>
      <c r="X13" s="190" t="s">
        <v>49</v>
      </c>
      <c r="Y13" s="195">
        <v>0</v>
      </c>
      <c r="AA13"/>
      <c r="AB13"/>
      <c r="AC13"/>
      <c r="AD13"/>
      <c r="AE13"/>
    </row>
    <row r="14" spans="1:31" ht="14.25" x14ac:dyDescent="0.45">
      <c r="E14"/>
      <c r="F14"/>
      <c r="G14"/>
      <c r="H14"/>
      <c r="S14" s="189" t="s">
        <v>521</v>
      </c>
      <c r="T14" s="190">
        <v>1</v>
      </c>
      <c r="X14" s="190" t="s">
        <v>433</v>
      </c>
      <c r="Y14" s="195">
        <v>0</v>
      </c>
      <c r="AA14"/>
      <c r="AB14"/>
      <c r="AC14"/>
      <c r="AD14"/>
      <c r="AE14"/>
    </row>
    <row r="15" spans="1:31" ht="14.25" x14ac:dyDescent="0.45">
      <c r="A15"/>
      <c r="B15"/>
      <c r="C15"/>
      <c r="D15"/>
      <c r="E15"/>
      <c r="H15"/>
      <c r="S15" s="189" t="s">
        <v>517</v>
      </c>
      <c r="T15" s="190">
        <v>1</v>
      </c>
      <c r="X15" s="190" t="s">
        <v>375</v>
      </c>
      <c r="Y15" s="195">
        <v>7</v>
      </c>
      <c r="AA15"/>
      <c r="AB15"/>
      <c r="AC15"/>
      <c r="AD15"/>
      <c r="AE15"/>
    </row>
    <row r="16" spans="1:31" ht="14.25" x14ac:dyDescent="0.45">
      <c r="H16"/>
      <c r="S16" s="189" t="s">
        <v>512</v>
      </c>
      <c r="T16" s="191" t="s">
        <v>614</v>
      </c>
      <c r="X16"/>
      <c r="Y16"/>
      <c r="AA16"/>
      <c r="AB16"/>
      <c r="AC16"/>
      <c r="AD16"/>
      <c r="AE16"/>
    </row>
    <row r="17" spans="1:31" ht="14.25" x14ac:dyDescent="0.45">
      <c r="X17"/>
      <c r="Y17"/>
      <c r="AA17"/>
      <c r="AB17"/>
      <c r="AC17"/>
      <c r="AD17"/>
      <c r="AE17"/>
    </row>
    <row r="18" spans="1:31" ht="14.25" x14ac:dyDescent="0.45">
      <c r="A18"/>
      <c r="B18"/>
      <c r="S18" s="191" t="s">
        <v>956</v>
      </c>
      <c r="T18" s="191" t="s">
        <v>957</v>
      </c>
      <c r="U18" s="191" t="s">
        <v>546</v>
      </c>
      <c r="X18"/>
      <c r="Y18"/>
      <c r="AA18"/>
      <c r="AB18"/>
      <c r="AC18"/>
      <c r="AD18"/>
      <c r="AE18"/>
    </row>
    <row r="19" spans="1:31" ht="14.25" x14ac:dyDescent="0.45">
      <c r="S19" s="192">
        <v>11</v>
      </c>
      <c r="T19" s="192">
        <v>7</v>
      </c>
      <c r="U19" s="192">
        <v>18</v>
      </c>
      <c r="X19"/>
      <c r="Y19"/>
      <c r="AA19"/>
      <c r="AB19"/>
      <c r="AC19"/>
      <c r="AD19"/>
      <c r="AE19"/>
    </row>
    <row r="20" spans="1:31" ht="14.25" x14ac:dyDescent="0.45">
      <c r="S20" s="138">
        <f>GETPIVOTDATA("Suma de Cumplimiento Hora SÍ",$S$18)/GETPIVOTDATA("Cuenta de Cargas",$S$18)</f>
        <v>0.61111111111111116</v>
      </c>
      <c r="T20" s="138">
        <f>GETPIVOTDATA("Suma de Cumplimiento Hora NO",$S$18)/GETPIVOTDATA("Cuenta de Cargas",$S$18)</f>
        <v>0.3888888888888889</v>
      </c>
      <c r="U20"/>
      <c r="X20"/>
      <c r="Y20"/>
      <c r="AA20"/>
      <c r="AB20"/>
      <c r="AC20"/>
      <c r="AD20"/>
      <c r="AE20"/>
    </row>
    <row r="21" spans="1:31" ht="14.25" x14ac:dyDescent="0.45">
      <c r="H21" s="142"/>
      <c r="I21" s="142"/>
      <c r="S21" t="s">
        <v>964</v>
      </c>
      <c r="T21" t="s">
        <v>965</v>
      </c>
      <c r="U21"/>
      <c r="AA21"/>
      <c r="AB21"/>
      <c r="AC21"/>
      <c r="AD21"/>
      <c r="AE21"/>
    </row>
    <row r="22" spans="1:31" ht="14.25" x14ac:dyDescent="0.45">
      <c r="H22"/>
      <c r="I22"/>
      <c r="J22" s="142"/>
      <c r="AA22"/>
      <c r="AB22"/>
      <c r="AC22"/>
      <c r="AD22"/>
      <c r="AE22"/>
    </row>
    <row r="23" spans="1:31" ht="14.25" x14ac:dyDescent="0.45">
      <c r="AA23"/>
      <c r="AB23"/>
      <c r="AC23"/>
      <c r="AD23"/>
      <c r="AE23"/>
    </row>
    <row r="24" spans="1:31" ht="14.25" x14ac:dyDescent="0.45">
      <c r="S24"/>
      <c r="T24"/>
      <c r="U24"/>
      <c r="V24"/>
      <c r="AA24"/>
      <c r="AB24"/>
      <c r="AC24"/>
      <c r="AD24"/>
      <c r="AE24"/>
    </row>
    <row r="25" spans="1:31" ht="14.25" x14ac:dyDescent="0.45">
      <c r="M25"/>
      <c r="N25"/>
      <c r="O25"/>
      <c r="P25"/>
      <c r="S25" s="189" t="s">
        <v>521</v>
      </c>
      <c r="T25" s="190">
        <v>1</v>
      </c>
      <c r="AA25"/>
      <c r="AB25"/>
      <c r="AC25"/>
      <c r="AD25"/>
      <c r="AE25"/>
    </row>
    <row r="26" spans="1:31" ht="14.25" x14ac:dyDescent="0.45">
      <c r="M26"/>
      <c r="N26"/>
      <c r="O26"/>
      <c r="P26"/>
      <c r="S26" s="189" t="s">
        <v>517</v>
      </c>
      <c r="T26" s="190">
        <v>1</v>
      </c>
      <c r="AA26"/>
      <c r="AB26"/>
      <c r="AC26"/>
      <c r="AD26"/>
      <c r="AE26"/>
    </row>
    <row r="27" spans="1:31" ht="14.25" x14ac:dyDescent="0.45">
      <c r="M27"/>
      <c r="N27"/>
      <c r="O27"/>
      <c r="P27"/>
      <c r="S27" s="189" t="s">
        <v>512</v>
      </c>
      <c r="T27" s="191" t="s">
        <v>614</v>
      </c>
      <c r="AA27"/>
      <c r="AB27"/>
      <c r="AC27"/>
      <c r="AD27"/>
      <c r="AE27"/>
    </row>
    <row r="28" spans="1:31" ht="14.25" x14ac:dyDescent="0.45">
      <c r="M28"/>
      <c r="N28"/>
      <c r="O28"/>
      <c r="P28"/>
      <c r="AA28"/>
      <c r="AB28"/>
      <c r="AC28"/>
      <c r="AD28"/>
      <c r="AE28"/>
    </row>
    <row r="29" spans="1:31" ht="14.25" x14ac:dyDescent="0.45">
      <c r="K29"/>
      <c r="L29"/>
      <c r="M29"/>
      <c r="N29"/>
      <c r="O29"/>
      <c r="P29"/>
      <c r="S29" s="189" t="s">
        <v>374</v>
      </c>
      <c r="T29" s="191" t="s">
        <v>962</v>
      </c>
      <c r="AA29"/>
      <c r="AB29"/>
      <c r="AC29"/>
      <c r="AD29"/>
      <c r="AE29"/>
    </row>
    <row r="30" spans="1:31" ht="14.25" x14ac:dyDescent="0.45">
      <c r="H30"/>
      <c r="I30"/>
      <c r="J30"/>
      <c r="K30"/>
      <c r="L30"/>
      <c r="M30"/>
      <c r="N30"/>
      <c r="O30"/>
      <c r="P30"/>
      <c r="S30" s="190" t="s">
        <v>959</v>
      </c>
      <c r="T30" s="195">
        <v>4</v>
      </c>
      <c r="U30" s="144">
        <f>GETPIVOTDATA("Cumplimiento Hora NO",$S$29,"CATEGORÍA","CLIENTES")/GETPIVOTDATA("Cumplimiento Hora NO",$S$29)</f>
        <v>0.5714285714285714</v>
      </c>
      <c r="V30" s="136" t="s">
        <v>959</v>
      </c>
      <c r="AA30"/>
      <c r="AB30"/>
      <c r="AC30"/>
      <c r="AD30"/>
      <c r="AE30"/>
    </row>
    <row r="31" spans="1:31" ht="14.25" x14ac:dyDescent="0.45">
      <c r="H31"/>
      <c r="I31"/>
      <c r="J31"/>
      <c r="K31"/>
      <c r="L31"/>
      <c r="S31" s="190" t="s">
        <v>960</v>
      </c>
      <c r="T31" s="195">
        <v>3</v>
      </c>
      <c r="U31" s="144">
        <f>GETPIVOTDATA("Cumplimiento Hora NO",$S$29,"CATEGORÍA","PROVEEDORES")/GETPIVOTDATA("Cumplimiento Hora NO",$S$29)</f>
        <v>0.42857142857142855</v>
      </c>
      <c r="V31" s="136" t="s">
        <v>960</v>
      </c>
      <c r="AA31"/>
      <c r="AB31"/>
      <c r="AC31"/>
      <c r="AD31"/>
      <c r="AE31"/>
    </row>
    <row r="32" spans="1:31" ht="14.25" x14ac:dyDescent="0.45">
      <c r="H32"/>
      <c r="I32"/>
      <c r="J32"/>
      <c r="K32"/>
      <c r="L32"/>
      <c r="S32" s="190" t="s">
        <v>961</v>
      </c>
      <c r="T32" s="195">
        <v>0</v>
      </c>
      <c r="U32" s="144">
        <f>GETPIVOTDATA("Cumplimiento Hora NO",$S$29,"CATEGORÍA","TRANS. PROPIO")/GETPIVOTDATA("Cumplimiento Hora NO",$S$29)</f>
        <v>0</v>
      </c>
      <c r="V32" s="136" t="s">
        <v>961</v>
      </c>
      <c r="AA32"/>
      <c r="AB32"/>
      <c r="AC32"/>
      <c r="AD32"/>
      <c r="AE32"/>
    </row>
    <row r="33" spans="1:31" ht="14.25" x14ac:dyDescent="0.45">
      <c r="H33"/>
      <c r="I33"/>
      <c r="J33"/>
      <c r="K33"/>
      <c r="L33"/>
      <c r="S33" s="190" t="s">
        <v>375</v>
      </c>
      <c r="T33" s="195">
        <v>7</v>
      </c>
      <c r="V33" s="136"/>
      <c r="AA33"/>
      <c r="AB33"/>
      <c r="AC33"/>
      <c r="AD33"/>
      <c r="AE33"/>
    </row>
    <row r="34" spans="1:31" ht="14.25" x14ac:dyDescent="0.45">
      <c r="H34"/>
      <c r="I34"/>
      <c r="J34"/>
      <c r="K34"/>
      <c r="L34"/>
      <c r="S34"/>
      <c r="T34"/>
      <c r="U34"/>
      <c r="V34"/>
      <c r="AA34"/>
      <c r="AB34"/>
      <c r="AC34"/>
      <c r="AD34"/>
      <c r="AE34"/>
    </row>
    <row r="35" spans="1:31" ht="14.25" x14ac:dyDescent="0.45">
      <c r="H35"/>
      <c r="I35"/>
      <c r="J35"/>
      <c r="K35"/>
      <c r="L35"/>
      <c r="S35" s="189" t="s">
        <v>521</v>
      </c>
      <c r="T35" s="190">
        <v>1</v>
      </c>
      <c r="U35"/>
      <c r="V35"/>
      <c r="AA35"/>
      <c r="AB35"/>
      <c r="AC35"/>
      <c r="AD35"/>
      <c r="AE35"/>
    </row>
    <row r="36" spans="1:31" ht="14.25" x14ac:dyDescent="0.45">
      <c r="H36"/>
      <c r="I36"/>
      <c r="J36"/>
      <c r="K36"/>
      <c r="L36"/>
      <c r="S36" s="189" t="s">
        <v>517</v>
      </c>
      <c r="T36" s="190">
        <v>1</v>
      </c>
      <c r="AA36"/>
      <c r="AB36"/>
      <c r="AC36"/>
      <c r="AD36"/>
      <c r="AE36"/>
    </row>
    <row r="37" spans="1:31" ht="14.25" x14ac:dyDescent="0.45">
      <c r="H37"/>
      <c r="I37"/>
      <c r="J37"/>
      <c r="K37" s="144"/>
      <c r="L37" s="141"/>
      <c r="S37" s="189" t="s">
        <v>512</v>
      </c>
      <c r="T37" s="191" t="s">
        <v>614</v>
      </c>
      <c r="AA37"/>
      <c r="AB37"/>
      <c r="AC37"/>
      <c r="AD37"/>
      <c r="AE37"/>
    </row>
    <row r="38" spans="1:31" ht="14.25" x14ac:dyDescent="0.45">
      <c r="H38"/>
      <c r="I38"/>
      <c r="J38" s="143"/>
      <c r="S38" s="189" t="s">
        <v>401</v>
      </c>
      <c r="T38" s="190">
        <v>1</v>
      </c>
      <c r="AA38"/>
      <c r="AB38"/>
      <c r="AC38"/>
      <c r="AD38"/>
      <c r="AE38"/>
    </row>
    <row r="39" spans="1:31" ht="14.25" x14ac:dyDescent="0.45">
      <c r="H39"/>
      <c r="I39"/>
      <c r="J39" s="143"/>
      <c r="AA39"/>
      <c r="AB39"/>
      <c r="AC39"/>
      <c r="AD39"/>
      <c r="AE39"/>
    </row>
    <row r="40" spans="1:31" ht="14.25" x14ac:dyDescent="0.45">
      <c r="H40"/>
      <c r="I40"/>
      <c r="J40"/>
      <c r="S40" s="198" t="s">
        <v>374</v>
      </c>
      <c r="T40" s="191" t="s">
        <v>957</v>
      </c>
      <c r="AA40"/>
      <c r="AB40"/>
      <c r="AC40"/>
      <c r="AD40"/>
      <c r="AE40"/>
    </row>
    <row r="41" spans="1:31" ht="14.25" x14ac:dyDescent="0.45">
      <c r="H41"/>
      <c r="I41"/>
      <c r="J41"/>
      <c r="S41" s="190" t="s">
        <v>971</v>
      </c>
      <c r="T41" s="195">
        <v>7</v>
      </c>
      <c r="U41" s="144" t="e">
        <f>GETPIVOTDATA("Cumplimiento Hora NO",$S$40,"Cumplimiento Hora","Retraso")/GETPIVOTDATA("Cumplimiento Hora NO",$S$40)</f>
        <v>#REF!</v>
      </c>
      <c r="V41" s="136" t="s">
        <v>972</v>
      </c>
      <c r="AA41"/>
      <c r="AB41"/>
      <c r="AC41"/>
      <c r="AD41"/>
      <c r="AE41"/>
    </row>
    <row r="42" spans="1:31" ht="14.25" x14ac:dyDescent="0.45">
      <c r="H42"/>
      <c r="I42"/>
      <c r="J42"/>
      <c r="S42" s="190" t="s">
        <v>375</v>
      </c>
      <c r="T42" s="195">
        <v>7</v>
      </c>
      <c r="U42" s="144">
        <f>GETPIVOTDATA("Cumplimiento Hora NO",$S$40,"Cumplimiento Hora","Sin cita")/GETPIVOTDATA("Cumplimiento Hora NO",$S$40)</f>
        <v>1</v>
      </c>
      <c r="V42" s="136" t="s">
        <v>601</v>
      </c>
      <c r="AA42"/>
      <c r="AB42"/>
      <c r="AC42"/>
      <c r="AD42"/>
      <c r="AE42"/>
    </row>
    <row r="43" spans="1:31" ht="14.25" x14ac:dyDescent="0.45">
      <c r="H43"/>
      <c r="I43"/>
      <c r="J43"/>
      <c r="S43"/>
      <c r="T43"/>
      <c r="U43" s="144"/>
      <c r="V43" s="136"/>
      <c r="AA43"/>
      <c r="AB43"/>
      <c r="AC43"/>
      <c r="AD43"/>
      <c r="AE43"/>
    </row>
    <row r="44" spans="1:31" ht="14.25" x14ac:dyDescent="0.45">
      <c r="A44" s="153"/>
      <c r="B44" s="235" t="s">
        <v>990</v>
      </c>
      <c r="C44" s="235"/>
      <c r="E44" s="235" t="s">
        <v>991</v>
      </c>
      <c r="F44" s="235"/>
      <c r="H44" s="235" t="s">
        <v>992</v>
      </c>
      <c r="I44" s="235"/>
      <c r="S44"/>
      <c r="T44"/>
      <c r="V44" s="136"/>
      <c r="AA44"/>
      <c r="AB44"/>
      <c r="AC44"/>
      <c r="AD44"/>
      <c r="AE44"/>
    </row>
    <row r="45" spans="1:31" ht="14.25" x14ac:dyDescent="0.45">
      <c r="B45"/>
      <c r="C45"/>
      <c r="E45"/>
      <c r="F45"/>
      <c r="H45"/>
      <c r="I45"/>
      <c r="S45"/>
      <c r="T45"/>
      <c r="U45"/>
      <c r="V45"/>
      <c r="AA45"/>
      <c r="AB45"/>
      <c r="AC45"/>
      <c r="AD45"/>
      <c r="AE45"/>
    </row>
    <row r="46" spans="1:31" ht="14.25" x14ac:dyDescent="0.45">
      <c r="B46" s="189" t="s">
        <v>521</v>
      </c>
      <c r="C46" s="190">
        <v>1</v>
      </c>
      <c r="E46" s="189" t="s">
        <v>521</v>
      </c>
      <c r="F46" s="190">
        <v>1</v>
      </c>
      <c r="H46" s="189" t="s">
        <v>521</v>
      </c>
      <c r="I46" s="190">
        <v>1</v>
      </c>
      <c r="S46" s="136"/>
      <c r="T46" s="136"/>
      <c r="U46"/>
      <c r="V46"/>
      <c r="AA46"/>
      <c r="AB46"/>
      <c r="AC46"/>
      <c r="AD46"/>
      <c r="AE46"/>
    </row>
    <row r="47" spans="1:31" ht="14.25" x14ac:dyDescent="0.45">
      <c r="B47" s="189" t="s">
        <v>517</v>
      </c>
      <c r="C47" s="190">
        <v>1</v>
      </c>
      <c r="E47" s="189" t="s">
        <v>517</v>
      </c>
      <c r="F47" s="190">
        <v>1</v>
      </c>
      <c r="H47" s="189" t="s">
        <v>517</v>
      </c>
      <c r="I47" s="190">
        <v>1</v>
      </c>
      <c r="S47" s="136"/>
      <c r="T47" s="137"/>
      <c r="AA47"/>
      <c r="AB47"/>
      <c r="AC47"/>
      <c r="AD47"/>
      <c r="AE47"/>
    </row>
    <row r="48" spans="1:31" ht="14.25" x14ac:dyDescent="0.45">
      <c r="B48" s="189" t="s">
        <v>369</v>
      </c>
      <c r="C48" s="191" t="s">
        <v>614</v>
      </c>
      <c r="E48" s="189" t="s">
        <v>369</v>
      </c>
      <c r="F48" s="191" t="s">
        <v>614</v>
      </c>
      <c r="H48" s="189" t="s">
        <v>369</v>
      </c>
      <c r="I48" s="191" t="s">
        <v>614</v>
      </c>
      <c r="S48" s="136"/>
      <c r="T48" s="136"/>
      <c r="AA48"/>
      <c r="AB48"/>
      <c r="AC48"/>
      <c r="AD48"/>
      <c r="AE48"/>
    </row>
    <row r="49" spans="1:29" ht="14.25" x14ac:dyDescent="0.45">
      <c r="B49" s="189" t="s">
        <v>512</v>
      </c>
      <c r="C49" s="191" t="s">
        <v>614</v>
      </c>
      <c r="E49" s="189" t="s">
        <v>512</v>
      </c>
      <c r="F49" s="191" t="s">
        <v>614</v>
      </c>
      <c r="H49" s="189" t="s">
        <v>512</v>
      </c>
      <c r="I49" s="191" t="s">
        <v>614</v>
      </c>
      <c r="S49" s="136"/>
      <c r="T49" s="137"/>
      <c r="AA49"/>
      <c r="AB49"/>
      <c r="AC49"/>
    </row>
    <row r="50" spans="1:29" ht="14.25" x14ac:dyDescent="0.45">
      <c r="AA50"/>
      <c r="AB50"/>
      <c r="AC50"/>
    </row>
    <row r="51" spans="1:29" ht="14.25" x14ac:dyDescent="0.45">
      <c r="B51" s="189" t="s">
        <v>374</v>
      </c>
      <c r="C51" s="191" t="s">
        <v>962</v>
      </c>
      <c r="E51" s="189" t="s">
        <v>374</v>
      </c>
      <c r="F51" s="191" t="s">
        <v>962</v>
      </c>
      <c r="G51"/>
      <c r="H51" s="189" t="s">
        <v>374</v>
      </c>
      <c r="I51" s="191" t="s">
        <v>962</v>
      </c>
      <c r="J51"/>
      <c r="S51" s="139"/>
      <c r="T51" s="136"/>
      <c r="AA51"/>
      <c r="AB51"/>
      <c r="AC51"/>
    </row>
    <row r="52" spans="1:29" ht="14.25" x14ac:dyDescent="0.45">
      <c r="B52" s="190" t="s">
        <v>590</v>
      </c>
      <c r="C52" s="195">
        <v>2</v>
      </c>
      <c r="E52" s="190" t="s">
        <v>311</v>
      </c>
      <c r="F52" s="195">
        <v>1</v>
      </c>
      <c r="G52"/>
      <c r="H52" s="190" t="s">
        <v>25</v>
      </c>
      <c r="I52" s="195">
        <v>0</v>
      </c>
      <c r="J52"/>
      <c r="S52" s="137"/>
      <c r="T52" s="145"/>
      <c r="U52" s="144"/>
      <c r="V52" s="136"/>
      <c r="AA52"/>
      <c r="AB52"/>
      <c r="AC52"/>
    </row>
    <row r="53" spans="1:29" ht="14.25" x14ac:dyDescent="0.45">
      <c r="B53" s="190" t="s">
        <v>598</v>
      </c>
      <c r="C53" s="195">
        <v>1</v>
      </c>
      <c r="E53" s="190" t="s">
        <v>591</v>
      </c>
      <c r="F53" s="195">
        <v>1</v>
      </c>
      <c r="G53"/>
      <c r="H53" s="190" t="s">
        <v>0</v>
      </c>
      <c r="I53" s="195">
        <v>0</v>
      </c>
      <c r="J53"/>
      <c r="S53" s="137"/>
      <c r="T53" s="145"/>
      <c r="U53" s="144"/>
      <c r="V53" s="136"/>
      <c r="AA53"/>
      <c r="AB53"/>
      <c r="AC53"/>
    </row>
    <row r="54" spans="1:29" ht="14.25" x14ac:dyDescent="0.45">
      <c r="B54" s="190" t="s">
        <v>595</v>
      </c>
      <c r="C54" s="195">
        <v>1</v>
      </c>
      <c r="E54" s="190" t="s">
        <v>255</v>
      </c>
      <c r="F54" s="195">
        <v>1</v>
      </c>
      <c r="G54"/>
      <c r="H54" s="190" t="s">
        <v>474</v>
      </c>
      <c r="I54" s="195">
        <v>0</v>
      </c>
      <c r="J54"/>
      <c r="S54" s="137"/>
      <c r="T54" s="145"/>
      <c r="U54" s="144"/>
      <c r="V54" s="136"/>
      <c r="AA54"/>
      <c r="AB54"/>
      <c r="AC54"/>
    </row>
    <row r="55" spans="1:29" ht="14.25" x14ac:dyDescent="0.45">
      <c r="B55" s="190" t="s">
        <v>375</v>
      </c>
      <c r="C55" s="195">
        <v>4</v>
      </c>
      <c r="E55" s="190" t="s">
        <v>375</v>
      </c>
      <c r="F55" s="195">
        <v>3</v>
      </c>
      <c r="G55"/>
      <c r="H55" s="190" t="s">
        <v>567</v>
      </c>
      <c r="I55" s="195">
        <v>0</v>
      </c>
      <c r="J55"/>
      <c r="S55"/>
      <c r="T55"/>
      <c r="U55"/>
      <c r="V55"/>
      <c r="AA55"/>
      <c r="AB55"/>
      <c r="AC55"/>
    </row>
    <row r="56" spans="1:29" ht="14.25" x14ac:dyDescent="0.45">
      <c r="A56"/>
      <c r="B56"/>
      <c r="C56"/>
      <c r="E56"/>
      <c r="F56"/>
      <c r="H56" s="190" t="s">
        <v>375</v>
      </c>
      <c r="I56" s="195">
        <v>0</v>
      </c>
      <c r="J56"/>
      <c r="S56"/>
      <c r="T56"/>
      <c r="U56"/>
      <c r="V56"/>
      <c r="AA56"/>
      <c r="AB56"/>
      <c r="AC56"/>
    </row>
    <row r="57" spans="1:29" ht="14.25" x14ac:dyDescent="0.45">
      <c r="A57"/>
      <c r="B57"/>
      <c r="C57"/>
      <c r="E57"/>
      <c r="F57"/>
      <c r="H57"/>
      <c r="I57"/>
      <c r="S57"/>
      <c r="T57"/>
      <c r="U57"/>
      <c r="V57"/>
      <c r="AA57"/>
      <c r="AB57"/>
      <c r="AC57"/>
    </row>
    <row r="58" spans="1:29" ht="14.25" x14ac:dyDescent="0.45">
      <c r="A58"/>
      <c r="B58"/>
      <c r="C58"/>
      <c r="E58"/>
      <c r="F58"/>
      <c r="H58"/>
      <c r="I58"/>
      <c r="S58" s="136"/>
      <c r="T58" s="136"/>
      <c r="AA58"/>
      <c r="AB58"/>
      <c r="AC58"/>
    </row>
    <row r="59" spans="1:29" ht="14.25" x14ac:dyDescent="0.45">
      <c r="A59"/>
      <c r="B59"/>
      <c r="C59"/>
      <c r="E59"/>
      <c r="F59"/>
      <c r="H59"/>
      <c r="I59"/>
      <c r="S59" s="136"/>
      <c r="T59" s="137"/>
      <c r="AA59"/>
      <c r="AB59"/>
      <c r="AC59"/>
    </row>
    <row r="60" spans="1:29" ht="14.25" x14ac:dyDescent="0.45">
      <c r="A60"/>
      <c r="B60"/>
      <c r="C60"/>
      <c r="E60"/>
      <c r="F60"/>
      <c r="H60"/>
      <c r="I60"/>
      <c r="S60" s="136"/>
      <c r="T60" s="136"/>
      <c r="AA60"/>
      <c r="AB60"/>
      <c r="AC60"/>
    </row>
    <row r="61" spans="1:29" ht="14.25" x14ac:dyDescent="0.45">
      <c r="A61"/>
      <c r="B61"/>
      <c r="C61"/>
      <c r="E61"/>
      <c r="F61"/>
      <c r="H61"/>
      <c r="I61"/>
      <c r="AA61"/>
      <c r="AB61"/>
      <c r="AC61"/>
    </row>
    <row r="62" spans="1:29" ht="14.25" x14ac:dyDescent="0.45">
      <c r="A62"/>
      <c r="B62"/>
      <c r="C62"/>
      <c r="E62"/>
      <c r="F62"/>
      <c r="H62"/>
      <c r="I62"/>
      <c r="S62" s="139"/>
      <c r="T62" s="136"/>
      <c r="AA62"/>
      <c r="AB62"/>
      <c r="AC62"/>
    </row>
    <row r="63" spans="1:29" ht="14.25" x14ac:dyDescent="0.45">
      <c r="A63"/>
      <c r="B63"/>
      <c r="C63"/>
      <c r="E63"/>
      <c r="F63"/>
      <c r="H63"/>
      <c r="I63"/>
      <c r="S63" s="137"/>
      <c r="T63" s="145"/>
      <c r="U63" s="144"/>
      <c r="V63" s="136"/>
      <c r="AA63"/>
      <c r="AB63"/>
      <c r="AC63"/>
    </row>
    <row r="64" spans="1:29" ht="14.25" x14ac:dyDescent="0.45">
      <c r="A64"/>
      <c r="B64"/>
      <c r="E64"/>
      <c r="F64"/>
      <c r="H64"/>
      <c r="I64"/>
      <c r="S64" s="137"/>
      <c r="T64" s="145"/>
      <c r="U64" s="144"/>
      <c r="V64" s="136"/>
      <c r="AA64"/>
      <c r="AB64"/>
      <c r="AC64"/>
    </row>
    <row r="65" spans="19:29" ht="14.25" x14ac:dyDescent="0.45">
      <c r="S65" s="137"/>
      <c r="T65" s="145"/>
      <c r="U65" s="144"/>
      <c r="V65" s="136"/>
      <c r="AA65"/>
      <c r="AB65"/>
      <c r="AC65"/>
    </row>
    <row r="66" spans="19:29" ht="14.25" x14ac:dyDescent="0.45">
      <c r="S66" s="137"/>
      <c r="T66" s="145"/>
      <c r="U66" s="144"/>
      <c r="V66" s="152"/>
      <c r="AA66"/>
      <c r="AB66"/>
      <c r="AC66"/>
    </row>
    <row r="67" spans="19:29" ht="14.25" x14ac:dyDescent="0.45">
      <c r="S67" s="137"/>
      <c r="T67" s="145"/>
      <c r="U67"/>
      <c r="V67"/>
      <c r="AA67"/>
      <c r="AB67"/>
      <c r="AC67"/>
    </row>
    <row r="68" spans="19:29" ht="14.25" x14ac:dyDescent="0.45">
      <c r="AA68"/>
      <c r="AB68"/>
      <c r="AC68"/>
    </row>
    <row r="69" spans="19:29" ht="14.25" x14ac:dyDescent="0.45">
      <c r="AA69"/>
      <c r="AB69"/>
      <c r="AC69"/>
    </row>
    <row r="70" spans="19:29" ht="14.25" x14ac:dyDescent="0.45">
      <c r="AA70"/>
      <c r="AB70"/>
      <c r="AC70"/>
    </row>
    <row r="71" spans="19:29" ht="14.25" x14ac:dyDescent="0.45">
      <c r="AA71"/>
      <c r="AB71"/>
      <c r="AC71"/>
    </row>
    <row r="72" spans="19:29" ht="14.25" x14ac:dyDescent="0.45">
      <c r="AA72"/>
      <c r="AB72"/>
      <c r="AC72"/>
    </row>
    <row r="73" spans="19:29" ht="14.25" x14ac:dyDescent="0.45">
      <c r="AA73"/>
      <c r="AB73"/>
      <c r="AC73"/>
    </row>
    <row r="74" spans="19:29" ht="14.25" x14ac:dyDescent="0.45">
      <c r="AA74"/>
      <c r="AB74"/>
      <c r="AC74"/>
    </row>
    <row r="75" spans="19:29" ht="14.25" x14ac:dyDescent="0.45">
      <c r="AA75"/>
      <c r="AB75"/>
      <c r="AC75"/>
    </row>
    <row r="76" spans="19:29" ht="14.25" x14ac:dyDescent="0.45">
      <c r="AA76"/>
      <c r="AB76"/>
      <c r="AC76"/>
    </row>
    <row r="77" spans="19:29" ht="14.25" x14ac:dyDescent="0.45">
      <c r="AA77"/>
      <c r="AB77"/>
      <c r="AC77"/>
    </row>
    <row r="78" spans="19:29" ht="14.25" x14ac:dyDescent="0.45">
      <c r="AA78"/>
      <c r="AB78"/>
      <c r="AC78"/>
    </row>
    <row r="79" spans="19:29" ht="14.25" x14ac:dyDescent="0.45">
      <c r="AA79"/>
      <c r="AB79"/>
      <c r="AC79"/>
    </row>
    <row r="80" spans="19:29" ht="14.25" x14ac:dyDescent="0.45">
      <c r="AA80"/>
      <c r="AB80"/>
      <c r="AC80"/>
    </row>
    <row r="81" spans="27:29" ht="14.25" x14ac:dyDescent="0.45">
      <c r="AA81"/>
      <c r="AB81"/>
      <c r="AC81"/>
    </row>
    <row r="82" spans="27:29" ht="14.25" x14ac:dyDescent="0.45">
      <c r="AA82"/>
      <c r="AB82"/>
      <c r="AC82"/>
    </row>
    <row r="83" spans="27:29" ht="14.25" x14ac:dyDescent="0.45">
      <c r="AA83"/>
      <c r="AB83"/>
      <c r="AC83"/>
    </row>
    <row r="84" spans="27:29" ht="14.25" x14ac:dyDescent="0.45">
      <c r="AA84"/>
      <c r="AB84"/>
      <c r="AC84"/>
    </row>
    <row r="85" spans="27:29" ht="14.25" x14ac:dyDescent="0.45">
      <c r="AA85"/>
      <c r="AB85"/>
      <c r="AC85"/>
    </row>
    <row r="86" spans="27:29" ht="14.25" x14ac:dyDescent="0.45">
      <c r="AA86"/>
      <c r="AB86"/>
      <c r="AC86"/>
    </row>
    <row r="87" spans="27:29" ht="14.25" x14ac:dyDescent="0.45">
      <c r="AA87"/>
      <c r="AB87"/>
      <c r="AC87"/>
    </row>
    <row r="88" spans="27:29" ht="14.25" x14ac:dyDescent="0.45">
      <c r="AA88"/>
      <c r="AB88"/>
      <c r="AC88"/>
    </row>
    <row r="89" spans="27:29" ht="14.25" x14ac:dyDescent="0.45">
      <c r="AA89"/>
      <c r="AB89"/>
      <c r="AC89"/>
    </row>
    <row r="90" spans="27:29" ht="14.25" x14ac:dyDescent="0.45">
      <c r="AA90"/>
      <c r="AB90"/>
      <c r="AC90"/>
    </row>
    <row r="91" spans="27:29" ht="14.25" x14ac:dyDescent="0.45">
      <c r="AA91"/>
      <c r="AB91"/>
      <c r="AC91"/>
    </row>
    <row r="92" spans="27:29" ht="14.25" x14ac:dyDescent="0.45">
      <c r="AA92"/>
      <c r="AB92"/>
      <c r="AC92"/>
    </row>
    <row r="93" spans="27:29" ht="14.25" x14ac:dyDescent="0.45">
      <c r="AA93"/>
      <c r="AB93"/>
      <c r="AC93"/>
    </row>
    <row r="94" spans="27:29" ht="14.25" x14ac:dyDescent="0.45">
      <c r="AA94"/>
      <c r="AB94"/>
      <c r="AC94"/>
    </row>
    <row r="95" spans="27:29" ht="14.25" x14ac:dyDescent="0.45">
      <c r="AA95"/>
      <c r="AB95"/>
      <c r="AC95"/>
    </row>
    <row r="96" spans="27:29" ht="14.25" x14ac:dyDescent="0.45">
      <c r="AA96"/>
      <c r="AB96"/>
      <c r="AC96"/>
    </row>
    <row r="97" spans="27:29" ht="14.25" x14ac:dyDescent="0.45">
      <c r="AA97"/>
      <c r="AB97"/>
      <c r="AC97"/>
    </row>
    <row r="98" spans="27:29" ht="14.25" x14ac:dyDescent="0.45">
      <c r="AA98"/>
      <c r="AB98"/>
      <c r="AC98"/>
    </row>
    <row r="99" spans="27:29" ht="14.25" x14ac:dyDescent="0.45">
      <c r="AA99"/>
      <c r="AB99"/>
      <c r="AC99"/>
    </row>
    <row r="100" spans="27:29" ht="14.25" x14ac:dyDescent="0.45">
      <c r="AA100"/>
      <c r="AB100"/>
      <c r="AC100"/>
    </row>
    <row r="101" spans="27:29" ht="14.25" x14ac:dyDescent="0.45">
      <c r="AA101"/>
      <c r="AB101"/>
      <c r="AC101"/>
    </row>
    <row r="102" spans="27:29" ht="14.25" x14ac:dyDescent="0.45">
      <c r="AA102"/>
      <c r="AB102"/>
      <c r="AC102"/>
    </row>
    <row r="103" spans="27:29" ht="14.25" x14ac:dyDescent="0.45">
      <c r="AA103"/>
      <c r="AB103"/>
      <c r="AC103"/>
    </row>
    <row r="104" spans="27:29" ht="14.25" x14ac:dyDescent="0.45">
      <c r="AA104"/>
      <c r="AB104"/>
      <c r="AC104"/>
    </row>
    <row r="105" spans="27:29" ht="14.25" x14ac:dyDescent="0.45">
      <c r="AA105"/>
      <c r="AB105"/>
      <c r="AC105"/>
    </row>
    <row r="106" spans="27:29" ht="14.25" x14ac:dyDescent="0.45">
      <c r="AA106"/>
      <c r="AB106"/>
      <c r="AC106"/>
    </row>
    <row r="107" spans="27:29" ht="14.25" x14ac:dyDescent="0.45">
      <c r="AA107"/>
      <c r="AB107"/>
      <c r="AC107"/>
    </row>
    <row r="108" spans="27:29" ht="14.25" x14ac:dyDescent="0.45">
      <c r="AA108"/>
      <c r="AB108"/>
      <c r="AC108"/>
    </row>
    <row r="109" spans="27:29" ht="14.25" x14ac:dyDescent="0.45">
      <c r="AA109"/>
      <c r="AB109"/>
      <c r="AC109"/>
    </row>
    <row r="110" spans="27:29" ht="14.25" x14ac:dyDescent="0.45">
      <c r="AA110"/>
      <c r="AB110"/>
      <c r="AC110"/>
    </row>
    <row r="111" spans="27:29" ht="14.25" x14ac:dyDescent="0.45">
      <c r="AA111"/>
      <c r="AB111"/>
      <c r="AC111"/>
    </row>
    <row r="112" spans="27:29" ht="14.25" x14ac:dyDescent="0.45">
      <c r="AA112"/>
      <c r="AB112"/>
      <c r="AC112"/>
    </row>
    <row r="113" spans="27:29" ht="14.25" x14ac:dyDescent="0.45">
      <c r="AA113"/>
      <c r="AB113"/>
      <c r="AC113"/>
    </row>
    <row r="114" spans="27:29" ht="14.25" x14ac:dyDescent="0.45">
      <c r="AA114"/>
      <c r="AB114"/>
      <c r="AC114"/>
    </row>
    <row r="115" spans="27:29" ht="14.25" x14ac:dyDescent="0.45">
      <c r="AA115"/>
      <c r="AB115"/>
      <c r="AC115"/>
    </row>
    <row r="116" spans="27:29" ht="14.25" x14ac:dyDescent="0.45">
      <c r="AA116"/>
      <c r="AB116"/>
      <c r="AC116"/>
    </row>
    <row r="117" spans="27:29" ht="14.25" x14ac:dyDescent="0.45">
      <c r="AA117"/>
      <c r="AB117"/>
      <c r="AC117"/>
    </row>
    <row r="118" spans="27:29" ht="14.25" x14ac:dyDescent="0.45">
      <c r="AA118"/>
      <c r="AB118"/>
      <c r="AC118"/>
    </row>
    <row r="119" spans="27:29" ht="14.25" x14ac:dyDescent="0.45">
      <c r="AA119"/>
      <c r="AB119"/>
      <c r="AC119"/>
    </row>
    <row r="120" spans="27:29" ht="14.25" x14ac:dyDescent="0.45">
      <c r="AA120"/>
      <c r="AB120"/>
      <c r="AC120"/>
    </row>
    <row r="121" spans="27:29" ht="14.25" x14ac:dyDescent="0.45">
      <c r="AA121"/>
      <c r="AB121"/>
      <c r="AC121"/>
    </row>
    <row r="122" spans="27:29" ht="14.25" x14ac:dyDescent="0.45">
      <c r="AA122"/>
      <c r="AB122"/>
      <c r="AC122"/>
    </row>
    <row r="123" spans="27:29" ht="14.25" x14ac:dyDescent="0.45">
      <c r="AA123"/>
      <c r="AB123"/>
      <c r="AC123"/>
    </row>
    <row r="124" spans="27:29" ht="14.25" x14ac:dyDescent="0.45">
      <c r="AA124"/>
      <c r="AB124"/>
      <c r="AC124"/>
    </row>
    <row r="125" spans="27:29" ht="14.25" x14ac:dyDescent="0.45">
      <c r="AA125"/>
      <c r="AB125"/>
      <c r="AC125"/>
    </row>
    <row r="126" spans="27:29" ht="14.25" x14ac:dyDescent="0.45">
      <c r="AA126"/>
      <c r="AB126"/>
      <c r="AC126"/>
    </row>
    <row r="127" spans="27:29" ht="14.25" x14ac:dyDescent="0.45">
      <c r="AA127"/>
      <c r="AB127"/>
      <c r="AC127"/>
    </row>
    <row r="128" spans="27:29" ht="14.25" x14ac:dyDescent="0.45">
      <c r="AA128"/>
      <c r="AB128"/>
      <c r="AC128"/>
    </row>
    <row r="129" spans="27:29" ht="14.25" x14ac:dyDescent="0.45">
      <c r="AA129"/>
      <c r="AB129"/>
      <c r="AC129"/>
    </row>
    <row r="130" spans="27:29" ht="14.25" x14ac:dyDescent="0.45">
      <c r="AA130"/>
      <c r="AB130"/>
      <c r="AC130"/>
    </row>
    <row r="131" spans="27:29" ht="14.25" x14ac:dyDescent="0.45">
      <c r="AA131"/>
      <c r="AB131"/>
      <c r="AC131"/>
    </row>
    <row r="132" spans="27:29" ht="14.25" x14ac:dyDescent="0.45">
      <c r="AA132"/>
      <c r="AB132"/>
      <c r="AC132"/>
    </row>
    <row r="133" spans="27:29" ht="14.25" x14ac:dyDescent="0.45">
      <c r="AA133"/>
      <c r="AB133"/>
      <c r="AC133"/>
    </row>
    <row r="134" spans="27:29" ht="14.25" x14ac:dyDescent="0.45">
      <c r="AA134"/>
      <c r="AB134"/>
      <c r="AC134"/>
    </row>
    <row r="135" spans="27:29" ht="14.25" x14ac:dyDescent="0.45">
      <c r="AA135"/>
      <c r="AB135"/>
      <c r="AC135"/>
    </row>
    <row r="136" spans="27:29" ht="14.25" x14ac:dyDescent="0.45">
      <c r="AA136"/>
      <c r="AB136"/>
      <c r="AC136"/>
    </row>
    <row r="137" spans="27:29" ht="14.25" x14ac:dyDescent="0.45">
      <c r="AA137"/>
      <c r="AB137"/>
      <c r="AC137"/>
    </row>
    <row r="138" spans="27:29" ht="14.25" x14ac:dyDescent="0.45">
      <c r="AA138"/>
      <c r="AB138"/>
      <c r="AC138"/>
    </row>
    <row r="139" spans="27:29" ht="14.25" x14ac:dyDescent="0.45">
      <c r="AA139"/>
      <c r="AB139"/>
      <c r="AC139"/>
    </row>
    <row r="140" spans="27:29" ht="14.25" x14ac:dyDescent="0.45">
      <c r="AA140"/>
      <c r="AB140"/>
      <c r="AC140"/>
    </row>
    <row r="141" spans="27:29" ht="14.25" x14ac:dyDescent="0.45">
      <c r="AA141"/>
      <c r="AB141"/>
      <c r="AC141"/>
    </row>
    <row r="142" spans="27:29" ht="14.25" x14ac:dyDescent="0.45">
      <c r="AA142"/>
      <c r="AB142"/>
      <c r="AC142"/>
    </row>
    <row r="143" spans="27:29" ht="14.25" x14ac:dyDescent="0.45">
      <c r="AA143"/>
      <c r="AB143"/>
      <c r="AC143"/>
    </row>
    <row r="144" spans="27:29" ht="14.25" x14ac:dyDescent="0.45">
      <c r="AA144"/>
      <c r="AB144"/>
      <c r="AC144"/>
    </row>
    <row r="145" spans="27:29" ht="14.25" x14ac:dyDescent="0.45">
      <c r="AA145"/>
      <c r="AB145"/>
      <c r="AC145"/>
    </row>
    <row r="146" spans="27:29" ht="14.25" x14ac:dyDescent="0.45">
      <c r="AA146"/>
      <c r="AB146"/>
      <c r="AC146"/>
    </row>
    <row r="147" spans="27:29" ht="14.25" x14ac:dyDescent="0.45">
      <c r="AA147"/>
      <c r="AB147"/>
      <c r="AC147"/>
    </row>
    <row r="148" spans="27:29" ht="14.25" x14ac:dyDescent="0.45">
      <c r="AA148"/>
      <c r="AB148"/>
      <c r="AC148"/>
    </row>
    <row r="149" spans="27:29" ht="14.25" x14ac:dyDescent="0.45">
      <c r="AA149"/>
      <c r="AB149"/>
      <c r="AC149"/>
    </row>
    <row r="150" spans="27:29" ht="14.25" x14ac:dyDescent="0.45">
      <c r="AA150"/>
      <c r="AB150"/>
      <c r="AC150"/>
    </row>
    <row r="151" spans="27:29" ht="14.25" x14ac:dyDescent="0.45">
      <c r="AA151"/>
      <c r="AB151"/>
      <c r="AC151"/>
    </row>
    <row r="152" spans="27:29" ht="14.25" x14ac:dyDescent="0.45">
      <c r="AA152"/>
      <c r="AB152"/>
      <c r="AC152"/>
    </row>
    <row r="153" spans="27:29" ht="14.25" x14ac:dyDescent="0.45">
      <c r="AA153"/>
      <c r="AB153"/>
      <c r="AC153"/>
    </row>
    <row r="154" spans="27:29" ht="14.25" x14ac:dyDescent="0.45">
      <c r="AA154"/>
      <c r="AB154"/>
      <c r="AC154"/>
    </row>
    <row r="155" spans="27:29" ht="14.25" x14ac:dyDescent="0.45">
      <c r="AA155"/>
      <c r="AB155"/>
      <c r="AC155"/>
    </row>
    <row r="156" spans="27:29" ht="14.25" x14ac:dyDescent="0.45">
      <c r="AA156"/>
      <c r="AB156"/>
      <c r="AC156"/>
    </row>
    <row r="157" spans="27:29" ht="14.25" x14ac:dyDescent="0.45">
      <c r="AA157"/>
      <c r="AB157"/>
      <c r="AC157"/>
    </row>
    <row r="158" spans="27:29" ht="14.25" x14ac:dyDescent="0.45">
      <c r="AA158"/>
      <c r="AB158"/>
      <c r="AC158"/>
    </row>
    <row r="159" spans="27:29" ht="14.25" x14ac:dyDescent="0.45">
      <c r="AA159"/>
      <c r="AB159"/>
      <c r="AC159"/>
    </row>
    <row r="160" spans="27:29" ht="14.25" x14ac:dyDescent="0.45">
      <c r="AA160"/>
      <c r="AB160"/>
      <c r="AC160"/>
    </row>
    <row r="161" spans="27:29" ht="14.25" x14ac:dyDescent="0.45">
      <c r="AA161"/>
      <c r="AB161"/>
      <c r="AC161"/>
    </row>
    <row r="162" spans="27:29" ht="14.25" x14ac:dyDescent="0.45">
      <c r="AA162"/>
      <c r="AB162"/>
      <c r="AC162"/>
    </row>
    <row r="163" spans="27:29" ht="14.25" x14ac:dyDescent="0.45">
      <c r="AA163"/>
      <c r="AB163"/>
      <c r="AC163"/>
    </row>
    <row r="164" spans="27:29" ht="14.25" x14ac:dyDescent="0.45">
      <c r="AA164"/>
      <c r="AB164"/>
      <c r="AC164"/>
    </row>
    <row r="165" spans="27:29" ht="14.25" x14ac:dyDescent="0.45">
      <c r="AA165"/>
      <c r="AB165"/>
      <c r="AC165"/>
    </row>
    <row r="166" spans="27:29" ht="14.25" x14ac:dyDescent="0.45">
      <c r="AA166"/>
      <c r="AB166"/>
      <c r="AC166"/>
    </row>
    <row r="167" spans="27:29" ht="14.25" x14ac:dyDescent="0.45">
      <c r="AA167"/>
      <c r="AB167"/>
      <c r="AC167"/>
    </row>
    <row r="168" spans="27:29" ht="14.25" x14ac:dyDescent="0.45">
      <c r="AA168"/>
      <c r="AB168"/>
      <c r="AC168"/>
    </row>
    <row r="169" spans="27:29" ht="14.25" x14ac:dyDescent="0.45">
      <c r="AA169"/>
      <c r="AB169"/>
      <c r="AC169"/>
    </row>
    <row r="170" spans="27:29" ht="14.25" x14ac:dyDescent="0.45">
      <c r="AA170"/>
      <c r="AB170"/>
      <c r="AC170"/>
    </row>
    <row r="171" spans="27:29" ht="14.25" x14ac:dyDescent="0.45">
      <c r="AA171"/>
      <c r="AB171"/>
      <c r="AC171"/>
    </row>
    <row r="172" spans="27:29" ht="14.25" x14ac:dyDescent="0.45">
      <c r="AA172"/>
      <c r="AB172"/>
      <c r="AC172"/>
    </row>
    <row r="173" spans="27:29" ht="14.25" x14ac:dyDescent="0.45">
      <c r="AA173"/>
      <c r="AB173"/>
      <c r="AC173"/>
    </row>
    <row r="174" spans="27:29" ht="14.25" x14ac:dyDescent="0.45">
      <c r="AA174"/>
      <c r="AB174"/>
      <c r="AC174"/>
    </row>
    <row r="175" spans="27:29" ht="14.25" x14ac:dyDescent="0.45">
      <c r="AA175"/>
      <c r="AB175"/>
      <c r="AC175"/>
    </row>
    <row r="176" spans="27:29" ht="14.25" x14ac:dyDescent="0.45">
      <c r="AA176"/>
      <c r="AB176"/>
      <c r="AC176"/>
    </row>
    <row r="177" spans="27:29" ht="14.25" x14ac:dyDescent="0.45">
      <c r="AA177"/>
      <c r="AB177"/>
      <c r="AC177"/>
    </row>
    <row r="178" spans="27:29" ht="14.25" x14ac:dyDescent="0.45">
      <c r="AA178"/>
      <c r="AB178"/>
      <c r="AC178"/>
    </row>
    <row r="179" spans="27:29" ht="14.25" x14ac:dyDescent="0.45">
      <c r="AA179"/>
      <c r="AB179"/>
      <c r="AC179"/>
    </row>
    <row r="180" spans="27:29" ht="14.25" x14ac:dyDescent="0.45">
      <c r="AA180"/>
      <c r="AB180"/>
      <c r="AC180"/>
    </row>
    <row r="181" spans="27:29" ht="14.25" x14ac:dyDescent="0.45">
      <c r="AA181"/>
      <c r="AB181"/>
      <c r="AC181"/>
    </row>
    <row r="182" spans="27:29" ht="14.25" x14ac:dyDescent="0.45">
      <c r="AA182"/>
      <c r="AB182"/>
      <c r="AC182"/>
    </row>
    <row r="183" spans="27:29" ht="14.25" x14ac:dyDescent="0.45">
      <c r="AA183"/>
      <c r="AB183"/>
      <c r="AC183"/>
    </row>
    <row r="184" spans="27:29" ht="14.25" x14ac:dyDescent="0.45">
      <c r="AA184"/>
      <c r="AB184"/>
      <c r="AC184"/>
    </row>
    <row r="185" spans="27:29" ht="14.25" x14ac:dyDescent="0.45">
      <c r="AA185"/>
      <c r="AB185"/>
      <c r="AC185"/>
    </row>
    <row r="186" spans="27:29" ht="14.25" x14ac:dyDescent="0.45">
      <c r="AA186"/>
      <c r="AB186"/>
      <c r="AC186"/>
    </row>
    <row r="187" spans="27:29" ht="14.25" x14ac:dyDescent="0.45">
      <c r="AA187"/>
      <c r="AB187"/>
      <c r="AC187"/>
    </row>
    <row r="188" spans="27:29" ht="14.25" x14ac:dyDescent="0.45">
      <c r="AA188"/>
      <c r="AB188"/>
      <c r="AC188"/>
    </row>
    <row r="189" spans="27:29" ht="14.25" x14ac:dyDescent="0.45">
      <c r="AA189"/>
      <c r="AB189"/>
      <c r="AC189"/>
    </row>
    <row r="190" spans="27:29" ht="14.25" x14ac:dyDescent="0.45">
      <c r="AA190"/>
      <c r="AB190"/>
      <c r="AC190"/>
    </row>
    <row r="191" spans="27:29" ht="14.25" x14ac:dyDescent="0.45">
      <c r="AA191"/>
      <c r="AB191"/>
      <c r="AC191"/>
    </row>
    <row r="192" spans="27:29" ht="14.25" x14ac:dyDescent="0.45">
      <c r="AA192"/>
      <c r="AB192"/>
      <c r="AC192"/>
    </row>
    <row r="193" spans="27:29" ht="14.25" x14ac:dyDescent="0.45">
      <c r="AA193"/>
      <c r="AB193"/>
      <c r="AC193"/>
    </row>
    <row r="194" spans="27:29" ht="14.25" x14ac:dyDescent="0.45">
      <c r="AA194"/>
      <c r="AB194"/>
      <c r="AC194"/>
    </row>
    <row r="195" spans="27:29" ht="14.25" x14ac:dyDescent="0.45">
      <c r="AA195"/>
      <c r="AB195"/>
      <c r="AC195"/>
    </row>
    <row r="196" spans="27:29" ht="14.25" x14ac:dyDescent="0.45">
      <c r="AA196"/>
      <c r="AB196"/>
      <c r="AC196"/>
    </row>
    <row r="197" spans="27:29" ht="14.25" x14ac:dyDescent="0.45">
      <c r="AA197"/>
      <c r="AB197"/>
      <c r="AC197"/>
    </row>
    <row r="198" spans="27:29" ht="14.25" x14ac:dyDescent="0.45">
      <c r="AA198"/>
      <c r="AB198"/>
      <c r="AC198"/>
    </row>
    <row r="199" spans="27:29" ht="14.25" x14ac:dyDescent="0.45">
      <c r="AA199"/>
      <c r="AB199"/>
      <c r="AC199"/>
    </row>
    <row r="200" spans="27:29" ht="14.25" x14ac:dyDescent="0.45">
      <c r="AA200"/>
      <c r="AB200"/>
      <c r="AC200"/>
    </row>
    <row r="201" spans="27:29" ht="14.25" x14ac:dyDescent="0.45">
      <c r="AA201"/>
      <c r="AB201"/>
      <c r="AC201"/>
    </row>
    <row r="202" spans="27:29" ht="14.25" x14ac:dyDescent="0.45">
      <c r="AA202"/>
      <c r="AB202"/>
      <c r="AC202"/>
    </row>
    <row r="203" spans="27:29" ht="14.25" x14ac:dyDescent="0.45">
      <c r="AA203"/>
      <c r="AB203"/>
      <c r="AC203"/>
    </row>
    <row r="204" spans="27:29" ht="14.25" x14ac:dyDescent="0.45">
      <c r="AA204"/>
      <c r="AB204"/>
      <c r="AC204"/>
    </row>
    <row r="205" spans="27:29" ht="14.25" x14ac:dyDescent="0.45">
      <c r="AA205"/>
      <c r="AB205"/>
      <c r="AC205"/>
    </row>
    <row r="206" spans="27:29" ht="14.25" x14ac:dyDescent="0.45">
      <c r="AA206"/>
      <c r="AB206"/>
      <c r="AC206"/>
    </row>
    <row r="207" spans="27:29" ht="14.25" x14ac:dyDescent="0.45">
      <c r="AA207"/>
      <c r="AB207"/>
      <c r="AC207"/>
    </row>
    <row r="208" spans="27:29" ht="14.25" x14ac:dyDescent="0.45">
      <c r="AA208"/>
      <c r="AB208"/>
      <c r="AC208"/>
    </row>
    <row r="209" spans="27:29" ht="14.25" x14ac:dyDescent="0.45">
      <c r="AA209"/>
      <c r="AB209"/>
      <c r="AC209"/>
    </row>
    <row r="210" spans="27:29" ht="14.25" x14ac:dyDescent="0.45">
      <c r="AA210"/>
      <c r="AB210"/>
      <c r="AC210"/>
    </row>
    <row r="211" spans="27:29" ht="14.25" x14ac:dyDescent="0.45">
      <c r="AA211"/>
      <c r="AB211"/>
      <c r="AC211"/>
    </row>
    <row r="212" spans="27:29" ht="14.25" x14ac:dyDescent="0.45">
      <c r="AA212"/>
      <c r="AB212"/>
      <c r="AC212"/>
    </row>
    <row r="213" spans="27:29" ht="14.25" x14ac:dyDescent="0.45">
      <c r="AA213"/>
      <c r="AB213"/>
      <c r="AC213"/>
    </row>
    <row r="214" spans="27:29" ht="14.25" x14ac:dyDescent="0.45">
      <c r="AA214"/>
      <c r="AB214"/>
      <c r="AC214"/>
    </row>
    <row r="215" spans="27:29" ht="14.25" x14ac:dyDescent="0.45">
      <c r="AA215"/>
      <c r="AB215"/>
      <c r="AC215"/>
    </row>
    <row r="216" spans="27:29" ht="14.25" x14ac:dyDescent="0.45">
      <c r="AA216"/>
      <c r="AB216"/>
      <c r="AC216"/>
    </row>
    <row r="217" spans="27:29" ht="14.25" x14ac:dyDescent="0.45">
      <c r="AA217"/>
      <c r="AB217"/>
      <c r="AC217"/>
    </row>
    <row r="218" spans="27:29" ht="14.25" x14ac:dyDescent="0.45">
      <c r="AA218"/>
      <c r="AB218"/>
      <c r="AC218"/>
    </row>
    <row r="219" spans="27:29" ht="14.25" x14ac:dyDescent="0.45">
      <c r="AA219"/>
      <c r="AB219"/>
      <c r="AC219"/>
    </row>
    <row r="220" spans="27:29" ht="14.25" x14ac:dyDescent="0.45">
      <c r="AA220"/>
      <c r="AB220"/>
      <c r="AC220"/>
    </row>
    <row r="221" spans="27:29" ht="14.25" x14ac:dyDescent="0.45">
      <c r="AA221"/>
      <c r="AB221"/>
      <c r="AC221"/>
    </row>
    <row r="222" spans="27:29" ht="14.25" x14ac:dyDescent="0.45">
      <c r="AA222"/>
      <c r="AB222"/>
      <c r="AC222"/>
    </row>
    <row r="223" spans="27:29" ht="14.25" x14ac:dyDescent="0.45">
      <c r="AA223"/>
      <c r="AB223"/>
      <c r="AC223"/>
    </row>
    <row r="224" spans="27:29" ht="14.25" x14ac:dyDescent="0.45">
      <c r="AA224"/>
      <c r="AB224"/>
      <c r="AC224"/>
    </row>
    <row r="225" spans="27:29" ht="14.25" x14ac:dyDescent="0.45">
      <c r="AA225"/>
      <c r="AB225"/>
      <c r="AC225"/>
    </row>
    <row r="226" spans="27:29" ht="14.25" x14ac:dyDescent="0.45">
      <c r="AA226"/>
      <c r="AB226"/>
      <c r="AC226"/>
    </row>
    <row r="227" spans="27:29" ht="14.25" x14ac:dyDescent="0.45">
      <c r="AA227"/>
      <c r="AB227"/>
      <c r="AC227"/>
    </row>
    <row r="228" spans="27:29" ht="14.25" x14ac:dyDescent="0.45">
      <c r="AA228"/>
      <c r="AB228"/>
      <c r="AC228"/>
    </row>
    <row r="229" spans="27:29" ht="14.25" x14ac:dyDescent="0.45">
      <c r="AA229"/>
      <c r="AB229"/>
      <c r="AC229"/>
    </row>
    <row r="230" spans="27:29" ht="14.25" x14ac:dyDescent="0.45">
      <c r="AA230"/>
      <c r="AB230"/>
      <c r="AC230"/>
    </row>
    <row r="231" spans="27:29" ht="14.25" x14ac:dyDescent="0.45">
      <c r="AA231"/>
      <c r="AB231"/>
      <c r="AC231"/>
    </row>
    <row r="232" spans="27:29" ht="14.25" x14ac:dyDescent="0.45">
      <c r="AA232"/>
      <c r="AB232"/>
      <c r="AC232"/>
    </row>
    <row r="233" spans="27:29" ht="14.25" x14ac:dyDescent="0.45">
      <c r="AA233"/>
      <c r="AB233"/>
      <c r="AC233"/>
    </row>
    <row r="234" spans="27:29" ht="14.25" x14ac:dyDescent="0.45">
      <c r="AA234"/>
      <c r="AB234"/>
      <c r="AC234"/>
    </row>
    <row r="235" spans="27:29" ht="14.25" x14ac:dyDescent="0.45">
      <c r="AA235"/>
      <c r="AB235"/>
      <c r="AC235"/>
    </row>
    <row r="236" spans="27:29" ht="14.25" x14ac:dyDescent="0.45">
      <c r="AA236"/>
      <c r="AB236"/>
      <c r="AC236"/>
    </row>
    <row r="237" spans="27:29" ht="14.25" x14ac:dyDescent="0.45">
      <c r="AA237"/>
      <c r="AB237"/>
      <c r="AC237"/>
    </row>
    <row r="238" spans="27:29" ht="14.25" x14ac:dyDescent="0.45">
      <c r="AA238"/>
      <c r="AB238"/>
      <c r="AC238"/>
    </row>
    <row r="239" spans="27:29" ht="14.25" x14ac:dyDescent="0.45">
      <c r="AA239"/>
      <c r="AB239"/>
      <c r="AC239"/>
    </row>
  </sheetData>
  <mergeCells count="3">
    <mergeCell ref="B44:C44"/>
    <mergeCell ref="E44:F44"/>
    <mergeCell ref="H44:I44"/>
  </mergeCells>
  <printOptions horizontalCentered="1" verticalCentered="1"/>
  <pageMargins left="0.70866141732283472" right="0.70866141732283472" top="1.1417322834645669" bottom="0.74803149606299213" header="0.70866141732283472" footer="0.31496062992125984"/>
  <pageSetup paperSize="8" scale="82" orientation="landscape" r:id="rId10"/>
  <headerFooter>
    <oddHeader>&amp;C&amp;"-,Negrita"&amp;24BOOKING</oddHeader>
    <oddFooter>&amp;CActualizado: &amp;D</oddFooter>
  </headerFooter>
  <colBreaks count="1" manualBreakCount="1">
    <brk id="10" max="56" man="1"/>
  </colBreaks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pageSetUpPr fitToPage="1"/>
  </sheetPr>
  <dimension ref="A1:AE239"/>
  <sheetViews>
    <sheetView view="pageBreakPreview" topLeftCell="A39" zoomScale="95" zoomScaleNormal="100" zoomScaleSheetLayoutView="95" workbookViewId="0">
      <selection activeCell="H51" sqref="H51"/>
    </sheetView>
  </sheetViews>
  <sheetFormatPr baseColWidth="10" defaultColWidth="11.3984375" defaultRowHeight="13.9" x14ac:dyDescent="0.4"/>
  <cols>
    <col min="1" max="1" width="12.73046875" style="44" customWidth="1"/>
    <col min="2" max="2" width="32.73046875" style="44" customWidth="1"/>
    <col min="3" max="3" width="21.1328125" style="44" customWidth="1"/>
    <col min="4" max="4" width="12.73046875" style="44" customWidth="1"/>
    <col min="5" max="5" width="32.73046875" style="44" customWidth="1"/>
    <col min="6" max="6" width="21.1328125" style="44" bestFit="1" customWidth="1"/>
    <col min="7" max="7" width="12.73046875" style="44" customWidth="1"/>
    <col min="8" max="8" width="32.73046875" style="44" customWidth="1"/>
    <col min="9" max="9" width="21.1328125" style="44" bestFit="1" customWidth="1"/>
    <col min="10" max="10" width="12.73046875" style="44" customWidth="1"/>
    <col min="11" max="18" width="11.59765625" style="44" customWidth="1"/>
    <col min="19" max="19" width="18.59765625" style="44" customWidth="1"/>
    <col min="20" max="20" width="20" style="44" customWidth="1"/>
    <col min="21" max="21" width="17.59765625" style="44" customWidth="1"/>
    <col min="22" max="22" width="16.3984375" style="44" customWidth="1"/>
    <col min="23" max="23" width="11.3984375" style="44"/>
    <col min="24" max="24" width="25.3984375" style="44" customWidth="1"/>
    <col min="25" max="25" width="20" style="44" customWidth="1"/>
    <col min="26" max="26" width="11.3984375" style="44"/>
    <col min="27" max="27" width="18.59765625" style="44" customWidth="1"/>
    <col min="28" max="28" width="20" style="44" customWidth="1"/>
    <col min="29" max="29" width="10.265625" style="44" customWidth="1"/>
    <col min="30" max="30" width="16.3984375" style="44" customWidth="1"/>
    <col min="31" max="31" width="13.59765625" style="44" customWidth="1"/>
    <col min="32" max="16384" width="11.3984375" style="44"/>
  </cols>
  <sheetData>
    <row r="1" spans="1:31" ht="14.25" x14ac:dyDescent="0.45">
      <c r="S1"/>
      <c r="T1"/>
      <c r="U1" s="141"/>
      <c r="X1"/>
      <c r="Y1"/>
      <c r="AA1"/>
      <c r="AB1"/>
    </row>
    <row r="2" spans="1:31" x14ac:dyDescent="0.4">
      <c r="S2" s="221" t="s">
        <v>521</v>
      </c>
      <c r="T2" s="137">
        <v>51</v>
      </c>
      <c r="X2" s="221" t="s">
        <v>521</v>
      </c>
      <c r="Y2" s="137">
        <v>51</v>
      </c>
      <c r="AA2" s="221" t="s">
        <v>521</v>
      </c>
      <c r="AB2" s="137">
        <v>51</v>
      </c>
    </row>
    <row r="3" spans="1:31" ht="14.25" x14ac:dyDescent="0.45">
      <c r="A3"/>
      <c r="B3"/>
      <c r="S3" s="221" t="s">
        <v>517</v>
      </c>
      <c r="T3" s="137">
        <v>1</v>
      </c>
      <c r="X3" s="221" t="s">
        <v>517</v>
      </c>
      <c r="Y3" s="137">
        <v>1</v>
      </c>
      <c r="AA3" s="221" t="s">
        <v>517</v>
      </c>
      <c r="AB3" s="137">
        <v>1</v>
      </c>
      <c r="AC3" s="142"/>
    </row>
    <row r="4" spans="1:31" ht="14.25" x14ac:dyDescent="0.45">
      <c r="A4"/>
      <c r="B4"/>
      <c r="S4" s="221" t="s">
        <v>512</v>
      </c>
      <c r="T4" s="136" t="s">
        <v>614</v>
      </c>
      <c r="X4" s="221" t="s">
        <v>512</v>
      </c>
      <c r="Y4" s="136" t="s">
        <v>614</v>
      </c>
      <c r="AA4" s="221" t="s">
        <v>512</v>
      </c>
      <c r="AB4" s="136" t="s">
        <v>614</v>
      </c>
    </row>
    <row r="5" spans="1:31" ht="14.25" x14ac:dyDescent="0.45">
      <c r="A5"/>
      <c r="B5"/>
      <c r="AA5"/>
      <c r="AB5"/>
      <c r="AC5"/>
      <c r="AD5"/>
      <c r="AE5"/>
    </row>
    <row r="6" spans="1:31" ht="14.25" x14ac:dyDescent="0.45">
      <c r="S6" s="221" t="s">
        <v>374</v>
      </c>
      <c r="T6" s="136" t="s">
        <v>963</v>
      </c>
      <c r="U6"/>
      <c r="V6"/>
      <c r="X6" s="221" t="s">
        <v>374</v>
      </c>
      <c r="Y6" s="136" t="s">
        <v>962</v>
      </c>
      <c r="AA6" s="221" t="s">
        <v>374</v>
      </c>
      <c r="AB6" s="136" t="s">
        <v>962</v>
      </c>
      <c r="AC6" s="136" t="s">
        <v>993</v>
      </c>
      <c r="AD6"/>
      <c r="AE6"/>
    </row>
    <row r="7" spans="1:31" ht="14.25" x14ac:dyDescent="0.45">
      <c r="S7" s="137" t="s">
        <v>959</v>
      </c>
      <c r="T7" s="222">
        <v>24</v>
      </c>
      <c r="U7" s="138">
        <f>GETPIVOTDATA("Cargas",$S$6,"CATEGORÍA","CLIENTES")/GETPIVOTDATA("Cargas",$S$6)</f>
        <v>0.2608695652173913</v>
      </c>
      <c r="V7" t="s">
        <v>959</v>
      </c>
      <c r="X7" s="137" t="s">
        <v>615</v>
      </c>
      <c r="Y7" s="145">
        <v>3</v>
      </c>
      <c r="AA7" s="223" t="s">
        <v>1059</v>
      </c>
      <c r="AB7" s="145">
        <v>5</v>
      </c>
      <c r="AC7" s="222">
        <v>22</v>
      </c>
      <c r="AD7"/>
      <c r="AE7"/>
    </row>
    <row r="8" spans="1:31" ht="14.25" x14ac:dyDescent="0.45">
      <c r="S8" s="137" t="s">
        <v>960</v>
      </c>
      <c r="T8" s="222">
        <v>10</v>
      </c>
      <c r="U8" s="138">
        <f>GETPIVOTDATA("Cargas",$S$6,"CATEGORÍA","PROVEEDORES")/GETPIVOTDATA("Cargas",$S$6)</f>
        <v>0.10869565217391304</v>
      </c>
      <c r="V8" t="s">
        <v>960</v>
      </c>
      <c r="X8" s="225" t="s">
        <v>60</v>
      </c>
      <c r="Y8" s="145">
        <v>3</v>
      </c>
      <c r="AA8" s="223" t="s">
        <v>1060</v>
      </c>
      <c r="AB8" s="145">
        <v>0</v>
      </c>
      <c r="AC8" s="222">
        <v>15</v>
      </c>
      <c r="AD8"/>
      <c r="AE8"/>
    </row>
    <row r="9" spans="1:31" ht="14.25" x14ac:dyDescent="0.45">
      <c r="S9" s="137" t="s">
        <v>961</v>
      </c>
      <c r="T9" s="222">
        <v>58</v>
      </c>
      <c r="U9" s="138">
        <f>GETPIVOTDATA("Cargas",$S$6,"CATEGORÍA","TRANS. PROPIO")/GETPIVOTDATA("Cargas",$S$6)</f>
        <v>0.63043478260869568</v>
      </c>
      <c r="V9" t="s">
        <v>961</v>
      </c>
      <c r="X9" s="225" t="s">
        <v>6</v>
      </c>
      <c r="Y9" s="145">
        <v>0</v>
      </c>
      <c r="AA9" s="223" t="s">
        <v>1061</v>
      </c>
      <c r="AB9" s="145">
        <v>6</v>
      </c>
      <c r="AC9" s="222">
        <v>21</v>
      </c>
      <c r="AD9"/>
      <c r="AE9"/>
    </row>
    <row r="10" spans="1:31" ht="14.25" x14ac:dyDescent="0.45">
      <c r="H10"/>
      <c r="S10" s="137" t="s">
        <v>375</v>
      </c>
      <c r="T10" s="222">
        <v>92</v>
      </c>
      <c r="U10"/>
      <c r="V10"/>
      <c r="X10" s="137" t="s">
        <v>1</v>
      </c>
      <c r="Y10" s="145">
        <v>3</v>
      </c>
      <c r="AA10" s="223" t="s">
        <v>1062</v>
      </c>
      <c r="AB10" s="145">
        <v>4</v>
      </c>
      <c r="AC10" s="222">
        <v>16</v>
      </c>
      <c r="AD10"/>
      <c r="AE10"/>
    </row>
    <row r="11" spans="1:31" ht="14.25" x14ac:dyDescent="0.45">
      <c r="H11"/>
      <c r="X11" s="225" t="s">
        <v>90</v>
      </c>
      <c r="Y11" s="145">
        <v>0</v>
      </c>
      <c r="AA11" s="223" t="s">
        <v>1063</v>
      </c>
      <c r="AB11" s="145">
        <v>0</v>
      </c>
      <c r="AC11" s="222">
        <v>3</v>
      </c>
      <c r="AD11"/>
      <c r="AE11"/>
    </row>
    <row r="12" spans="1:31" ht="14.25" x14ac:dyDescent="0.45">
      <c r="H12"/>
      <c r="X12" s="225" t="s">
        <v>70</v>
      </c>
      <c r="Y12" s="145">
        <v>1</v>
      </c>
      <c r="AA12" s="223" t="s">
        <v>375</v>
      </c>
      <c r="AB12" s="145">
        <v>15</v>
      </c>
      <c r="AC12" s="222">
        <v>77</v>
      </c>
      <c r="AD12"/>
      <c r="AE12"/>
    </row>
    <row r="13" spans="1:31" ht="14.25" x14ac:dyDescent="0.45">
      <c r="H13"/>
      <c r="S13"/>
      <c r="T13"/>
      <c r="X13" s="225" t="s">
        <v>0</v>
      </c>
      <c r="Y13" s="145">
        <v>2</v>
      </c>
      <c r="AA13"/>
      <c r="AB13"/>
      <c r="AC13"/>
      <c r="AD13"/>
      <c r="AE13"/>
    </row>
    <row r="14" spans="1:31" ht="14.25" x14ac:dyDescent="0.45">
      <c r="E14"/>
      <c r="F14"/>
      <c r="G14"/>
      <c r="H14"/>
      <c r="S14" s="221" t="s">
        <v>521</v>
      </c>
      <c r="T14" s="137">
        <v>51</v>
      </c>
      <c r="X14" s="137" t="s">
        <v>954</v>
      </c>
      <c r="Y14" s="145">
        <v>3</v>
      </c>
      <c r="AA14"/>
      <c r="AB14"/>
      <c r="AC14"/>
      <c r="AD14"/>
      <c r="AE14"/>
    </row>
    <row r="15" spans="1:31" ht="14.25" x14ac:dyDescent="0.45">
      <c r="A15"/>
      <c r="B15"/>
      <c r="C15"/>
      <c r="D15"/>
      <c r="E15"/>
      <c r="H15"/>
      <c r="S15" s="221" t="s">
        <v>517</v>
      </c>
      <c r="T15" s="137">
        <v>1</v>
      </c>
      <c r="X15" s="225" t="s">
        <v>60</v>
      </c>
      <c r="Y15" s="145">
        <v>3</v>
      </c>
      <c r="AA15"/>
      <c r="AB15"/>
      <c r="AC15"/>
      <c r="AD15"/>
      <c r="AE15"/>
    </row>
    <row r="16" spans="1:31" ht="14.25" x14ac:dyDescent="0.45">
      <c r="H16"/>
      <c r="S16" s="221" t="s">
        <v>512</v>
      </c>
      <c r="T16" s="136" t="s">
        <v>614</v>
      </c>
      <c r="X16" s="225" t="s">
        <v>724</v>
      </c>
      <c r="Y16" s="145">
        <v>0</v>
      </c>
      <c r="AA16"/>
      <c r="AB16"/>
      <c r="AC16"/>
      <c r="AD16"/>
      <c r="AE16"/>
    </row>
    <row r="17" spans="1:31" ht="14.25" x14ac:dyDescent="0.45">
      <c r="X17" s="137" t="s">
        <v>49</v>
      </c>
      <c r="Y17" s="145">
        <v>2</v>
      </c>
      <c r="AA17"/>
      <c r="AB17"/>
      <c r="AC17"/>
      <c r="AD17"/>
      <c r="AE17"/>
    </row>
    <row r="18" spans="1:31" ht="14.25" x14ac:dyDescent="0.45">
      <c r="A18"/>
      <c r="B18"/>
      <c r="S18" s="136" t="s">
        <v>956</v>
      </c>
      <c r="T18" s="136" t="s">
        <v>957</v>
      </c>
      <c r="U18" s="136" t="s">
        <v>546</v>
      </c>
      <c r="X18" s="225" t="s">
        <v>0</v>
      </c>
      <c r="Y18" s="145">
        <v>1</v>
      </c>
      <c r="AA18"/>
      <c r="AB18"/>
      <c r="AC18"/>
      <c r="AD18"/>
      <c r="AE18"/>
    </row>
    <row r="19" spans="1:31" ht="14.25" x14ac:dyDescent="0.45">
      <c r="S19" s="222">
        <v>77</v>
      </c>
      <c r="T19" s="222">
        <v>15</v>
      </c>
      <c r="U19" s="222">
        <v>92</v>
      </c>
      <c r="X19" s="225" t="s">
        <v>688</v>
      </c>
      <c r="Y19" s="145">
        <v>0</v>
      </c>
      <c r="AA19"/>
      <c r="AB19"/>
      <c r="AC19"/>
      <c r="AD19"/>
      <c r="AE19"/>
    </row>
    <row r="20" spans="1:31" ht="14.25" x14ac:dyDescent="0.45">
      <c r="S20" s="138">
        <f>GETPIVOTDATA("Suma de Cumplimiento Hora SÍ",$S$18)/GETPIVOTDATA("Cuenta de Cargas",$S$18)</f>
        <v>0.83695652173913049</v>
      </c>
      <c r="T20" s="138">
        <f>GETPIVOTDATA("Suma de Cumplimiento Hora NO",$S$18)/GETPIVOTDATA("Cuenta de Cargas",$S$18)</f>
        <v>0.16304347826086957</v>
      </c>
      <c r="U20"/>
      <c r="X20" s="225" t="s">
        <v>68</v>
      </c>
      <c r="Y20" s="145">
        <v>1</v>
      </c>
      <c r="AA20"/>
      <c r="AB20"/>
      <c r="AC20"/>
      <c r="AD20"/>
      <c r="AE20"/>
    </row>
    <row r="21" spans="1:31" ht="14.25" x14ac:dyDescent="0.45">
      <c r="H21" s="142"/>
      <c r="I21" s="142"/>
      <c r="S21" t="s">
        <v>964</v>
      </c>
      <c r="T21" t="s">
        <v>965</v>
      </c>
      <c r="U21"/>
      <c r="X21" s="137" t="s">
        <v>37</v>
      </c>
      <c r="Y21" s="145">
        <v>2</v>
      </c>
      <c r="AA21"/>
      <c r="AB21"/>
      <c r="AC21"/>
      <c r="AD21"/>
      <c r="AE21"/>
    </row>
    <row r="22" spans="1:31" ht="14.25" x14ac:dyDescent="0.45">
      <c r="H22"/>
      <c r="I22"/>
      <c r="J22" s="142"/>
      <c r="X22" s="225" t="s">
        <v>611</v>
      </c>
      <c r="Y22" s="145">
        <v>1</v>
      </c>
      <c r="AA22"/>
      <c r="AB22"/>
      <c r="AC22"/>
      <c r="AD22"/>
      <c r="AE22"/>
    </row>
    <row r="23" spans="1:31" ht="14.25" x14ac:dyDescent="0.45">
      <c r="X23" s="225" t="s">
        <v>0</v>
      </c>
      <c r="Y23" s="145">
        <v>1</v>
      </c>
      <c r="AA23"/>
      <c r="AB23"/>
      <c r="AC23"/>
      <c r="AD23"/>
      <c r="AE23"/>
    </row>
    <row r="24" spans="1:31" ht="14.25" x14ac:dyDescent="0.45">
      <c r="S24"/>
      <c r="T24"/>
      <c r="U24"/>
      <c r="V24"/>
      <c r="X24" s="137" t="s">
        <v>953</v>
      </c>
      <c r="Y24" s="145">
        <v>1</v>
      </c>
      <c r="AA24"/>
      <c r="AB24"/>
      <c r="AC24"/>
      <c r="AD24"/>
      <c r="AE24"/>
    </row>
    <row r="25" spans="1:31" ht="14.25" x14ac:dyDescent="0.45">
      <c r="M25"/>
      <c r="N25"/>
      <c r="O25"/>
      <c r="P25"/>
      <c r="S25" s="221" t="s">
        <v>521</v>
      </c>
      <c r="T25" s="137">
        <v>51</v>
      </c>
      <c r="X25" s="225" t="s">
        <v>20</v>
      </c>
      <c r="Y25" s="145">
        <v>1</v>
      </c>
      <c r="AA25"/>
      <c r="AB25"/>
      <c r="AC25"/>
      <c r="AD25"/>
      <c r="AE25"/>
    </row>
    <row r="26" spans="1:31" ht="14.25" x14ac:dyDescent="0.45">
      <c r="M26"/>
      <c r="N26"/>
      <c r="O26"/>
      <c r="P26"/>
      <c r="S26" s="221" t="s">
        <v>517</v>
      </c>
      <c r="T26" s="137">
        <v>1</v>
      </c>
      <c r="X26" s="225" t="s">
        <v>0</v>
      </c>
      <c r="Y26" s="145">
        <v>0</v>
      </c>
      <c r="AA26"/>
      <c r="AB26"/>
      <c r="AC26"/>
      <c r="AD26"/>
      <c r="AE26"/>
    </row>
    <row r="27" spans="1:31" ht="14.25" x14ac:dyDescent="0.45">
      <c r="M27"/>
      <c r="N27"/>
      <c r="O27"/>
      <c r="P27"/>
      <c r="S27" s="221" t="s">
        <v>512</v>
      </c>
      <c r="T27" s="136" t="s">
        <v>614</v>
      </c>
      <c r="X27" s="137" t="s">
        <v>9</v>
      </c>
      <c r="Y27" s="145">
        <v>1</v>
      </c>
      <c r="AA27"/>
      <c r="AB27"/>
      <c r="AC27"/>
      <c r="AD27"/>
      <c r="AE27"/>
    </row>
    <row r="28" spans="1:31" ht="14.25" x14ac:dyDescent="0.45">
      <c r="M28"/>
      <c r="N28"/>
      <c r="O28"/>
      <c r="P28"/>
      <c r="X28" s="225" t="s">
        <v>474</v>
      </c>
      <c r="Y28" s="145">
        <v>0</v>
      </c>
      <c r="AA28"/>
      <c r="AB28"/>
      <c r="AC28"/>
      <c r="AD28"/>
      <c r="AE28"/>
    </row>
    <row r="29" spans="1:31" ht="14.25" x14ac:dyDescent="0.45">
      <c r="K29"/>
      <c r="L29"/>
      <c r="M29"/>
      <c r="N29"/>
      <c r="O29"/>
      <c r="P29"/>
      <c r="S29" s="221" t="s">
        <v>374</v>
      </c>
      <c r="T29" s="136" t="s">
        <v>962</v>
      </c>
      <c r="X29" s="225" t="s">
        <v>14</v>
      </c>
      <c r="Y29" s="145">
        <v>0</v>
      </c>
      <c r="AA29"/>
      <c r="AB29"/>
      <c r="AC29"/>
      <c r="AD29"/>
      <c r="AE29"/>
    </row>
    <row r="30" spans="1:31" ht="14.25" x14ac:dyDescent="0.45">
      <c r="H30"/>
      <c r="I30"/>
      <c r="J30"/>
      <c r="K30"/>
      <c r="L30"/>
      <c r="M30"/>
      <c r="N30"/>
      <c r="O30"/>
      <c r="P30"/>
      <c r="S30" s="137" t="s">
        <v>959</v>
      </c>
      <c r="T30" s="145">
        <v>6</v>
      </c>
      <c r="U30" s="144">
        <f>GETPIVOTDATA("Cumplimiento Hora NO",$S$29,"CATEGORÍA","CLIENTES")/GETPIVOTDATA("Cumplimiento Hora NO",$S$29)</f>
        <v>0.4</v>
      </c>
      <c r="V30" s="136" t="s">
        <v>959</v>
      </c>
      <c r="X30" s="225" t="s">
        <v>611</v>
      </c>
      <c r="Y30" s="145">
        <v>1</v>
      </c>
      <c r="AA30"/>
      <c r="AB30"/>
      <c r="AC30"/>
      <c r="AD30"/>
      <c r="AE30"/>
    </row>
    <row r="31" spans="1:31" ht="14.25" x14ac:dyDescent="0.45">
      <c r="H31"/>
      <c r="I31"/>
      <c r="J31"/>
      <c r="K31"/>
      <c r="L31"/>
      <c r="S31" s="137" t="s">
        <v>960</v>
      </c>
      <c r="T31" s="145">
        <v>2</v>
      </c>
      <c r="U31" s="144">
        <f>GETPIVOTDATA("Cumplimiento Hora NO",$S$29,"CATEGORÍA","PROVEEDORES")/GETPIVOTDATA("Cumplimiento Hora NO",$S$29)</f>
        <v>0.13333333333333333</v>
      </c>
      <c r="V31" s="136" t="s">
        <v>960</v>
      </c>
      <c r="X31" s="225" t="s">
        <v>567</v>
      </c>
      <c r="Y31" s="145">
        <v>0</v>
      </c>
      <c r="AA31"/>
      <c r="AB31"/>
      <c r="AC31"/>
      <c r="AD31"/>
      <c r="AE31"/>
    </row>
    <row r="32" spans="1:31" ht="14.25" x14ac:dyDescent="0.45">
      <c r="H32"/>
      <c r="I32"/>
      <c r="J32"/>
      <c r="K32"/>
      <c r="L32"/>
      <c r="S32" s="137" t="s">
        <v>961</v>
      </c>
      <c r="T32" s="145">
        <v>7</v>
      </c>
      <c r="U32" s="144">
        <f>GETPIVOTDATA("Cumplimiento Hora NO",$S$29,"CATEGORÍA","TRANS. PROPIO")/GETPIVOTDATA("Cumplimiento Hora NO",$S$29)</f>
        <v>0.46666666666666667</v>
      </c>
      <c r="V32" s="136" t="s">
        <v>961</v>
      </c>
      <c r="X32" s="225" t="s">
        <v>7</v>
      </c>
      <c r="Y32" s="145">
        <v>0</v>
      </c>
      <c r="AA32"/>
      <c r="AB32"/>
      <c r="AC32"/>
      <c r="AD32"/>
      <c r="AE32"/>
    </row>
    <row r="33" spans="1:31" ht="14.25" x14ac:dyDescent="0.45">
      <c r="H33"/>
      <c r="I33"/>
      <c r="J33"/>
      <c r="K33"/>
      <c r="L33"/>
      <c r="S33" s="137" t="s">
        <v>375</v>
      </c>
      <c r="T33" s="145">
        <v>15</v>
      </c>
      <c r="V33" s="136"/>
      <c r="X33" s="225" t="s">
        <v>333</v>
      </c>
      <c r="Y33" s="145">
        <v>0</v>
      </c>
      <c r="AA33"/>
      <c r="AB33"/>
      <c r="AC33"/>
      <c r="AD33"/>
      <c r="AE33"/>
    </row>
    <row r="34" spans="1:31" ht="14.25" x14ac:dyDescent="0.45">
      <c r="H34"/>
      <c r="I34"/>
      <c r="J34"/>
      <c r="K34"/>
      <c r="L34"/>
      <c r="S34"/>
      <c r="T34"/>
      <c r="U34"/>
      <c r="V34"/>
      <c r="X34" s="225" t="s">
        <v>848</v>
      </c>
      <c r="Y34" s="145">
        <v>0</v>
      </c>
      <c r="AA34"/>
      <c r="AB34"/>
      <c r="AC34"/>
      <c r="AD34"/>
      <c r="AE34"/>
    </row>
    <row r="35" spans="1:31" ht="14.25" x14ac:dyDescent="0.45">
      <c r="H35"/>
      <c r="I35"/>
      <c r="J35"/>
      <c r="K35"/>
      <c r="L35"/>
      <c r="S35" s="221" t="s">
        <v>521</v>
      </c>
      <c r="T35" s="137">
        <v>51</v>
      </c>
      <c r="U35"/>
      <c r="V35"/>
      <c r="X35" s="137" t="s">
        <v>4</v>
      </c>
      <c r="Y35" s="145">
        <v>0</v>
      </c>
      <c r="AA35"/>
      <c r="AB35"/>
      <c r="AC35"/>
      <c r="AD35"/>
      <c r="AE35"/>
    </row>
    <row r="36" spans="1:31" ht="14.25" x14ac:dyDescent="0.45">
      <c r="H36"/>
      <c r="I36"/>
      <c r="J36"/>
      <c r="K36"/>
      <c r="L36"/>
      <c r="S36" s="221" t="s">
        <v>517</v>
      </c>
      <c r="T36" s="137">
        <v>1</v>
      </c>
      <c r="X36" s="225" t="s">
        <v>474</v>
      </c>
      <c r="Y36" s="145">
        <v>0</v>
      </c>
      <c r="AA36"/>
      <c r="AB36"/>
      <c r="AC36"/>
      <c r="AD36"/>
      <c r="AE36"/>
    </row>
    <row r="37" spans="1:31" ht="14.25" x14ac:dyDescent="0.45">
      <c r="H37"/>
      <c r="I37"/>
      <c r="J37"/>
      <c r="K37" s="144"/>
      <c r="L37" s="141"/>
      <c r="S37" s="221" t="s">
        <v>512</v>
      </c>
      <c r="T37" s="136" t="s">
        <v>614</v>
      </c>
      <c r="X37" s="225" t="s">
        <v>611</v>
      </c>
      <c r="Y37" s="145">
        <v>0</v>
      </c>
      <c r="AA37"/>
      <c r="AB37"/>
      <c r="AC37"/>
      <c r="AD37"/>
      <c r="AE37"/>
    </row>
    <row r="38" spans="1:31" ht="14.25" x14ac:dyDescent="0.45">
      <c r="H38"/>
      <c r="I38"/>
      <c r="J38" s="143"/>
      <c r="S38" s="221" t="s">
        <v>401</v>
      </c>
      <c r="T38" s="137">
        <v>1</v>
      </c>
      <c r="X38" s="137" t="s">
        <v>13</v>
      </c>
      <c r="Y38" s="145">
        <v>0</v>
      </c>
      <c r="AA38"/>
      <c r="AB38"/>
      <c r="AC38"/>
      <c r="AD38"/>
      <c r="AE38"/>
    </row>
    <row r="39" spans="1:31" ht="14.25" x14ac:dyDescent="0.45">
      <c r="H39"/>
      <c r="I39"/>
      <c r="J39" s="143"/>
      <c r="X39" s="225" t="s">
        <v>90</v>
      </c>
      <c r="Y39" s="145">
        <v>0</v>
      </c>
      <c r="AA39"/>
      <c r="AB39"/>
      <c r="AC39"/>
      <c r="AD39"/>
      <c r="AE39"/>
    </row>
    <row r="40" spans="1:31" ht="14.25" x14ac:dyDescent="0.45">
      <c r="H40"/>
      <c r="I40"/>
      <c r="J40"/>
      <c r="S40" s="224" t="s">
        <v>374</v>
      </c>
      <c r="T40" s="136" t="s">
        <v>957</v>
      </c>
      <c r="X40" s="137" t="s">
        <v>433</v>
      </c>
      <c r="Y40" s="145">
        <v>0</v>
      </c>
      <c r="AA40"/>
      <c r="AB40"/>
      <c r="AC40"/>
      <c r="AD40"/>
      <c r="AE40"/>
    </row>
    <row r="41" spans="1:31" ht="14.25" x14ac:dyDescent="0.45">
      <c r="H41"/>
      <c r="I41"/>
      <c r="J41"/>
      <c r="S41" s="137" t="s">
        <v>908</v>
      </c>
      <c r="T41" s="145">
        <v>14</v>
      </c>
      <c r="U41" s="144">
        <f>GETPIVOTDATA("Cumplimiento Hora NO",$S$40,"Cumplimiento Hora","Retraso")/GETPIVOTDATA("Cumplimiento Hora NO",$S$40)</f>
        <v>0.93333333333333335</v>
      </c>
      <c r="V41" s="136" t="s">
        <v>972</v>
      </c>
      <c r="X41" s="225" t="s">
        <v>474</v>
      </c>
      <c r="Y41" s="145">
        <v>0</v>
      </c>
      <c r="AA41"/>
      <c r="AB41"/>
      <c r="AC41"/>
      <c r="AD41"/>
      <c r="AE41"/>
    </row>
    <row r="42" spans="1:31" ht="14.25" x14ac:dyDescent="0.45">
      <c r="H42"/>
      <c r="I42"/>
      <c r="J42"/>
      <c r="S42" s="137" t="s">
        <v>971</v>
      </c>
      <c r="T42" s="145">
        <v>1</v>
      </c>
      <c r="U42" s="144">
        <f>GETPIVOTDATA("Cumplimiento Hora NO",$S$40,"Cumplimiento Hora","Sin cita")/GETPIVOTDATA("Cumplimiento Hora NO",$S$40)</f>
        <v>6.6666666666666666E-2</v>
      </c>
      <c r="V42" s="136" t="s">
        <v>601</v>
      </c>
      <c r="X42" s="225" t="s">
        <v>611</v>
      </c>
      <c r="Y42" s="145">
        <v>0</v>
      </c>
      <c r="AA42"/>
      <c r="AB42"/>
      <c r="AC42"/>
      <c r="AD42"/>
      <c r="AE42"/>
    </row>
    <row r="43" spans="1:31" ht="14.25" x14ac:dyDescent="0.45">
      <c r="H43"/>
      <c r="I43"/>
      <c r="J43"/>
      <c r="S43" s="137" t="s">
        <v>375</v>
      </c>
      <c r="T43" s="145">
        <v>15</v>
      </c>
      <c r="U43" s="144"/>
      <c r="V43" s="136"/>
      <c r="X43" s="137" t="s">
        <v>16</v>
      </c>
      <c r="Y43" s="145">
        <v>0</v>
      </c>
      <c r="AA43"/>
      <c r="AB43"/>
      <c r="AC43"/>
      <c r="AD43"/>
      <c r="AE43"/>
    </row>
    <row r="44" spans="1:31" ht="14.25" x14ac:dyDescent="0.45">
      <c r="A44" s="153"/>
      <c r="B44" s="235" t="s">
        <v>990</v>
      </c>
      <c r="C44" s="235"/>
      <c r="E44" s="235" t="s">
        <v>991</v>
      </c>
      <c r="F44" s="235"/>
      <c r="H44" s="235" t="s">
        <v>992</v>
      </c>
      <c r="I44" s="235"/>
      <c r="S44"/>
      <c r="T44"/>
      <c r="V44" s="136"/>
      <c r="X44" s="225" t="s">
        <v>111</v>
      </c>
      <c r="Y44" s="145">
        <v>0</v>
      </c>
      <c r="AA44"/>
      <c r="AB44"/>
      <c r="AC44"/>
      <c r="AD44"/>
      <c r="AE44"/>
    </row>
    <row r="45" spans="1:31" ht="14.25" x14ac:dyDescent="0.45">
      <c r="B45"/>
      <c r="C45"/>
      <c r="E45"/>
      <c r="F45"/>
      <c r="H45"/>
      <c r="I45"/>
      <c r="S45"/>
      <c r="T45"/>
      <c r="U45"/>
      <c r="V45"/>
      <c r="X45" s="225" t="s">
        <v>14</v>
      </c>
      <c r="Y45" s="145">
        <v>0</v>
      </c>
      <c r="AA45"/>
      <c r="AB45"/>
      <c r="AC45"/>
      <c r="AD45"/>
      <c r="AE45"/>
    </row>
    <row r="46" spans="1:31" ht="14.25" x14ac:dyDescent="0.45">
      <c r="B46" s="221" t="s">
        <v>521</v>
      </c>
      <c r="C46" s="137">
        <v>51</v>
      </c>
      <c r="E46" s="221" t="s">
        <v>521</v>
      </c>
      <c r="F46" s="137">
        <v>51</v>
      </c>
      <c r="H46" s="221" t="s">
        <v>521</v>
      </c>
      <c r="I46" s="137">
        <v>51</v>
      </c>
      <c r="S46" s="136"/>
      <c r="T46" s="136"/>
      <c r="U46"/>
      <c r="V46"/>
      <c r="X46" s="137" t="s">
        <v>955</v>
      </c>
      <c r="Y46" s="145">
        <v>0</v>
      </c>
      <c r="AA46"/>
      <c r="AB46"/>
      <c r="AC46"/>
      <c r="AD46"/>
      <c r="AE46"/>
    </row>
    <row r="47" spans="1:31" ht="14.25" x14ac:dyDescent="0.45">
      <c r="B47" s="221" t="s">
        <v>517</v>
      </c>
      <c r="C47" s="137">
        <v>1</v>
      </c>
      <c r="E47" s="221" t="s">
        <v>517</v>
      </c>
      <c r="F47" s="137">
        <v>1</v>
      </c>
      <c r="H47" s="221" t="s">
        <v>517</v>
      </c>
      <c r="I47" s="137">
        <v>1</v>
      </c>
      <c r="S47" s="136"/>
      <c r="T47" s="137"/>
      <c r="X47" s="225" t="s">
        <v>0</v>
      </c>
      <c r="Y47" s="145">
        <v>0</v>
      </c>
      <c r="AA47"/>
      <c r="AB47"/>
      <c r="AC47"/>
      <c r="AD47"/>
      <c r="AE47"/>
    </row>
    <row r="48" spans="1:31" ht="14.25" x14ac:dyDescent="0.45">
      <c r="B48" s="221" t="s">
        <v>369</v>
      </c>
      <c r="C48" s="136" t="s">
        <v>614</v>
      </c>
      <c r="E48" s="221" t="s">
        <v>369</v>
      </c>
      <c r="F48" s="136" t="s">
        <v>614</v>
      </c>
      <c r="H48" s="221" t="s">
        <v>369</v>
      </c>
      <c r="I48" s="136" t="s">
        <v>614</v>
      </c>
      <c r="S48" s="136"/>
      <c r="T48" s="136"/>
      <c r="X48" s="137" t="s">
        <v>375</v>
      </c>
      <c r="Y48" s="145">
        <v>15</v>
      </c>
      <c r="AA48"/>
      <c r="AB48"/>
      <c r="AC48"/>
      <c r="AD48"/>
      <c r="AE48"/>
    </row>
    <row r="49" spans="1:29" ht="14.25" x14ac:dyDescent="0.45">
      <c r="B49" s="221" t="s">
        <v>512</v>
      </c>
      <c r="C49" s="136" t="s">
        <v>614</v>
      </c>
      <c r="E49" s="221" t="s">
        <v>512</v>
      </c>
      <c r="F49" s="136" t="s">
        <v>614</v>
      </c>
      <c r="H49" s="221" t="s">
        <v>512</v>
      </c>
      <c r="I49" s="136" t="s">
        <v>614</v>
      </c>
      <c r="S49" s="136"/>
      <c r="T49" s="137"/>
      <c r="X49"/>
      <c r="Y49"/>
      <c r="AA49"/>
      <c r="AB49"/>
      <c r="AC49"/>
    </row>
    <row r="50" spans="1:29" ht="14.25" x14ac:dyDescent="0.45">
      <c r="X50"/>
      <c r="Y50"/>
      <c r="AA50"/>
      <c r="AB50"/>
      <c r="AC50"/>
    </row>
    <row r="51" spans="1:29" ht="14.25" x14ac:dyDescent="0.45">
      <c r="B51" s="221" t="s">
        <v>374</v>
      </c>
      <c r="C51" s="136" t="s">
        <v>962</v>
      </c>
      <c r="E51" s="221" t="s">
        <v>374</v>
      </c>
      <c r="F51" s="136" t="s">
        <v>962</v>
      </c>
      <c r="G51"/>
      <c r="H51" s="221" t="s">
        <v>374</v>
      </c>
      <c r="I51" s="136" t="s">
        <v>962</v>
      </c>
      <c r="J51"/>
      <c r="S51" s="139"/>
      <c r="T51" s="136"/>
      <c r="X51"/>
      <c r="Y51"/>
      <c r="AA51"/>
      <c r="AB51"/>
      <c r="AC51"/>
    </row>
    <row r="52" spans="1:29" ht="14.25" x14ac:dyDescent="0.45">
      <c r="B52" s="137" t="s">
        <v>71</v>
      </c>
      <c r="C52" s="145">
        <v>1</v>
      </c>
      <c r="E52" s="137" t="s">
        <v>899</v>
      </c>
      <c r="F52" s="145">
        <v>1</v>
      </c>
      <c r="G52"/>
      <c r="H52" s="137" t="s">
        <v>60</v>
      </c>
      <c r="I52" s="145">
        <v>6</v>
      </c>
      <c r="J52"/>
      <c r="S52" s="137"/>
      <c r="T52" s="145"/>
      <c r="U52" s="144"/>
      <c r="V52" s="136"/>
      <c r="X52"/>
      <c r="Y52"/>
      <c r="AA52"/>
      <c r="AB52"/>
      <c r="AC52"/>
    </row>
    <row r="53" spans="1:29" ht="14.25" x14ac:dyDescent="0.45">
      <c r="B53" s="137" t="s">
        <v>1044</v>
      </c>
      <c r="C53" s="145">
        <v>1</v>
      </c>
      <c r="E53" s="137" t="s">
        <v>36</v>
      </c>
      <c r="F53" s="145">
        <v>1</v>
      </c>
      <c r="G53"/>
      <c r="H53" s="137" t="s">
        <v>611</v>
      </c>
      <c r="I53" s="145">
        <v>1</v>
      </c>
      <c r="J53"/>
      <c r="S53" s="137"/>
      <c r="T53" s="145"/>
      <c r="U53" s="144"/>
      <c r="V53" s="136"/>
      <c r="X53"/>
      <c r="Y53"/>
      <c r="AA53"/>
      <c r="AB53"/>
      <c r="AC53"/>
    </row>
    <row r="54" spans="1:29" ht="14.25" x14ac:dyDescent="0.45">
      <c r="B54" s="137" t="s">
        <v>1008</v>
      </c>
      <c r="C54" s="145">
        <v>1</v>
      </c>
      <c r="E54" s="137" t="s">
        <v>375</v>
      </c>
      <c r="F54" s="145">
        <v>2</v>
      </c>
      <c r="G54"/>
      <c r="H54" s="137" t="s">
        <v>375</v>
      </c>
      <c r="I54" s="145">
        <v>7</v>
      </c>
      <c r="J54"/>
      <c r="S54" s="137"/>
      <c r="T54" s="145"/>
      <c r="U54" s="144"/>
      <c r="V54" s="136"/>
      <c r="X54"/>
      <c r="Y54"/>
      <c r="AA54"/>
      <c r="AB54"/>
      <c r="AC54"/>
    </row>
    <row r="55" spans="1:29" ht="14.25" x14ac:dyDescent="0.45">
      <c r="B55" s="137" t="s">
        <v>563</v>
      </c>
      <c r="C55" s="145">
        <v>1</v>
      </c>
      <c r="E55"/>
      <c r="F55"/>
      <c r="G55"/>
      <c r="H55"/>
      <c r="I55"/>
      <c r="J55"/>
      <c r="S55"/>
      <c r="T55"/>
      <c r="U55"/>
      <c r="V55"/>
      <c r="X55"/>
      <c r="Y55"/>
      <c r="AA55"/>
      <c r="AB55"/>
      <c r="AC55"/>
    </row>
    <row r="56" spans="1:29" ht="14.25" x14ac:dyDescent="0.45">
      <c r="A56"/>
      <c r="B56" s="137" t="s">
        <v>27</v>
      </c>
      <c r="C56" s="145">
        <v>1</v>
      </c>
      <c r="E56"/>
      <c r="F56"/>
      <c r="H56"/>
      <c r="I56"/>
      <c r="J56"/>
      <c r="S56"/>
      <c r="T56"/>
      <c r="U56"/>
      <c r="V56"/>
      <c r="X56"/>
      <c r="Y56"/>
      <c r="AA56"/>
      <c r="AB56"/>
      <c r="AC56"/>
    </row>
    <row r="57" spans="1:29" ht="14.25" x14ac:dyDescent="0.45">
      <c r="A57"/>
      <c r="B57" s="137" t="s">
        <v>103</v>
      </c>
      <c r="C57" s="145">
        <v>1</v>
      </c>
      <c r="E57"/>
      <c r="F57"/>
      <c r="H57"/>
      <c r="I57"/>
      <c r="S57"/>
      <c r="T57"/>
      <c r="U57"/>
      <c r="V57"/>
      <c r="AA57"/>
      <c r="AB57"/>
      <c r="AC57"/>
    </row>
    <row r="58" spans="1:29" ht="14.25" x14ac:dyDescent="0.45">
      <c r="A58"/>
      <c r="B58" s="137" t="s">
        <v>375</v>
      </c>
      <c r="C58" s="145">
        <v>6</v>
      </c>
      <c r="E58"/>
      <c r="F58"/>
      <c r="H58"/>
      <c r="I58"/>
      <c r="S58" s="136"/>
      <c r="T58" s="136"/>
      <c r="AA58"/>
      <c r="AB58"/>
      <c r="AC58"/>
    </row>
    <row r="59" spans="1:29" ht="14.25" x14ac:dyDescent="0.45">
      <c r="A59"/>
      <c r="B59"/>
      <c r="C59"/>
      <c r="E59"/>
      <c r="F59"/>
      <c r="H59"/>
      <c r="I59"/>
      <c r="S59" s="136"/>
      <c r="T59" s="137"/>
      <c r="AA59"/>
      <c r="AB59"/>
      <c r="AC59"/>
    </row>
    <row r="60" spans="1:29" ht="14.25" x14ac:dyDescent="0.45">
      <c r="A60"/>
      <c r="B60"/>
      <c r="C60"/>
      <c r="E60"/>
      <c r="F60"/>
      <c r="H60"/>
      <c r="I60"/>
      <c r="S60" s="136"/>
      <c r="T60" s="136"/>
      <c r="AA60"/>
      <c r="AB60"/>
      <c r="AC60"/>
    </row>
    <row r="61" spans="1:29" ht="14.25" x14ac:dyDescent="0.45">
      <c r="A61"/>
      <c r="B61"/>
      <c r="C61"/>
      <c r="E61"/>
      <c r="F61"/>
      <c r="H61"/>
      <c r="I61"/>
      <c r="AA61"/>
      <c r="AB61"/>
      <c r="AC61"/>
    </row>
    <row r="62" spans="1:29" ht="14.25" x14ac:dyDescent="0.45">
      <c r="A62"/>
      <c r="B62"/>
      <c r="C62"/>
      <c r="E62"/>
      <c r="F62"/>
      <c r="H62"/>
      <c r="I62"/>
      <c r="S62" s="139"/>
      <c r="T62" s="136"/>
      <c r="AA62"/>
      <c r="AB62"/>
      <c r="AC62"/>
    </row>
    <row r="63" spans="1:29" ht="14.25" x14ac:dyDescent="0.45">
      <c r="A63"/>
      <c r="B63"/>
      <c r="C63"/>
      <c r="E63"/>
      <c r="F63"/>
      <c r="H63"/>
      <c r="I63"/>
      <c r="S63" s="137"/>
      <c r="T63" s="145"/>
      <c r="U63" s="144"/>
      <c r="V63" s="136"/>
      <c r="AA63"/>
      <c r="AB63"/>
      <c r="AC63"/>
    </row>
    <row r="64" spans="1:29" ht="14.25" x14ac:dyDescent="0.45">
      <c r="A64"/>
      <c r="B64"/>
      <c r="E64"/>
      <c r="F64"/>
      <c r="H64"/>
      <c r="I64"/>
      <c r="S64" s="137"/>
      <c r="T64" s="145"/>
      <c r="U64" s="144"/>
      <c r="V64" s="136"/>
      <c r="AA64"/>
      <c r="AB64"/>
      <c r="AC64"/>
    </row>
    <row r="65" spans="19:29" ht="14.25" x14ac:dyDescent="0.45">
      <c r="S65" s="137"/>
      <c r="T65" s="145"/>
      <c r="U65" s="144"/>
      <c r="V65" s="136"/>
      <c r="AA65"/>
      <c r="AB65"/>
      <c r="AC65"/>
    </row>
    <row r="66" spans="19:29" ht="14.25" x14ac:dyDescent="0.45">
      <c r="S66" s="137"/>
      <c r="T66" s="145"/>
      <c r="U66" s="144"/>
      <c r="V66" s="152"/>
      <c r="AA66"/>
      <c r="AB66"/>
      <c r="AC66"/>
    </row>
    <row r="67" spans="19:29" ht="14.25" x14ac:dyDescent="0.45">
      <c r="S67" s="137"/>
      <c r="T67" s="145"/>
      <c r="U67"/>
      <c r="V67"/>
      <c r="AA67"/>
      <c r="AB67"/>
      <c r="AC67"/>
    </row>
    <row r="68" spans="19:29" ht="14.25" x14ac:dyDescent="0.45">
      <c r="AA68"/>
      <c r="AB68"/>
      <c r="AC68"/>
    </row>
    <row r="69" spans="19:29" ht="14.25" x14ac:dyDescent="0.45">
      <c r="AA69"/>
      <c r="AB69"/>
      <c r="AC69"/>
    </row>
    <row r="70" spans="19:29" ht="14.25" x14ac:dyDescent="0.45">
      <c r="AA70"/>
      <c r="AB70"/>
      <c r="AC70"/>
    </row>
    <row r="71" spans="19:29" ht="14.25" x14ac:dyDescent="0.45">
      <c r="AA71"/>
      <c r="AB71"/>
      <c r="AC71"/>
    </row>
    <row r="72" spans="19:29" ht="14.25" x14ac:dyDescent="0.45">
      <c r="AA72"/>
      <c r="AB72"/>
      <c r="AC72"/>
    </row>
    <row r="73" spans="19:29" ht="14.25" x14ac:dyDescent="0.45">
      <c r="AA73"/>
      <c r="AB73"/>
      <c r="AC73"/>
    </row>
    <row r="74" spans="19:29" ht="14.25" x14ac:dyDescent="0.45">
      <c r="AA74"/>
      <c r="AB74"/>
      <c r="AC74"/>
    </row>
    <row r="75" spans="19:29" ht="14.25" x14ac:dyDescent="0.45">
      <c r="AA75"/>
      <c r="AB75"/>
      <c r="AC75"/>
    </row>
    <row r="76" spans="19:29" ht="14.25" x14ac:dyDescent="0.45">
      <c r="AA76"/>
      <c r="AB76"/>
      <c r="AC76"/>
    </row>
    <row r="77" spans="19:29" ht="14.25" x14ac:dyDescent="0.45">
      <c r="AA77"/>
      <c r="AB77"/>
      <c r="AC77"/>
    </row>
    <row r="78" spans="19:29" ht="14.25" x14ac:dyDescent="0.45">
      <c r="AA78"/>
      <c r="AB78"/>
      <c r="AC78"/>
    </row>
    <row r="79" spans="19:29" ht="14.25" x14ac:dyDescent="0.45">
      <c r="AA79"/>
      <c r="AB79"/>
      <c r="AC79"/>
    </row>
    <row r="80" spans="19:29" ht="14.25" x14ac:dyDescent="0.45">
      <c r="AA80"/>
      <c r="AB80"/>
      <c r="AC80"/>
    </row>
    <row r="81" spans="27:29" ht="14.25" x14ac:dyDescent="0.45">
      <c r="AA81"/>
      <c r="AB81"/>
      <c r="AC81"/>
    </row>
    <row r="82" spans="27:29" ht="14.25" x14ac:dyDescent="0.45">
      <c r="AA82"/>
      <c r="AB82"/>
      <c r="AC82"/>
    </row>
    <row r="83" spans="27:29" ht="14.25" x14ac:dyDescent="0.45">
      <c r="AA83"/>
      <c r="AB83"/>
      <c r="AC83"/>
    </row>
    <row r="84" spans="27:29" ht="14.25" x14ac:dyDescent="0.45">
      <c r="AA84"/>
      <c r="AB84"/>
      <c r="AC84"/>
    </row>
    <row r="85" spans="27:29" ht="14.25" x14ac:dyDescent="0.45">
      <c r="AA85"/>
      <c r="AB85"/>
      <c r="AC85"/>
    </row>
    <row r="86" spans="27:29" ht="14.25" x14ac:dyDescent="0.45">
      <c r="AA86"/>
      <c r="AB86"/>
      <c r="AC86"/>
    </row>
    <row r="87" spans="27:29" ht="14.25" x14ac:dyDescent="0.45">
      <c r="AA87"/>
      <c r="AB87"/>
      <c r="AC87"/>
    </row>
    <row r="88" spans="27:29" ht="14.25" x14ac:dyDescent="0.45">
      <c r="AA88"/>
      <c r="AB88"/>
      <c r="AC88"/>
    </row>
    <row r="89" spans="27:29" ht="14.25" x14ac:dyDescent="0.45">
      <c r="AA89"/>
      <c r="AB89"/>
      <c r="AC89"/>
    </row>
    <row r="90" spans="27:29" ht="14.25" x14ac:dyDescent="0.45">
      <c r="AA90"/>
      <c r="AB90"/>
      <c r="AC90"/>
    </row>
    <row r="91" spans="27:29" ht="14.25" x14ac:dyDescent="0.45">
      <c r="AA91"/>
      <c r="AB91"/>
      <c r="AC91"/>
    </row>
    <row r="92" spans="27:29" ht="14.25" x14ac:dyDescent="0.45">
      <c r="AA92"/>
      <c r="AB92"/>
      <c r="AC92"/>
    </row>
    <row r="93" spans="27:29" ht="14.25" x14ac:dyDescent="0.45">
      <c r="AA93"/>
      <c r="AB93"/>
      <c r="AC93"/>
    </row>
    <row r="94" spans="27:29" ht="14.25" x14ac:dyDescent="0.45">
      <c r="AA94"/>
      <c r="AB94"/>
      <c r="AC94"/>
    </row>
    <row r="95" spans="27:29" ht="14.25" x14ac:dyDescent="0.45">
      <c r="AA95"/>
      <c r="AB95"/>
      <c r="AC95"/>
    </row>
    <row r="96" spans="27:29" ht="14.25" x14ac:dyDescent="0.45">
      <c r="AA96"/>
      <c r="AB96"/>
      <c r="AC96"/>
    </row>
    <row r="97" spans="27:29" ht="14.25" x14ac:dyDescent="0.45">
      <c r="AA97"/>
      <c r="AB97"/>
      <c r="AC97"/>
    </row>
    <row r="98" spans="27:29" ht="14.25" x14ac:dyDescent="0.45">
      <c r="AA98"/>
      <c r="AB98"/>
      <c r="AC98"/>
    </row>
    <row r="99" spans="27:29" ht="14.25" x14ac:dyDescent="0.45">
      <c r="AA99"/>
      <c r="AB99"/>
      <c r="AC99"/>
    </row>
    <row r="100" spans="27:29" ht="14.25" x14ac:dyDescent="0.45">
      <c r="AA100"/>
      <c r="AB100"/>
      <c r="AC100"/>
    </row>
    <row r="101" spans="27:29" ht="14.25" x14ac:dyDescent="0.45">
      <c r="AA101"/>
      <c r="AB101"/>
      <c r="AC101"/>
    </row>
    <row r="102" spans="27:29" ht="14.25" x14ac:dyDescent="0.45">
      <c r="AA102"/>
      <c r="AB102"/>
      <c r="AC102"/>
    </row>
    <row r="103" spans="27:29" ht="14.25" x14ac:dyDescent="0.45">
      <c r="AA103"/>
      <c r="AB103"/>
      <c r="AC103"/>
    </row>
    <row r="104" spans="27:29" ht="14.25" x14ac:dyDescent="0.45">
      <c r="AA104"/>
      <c r="AB104"/>
      <c r="AC104"/>
    </row>
    <row r="105" spans="27:29" ht="14.25" x14ac:dyDescent="0.45">
      <c r="AA105"/>
      <c r="AB105"/>
      <c r="AC105"/>
    </row>
    <row r="106" spans="27:29" ht="14.25" x14ac:dyDescent="0.45">
      <c r="AA106"/>
      <c r="AB106"/>
      <c r="AC106"/>
    </row>
    <row r="107" spans="27:29" ht="14.25" x14ac:dyDescent="0.45">
      <c r="AA107"/>
      <c r="AB107"/>
      <c r="AC107"/>
    </row>
    <row r="108" spans="27:29" ht="14.25" x14ac:dyDescent="0.45">
      <c r="AA108"/>
      <c r="AB108"/>
      <c r="AC108"/>
    </row>
    <row r="109" spans="27:29" ht="14.25" x14ac:dyDescent="0.45">
      <c r="AA109"/>
      <c r="AB109"/>
      <c r="AC109"/>
    </row>
    <row r="110" spans="27:29" ht="14.25" x14ac:dyDescent="0.45">
      <c r="AA110"/>
      <c r="AB110"/>
      <c r="AC110"/>
    </row>
    <row r="111" spans="27:29" ht="14.25" x14ac:dyDescent="0.45">
      <c r="AA111"/>
      <c r="AB111"/>
      <c r="AC111"/>
    </row>
    <row r="112" spans="27:29" ht="14.25" x14ac:dyDescent="0.45">
      <c r="AA112"/>
      <c r="AB112"/>
      <c r="AC112"/>
    </row>
    <row r="113" spans="27:29" ht="14.25" x14ac:dyDescent="0.45">
      <c r="AA113"/>
      <c r="AB113"/>
      <c r="AC113"/>
    </row>
    <row r="114" spans="27:29" ht="14.25" x14ac:dyDescent="0.45">
      <c r="AA114"/>
      <c r="AB114"/>
      <c r="AC114"/>
    </row>
    <row r="115" spans="27:29" ht="14.25" x14ac:dyDescent="0.45">
      <c r="AA115"/>
      <c r="AB115"/>
      <c r="AC115"/>
    </row>
    <row r="116" spans="27:29" ht="14.25" x14ac:dyDescent="0.45">
      <c r="AA116"/>
      <c r="AB116"/>
      <c r="AC116"/>
    </row>
    <row r="117" spans="27:29" ht="14.25" x14ac:dyDescent="0.45">
      <c r="AA117"/>
      <c r="AB117"/>
      <c r="AC117"/>
    </row>
    <row r="118" spans="27:29" ht="14.25" x14ac:dyDescent="0.45">
      <c r="AA118"/>
      <c r="AB118"/>
      <c r="AC118"/>
    </row>
    <row r="119" spans="27:29" ht="14.25" x14ac:dyDescent="0.45">
      <c r="AA119"/>
      <c r="AB119"/>
      <c r="AC119"/>
    </row>
    <row r="120" spans="27:29" ht="14.25" x14ac:dyDescent="0.45">
      <c r="AA120"/>
      <c r="AB120"/>
      <c r="AC120"/>
    </row>
    <row r="121" spans="27:29" ht="14.25" x14ac:dyDescent="0.45">
      <c r="AA121"/>
      <c r="AB121"/>
      <c r="AC121"/>
    </row>
    <row r="122" spans="27:29" ht="14.25" x14ac:dyDescent="0.45">
      <c r="AA122"/>
      <c r="AB122"/>
      <c r="AC122"/>
    </row>
    <row r="123" spans="27:29" ht="14.25" x14ac:dyDescent="0.45">
      <c r="AA123"/>
      <c r="AB123"/>
      <c r="AC123"/>
    </row>
    <row r="124" spans="27:29" ht="14.25" x14ac:dyDescent="0.45">
      <c r="AA124"/>
      <c r="AB124"/>
      <c r="AC124"/>
    </row>
    <row r="125" spans="27:29" ht="14.25" x14ac:dyDescent="0.45">
      <c r="AA125"/>
      <c r="AB125"/>
      <c r="AC125"/>
    </row>
    <row r="126" spans="27:29" ht="14.25" x14ac:dyDescent="0.45">
      <c r="AA126"/>
      <c r="AB126"/>
      <c r="AC126"/>
    </row>
    <row r="127" spans="27:29" ht="14.25" x14ac:dyDescent="0.45">
      <c r="AA127"/>
      <c r="AB127"/>
      <c r="AC127"/>
    </row>
    <row r="128" spans="27:29" ht="14.25" x14ac:dyDescent="0.45">
      <c r="AA128"/>
      <c r="AB128"/>
      <c r="AC128"/>
    </row>
    <row r="129" spans="27:29" ht="14.25" x14ac:dyDescent="0.45">
      <c r="AA129"/>
      <c r="AB129"/>
      <c r="AC129"/>
    </row>
    <row r="130" spans="27:29" ht="14.25" x14ac:dyDescent="0.45">
      <c r="AA130"/>
      <c r="AB130"/>
      <c r="AC130"/>
    </row>
    <row r="131" spans="27:29" ht="14.25" x14ac:dyDescent="0.45">
      <c r="AA131"/>
      <c r="AB131"/>
      <c r="AC131"/>
    </row>
    <row r="132" spans="27:29" ht="14.25" x14ac:dyDescent="0.45">
      <c r="AA132"/>
      <c r="AB132"/>
      <c r="AC132"/>
    </row>
    <row r="133" spans="27:29" ht="14.25" x14ac:dyDescent="0.45">
      <c r="AA133"/>
      <c r="AB133"/>
      <c r="AC133"/>
    </row>
    <row r="134" spans="27:29" ht="14.25" x14ac:dyDescent="0.45">
      <c r="AA134"/>
      <c r="AB134"/>
      <c r="AC134"/>
    </row>
    <row r="135" spans="27:29" ht="14.25" x14ac:dyDescent="0.45">
      <c r="AA135"/>
      <c r="AB135"/>
      <c r="AC135"/>
    </row>
    <row r="136" spans="27:29" ht="14.25" x14ac:dyDescent="0.45">
      <c r="AA136"/>
      <c r="AB136"/>
      <c r="AC136"/>
    </row>
    <row r="137" spans="27:29" ht="14.25" x14ac:dyDescent="0.45">
      <c r="AA137"/>
      <c r="AB137"/>
      <c r="AC137"/>
    </row>
    <row r="138" spans="27:29" ht="14.25" x14ac:dyDescent="0.45">
      <c r="AA138"/>
      <c r="AB138"/>
      <c r="AC138"/>
    </row>
    <row r="139" spans="27:29" ht="14.25" x14ac:dyDescent="0.45">
      <c r="AA139"/>
      <c r="AB139"/>
      <c r="AC139"/>
    </row>
    <row r="140" spans="27:29" ht="14.25" x14ac:dyDescent="0.45">
      <c r="AA140"/>
      <c r="AB140"/>
      <c r="AC140"/>
    </row>
    <row r="141" spans="27:29" ht="14.25" x14ac:dyDescent="0.45">
      <c r="AA141"/>
      <c r="AB141"/>
      <c r="AC141"/>
    </row>
    <row r="142" spans="27:29" ht="14.25" x14ac:dyDescent="0.45">
      <c r="AA142"/>
      <c r="AB142"/>
      <c r="AC142"/>
    </row>
    <row r="143" spans="27:29" ht="14.25" x14ac:dyDescent="0.45">
      <c r="AA143"/>
      <c r="AB143"/>
      <c r="AC143"/>
    </row>
    <row r="144" spans="27:29" ht="14.25" x14ac:dyDescent="0.45">
      <c r="AA144"/>
      <c r="AB144"/>
      <c r="AC144"/>
    </row>
    <row r="145" spans="27:29" ht="14.25" x14ac:dyDescent="0.45">
      <c r="AA145"/>
      <c r="AB145"/>
      <c r="AC145"/>
    </row>
    <row r="146" spans="27:29" ht="14.25" x14ac:dyDescent="0.45">
      <c r="AA146"/>
      <c r="AB146"/>
      <c r="AC146"/>
    </row>
    <row r="147" spans="27:29" ht="14.25" x14ac:dyDescent="0.45">
      <c r="AA147"/>
      <c r="AB147"/>
      <c r="AC147"/>
    </row>
    <row r="148" spans="27:29" ht="14.25" x14ac:dyDescent="0.45">
      <c r="AA148"/>
      <c r="AB148"/>
      <c r="AC148"/>
    </row>
    <row r="149" spans="27:29" ht="14.25" x14ac:dyDescent="0.45">
      <c r="AA149"/>
      <c r="AB149"/>
      <c r="AC149"/>
    </row>
    <row r="150" spans="27:29" ht="14.25" x14ac:dyDescent="0.45">
      <c r="AA150"/>
      <c r="AB150"/>
      <c r="AC150"/>
    </row>
    <row r="151" spans="27:29" ht="14.25" x14ac:dyDescent="0.45">
      <c r="AA151"/>
      <c r="AB151"/>
      <c r="AC151"/>
    </row>
    <row r="152" spans="27:29" ht="14.25" x14ac:dyDescent="0.45">
      <c r="AA152"/>
      <c r="AB152"/>
      <c r="AC152"/>
    </row>
    <row r="153" spans="27:29" ht="14.25" x14ac:dyDescent="0.45">
      <c r="AA153"/>
      <c r="AB153"/>
      <c r="AC153"/>
    </row>
    <row r="154" spans="27:29" ht="14.25" x14ac:dyDescent="0.45">
      <c r="AA154"/>
      <c r="AB154"/>
      <c r="AC154"/>
    </row>
    <row r="155" spans="27:29" ht="14.25" x14ac:dyDescent="0.45">
      <c r="AA155"/>
      <c r="AB155"/>
      <c r="AC155"/>
    </row>
    <row r="156" spans="27:29" ht="14.25" x14ac:dyDescent="0.45">
      <c r="AA156"/>
      <c r="AB156"/>
      <c r="AC156"/>
    </row>
    <row r="157" spans="27:29" ht="14.25" x14ac:dyDescent="0.45">
      <c r="AA157"/>
      <c r="AB157"/>
      <c r="AC157"/>
    </row>
    <row r="158" spans="27:29" ht="14.25" x14ac:dyDescent="0.45">
      <c r="AA158"/>
      <c r="AB158"/>
      <c r="AC158"/>
    </row>
    <row r="159" spans="27:29" ht="14.25" x14ac:dyDescent="0.45">
      <c r="AA159"/>
      <c r="AB159"/>
      <c r="AC159"/>
    </row>
    <row r="160" spans="27:29" ht="14.25" x14ac:dyDescent="0.45">
      <c r="AA160"/>
      <c r="AB160"/>
      <c r="AC160"/>
    </row>
    <row r="161" spans="27:29" ht="14.25" x14ac:dyDescent="0.45">
      <c r="AA161"/>
      <c r="AB161"/>
      <c r="AC161"/>
    </row>
    <row r="162" spans="27:29" ht="14.25" x14ac:dyDescent="0.45">
      <c r="AA162"/>
      <c r="AB162"/>
      <c r="AC162"/>
    </row>
    <row r="163" spans="27:29" ht="14.25" x14ac:dyDescent="0.45">
      <c r="AA163"/>
      <c r="AB163"/>
      <c r="AC163"/>
    </row>
    <row r="164" spans="27:29" ht="14.25" x14ac:dyDescent="0.45">
      <c r="AA164"/>
      <c r="AB164"/>
      <c r="AC164"/>
    </row>
    <row r="165" spans="27:29" ht="14.25" x14ac:dyDescent="0.45">
      <c r="AA165"/>
      <c r="AB165"/>
      <c r="AC165"/>
    </row>
    <row r="166" spans="27:29" ht="14.25" x14ac:dyDescent="0.45">
      <c r="AA166"/>
      <c r="AB166"/>
      <c r="AC166"/>
    </row>
    <row r="167" spans="27:29" ht="14.25" x14ac:dyDescent="0.45">
      <c r="AA167"/>
      <c r="AB167"/>
      <c r="AC167"/>
    </row>
    <row r="168" spans="27:29" ht="14.25" x14ac:dyDescent="0.45">
      <c r="AA168"/>
      <c r="AB168"/>
      <c r="AC168"/>
    </row>
    <row r="169" spans="27:29" ht="14.25" x14ac:dyDescent="0.45">
      <c r="AA169"/>
      <c r="AB169"/>
      <c r="AC169"/>
    </row>
    <row r="170" spans="27:29" ht="14.25" x14ac:dyDescent="0.45">
      <c r="AA170"/>
      <c r="AB170"/>
      <c r="AC170"/>
    </row>
    <row r="171" spans="27:29" ht="14.25" x14ac:dyDescent="0.45">
      <c r="AA171"/>
      <c r="AB171"/>
      <c r="AC171"/>
    </row>
    <row r="172" spans="27:29" ht="14.25" x14ac:dyDescent="0.45">
      <c r="AA172"/>
      <c r="AB172"/>
      <c r="AC172"/>
    </row>
    <row r="173" spans="27:29" ht="14.25" x14ac:dyDescent="0.45">
      <c r="AA173"/>
      <c r="AB173"/>
      <c r="AC173"/>
    </row>
    <row r="174" spans="27:29" ht="14.25" x14ac:dyDescent="0.45">
      <c r="AA174"/>
      <c r="AB174"/>
      <c r="AC174"/>
    </row>
    <row r="175" spans="27:29" ht="14.25" x14ac:dyDescent="0.45">
      <c r="AA175"/>
      <c r="AB175"/>
      <c r="AC175"/>
    </row>
    <row r="176" spans="27:29" ht="14.25" x14ac:dyDescent="0.45">
      <c r="AA176"/>
      <c r="AB176"/>
      <c r="AC176"/>
    </row>
    <row r="177" spans="27:29" ht="14.25" x14ac:dyDescent="0.45">
      <c r="AA177"/>
      <c r="AB177"/>
      <c r="AC177"/>
    </row>
    <row r="178" spans="27:29" ht="14.25" x14ac:dyDescent="0.45">
      <c r="AA178"/>
      <c r="AB178"/>
      <c r="AC178"/>
    </row>
    <row r="179" spans="27:29" ht="14.25" x14ac:dyDescent="0.45">
      <c r="AA179"/>
      <c r="AB179"/>
      <c r="AC179"/>
    </row>
    <row r="180" spans="27:29" ht="14.25" x14ac:dyDescent="0.45">
      <c r="AA180"/>
      <c r="AB180"/>
      <c r="AC180"/>
    </row>
    <row r="181" spans="27:29" ht="14.25" x14ac:dyDescent="0.45">
      <c r="AA181"/>
      <c r="AB181"/>
      <c r="AC181"/>
    </row>
    <row r="182" spans="27:29" ht="14.25" x14ac:dyDescent="0.45">
      <c r="AA182"/>
      <c r="AB182"/>
      <c r="AC182"/>
    </row>
    <row r="183" spans="27:29" ht="14.25" x14ac:dyDescent="0.45">
      <c r="AA183"/>
      <c r="AB183"/>
      <c r="AC183"/>
    </row>
    <row r="184" spans="27:29" ht="14.25" x14ac:dyDescent="0.45">
      <c r="AA184"/>
      <c r="AB184"/>
      <c r="AC184"/>
    </row>
    <row r="185" spans="27:29" ht="14.25" x14ac:dyDescent="0.45">
      <c r="AA185"/>
      <c r="AB185"/>
      <c r="AC185"/>
    </row>
    <row r="186" spans="27:29" ht="14.25" x14ac:dyDescent="0.45">
      <c r="AA186"/>
      <c r="AB186"/>
      <c r="AC186"/>
    </row>
    <row r="187" spans="27:29" ht="14.25" x14ac:dyDescent="0.45">
      <c r="AA187"/>
      <c r="AB187"/>
      <c r="AC187"/>
    </row>
    <row r="188" spans="27:29" ht="14.25" x14ac:dyDescent="0.45">
      <c r="AA188"/>
      <c r="AB188"/>
      <c r="AC188"/>
    </row>
    <row r="189" spans="27:29" ht="14.25" x14ac:dyDescent="0.45">
      <c r="AA189"/>
      <c r="AB189"/>
      <c r="AC189"/>
    </row>
    <row r="190" spans="27:29" ht="14.25" x14ac:dyDescent="0.45">
      <c r="AA190"/>
      <c r="AB190"/>
      <c r="AC190"/>
    </row>
    <row r="191" spans="27:29" ht="14.25" x14ac:dyDescent="0.45">
      <c r="AA191"/>
      <c r="AB191"/>
      <c r="AC191"/>
    </row>
    <row r="192" spans="27:29" ht="14.25" x14ac:dyDescent="0.45">
      <c r="AA192"/>
      <c r="AB192"/>
      <c r="AC192"/>
    </row>
    <row r="193" spans="27:29" ht="14.25" x14ac:dyDescent="0.45">
      <c r="AA193"/>
      <c r="AB193"/>
      <c r="AC193"/>
    </row>
    <row r="194" spans="27:29" ht="14.25" x14ac:dyDescent="0.45">
      <c r="AA194"/>
      <c r="AB194"/>
      <c r="AC194"/>
    </row>
    <row r="195" spans="27:29" ht="14.25" x14ac:dyDescent="0.45">
      <c r="AA195"/>
      <c r="AB195"/>
      <c r="AC195"/>
    </row>
    <row r="196" spans="27:29" ht="14.25" x14ac:dyDescent="0.45">
      <c r="AA196"/>
      <c r="AB196"/>
      <c r="AC196"/>
    </row>
    <row r="197" spans="27:29" ht="14.25" x14ac:dyDescent="0.45">
      <c r="AA197"/>
      <c r="AB197"/>
      <c r="AC197"/>
    </row>
    <row r="198" spans="27:29" ht="14.25" x14ac:dyDescent="0.45">
      <c r="AA198"/>
      <c r="AB198"/>
      <c r="AC198"/>
    </row>
    <row r="199" spans="27:29" ht="14.25" x14ac:dyDescent="0.45">
      <c r="AA199"/>
      <c r="AB199"/>
      <c r="AC199"/>
    </row>
    <row r="200" spans="27:29" ht="14.25" x14ac:dyDescent="0.45">
      <c r="AA200"/>
      <c r="AB200"/>
      <c r="AC200"/>
    </row>
    <row r="201" spans="27:29" ht="14.25" x14ac:dyDescent="0.45">
      <c r="AA201"/>
      <c r="AB201"/>
      <c r="AC201"/>
    </row>
    <row r="202" spans="27:29" ht="14.25" x14ac:dyDescent="0.45">
      <c r="AA202"/>
      <c r="AB202"/>
      <c r="AC202"/>
    </row>
    <row r="203" spans="27:29" ht="14.25" x14ac:dyDescent="0.45">
      <c r="AA203"/>
      <c r="AB203"/>
      <c r="AC203"/>
    </row>
    <row r="204" spans="27:29" ht="14.25" x14ac:dyDescent="0.45">
      <c r="AA204"/>
      <c r="AB204"/>
      <c r="AC204"/>
    </row>
    <row r="205" spans="27:29" ht="14.25" x14ac:dyDescent="0.45">
      <c r="AA205"/>
      <c r="AB205"/>
      <c r="AC205"/>
    </row>
    <row r="206" spans="27:29" ht="14.25" x14ac:dyDescent="0.45">
      <c r="AA206"/>
      <c r="AB206"/>
      <c r="AC206"/>
    </row>
    <row r="207" spans="27:29" ht="14.25" x14ac:dyDescent="0.45">
      <c r="AA207"/>
      <c r="AB207"/>
      <c r="AC207"/>
    </row>
    <row r="208" spans="27:29" ht="14.25" x14ac:dyDescent="0.45">
      <c r="AA208"/>
      <c r="AB208"/>
      <c r="AC208"/>
    </row>
    <row r="209" spans="27:29" ht="14.25" x14ac:dyDescent="0.45">
      <c r="AA209"/>
      <c r="AB209"/>
      <c r="AC209"/>
    </row>
    <row r="210" spans="27:29" ht="14.25" x14ac:dyDescent="0.45">
      <c r="AA210"/>
      <c r="AB210"/>
      <c r="AC210"/>
    </row>
    <row r="211" spans="27:29" ht="14.25" x14ac:dyDescent="0.45">
      <c r="AA211"/>
      <c r="AB211"/>
      <c r="AC211"/>
    </row>
    <row r="212" spans="27:29" ht="14.25" x14ac:dyDescent="0.45">
      <c r="AA212"/>
      <c r="AB212"/>
      <c r="AC212"/>
    </row>
    <row r="213" spans="27:29" ht="14.25" x14ac:dyDescent="0.45">
      <c r="AA213"/>
      <c r="AB213"/>
      <c r="AC213"/>
    </row>
    <row r="214" spans="27:29" ht="14.25" x14ac:dyDescent="0.45">
      <c r="AA214"/>
      <c r="AB214"/>
      <c r="AC214"/>
    </row>
    <row r="215" spans="27:29" ht="14.25" x14ac:dyDescent="0.45">
      <c r="AA215"/>
      <c r="AB215"/>
      <c r="AC215"/>
    </row>
    <row r="216" spans="27:29" ht="14.25" x14ac:dyDescent="0.45">
      <c r="AA216"/>
      <c r="AB216"/>
      <c r="AC216"/>
    </row>
    <row r="217" spans="27:29" ht="14.25" x14ac:dyDescent="0.45">
      <c r="AA217"/>
      <c r="AB217"/>
      <c r="AC217"/>
    </row>
    <row r="218" spans="27:29" ht="14.25" x14ac:dyDescent="0.45">
      <c r="AA218"/>
      <c r="AB218"/>
      <c r="AC218"/>
    </row>
    <row r="219" spans="27:29" ht="14.25" x14ac:dyDescent="0.45">
      <c r="AA219"/>
      <c r="AB219"/>
      <c r="AC219"/>
    </row>
    <row r="220" spans="27:29" ht="14.25" x14ac:dyDescent="0.45">
      <c r="AA220"/>
      <c r="AB220"/>
      <c r="AC220"/>
    </row>
    <row r="221" spans="27:29" ht="14.25" x14ac:dyDescent="0.45">
      <c r="AA221"/>
      <c r="AB221"/>
      <c r="AC221"/>
    </row>
    <row r="222" spans="27:29" ht="14.25" x14ac:dyDescent="0.45">
      <c r="AA222"/>
      <c r="AB222"/>
      <c r="AC222"/>
    </row>
    <row r="223" spans="27:29" ht="14.25" x14ac:dyDescent="0.45">
      <c r="AA223"/>
      <c r="AB223"/>
      <c r="AC223"/>
    </row>
    <row r="224" spans="27:29" ht="14.25" x14ac:dyDescent="0.45">
      <c r="AA224"/>
      <c r="AB224"/>
      <c r="AC224"/>
    </row>
    <row r="225" spans="27:29" ht="14.25" x14ac:dyDescent="0.45">
      <c r="AA225"/>
      <c r="AB225"/>
      <c r="AC225"/>
    </row>
    <row r="226" spans="27:29" ht="14.25" x14ac:dyDescent="0.45">
      <c r="AA226"/>
      <c r="AB226"/>
      <c r="AC226"/>
    </row>
    <row r="227" spans="27:29" ht="14.25" x14ac:dyDescent="0.45">
      <c r="AA227"/>
      <c r="AB227"/>
      <c r="AC227"/>
    </row>
    <row r="228" spans="27:29" ht="14.25" x14ac:dyDescent="0.45">
      <c r="AA228"/>
      <c r="AB228"/>
      <c r="AC228"/>
    </row>
    <row r="229" spans="27:29" ht="14.25" x14ac:dyDescent="0.45">
      <c r="AA229"/>
      <c r="AB229"/>
      <c r="AC229"/>
    </row>
    <row r="230" spans="27:29" ht="14.25" x14ac:dyDescent="0.45">
      <c r="AA230"/>
      <c r="AB230"/>
      <c r="AC230"/>
    </row>
    <row r="231" spans="27:29" ht="14.25" x14ac:dyDescent="0.45">
      <c r="AA231"/>
      <c r="AB231"/>
      <c r="AC231"/>
    </row>
    <row r="232" spans="27:29" ht="14.25" x14ac:dyDescent="0.45">
      <c r="AA232"/>
      <c r="AB232"/>
      <c r="AC232"/>
    </row>
    <row r="233" spans="27:29" ht="14.25" x14ac:dyDescent="0.45">
      <c r="AA233"/>
      <c r="AB233"/>
      <c r="AC233"/>
    </row>
    <row r="234" spans="27:29" ht="14.25" x14ac:dyDescent="0.45">
      <c r="AA234"/>
      <c r="AB234"/>
      <c r="AC234"/>
    </row>
    <row r="235" spans="27:29" ht="14.25" x14ac:dyDescent="0.45">
      <c r="AA235"/>
      <c r="AB235"/>
      <c r="AC235"/>
    </row>
    <row r="236" spans="27:29" ht="14.25" x14ac:dyDescent="0.45">
      <c r="AA236"/>
      <c r="AB236"/>
      <c r="AC236"/>
    </row>
    <row r="237" spans="27:29" ht="14.25" x14ac:dyDescent="0.45">
      <c r="AA237"/>
      <c r="AB237"/>
      <c r="AC237"/>
    </row>
    <row r="238" spans="27:29" ht="14.25" x14ac:dyDescent="0.45">
      <c r="AA238"/>
      <c r="AB238"/>
      <c r="AC238"/>
    </row>
    <row r="239" spans="27:29" ht="14.25" x14ac:dyDescent="0.45">
      <c r="AA239"/>
      <c r="AB239"/>
      <c r="AC239"/>
    </row>
  </sheetData>
  <mergeCells count="3">
    <mergeCell ref="B44:C44"/>
    <mergeCell ref="E44:F44"/>
    <mergeCell ref="H44:I44"/>
  </mergeCells>
  <printOptions horizontalCentered="1" verticalCentered="1"/>
  <pageMargins left="0.70866141732283472" right="0.70866141732283472" top="1.1417322834645669" bottom="0.74803149606299213" header="0.70866141732283472" footer="0.31496062992125984"/>
  <pageSetup paperSize="8" scale="82" orientation="landscape" r:id="rId10"/>
  <headerFooter>
    <oddHeader>&amp;C&amp;"-,Negrita"&amp;24BOOKING</oddHeader>
    <oddFooter>&amp;CActualizado: &amp;D</oddFooter>
  </headerFooter>
  <colBreaks count="1" manualBreakCount="1">
    <brk id="10" max="56" man="1"/>
  </colBreaks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O2:AA58"/>
  <sheetViews>
    <sheetView workbookViewId="0">
      <selection activeCell="P22" sqref="P22"/>
    </sheetView>
  </sheetViews>
  <sheetFormatPr baseColWidth="10" defaultRowHeight="14.25" x14ac:dyDescent="0.45"/>
  <cols>
    <col min="1" max="4" width="11.59765625" customWidth="1"/>
    <col min="15" max="15" width="20.265625" bestFit="1" customWidth="1"/>
    <col min="16" max="16" width="23.73046875" bestFit="1" customWidth="1"/>
    <col min="18" max="18" width="22.1328125" customWidth="1"/>
    <col min="19" max="19" width="32.265625" customWidth="1"/>
    <col min="22" max="22" width="20" bestFit="1" customWidth="1"/>
    <col min="23" max="23" width="23.73046875" bestFit="1" customWidth="1"/>
    <col min="25" max="25" width="22.1328125" bestFit="1" customWidth="1"/>
    <col min="26" max="26" width="19.59765625" bestFit="1" customWidth="1"/>
    <col min="27" max="27" width="12.59765625" bestFit="1" customWidth="1"/>
  </cols>
  <sheetData>
    <row r="2" spans="15:27" x14ac:dyDescent="0.45">
      <c r="O2" s="189" t="s">
        <v>522</v>
      </c>
      <c r="P2" s="191" t="s">
        <v>523</v>
      </c>
      <c r="R2" s="189" t="s">
        <v>522</v>
      </c>
      <c r="S2" s="191" t="s">
        <v>523</v>
      </c>
    </row>
    <row r="3" spans="15:27" x14ac:dyDescent="0.45">
      <c r="O3" s="189" t="s">
        <v>512</v>
      </c>
      <c r="P3" s="191" t="s">
        <v>614</v>
      </c>
      <c r="R3" s="189" t="s">
        <v>512</v>
      </c>
      <c r="S3" s="191" t="s">
        <v>614</v>
      </c>
      <c r="V3" s="189" t="s">
        <v>522</v>
      </c>
      <c r="W3" s="191" t="s">
        <v>523</v>
      </c>
    </row>
    <row r="4" spans="15:27" x14ac:dyDescent="0.45">
      <c r="O4" s="189" t="s">
        <v>517</v>
      </c>
      <c r="P4" s="190">
        <v>1</v>
      </c>
      <c r="R4" s="189" t="s">
        <v>517</v>
      </c>
      <c r="S4" s="190">
        <v>1</v>
      </c>
      <c r="V4" s="189" t="s">
        <v>517</v>
      </c>
      <c r="W4" s="190">
        <v>1</v>
      </c>
      <c r="Y4" s="189" t="s">
        <v>512</v>
      </c>
      <c r="Z4" s="191" t="s">
        <v>614</v>
      </c>
    </row>
    <row r="5" spans="15:27" x14ac:dyDescent="0.45">
      <c r="O5" s="189" t="s">
        <v>958</v>
      </c>
      <c r="P5" s="191" t="s">
        <v>961</v>
      </c>
      <c r="R5" s="189" t="s">
        <v>958</v>
      </c>
      <c r="S5" s="191" t="s">
        <v>961</v>
      </c>
      <c r="V5" s="189" t="s">
        <v>958</v>
      </c>
      <c r="W5" s="191" t="s">
        <v>961</v>
      </c>
      <c r="Y5" s="189" t="s">
        <v>517</v>
      </c>
      <c r="Z5" s="190">
        <v>1</v>
      </c>
    </row>
    <row r="6" spans="15:27" x14ac:dyDescent="0.45">
      <c r="O6" s="189" t="s">
        <v>366</v>
      </c>
      <c r="P6" s="191" t="s">
        <v>60</v>
      </c>
      <c r="R6" s="189" t="s">
        <v>366</v>
      </c>
      <c r="S6" s="191" t="s">
        <v>60</v>
      </c>
      <c r="V6" s="189" t="s">
        <v>366</v>
      </c>
      <c r="W6" s="191" t="s">
        <v>60</v>
      </c>
      <c r="Y6" s="189" t="s">
        <v>958</v>
      </c>
      <c r="Z6" s="191" t="s">
        <v>961</v>
      </c>
    </row>
    <row r="7" spans="15:27" x14ac:dyDescent="0.45">
      <c r="O7" s="44"/>
      <c r="P7" s="44"/>
      <c r="R7" s="189" t="s">
        <v>401</v>
      </c>
      <c r="S7" s="190">
        <v>1</v>
      </c>
      <c r="V7" s="44"/>
      <c r="W7" s="44"/>
      <c r="Y7" s="189" t="s">
        <v>366</v>
      </c>
      <c r="Z7" s="191" t="s">
        <v>60</v>
      </c>
    </row>
    <row r="8" spans="15:27" x14ac:dyDescent="0.45">
      <c r="O8" s="191" t="s">
        <v>998</v>
      </c>
      <c r="P8" s="191" t="s">
        <v>892</v>
      </c>
      <c r="R8" s="44"/>
      <c r="S8" s="44"/>
      <c r="V8" s="189" t="s">
        <v>374</v>
      </c>
      <c r="W8" s="191" t="s">
        <v>546</v>
      </c>
      <c r="Y8" s="44"/>
      <c r="Z8" s="44"/>
    </row>
    <row r="9" spans="15:27" x14ac:dyDescent="0.45">
      <c r="O9" s="194">
        <v>0.81005586592178769</v>
      </c>
      <c r="P9" s="194">
        <v>0.18994413407821228</v>
      </c>
      <c r="R9" s="198" t="s">
        <v>374</v>
      </c>
      <c r="S9" s="191" t="s">
        <v>957</v>
      </c>
      <c r="V9" s="190" t="s">
        <v>585</v>
      </c>
      <c r="W9" s="192">
        <v>2</v>
      </c>
      <c r="Y9" s="189" t="s">
        <v>374</v>
      </c>
      <c r="Z9" s="191" t="s">
        <v>1013</v>
      </c>
      <c r="AA9" s="191" t="s">
        <v>965</v>
      </c>
    </row>
    <row r="10" spans="15:27" x14ac:dyDescent="0.45">
      <c r="O10" s="138">
        <f>GETPIVOTDATA("Suma de % CUMPLE",$O$8)</f>
        <v>0.81005586592178769</v>
      </c>
      <c r="P10" s="138">
        <f>GETPIVOTDATA("Suma de % NO CUMPLE",$O$8)</f>
        <v>0.18994413407821228</v>
      </c>
      <c r="R10" s="190" t="s">
        <v>908</v>
      </c>
      <c r="S10" s="192">
        <v>31</v>
      </c>
      <c r="T10" s="138">
        <f>GETPIVOTDATA("Cumplimiento Hora NO",$R$9,"Cumplimiento Hora","Retraso")/GETPIVOTDATA("Cumplimiento Hora NO",$R$9)</f>
        <v>0.91176470588235292</v>
      </c>
      <c r="U10" t="s">
        <v>972</v>
      </c>
      <c r="V10" s="190" t="s">
        <v>588</v>
      </c>
      <c r="W10" s="192">
        <v>177</v>
      </c>
      <c r="Y10" s="190">
        <v>2</v>
      </c>
      <c r="Z10" s="192">
        <v>4</v>
      </c>
      <c r="AA10" s="192">
        <v>1</v>
      </c>
    </row>
    <row r="11" spans="15:27" x14ac:dyDescent="0.45">
      <c r="O11" t="s">
        <v>964</v>
      </c>
      <c r="P11" t="s">
        <v>965</v>
      </c>
      <c r="R11" s="190" t="s">
        <v>971</v>
      </c>
      <c r="S11" s="192">
        <v>3</v>
      </c>
      <c r="T11" s="138">
        <f>GETPIVOTDATA("Cumplimiento Hora NO",$R$9,"Cumplimiento Hora","Sin cita")/GETPIVOTDATA("Cumplimiento Hora NO",$R$9)</f>
        <v>8.8235294117647065E-2</v>
      </c>
      <c r="U11" t="s">
        <v>601</v>
      </c>
      <c r="V11" s="190" t="s">
        <v>375</v>
      </c>
      <c r="W11" s="192">
        <v>179</v>
      </c>
      <c r="Y11" s="190">
        <v>3</v>
      </c>
      <c r="Z11" s="192">
        <v>1</v>
      </c>
      <c r="AA11" s="192">
        <v>0</v>
      </c>
    </row>
    <row r="12" spans="15:27" x14ac:dyDescent="0.45">
      <c r="R12" s="190" t="s">
        <v>375</v>
      </c>
      <c r="S12" s="192">
        <v>34</v>
      </c>
      <c r="Y12" s="190">
        <v>4</v>
      </c>
      <c r="Z12" s="192">
        <v>4</v>
      </c>
      <c r="AA12" s="192">
        <v>0</v>
      </c>
    </row>
    <row r="13" spans="15:27" x14ac:dyDescent="0.45">
      <c r="Y13" s="190">
        <v>5</v>
      </c>
      <c r="Z13" s="192">
        <v>5</v>
      </c>
      <c r="AA13" s="192">
        <v>1</v>
      </c>
    </row>
    <row r="14" spans="15:27" x14ac:dyDescent="0.45">
      <c r="O14" s="189" t="s">
        <v>522</v>
      </c>
      <c r="P14" s="191" t="s">
        <v>523</v>
      </c>
      <c r="Y14" s="190">
        <v>6</v>
      </c>
      <c r="Z14" s="192">
        <v>2</v>
      </c>
      <c r="AA14" s="192">
        <v>1</v>
      </c>
    </row>
    <row r="15" spans="15:27" x14ac:dyDescent="0.45">
      <c r="O15" s="189" t="s">
        <v>512</v>
      </c>
      <c r="P15" s="191" t="s">
        <v>614</v>
      </c>
      <c r="Y15" s="190">
        <v>7</v>
      </c>
      <c r="Z15" s="192">
        <v>2</v>
      </c>
      <c r="AA15" s="192">
        <v>0</v>
      </c>
    </row>
    <row r="16" spans="15:27" x14ac:dyDescent="0.45">
      <c r="O16" s="189" t="s">
        <v>517</v>
      </c>
      <c r="P16" s="190">
        <v>1</v>
      </c>
      <c r="Y16" s="190">
        <v>8</v>
      </c>
      <c r="Z16" s="192">
        <v>3</v>
      </c>
      <c r="AA16" s="192">
        <v>1</v>
      </c>
    </row>
    <row r="17" spans="15:27" x14ac:dyDescent="0.45">
      <c r="O17" s="189" t="s">
        <v>958</v>
      </c>
      <c r="P17" s="191" t="s">
        <v>961</v>
      </c>
      <c r="Y17" s="190">
        <v>9</v>
      </c>
      <c r="Z17" s="192">
        <v>1</v>
      </c>
      <c r="AA17" s="192">
        <v>0</v>
      </c>
    </row>
    <row r="18" spans="15:27" x14ac:dyDescent="0.45">
      <c r="O18" s="189" t="s">
        <v>366</v>
      </c>
      <c r="P18" s="191" t="s">
        <v>60</v>
      </c>
      <c r="Y18" s="190">
        <v>10</v>
      </c>
      <c r="Z18" s="192">
        <v>3</v>
      </c>
      <c r="AA18" s="192">
        <v>0</v>
      </c>
    </row>
    <row r="19" spans="15:27" x14ac:dyDescent="0.45">
      <c r="O19" s="44"/>
      <c r="P19" s="44"/>
      <c r="Y19" s="190">
        <v>11</v>
      </c>
      <c r="Z19" s="192">
        <v>3</v>
      </c>
      <c r="AA19" s="192">
        <v>0</v>
      </c>
    </row>
    <row r="20" spans="15:27" x14ac:dyDescent="0.45">
      <c r="O20" s="189" t="s">
        <v>374</v>
      </c>
      <c r="P20" s="191" t="s">
        <v>546</v>
      </c>
      <c r="Y20" s="190">
        <v>12</v>
      </c>
      <c r="Z20" s="192">
        <v>1</v>
      </c>
      <c r="AA20" s="192">
        <v>4</v>
      </c>
    </row>
    <row r="21" spans="15:27" x14ac:dyDescent="0.45">
      <c r="O21" s="190" t="s">
        <v>9</v>
      </c>
      <c r="P21" s="192">
        <v>4</v>
      </c>
      <c r="Y21" s="190">
        <v>14</v>
      </c>
      <c r="Z21" s="192">
        <v>1</v>
      </c>
      <c r="AA21" s="192">
        <v>0</v>
      </c>
    </row>
    <row r="22" spans="15:27" x14ac:dyDescent="0.45">
      <c r="O22" s="190" t="s">
        <v>433</v>
      </c>
      <c r="P22" s="192">
        <v>9</v>
      </c>
      <c r="Y22" s="190">
        <v>16</v>
      </c>
      <c r="Z22" s="192">
        <v>1</v>
      </c>
      <c r="AA22" s="192">
        <v>0</v>
      </c>
    </row>
    <row r="23" spans="15:27" x14ac:dyDescent="0.45">
      <c r="O23" s="190" t="s">
        <v>13</v>
      </c>
      <c r="P23" s="192">
        <v>15</v>
      </c>
      <c r="Y23" s="190">
        <v>17</v>
      </c>
      <c r="Z23" s="192">
        <v>2</v>
      </c>
      <c r="AA23" s="192">
        <v>1</v>
      </c>
    </row>
    <row r="24" spans="15:27" x14ac:dyDescent="0.45">
      <c r="O24" s="190" t="s">
        <v>954</v>
      </c>
      <c r="P24" s="192">
        <v>55</v>
      </c>
      <c r="Y24" s="190">
        <v>18</v>
      </c>
      <c r="Z24" s="192">
        <v>1</v>
      </c>
      <c r="AA24" s="192">
        <v>0</v>
      </c>
    </row>
    <row r="25" spans="15:27" x14ac:dyDescent="0.45">
      <c r="O25" s="190" t="s">
        <v>615</v>
      </c>
      <c r="P25" s="192">
        <v>96</v>
      </c>
      <c r="Y25" s="190">
        <v>19</v>
      </c>
      <c r="Z25" s="192">
        <v>3</v>
      </c>
      <c r="AA25" s="192">
        <v>0</v>
      </c>
    </row>
    <row r="26" spans="15:27" x14ac:dyDescent="0.45">
      <c r="O26" s="190" t="s">
        <v>375</v>
      </c>
      <c r="P26" s="192">
        <v>179</v>
      </c>
      <c r="Y26" s="190">
        <v>20</v>
      </c>
      <c r="Z26" s="192">
        <v>3</v>
      </c>
      <c r="AA26" s="192">
        <v>0</v>
      </c>
    </row>
    <row r="27" spans="15:27" x14ac:dyDescent="0.45">
      <c r="Y27" s="190">
        <v>21</v>
      </c>
      <c r="Z27" s="192">
        <v>5</v>
      </c>
      <c r="AA27" s="192">
        <v>3</v>
      </c>
    </row>
    <row r="28" spans="15:27" x14ac:dyDescent="0.45">
      <c r="Y28" s="190">
        <v>22</v>
      </c>
      <c r="Z28" s="192">
        <v>2</v>
      </c>
      <c r="AA28" s="192">
        <v>0</v>
      </c>
    </row>
    <row r="29" spans="15:27" x14ac:dyDescent="0.45">
      <c r="Y29" s="190">
        <v>23</v>
      </c>
      <c r="Z29" s="192">
        <v>4</v>
      </c>
      <c r="AA29" s="192">
        <v>1</v>
      </c>
    </row>
    <row r="30" spans="15:27" x14ac:dyDescent="0.45">
      <c r="Y30" s="190">
        <v>24</v>
      </c>
      <c r="Z30" s="192">
        <v>3</v>
      </c>
      <c r="AA30" s="192">
        <v>2</v>
      </c>
    </row>
    <row r="31" spans="15:27" x14ac:dyDescent="0.45">
      <c r="Y31" s="190">
        <v>25</v>
      </c>
      <c r="Z31" s="192">
        <v>8</v>
      </c>
      <c r="AA31" s="192">
        <v>0</v>
      </c>
    </row>
    <row r="32" spans="15:27" x14ac:dyDescent="0.45">
      <c r="Y32" s="190">
        <v>26</v>
      </c>
      <c r="Z32" s="192">
        <v>5</v>
      </c>
      <c r="AA32" s="192">
        <v>1</v>
      </c>
    </row>
    <row r="33" spans="25:27" x14ac:dyDescent="0.45">
      <c r="Y33" s="190">
        <v>27</v>
      </c>
      <c r="Z33" s="192">
        <v>5</v>
      </c>
      <c r="AA33" s="192">
        <v>2</v>
      </c>
    </row>
    <row r="34" spans="25:27" x14ac:dyDescent="0.45">
      <c r="Y34" s="190">
        <v>28</v>
      </c>
      <c r="Z34" s="192">
        <v>5</v>
      </c>
      <c r="AA34" s="192">
        <v>1</v>
      </c>
    </row>
    <row r="35" spans="25:27" x14ac:dyDescent="0.45">
      <c r="Y35" s="190">
        <v>29</v>
      </c>
      <c r="Z35" s="192">
        <v>2</v>
      </c>
      <c r="AA35" s="192">
        <v>1</v>
      </c>
    </row>
    <row r="36" spans="25:27" x14ac:dyDescent="0.45">
      <c r="Y36" s="190">
        <v>30</v>
      </c>
      <c r="Z36" s="192">
        <v>2</v>
      </c>
      <c r="AA36" s="192">
        <v>0</v>
      </c>
    </row>
    <row r="37" spans="25:27" x14ac:dyDescent="0.45">
      <c r="Y37" s="190">
        <v>31</v>
      </c>
      <c r="Z37" s="192">
        <v>4</v>
      </c>
      <c r="AA37" s="192">
        <v>0</v>
      </c>
    </row>
    <row r="38" spans="25:27" x14ac:dyDescent="0.45">
      <c r="Y38" s="190">
        <v>32</v>
      </c>
      <c r="Z38" s="192">
        <v>5</v>
      </c>
      <c r="AA38" s="192">
        <v>0</v>
      </c>
    </row>
    <row r="39" spans="25:27" x14ac:dyDescent="0.45">
      <c r="Y39" s="190">
        <v>34</v>
      </c>
      <c r="Z39" s="192">
        <v>1</v>
      </c>
      <c r="AA39" s="192">
        <v>0</v>
      </c>
    </row>
    <row r="40" spans="25:27" x14ac:dyDescent="0.45">
      <c r="Y40" s="190">
        <v>35</v>
      </c>
      <c r="Z40" s="192">
        <v>2</v>
      </c>
      <c r="AA40" s="192">
        <v>0</v>
      </c>
    </row>
    <row r="41" spans="25:27" x14ac:dyDescent="0.45">
      <c r="Y41" s="190">
        <v>36</v>
      </c>
      <c r="Z41" s="192">
        <v>3</v>
      </c>
      <c r="AA41" s="192">
        <v>0</v>
      </c>
    </row>
    <row r="42" spans="25:27" x14ac:dyDescent="0.45">
      <c r="Y42" s="190">
        <v>37</v>
      </c>
      <c r="Z42" s="192">
        <v>1</v>
      </c>
      <c r="AA42" s="192">
        <v>0</v>
      </c>
    </row>
    <row r="43" spans="25:27" x14ac:dyDescent="0.45">
      <c r="Y43" s="190">
        <v>38</v>
      </c>
      <c r="Z43" s="192">
        <v>5</v>
      </c>
      <c r="AA43" s="192">
        <v>1</v>
      </c>
    </row>
    <row r="44" spans="25:27" x14ac:dyDescent="0.45">
      <c r="Y44" s="190">
        <v>39</v>
      </c>
      <c r="Z44" s="192">
        <v>4</v>
      </c>
      <c r="AA44" s="192">
        <v>0</v>
      </c>
    </row>
    <row r="45" spans="25:27" x14ac:dyDescent="0.45">
      <c r="Y45" s="190">
        <v>40</v>
      </c>
      <c r="Z45" s="192">
        <v>3</v>
      </c>
      <c r="AA45" s="192">
        <v>0</v>
      </c>
    </row>
    <row r="46" spans="25:27" x14ac:dyDescent="0.45">
      <c r="Y46" s="190">
        <v>41</v>
      </c>
      <c r="Z46" s="192">
        <v>2</v>
      </c>
      <c r="AA46" s="192">
        <v>1</v>
      </c>
    </row>
    <row r="47" spans="25:27" x14ac:dyDescent="0.45">
      <c r="Y47" s="190">
        <v>42</v>
      </c>
      <c r="Z47" s="192">
        <v>0</v>
      </c>
      <c r="AA47" s="192">
        <v>1</v>
      </c>
    </row>
    <row r="48" spans="25:27" x14ac:dyDescent="0.45">
      <c r="Y48" s="190">
        <v>43</v>
      </c>
      <c r="Z48" s="192">
        <v>4</v>
      </c>
      <c r="AA48" s="192">
        <v>0</v>
      </c>
    </row>
    <row r="49" spans="25:27" x14ac:dyDescent="0.45">
      <c r="Y49" s="190">
        <v>44</v>
      </c>
      <c r="Z49" s="192">
        <v>2</v>
      </c>
      <c r="AA49" s="192">
        <v>0</v>
      </c>
    </row>
    <row r="50" spans="25:27" x14ac:dyDescent="0.45">
      <c r="Y50" s="190">
        <v>46</v>
      </c>
      <c r="Z50" s="192">
        <v>1</v>
      </c>
      <c r="AA50" s="192">
        <v>1</v>
      </c>
    </row>
    <row r="51" spans="25:27" x14ac:dyDescent="0.45">
      <c r="Y51" s="190">
        <v>45</v>
      </c>
      <c r="Z51" s="192">
        <v>4</v>
      </c>
      <c r="AA51" s="192">
        <v>0</v>
      </c>
    </row>
    <row r="52" spans="25:27" x14ac:dyDescent="0.45">
      <c r="Y52" s="190">
        <v>47</v>
      </c>
      <c r="Z52" s="192">
        <v>1</v>
      </c>
      <c r="AA52" s="192">
        <v>0</v>
      </c>
    </row>
    <row r="53" spans="25:27" x14ac:dyDescent="0.45">
      <c r="Y53" s="190">
        <v>48</v>
      </c>
      <c r="Z53" s="192">
        <v>7</v>
      </c>
      <c r="AA53" s="192">
        <v>1</v>
      </c>
    </row>
    <row r="54" spans="25:27" x14ac:dyDescent="0.45">
      <c r="Y54" s="190">
        <v>49</v>
      </c>
      <c r="Z54" s="192">
        <v>1</v>
      </c>
      <c r="AA54" s="192">
        <v>0</v>
      </c>
    </row>
    <row r="55" spans="25:27" x14ac:dyDescent="0.45">
      <c r="Y55" s="190">
        <v>50</v>
      </c>
      <c r="Z55" s="192">
        <v>3</v>
      </c>
      <c r="AA55" s="192">
        <v>3</v>
      </c>
    </row>
    <row r="56" spans="25:27" x14ac:dyDescent="0.45">
      <c r="Y56" s="190">
        <v>51</v>
      </c>
      <c r="Z56" s="192">
        <v>10</v>
      </c>
      <c r="AA56" s="192">
        <v>6</v>
      </c>
    </row>
    <row r="57" spans="25:27" x14ac:dyDescent="0.45">
      <c r="Y57" s="190">
        <v>52</v>
      </c>
      <c r="Z57" s="192">
        <v>1</v>
      </c>
      <c r="AA57" s="192">
        <v>0</v>
      </c>
    </row>
    <row r="58" spans="25:27" x14ac:dyDescent="0.45">
      <c r="Y58" s="190" t="s">
        <v>375</v>
      </c>
      <c r="Z58" s="192">
        <v>145</v>
      </c>
      <c r="AA58" s="192">
        <v>34</v>
      </c>
    </row>
  </sheetData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3:E242"/>
  <sheetViews>
    <sheetView topLeftCell="A25" zoomScaleNormal="100" workbookViewId="0"/>
  </sheetViews>
  <sheetFormatPr baseColWidth="10" defaultColWidth="11.3984375" defaultRowHeight="14.25" x14ac:dyDescent="0.45"/>
  <cols>
    <col min="1" max="1" width="13.73046875" style="46" customWidth="1"/>
    <col min="2" max="2" width="19.59765625" style="67" customWidth="1"/>
    <col min="3" max="3" width="23.265625" style="67" customWidth="1"/>
    <col min="4" max="4" width="9.73046875" style="67" customWidth="1"/>
    <col min="5" max="5" width="13.59765625" style="67" customWidth="1"/>
    <col min="6" max="6" width="2.59765625" style="46" customWidth="1"/>
    <col min="7" max="8" width="3.86328125" style="46" customWidth="1"/>
    <col min="9" max="11" width="2.59765625" style="46" customWidth="1"/>
    <col min="12" max="21" width="3.86328125" style="46" customWidth="1"/>
    <col min="22" max="22" width="5.1328125" style="46" customWidth="1"/>
    <col min="23" max="23" width="4.3984375" style="46" customWidth="1"/>
    <col min="24" max="24" width="5" style="46" customWidth="1"/>
    <col min="25" max="25" width="4.3984375" style="46" customWidth="1"/>
    <col min="26" max="26" width="14.3984375" style="46" bestFit="1" customWidth="1"/>
    <col min="27" max="16384" width="11.3984375" style="46"/>
  </cols>
  <sheetData>
    <row r="3" spans="1:5" x14ac:dyDescent="0.45">
      <c r="A3" s="189" t="s">
        <v>517</v>
      </c>
      <c r="B3" s="190">
        <v>1</v>
      </c>
      <c r="C3" s="44"/>
      <c r="D3" s="44"/>
    </row>
    <row r="4" spans="1:5" x14ac:dyDescent="0.45">
      <c r="A4" s="189" t="s">
        <v>364</v>
      </c>
      <c r="B4" s="191" t="s">
        <v>614</v>
      </c>
      <c r="C4" s="44"/>
      <c r="D4" s="44"/>
    </row>
    <row r="5" spans="1:5" x14ac:dyDescent="0.45">
      <c r="A5" s="189" t="s">
        <v>518</v>
      </c>
      <c r="B5" s="191" t="s">
        <v>183</v>
      </c>
      <c r="C5" s="44"/>
      <c r="D5" s="44"/>
    </row>
    <row r="6" spans="1:5" x14ac:dyDescent="0.45">
      <c r="A6" s="189" t="s">
        <v>522</v>
      </c>
      <c r="B6" s="190">
        <v>3</v>
      </c>
      <c r="C6" s="44"/>
      <c r="D6" s="44"/>
    </row>
    <row r="7" spans="1:5" x14ac:dyDescent="0.45">
      <c r="A7" s="189" t="s">
        <v>512</v>
      </c>
      <c r="B7" s="191" t="s">
        <v>614</v>
      </c>
      <c r="C7" s="44"/>
      <c r="D7" s="44"/>
    </row>
    <row r="8" spans="1:5" x14ac:dyDescent="0.45">
      <c r="A8" s="44"/>
      <c r="B8" s="44"/>
      <c r="C8" s="44"/>
      <c r="D8" s="44"/>
    </row>
    <row r="9" spans="1:5" x14ac:dyDescent="0.45">
      <c r="A9" s="189" t="s">
        <v>546</v>
      </c>
      <c r="B9" s="198" t="s">
        <v>602</v>
      </c>
      <c r="C9" s="191"/>
      <c r="D9" s="191"/>
      <c r="E9" s="191"/>
    </row>
    <row r="10" spans="1:5" x14ac:dyDescent="0.45">
      <c r="A10" s="189" t="s">
        <v>374</v>
      </c>
      <c r="B10" s="191" t="s">
        <v>183</v>
      </c>
      <c r="C10" s="191" t="s">
        <v>908</v>
      </c>
      <c r="D10" s="191" t="s">
        <v>907</v>
      </c>
      <c r="E10" s="191" t="s">
        <v>375</v>
      </c>
    </row>
    <row r="11" spans="1:5" x14ac:dyDescent="0.45">
      <c r="A11" s="190" t="s">
        <v>49</v>
      </c>
      <c r="B11" s="192">
        <v>37</v>
      </c>
      <c r="C11" s="192">
        <v>3</v>
      </c>
      <c r="D11" s="192">
        <v>2</v>
      </c>
      <c r="E11" s="192">
        <v>42</v>
      </c>
    </row>
    <row r="12" spans="1:5" x14ac:dyDescent="0.45">
      <c r="A12" s="190" t="s">
        <v>1</v>
      </c>
      <c r="B12" s="192">
        <v>61</v>
      </c>
      <c r="C12" s="192">
        <v>19</v>
      </c>
      <c r="D12" s="192">
        <v>26</v>
      </c>
      <c r="E12" s="192">
        <v>106</v>
      </c>
    </row>
    <row r="13" spans="1:5" x14ac:dyDescent="0.45">
      <c r="A13" s="190" t="s">
        <v>433</v>
      </c>
      <c r="B13" s="192">
        <v>56</v>
      </c>
      <c r="C13" s="192">
        <v>2</v>
      </c>
      <c r="D13" s="192"/>
      <c r="E13" s="192">
        <v>58</v>
      </c>
    </row>
    <row r="14" spans="1:5" x14ac:dyDescent="0.45">
      <c r="A14" s="190" t="s">
        <v>16</v>
      </c>
      <c r="B14" s="192">
        <v>17</v>
      </c>
      <c r="C14" s="192">
        <v>1</v>
      </c>
      <c r="D14" s="192"/>
      <c r="E14" s="192">
        <v>18</v>
      </c>
    </row>
    <row r="15" spans="1:5" x14ac:dyDescent="0.45">
      <c r="A15" s="190" t="s">
        <v>37</v>
      </c>
      <c r="B15" s="192">
        <v>18</v>
      </c>
      <c r="C15" s="192">
        <v>5</v>
      </c>
      <c r="D15" s="192">
        <v>3</v>
      </c>
      <c r="E15" s="192">
        <v>26</v>
      </c>
    </row>
    <row r="16" spans="1:5" x14ac:dyDescent="0.45">
      <c r="A16" s="190" t="s">
        <v>615</v>
      </c>
      <c r="B16" s="192">
        <v>7</v>
      </c>
      <c r="C16" s="192">
        <v>3</v>
      </c>
      <c r="D16" s="192">
        <v>2</v>
      </c>
      <c r="E16" s="192">
        <v>12</v>
      </c>
    </row>
    <row r="17" spans="1:5" x14ac:dyDescent="0.45">
      <c r="A17" s="190" t="s">
        <v>13</v>
      </c>
      <c r="B17" s="192">
        <v>20</v>
      </c>
      <c r="C17" s="192">
        <v>4</v>
      </c>
      <c r="D17" s="192">
        <v>1</v>
      </c>
      <c r="E17" s="192">
        <v>25</v>
      </c>
    </row>
    <row r="18" spans="1:5" x14ac:dyDescent="0.45">
      <c r="A18" s="190" t="s">
        <v>4</v>
      </c>
      <c r="B18" s="192">
        <v>11</v>
      </c>
      <c r="C18" s="192"/>
      <c r="D18" s="192"/>
      <c r="E18" s="192">
        <v>11</v>
      </c>
    </row>
    <row r="19" spans="1:5" x14ac:dyDescent="0.45">
      <c r="A19" s="190" t="s">
        <v>9</v>
      </c>
      <c r="B19" s="192">
        <v>122</v>
      </c>
      <c r="C19" s="192">
        <v>21</v>
      </c>
      <c r="D19" s="192">
        <v>2</v>
      </c>
      <c r="E19" s="192">
        <v>145</v>
      </c>
    </row>
    <row r="20" spans="1:5" x14ac:dyDescent="0.45">
      <c r="A20" s="190" t="s">
        <v>953</v>
      </c>
      <c r="B20" s="192">
        <v>14</v>
      </c>
      <c r="C20" s="192">
        <v>3</v>
      </c>
      <c r="D20" s="192">
        <v>2</v>
      </c>
      <c r="E20" s="192">
        <v>19</v>
      </c>
    </row>
    <row r="21" spans="1:5" x14ac:dyDescent="0.45">
      <c r="A21" s="190" t="s">
        <v>954</v>
      </c>
      <c r="B21" s="192">
        <v>7</v>
      </c>
      <c r="C21" s="192">
        <v>2</v>
      </c>
      <c r="D21" s="192"/>
      <c r="E21" s="192">
        <v>9</v>
      </c>
    </row>
    <row r="22" spans="1:5" x14ac:dyDescent="0.45">
      <c r="A22" s="190" t="s">
        <v>375</v>
      </c>
      <c r="B22" s="192">
        <v>370</v>
      </c>
      <c r="C22" s="192">
        <v>63</v>
      </c>
      <c r="D22" s="192">
        <v>38</v>
      </c>
      <c r="E22" s="192">
        <v>471</v>
      </c>
    </row>
    <row r="23" spans="1:5" x14ac:dyDescent="0.45">
      <c r="A23"/>
      <c r="B23"/>
      <c r="C23"/>
      <c r="D23"/>
    </row>
    <row r="27" spans="1:5" x14ac:dyDescent="0.45">
      <c r="A27"/>
      <c r="B27"/>
      <c r="C27"/>
      <c r="D27"/>
    </row>
    <row r="28" spans="1:5" x14ac:dyDescent="0.45">
      <c r="A28"/>
      <c r="B28"/>
      <c r="C28"/>
      <c r="D28"/>
    </row>
    <row r="29" spans="1:5" x14ac:dyDescent="0.45">
      <c r="B29" s="46"/>
      <c r="C29" s="46"/>
      <c r="D29" s="46"/>
    </row>
    <row r="30" spans="1:5" x14ac:dyDescent="0.45">
      <c r="A30" s="189" t="s">
        <v>517</v>
      </c>
      <c r="B30" s="193">
        <v>1</v>
      </c>
      <c r="C30" s="46"/>
      <c r="D30" s="46"/>
    </row>
    <row r="31" spans="1:5" x14ac:dyDescent="0.45">
      <c r="A31" s="189" t="s">
        <v>522</v>
      </c>
      <c r="B31" s="193">
        <v>3</v>
      </c>
      <c r="C31" s="46"/>
      <c r="D31" s="46"/>
    </row>
    <row r="32" spans="1:5" x14ac:dyDescent="0.45">
      <c r="A32" s="189" t="s">
        <v>512</v>
      </c>
      <c r="B32" s="196" t="s">
        <v>614</v>
      </c>
      <c r="C32" s="46"/>
      <c r="D32" s="46"/>
    </row>
    <row r="33" spans="1:5" x14ac:dyDescent="0.45">
      <c r="B33" s="46"/>
      <c r="C33" s="46"/>
      <c r="D33" s="46"/>
    </row>
    <row r="34" spans="1:5" x14ac:dyDescent="0.45">
      <c r="A34" s="197" t="s">
        <v>364</v>
      </c>
      <c r="B34" s="196" t="s">
        <v>546</v>
      </c>
      <c r="C34" s="46"/>
      <c r="D34" s="46"/>
    </row>
    <row r="35" spans="1:5" x14ac:dyDescent="0.45">
      <c r="A35" s="193" t="s">
        <v>603</v>
      </c>
      <c r="B35" s="188">
        <v>52</v>
      </c>
      <c r="C35" s="46"/>
      <c r="D35" s="46"/>
    </row>
    <row r="36" spans="1:5" x14ac:dyDescent="0.45">
      <c r="A36" s="193" t="s">
        <v>183</v>
      </c>
      <c r="B36" s="188">
        <v>478</v>
      </c>
      <c r="C36" s="46"/>
      <c r="D36" s="46"/>
    </row>
    <row r="37" spans="1:5" x14ac:dyDescent="0.45">
      <c r="A37" s="193" t="s">
        <v>375</v>
      </c>
      <c r="B37" s="188">
        <v>530</v>
      </c>
      <c r="C37" s="46"/>
      <c r="D37" s="46"/>
    </row>
    <row r="38" spans="1:5" x14ac:dyDescent="0.45">
      <c r="A38"/>
      <c r="B38"/>
      <c r="C38" s="46"/>
      <c r="D38" s="46"/>
    </row>
    <row r="39" spans="1:5" x14ac:dyDescent="0.45">
      <c r="B39" s="46"/>
      <c r="C39" s="46"/>
      <c r="D39" s="46"/>
    </row>
    <row r="40" spans="1:5" x14ac:dyDescent="0.45">
      <c r="B40" s="46"/>
      <c r="C40" s="46"/>
      <c r="D40" s="46"/>
    </row>
    <row r="41" spans="1:5" x14ac:dyDescent="0.45">
      <c r="D41" s="46"/>
    </row>
    <row r="42" spans="1:5" x14ac:dyDescent="0.45">
      <c r="D42" s="46"/>
    </row>
    <row r="43" spans="1:5" x14ac:dyDescent="0.45">
      <c r="B43" s="46"/>
      <c r="C43" s="46"/>
      <c r="D43" s="46"/>
    </row>
    <row r="44" spans="1:5" x14ac:dyDescent="0.45">
      <c r="B44" s="46"/>
      <c r="C44" s="46"/>
      <c r="D44" s="46"/>
    </row>
    <row r="45" spans="1:5" x14ac:dyDescent="0.45">
      <c r="B45" s="46"/>
      <c r="C45" s="46"/>
      <c r="D45" s="46"/>
    </row>
    <row r="46" spans="1:5" x14ac:dyDescent="0.45">
      <c r="B46" s="46"/>
      <c r="C46" s="46"/>
      <c r="D46" s="46"/>
    </row>
    <row r="47" spans="1:5" x14ac:dyDescent="0.45">
      <c r="B47" s="46"/>
      <c r="C47" s="46"/>
      <c r="D47" s="46"/>
      <c r="E47" s="46"/>
    </row>
    <row r="48" spans="1:5" x14ac:dyDescent="0.45">
      <c r="A48" s="189" t="s">
        <v>517</v>
      </c>
      <c r="B48" s="193">
        <v>1</v>
      </c>
      <c r="C48" s="46"/>
      <c r="D48" s="46"/>
      <c r="E48" s="46"/>
    </row>
    <row r="49" spans="1:5" x14ac:dyDescent="0.45">
      <c r="A49" s="189" t="s">
        <v>522</v>
      </c>
      <c r="B49" s="193">
        <v>3</v>
      </c>
      <c r="C49" s="46"/>
      <c r="D49" s="46"/>
      <c r="E49" s="46"/>
    </row>
    <row r="50" spans="1:5" x14ac:dyDescent="0.45">
      <c r="A50" s="189" t="s">
        <v>514</v>
      </c>
      <c r="B50" s="196" t="s">
        <v>523</v>
      </c>
      <c r="C50" s="46"/>
      <c r="D50" s="46"/>
      <c r="E50" s="46"/>
    </row>
    <row r="51" spans="1:5" x14ac:dyDescent="0.45">
      <c r="A51" s="189" t="s">
        <v>512</v>
      </c>
      <c r="B51" s="196" t="s">
        <v>614</v>
      </c>
      <c r="C51" s="46"/>
      <c r="D51" s="46"/>
      <c r="E51" s="46"/>
    </row>
    <row r="52" spans="1:5" x14ac:dyDescent="0.45">
      <c r="A52" s="189" t="s">
        <v>372</v>
      </c>
      <c r="B52" s="196" t="s">
        <v>614</v>
      </c>
      <c r="C52" s="46"/>
      <c r="D52" s="46"/>
      <c r="E52" s="46"/>
    </row>
    <row r="53" spans="1:5" x14ac:dyDescent="0.45">
      <c r="B53" s="46"/>
      <c r="C53" s="46"/>
      <c r="D53" s="46"/>
      <c r="E53" s="46"/>
    </row>
    <row r="54" spans="1:5" x14ac:dyDescent="0.45">
      <c r="A54" s="189" t="s">
        <v>364</v>
      </c>
      <c r="B54" s="191" t="s">
        <v>750</v>
      </c>
      <c r="C54" s="196" t="s">
        <v>753</v>
      </c>
      <c r="D54" s="46"/>
      <c r="E54" s="46"/>
    </row>
    <row r="55" spans="1:5" x14ac:dyDescent="0.45">
      <c r="A55" s="200" t="s">
        <v>762</v>
      </c>
      <c r="B55" s="192">
        <v>337</v>
      </c>
      <c r="C55" s="188">
        <v>468</v>
      </c>
      <c r="D55" s="46"/>
      <c r="E55" s="46"/>
    </row>
    <row r="56" spans="1:5" x14ac:dyDescent="0.45">
      <c r="A56" s="200" t="s">
        <v>770</v>
      </c>
      <c r="B56" s="192">
        <v>506</v>
      </c>
      <c r="C56" s="188">
        <v>468</v>
      </c>
      <c r="D56" s="46"/>
      <c r="E56" s="46"/>
    </row>
    <row r="57" spans="1:5" x14ac:dyDescent="0.45">
      <c r="A57" s="200" t="s">
        <v>771</v>
      </c>
      <c r="B57" s="192">
        <v>351</v>
      </c>
      <c r="C57" s="188">
        <v>468</v>
      </c>
      <c r="D57" s="46"/>
      <c r="E57" s="46"/>
    </row>
    <row r="58" spans="1:5" x14ac:dyDescent="0.45">
      <c r="A58" s="200" t="s">
        <v>772</v>
      </c>
      <c r="B58" s="192">
        <v>229</v>
      </c>
      <c r="C58" s="188">
        <v>468</v>
      </c>
      <c r="D58" s="46"/>
      <c r="E58" s="46"/>
    </row>
    <row r="59" spans="1:5" x14ac:dyDescent="0.45">
      <c r="A59" s="200" t="s">
        <v>773</v>
      </c>
      <c r="B59" s="192">
        <v>267</v>
      </c>
      <c r="C59" s="188">
        <v>468</v>
      </c>
      <c r="D59" s="46"/>
      <c r="E59" s="46"/>
    </row>
    <row r="60" spans="1:5" x14ac:dyDescent="0.45">
      <c r="A60" s="200" t="s">
        <v>792</v>
      </c>
      <c r="B60" s="192">
        <v>266.5</v>
      </c>
      <c r="C60" s="188">
        <v>468</v>
      </c>
      <c r="D60" s="46"/>
      <c r="E60" s="46"/>
    </row>
    <row r="61" spans="1:5" x14ac:dyDescent="0.45">
      <c r="A61" s="201" t="s">
        <v>375</v>
      </c>
      <c r="B61" s="192">
        <v>1956.5</v>
      </c>
      <c r="C61" s="188">
        <v>468</v>
      </c>
      <c r="D61" s="46"/>
      <c r="E61" s="46"/>
    </row>
    <row r="62" spans="1:5" x14ac:dyDescent="0.45">
      <c r="A62"/>
      <c r="B62"/>
      <c r="C62"/>
      <c r="D62" s="46"/>
      <c r="E62" s="46"/>
    </row>
    <row r="63" spans="1:5" x14ac:dyDescent="0.45">
      <c r="A63"/>
      <c r="B63"/>
      <c r="C63"/>
      <c r="D63" s="46"/>
      <c r="E63" s="46"/>
    </row>
    <row r="64" spans="1:5" x14ac:dyDescent="0.45">
      <c r="A64"/>
      <c r="B64"/>
      <c r="C64"/>
      <c r="D64" s="46"/>
      <c r="E64" s="46"/>
    </row>
    <row r="65" spans="1:5" x14ac:dyDescent="0.45">
      <c r="A65"/>
      <c r="B65"/>
      <c r="C65"/>
      <c r="D65" s="46"/>
      <c r="E65" s="46"/>
    </row>
    <row r="66" spans="1:5" x14ac:dyDescent="0.45">
      <c r="A66"/>
      <c r="B66"/>
      <c r="C66"/>
      <c r="D66" s="46"/>
      <c r="E66" s="46"/>
    </row>
    <row r="67" spans="1:5" x14ac:dyDescent="0.45">
      <c r="A67"/>
      <c r="B67"/>
      <c r="C67"/>
      <c r="D67" s="46"/>
      <c r="E67" s="46"/>
    </row>
    <row r="68" spans="1:5" x14ac:dyDescent="0.45">
      <c r="A68"/>
      <c r="B68"/>
      <c r="C68"/>
    </row>
    <row r="69" spans="1:5" x14ac:dyDescent="0.45">
      <c r="A69"/>
      <c r="B69"/>
      <c r="C69"/>
    </row>
    <row r="70" spans="1:5" x14ac:dyDescent="0.45">
      <c r="B70" s="46"/>
    </row>
    <row r="71" spans="1:5" x14ac:dyDescent="0.45">
      <c r="B71" s="46"/>
    </row>
    <row r="72" spans="1:5" x14ac:dyDescent="0.45">
      <c r="B72" s="46"/>
    </row>
    <row r="73" spans="1:5" x14ac:dyDescent="0.45">
      <c r="B73" s="46"/>
    </row>
    <row r="74" spans="1:5" x14ac:dyDescent="0.45">
      <c r="B74" s="46"/>
    </row>
    <row r="75" spans="1:5" x14ac:dyDescent="0.45">
      <c r="B75" s="46"/>
    </row>
    <row r="76" spans="1:5" x14ac:dyDescent="0.45">
      <c r="B76" s="46"/>
    </row>
    <row r="77" spans="1:5" x14ac:dyDescent="0.45">
      <c r="B77" s="46"/>
    </row>
    <row r="78" spans="1:5" x14ac:dyDescent="0.45">
      <c r="B78" s="46"/>
    </row>
    <row r="79" spans="1:5" x14ac:dyDescent="0.45">
      <c r="B79" s="46"/>
    </row>
    <row r="80" spans="1:5" x14ac:dyDescent="0.45">
      <c r="B80" s="46"/>
    </row>
    <row r="81" spans="2:2" x14ac:dyDescent="0.45">
      <c r="B81" s="46"/>
    </row>
    <row r="82" spans="2:2" x14ac:dyDescent="0.45">
      <c r="B82" s="46"/>
    </row>
    <row r="83" spans="2:2" x14ac:dyDescent="0.45">
      <c r="B83" s="46"/>
    </row>
    <row r="84" spans="2:2" x14ac:dyDescent="0.45">
      <c r="B84" s="46"/>
    </row>
    <row r="85" spans="2:2" x14ac:dyDescent="0.45">
      <c r="B85" s="46"/>
    </row>
    <row r="86" spans="2:2" x14ac:dyDescent="0.45">
      <c r="B86" s="46"/>
    </row>
    <row r="87" spans="2:2" x14ac:dyDescent="0.45">
      <c r="B87" s="46"/>
    </row>
    <row r="88" spans="2:2" x14ac:dyDescent="0.45">
      <c r="B88" s="46"/>
    </row>
    <row r="89" spans="2:2" x14ac:dyDescent="0.45">
      <c r="B89" s="46"/>
    </row>
    <row r="90" spans="2:2" x14ac:dyDescent="0.45">
      <c r="B90" s="46"/>
    </row>
    <row r="91" spans="2:2" x14ac:dyDescent="0.45">
      <c r="B91" s="46"/>
    </row>
    <row r="92" spans="2:2" x14ac:dyDescent="0.45">
      <c r="B92" s="46"/>
    </row>
    <row r="93" spans="2:2" x14ac:dyDescent="0.45">
      <c r="B93" s="46"/>
    </row>
    <row r="94" spans="2:2" x14ac:dyDescent="0.45">
      <c r="B94" s="46"/>
    </row>
    <row r="95" spans="2:2" x14ac:dyDescent="0.45">
      <c r="B95" s="46"/>
    </row>
    <row r="96" spans="2:2" x14ac:dyDescent="0.45">
      <c r="B96" s="46"/>
    </row>
    <row r="97" spans="2:2" x14ac:dyDescent="0.45">
      <c r="B97" s="46"/>
    </row>
    <row r="98" spans="2:2" x14ac:dyDescent="0.45">
      <c r="B98" s="46"/>
    </row>
    <row r="99" spans="2:2" x14ac:dyDescent="0.45">
      <c r="B99" s="46"/>
    </row>
    <row r="100" spans="2:2" x14ac:dyDescent="0.45">
      <c r="B100" s="46"/>
    </row>
    <row r="101" spans="2:2" x14ac:dyDescent="0.45">
      <c r="B101" s="46"/>
    </row>
    <row r="102" spans="2:2" x14ac:dyDescent="0.45">
      <c r="B102" s="46"/>
    </row>
    <row r="103" spans="2:2" x14ac:dyDescent="0.45">
      <c r="B103" s="46"/>
    </row>
    <row r="104" spans="2:2" x14ac:dyDescent="0.45">
      <c r="B104" s="46"/>
    </row>
    <row r="105" spans="2:2" x14ac:dyDescent="0.45">
      <c r="B105" s="46"/>
    </row>
    <row r="106" spans="2:2" x14ac:dyDescent="0.45">
      <c r="B106" s="46"/>
    </row>
    <row r="107" spans="2:2" x14ac:dyDescent="0.45">
      <c r="B107" s="46"/>
    </row>
    <row r="108" spans="2:2" x14ac:dyDescent="0.45">
      <c r="B108" s="46"/>
    </row>
    <row r="109" spans="2:2" x14ac:dyDescent="0.45">
      <c r="B109" s="46"/>
    </row>
    <row r="110" spans="2:2" x14ac:dyDescent="0.45">
      <c r="B110" s="46"/>
    </row>
    <row r="111" spans="2:2" x14ac:dyDescent="0.45">
      <c r="B111" s="46"/>
    </row>
    <row r="112" spans="2:2" x14ac:dyDescent="0.45">
      <c r="B112" s="46"/>
    </row>
    <row r="113" spans="2:2" x14ac:dyDescent="0.45">
      <c r="B113" s="46"/>
    </row>
    <row r="114" spans="2:2" x14ac:dyDescent="0.45">
      <c r="B114" s="46"/>
    </row>
    <row r="115" spans="2:2" x14ac:dyDescent="0.45">
      <c r="B115" s="46"/>
    </row>
    <row r="116" spans="2:2" x14ac:dyDescent="0.45">
      <c r="B116" s="46"/>
    </row>
    <row r="117" spans="2:2" x14ac:dyDescent="0.45">
      <c r="B117" s="46"/>
    </row>
    <row r="118" spans="2:2" x14ac:dyDescent="0.45">
      <c r="B118" s="46"/>
    </row>
    <row r="119" spans="2:2" x14ac:dyDescent="0.45">
      <c r="B119" s="46"/>
    </row>
    <row r="120" spans="2:2" x14ac:dyDescent="0.45">
      <c r="B120" s="46"/>
    </row>
    <row r="121" spans="2:2" x14ac:dyDescent="0.45">
      <c r="B121" s="46"/>
    </row>
    <row r="122" spans="2:2" x14ac:dyDescent="0.45">
      <c r="B122" s="46"/>
    </row>
    <row r="123" spans="2:2" x14ac:dyDescent="0.45">
      <c r="B123" s="46"/>
    </row>
    <row r="124" spans="2:2" x14ac:dyDescent="0.45">
      <c r="B124" s="46"/>
    </row>
    <row r="125" spans="2:2" x14ac:dyDescent="0.45">
      <c r="B125" s="46"/>
    </row>
    <row r="126" spans="2:2" x14ac:dyDescent="0.45">
      <c r="B126" s="46"/>
    </row>
    <row r="127" spans="2:2" x14ac:dyDescent="0.45">
      <c r="B127" s="46"/>
    </row>
    <row r="128" spans="2:2" x14ac:dyDescent="0.45">
      <c r="B128" s="46"/>
    </row>
    <row r="129" spans="2:2" x14ac:dyDescent="0.45">
      <c r="B129" s="46"/>
    </row>
    <row r="130" spans="2:2" x14ac:dyDescent="0.45">
      <c r="B130" s="46"/>
    </row>
    <row r="131" spans="2:2" x14ac:dyDescent="0.45">
      <c r="B131" s="46"/>
    </row>
    <row r="132" spans="2:2" x14ac:dyDescent="0.45">
      <c r="B132" s="46"/>
    </row>
    <row r="133" spans="2:2" x14ac:dyDescent="0.45">
      <c r="B133" s="46"/>
    </row>
    <row r="134" spans="2:2" x14ac:dyDescent="0.45">
      <c r="B134" s="46"/>
    </row>
    <row r="135" spans="2:2" x14ac:dyDescent="0.45">
      <c r="B135" s="46"/>
    </row>
    <row r="136" spans="2:2" x14ac:dyDescent="0.45">
      <c r="B136" s="46"/>
    </row>
    <row r="137" spans="2:2" x14ac:dyDescent="0.45">
      <c r="B137" s="46"/>
    </row>
    <row r="138" spans="2:2" x14ac:dyDescent="0.45">
      <c r="B138" s="46"/>
    </row>
    <row r="139" spans="2:2" x14ac:dyDescent="0.45">
      <c r="B139" s="46"/>
    </row>
    <row r="140" spans="2:2" x14ac:dyDescent="0.45">
      <c r="B140" s="46"/>
    </row>
    <row r="141" spans="2:2" x14ac:dyDescent="0.45">
      <c r="B141" s="46"/>
    </row>
    <row r="142" spans="2:2" x14ac:dyDescent="0.45">
      <c r="B142" s="46"/>
    </row>
    <row r="143" spans="2:2" x14ac:dyDescent="0.45">
      <c r="B143" s="46"/>
    </row>
    <row r="144" spans="2:2" x14ac:dyDescent="0.45">
      <c r="B144" s="46"/>
    </row>
    <row r="145" spans="2:2" x14ac:dyDescent="0.45">
      <c r="B145" s="46"/>
    </row>
    <row r="146" spans="2:2" x14ac:dyDescent="0.45">
      <c r="B146" s="46"/>
    </row>
    <row r="147" spans="2:2" x14ac:dyDescent="0.45">
      <c r="B147" s="46"/>
    </row>
    <row r="148" spans="2:2" x14ac:dyDescent="0.45">
      <c r="B148" s="46"/>
    </row>
    <row r="149" spans="2:2" x14ac:dyDescent="0.45">
      <c r="B149" s="46"/>
    </row>
    <row r="150" spans="2:2" x14ac:dyDescent="0.45">
      <c r="B150" s="46"/>
    </row>
    <row r="151" spans="2:2" x14ac:dyDescent="0.45">
      <c r="B151" s="46"/>
    </row>
    <row r="152" spans="2:2" x14ac:dyDescent="0.45">
      <c r="B152" s="46"/>
    </row>
    <row r="153" spans="2:2" x14ac:dyDescent="0.45">
      <c r="B153" s="46"/>
    </row>
    <row r="154" spans="2:2" x14ac:dyDescent="0.45">
      <c r="B154" s="46"/>
    </row>
    <row r="155" spans="2:2" x14ac:dyDescent="0.45">
      <c r="B155" s="46"/>
    </row>
    <row r="156" spans="2:2" x14ac:dyDescent="0.45">
      <c r="B156" s="46"/>
    </row>
    <row r="157" spans="2:2" x14ac:dyDescent="0.45">
      <c r="B157" s="46"/>
    </row>
    <row r="158" spans="2:2" x14ac:dyDescent="0.45">
      <c r="B158" s="46"/>
    </row>
    <row r="159" spans="2:2" x14ac:dyDescent="0.45">
      <c r="B159" s="46"/>
    </row>
    <row r="160" spans="2:2" x14ac:dyDescent="0.45">
      <c r="B160" s="46"/>
    </row>
    <row r="161" spans="2:2" x14ac:dyDescent="0.45">
      <c r="B161" s="46"/>
    </row>
    <row r="162" spans="2:2" x14ac:dyDescent="0.45">
      <c r="B162" s="46"/>
    </row>
    <row r="163" spans="2:2" x14ac:dyDescent="0.45">
      <c r="B163" s="46"/>
    </row>
    <row r="164" spans="2:2" x14ac:dyDescent="0.45">
      <c r="B164" s="46"/>
    </row>
    <row r="165" spans="2:2" x14ac:dyDescent="0.45">
      <c r="B165" s="46"/>
    </row>
    <row r="166" spans="2:2" x14ac:dyDescent="0.45">
      <c r="B166" s="46"/>
    </row>
    <row r="167" spans="2:2" x14ac:dyDescent="0.45">
      <c r="B167" s="46"/>
    </row>
    <row r="168" spans="2:2" x14ac:dyDescent="0.45">
      <c r="B168" s="46"/>
    </row>
    <row r="169" spans="2:2" x14ac:dyDescent="0.45">
      <c r="B169" s="46"/>
    </row>
    <row r="170" spans="2:2" x14ac:dyDescent="0.45">
      <c r="B170" s="46"/>
    </row>
    <row r="171" spans="2:2" x14ac:dyDescent="0.45">
      <c r="B171" s="46"/>
    </row>
    <row r="172" spans="2:2" x14ac:dyDescent="0.45">
      <c r="B172" s="46"/>
    </row>
    <row r="173" spans="2:2" x14ac:dyDescent="0.45">
      <c r="B173" s="46"/>
    </row>
    <row r="174" spans="2:2" x14ac:dyDescent="0.45">
      <c r="B174" s="46"/>
    </row>
    <row r="175" spans="2:2" x14ac:dyDescent="0.45">
      <c r="B175" s="46"/>
    </row>
    <row r="176" spans="2:2" x14ac:dyDescent="0.45">
      <c r="B176" s="46"/>
    </row>
    <row r="177" spans="2:2" x14ac:dyDescent="0.45">
      <c r="B177" s="46"/>
    </row>
    <row r="178" spans="2:2" x14ac:dyDescent="0.45">
      <c r="B178" s="46"/>
    </row>
    <row r="179" spans="2:2" x14ac:dyDescent="0.45">
      <c r="B179" s="46"/>
    </row>
    <row r="180" spans="2:2" x14ac:dyDescent="0.45">
      <c r="B180" s="46"/>
    </row>
    <row r="181" spans="2:2" x14ac:dyDescent="0.45">
      <c r="B181" s="46"/>
    </row>
    <row r="182" spans="2:2" x14ac:dyDescent="0.45">
      <c r="B182" s="46"/>
    </row>
    <row r="183" spans="2:2" x14ac:dyDescent="0.45">
      <c r="B183" s="46"/>
    </row>
    <row r="184" spans="2:2" x14ac:dyDescent="0.45">
      <c r="B184" s="46"/>
    </row>
    <row r="185" spans="2:2" x14ac:dyDescent="0.45">
      <c r="B185" s="46"/>
    </row>
    <row r="186" spans="2:2" x14ac:dyDescent="0.45">
      <c r="B186" s="46"/>
    </row>
    <row r="187" spans="2:2" x14ac:dyDescent="0.45">
      <c r="B187" s="46"/>
    </row>
    <row r="188" spans="2:2" x14ac:dyDescent="0.45">
      <c r="B188" s="46"/>
    </row>
    <row r="189" spans="2:2" x14ac:dyDescent="0.45">
      <c r="B189" s="46"/>
    </row>
    <row r="190" spans="2:2" x14ac:dyDescent="0.45">
      <c r="B190" s="46"/>
    </row>
    <row r="191" spans="2:2" x14ac:dyDescent="0.45">
      <c r="B191" s="46"/>
    </row>
    <row r="192" spans="2:2" x14ac:dyDescent="0.45">
      <c r="B192" s="46"/>
    </row>
    <row r="193" spans="2:2" x14ac:dyDescent="0.45">
      <c r="B193" s="46"/>
    </row>
    <row r="194" spans="2:2" x14ac:dyDescent="0.45">
      <c r="B194" s="46"/>
    </row>
    <row r="195" spans="2:2" x14ac:dyDescent="0.45">
      <c r="B195" s="46"/>
    </row>
    <row r="196" spans="2:2" x14ac:dyDescent="0.45">
      <c r="B196" s="46"/>
    </row>
    <row r="197" spans="2:2" x14ac:dyDescent="0.45">
      <c r="B197" s="46"/>
    </row>
    <row r="198" spans="2:2" x14ac:dyDescent="0.45">
      <c r="B198" s="46"/>
    </row>
    <row r="199" spans="2:2" x14ac:dyDescent="0.45">
      <c r="B199" s="46"/>
    </row>
    <row r="200" spans="2:2" x14ac:dyDescent="0.45">
      <c r="B200" s="46"/>
    </row>
    <row r="201" spans="2:2" x14ac:dyDescent="0.45">
      <c r="B201" s="46"/>
    </row>
    <row r="202" spans="2:2" x14ac:dyDescent="0.45">
      <c r="B202" s="46"/>
    </row>
    <row r="203" spans="2:2" x14ac:dyDescent="0.45">
      <c r="B203" s="46"/>
    </row>
    <row r="204" spans="2:2" x14ac:dyDescent="0.45">
      <c r="B204" s="46"/>
    </row>
    <row r="205" spans="2:2" x14ac:dyDescent="0.45">
      <c r="B205" s="46"/>
    </row>
    <row r="206" spans="2:2" x14ac:dyDescent="0.45">
      <c r="B206" s="46"/>
    </row>
    <row r="207" spans="2:2" x14ac:dyDescent="0.45">
      <c r="B207" s="46"/>
    </row>
    <row r="208" spans="2:2" x14ac:dyDescent="0.45">
      <c r="B208" s="46"/>
    </row>
    <row r="209" spans="2:2" x14ac:dyDescent="0.45">
      <c r="B209" s="46"/>
    </row>
    <row r="210" spans="2:2" x14ac:dyDescent="0.45">
      <c r="B210" s="46"/>
    </row>
    <row r="211" spans="2:2" x14ac:dyDescent="0.45">
      <c r="B211" s="46"/>
    </row>
    <row r="212" spans="2:2" x14ac:dyDescent="0.45">
      <c r="B212" s="46"/>
    </row>
    <row r="213" spans="2:2" x14ac:dyDescent="0.45">
      <c r="B213" s="46"/>
    </row>
    <row r="214" spans="2:2" x14ac:dyDescent="0.45">
      <c r="B214" s="46"/>
    </row>
    <row r="215" spans="2:2" x14ac:dyDescent="0.45">
      <c r="B215" s="46"/>
    </row>
    <row r="216" spans="2:2" x14ac:dyDescent="0.45">
      <c r="B216" s="46"/>
    </row>
    <row r="217" spans="2:2" x14ac:dyDescent="0.45">
      <c r="B217" s="46"/>
    </row>
    <row r="218" spans="2:2" x14ac:dyDescent="0.45">
      <c r="B218" s="46"/>
    </row>
    <row r="219" spans="2:2" x14ac:dyDescent="0.45">
      <c r="B219" s="46"/>
    </row>
    <row r="220" spans="2:2" x14ac:dyDescent="0.45">
      <c r="B220" s="46"/>
    </row>
    <row r="221" spans="2:2" x14ac:dyDescent="0.45">
      <c r="B221" s="46"/>
    </row>
    <row r="222" spans="2:2" x14ac:dyDescent="0.45">
      <c r="B222" s="46"/>
    </row>
    <row r="223" spans="2:2" x14ac:dyDescent="0.45">
      <c r="B223" s="46"/>
    </row>
    <row r="224" spans="2:2" x14ac:dyDescent="0.45">
      <c r="B224" s="46"/>
    </row>
    <row r="225" spans="2:2" x14ac:dyDescent="0.45">
      <c r="B225" s="46"/>
    </row>
    <row r="226" spans="2:2" x14ac:dyDescent="0.45">
      <c r="B226" s="46"/>
    </row>
    <row r="227" spans="2:2" x14ac:dyDescent="0.45">
      <c r="B227" s="46"/>
    </row>
    <row r="228" spans="2:2" x14ac:dyDescent="0.45">
      <c r="B228" s="46"/>
    </row>
    <row r="229" spans="2:2" x14ac:dyDescent="0.45">
      <c r="B229" s="46"/>
    </row>
    <row r="230" spans="2:2" x14ac:dyDescent="0.45">
      <c r="B230" s="46"/>
    </row>
    <row r="231" spans="2:2" x14ac:dyDescent="0.45">
      <c r="B231" s="46"/>
    </row>
    <row r="232" spans="2:2" x14ac:dyDescent="0.45">
      <c r="B232" s="46"/>
    </row>
    <row r="233" spans="2:2" x14ac:dyDescent="0.45">
      <c r="B233" s="46"/>
    </row>
    <row r="234" spans="2:2" x14ac:dyDescent="0.45">
      <c r="B234" s="46"/>
    </row>
    <row r="235" spans="2:2" x14ac:dyDescent="0.45">
      <c r="B235" s="46"/>
    </row>
    <row r="236" spans="2:2" x14ac:dyDescent="0.45">
      <c r="B236" s="46"/>
    </row>
    <row r="237" spans="2:2" x14ac:dyDescent="0.45">
      <c r="B237" s="46"/>
    </row>
    <row r="238" spans="2:2" x14ac:dyDescent="0.45">
      <c r="B238" s="46"/>
    </row>
    <row r="239" spans="2:2" x14ac:dyDescent="0.45">
      <c r="B239" s="46"/>
    </row>
    <row r="240" spans="2:2" x14ac:dyDescent="0.45">
      <c r="B240" s="46"/>
    </row>
    <row r="241" spans="2:2" x14ac:dyDescent="0.45">
      <c r="B241" s="46"/>
    </row>
    <row r="242" spans="2:2" x14ac:dyDescent="0.45">
      <c r="B242" s="46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66" orientation="landscape" r:id="rId4"/>
  <headerFooter>
    <oddFooter>&amp;C&amp;D</oddFooter>
  </headerFooter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C000"/>
    <pageSetUpPr fitToPage="1"/>
  </sheetPr>
  <dimension ref="A3:P226"/>
  <sheetViews>
    <sheetView topLeftCell="A31" workbookViewId="0">
      <selection activeCell="B54" sqref="B54"/>
    </sheetView>
  </sheetViews>
  <sheetFormatPr baseColWidth="10" defaultColWidth="11.3984375" defaultRowHeight="14.25" x14ac:dyDescent="0.45"/>
  <cols>
    <col min="1" max="1" width="16.59765625" style="46" customWidth="1"/>
    <col min="2" max="2" width="18.59765625" style="67" customWidth="1"/>
    <col min="3" max="3" width="21.86328125" style="67" customWidth="1"/>
    <col min="4" max="4" width="14.3984375" style="67" customWidth="1"/>
    <col min="5" max="5" width="11.3984375" style="67"/>
    <col min="6" max="16384" width="11.3984375" style="46"/>
  </cols>
  <sheetData>
    <row r="3" spans="1:3" x14ac:dyDescent="0.45">
      <c r="A3" s="2" t="s">
        <v>515</v>
      </c>
      <c r="B3" t="s">
        <v>523</v>
      </c>
    </row>
    <row r="4" spans="1:3" x14ac:dyDescent="0.45">
      <c r="A4" s="2" t="s">
        <v>512</v>
      </c>
      <c r="B4" t="s">
        <v>614</v>
      </c>
    </row>
    <row r="5" spans="1:3" x14ac:dyDescent="0.45">
      <c r="A5" s="2" t="s">
        <v>522</v>
      </c>
      <c r="B5" t="s">
        <v>614</v>
      </c>
    </row>
    <row r="6" spans="1:3" x14ac:dyDescent="0.45">
      <c r="A6" s="2" t="s">
        <v>519</v>
      </c>
      <c r="B6" s="3">
        <v>1</v>
      </c>
    </row>
    <row r="7" spans="1:3" x14ac:dyDescent="0.45">
      <c r="A7"/>
      <c r="B7"/>
      <c r="C7"/>
    </row>
    <row r="8" spans="1:3" x14ac:dyDescent="0.45">
      <c r="A8" s="2" t="s">
        <v>374</v>
      </c>
      <c r="B8" t="s">
        <v>605</v>
      </c>
      <c r="C8" t="s">
        <v>794</v>
      </c>
    </row>
    <row r="9" spans="1:3" x14ac:dyDescent="0.45">
      <c r="A9" s="3" t="s">
        <v>776</v>
      </c>
      <c r="B9" s="72">
        <v>72</v>
      </c>
      <c r="C9" s="72">
        <v>53</v>
      </c>
    </row>
    <row r="10" spans="1:3" x14ac:dyDescent="0.45">
      <c r="A10" s="3" t="s">
        <v>777</v>
      </c>
      <c r="B10" s="72">
        <v>209</v>
      </c>
      <c r="C10" s="72">
        <v>97</v>
      </c>
    </row>
    <row r="11" spans="1:3" x14ac:dyDescent="0.45">
      <c r="A11" s="3" t="s">
        <v>778</v>
      </c>
      <c r="B11" s="72">
        <v>393</v>
      </c>
      <c r="C11" s="72">
        <v>153</v>
      </c>
    </row>
    <row r="12" spans="1:3" x14ac:dyDescent="0.45">
      <c r="A12" s="3" t="s">
        <v>779</v>
      </c>
      <c r="B12" s="72">
        <v>325</v>
      </c>
      <c r="C12" s="72">
        <v>140</v>
      </c>
    </row>
    <row r="13" spans="1:3" x14ac:dyDescent="0.45">
      <c r="A13" s="3" t="s">
        <v>780</v>
      </c>
      <c r="B13" s="72">
        <v>421</v>
      </c>
      <c r="C13" s="72">
        <v>185</v>
      </c>
    </row>
    <row r="14" spans="1:3" x14ac:dyDescent="0.45">
      <c r="A14" s="3" t="s">
        <v>781</v>
      </c>
      <c r="B14" s="72">
        <v>519</v>
      </c>
      <c r="C14" s="72">
        <v>223</v>
      </c>
    </row>
    <row r="15" spans="1:3" x14ac:dyDescent="0.45">
      <c r="A15" s="3" t="s">
        <v>782</v>
      </c>
      <c r="B15" s="72">
        <v>523</v>
      </c>
      <c r="C15" s="72">
        <v>254</v>
      </c>
    </row>
    <row r="16" spans="1:3" x14ac:dyDescent="0.45">
      <c r="A16" s="3" t="s">
        <v>783</v>
      </c>
      <c r="B16" s="72">
        <v>385</v>
      </c>
      <c r="C16" s="72">
        <v>190</v>
      </c>
    </row>
    <row r="17" spans="1:16" x14ac:dyDescent="0.45">
      <c r="A17" s="3" t="s">
        <v>784</v>
      </c>
      <c r="B17" s="72">
        <v>300</v>
      </c>
      <c r="C17" s="72">
        <v>203</v>
      </c>
    </row>
    <row r="18" spans="1:16" x14ac:dyDescent="0.45">
      <c r="A18" s="3" t="s">
        <v>785</v>
      </c>
      <c r="B18" s="72">
        <v>388</v>
      </c>
      <c r="C18" s="72">
        <v>232</v>
      </c>
    </row>
    <row r="19" spans="1:16" x14ac:dyDescent="0.45">
      <c r="A19" s="3" t="s">
        <v>786</v>
      </c>
      <c r="B19" s="72">
        <v>482</v>
      </c>
      <c r="C19" s="72">
        <v>200</v>
      </c>
    </row>
    <row r="20" spans="1:16" x14ac:dyDescent="0.45">
      <c r="A20" s="3" t="s">
        <v>787</v>
      </c>
      <c r="B20" s="72">
        <v>373</v>
      </c>
      <c r="C20" s="72">
        <v>122</v>
      </c>
    </row>
    <row r="21" spans="1:16" x14ac:dyDescent="0.45">
      <c r="A21" s="3" t="s">
        <v>788</v>
      </c>
      <c r="B21" s="72">
        <v>229</v>
      </c>
      <c r="C21" s="72">
        <v>145</v>
      </c>
    </row>
    <row r="22" spans="1:16" x14ac:dyDescent="0.45">
      <c r="A22" s="3" t="s">
        <v>789</v>
      </c>
      <c r="B22" s="72">
        <v>151</v>
      </c>
      <c r="C22" s="72">
        <v>96</v>
      </c>
    </row>
    <row r="23" spans="1:16" x14ac:dyDescent="0.45">
      <c r="A23" s="3" t="s">
        <v>790</v>
      </c>
      <c r="B23" s="72">
        <v>102</v>
      </c>
      <c r="C23" s="72">
        <v>88</v>
      </c>
    </row>
    <row r="24" spans="1:16" x14ac:dyDescent="0.45">
      <c r="A24" s="3" t="s">
        <v>791</v>
      </c>
      <c r="B24" s="72">
        <v>31</v>
      </c>
      <c r="C24" s="72">
        <v>30</v>
      </c>
    </row>
    <row r="25" spans="1:16" x14ac:dyDescent="0.45">
      <c r="A25" s="3" t="s">
        <v>375</v>
      </c>
      <c r="B25" s="72">
        <v>4903</v>
      </c>
      <c r="C25" s="72">
        <v>2411</v>
      </c>
    </row>
    <row r="26" spans="1:16" x14ac:dyDescent="0.45">
      <c r="A26"/>
      <c r="B26"/>
    </row>
    <row r="28" spans="1:16" x14ac:dyDescent="0.45">
      <c r="A28"/>
      <c r="B28"/>
      <c r="D28"/>
      <c r="O28" s="236" t="str">
        <f>B35</f>
        <v>(Varios elementos)</v>
      </c>
      <c r="P28" s="236"/>
    </row>
    <row r="29" spans="1:16" x14ac:dyDescent="0.45">
      <c r="D29"/>
      <c r="O29" s="236"/>
      <c r="P29" s="236"/>
    </row>
    <row r="30" spans="1:16" x14ac:dyDescent="0.45">
      <c r="D30"/>
    </row>
    <row r="31" spans="1:16" x14ac:dyDescent="0.45">
      <c r="D31"/>
    </row>
    <row r="32" spans="1:16" x14ac:dyDescent="0.45">
      <c r="D32"/>
    </row>
    <row r="33" spans="1:4" x14ac:dyDescent="0.45">
      <c r="A33" s="2" t="s">
        <v>512</v>
      </c>
      <c r="B33" t="s">
        <v>614</v>
      </c>
      <c r="D33"/>
    </row>
    <row r="34" spans="1:4" x14ac:dyDescent="0.45">
      <c r="A34" s="2" t="s">
        <v>519</v>
      </c>
      <c r="B34" t="s">
        <v>614</v>
      </c>
      <c r="D34"/>
    </row>
    <row r="35" spans="1:4" x14ac:dyDescent="0.45">
      <c r="A35" s="2" t="s">
        <v>521</v>
      </c>
      <c r="B35" t="s">
        <v>614</v>
      </c>
      <c r="D35"/>
    </row>
    <row r="36" spans="1:4" x14ac:dyDescent="0.45">
      <c r="A36"/>
      <c r="B36"/>
      <c r="D36"/>
    </row>
    <row r="37" spans="1:4" x14ac:dyDescent="0.45">
      <c r="A37" s="2" t="s">
        <v>374</v>
      </c>
      <c r="B37" s="184" t="s">
        <v>605</v>
      </c>
      <c r="C37" t="s">
        <v>794</v>
      </c>
      <c r="D37"/>
    </row>
    <row r="38" spans="1:4" x14ac:dyDescent="0.45">
      <c r="A38" s="3" t="s">
        <v>776</v>
      </c>
      <c r="B38" s="72">
        <v>5</v>
      </c>
      <c r="C38" s="72">
        <v>2</v>
      </c>
      <c r="D38"/>
    </row>
    <row r="39" spans="1:4" x14ac:dyDescent="0.45">
      <c r="A39" s="3" t="s">
        <v>777</v>
      </c>
      <c r="B39" s="72">
        <v>16</v>
      </c>
      <c r="C39" s="72">
        <v>7</v>
      </c>
      <c r="D39"/>
    </row>
    <row r="40" spans="1:4" x14ac:dyDescent="0.45">
      <c r="A40" s="3" t="s">
        <v>778</v>
      </c>
      <c r="B40" s="72">
        <v>32</v>
      </c>
      <c r="C40" s="72">
        <v>6</v>
      </c>
      <c r="D40"/>
    </row>
    <row r="41" spans="1:4" x14ac:dyDescent="0.45">
      <c r="A41" s="3" t="s">
        <v>779</v>
      </c>
      <c r="B41" s="72">
        <v>29</v>
      </c>
      <c r="C41" s="72">
        <v>9</v>
      </c>
      <c r="D41"/>
    </row>
    <row r="42" spans="1:4" x14ac:dyDescent="0.45">
      <c r="A42" s="3" t="s">
        <v>780</v>
      </c>
      <c r="B42" s="72">
        <v>42</v>
      </c>
      <c r="C42" s="72">
        <v>8</v>
      </c>
      <c r="D42"/>
    </row>
    <row r="43" spans="1:4" x14ac:dyDescent="0.45">
      <c r="A43" s="3" t="s">
        <v>781</v>
      </c>
      <c r="B43" s="72">
        <v>47</v>
      </c>
      <c r="C43" s="72">
        <v>25</v>
      </c>
    </row>
    <row r="44" spans="1:4" x14ac:dyDescent="0.45">
      <c r="A44" s="3" t="s">
        <v>782</v>
      </c>
      <c r="B44" s="72">
        <v>49</v>
      </c>
      <c r="C44" s="72">
        <v>29</v>
      </c>
    </row>
    <row r="45" spans="1:4" x14ac:dyDescent="0.45">
      <c r="A45" s="3" t="s">
        <v>783</v>
      </c>
      <c r="B45" s="72">
        <v>27</v>
      </c>
      <c r="C45" s="72">
        <v>9</v>
      </c>
    </row>
    <row r="46" spans="1:4" x14ac:dyDescent="0.45">
      <c r="A46" s="3" t="s">
        <v>784</v>
      </c>
      <c r="B46" s="72">
        <v>25</v>
      </c>
      <c r="C46" s="72">
        <v>12</v>
      </c>
    </row>
    <row r="47" spans="1:4" x14ac:dyDescent="0.45">
      <c r="A47" s="3" t="s">
        <v>785</v>
      </c>
      <c r="B47" s="72">
        <v>32</v>
      </c>
      <c r="C47" s="72">
        <v>16</v>
      </c>
    </row>
    <row r="48" spans="1:4" x14ac:dyDescent="0.45">
      <c r="A48" s="3" t="s">
        <v>786</v>
      </c>
      <c r="B48" s="72">
        <v>39</v>
      </c>
      <c r="C48" s="72">
        <v>11</v>
      </c>
    </row>
    <row r="49" spans="1:3" x14ac:dyDescent="0.45">
      <c r="A49" s="3" t="s">
        <v>787</v>
      </c>
      <c r="B49" s="72">
        <v>41</v>
      </c>
      <c r="C49" s="72">
        <v>10</v>
      </c>
    </row>
    <row r="50" spans="1:3" x14ac:dyDescent="0.45">
      <c r="A50" s="3" t="s">
        <v>788</v>
      </c>
      <c r="B50" s="72">
        <v>20</v>
      </c>
      <c r="C50" s="72">
        <v>6</v>
      </c>
    </row>
    <row r="51" spans="1:3" x14ac:dyDescent="0.45">
      <c r="A51" s="3" t="s">
        <v>789</v>
      </c>
      <c r="B51" s="72">
        <v>10</v>
      </c>
      <c r="C51" s="72">
        <v>5</v>
      </c>
    </row>
    <row r="52" spans="1:3" x14ac:dyDescent="0.45">
      <c r="A52" s="3" t="s">
        <v>790</v>
      </c>
      <c r="B52" s="72">
        <v>7</v>
      </c>
      <c r="C52" s="72">
        <v>6</v>
      </c>
    </row>
    <row r="53" spans="1:3" x14ac:dyDescent="0.45">
      <c r="A53" s="3" t="s">
        <v>791</v>
      </c>
      <c r="B53" s="72">
        <v>2</v>
      </c>
      <c r="C53" s="72">
        <v>2</v>
      </c>
    </row>
    <row r="54" spans="1:3" x14ac:dyDescent="0.45">
      <c r="A54" s="3" t="s">
        <v>375</v>
      </c>
      <c r="B54" s="72">
        <v>423</v>
      </c>
      <c r="C54" s="72">
        <v>163</v>
      </c>
    </row>
    <row r="55" spans="1:3" x14ac:dyDescent="0.45">
      <c r="A55"/>
      <c r="B55"/>
      <c r="C55"/>
    </row>
    <row r="56" spans="1:3" x14ac:dyDescent="0.45">
      <c r="A56"/>
      <c r="B56" s="3"/>
    </row>
    <row r="57" spans="1:3" x14ac:dyDescent="0.45">
      <c r="A57"/>
      <c r="B57"/>
    </row>
    <row r="58" spans="1:3" x14ac:dyDescent="0.45">
      <c r="A58"/>
      <c r="B58"/>
      <c r="C58"/>
    </row>
    <row r="59" spans="1:3" x14ac:dyDescent="0.45">
      <c r="A59" s="3"/>
      <c r="B59" s="72"/>
      <c r="C59" s="72"/>
    </row>
    <row r="60" spans="1:3" x14ac:dyDescent="0.45">
      <c r="A60" s="3"/>
      <c r="B60" s="72"/>
      <c r="C60" s="72"/>
    </row>
    <row r="61" spans="1:3" x14ac:dyDescent="0.45">
      <c r="A61" s="3"/>
      <c r="B61" s="72"/>
      <c r="C61" s="72"/>
    </row>
    <row r="62" spans="1:3" x14ac:dyDescent="0.45">
      <c r="A62" s="3"/>
      <c r="B62" s="72"/>
      <c r="C62" s="72"/>
    </row>
    <row r="63" spans="1:3" x14ac:dyDescent="0.45">
      <c r="A63" s="3"/>
      <c r="B63" s="72"/>
      <c r="C63" s="72"/>
    </row>
    <row r="64" spans="1:3" x14ac:dyDescent="0.45">
      <c r="A64" s="3"/>
      <c r="B64" s="72"/>
      <c r="C64" s="72"/>
    </row>
    <row r="65" spans="1:3" x14ac:dyDescent="0.45">
      <c r="A65" s="3"/>
      <c r="B65" s="72"/>
      <c r="C65" s="72"/>
    </row>
    <row r="66" spans="1:3" x14ac:dyDescent="0.45">
      <c r="A66" s="3"/>
      <c r="B66" s="72"/>
      <c r="C66" s="72"/>
    </row>
    <row r="67" spans="1:3" x14ac:dyDescent="0.45">
      <c r="A67" s="3"/>
      <c r="B67" s="72"/>
      <c r="C67" s="72"/>
    </row>
    <row r="68" spans="1:3" x14ac:dyDescent="0.45">
      <c r="A68" s="3"/>
      <c r="B68" s="72"/>
      <c r="C68" s="72"/>
    </row>
    <row r="69" spans="1:3" x14ac:dyDescent="0.45">
      <c r="A69" s="3"/>
      <c r="B69" s="72"/>
      <c r="C69" s="72"/>
    </row>
    <row r="70" spans="1:3" x14ac:dyDescent="0.45">
      <c r="A70" s="3"/>
      <c r="B70" s="72"/>
      <c r="C70" s="72"/>
    </row>
    <row r="71" spans="1:3" x14ac:dyDescent="0.45">
      <c r="A71" s="3"/>
      <c r="B71" s="72"/>
      <c r="C71" s="72"/>
    </row>
    <row r="72" spans="1:3" x14ac:dyDescent="0.45">
      <c r="A72" s="3"/>
      <c r="B72" s="72"/>
      <c r="C72" s="72"/>
    </row>
    <row r="73" spans="1:3" x14ac:dyDescent="0.45">
      <c r="A73" s="3"/>
      <c r="B73" s="72"/>
      <c r="C73" s="72"/>
    </row>
    <row r="74" spans="1:3" x14ac:dyDescent="0.45">
      <c r="A74" s="3"/>
      <c r="B74" s="72"/>
      <c r="C74" s="72"/>
    </row>
    <row r="75" spans="1:3" x14ac:dyDescent="0.45">
      <c r="A75"/>
      <c r="B75"/>
      <c r="C75"/>
    </row>
    <row r="76" spans="1:3" x14ac:dyDescent="0.45">
      <c r="A76"/>
      <c r="B76"/>
      <c r="C76"/>
    </row>
    <row r="77" spans="1:3" x14ac:dyDescent="0.45">
      <c r="A77"/>
      <c r="B77"/>
      <c r="C77"/>
    </row>
    <row r="78" spans="1:3" x14ac:dyDescent="0.45">
      <c r="A78"/>
      <c r="B78"/>
      <c r="C78"/>
    </row>
    <row r="79" spans="1:3" x14ac:dyDescent="0.45">
      <c r="A79"/>
      <c r="B79"/>
      <c r="C79"/>
    </row>
    <row r="80" spans="1:3" x14ac:dyDescent="0.45">
      <c r="A80"/>
      <c r="B80"/>
      <c r="C80"/>
    </row>
    <row r="81" spans="1:3" x14ac:dyDescent="0.45">
      <c r="A81"/>
      <c r="B81"/>
      <c r="C81"/>
    </row>
    <row r="82" spans="1:3" x14ac:dyDescent="0.45">
      <c r="A82"/>
      <c r="B82"/>
      <c r="C82"/>
    </row>
    <row r="83" spans="1:3" x14ac:dyDescent="0.45">
      <c r="A83"/>
      <c r="B83"/>
      <c r="C83"/>
    </row>
    <row r="84" spans="1:3" x14ac:dyDescent="0.45">
      <c r="A84"/>
      <c r="B84"/>
      <c r="C84"/>
    </row>
    <row r="85" spans="1:3" x14ac:dyDescent="0.45">
      <c r="A85"/>
      <c r="B85"/>
      <c r="C85"/>
    </row>
    <row r="86" spans="1:3" x14ac:dyDescent="0.45">
      <c r="A86"/>
      <c r="B86"/>
      <c r="C86"/>
    </row>
    <row r="87" spans="1:3" x14ac:dyDescent="0.45">
      <c r="A87"/>
      <c r="B87"/>
      <c r="C87"/>
    </row>
    <row r="88" spans="1:3" x14ac:dyDescent="0.45">
      <c r="A88"/>
      <c r="B88"/>
      <c r="C88"/>
    </row>
    <row r="89" spans="1:3" x14ac:dyDescent="0.45">
      <c r="A89"/>
      <c r="B89"/>
      <c r="C89"/>
    </row>
    <row r="90" spans="1:3" x14ac:dyDescent="0.45">
      <c r="A90"/>
      <c r="B90"/>
      <c r="C90"/>
    </row>
    <row r="91" spans="1:3" x14ac:dyDescent="0.45">
      <c r="A91"/>
      <c r="B91"/>
      <c r="C91"/>
    </row>
    <row r="92" spans="1:3" x14ac:dyDescent="0.45">
      <c r="A92"/>
      <c r="B92"/>
      <c r="C92"/>
    </row>
    <row r="93" spans="1:3" x14ac:dyDescent="0.45">
      <c r="A93"/>
      <c r="B93"/>
      <c r="C93"/>
    </row>
    <row r="94" spans="1:3" x14ac:dyDescent="0.45">
      <c r="A94"/>
      <c r="B94"/>
      <c r="C94"/>
    </row>
    <row r="95" spans="1:3" x14ac:dyDescent="0.45">
      <c r="A95"/>
      <c r="B95"/>
      <c r="C95"/>
    </row>
    <row r="96" spans="1:3" x14ac:dyDescent="0.45">
      <c r="A96"/>
      <c r="B96"/>
      <c r="C96"/>
    </row>
    <row r="97" spans="1:3" x14ac:dyDescent="0.45">
      <c r="A97"/>
      <c r="B97"/>
      <c r="C97"/>
    </row>
    <row r="98" spans="1:3" x14ac:dyDescent="0.45">
      <c r="A98"/>
      <c r="B98"/>
      <c r="C98"/>
    </row>
    <row r="99" spans="1:3" x14ac:dyDescent="0.45">
      <c r="A99"/>
      <c r="B99"/>
      <c r="C99"/>
    </row>
    <row r="100" spans="1:3" x14ac:dyDescent="0.45">
      <c r="A100"/>
      <c r="B100"/>
      <c r="C100"/>
    </row>
    <row r="101" spans="1:3" x14ac:dyDescent="0.45">
      <c r="A101"/>
      <c r="B101"/>
      <c r="C101"/>
    </row>
    <row r="102" spans="1:3" x14ac:dyDescent="0.45">
      <c r="A102"/>
      <c r="B102"/>
      <c r="C102"/>
    </row>
    <row r="103" spans="1:3" x14ac:dyDescent="0.45">
      <c r="A103"/>
      <c r="B103"/>
      <c r="C103"/>
    </row>
    <row r="104" spans="1:3" x14ac:dyDescent="0.45">
      <c r="A104"/>
      <c r="B104"/>
      <c r="C104"/>
    </row>
    <row r="105" spans="1:3" x14ac:dyDescent="0.45">
      <c r="A105"/>
      <c r="B105"/>
      <c r="C105"/>
    </row>
    <row r="106" spans="1:3" x14ac:dyDescent="0.45">
      <c r="A106"/>
      <c r="B106"/>
      <c r="C106"/>
    </row>
    <row r="107" spans="1:3" x14ac:dyDescent="0.45">
      <c r="A107"/>
      <c r="B107"/>
      <c r="C107"/>
    </row>
    <row r="108" spans="1:3" x14ac:dyDescent="0.45">
      <c r="A108"/>
      <c r="B108"/>
      <c r="C108"/>
    </row>
    <row r="109" spans="1:3" x14ac:dyDescent="0.45">
      <c r="A109"/>
      <c r="B109"/>
      <c r="C109"/>
    </row>
    <row r="110" spans="1:3" x14ac:dyDescent="0.45">
      <c r="A110"/>
      <c r="B110"/>
      <c r="C110"/>
    </row>
    <row r="111" spans="1:3" x14ac:dyDescent="0.45">
      <c r="A111"/>
      <c r="B111"/>
      <c r="C111"/>
    </row>
    <row r="112" spans="1:3" x14ac:dyDescent="0.45">
      <c r="A112"/>
      <c r="B112"/>
      <c r="C112"/>
    </row>
    <row r="113" spans="1:3" x14ac:dyDescent="0.45">
      <c r="A113"/>
      <c r="B113"/>
      <c r="C113"/>
    </row>
    <row r="114" spans="1:3" x14ac:dyDescent="0.45">
      <c r="A114"/>
      <c r="B114"/>
      <c r="C114"/>
    </row>
    <row r="115" spans="1:3" x14ac:dyDescent="0.45">
      <c r="A115"/>
      <c r="B115"/>
      <c r="C115"/>
    </row>
    <row r="116" spans="1:3" x14ac:dyDescent="0.45">
      <c r="A116"/>
      <c r="B116"/>
      <c r="C116"/>
    </row>
    <row r="117" spans="1:3" x14ac:dyDescent="0.45">
      <c r="A117"/>
      <c r="B117"/>
      <c r="C117"/>
    </row>
    <row r="118" spans="1:3" x14ac:dyDescent="0.45">
      <c r="A118"/>
      <c r="B118"/>
      <c r="C118"/>
    </row>
    <row r="119" spans="1:3" x14ac:dyDescent="0.45">
      <c r="A119"/>
      <c r="B119"/>
      <c r="C119"/>
    </row>
    <row r="120" spans="1:3" x14ac:dyDescent="0.45">
      <c r="A120"/>
      <c r="B120"/>
      <c r="C120"/>
    </row>
    <row r="121" spans="1:3" x14ac:dyDescent="0.45">
      <c r="A121"/>
      <c r="B121"/>
      <c r="C121"/>
    </row>
    <row r="122" spans="1:3" x14ac:dyDescent="0.45">
      <c r="A122"/>
      <c r="B122"/>
      <c r="C122"/>
    </row>
    <row r="123" spans="1:3" x14ac:dyDescent="0.45">
      <c r="A123"/>
      <c r="B123"/>
      <c r="C123"/>
    </row>
    <row r="124" spans="1:3" x14ac:dyDescent="0.45">
      <c r="A124"/>
      <c r="B124"/>
      <c r="C124"/>
    </row>
    <row r="125" spans="1:3" x14ac:dyDescent="0.45">
      <c r="A125"/>
      <c r="B125"/>
      <c r="C125"/>
    </row>
    <row r="126" spans="1:3" x14ac:dyDescent="0.45">
      <c r="A126"/>
      <c r="B126"/>
      <c r="C126"/>
    </row>
    <row r="127" spans="1:3" x14ac:dyDescent="0.45">
      <c r="A127"/>
      <c r="B127"/>
      <c r="C127"/>
    </row>
    <row r="128" spans="1:3" x14ac:dyDescent="0.45">
      <c r="A128"/>
      <c r="B128"/>
      <c r="C128"/>
    </row>
    <row r="129" spans="1:3" x14ac:dyDescent="0.45">
      <c r="A129"/>
      <c r="B129"/>
      <c r="C129"/>
    </row>
    <row r="130" spans="1:3" x14ac:dyDescent="0.45">
      <c r="A130"/>
      <c r="B130"/>
      <c r="C130"/>
    </row>
    <row r="131" spans="1:3" x14ac:dyDescent="0.45">
      <c r="A131"/>
      <c r="B131"/>
      <c r="C131"/>
    </row>
    <row r="132" spans="1:3" x14ac:dyDescent="0.45">
      <c r="A132"/>
      <c r="B132"/>
      <c r="C132"/>
    </row>
    <row r="133" spans="1:3" x14ac:dyDescent="0.45">
      <c r="A133"/>
      <c r="B133"/>
      <c r="C133"/>
    </row>
    <row r="134" spans="1:3" x14ac:dyDescent="0.45">
      <c r="A134"/>
      <c r="B134"/>
      <c r="C134"/>
    </row>
    <row r="135" spans="1:3" x14ac:dyDescent="0.45">
      <c r="A135"/>
      <c r="B135"/>
      <c r="C135"/>
    </row>
    <row r="136" spans="1:3" x14ac:dyDescent="0.45">
      <c r="A136"/>
      <c r="B136"/>
      <c r="C136"/>
    </row>
    <row r="137" spans="1:3" x14ac:dyDescent="0.45">
      <c r="A137"/>
      <c r="B137"/>
      <c r="C137"/>
    </row>
    <row r="138" spans="1:3" x14ac:dyDescent="0.45">
      <c r="A138"/>
      <c r="B138"/>
      <c r="C138"/>
    </row>
    <row r="139" spans="1:3" x14ac:dyDescent="0.45">
      <c r="A139"/>
      <c r="B139"/>
      <c r="C139"/>
    </row>
    <row r="140" spans="1:3" x14ac:dyDescent="0.45">
      <c r="A140"/>
      <c r="B140"/>
      <c r="C140"/>
    </row>
    <row r="141" spans="1:3" x14ac:dyDescent="0.45">
      <c r="A141"/>
      <c r="B141"/>
      <c r="C141"/>
    </row>
    <row r="142" spans="1:3" x14ac:dyDescent="0.45">
      <c r="A142"/>
      <c r="B142"/>
      <c r="C142"/>
    </row>
    <row r="143" spans="1:3" x14ac:dyDescent="0.45">
      <c r="A143"/>
      <c r="B143"/>
      <c r="C143"/>
    </row>
    <row r="144" spans="1:3" x14ac:dyDescent="0.45">
      <c r="A144"/>
      <c r="B144"/>
      <c r="C144"/>
    </row>
    <row r="145" spans="1:3" x14ac:dyDescent="0.45">
      <c r="A145"/>
      <c r="B145"/>
      <c r="C145"/>
    </row>
    <row r="146" spans="1:3" x14ac:dyDescent="0.45">
      <c r="A146"/>
      <c r="B146"/>
      <c r="C146"/>
    </row>
    <row r="147" spans="1:3" x14ac:dyDescent="0.45">
      <c r="A147"/>
      <c r="B147"/>
      <c r="C147"/>
    </row>
    <row r="148" spans="1:3" x14ac:dyDescent="0.45">
      <c r="A148"/>
      <c r="B148"/>
      <c r="C148"/>
    </row>
    <row r="149" spans="1:3" x14ac:dyDescent="0.45">
      <c r="A149"/>
    </row>
    <row r="150" spans="1:3" x14ac:dyDescent="0.45">
      <c r="A150"/>
    </row>
    <row r="151" spans="1:3" x14ac:dyDescent="0.45">
      <c r="A151"/>
    </row>
    <row r="152" spans="1:3" x14ac:dyDescent="0.45">
      <c r="A152"/>
    </row>
    <row r="153" spans="1:3" x14ac:dyDescent="0.45">
      <c r="A153"/>
    </row>
    <row r="154" spans="1:3" x14ac:dyDescent="0.45">
      <c r="A154"/>
    </row>
    <row r="155" spans="1:3" x14ac:dyDescent="0.45">
      <c r="A155"/>
    </row>
    <row r="156" spans="1:3" x14ac:dyDescent="0.45">
      <c r="A156"/>
    </row>
    <row r="157" spans="1:3" x14ac:dyDescent="0.45">
      <c r="A157"/>
    </row>
    <row r="158" spans="1:3" x14ac:dyDescent="0.45">
      <c r="A158"/>
    </row>
    <row r="159" spans="1:3" x14ac:dyDescent="0.45">
      <c r="A159"/>
    </row>
    <row r="160" spans="1:3" x14ac:dyDescent="0.45">
      <c r="A160"/>
    </row>
    <row r="161" spans="1:1" x14ac:dyDescent="0.45">
      <c r="A161"/>
    </row>
    <row r="162" spans="1:1" x14ac:dyDescent="0.45">
      <c r="A162"/>
    </row>
    <row r="163" spans="1:1" x14ac:dyDescent="0.45">
      <c r="A163"/>
    </row>
    <row r="164" spans="1:1" x14ac:dyDescent="0.45">
      <c r="A164"/>
    </row>
    <row r="165" spans="1:1" x14ac:dyDescent="0.45">
      <c r="A165"/>
    </row>
    <row r="166" spans="1:1" x14ac:dyDescent="0.45">
      <c r="A166"/>
    </row>
    <row r="167" spans="1:1" x14ac:dyDescent="0.45">
      <c r="A167"/>
    </row>
    <row r="168" spans="1:1" x14ac:dyDescent="0.45">
      <c r="A168"/>
    </row>
    <row r="169" spans="1:1" x14ac:dyDescent="0.45">
      <c r="A169"/>
    </row>
    <row r="170" spans="1:1" x14ac:dyDescent="0.45">
      <c r="A170"/>
    </row>
    <row r="171" spans="1:1" x14ac:dyDescent="0.45">
      <c r="A171"/>
    </row>
    <row r="172" spans="1:1" x14ac:dyDescent="0.45">
      <c r="A172"/>
    </row>
    <row r="173" spans="1:1" x14ac:dyDescent="0.45">
      <c r="A173"/>
    </row>
    <row r="174" spans="1:1" x14ac:dyDescent="0.45">
      <c r="A174"/>
    </row>
    <row r="175" spans="1:1" x14ac:dyDescent="0.45">
      <c r="A175"/>
    </row>
    <row r="176" spans="1:1" x14ac:dyDescent="0.45">
      <c r="A176"/>
    </row>
    <row r="177" spans="1:1" x14ac:dyDescent="0.45">
      <c r="A177"/>
    </row>
    <row r="178" spans="1:1" x14ac:dyDescent="0.45">
      <c r="A178"/>
    </row>
    <row r="179" spans="1:1" x14ac:dyDescent="0.45">
      <c r="A179"/>
    </row>
    <row r="180" spans="1:1" x14ac:dyDescent="0.45">
      <c r="A180"/>
    </row>
    <row r="181" spans="1:1" x14ac:dyDescent="0.45">
      <c r="A181"/>
    </row>
    <row r="182" spans="1:1" x14ac:dyDescent="0.45">
      <c r="A182"/>
    </row>
    <row r="183" spans="1:1" x14ac:dyDescent="0.45">
      <c r="A183"/>
    </row>
    <row r="184" spans="1:1" x14ac:dyDescent="0.45">
      <c r="A184"/>
    </row>
    <row r="185" spans="1:1" x14ac:dyDescent="0.45">
      <c r="A185"/>
    </row>
    <row r="186" spans="1:1" x14ac:dyDescent="0.45">
      <c r="A186"/>
    </row>
    <row r="187" spans="1:1" x14ac:dyDescent="0.45">
      <c r="A187"/>
    </row>
    <row r="188" spans="1:1" x14ac:dyDescent="0.45">
      <c r="A188"/>
    </row>
    <row r="189" spans="1:1" x14ac:dyDescent="0.45">
      <c r="A189"/>
    </row>
    <row r="190" spans="1:1" x14ac:dyDescent="0.45">
      <c r="A190"/>
    </row>
    <row r="191" spans="1:1" x14ac:dyDescent="0.45">
      <c r="A191"/>
    </row>
    <row r="192" spans="1:1" x14ac:dyDescent="0.45">
      <c r="A192"/>
    </row>
    <row r="193" spans="1:1" x14ac:dyDescent="0.45">
      <c r="A193"/>
    </row>
    <row r="194" spans="1:1" x14ac:dyDescent="0.45">
      <c r="A194"/>
    </row>
    <row r="195" spans="1:1" x14ac:dyDescent="0.45">
      <c r="A195"/>
    </row>
    <row r="196" spans="1:1" x14ac:dyDescent="0.45">
      <c r="A196"/>
    </row>
    <row r="197" spans="1:1" x14ac:dyDescent="0.45">
      <c r="A197"/>
    </row>
    <row r="198" spans="1:1" x14ac:dyDescent="0.45">
      <c r="A198"/>
    </row>
    <row r="199" spans="1:1" x14ac:dyDescent="0.45">
      <c r="A199"/>
    </row>
    <row r="200" spans="1:1" x14ac:dyDescent="0.45">
      <c r="A200"/>
    </row>
    <row r="201" spans="1:1" x14ac:dyDescent="0.45">
      <c r="A201"/>
    </row>
    <row r="202" spans="1:1" x14ac:dyDescent="0.45">
      <c r="A202"/>
    </row>
    <row r="203" spans="1:1" x14ac:dyDescent="0.45">
      <c r="A203"/>
    </row>
    <row r="204" spans="1:1" x14ac:dyDescent="0.45">
      <c r="A204"/>
    </row>
    <row r="205" spans="1:1" x14ac:dyDescent="0.45">
      <c r="A205"/>
    </row>
    <row r="206" spans="1:1" x14ac:dyDescent="0.45">
      <c r="A206"/>
    </row>
    <row r="207" spans="1:1" x14ac:dyDescent="0.45">
      <c r="A207"/>
    </row>
    <row r="208" spans="1:1" x14ac:dyDescent="0.45">
      <c r="A208"/>
    </row>
    <row r="209" spans="1:1" x14ac:dyDescent="0.45">
      <c r="A209"/>
    </row>
    <row r="210" spans="1:1" x14ac:dyDescent="0.45">
      <c r="A210"/>
    </row>
    <row r="211" spans="1:1" x14ac:dyDescent="0.45">
      <c r="A211"/>
    </row>
    <row r="212" spans="1:1" x14ac:dyDescent="0.45">
      <c r="A212"/>
    </row>
    <row r="213" spans="1:1" x14ac:dyDescent="0.45">
      <c r="A213"/>
    </row>
    <row r="214" spans="1:1" x14ac:dyDescent="0.45">
      <c r="A214"/>
    </row>
    <row r="215" spans="1:1" x14ac:dyDescent="0.45">
      <c r="A215"/>
    </row>
    <row r="216" spans="1:1" x14ac:dyDescent="0.45">
      <c r="A216"/>
    </row>
    <row r="217" spans="1:1" x14ac:dyDescent="0.45">
      <c r="A217"/>
    </row>
    <row r="218" spans="1:1" x14ac:dyDescent="0.45">
      <c r="A218"/>
    </row>
    <row r="219" spans="1:1" x14ac:dyDescent="0.45">
      <c r="A219"/>
    </row>
    <row r="220" spans="1:1" x14ac:dyDescent="0.45">
      <c r="A220"/>
    </row>
    <row r="221" spans="1:1" x14ac:dyDescent="0.45">
      <c r="A221"/>
    </row>
    <row r="222" spans="1:1" x14ac:dyDescent="0.45">
      <c r="A222"/>
    </row>
    <row r="223" spans="1:1" x14ac:dyDescent="0.45">
      <c r="A223"/>
    </row>
    <row r="224" spans="1:1" x14ac:dyDescent="0.45">
      <c r="A224"/>
    </row>
    <row r="225" spans="1:1" x14ac:dyDescent="0.45">
      <c r="A225"/>
    </row>
    <row r="226" spans="1:1" x14ac:dyDescent="0.45">
      <c r="A226"/>
    </row>
  </sheetData>
  <mergeCells count="1">
    <mergeCell ref="O28:P29"/>
  </mergeCells>
  <pageMargins left="0.70866141732283472" right="0.70866141732283472" top="0.74803149606299213" bottom="0.74803149606299213" header="0.31496062992125984" footer="0.31496062992125984"/>
  <pageSetup paperSize="8" scale="74" orientation="landscape" r:id="rId3"/>
  <headerFooter>
    <oddFooter>&amp;C&amp;D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FF00"/>
    <pageSetUpPr fitToPage="1"/>
  </sheetPr>
  <dimension ref="A1:K483"/>
  <sheetViews>
    <sheetView zoomScaleNormal="100" workbookViewId="0">
      <selection activeCell="G36" sqref="G36"/>
    </sheetView>
  </sheetViews>
  <sheetFormatPr baseColWidth="10" defaultColWidth="11.3984375" defaultRowHeight="13.9" x14ac:dyDescent="0.4"/>
  <cols>
    <col min="1" max="1" width="21" style="44" customWidth="1"/>
    <col min="2" max="2" width="19.59765625" style="44" customWidth="1"/>
    <col min="3" max="3" width="9.86328125" style="44" customWidth="1"/>
    <col min="4" max="4" width="21.86328125" style="44" customWidth="1"/>
    <col min="5" max="5" width="8.265625" style="44" customWidth="1"/>
    <col min="6" max="6" width="14.3984375" style="44" customWidth="1"/>
    <col min="7" max="7" width="38.86328125" style="44" customWidth="1"/>
    <col min="8" max="8" width="16.265625" style="44" customWidth="1"/>
    <col min="9" max="9" width="23.1328125" style="44" customWidth="1"/>
    <col min="10" max="10" width="21" style="44" customWidth="1"/>
    <col min="11" max="11" width="21.1328125" style="45" customWidth="1"/>
    <col min="12" max="12" width="4.59765625" style="44" customWidth="1"/>
    <col min="13" max="16384" width="11.3984375" style="44"/>
  </cols>
  <sheetData>
    <row r="1" spans="1:4" x14ac:dyDescent="0.4">
      <c r="A1" s="130" t="s">
        <v>517</v>
      </c>
      <c r="B1" s="132">
        <v>1</v>
      </c>
    </row>
    <row r="2" spans="1:4" x14ac:dyDescent="0.4">
      <c r="A2" s="130" t="s">
        <v>364</v>
      </c>
      <c r="B2" s="131" t="s">
        <v>614</v>
      </c>
    </row>
    <row r="3" spans="1:4" x14ac:dyDescent="0.4">
      <c r="A3" s="130" t="s">
        <v>522</v>
      </c>
      <c r="B3" s="131" t="s">
        <v>523</v>
      </c>
    </row>
    <row r="4" spans="1:4" x14ac:dyDescent="0.4">
      <c r="A4" s="130" t="s">
        <v>512</v>
      </c>
      <c r="B4" s="131" t="s">
        <v>614</v>
      </c>
    </row>
    <row r="5" spans="1:4" x14ac:dyDescent="0.4">
      <c r="A5" s="130" t="s">
        <v>519</v>
      </c>
      <c r="B5" s="132">
        <v>1</v>
      </c>
    </row>
    <row r="6" spans="1:4" x14ac:dyDescent="0.4">
      <c r="A6" s="130" t="s">
        <v>369</v>
      </c>
      <c r="B6" s="131" t="s">
        <v>523</v>
      </c>
    </row>
    <row r="8" spans="1:4" x14ac:dyDescent="0.4">
      <c r="A8" s="130" t="s">
        <v>803</v>
      </c>
      <c r="B8" s="131" t="s">
        <v>795</v>
      </c>
      <c r="C8" s="131" t="s">
        <v>821</v>
      </c>
      <c r="D8" s="131" t="s">
        <v>822</v>
      </c>
    </row>
    <row r="9" spans="1:4" x14ac:dyDescent="0.4">
      <c r="A9" s="132">
        <v>1</v>
      </c>
      <c r="B9" s="133">
        <v>0</v>
      </c>
      <c r="C9" s="133">
        <v>0.18000000000000005</v>
      </c>
      <c r="D9" s="133">
        <v>0.20000000000000007</v>
      </c>
    </row>
    <row r="10" spans="1:4" x14ac:dyDescent="0.4">
      <c r="A10" s="132">
        <v>2</v>
      </c>
      <c r="B10" s="133">
        <v>9.8591549295774641E-2</v>
      </c>
      <c r="C10" s="133">
        <v>0.17999999999999985</v>
      </c>
      <c r="D10" s="133">
        <v>0.19999999999999973</v>
      </c>
    </row>
    <row r="11" spans="1:4" x14ac:dyDescent="0.4">
      <c r="A11" s="132">
        <v>3</v>
      </c>
      <c r="B11" s="133">
        <v>0.11627906976744186</v>
      </c>
      <c r="C11" s="133">
        <v>0.17999999999999983</v>
      </c>
      <c r="D11" s="133">
        <v>0.19999999999999965</v>
      </c>
    </row>
    <row r="12" spans="1:4" x14ac:dyDescent="0.4">
      <c r="A12" s="132">
        <v>4</v>
      </c>
      <c r="B12" s="133">
        <v>0.13076923076923078</v>
      </c>
      <c r="C12" s="133">
        <v>0.1799999999999998</v>
      </c>
      <c r="D12" s="133">
        <v>0.19999999999999954</v>
      </c>
    </row>
    <row r="13" spans="1:4" x14ac:dyDescent="0.4">
      <c r="A13" s="132">
        <v>5</v>
      </c>
      <c r="B13" s="133">
        <v>0.11764705882352941</v>
      </c>
      <c r="C13" s="133">
        <v>0.17999999999999983</v>
      </c>
      <c r="D13" s="133">
        <v>0.19999999999999959</v>
      </c>
    </row>
    <row r="14" spans="1:4" x14ac:dyDescent="0.4">
      <c r="A14" s="132">
        <v>6</v>
      </c>
      <c r="B14" s="133">
        <v>0.17857142857142858</v>
      </c>
      <c r="C14" s="133">
        <v>0.17999999999999983</v>
      </c>
      <c r="D14" s="133">
        <v>0.19999999999999968</v>
      </c>
    </row>
    <row r="15" spans="1:4" x14ac:dyDescent="0.4">
      <c r="A15" s="132">
        <v>7</v>
      </c>
      <c r="B15" s="133">
        <v>0.15702479338842976</v>
      </c>
      <c r="C15" s="133">
        <v>0.1799999999999998</v>
      </c>
      <c r="D15" s="133">
        <v>0.19999999999999957</v>
      </c>
    </row>
    <row r="16" spans="1:4" x14ac:dyDescent="0.4">
      <c r="A16" s="132">
        <v>8</v>
      </c>
      <c r="B16" s="133">
        <v>9.166666666666666E-2</v>
      </c>
      <c r="C16" s="133">
        <v>0.1799999999999998</v>
      </c>
      <c r="D16" s="133">
        <v>0.19999999999999957</v>
      </c>
    </row>
    <row r="17" spans="1:11" x14ac:dyDescent="0.4">
      <c r="A17" s="132">
        <v>9</v>
      </c>
      <c r="B17" s="133">
        <v>7.8431372549019607E-2</v>
      </c>
      <c r="C17" s="133">
        <v>0.17999999999999983</v>
      </c>
      <c r="D17" s="133">
        <v>0.19999999999999959</v>
      </c>
    </row>
    <row r="18" spans="1:11" x14ac:dyDescent="0.4">
      <c r="A18" s="132">
        <v>10</v>
      </c>
      <c r="B18" s="133">
        <v>0.1</v>
      </c>
      <c r="C18" s="133">
        <v>0.1799999999999998</v>
      </c>
      <c r="D18" s="133">
        <v>0.19999999999999957</v>
      </c>
    </row>
    <row r="19" spans="1:11" x14ac:dyDescent="0.4">
      <c r="A19" s="132">
        <v>11</v>
      </c>
      <c r="B19" s="133">
        <v>0.184</v>
      </c>
      <c r="C19" s="133">
        <v>0.1799999999999998</v>
      </c>
      <c r="D19" s="133">
        <v>0.19999999999999954</v>
      </c>
    </row>
    <row r="20" spans="1:11" x14ac:dyDescent="0.4">
      <c r="A20" s="132">
        <v>12</v>
      </c>
      <c r="B20" s="133">
        <v>0.28776978417266186</v>
      </c>
      <c r="C20" s="133">
        <v>0.1799999999999998</v>
      </c>
      <c r="D20" s="133">
        <v>0.19999999999999951</v>
      </c>
    </row>
    <row r="21" spans="1:11" x14ac:dyDescent="0.4">
      <c r="A21" s="132">
        <v>13</v>
      </c>
      <c r="B21" s="133">
        <v>0.2446043165467626</v>
      </c>
      <c r="C21" s="133">
        <v>0.1799999999999998</v>
      </c>
      <c r="D21" s="133">
        <v>0.19999999999999951</v>
      </c>
    </row>
    <row r="22" spans="1:11" x14ac:dyDescent="0.4">
      <c r="A22" s="132">
        <v>14</v>
      </c>
      <c r="B22" s="133">
        <v>0.20863309352517986</v>
      </c>
      <c r="C22" s="133">
        <v>0.1799999999999998</v>
      </c>
      <c r="D22" s="133">
        <v>0.19999999999999951</v>
      </c>
    </row>
    <row r="23" spans="1:11" x14ac:dyDescent="0.4">
      <c r="A23" s="132">
        <v>15</v>
      </c>
      <c r="B23" s="133">
        <v>0.13274336283185842</v>
      </c>
      <c r="C23" s="133">
        <v>0.1799999999999998</v>
      </c>
      <c r="D23" s="133">
        <v>0.19999999999999957</v>
      </c>
    </row>
    <row r="24" spans="1:11" x14ac:dyDescent="0.4">
      <c r="A24" s="132">
        <v>16</v>
      </c>
      <c r="B24" s="133">
        <v>0.17117117117117117</v>
      </c>
      <c r="C24" s="133">
        <v>0.1799999999999998</v>
      </c>
      <c r="D24" s="133">
        <v>0.19999999999999957</v>
      </c>
    </row>
    <row r="25" spans="1:11" x14ac:dyDescent="0.4">
      <c r="A25" s="132">
        <v>17</v>
      </c>
      <c r="B25" s="133">
        <v>0.10810810810810811</v>
      </c>
      <c r="C25" s="133">
        <v>0.1799999999999998</v>
      </c>
      <c r="D25" s="133">
        <v>0.19999999999999957</v>
      </c>
    </row>
    <row r="26" spans="1:11" x14ac:dyDescent="0.4">
      <c r="A26" s="132">
        <v>18</v>
      </c>
      <c r="B26" s="133">
        <v>6.1224489795918366E-2</v>
      </c>
      <c r="C26" s="133">
        <v>0.17999999999999983</v>
      </c>
      <c r="D26" s="133">
        <v>0.19999999999999962</v>
      </c>
      <c r="K26" s="44"/>
    </row>
    <row r="27" spans="1:11" x14ac:dyDescent="0.4">
      <c r="A27" s="132">
        <v>19</v>
      </c>
      <c r="B27" s="133">
        <v>0.14285714285714285</v>
      </c>
      <c r="C27" s="133">
        <v>0.17999999999999983</v>
      </c>
      <c r="D27" s="133">
        <v>0.19999999999999965</v>
      </c>
      <c r="K27" s="44"/>
    </row>
    <row r="28" spans="1:11" x14ac:dyDescent="0.4">
      <c r="A28" s="132">
        <v>20</v>
      </c>
      <c r="B28" s="133">
        <v>0.18888888888888888</v>
      </c>
      <c r="C28" s="133">
        <v>0.17999999999999983</v>
      </c>
      <c r="D28" s="133">
        <v>0.19999999999999965</v>
      </c>
      <c r="K28" s="44"/>
    </row>
    <row r="29" spans="1:11" x14ac:dyDescent="0.4">
      <c r="A29" s="132">
        <v>22</v>
      </c>
      <c r="B29" s="133">
        <v>0.40277777777777779</v>
      </c>
      <c r="C29" s="133">
        <v>0.1799999999999998</v>
      </c>
      <c r="D29" s="133">
        <v>0.19999999999999951</v>
      </c>
      <c r="K29" s="44"/>
    </row>
    <row r="30" spans="1:11" x14ac:dyDescent="0.4">
      <c r="A30" s="132">
        <v>21</v>
      </c>
      <c r="B30" s="133">
        <v>0.26530612244897961</v>
      </c>
      <c r="C30" s="133">
        <v>0.1799999999999998</v>
      </c>
      <c r="D30" s="133">
        <v>0.19999999999999951</v>
      </c>
      <c r="K30" s="44"/>
    </row>
    <row r="31" spans="1:11" x14ac:dyDescent="0.4">
      <c r="A31" s="132">
        <v>23</v>
      </c>
      <c r="B31" s="133">
        <v>0.35483870967741937</v>
      </c>
      <c r="C31" s="133">
        <v>0.1799999999999998</v>
      </c>
      <c r="D31" s="133">
        <v>0.19999999999999954</v>
      </c>
      <c r="K31" s="44"/>
    </row>
    <row r="32" spans="1:11" x14ac:dyDescent="0.4">
      <c r="A32" s="132">
        <v>24</v>
      </c>
      <c r="B32" s="133">
        <v>0.35537190082644626</v>
      </c>
      <c r="C32" s="133">
        <v>0.1799999999999998</v>
      </c>
      <c r="D32" s="133">
        <v>0.19999999999999957</v>
      </c>
      <c r="K32" s="44"/>
    </row>
    <row r="33" spans="1:11" x14ac:dyDescent="0.4">
      <c r="A33" s="132">
        <v>25</v>
      </c>
      <c r="B33" s="133">
        <v>0.18811881188118812</v>
      </c>
      <c r="C33" s="133">
        <v>0.17999999999999983</v>
      </c>
      <c r="D33" s="133">
        <v>0.19999999999999959</v>
      </c>
      <c r="K33" s="44"/>
    </row>
    <row r="34" spans="1:11" x14ac:dyDescent="0.4">
      <c r="A34" s="132">
        <v>26</v>
      </c>
      <c r="B34" s="133">
        <v>0.24817518248175183</v>
      </c>
      <c r="C34" s="133">
        <v>0.1799999999999998</v>
      </c>
      <c r="D34" s="133">
        <v>0.19999999999999951</v>
      </c>
      <c r="K34" s="44"/>
    </row>
    <row r="35" spans="1:11" x14ac:dyDescent="0.4">
      <c r="A35" s="132">
        <v>27</v>
      </c>
      <c r="B35" s="133">
        <v>0.34453781512605042</v>
      </c>
      <c r="C35" s="133">
        <v>0.1799999999999998</v>
      </c>
      <c r="D35" s="133">
        <v>0.19999999999999957</v>
      </c>
      <c r="K35" s="44"/>
    </row>
    <row r="36" spans="1:11" x14ac:dyDescent="0.4">
      <c r="A36" s="132">
        <v>28</v>
      </c>
      <c r="B36" s="133">
        <v>0.24038461538461539</v>
      </c>
      <c r="C36" s="133">
        <v>0.17999999999999983</v>
      </c>
      <c r="D36" s="133">
        <v>0.19999999999999959</v>
      </c>
      <c r="K36" s="44"/>
    </row>
    <row r="37" spans="1:11" x14ac:dyDescent="0.4">
      <c r="A37" s="132">
        <v>29</v>
      </c>
      <c r="B37" s="133">
        <v>0.5</v>
      </c>
      <c r="C37" s="133">
        <v>0.18000000000000002</v>
      </c>
      <c r="D37" s="133">
        <v>0.20000000000000004</v>
      </c>
      <c r="K37" s="44"/>
    </row>
    <row r="38" spans="1:11" x14ac:dyDescent="0.4">
      <c r="A38" s="132" t="s">
        <v>375</v>
      </c>
      <c r="B38" s="133">
        <v>0.20205589463539994</v>
      </c>
      <c r="C38" s="133">
        <v>0.18000000000000113</v>
      </c>
      <c r="D38" s="133">
        <v>0.20000000000000145</v>
      </c>
      <c r="K38" s="44"/>
    </row>
    <row r="39" spans="1:11" ht="14.25" x14ac:dyDescent="0.45">
      <c r="C39"/>
      <c r="K39" s="44"/>
    </row>
    <row r="40" spans="1:11" ht="14.25" x14ac:dyDescent="0.45">
      <c r="C40"/>
      <c r="K40" s="44"/>
    </row>
    <row r="41" spans="1:11" ht="14.25" x14ac:dyDescent="0.45">
      <c r="C41"/>
      <c r="K41" s="44"/>
    </row>
    <row r="42" spans="1:11" ht="14.25" x14ac:dyDescent="0.45">
      <c r="C42"/>
      <c r="K42" s="44"/>
    </row>
    <row r="43" spans="1:11" ht="14.25" x14ac:dyDescent="0.45">
      <c r="C43"/>
      <c r="K43" s="44"/>
    </row>
    <row r="44" spans="1:11" ht="14.25" x14ac:dyDescent="0.45">
      <c r="C44"/>
    </row>
    <row r="45" spans="1:11" ht="14.25" x14ac:dyDescent="0.45">
      <c r="C45"/>
      <c r="K45" s="44"/>
    </row>
    <row r="46" spans="1:11" x14ac:dyDescent="0.4">
      <c r="A46" s="189" t="s">
        <v>517</v>
      </c>
      <c r="B46" s="193">
        <v>1</v>
      </c>
      <c r="K46" s="44"/>
    </row>
    <row r="47" spans="1:11" x14ac:dyDescent="0.4">
      <c r="A47" s="189" t="s">
        <v>364</v>
      </c>
      <c r="B47" s="196" t="s">
        <v>614</v>
      </c>
      <c r="K47" s="44"/>
    </row>
    <row r="48" spans="1:11" s="57" customFormat="1" x14ac:dyDescent="0.4">
      <c r="A48" s="189" t="s">
        <v>512</v>
      </c>
      <c r="B48" s="196" t="s">
        <v>614</v>
      </c>
    </row>
    <row r="49" spans="1:11" s="57" customFormat="1" x14ac:dyDescent="0.4">
      <c r="A49" s="189" t="s">
        <v>519</v>
      </c>
      <c r="B49" s="193">
        <v>1</v>
      </c>
    </row>
    <row r="50" spans="1:11" x14ac:dyDescent="0.4">
      <c r="A50" s="189" t="s">
        <v>521</v>
      </c>
      <c r="B50" s="196" t="s">
        <v>523</v>
      </c>
      <c r="K50" s="44"/>
    </row>
    <row r="51" spans="1:11" x14ac:dyDescent="0.4">
      <c r="A51" s="189" t="s">
        <v>368</v>
      </c>
      <c r="B51" s="196" t="s">
        <v>523</v>
      </c>
      <c r="K51" s="44"/>
    </row>
    <row r="52" spans="1:11" x14ac:dyDescent="0.4">
      <c r="K52" s="44"/>
    </row>
    <row r="53" spans="1:11" x14ac:dyDescent="0.4">
      <c r="A53" s="197" t="s">
        <v>374</v>
      </c>
      <c r="B53" s="209" t="s">
        <v>897</v>
      </c>
      <c r="K53" s="44"/>
    </row>
    <row r="54" spans="1:11" x14ac:dyDescent="0.4">
      <c r="A54" s="190" t="s">
        <v>955</v>
      </c>
      <c r="B54" s="208">
        <v>0.38775510204081631</v>
      </c>
      <c r="K54" s="44"/>
    </row>
    <row r="55" spans="1:11" x14ac:dyDescent="0.4">
      <c r="A55" s="190" t="s">
        <v>37</v>
      </c>
      <c r="B55" s="208">
        <v>0.35049019607843135</v>
      </c>
      <c r="K55" s="44"/>
    </row>
    <row r="56" spans="1:11" ht="14.25" x14ac:dyDescent="0.45">
      <c r="A56" s="190" t="s">
        <v>16</v>
      </c>
      <c r="B56" s="208">
        <v>0.28225806451612906</v>
      </c>
      <c r="D56"/>
      <c r="E56"/>
      <c r="F56"/>
      <c r="G56"/>
      <c r="K56" s="44"/>
    </row>
    <row r="57" spans="1:11" ht="14.25" x14ac:dyDescent="0.45">
      <c r="A57" s="190" t="s">
        <v>953</v>
      </c>
      <c r="B57" s="208">
        <v>0.27532467532467531</v>
      </c>
      <c r="D57"/>
      <c r="E57"/>
      <c r="F57"/>
      <c r="G57"/>
      <c r="K57" s="44"/>
    </row>
    <row r="58" spans="1:11" ht="14.25" x14ac:dyDescent="0.45">
      <c r="A58" s="190" t="s">
        <v>1</v>
      </c>
      <c r="B58" s="208">
        <v>0.27295492487479134</v>
      </c>
      <c r="D58"/>
      <c r="E58"/>
      <c r="F58"/>
      <c r="G58"/>
    </row>
    <row r="59" spans="1:11" ht="14.25" x14ac:dyDescent="0.45">
      <c r="A59" s="190" t="s">
        <v>954</v>
      </c>
      <c r="B59" s="208">
        <v>0.22857142857142856</v>
      </c>
      <c r="D59"/>
      <c r="E59"/>
      <c r="F59"/>
      <c r="G59"/>
    </row>
    <row r="60" spans="1:11" ht="14.25" x14ac:dyDescent="0.45">
      <c r="A60" s="190" t="s">
        <v>9</v>
      </c>
      <c r="B60" s="208">
        <v>0.18386023294509152</v>
      </c>
      <c r="D60"/>
      <c r="E60"/>
      <c r="F60"/>
      <c r="G60"/>
      <c r="K60" s="44"/>
    </row>
    <row r="61" spans="1:11" ht="14.25" x14ac:dyDescent="0.45">
      <c r="A61" s="190" t="s">
        <v>615</v>
      </c>
      <c r="B61" s="208">
        <v>0.16577540106951871</v>
      </c>
      <c r="D61"/>
      <c r="E61"/>
      <c r="F61"/>
      <c r="G61"/>
      <c r="K61" s="44"/>
    </row>
    <row r="62" spans="1:11" ht="14.25" x14ac:dyDescent="0.45">
      <c r="A62" s="190" t="s">
        <v>49</v>
      </c>
      <c r="B62" s="208">
        <v>0.16407982261640799</v>
      </c>
      <c r="D62"/>
      <c r="E62"/>
      <c r="F62"/>
      <c r="G62"/>
      <c r="K62" s="44"/>
    </row>
    <row r="63" spans="1:11" ht="14.25" x14ac:dyDescent="0.45">
      <c r="A63" s="190" t="s">
        <v>13</v>
      </c>
      <c r="B63" s="208">
        <v>0.14678899082568808</v>
      </c>
      <c r="D63"/>
      <c r="E63"/>
      <c r="F63"/>
      <c r="G63"/>
      <c r="K63" s="44"/>
    </row>
    <row r="64" spans="1:11" ht="14.25" x14ac:dyDescent="0.45">
      <c r="A64" s="190" t="s">
        <v>4</v>
      </c>
      <c r="B64" s="208">
        <v>7.7294685990338161E-2</v>
      </c>
      <c r="D64"/>
      <c r="E64"/>
      <c r="F64"/>
      <c r="G64"/>
      <c r="K64" s="44"/>
    </row>
    <row r="65" spans="1:11" ht="14.25" x14ac:dyDescent="0.45">
      <c r="A65" s="190" t="s">
        <v>433</v>
      </c>
      <c r="B65" s="208">
        <v>2.4242424242424242E-2</v>
      </c>
      <c r="D65"/>
      <c r="E65"/>
      <c r="F65"/>
      <c r="G65"/>
      <c r="K65" s="44"/>
    </row>
    <row r="66" spans="1:11" ht="14.25" x14ac:dyDescent="0.45">
      <c r="A66" s="190" t="s">
        <v>375</v>
      </c>
      <c r="B66" s="208">
        <v>0.20861633999611875</v>
      </c>
      <c r="D66"/>
      <c r="E66"/>
      <c r="F66"/>
      <c r="G66"/>
      <c r="K66" s="44"/>
    </row>
    <row r="67" spans="1:11" ht="14.25" x14ac:dyDescent="0.45">
      <c r="A67"/>
      <c r="B67"/>
      <c r="D67"/>
      <c r="E67"/>
      <c r="F67"/>
      <c r="G67"/>
      <c r="K67" s="44"/>
    </row>
    <row r="68" spans="1:11" ht="14.25" x14ac:dyDescent="0.45">
      <c r="D68"/>
      <c r="K68" s="44"/>
    </row>
    <row r="69" spans="1:11" x14ac:dyDescent="0.4">
      <c r="A69" s="189" t="s">
        <v>517</v>
      </c>
      <c r="B69" s="190">
        <v>1</v>
      </c>
      <c r="C69" s="57"/>
      <c r="K69" s="44"/>
    </row>
    <row r="70" spans="1:11" x14ac:dyDescent="0.4">
      <c r="A70" s="189" t="s">
        <v>364</v>
      </c>
      <c r="B70" s="191" t="s">
        <v>614</v>
      </c>
      <c r="K70" s="44"/>
    </row>
    <row r="71" spans="1:11" x14ac:dyDescent="0.4">
      <c r="A71" s="189" t="s">
        <v>518</v>
      </c>
      <c r="B71" s="191" t="s">
        <v>183</v>
      </c>
    </row>
    <row r="72" spans="1:11" x14ac:dyDescent="0.4">
      <c r="A72" s="189" t="s">
        <v>512</v>
      </c>
      <c r="B72" s="191" t="s">
        <v>614</v>
      </c>
    </row>
    <row r="73" spans="1:11" x14ac:dyDescent="0.4">
      <c r="A73" s="189" t="s">
        <v>521</v>
      </c>
      <c r="B73" s="191" t="s">
        <v>523</v>
      </c>
      <c r="D73" s="57"/>
    </row>
    <row r="74" spans="1:11" x14ac:dyDescent="0.4">
      <c r="A74" s="189" t="s">
        <v>515</v>
      </c>
      <c r="B74" s="191" t="s">
        <v>523</v>
      </c>
    </row>
    <row r="76" spans="1:11" x14ac:dyDescent="0.4">
      <c r="A76" s="189" t="s">
        <v>374</v>
      </c>
      <c r="B76" s="204" t="s">
        <v>827</v>
      </c>
      <c r="C76" s="204" t="s">
        <v>828</v>
      </c>
    </row>
    <row r="77" spans="1:11" x14ac:dyDescent="0.4">
      <c r="A77" s="190" t="s">
        <v>1</v>
      </c>
      <c r="B77" s="203">
        <v>726</v>
      </c>
      <c r="C77" s="203">
        <v>173</v>
      </c>
    </row>
    <row r="78" spans="1:11" x14ac:dyDescent="0.4">
      <c r="A78" s="202" t="s">
        <v>186</v>
      </c>
      <c r="B78" s="203">
        <v>239</v>
      </c>
      <c r="C78" s="203">
        <v>57</v>
      </c>
    </row>
    <row r="79" spans="1:11" x14ac:dyDescent="0.4">
      <c r="A79" s="202" t="s">
        <v>71</v>
      </c>
      <c r="B79" s="203">
        <v>45</v>
      </c>
      <c r="C79" s="203">
        <v>15</v>
      </c>
    </row>
    <row r="80" spans="1:11" ht="14.25" x14ac:dyDescent="0.45">
      <c r="A80" s="202" t="s">
        <v>56</v>
      </c>
      <c r="B80" s="203">
        <v>170</v>
      </c>
      <c r="C80" s="203">
        <v>15</v>
      </c>
      <c r="D80"/>
      <c r="E80"/>
      <c r="F80"/>
    </row>
    <row r="81" spans="1:6" ht="14.25" x14ac:dyDescent="0.45">
      <c r="A81" s="202" t="s">
        <v>182</v>
      </c>
      <c r="B81" s="203">
        <v>8</v>
      </c>
      <c r="C81" s="203">
        <v>7</v>
      </c>
      <c r="D81"/>
      <c r="E81"/>
      <c r="F81"/>
    </row>
    <row r="82" spans="1:6" ht="14.25" x14ac:dyDescent="0.45">
      <c r="A82" s="202" t="s">
        <v>244</v>
      </c>
      <c r="B82" s="203">
        <v>2</v>
      </c>
      <c r="C82" s="203">
        <v>6</v>
      </c>
      <c r="D82" s="25"/>
      <c r="E82"/>
      <c r="F82"/>
    </row>
    <row r="83" spans="1:6" ht="14.25" x14ac:dyDescent="0.45">
      <c r="A83" s="202" t="s">
        <v>6</v>
      </c>
      <c r="B83" s="203">
        <v>27</v>
      </c>
      <c r="C83" s="203">
        <v>5</v>
      </c>
      <c r="D83"/>
      <c r="E83"/>
      <c r="F83"/>
    </row>
    <row r="84" spans="1:6" ht="14.25" x14ac:dyDescent="0.45">
      <c r="A84" s="202" t="s">
        <v>65</v>
      </c>
      <c r="B84" s="203">
        <v>32</v>
      </c>
      <c r="C84" s="203">
        <v>4</v>
      </c>
      <c r="D84"/>
      <c r="E84"/>
      <c r="F84"/>
    </row>
    <row r="85" spans="1:6" ht="14.25" x14ac:dyDescent="0.45">
      <c r="A85" s="202" t="s">
        <v>75</v>
      </c>
      <c r="B85" s="203">
        <v>10</v>
      </c>
      <c r="C85" s="203">
        <v>4</v>
      </c>
      <c r="D85"/>
      <c r="E85"/>
      <c r="F85"/>
    </row>
    <row r="86" spans="1:6" ht="14.25" x14ac:dyDescent="0.45">
      <c r="A86" s="202" t="s">
        <v>98</v>
      </c>
      <c r="B86" s="203">
        <v>1</v>
      </c>
      <c r="C86" s="203">
        <v>4</v>
      </c>
      <c r="D86"/>
      <c r="E86"/>
      <c r="F86"/>
    </row>
    <row r="87" spans="1:6" ht="14.25" x14ac:dyDescent="0.45">
      <c r="A87" s="202" t="s">
        <v>72</v>
      </c>
      <c r="B87" s="203">
        <v>18</v>
      </c>
      <c r="C87" s="203">
        <v>4</v>
      </c>
      <c r="D87"/>
      <c r="E87"/>
      <c r="F87"/>
    </row>
    <row r="88" spans="1:6" ht="14.25" x14ac:dyDescent="0.45">
      <c r="A88" s="202" t="s">
        <v>860</v>
      </c>
      <c r="B88" s="203">
        <v>5</v>
      </c>
      <c r="C88" s="203">
        <v>3</v>
      </c>
      <c r="D88"/>
      <c r="E88"/>
      <c r="F88"/>
    </row>
    <row r="89" spans="1:6" ht="14.25" x14ac:dyDescent="0.45">
      <c r="A89" s="202" t="s">
        <v>107</v>
      </c>
      <c r="B89" s="203">
        <v>6</v>
      </c>
      <c r="C89" s="203">
        <v>3</v>
      </c>
      <c r="D89"/>
      <c r="E89"/>
      <c r="F89"/>
    </row>
    <row r="90" spans="1:6" ht="14.25" x14ac:dyDescent="0.45">
      <c r="A90" s="202" t="s">
        <v>293</v>
      </c>
      <c r="B90" s="203">
        <v>2</v>
      </c>
      <c r="C90" s="203">
        <v>3</v>
      </c>
      <c r="D90"/>
      <c r="E90"/>
      <c r="F90"/>
    </row>
    <row r="91" spans="1:6" ht="14.25" x14ac:dyDescent="0.45">
      <c r="A91" s="202" t="s">
        <v>554</v>
      </c>
      <c r="B91" s="203">
        <v>6</v>
      </c>
      <c r="C91" s="203">
        <v>3</v>
      </c>
      <c r="D91"/>
      <c r="E91"/>
      <c r="F91"/>
    </row>
    <row r="92" spans="1:6" ht="14.25" x14ac:dyDescent="0.45">
      <c r="A92" s="202" t="s">
        <v>853</v>
      </c>
      <c r="B92" s="203">
        <v>2</v>
      </c>
      <c r="C92" s="203">
        <v>2</v>
      </c>
      <c r="D92"/>
      <c r="E92"/>
      <c r="F92"/>
    </row>
    <row r="93" spans="1:6" ht="14.25" x14ac:dyDescent="0.45">
      <c r="A93" s="202" t="s">
        <v>170</v>
      </c>
      <c r="B93" s="203">
        <v>28</v>
      </c>
      <c r="C93" s="203">
        <v>2</v>
      </c>
      <c r="D93"/>
    </row>
    <row r="94" spans="1:6" ht="14.25" x14ac:dyDescent="0.45">
      <c r="A94" s="202" t="s">
        <v>918</v>
      </c>
      <c r="B94" s="203">
        <v>0</v>
      </c>
      <c r="C94" s="203">
        <v>2</v>
      </c>
      <c r="D94"/>
    </row>
    <row r="95" spans="1:6" x14ac:dyDescent="0.4">
      <c r="A95" s="202" t="s">
        <v>563</v>
      </c>
      <c r="B95" s="203">
        <v>13</v>
      </c>
      <c r="C95" s="203">
        <v>2</v>
      </c>
    </row>
    <row r="96" spans="1:6" x14ac:dyDescent="0.4">
      <c r="A96" s="202" t="s">
        <v>926</v>
      </c>
      <c r="B96" s="203">
        <v>11</v>
      </c>
      <c r="C96" s="203">
        <v>2</v>
      </c>
    </row>
    <row r="97" spans="1:5" x14ac:dyDescent="0.4">
      <c r="A97" s="202" t="s">
        <v>854</v>
      </c>
      <c r="B97" s="203">
        <v>0</v>
      </c>
      <c r="C97" s="203">
        <v>1</v>
      </c>
    </row>
    <row r="98" spans="1:5" x14ac:dyDescent="0.4">
      <c r="A98" s="202" t="s">
        <v>845</v>
      </c>
      <c r="B98" s="203">
        <v>18</v>
      </c>
      <c r="C98" s="203">
        <v>1</v>
      </c>
    </row>
    <row r="99" spans="1:5" x14ac:dyDescent="0.4">
      <c r="A99" s="202" t="s">
        <v>81</v>
      </c>
      <c r="B99" s="203">
        <v>0</v>
      </c>
      <c r="C99" s="203">
        <v>1</v>
      </c>
    </row>
    <row r="100" spans="1:5" x14ac:dyDescent="0.4">
      <c r="A100" s="202" t="s">
        <v>815</v>
      </c>
      <c r="B100" s="203">
        <v>0</v>
      </c>
      <c r="C100" s="203">
        <v>1</v>
      </c>
    </row>
    <row r="101" spans="1:5" x14ac:dyDescent="0.4">
      <c r="A101" s="202" t="s">
        <v>485</v>
      </c>
      <c r="B101" s="203">
        <v>1</v>
      </c>
      <c r="C101" s="203">
        <v>1</v>
      </c>
    </row>
    <row r="102" spans="1:5" ht="14.25" x14ac:dyDescent="0.45">
      <c r="A102" s="206" t="s">
        <v>841</v>
      </c>
      <c r="B102" s="205">
        <v>1</v>
      </c>
      <c r="C102" s="205">
        <v>1</v>
      </c>
      <c r="D102"/>
      <c r="E102"/>
    </row>
    <row r="103" spans="1:5" ht="14.25" x14ac:dyDescent="0.45">
      <c r="A103" s="202" t="s">
        <v>155</v>
      </c>
      <c r="B103" s="203">
        <v>0</v>
      </c>
      <c r="C103" s="203">
        <v>1</v>
      </c>
      <c r="D103"/>
      <c r="E103"/>
    </row>
    <row r="104" spans="1:5" ht="14.25" x14ac:dyDescent="0.45">
      <c r="A104" s="202" t="s">
        <v>179</v>
      </c>
      <c r="B104" s="203">
        <v>9</v>
      </c>
      <c r="C104" s="203">
        <v>1</v>
      </c>
      <c r="D104"/>
      <c r="E104"/>
    </row>
    <row r="105" spans="1:5" ht="14.25" x14ac:dyDescent="0.45">
      <c r="A105" s="202" t="s">
        <v>441</v>
      </c>
      <c r="B105" s="203">
        <v>0</v>
      </c>
      <c r="C105" s="203">
        <v>1</v>
      </c>
      <c r="D105"/>
      <c r="E105"/>
    </row>
    <row r="106" spans="1:5" ht="14.25" x14ac:dyDescent="0.45">
      <c r="A106" s="202" t="s">
        <v>156</v>
      </c>
      <c r="B106" s="203">
        <v>2</v>
      </c>
      <c r="C106" s="203">
        <v>1</v>
      </c>
      <c r="D106" s="46"/>
      <c r="E106"/>
    </row>
    <row r="107" spans="1:5" ht="14.25" x14ac:dyDescent="0.45">
      <c r="A107" s="202" t="s">
        <v>713</v>
      </c>
      <c r="B107" s="203">
        <v>0</v>
      </c>
      <c r="C107" s="203">
        <v>1</v>
      </c>
      <c r="D107" s="46"/>
      <c r="E107"/>
    </row>
    <row r="108" spans="1:5" ht="14.25" x14ac:dyDescent="0.45">
      <c r="A108" s="202" t="s">
        <v>408</v>
      </c>
      <c r="B108" s="203">
        <v>6</v>
      </c>
      <c r="C108" s="203">
        <v>1</v>
      </c>
      <c r="D108" s="46"/>
      <c r="E108"/>
    </row>
    <row r="109" spans="1:5" ht="14.25" x14ac:dyDescent="0.45">
      <c r="A109" s="202" t="s">
        <v>652</v>
      </c>
      <c r="B109" s="203">
        <v>0</v>
      </c>
      <c r="C109" s="203">
        <v>1</v>
      </c>
      <c r="D109" s="46"/>
      <c r="E109"/>
    </row>
    <row r="110" spans="1:5" ht="14.25" x14ac:dyDescent="0.45">
      <c r="A110" s="202" t="s">
        <v>1040</v>
      </c>
      <c r="B110" s="203">
        <v>0</v>
      </c>
      <c r="C110" s="203">
        <v>1</v>
      </c>
      <c r="D110" s="46"/>
      <c r="E110"/>
    </row>
    <row r="111" spans="1:5" ht="14.25" x14ac:dyDescent="0.45">
      <c r="A111" s="202" t="s">
        <v>796</v>
      </c>
      <c r="B111" s="203">
        <v>5</v>
      </c>
      <c r="C111" s="203">
        <v>1</v>
      </c>
      <c r="D111" s="46"/>
      <c r="E111"/>
    </row>
    <row r="112" spans="1:5" ht="14.25" x14ac:dyDescent="0.45">
      <c r="A112" s="202" t="s">
        <v>722</v>
      </c>
      <c r="B112" s="203">
        <v>3</v>
      </c>
      <c r="C112" s="203">
        <v>1</v>
      </c>
      <c r="D112" s="46"/>
      <c r="E112"/>
    </row>
    <row r="113" spans="1:6" ht="14.25" x14ac:dyDescent="0.45">
      <c r="A113" s="202" t="s">
        <v>868</v>
      </c>
      <c r="B113" s="203">
        <v>0</v>
      </c>
      <c r="C113" s="203">
        <v>1</v>
      </c>
      <c r="D113" s="46"/>
      <c r="E113"/>
    </row>
    <row r="114" spans="1:6" ht="14.25" x14ac:dyDescent="0.45">
      <c r="A114" s="202" t="s">
        <v>726</v>
      </c>
      <c r="B114" s="203">
        <v>0</v>
      </c>
      <c r="C114" s="203">
        <v>1</v>
      </c>
      <c r="D114" s="46"/>
      <c r="E114"/>
    </row>
    <row r="115" spans="1:6" ht="14.25" x14ac:dyDescent="0.45">
      <c r="A115" s="202" t="s">
        <v>910</v>
      </c>
      <c r="B115" s="203">
        <v>0</v>
      </c>
      <c r="C115" s="203">
        <v>1</v>
      </c>
      <c r="D115" s="46"/>
      <c r="E115"/>
    </row>
    <row r="116" spans="1:6" ht="14.25" x14ac:dyDescent="0.45">
      <c r="A116" s="202" t="s">
        <v>394</v>
      </c>
      <c r="B116" s="203">
        <v>2</v>
      </c>
      <c r="C116" s="203">
        <v>1</v>
      </c>
      <c r="D116" s="46"/>
      <c r="E116"/>
    </row>
    <row r="117" spans="1:6" ht="14.25" x14ac:dyDescent="0.45">
      <c r="A117" s="202" t="s">
        <v>95</v>
      </c>
      <c r="B117" s="203">
        <v>2</v>
      </c>
      <c r="C117" s="203">
        <v>1</v>
      </c>
      <c r="D117" s="46"/>
      <c r="E117"/>
    </row>
    <row r="118" spans="1:6" ht="14.25" x14ac:dyDescent="0.45">
      <c r="A118" s="202" t="s">
        <v>123</v>
      </c>
      <c r="B118" s="203">
        <v>3</v>
      </c>
      <c r="C118" s="203">
        <v>1</v>
      </c>
      <c r="D118" s="46"/>
      <c r="E118"/>
    </row>
    <row r="119" spans="1:6" ht="14.25" x14ac:dyDescent="0.45">
      <c r="A119" s="202" t="s">
        <v>590</v>
      </c>
      <c r="B119" s="203">
        <v>9</v>
      </c>
      <c r="C119" s="203">
        <v>1</v>
      </c>
      <c r="D119" s="46"/>
      <c r="E119"/>
    </row>
    <row r="120" spans="1:6" ht="14.25" x14ac:dyDescent="0.45">
      <c r="A120" s="202" t="s">
        <v>647</v>
      </c>
      <c r="B120" s="203">
        <v>17</v>
      </c>
      <c r="C120" s="203">
        <v>1</v>
      </c>
      <c r="D120" s="46"/>
      <c r="E120"/>
    </row>
    <row r="121" spans="1:6" ht="14.25" x14ac:dyDescent="0.45">
      <c r="A121" s="202" t="s">
        <v>1044</v>
      </c>
      <c r="B121" s="203">
        <v>1</v>
      </c>
      <c r="C121" s="203">
        <v>1</v>
      </c>
      <c r="D121" s="46"/>
      <c r="E121"/>
    </row>
    <row r="122" spans="1:6" ht="14.25" x14ac:dyDescent="0.45">
      <c r="A122" s="202" t="s">
        <v>1009</v>
      </c>
      <c r="B122" s="203">
        <v>2</v>
      </c>
      <c r="C122" s="203">
        <v>1</v>
      </c>
      <c r="D122" s="46"/>
      <c r="E122"/>
    </row>
    <row r="123" spans="1:6" ht="14.25" x14ac:dyDescent="0.45">
      <c r="A123" s="202" t="s">
        <v>105</v>
      </c>
      <c r="B123" s="203">
        <v>8</v>
      </c>
      <c r="C123" s="203">
        <v>1</v>
      </c>
      <c r="D123"/>
      <c r="E123"/>
    </row>
    <row r="124" spans="1:6" ht="14.25" x14ac:dyDescent="0.45">
      <c r="A124" s="202" t="s">
        <v>46</v>
      </c>
      <c r="B124" s="203">
        <v>2</v>
      </c>
      <c r="C124" s="203">
        <v>1</v>
      </c>
      <c r="D124"/>
      <c r="E124"/>
    </row>
    <row r="125" spans="1:6" ht="14.25" x14ac:dyDescent="0.45">
      <c r="A125" s="206" t="s">
        <v>117</v>
      </c>
      <c r="B125" s="205">
        <v>10</v>
      </c>
      <c r="C125" s="205">
        <v>1</v>
      </c>
      <c r="D125"/>
      <c r="E125"/>
    </row>
    <row r="126" spans="1:6" ht="14.25" x14ac:dyDescent="0.45">
      <c r="A126" s="202" t="s">
        <v>115</v>
      </c>
      <c r="B126" s="203">
        <v>0</v>
      </c>
      <c r="C126" s="203">
        <v>1</v>
      </c>
      <c r="D126"/>
      <c r="E126"/>
    </row>
    <row r="127" spans="1:6" ht="14.25" x14ac:dyDescent="0.45">
      <c r="A127" s="190" t="s">
        <v>9</v>
      </c>
      <c r="B127" s="203">
        <v>588</v>
      </c>
      <c r="C127" s="203">
        <v>164</v>
      </c>
      <c r="D127"/>
      <c r="E127"/>
      <c r="F127"/>
    </row>
    <row r="128" spans="1:6" ht="14.25" x14ac:dyDescent="0.45">
      <c r="A128" s="202" t="s">
        <v>796</v>
      </c>
      <c r="B128" s="203">
        <v>73</v>
      </c>
      <c r="C128" s="203">
        <v>14</v>
      </c>
      <c r="D128"/>
      <c r="E128"/>
      <c r="F128"/>
    </row>
    <row r="129" spans="1:6" ht="14.25" x14ac:dyDescent="0.45">
      <c r="A129" s="202" t="s">
        <v>174</v>
      </c>
      <c r="B129" s="203">
        <v>26</v>
      </c>
      <c r="C129" s="203">
        <v>13</v>
      </c>
      <c r="D129"/>
      <c r="E129"/>
      <c r="F129"/>
    </row>
    <row r="130" spans="1:6" ht="14.25" x14ac:dyDescent="0.45">
      <c r="A130" s="202" t="s">
        <v>352</v>
      </c>
      <c r="B130" s="203">
        <v>13</v>
      </c>
      <c r="C130" s="203">
        <v>8</v>
      </c>
      <c r="D130"/>
      <c r="E130"/>
      <c r="F130"/>
    </row>
    <row r="131" spans="1:6" ht="14.25" x14ac:dyDescent="0.45">
      <c r="A131" s="202" t="s">
        <v>846</v>
      </c>
      <c r="B131" s="203">
        <v>13</v>
      </c>
      <c r="C131" s="203">
        <v>8</v>
      </c>
      <c r="D131"/>
      <c r="E131"/>
      <c r="F131"/>
    </row>
    <row r="132" spans="1:6" ht="14.25" x14ac:dyDescent="0.45">
      <c r="A132" s="202" t="s">
        <v>912</v>
      </c>
      <c r="B132" s="203">
        <v>2</v>
      </c>
      <c r="C132" s="203">
        <v>8</v>
      </c>
      <c r="D132"/>
      <c r="E132"/>
      <c r="F132"/>
    </row>
    <row r="133" spans="1:6" ht="14.25" x14ac:dyDescent="0.45">
      <c r="A133" s="202" t="s">
        <v>6</v>
      </c>
      <c r="B133" s="203">
        <v>52</v>
      </c>
      <c r="C133" s="203">
        <v>8</v>
      </c>
      <c r="D133"/>
      <c r="E133"/>
      <c r="F133"/>
    </row>
    <row r="134" spans="1:6" x14ac:dyDescent="0.4">
      <c r="A134" s="202" t="s">
        <v>550</v>
      </c>
      <c r="B134" s="203">
        <v>61</v>
      </c>
      <c r="C134" s="203">
        <v>7</v>
      </c>
    </row>
    <row r="135" spans="1:6" x14ac:dyDescent="0.4">
      <c r="A135" s="202" t="s">
        <v>683</v>
      </c>
      <c r="B135" s="203">
        <v>8</v>
      </c>
      <c r="C135" s="203">
        <v>6</v>
      </c>
    </row>
    <row r="136" spans="1:6" x14ac:dyDescent="0.4">
      <c r="A136" s="202" t="s">
        <v>384</v>
      </c>
      <c r="B136" s="203">
        <v>5</v>
      </c>
      <c r="C136" s="203">
        <v>5</v>
      </c>
    </row>
    <row r="137" spans="1:6" x14ac:dyDescent="0.4">
      <c r="A137" s="202" t="s">
        <v>1003</v>
      </c>
      <c r="B137" s="203">
        <v>54</v>
      </c>
      <c r="C137" s="203">
        <v>5</v>
      </c>
    </row>
    <row r="138" spans="1:6" x14ac:dyDescent="0.4">
      <c r="A138" s="206" t="s">
        <v>117</v>
      </c>
      <c r="B138" s="205">
        <v>2</v>
      </c>
      <c r="C138" s="205">
        <v>5</v>
      </c>
    </row>
    <row r="139" spans="1:6" x14ac:dyDescent="0.4">
      <c r="A139" s="202" t="s">
        <v>871</v>
      </c>
      <c r="B139" s="203">
        <v>1</v>
      </c>
      <c r="C139" s="203">
        <v>5</v>
      </c>
    </row>
    <row r="140" spans="1:6" x14ac:dyDescent="0.4">
      <c r="A140" s="202" t="s">
        <v>919</v>
      </c>
      <c r="B140" s="203">
        <v>14</v>
      </c>
      <c r="C140" s="203">
        <v>4</v>
      </c>
    </row>
    <row r="141" spans="1:6" x14ac:dyDescent="0.4">
      <c r="A141" s="202" t="s">
        <v>938</v>
      </c>
      <c r="B141" s="203">
        <v>11</v>
      </c>
      <c r="C141" s="203">
        <v>4</v>
      </c>
    </row>
    <row r="142" spans="1:6" x14ac:dyDescent="0.4">
      <c r="A142" s="202" t="s">
        <v>875</v>
      </c>
      <c r="B142" s="203">
        <v>1</v>
      </c>
      <c r="C142" s="203">
        <v>4</v>
      </c>
    </row>
    <row r="143" spans="1:6" x14ac:dyDescent="0.4">
      <c r="A143" s="202" t="s">
        <v>47</v>
      </c>
      <c r="B143" s="203">
        <v>4</v>
      </c>
      <c r="C143" s="203">
        <v>3</v>
      </c>
    </row>
    <row r="144" spans="1:6" x14ac:dyDescent="0.4">
      <c r="A144" s="202" t="s">
        <v>940</v>
      </c>
      <c r="B144" s="203">
        <v>0</v>
      </c>
      <c r="C144" s="203">
        <v>3</v>
      </c>
    </row>
    <row r="145" spans="1:3" x14ac:dyDescent="0.4">
      <c r="A145" s="202" t="s">
        <v>115</v>
      </c>
      <c r="B145" s="203">
        <v>4</v>
      </c>
      <c r="C145" s="203">
        <v>3</v>
      </c>
    </row>
    <row r="146" spans="1:3" x14ac:dyDescent="0.4">
      <c r="A146" s="202" t="s">
        <v>611</v>
      </c>
      <c r="B146" s="203">
        <v>46</v>
      </c>
      <c r="C146" s="203">
        <v>3</v>
      </c>
    </row>
    <row r="147" spans="1:3" x14ac:dyDescent="0.4">
      <c r="A147" s="202" t="s">
        <v>988</v>
      </c>
      <c r="B147" s="203">
        <v>12</v>
      </c>
      <c r="C147" s="203">
        <v>3</v>
      </c>
    </row>
    <row r="148" spans="1:3" x14ac:dyDescent="0.4">
      <c r="A148" s="202" t="s">
        <v>120</v>
      </c>
      <c r="B148" s="203">
        <v>20</v>
      </c>
      <c r="C148" s="203">
        <v>3</v>
      </c>
    </row>
    <row r="149" spans="1:3" x14ac:dyDescent="0.4">
      <c r="A149" s="202" t="s">
        <v>831</v>
      </c>
      <c r="B149" s="203">
        <v>3</v>
      </c>
      <c r="C149" s="203">
        <v>2</v>
      </c>
    </row>
    <row r="150" spans="1:3" x14ac:dyDescent="0.4">
      <c r="A150" s="202" t="s">
        <v>902</v>
      </c>
      <c r="B150" s="203">
        <v>4</v>
      </c>
      <c r="C150" s="203">
        <v>2</v>
      </c>
    </row>
    <row r="151" spans="1:3" x14ac:dyDescent="0.4">
      <c r="A151" s="202" t="s">
        <v>93</v>
      </c>
      <c r="B151" s="203">
        <v>5</v>
      </c>
      <c r="C151" s="203">
        <v>2</v>
      </c>
    </row>
    <row r="152" spans="1:3" x14ac:dyDescent="0.4">
      <c r="A152" s="202" t="s">
        <v>1007</v>
      </c>
      <c r="B152" s="203">
        <v>6</v>
      </c>
      <c r="C152" s="203">
        <v>2</v>
      </c>
    </row>
    <row r="153" spans="1:3" x14ac:dyDescent="0.4">
      <c r="A153" s="202" t="s">
        <v>87</v>
      </c>
      <c r="B153" s="203">
        <v>0</v>
      </c>
      <c r="C153" s="203">
        <v>1</v>
      </c>
    </row>
    <row r="154" spans="1:3" x14ac:dyDescent="0.4">
      <c r="A154" s="202" t="s">
        <v>986</v>
      </c>
      <c r="B154" s="203">
        <v>2</v>
      </c>
      <c r="C154" s="203">
        <v>1</v>
      </c>
    </row>
    <row r="155" spans="1:3" x14ac:dyDescent="0.4">
      <c r="A155" s="202" t="s">
        <v>186</v>
      </c>
      <c r="B155" s="203">
        <v>0</v>
      </c>
      <c r="C155" s="203">
        <v>1</v>
      </c>
    </row>
    <row r="156" spans="1:3" x14ac:dyDescent="0.4">
      <c r="A156" s="202" t="s">
        <v>245</v>
      </c>
      <c r="B156" s="203">
        <v>6</v>
      </c>
      <c r="C156" s="203">
        <v>1</v>
      </c>
    </row>
    <row r="157" spans="1:3" x14ac:dyDescent="0.4">
      <c r="A157" s="202" t="s">
        <v>1001</v>
      </c>
      <c r="B157" s="203">
        <v>0</v>
      </c>
      <c r="C157" s="203">
        <v>1</v>
      </c>
    </row>
    <row r="158" spans="1:3" x14ac:dyDescent="0.4">
      <c r="A158" s="202" t="s">
        <v>800</v>
      </c>
      <c r="B158" s="203">
        <v>0</v>
      </c>
      <c r="C158" s="203">
        <v>1</v>
      </c>
    </row>
    <row r="159" spans="1:3" x14ac:dyDescent="0.4">
      <c r="A159" s="202" t="s">
        <v>928</v>
      </c>
      <c r="B159" s="203">
        <v>0</v>
      </c>
      <c r="C159" s="203">
        <v>1</v>
      </c>
    </row>
    <row r="160" spans="1:3" x14ac:dyDescent="0.4">
      <c r="A160" s="202" t="s">
        <v>633</v>
      </c>
      <c r="B160" s="203">
        <v>0</v>
      </c>
      <c r="C160" s="203">
        <v>1</v>
      </c>
    </row>
    <row r="161" spans="1:3" x14ac:dyDescent="0.4">
      <c r="A161" s="202" t="s">
        <v>979</v>
      </c>
      <c r="B161" s="203">
        <v>4</v>
      </c>
      <c r="C161" s="203">
        <v>1</v>
      </c>
    </row>
    <row r="162" spans="1:3" x14ac:dyDescent="0.4">
      <c r="A162" s="202" t="s">
        <v>833</v>
      </c>
      <c r="B162" s="203">
        <v>19</v>
      </c>
      <c r="C162" s="203">
        <v>1</v>
      </c>
    </row>
    <row r="163" spans="1:3" x14ac:dyDescent="0.4">
      <c r="A163" s="202" t="s">
        <v>999</v>
      </c>
      <c r="B163" s="203">
        <v>10</v>
      </c>
      <c r="C163" s="203">
        <v>1</v>
      </c>
    </row>
    <row r="164" spans="1:3" x14ac:dyDescent="0.4">
      <c r="A164" s="202" t="s">
        <v>852</v>
      </c>
      <c r="B164" s="203">
        <v>0</v>
      </c>
      <c r="C164" s="203">
        <v>1</v>
      </c>
    </row>
    <row r="165" spans="1:3" x14ac:dyDescent="0.4">
      <c r="A165" s="202" t="s">
        <v>1002</v>
      </c>
      <c r="B165" s="203">
        <v>11</v>
      </c>
      <c r="C165" s="203">
        <v>1</v>
      </c>
    </row>
    <row r="166" spans="1:3" x14ac:dyDescent="0.4">
      <c r="A166" s="202" t="s">
        <v>869</v>
      </c>
      <c r="B166" s="203">
        <v>2</v>
      </c>
      <c r="C166" s="203">
        <v>1</v>
      </c>
    </row>
    <row r="167" spans="1:3" x14ac:dyDescent="0.4">
      <c r="A167" s="202" t="s">
        <v>104</v>
      </c>
      <c r="B167" s="203">
        <v>5</v>
      </c>
      <c r="C167" s="203">
        <v>1</v>
      </c>
    </row>
    <row r="168" spans="1:3" x14ac:dyDescent="0.4">
      <c r="A168" s="202" t="s">
        <v>739</v>
      </c>
      <c r="B168" s="203">
        <v>13</v>
      </c>
      <c r="C168" s="203">
        <v>1</v>
      </c>
    </row>
    <row r="169" spans="1:3" x14ac:dyDescent="0.4">
      <c r="A169" s="202" t="s">
        <v>937</v>
      </c>
      <c r="B169" s="203">
        <v>2</v>
      </c>
      <c r="C169" s="203">
        <v>1</v>
      </c>
    </row>
    <row r="170" spans="1:3" x14ac:dyDescent="0.4">
      <c r="A170" s="202" t="s">
        <v>101</v>
      </c>
      <c r="B170" s="203">
        <v>21</v>
      </c>
      <c r="C170" s="203">
        <v>1</v>
      </c>
    </row>
    <row r="171" spans="1:3" x14ac:dyDescent="0.4">
      <c r="A171" s="202" t="s">
        <v>354</v>
      </c>
      <c r="B171" s="203">
        <v>4</v>
      </c>
      <c r="C171" s="203">
        <v>1</v>
      </c>
    </row>
    <row r="172" spans="1:3" x14ac:dyDescent="0.4">
      <c r="A172" s="202" t="s">
        <v>1016</v>
      </c>
      <c r="B172" s="203">
        <v>0</v>
      </c>
      <c r="C172" s="203">
        <v>1</v>
      </c>
    </row>
    <row r="173" spans="1:3" x14ac:dyDescent="0.4">
      <c r="A173" s="202" t="s">
        <v>980</v>
      </c>
      <c r="B173" s="203">
        <v>4</v>
      </c>
      <c r="C173" s="203">
        <v>1</v>
      </c>
    </row>
    <row r="174" spans="1:3" x14ac:dyDescent="0.4">
      <c r="A174" s="202" t="s">
        <v>775</v>
      </c>
      <c r="B174" s="203">
        <v>4</v>
      </c>
      <c r="C174" s="203">
        <v>1</v>
      </c>
    </row>
    <row r="175" spans="1:3" x14ac:dyDescent="0.4">
      <c r="A175" s="202" t="s">
        <v>127</v>
      </c>
      <c r="B175" s="203">
        <v>20</v>
      </c>
      <c r="C175" s="203">
        <v>1</v>
      </c>
    </row>
    <row r="176" spans="1:3" x14ac:dyDescent="0.4">
      <c r="A176" s="202" t="s">
        <v>182</v>
      </c>
      <c r="B176" s="203">
        <v>4</v>
      </c>
      <c r="C176" s="203">
        <v>1</v>
      </c>
    </row>
    <row r="177" spans="1:3" x14ac:dyDescent="0.4">
      <c r="A177" s="202" t="s">
        <v>1000</v>
      </c>
      <c r="B177" s="203">
        <v>0</v>
      </c>
      <c r="C177" s="203">
        <v>1</v>
      </c>
    </row>
    <row r="178" spans="1:3" x14ac:dyDescent="0.4">
      <c r="A178" s="202" t="s">
        <v>152</v>
      </c>
      <c r="B178" s="203">
        <v>15</v>
      </c>
      <c r="C178" s="203">
        <v>1</v>
      </c>
    </row>
    <row r="179" spans="1:3" x14ac:dyDescent="0.4">
      <c r="A179" s="202" t="s">
        <v>551</v>
      </c>
      <c r="B179" s="203">
        <v>0</v>
      </c>
      <c r="C179" s="203">
        <v>1</v>
      </c>
    </row>
    <row r="180" spans="1:3" x14ac:dyDescent="0.4">
      <c r="A180" s="202" t="s">
        <v>83</v>
      </c>
      <c r="B180" s="203">
        <v>0</v>
      </c>
      <c r="C180" s="203">
        <v>1</v>
      </c>
    </row>
    <row r="181" spans="1:3" x14ac:dyDescent="0.4">
      <c r="A181" s="202" t="s">
        <v>612</v>
      </c>
      <c r="B181" s="203">
        <v>0</v>
      </c>
      <c r="C181" s="203">
        <v>1</v>
      </c>
    </row>
    <row r="182" spans="1:3" x14ac:dyDescent="0.4">
      <c r="A182" s="202" t="s">
        <v>609</v>
      </c>
      <c r="B182" s="203">
        <v>0</v>
      </c>
      <c r="C182" s="203">
        <v>1</v>
      </c>
    </row>
    <row r="183" spans="1:3" x14ac:dyDescent="0.4">
      <c r="A183" s="202" t="s">
        <v>872</v>
      </c>
      <c r="B183" s="203">
        <v>1</v>
      </c>
      <c r="C183" s="203">
        <v>1</v>
      </c>
    </row>
    <row r="184" spans="1:3" x14ac:dyDescent="0.4">
      <c r="A184" s="202" t="s">
        <v>161</v>
      </c>
      <c r="B184" s="203">
        <v>1</v>
      </c>
      <c r="C184" s="203">
        <v>1</v>
      </c>
    </row>
    <row r="185" spans="1:3" x14ac:dyDescent="0.4">
      <c r="A185" s="202" t="s">
        <v>876</v>
      </c>
      <c r="B185" s="203">
        <v>0</v>
      </c>
      <c r="C185" s="203">
        <v>1</v>
      </c>
    </row>
    <row r="186" spans="1:3" x14ac:dyDescent="0.4">
      <c r="A186" s="202" t="s">
        <v>877</v>
      </c>
      <c r="B186" s="203">
        <v>0</v>
      </c>
      <c r="C186" s="203">
        <v>1</v>
      </c>
    </row>
    <row r="187" spans="1:3" x14ac:dyDescent="0.4">
      <c r="A187" s="207" t="s">
        <v>37</v>
      </c>
      <c r="B187" s="205">
        <v>161</v>
      </c>
      <c r="C187" s="205">
        <v>44</v>
      </c>
    </row>
    <row r="188" spans="1:3" x14ac:dyDescent="0.4">
      <c r="A188" s="206" t="s">
        <v>36</v>
      </c>
      <c r="B188" s="205">
        <v>44</v>
      </c>
      <c r="C188" s="205">
        <v>11</v>
      </c>
    </row>
    <row r="189" spans="1:3" x14ac:dyDescent="0.4">
      <c r="A189" s="202" t="s">
        <v>443</v>
      </c>
      <c r="B189" s="203">
        <v>19</v>
      </c>
      <c r="C189" s="203">
        <v>7</v>
      </c>
    </row>
    <row r="190" spans="1:3" x14ac:dyDescent="0.4">
      <c r="A190" s="202" t="s">
        <v>56</v>
      </c>
      <c r="B190" s="203">
        <v>22</v>
      </c>
      <c r="C190" s="203">
        <v>6</v>
      </c>
    </row>
    <row r="191" spans="1:3" x14ac:dyDescent="0.4">
      <c r="A191" s="202" t="s">
        <v>899</v>
      </c>
      <c r="B191" s="203">
        <v>40</v>
      </c>
      <c r="C191" s="203">
        <v>5</v>
      </c>
    </row>
    <row r="192" spans="1:3" x14ac:dyDescent="0.4">
      <c r="A192" s="202" t="s">
        <v>817</v>
      </c>
      <c r="B192" s="203">
        <v>0</v>
      </c>
      <c r="C192" s="203">
        <v>4</v>
      </c>
    </row>
    <row r="193" spans="1:3" x14ac:dyDescent="0.4">
      <c r="A193" s="202" t="s">
        <v>254</v>
      </c>
      <c r="B193" s="203">
        <v>28</v>
      </c>
      <c r="C193" s="203">
        <v>3</v>
      </c>
    </row>
    <row r="194" spans="1:3" x14ac:dyDescent="0.4">
      <c r="A194" s="202" t="s">
        <v>295</v>
      </c>
      <c r="B194" s="203">
        <v>1</v>
      </c>
      <c r="C194" s="203">
        <v>2</v>
      </c>
    </row>
    <row r="195" spans="1:3" x14ac:dyDescent="0.4">
      <c r="A195" s="202" t="s">
        <v>920</v>
      </c>
      <c r="B195" s="203">
        <v>0</v>
      </c>
      <c r="C195" s="203">
        <v>1</v>
      </c>
    </row>
    <row r="196" spans="1:3" x14ac:dyDescent="0.4">
      <c r="A196" s="202" t="s">
        <v>39</v>
      </c>
      <c r="B196" s="203">
        <v>3</v>
      </c>
      <c r="C196" s="203">
        <v>1</v>
      </c>
    </row>
    <row r="197" spans="1:3" x14ac:dyDescent="0.4">
      <c r="A197" s="202" t="s">
        <v>323</v>
      </c>
      <c r="B197" s="203">
        <v>0</v>
      </c>
      <c r="C197" s="203">
        <v>1</v>
      </c>
    </row>
    <row r="198" spans="1:3" x14ac:dyDescent="0.4">
      <c r="A198" s="202" t="s">
        <v>296</v>
      </c>
      <c r="B198" s="203">
        <v>0</v>
      </c>
      <c r="C198" s="203">
        <v>1</v>
      </c>
    </row>
    <row r="199" spans="1:3" x14ac:dyDescent="0.4">
      <c r="A199" s="202" t="s">
        <v>824</v>
      </c>
      <c r="B199" s="203">
        <v>3</v>
      </c>
      <c r="C199" s="203">
        <v>1</v>
      </c>
    </row>
    <row r="200" spans="1:3" x14ac:dyDescent="0.4">
      <c r="A200" s="202" t="s">
        <v>589</v>
      </c>
      <c r="B200" s="203">
        <v>1</v>
      </c>
      <c r="C200" s="203">
        <v>1</v>
      </c>
    </row>
    <row r="201" spans="1:3" x14ac:dyDescent="0.4">
      <c r="A201" s="190" t="s">
        <v>953</v>
      </c>
      <c r="B201" s="203">
        <v>222</v>
      </c>
      <c r="C201" s="203">
        <v>38</v>
      </c>
    </row>
    <row r="202" spans="1:3" x14ac:dyDescent="0.4">
      <c r="A202" s="202" t="s">
        <v>1008</v>
      </c>
      <c r="B202" s="203">
        <v>163</v>
      </c>
      <c r="C202" s="203">
        <v>20</v>
      </c>
    </row>
    <row r="203" spans="1:3" x14ac:dyDescent="0.4">
      <c r="A203" s="202" t="s">
        <v>22</v>
      </c>
      <c r="B203" s="203">
        <v>25</v>
      </c>
      <c r="C203" s="203">
        <v>6</v>
      </c>
    </row>
    <row r="204" spans="1:3" x14ac:dyDescent="0.4">
      <c r="A204" s="202" t="s">
        <v>30</v>
      </c>
      <c r="B204" s="203">
        <v>2</v>
      </c>
      <c r="C204" s="203">
        <v>3</v>
      </c>
    </row>
    <row r="205" spans="1:3" x14ac:dyDescent="0.4">
      <c r="A205" s="202" t="s">
        <v>804</v>
      </c>
      <c r="B205" s="203">
        <v>3</v>
      </c>
      <c r="C205" s="203">
        <v>2</v>
      </c>
    </row>
    <row r="206" spans="1:3" x14ac:dyDescent="0.4">
      <c r="A206" s="202" t="s">
        <v>43</v>
      </c>
      <c r="B206" s="203">
        <v>16</v>
      </c>
      <c r="C206" s="203">
        <v>2</v>
      </c>
    </row>
    <row r="207" spans="1:3" x14ac:dyDescent="0.4">
      <c r="A207" s="202" t="s">
        <v>626</v>
      </c>
      <c r="B207" s="203">
        <v>6</v>
      </c>
      <c r="C207" s="203">
        <v>2</v>
      </c>
    </row>
    <row r="208" spans="1:3" x14ac:dyDescent="0.4">
      <c r="A208" s="202" t="s">
        <v>6</v>
      </c>
      <c r="B208" s="203">
        <v>0</v>
      </c>
      <c r="C208" s="203">
        <v>1</v>
      </c>
    </row>
    <row r="209" spans="1:3" x14ac:dyDescent="0.4">
      <c r="A209" s="202" t="s">
        <v>1015</v>
      </c>
      <c r="B209" s="203">
        <v>1</v>
      </c>
      <c r="C209" s="203">
        <v>1</v>
      </c>
    </row>
    <row r="210" spans="1:3" x14ac:dyDescent="0.4">
      <c r="A210" s="202" t="s">
        <v>129</v>
      </c>
      <c r="B210" s="203">
        <v>6</v>
      </c>
      <c r="C210" s="203">
        <v>1</v>
      </c>
    </row>
    <row r="211" spans="1:3" x14ac:dyDescent="0.4">
      <c r="A211" s="190" t="s">
        <v>49</v>
      </c>
      <c r="B211" s="203">
        <v>311</v>
      </c>
      <c r="C211" s="203">
        <v>30</v>
      </c>
    </row>
    <row r="212" spans="1:3" x14ac:dyDescent="0.4">
      <c r="A212" s="202" t="s">
        <v>27</v>
      </c>
      <c r="B212" s="203">
        <v>267</v>
      </c>
      <c r="C212" s="203">
        <v>10</v>
      </c>
    </row>
    <row r="213" spans="1:3" x14ac:dyDescent="0.4">
      <c r="A213" s="202" t="s">
        <v>69</v>
      </c>
      <c r="B213" s="203">
        <v>2</v>
      </c>
      <c r="C213" s="203">
        <v>4</v>
      </c>
    </row>
    <row r="214" spans="1:3" x14ac:dyDescent="0.4">
      <c r="A214" s="202" t="s">
        <v>65</v>
      </c>
      <c r="B214" s="203">
        <v>5</v>
      </c>
      <c r="C214" s="203">
        <v>3</v>
      </c>
    </row>
    <row r="215" spans="1:3" x14ac:dyDescent="0.4">
      <c r="A215" s="202" t="s">
        <v>54</v>
      </c>
      <c r="B215" s="203">
        <v>7</v>
      </c>
      <c r="C215" s="203">
        <v>2</v>
      </c>
    </row>
    <row r="216" spans="1:3" x14ac:dyDescent="0.4">
      <c r="A216" s="202" t="s">
        <v>911</v>
      </c>
      <c r="B216" s="203">
        <v>0</v>
      </c>
      <c r="C216" s="203">
        <v>1</v>
      </c>
    </row>
    <row r="217" spans="1:3" x14ac:dyDescent="0.4">
      <c r="A217" s="202" t="s">
        <v>6</v>
      </c>
      <c r="B217" s="203">
        <v>19</v>
      </c>
      <c r="C217" s="203">
        <v>1</v>
      </c>
    </row>
    <row r="218" spans="1:3" x14ac:dyDescent="0.4">
      <c r="A218" s="202" t="s">
        <v>123</v>
      </c>
      <c r="B218" s="203">
        <v>5</v>
      </c>
      <c r="C218" s="203">
        <v>1</v>
      </c>
    </row>
    <row r="219" spans="1:3" x14ac:dyDescent="0.4">
      <c r="A219" s="202" t="s">
        <v>266</v>
      </c>
      <c r="B219" s="203">
        <v>3</v>
      </c>
      <c r="C219" s="203">
        <v>1</v>
      </c>
    </row>
    <row r="220" spans="1:3" x14ac:dyDescent="0.4">
      <c r="A220" s="202" t="s">
        <v>896</v>
      </c>
      <c r="B220" s="203">
        <v>1</v>
      </c>
      <c r="C220" s="203">
        <v>1</v>
      </c>
    </row>
    <row r="221" spans="1:3" x14ac:dyDescent="0.4">
      <c r="A221" s="202" t="s">
        <v>801</v>
      </c>
      <c r="B221" s="203">
        <v>0</v>
      </c>
      <c r="C221" s="203">
        <v>1</v>
      </c>
    </row>
    <row r="222" spans="1:3" x14ac:dyDescent="0.4">
      <c r="A222" s="202" t="s">
        <v>553</v>
      </c>
      <c r="B222" s="203">
        <v>1</v>
      </c>
      <c r="C222" s="203">
        <v>1</v>
      </c>
    </row>
    <row r="223" spans="1:3" x14ac:dyDescent="0.4">
      <c r="A223" s="202" t="s">
        <v>941</v>
      </c>
      <c r="B223" s="203">
        <v>0</v>
      </c>
      <c r="C223" s="203">
        <v>1</v>
      </c>
    </row>
    <row r="224" spans="1:3" x14ac:dyDescent="0.4">
      <c r="A224" s="202" t="s">
        <v>943</v>
      </c>
      <c r="B224" s="203">
        <v>0</v>
      </c>
      <c r="C224" s="203">
        <v>1</v>
      </c>
    </row>
    <row r="225" spans="1:3" x14ac:dyDescent="0.4">
      <c r="A225" s="202" t="s">
        <v>98</v>
      </c>
      <c r="B225" s="203">
        <v>0</v>
      </c>
      <c r="C225" s="203">
        <v>1</v>
      </c>
    </row>
    <row r="226" spans="1:3" x14ac:dyDescent="0.4">
      <c r="A226" s="202" t="s">
        <v>243</v>
      </c>
      <c r="B226" s="203">
        <v>1</v>
      </c>
      <c r="C226" s="203">
        <v>1</v>
      </c>
    </row>
    <row r="227" spans="1:3" x14ac:dyDescent="0.4">
      <c r="A227" s="190" t="s">
        <v>13</v>
      </c>
      <c r="B227" s="203">
        <v>178</v>
      </c>
      <c r="C227" s="203">
        <v>27</v>
      </c>
    </row>
    <row r="228" spans="1:3" x14ac:dyDescent="0.4">
      <c r="A228" s="202" t="s">
        <v>256</v>
      </c>
      <c r="B228" s="203">
        <v>124</v>
      </c>
      <c r="C228" s="203">
        <v>17</v>
      </c>
    </row>
    <row r="229" spans="1:3" x14ac:dyDescent="0.4">
      <c r="A229" s="202" t="s">
        <v>864</v>
      </c>
      <c r="B229" s="203">
        <v>43</v>
      </c>
      <c r="C229" s="203">
        <v>8</v>
      </c>
    </row>
    <row r="230" spans="1:3" x14ac:dyDescent="0.4">
      <c r="A230" s="202" t="s">
        <v>60</v>
      </c>
      <c r="B230" s="203">
        <v>11</v>
      </c>
      <c r="C230" s="203">
        <v>2</v>
      </c>
    </row>
    <row r="231" spans="1:3" x14ac:dyDescent="0.4">
      <c r="A231" s="190" t="s">
        <v>615</v>
      </c>
      <c r="B231" s="203">
        <v>143</v>
      </c>
      <c r="C231" s="203">
        <v>24</v>
      </c>
    </row>
    <row r="232" spans="1:3" x14ac:dyDescent="0.4">
      <c r="A232" s="202" t="s">
        <v>33</v>
      </c>
      <c r="B232" s="203">
        <v>66</v>
      </c>
      <c r="C232" s="203">
        <v>12</v>
      </c>
    </row>
    <row r="233" spans="1:3" x14ac:dyDescent="0.4">
      <c r="A233" s="202" t="s">
        <v>34</v>
      </c>
      <c r="B233" s="203">
        <v>21</v>
      </c>
      <c r="C233" s="203">
        <v>6</v>
      </c>
    </row>
    <row r="234" spans="1:3" x14ac:dyDescent="0.4">
      <c r="A234" s="202" t="s">
        <v>263</v>
      </c>
      <c r="B234" s="203">
        <v>38</v>
      </c>
      <c r="C234" s="203">
        <v>4</v>
      </c>
    </row>
    <row r="235" spans="1:3" x14ac:dyDescent="0.4">
      <c r="A235" s="202" t="s">
        <v>1008</v>
      </c>
      <c r="B235" s="203">
        <v>7</v>
      </c>
      <c r="C235" s="203">
        <v>1</v>
      </c>
    </row>
    <row r="236" spans="1:3" x14ac:dyDescent="0.4">
      <c r="A236" s="202" t="s">
        <v>129</v>
      </c>
      <c r="B236" s="203">
        <v>11</v>
      </c>
      <c r="C236" s="203">
        <v>1</v>
      </c>
    </row>
    <row r="237" spans="1:3" x14ac:dyDescent="0.4">
      <c r="A237" s="190" t="s">
        <v>954</v>
      </c>
      <c r="B237" s="203">
        <v>70</v>
      </c>
      <c r="C237" s="203">
        <v>16</v>
      </c>
    </row>
    <row r="238" spans="1:3" x14ac:dyDescent="0.4">
      <c r="A238" s="202" t="s">
        <v>1008</v>
      </c>
      <c r="B238" s="203">
        <v>33</v>
      </c>
      <c r="C238" s="203">
        <v>5</v>
      </c>
    </row>
    <row r="239" spans="1:3" x14ac:dyDescent="0.4">
      <c r="A239" s="202" t="s">
        <v>263</v>
      </c>
      <c r="B239" s="203">
        <v>5</v>
      </c>
      <c r="C239" s="203">
        <v>5</v>
      </c>
    </row>
    <row r="240" spans="1:3" x14ac:dyDescent="0.4">
      <c r="A240" s="202" t="s">
        <v>30</v>
      </c>
      <c r="B240" s="203">
        <v>20</v>
      </c>
      <c r="C240" s="203">
        <v>5</v>
      </c>
    </row>
    <row r="241" spans="1:3" x14ac:dyDescent="0.4">
      <c r="A241" s="202" t="s">
        <v>103</v>
      </c>
      <c r="B241" s="203">
        <v>12</v>
      </c>
      <c r="C241" s="203">
        <v>1</v>
      </c>
    </row>
    <row r="242" spans="1:3" x14ac:dyDescent="0.4">
      <c r="A242" s="190" t="s">
        <v>16</v>
      </c>
      <c r="B242" s="203">
        <v>125</v>
      </c>
      <c r="C242" s="203">
        <v>15</v>
      </c>
    </row>
    <row r="243" spans="1:3" x14ac:dyDescent="0.4">
      <c r="A243" s="202" t="s">
        <v>327</v>
      </c>
      <c r="B243" s="203">
        <v>50</v>
      </c>
      <c r="C243" s="203">
        <v>5</v>
      </c>
    </row>
    <row r="244" spans="1:3" x14ac:dyDescent="0.4">
      <c r="A244" s="202" t="s">
        <v>301</v>
      </c>
      <c r="B244" s="203">
        <v>7</v>
      </c>
      <c r="C244" s="203">
        <v>2</v>
      </c>
    </row>
    <row r="245" spans="1:3" x14ac:dyDescent="0.4">
      <c r="A245" s="202" t="s">
        <v>15</v>
      </c>
      <c r="B245" s="203">
        <v>23</v>
      </c>
      <c r="C245" s="203">
        <v>2</v>
      </c>
    </row>
    <row r="246" spans="1:3" x14ac:dyDescent="0.4">
      <c r="A246" s="202" t="s">
        <v>275</v>
      </c>
      <c r="B246" s="203">
        <v>5</v>
      </c>
      <c r="C246" s="203">
        <v>2</v>
      </c>
    </row>
    <row r="247" spans="1:3" x14ac:dyDescent="0.4">
      <c r="A247" s="202" t="s">
        <v>444</v>
      </c>
      <c r="B247" s="203">
        <v>7</v>
      </c>
      <c r="C247" s="203">
        <v>1</v>
      </c>
    </row>
    <row r="248" spans="1:3" x14ac:dyDescent="0.4">
      <c r="A248" s="202" t="s">
        <v>36</v>
      </c>
      <c r="B248" s="203">
        <v>4</v>
      </c>
      <c r="C248" s="203">
        <v>1</v>
      </c>
    </row>
    <row r="249" spans="1:3" x14ac:dyDescent="0.4">
      <c r="A249" s="202" t="s">
        <v>18</v>
      </c>
      <c r="B249" s="203">
        <v>28</v>
      </c>
      <c r="C249" s="203">
        <v>1</v>
      </c>
    </row>
    <row r="250" spans="1:3" x14ac:dyDescent="0.4">
      <c r="A250" s="202" t="s">
        <v>464</v>
      </c>
      <c r="B250" s="203">
        <v>1</v>
      </c>
      <c r="C250" s="203">
        <v>1</v>
      </c>
    </row>
    <row r="251" spans="1:3" x14ac:dyDescent="0.4">
      <c r="A251" s="190" t="s">
        <v>4</v>
      </c>
      <c r="B251" s="203">
        <v>85</v>
      </c>
      <c r="C251" s="203">
        <v>13</v>
      </c>
    </row>
    <row r="252" spans="1:3" x14ac:dyDescent="0.4">
      <c r="A252" s="202" t="s">
        <v>11</v>
      </c>
      <c r="B252" s="203">
        <v>84</v>
      </c>
      <c r="C252" s="203">
        <v>9</v>
      </c>
    </row>
    <row r="253" spans="1:3" x14ac:dyDescent="0.4">
      <c r="A253" s="202" t="s">
        <v>917</v>
      </c>
      <c r="B253" s="203">
        <v>1</v>
      </c>
      <c r="C253" s="203">
        <v>1</v>
      </c>
    </row>
    <row r="254" spans="1:3" x14ac:dyDescent="0.4">
      <c r="A254" s="202" t="s">
        <v>923</v>
      </c>
      <c r="B254" s="203">
        <v>0</v>
      </c>
      <c r="C254" s="203">
        <v>1</v>
      </c>
    </row>
    <row r="255" spans="1:3" x14ac:dyDescent="0.4">
      <c r="A255" s="202" t="s">
        <v>65</v>
      </c>
      <c r="B255" s="203">
        <v>0</v>
      </c>
      <c r="C255" s="203">
        <v>1</v>
      </c>
    </row>
    <row r="256" spans="1:3" x14ac:dyDescent="0.4">
      <c r="A256" s="202" t="s">
        <v>880</v>
      </c>
      <c r="B256" s="203">
        <v>0</v>
      </c>
      <c r="C256" s="203">
        <v>1</v>
      </c>
    </row>
    <row r="257" spans="1:3" x14ac:dyDescent="0.4">
      <c r="A257" s="190" t="s">
        <v>433</v>
      </c>
      <c r="B257" s="203">
        <v>259</v>
      </c>
      <c r="C257" s="203">
        <v>11</v>
      </c>
    </row>
    <row r="258" spans="1:3" x14ac:dyDescent="0.4">
      <c r="A258" s="202" t="s">
        <v>611</v>
      </c>
      <c r="B258" s="203">
        <v>162</v>
      </c>
      <c r="C258" s="203">
        <v>9</v>
      </c>
    </row>
    <row r="259" spans="1:3" x14ac:dyDescent="0.4">
      <c r="A259" s="202" t="s">
        <v>952</v>
      </c>
      <c r="B259" s="203">
        <v>0</v>
      </c>
      <c r="C259" s="203">
        <v>1</v>
      </c>
    </row>
    <row r="260" spans="1:3" x14ac:dyDescent="0.4">
      <c r="A260" s="202" t="s">
        <v>474</v>
      </c>
      <c r="B260" s="203">
        <v>97</v>
      </c>
      <c r="C260" s="203">
        <v>1</v>
      </c>
    </row>
    <row r="261" spans="1:3" x14ac:dyDescent="0.4">
      <c r="A261" s="190" t="s">
        <v>955</v>
      </c>
      <c r="B261" s="203">
        <v>23</v>
      </c>
      <c r="C261" s="203">
        <v>7</v>
      </c>
    </row>
    <row r="262" spans="1:3" x14ac:dyDescent="0.4">
      <c r="A262" s="202" t="s">
        <v>730</v>
      </c>
      <c r="B262" s="203">
        <v>23</v>
      </c>
      <c r="C262" s="203">
        <v>7</v>
      </c>
    </row>
    <row r="263" spans="1:3" x14ac:dyDescent="0.4">
      <c r="A263" s="190" t="s">
        <v>375</v>
      </c>
      <c r="B263" s="203">
        <v>2891</v>
      </c>
      <c r="C263" s="203">
        <v>562</v>
      </c>
    </row>
    <row r="264" spans="1:3" ht="14.25" x14ac:dyDescent="0.45">
      <c r="A264"/>
      <c r="B264"/>
      <c r="C264"/>
    </row>
    <row r="265" spans="1:3" ht="14.25" x14ac:dyDescent="0.45">
      <c r="A265"/>
      <c r="B265"/>
      <c r="C265"/>
    </row>
    <row r="266" spans="1:3" ht="14.25" x14ac:dyDescent="0.45">
      <c r="A266"/>
      <c r="B266"/>
      <c r="C266"/>
    </row>
    <row r="267" spans="1:3" ht="14.25" x14ac:dyDescent="0.45">
      <c r="A267"/>
      <c r="B267"/>
      <c r="C267"/>
    </row>
    <row r="268" spans="1:3" ht="14.25" x14ac:dyDescent="0.45">
      <c r="A268"/>
      <c r="B268"/>
      <c r="C268"/>
    </row>
    <row r="269" spans="1:3" ht="14.25" x14ac:dyDescent="0.45">
      <c r="A269"/>
      <c r="B269"/>
      <c r="C269"/>
    </row>
    <row r="270" spans="1:3" ht="14.25" x14ac:dyDescent="0.45">
      <c r="A270"/>
      <c r="B270"/>
      <c r="C270"/>
    </row>
    <row r="271" spans="1:3" ht="14.25" x14ac:dyDescent="0.45">
      <c r="A271"/>
      <c r="B271"/>
      <c r="C271"/>
    </row>
    <row r="272" spans="1:3" ht="14.25" x14ac:dyDescent="0.45">
      <c r="A272"/>
      <c r="B272"/>
      <c r="C272"/>
    </row>
    <row r="273" spans="1:3" ht="14.25" x14ac:dyDescent="0.45">
      <c r="A273"/>
      <c r="B273"/>
      <c r="C273"/>
    </row>
    <row r="274" spans="1:3" ht="14.25" x14ac:dyDescent="0.45">
      <c r="A274"/>
      <c r="B274"/>
      <c r="C274"/>
    </row>
    <row r="275" spans="1:3" ht="14.25" x14ac:dyDescent="0.45">
      <c r="A275"/>
      <c r="B275"/>
      <c r="C275"/>
    </row>
    <row r="276" spans="1:3" ht="14.25" x14ac:dyDescent="0.45">
      <c r="A276"/>
      <c r="B276"/>
      <c r="C276"/>
    </row>
    <row r="277" spans="1:3" ht="14.25" x14ac:dyDescent="0.45">
      <c r="A277"/>
      <c r="B277"/>
      <c r="C277"/>
    </row>
    <row r="278" spans="1:3" ht="14.25" x14ac:dyDescent="0.45">
      <c r="A278"/>
      <c r="B278"/>
      <c r="C278"/>
    </row>
    <row r="279" spans="1:3" ht="14.25" x14ac:dyDescent="0.45">
      <c r="A279"/>
      <c r="B279"/>
      <c r="C279"/>
    </row>
    <row r="280" spans="1:3" ht="14.25" x14ac:dyDescent="0.45">
      <c r="A280"/>
      <c r="B280"/>
      <c r="C280"/>
    </row>
    <row r="281" spans="1:3" ht="14.25" x14ac:dyDescent="0.45">
      <c r="A281"/>
      <c r="B281"/>
      <c r="C281"/>
    </row>
    <row r="282" spans="1:3" ht="14.25" x14ac:dyDescent="0.45">
      <c r="A282"/>
      <c r="B282"/>
      <c r="C282"/>
    </row>
    <row r="283" spans="1:3" ht="14.25" x14ac:dyDescent="0.45">
      <c r="A283"/>
      <c r="B283"/>
      <c r="C283"/>
    </row>
    <row r="284" spans="1:3" ht="14.25" x14ac:dyDescent="0.45">
      <c r="A284"/>
      <c r="B284"/>
      <c r="C284"/>
    </row>
    <row r="285" spans="1:3" ht="14.25" x14ac:dyDescent="0.45">
      <c r="A285"/>
      <c r="B285"/>
      <c r="C285"/>
    </row>
    <row r="286" spans="1:3" ht="14.25" x14ac:dyDescent="0.45">
      <c r="A286"/>
      <c r="B286"/>
      <c r="C286"/>
    </row>
    <row r="287" spans="1:3" ht="14.25" x14ac:dyDescent="0.45">
      <c r="A287"/>
      <c r="B287"/>
      <c r="C287"/>
    </row>
    <row r="288" spans="1:3" ht="14.25" x14ac:dyDescent="0.45">
      <c r="A288"/>
      <c r="B288"/>
      <c r="C288"/>
    </row>
    <row r="289" spans="1:3" ht="14.25" x14ac:dyDescent="0.45">
      <c r="A289"/>
      <c r="B289"/>
      <c r="C289"/>
    </row>
    <row r="290" spans="1:3" ht="14.25" x14ac:dyDescent="0.45">
      <c r="A290"/>
      <c r="B290"/>
      <c r="C290"/>
    </row>
    <row r="291" spans="1:3" ht="14.25" x14ac:dyDescent="0.45">
      <c r="A291"/>
      <c r="B291"/>
      <c r="C291"/>
    </row>
    <row r="292" spans="1:3" ht="14.25" x14ac:dyDescent="0.45">
      <c r="A292"/>
      <c r="B292"/>
      <c r="C292"/>
    </row>
    <row r="293" spans="1:3" ht="14.25" x14ac:dyDescent="0.45">
      <c r="A293"/>
      <c r="B293"/>
      <c r="C293"/>
    </row>
    <row r="294" spans="1:3" ht="14.25" x14ac:dyDescent="0.45">
      <c r="A294"/>
      <c r="B294"/>
      <c r="C294"/>
    </row>
    <row r="295" spans="1:3" ht="14.25" x14ac:dyDescent="0.45">
      <c r="A295"/>
      <c r="B295"/>
      <c r="C295"/>
    </row>
    <row r="296" spans="1:3" ht="14.25" x14ac:dyDescent="0.45">
      <c r="A296"/>
      <c r="B296"/>
      <c r="C296"/>
    </row>
    <row r="297" spans="1:3" ht="14.25" x14ac:dyDescent="0.45">
      <c r="A297"/>
      <c r="B297"/>
      <c r="C297"/>
    </row>
    <row r="298" spans="1:3" ht="14.25" x14ac:dyDescent="0.45">
      <c r="A298"/>
      <c r="B298"/>
      <c r="C298"/>
    </row>
    <row r="299" spans="1:3" ht="14.25" x14ac:dyDescent="0.45">
      <c r="A299"/>
      <c r="B299"/>
      <c r="C299"/>
    </row>
    <row r="300" spans="1:3" ht="14.25" x14ac:dyDescent="0.45">
      <c r="A300"/>
      <c r="B300"/>
      <c r="C300"/>
    </row>
    <row r="301" spans="1:3" ht="14.25" x14ac:dyDescent="0.45">
      <c r="A301"/>
      <c r="B301"/>
      <c r="C301"/>
    </row>
    <row r="302" spans="1:3" ht="14.25" x14ac:dyDescent="0.45">
      <c r="A302"/>
      <c r="B302"/>
      <c r="C302"/>
    </row>
    <row r="303" spans="1:3" ht="14.25" x14ac:dyDescent="0.45">
      <c r="A303"/>
      <c r="B303"/>
      <c r="C303"/>
    </row>
    <row r="304" spans="1:3" ht="14.25" x14ac:dyDescent="0.45">
      <c r="A304"/>
      <c r="B304"/>
      <c r="C304"/>
    </row>
    <row r="305" spans="1:3" ht="14.25" x14ac:dyDescent="0.45">
      <c r="A305"/>
      <c r="B305"/>
      <c r="C305"/>
    </row>
    <row r="306" spans="1:3" ht="14.25" x14ac:dyDescent="0.45">
      <c r="A306"/>
      <c r="B306"/>
      <c r="C306"/>
    </row>
    <row r="307" spans="1:3" ht="14.25" x14ac:dyDescent="0.45">
      <c r="A307"/>
      <c r="B307"/>
      <c r="C307"/>
    </row>
    <row r="308" spans="1:3" ht="14.25" x14ac:dyDescent="0.45">
      <c r="A308"/>
      <c r="B308"/>
      <c r="C308"/>
    </row>
    <row r="309" spans="1:3" ht="14.25" x14ac:dyDescent="0.45">
      <c r="A309"/>
      <c r="B309"/>
      <c r="C309"/>
    </row>
    <row r="310" spans="1:3" ht="14.25" x14ac:dyDescent="0.45">
      <c r="A310"/>
      <c r="B310"/>
      <c r="C310"/>
    </row>
    <row r="311" spans="1:3" ht="14.25" x14ac:dyDescent="0.45">
      <c r="A311"/>
      <c r="B311"/>
      <c r="C311"/>
    </row>
    <row r="312" spans="1:3" ht="14.25" x14ac:dyDescent="0.45">
      <c r="A312"/>
      <c r="B312"/>
      <c r="C312"/>
    </row>
    <row r="313" spans="1:3" ht="14.25" x14ac:dyDescent="0.45">
      <c r="A313"/>
      <c r="B313"/>
      <c r="C313"/>
    </row>
    <row r="314" spans="1:3" ht="14.25" x14ac:dyDescent="0.45">
      <c r="A314"/>
      <c r="B314"/>
      <c r="C314"/>
    </row>
    <row r="315" spans="1:3" ht="14.25" x14ac:dyDescent="0.45">
      <c r="A315"/>
      <c r="B315"/>
      <c r="C315"/>
    </row>
    <row r="316" spans="1:3" ht="14.25" x14ac:dyDescent="0.45">
      <c r="A316"/>
      <c r="B316"/>
      <c r="C316"/>
    </row>
    <row r="317" spans="1:3" ht="14.25" x14ac:dyDescent="0.45">
      <c r="A317"/>
      <c r="B317"/>
      <c r="C317"/>
    </row>
    <row r="318" spans="1:3" ht="14.25" x14ac:dyDescent="0.45">
      <c r="A318"/>
      <c r="B318"/>
      <c r="C318"/>
    </row>
    <row r="319" spans="1:3" ht="14.25" x14ac:dyDescent="0.45">
      <c r="A319"/>
      <c r="B319"/>
      <c r="C319"/>
    </row>
    <row r="320" spans="1:3" ht="14.25" x14ac:dyDescent="0.45">
      <c r="A320"/>
      <c r="B320"/>
      <c r="C320"/>
    </row>
    <row r="321" spans="1:3" ht="14.25" x14ac:dyDescent="0.45">
      <c r="A321"/>
      <c r="B321"/>
      <c r="C321"/>
    </row>
    <row r="322" spans="1:3" ht="14.25" x14ac:dyDescent="0.45">
      <c r="A322"/>
      <c r="B322"/>
      <c r="C322"/>
    </row>
    <row r="323" spans="1:3" ht="14.25" x14ac:dyDescent="0.45">
      <c r="A323"/>
      <c r="B323"/>
      <c r="C323"/>
    </row>
    <row r="324" spans="1:3" ht="14.25" x14ac:dyDescent="0.45">
      <c r="A324"/>
      <c r="B324"/>
      <c r="C324"/>
    </row>
    <row r="325" spans="1:3" ht="14.25" x14ac:dyDescent="0.45">
      <c r="A325"/>
      <c r="B325"/>
      <c r="C325"/>
    </row>
    <row r="326" spans="1:3" ht="14.25" x14ac:dyDescent="0.45">
      <c r="A326"/>
      <c r="B326"/>
      <c r="C326"/>
    </row>
    <row r="327" spans="1:3" ht="14.25" x14ac:dyDescent="0.45">
      <c r="A327"/>
      <c r="B327"/>
      <c r="C327"/>
    </row>
    <row r="328" spans="1:3" ht="14.25" x14ac:dyDescent="0.45">
      <c r="A328"/>
      <c r="B328"/>
      <c r="C328"/>
    </row>
    <row r="329" spans="1:3" ht="14.25" x14ac:dyDescent="0.45">
      <c r="A329"/>
      <c r="B329"/>
      <c r="C329"/>
    </row>
    <row r="330" spans="1:3" ht="14.25" x14ac:dyDescent="0.45">
      <c r="A330"/>
      <c r="B330"/>
      <c r="C330"/>
    </row>
    <row r="331" spans="1:3" ht="14.25" x14ac:dyDescent="0.45">
      <c r="A331"/>
      <c r="B331"/>
      <c r="C331"/>
    </row>
    <row r="332" spans="1:3" ht="14.25" x14ac:dyDescent="0.45">
      <c r="A332"/>
      <c r="B332"/>
      <c r="C332"/>
    </row>
    <row r="333" spans="1:3" ht="14.25" x14ac:dyDescent="0.45">
      <c r="A333"/>
      <c r="B333"/>
      <c r="C333"/>
    </row>
    <row r="334" spans="1:3" ht="14.25" x14ac:dyDescent="0.45">
      <c r="A334"/>
      <c r="B334"/>
      <c r="C334"/>
    </row>
    <row r="335" spans="1:3" ht="14.25" x14ac:dyDescent="0.45">
      <c r="A335"/>
      <c r="B335"/>
      <c r="C335"/>
    </row>
    <row r="336" spans="1:3" ht="14.25" x14ac:dyDescent="0.45">
      <c r="A336"/>
      <c r="B336"/>
      <c r="C336"/>
    </row>
    <row r="337" spans="1:3" ht="14.25" x14ac:dyDescent="0.45">
      <c r="A337"/>
      <c r="B337"/>
      <c r="C337"/>
    </row>
    <row r="338" spans="1:3" ht="14.25" x14ac:dyDescent="0.45">
      <c r="A338"/>
      <c r="B338"/>
      <c r="C338"/>
    </row>
    <row r="339" spans="1:3" ht="14.25" x14ac:dyDescent="0.45">
      <c r="A339"/>
      <c r="B339"/>
      <c r="C339"/>
    </row>
    <row r="340" spans="1:3" ht="14.25" x14ac:dyDescent="0.45">
      <c r="A340"/>
      <c r="B340"/>
      <c r="C340"/>
    </row>
    <row r="341" spans="1:3" ht="14.25" x14ac:dyDescent="0.45">
      <c r="A341"/>
      <c r="B341"/>
      <c r="C341"/>
    </row>
    <row r="342" spans="1:3" ht="14.25" x14ac:dyDescent="0.45">
      <c r="A342"/>
      <c r="B342"/>
      <c r="C342"/>
    </row>
    <row r="343" spans="1:3" ht="14.25" x14ac:dyDescent="0.45">
      <c r="A343"/>
      <c r="B343"/>
      <c r="C343"/>
    </row>
    <row r="344" spans="1:3" ht="14.25" x14ac:dyDescent="0.45">
      <c r="A344"/>
      <c r="B344"/>
      <c r="C344"/>
    </row>
    <row r="345" spans="1:3" ht="14.25" x14ac:dyDescent="0.45">
      <c r="A345"/>
      <c r="B345"/>
      <c r="C345"/>
    </row>
    <row r="346" spans="1:3" ht="14.25" x14ac:dyDescent="0.45">
      <c r="A346"/>
      <c r="B346"/>
      <c r="C346"/>
    </row>
    <row r="347" spans="1:3" ht="14.25" x14ac:dyDescent="0.45">
      <c r="A347"/>
      <c r="B347"/>
      <c r="C347"/>
    </row>
    <row r="348" spans="1:3" ht="14.25" x14ac:dyDescent="0.45">
      <c r="A348"/>
      <c r="B348"/>
      <c r="C348"/>
    </row>
    <row r="349" spans="1:3" ht="14.25" x14ac:dyDescent="0.45">
      <c r="A349"/>
      <c r="B349"/>
      <c r="C349"/>
    </row>
    <row r="350" spans="1:3" ht="14.25" x14ac:dyDescent="0.45">
      <c r="A350"/>
      <c r="B350"/>
      <c r="C350"/>
    </row>
    <row r="351" spans="1:3" ht="14.25" x14ac:dyDescent="0.45">
      <c r="A351"/>
      <c r="B351"/>
      <c r="C351"/>
    </row>
    <row r="352" spans="1:3" ht="14.25" x14ac:dyDescent="0.45">
      <c r="A352"/>
      <c r="B352"/>
      <c r="C352"/>
    </row>
    <row r="353" spans="1:3" ht="14.25" x14ac:dyDescent="0.45">
      <c r="A353"/>
      <c r="B353"/>
      <c r="C353"/>
    </row>
    <row r="354" spans="1:3" ht="14.25" x14ac:dyDescent="0.45">
      <c r="A354"/>
      <c r="B354"/>
      <c r="C354"/>
    </row>
    <row r="355" spans="1:3" ht="14.25" x14ac:dyDescent="0.45">
      <c r="A355"/>
      <c r="B355"/>
      <c r="C355"/>
    </row>
    <row r="356" spans="1:3" ht="14.25" x14ac:dyDescent="0.45">
      <c r="A356"/>
      <c r="B356"/>
      <c r="C356"/>
    </row>
    <row r="357" spans="1:3" ht="14.25" x14ac:dyDescent="0.45">
      <c r="A357"/>
      <c r="B357"/>
      <c r="C357"/>
    </row>
    <row r="358" spans="1:3" ht="14.25" x14ac:dyDescent="0.45">
      <c r="A358"/>
      <c r="B358"/>
      <c r="C358"/>
    </row>
    <row r="359" spans="1:3" ht="14.25" x14ac:dyDescent="0.45">
      <c r="A359"/>
      <c r="B359"/>
      <c r="C359"/>
    </row>
    <row r="360" spans="1:3" ht="14.25" x14ac:dyDescent="0.45">
      <c r="A360"/>
      <c r="B360"/>
      <c r="C360"/>
    </row>
    <row r="361" spans="1:3" ht="14.25" x14ac:dyDescent="0.45">
      <c r="A361"/>
      <c r="B361"/>
      <c r="C361"/>
    </row>
    <row r="362" spans="1:3" ht="14.25" x14ac:dyDescent="0.45">
      <c r="A362"/>
      <c r="B362"/>
      <c r="C362"/>
    </row>
    <row r="363" spans="1:3" ht="14.25" x14ac:dyDescent="0.45">
      <c r="A363"/>
      <c r="B363"/>
      <c r="C363"/>
    </row>
    <row r="364" spans="1:3" ht="14.25" x14ac:dyDescent="0.45">
      <c r="A364"/>
      <c r="B364"/>
      <c r="C364"/>
    </row>
    <row r="365" spans="1:3" ht="14.25" x14ac:dyDescent="0.45">
      <c r="A365"/>
      <c r="B365"/>
      <c r="C365"/>
    </row>
    <row r="366" spans="1:3" ht="14.25" x14ac:dyDescent="0.45">
      <c r="A366"/>
      <c r="B366"/>
      <c r="C366"/>
    </row>
    <row r="367" spans="1:3" ht="14.25" x14ac:dyDescent="0.45">
      <c r="A367"/>
      <c r="B367"/>
      <c r="C367"/>
    </row>
    <row r="368" spans="1:3" ht="14.25" x14ac:dyDescent="0.45">
      <c r="A368"/>
      <c r="B368"/>
      <c r="C368"/>
    </row>
    <row r="369" spans="1:3" ht="14.25" x14ac:dyDescent="0.45">
      <c r="A369"/>
      <c r="B369"/>
      <c r="C369"/>
    </row>
    <row r="370" spans="1:3" ht="14.25" x14ac:dyDescent="0.45">
      <c r="A370"/>
      <c r="B370"/>
      <c r="C370"/>
    </row>
    <row r="371" spans="1:3" ht="14.25" x14ac:dyDescent="0.45">
      <c r="A371"/>
      <c r="B371"/>
      <c r="C371"/>
    </row>
    <row r="372" spans="1:3" ht="14.25" x14ac:dyDescent="0.45">
      <c r="A372"/>
      <c r="B372"/>
      <c r="C372"/>
    </row>
    <row r="373" spans="1:3" ht="14.25" x14ac:dyDescent="0.45">
      <c r="A373"/>
      <c r="B373"/>
      <c r="C373"/>
    </row>
    <row r="374" spans="1:3" ht="14.25" x14ac:dyDescent="0.45">
      <c r="A374"/>
      <c r="B374"/>
      <c r="C374"/>
    </row>
    <row r="375" spans="1:3" ht="14.25" x14ac:dyDescent="0.45">
      <c r="A375"/>
      <c r="B375"/>
      <c r="C375"/>
    </row>
    <row r="376" spans="1:3" ht="14.25" x14ac:dyDescent="0.45">
      <c r="A376"/>
      <c r="B376"/>
      <c r="C376"/>
    </row>
    <row r="377" spans="1:3" ht="14.25" x14ac:dyDescent="0.45">
      <c r="A377"/>
      <c r="B377"/>
      <c r="C377"/>
    </row>
    <row r="378" spans="1:3" ht="14.25" x14ac:dyDescent="0.45">
      <c r="A378"/>
      <c r="B378"/>
      <c r="C378"/>
    </row>
    <row r="379" spans="1:3" ht="14.25" x14ac:dyDescent="0.45">
      <c r="A379"/>
      <c r="B379"/>
      <c r="C379"/>
    </row>
    <row r="380" spans="1:3" ht="14.25" x14ac:dyDescent="0.45">
      <c r="A380"/>
      <c r="B380"/>
      <c r="C380"/>
    </row>
    <row r="381" spans="1:3" ht="14.25" x14ac:dyDescent="0.45">
      <c r="A381"/>
      <c r="B381"/>
      <c r="C381"/>
    </row>
    <row r="382" spans="1:3" ht="14.25" x14ac:dyDescent="0.45">
      <c r="A382"/>
      <c r="B382"/>
      <c r="C382"/>
    </row>
    <row r="383" spans="1:3" ht="14.25" x14ac:dyDescent="0.45">
      <c r="A383"/>
      <c r="B383"/>
      <c r="C383"/>
    </row>
    <row r="384" spans="1:3" ht="14.25" x14ac:dyDescent="0.45">
      <c r="A384"/>
      <c r="B384"/>
      <c r="C384"/>
    </row>
    <row r="385" spans="1:3" ht="14.25" x14ac:dyDescent="0.45">
      <c r="A385"/>
      <c r="B385"/>
      <c r="C385"/>
    </row>
    <row r="386" spans="1:3" ht="14.25" x14ac:dyDescent="0.45">
      <c r="A386"/>
      <c r="B386"/>
      <c r="C386"/>
    </row>
    <row r="387" spans="1:3" ht="14.25" x14ac:dyDescent="0.45">
      <c r="A387"/>
      <c r="B387"/>
      <c r="C387"/>
    </row>
    <row r="388" spans="1:3" ht="14.25" x14ac:dyDescent="0.45">
      <c r="A388"/>
      <c r="B388"/>
      <c r="C388"/>
    </row>
    <row r="389" spans="1:3" ht="14.25" x14ac:dyDescent="0.45">
      <c r="A389"/>
      <c r="B389"/>
      <c r="C389"/>
    </row>
    <row r="390" spans="1:3" ht="14.25" x14ac:dyDescent="0.45">
      <c r="A390"/>
      <c r="B390"/>
      <c r="C390"/>
    </row>
    <row r="391" spans="1:3" ht="14.25" x14ac:dyDescent="0.45">
      <c r="A391"/>
      <c r="B391"/>
      <c r="C391"/>
    </row>
    <row r="392" spans="1:3" ht="14.25" x14ac:dyDescent="0.45">
      <c r="A392"/>
      <c r="B392"/>
      <c r="C392"/>
    </row>
    <row r="393" spans="1:3" ht="14.25" x14ac:dyDescent="0.45">
      <c r="A393"/>
      <c r="B393"/>
      <c r="C393"/>
    </row>
    <row r="394" spans="1:3" ht="14.25" x14ac:dyDescent="0.45">
      <c r="A394"/>
      <c r="B394"/>
      <c r="C394"/>
    </row>
    <row r="395" spans="1:3" ht="14.25" x14ac:dyDescent="0.45">
      <c r="A395"/>
      <c r="B395"/>
      <c r="C395"/>
    </row>
    <row r="396" spans="1:3" ht="14.25" x14ac:dyDescent="0.45">
      <c r="A396"/>
      <c r="B396"/>
      <c r="C396"/>
    </row>
    <row r="397" spans="1:3" ht="14.25" x14ac:dyDescent="0.45">
      <c r="A397"/>
      <c r="B397"/>
      <c r="C397"/>
    </row>
    <row r="398" spans="1:3" ht="14.25" x14ac:dyDescent="0.45">
      <c r="A398"/>
      <c r="B398"/>
      <c r="C398"/>
    </row>
    <row r="399" spans="1:3" ht="14.25" x14ac:dyDescent="0.45">
      <c r="A399"/>
      <c r="B399"/>
      <c r="C399"/>
    </row>
    <row r="400" spans="1:3" ht="14.25" x14ac:dyDescent="0.45">
      <c r="A400"/>
      <c r="B400"/>
      <c r="C400"/>
    </row>
    <row r="401" spans="1:3" ht="14.25" x14ac:dyDescent="0.45">
      <c r="A401"/>
      <c r="B401"/>
      <c r="C401"/>
    </row>
    <row r="402" spans="1:3" ht="14.25" x14ac:dyDescent="0.45">
      <c r="A402"/>
      <c r="B402"/>
      <c r="C402"/>
    </row>
    <row r="403" spans="1:3" ht="14.25" x14ac:dyDescent="0.45">
      <c r="A403"/>
      <c r="B403"/>
      <c r="C403"/>
    </row>
    <row r="404" spans="1:3" ht="14.25" x14ac:dyDescent="0.45">
      <c r="A404"/>
      <c r="B404"/>
      <c r="C404"/>
    </row>
    <row r="405" spans="1:3" ht="14.25" x14ac:dyDescent="0.45">
      <c r="A405"/>
      <c r="B405"/>
      <c r="C405"/>
    </row>
    <row r="406" spans="1:3" ht="14.25" x14ac:dyDescent="0.45">
      <c r="A406"/>
      <c r="B406"/>
      <c r="C406"/>
    </row>
    <row r="407" spans="1:3" ht="14.25" x14ac:dyDescent="0.45">
      <c r="A407"/>
      <c r="B407"/>
      <c r="C407"/>
    </row>
    <row r="408" spans="1:3" ht="14.25" x14ac:dyDescent="0.45">
      <c r="A408"/>
      <c r="B408"/>
      <c r="C408"/>
    </row>
    <row r="409" spans="1:3" ht="14.25" x14ac:dyDescent="0.45">
      <c r="A409"/>
      <c r="B409"/>
      <c r="C409"/>
    </row>
    <row r="410" spans="1:3" ht="14.25" x14ac:dyDescent="0.45">
      <c r="A410"/>
      <c r="B410"/>
      <c r="C410"/>
    </row>
    <row r="411" spans="1:3" ht="14.25" x14ac:dyDescent="0.45">
      <c r="A411"/>
      <c r="B411"/>
      <c r="C411"/>
    </row>
    <row r="412" spans="1:3" ht="14.25" x14ac:dyDescent="0.45">
      <c r="A412"/>
      <c r="B412"/>
      <c r="C412"/>
    </row>
    <row r="413" spans="1:3" ht="14.25" x14ac:dyDescent="0.45">
      <c r="A413"/>
      <c r="B413"/>
      <c r="C413"/>
    </row>
    <row r="414" spans="1:3" ht="14.25" x14ac:dyDescent="0.45">
      <c r="A414"/>
      <c r="B414"/>
      <c r="C414"/>
    </row>
    <row r="415" spans="1:3" ht="14.25" x14ac:dyDescent="0.45">
      <c r="A415"/>
      <c r="B415"/>
      <c r="C415"/>
    </row>
    <row r="416" spans="1:3" ht="14.25" x14ac:dyDescent="0.45">
      <c r="A416"/>
      <c r="B416"/>
      <c r="C416"/>
    </row>
    <row r="417" spans="1:3" ht="14.25" x14ac:dyDescent="0.45">
      <c r="A417"/>
      <c r="B417"/>
      <c r="C417"/>
    </row>
    <row r="418" spans="1:3" ht="14.25" x14ac:dyDescent="0.45">
      <c r="A418"/>
      <c r="B418"/>
      <c r="C418"/>
    </row>
    <row r="419" spans="1:3" ht="14.25" x14ac:dyDescent="0.45">
      <c r="A419"/>
      <c r="B419"/>
      <c r="C419"/>
    </row>
    <row r="420" spans="1:3" ht="14.25" x14ac:dyDescent="0.45">
      <c r="A420"/>
      <c r="B420"/>
      <c r="C420"/>
    </row>
    <row r="421" spans="1:3" ht="14.25" x14ac:dyDescent="0.45">
      <c r="A421"/>
      <c r="B421"/>
      <c r="C421"/>
    </row>
    <row r="422" spans="1:3" ht="14.25" x14ac:dyDescent="0.45">
      <c r="A422"/>
      <c r="B422"/>
      <c r="C422"/>
    </row>
    <row r="423" spans="1:3" ht="14.25" x14ac:dyDescent="0.45">
      <c r="A423"/>
      <c r="B423"/>
      <c r="C423"/>
    </row>
    <row r="424" spans="1:3" ht="14.25" x14ac:dyDescent="0.45">
      <c r="A424"/>
      <c r="B424"/>
      <c r="C424"/>
    </row>
    <row r="425" spans="1:3" ht="14.25" x14ac:dyDescent="0.45">
      <c r="A425"/>
      <c r="B425"/>
      <c r="C425"/>
    </row>
    <row r="426" spans="1:3" ht="14.25" x14ac:dyDescent="0.45">
      <c r="A426"/>
      <c r="B426"/>
      <c r="C426"/>
    </row>
    <row r="427" spans="1:3" ht="14.25" x14ac:dyDescent="0.45">
      <c r="A427"/>
      <c r="B427"/>
      <c r="C427"/>
    </row>
    <row r="428" spans="1:3" ht="14.25" x14ac:dyDescent="0.45">
      <c r="A428"/>
      <c r="B428"/>
      <c r="C428"/>
    </row>
    <row r="429" spans="1:3" ht="14.25" x14ac:dyDescent="0.45">
      <c r="A429"/>
      <c r="B429"/>
      <c r="C429"/>
    </row>
    <row r="430" spans="1:3" ht="14.25" x14ac:dyDescent="0.45">
      <c r="A430"/>
      <c r="B430"/>
      <c r="C430"/>
    </row>
    <row r="431" spans="1:3" ht="14.25" x14ac:dyDescent="0.45">
      <c r="A431"/>
      <c r="B431"/>
      <c r="C431"/>
    </row>
    <row r="432" spans="1:3" ht="14.25" x14ac:dyDescent="0.45">
      <c r="A432"/>
      <c r="B432"/>
      <c r="C432"/>
    </row>
    <row r="433" spans="1:3" ht="14.25" x14ac:dyDescent="0.45">
      <c r="A433"/>
      <c r="B433"/>
      <c r="C433"/>
    </row>
    <row r="434" spans="1:3" ht="14.25" x14ac:dyDescent="0.45">
      <c r="A434"/>
      <c r="B434"/>
      <c r="C434"/>
    </row>
    <row r="435" spans="1:3" ht="14.25" x14ac:dyDescent="0.45">
      <c r="A435"/>
      <c r="B435"/>
      <c r="C435"/>
    </row>
    <row r="436" spans="1:3" ht="14.25" x14ac:dyDescent="0.45">
      <c r="A436"/>
      <c r="B436"/>
      <c r="C436"/>
    </row>
    <row r="437" spans="1:3" ht="14.25" x14ac:dyDescent="0.45">
      <c r="A437"/>
      <c r="B437"/>
      <c r="C437"/>
    </row>
    <row r="438" spans="1:3" ht="14.25" x14ac:dyDescent="0.45">
      <c r="A438"/>
      <c r="B438"/>
      <c r="C438"/>
    </row>
    <row r="439" spans="1:3" ht="14.25" x14ac:dyDescent="0.45">
      <c r="A439"/>
      <c r="B439"/>
      <c r="C439"/>
    </row>
    <row r="440" spans="1:3" ht="14.25" x14ac:dyDescent="0.45">
      <c r="A440"/>
      <c r="B440"/>
      <c r="C440"/>
    </row>
    <row r="441" spans="1:3" ht="14.25" x14ac:dyDescent="0.45">
      <c r="A441"/>
      <c r="B441"/>
      <c r="C441"/>
    </row>
    <row r="442" spans="1:3" ht="14.25" x14ac:dyDescent="0.45">
      <c r="A442"/>
      <c r="B442"/>
      <c r="C442"/>
    </row>
    <row r="443" spans="1:3" ht="14.25" x14ac:dyDescent="0.45">
      <c r="A443"/>
      <c r="B443"/>
      <c r="C443"/>
    </row>
    <row r="444" spans="1:3" ht="14.25" x14ac:dyDescent="0.45">
      <c r="A444"/>
      <c r="B444"/>
      <c r="C444"/>
    </row>
    <row r="445" spans="1:3" ht="14.25" x14ac:dyDescent="0.45">
      <c r="A445"/>
      <c r="B445"/>
      <c r="C445"/>
    </row>
    <row r="446" spans="1:3" ht="14.25" x14ac:dyDescent="0.45">
      <c r="A446"/>
      <c r="B446"/>
      <c r="C446"/>
    </row>
    <row r="447" spans="1:3" ht="14.25" x14ac:dyDescent="0.45">
      <c r="A447"/>
      <c r="B447"/>
      <c r="C447"/>
    </row>
    <row r="448" spans="1:3" ht="14.25" x14ac:dyDescent="0.45">
      <c r="A448"/>
      <c r="B448"/>
      <c r="C448"/>
    </row>
    <row r="449" spans="1:3" ht="14.25" x14ac:dyDescent="0.45">
      <c r="A449"/>
      <c r="B449"/>
      <c r="C449"/>
    </row>
    <row r="450" spans="1:3" ht="14.25" x14ac:dyDescent="0.45">
      <c r="A450"/>
      <c r="B450"/>
      <c r="C450"/>
    </row>
    <row r="451" spans="1:3" ht="14.25" x14ac:dyDescent="0.45">
      <c r="A451"/>
      <c r="B451"/>
      <c r="C451"/>
    </row>
    <row r="452" spans="1:3" ht="14.25" x14ac:dyDescent="0.45">
      <c r="A452"/>
      <c r="B452"/>
      <c r="C452"/>
    </row>
    <row r="453" spans="1:3" ht="14.25" x14ac:dyDescent="0.45">
      <c r="A453"/>
      <c r="B453"/>
      <c r="C453"/>
    </row>
    <row r="454" spans="1:3" ht="14.25" x14ac:dyDescent="0.45">
      <c r="A454"/>
      <c r="B454"/>
      <c r="C454"/>
    </row>
    <row r="455" spans="1:3" ht="14.25" x14ac:dyDescent="0.45">
      <c r="A455"/>
      <c r="B455"/>
      <c r="C455"/>
    </row>
    <row r="456" spans="1:3" ht="14.25" x14ac:dyDescent="0.45">
      <c r="A456"/>
      <c r="B456"/>
      <c r="C456"/>
    </row>
    <row r="457" spans="1:3" ht="14.25" x14ac:dyDescent="0.45">
      <c r="A457"/>
      <c r="B457"/>
      <c r="C457"/>
    </row>
    <row r="458" spans="1:3" ht="14.25" x14ac:dyDescent="0.45">
      <c r="A458"/>
      <c r="B458"/>
      <c r="C458"/>
    </row>
    <row r="459" spans="1:3" ht="14.25" x14ac:dyDescent="0.45">
      <c r="A459"/>
      <c r="B459"/>
      <c r="C459"/>
    </row>
    <row r="460" spans="1:3" ht="14.25" x14ac:dyDescent="0.45">
      <c r="A460"/>
      <c r="B460"/>
      <c r="C460"/>
    </row>
    <row r="461" spans="1:3" ht="14.25" x14ac:dyDescent="0.45">
      <c r="A461"/>
      <c r="B461"/>
      <c r="C461"/>
    </row>
    <row r="462" spans="1:3" ht="14.25" x14ac:dyDescent="0.45">
      <c r="A462"/>
      <c r="B462"/>
      <c r="C462"/>
    </row>
    <row r="463" spans="1:3" ht="14.25" x14ac:dyDescent="0.45">
      <c r="A463"/>
      <c r="B463"/>
      <c r="C463"/>
    </row>
    <row r="464" spans="1:3" ht="14.25" x14ac:dyDescent="0.45">
      <c r="A464"/>
      <c r="B464"/>
      <c r="C464"/>
    </row>
    <row r="465" spans="1:3" ht="14.25" x14ac:dyDescent="0.45">
      <c r="A465"/>
      <c r="B465"/>
      <c r="C465"/>
    </row>
    <row r="466" spans="1:3" ht="14.25" x14ac:dyDescent="0.45">
      <c r="A466"/>
      <c r="B466"/>
      <c r="C466"/>
    </row>
    <row r="467" spans="1:3" ht="14.25" x14ac:dyDescent="0.45">
      <c r="A467"/>
      <c r="B467"/>
      <c r="C467"/>
    </row>
    <row r="468" spans="1:3" ht="14.25" x14ac:dyDescent="0.45">
      <c r="A468"/>
      <c r="B468"/>
      <c r="C468"/>
    </row>
    <row r="469" spans="1:3" ht="14.25" x14ac:dyDescent="0.45">
      <c r="A469"/>
      <c r="B469"/>
      <c r="C469"/>
    </row>
    <row r="470" spans="1:3" ht="14.25" x14ac:dyDescent="0.45">
      <c r="A470"/>
      <c r="B470"/>
      <c r="C470"/>
    </row>
    <row r="471" spans="1:3" ht="14.25" x14ac:dyDescent="0.45">
      <c r="A471"/>
      <c r="B471"/>
      <c r="C471"/>
    </row>
    <row r="472" spans="1:3" ht="14.25" x14ac:dyDescent="0.45">
      <c r="A472"/>
      <c r="B472"/>
      <c r="C472"/>
    </row>
    <row r="473" spans="1:3" ht="14.25" x14ac:dyDescent="0.45">
      <c r="A473"/>
      <c r="B473"/>
      <c r="C473"/>
    </row>
    <row r="474" spans="1:3" ht="14.25" x14ac:dyDescent="0.45">
      <c r="A474"/>
      <c r="B474"/>
      <c r="C474"/>
    </row>
    <row r="475" spans="1:3" ht="14.25" x14ac:dyDescent="0.45">
      <c r="A475"/>
      <c r="B475"/>
      <c r="C475"/>
    </row>
    <row r="476" spans="1:3" ht="14.25" x14ac:dyDescent="0.45">
      <c r="A476"/>
      <c r="B476"/>
      <c r="C476"/>
    </row>
    <row r="477" spans="1:3" ht="14.25" x14ac:dyDescent="0.45">
      <c r="A477"/>
      <c r="B477"/>
      <c r="C477"/>
    </row>
    <row r="478" spans="1:3" ht="14.25" x14ac:dyDescent="0.45">
      <c r="A478"/>
      <c r="B478"/>
      <c r="C478"/>
    </row>
    <row r="479" spans="1:3" ht="14.25" x14ac:dyDescent="0.45">
      <c r="A479"/>
      <c r="B479"/>
      <c r="C479"/>
    </row>
    <row r="480" spans="1:3" ht="14.25" x14ac:dyDescent="0.45">
      <c r="A480"/>
      <c r="B480"/>
      <c r="C480"/>
    </row>
    <row r="481" spans="1:3" ht="14.25" x14ac:dyDescent="0.45">
      <c r="A481"/>
      <c r="B481"/>
      <c r="C481"/>
    </row>
    <row r="482" spans="1:3" ht="14.25" x14ac:dyDescent="0.45">
      <c r="A482"/>
      <c r="B482"/>
      <c r="C482"/>
    </row>
    <row r="483" spans="1:3" ht="14.25" x14ac:dyDescent="0.45">
      <c r="A483"/>
      <c r="B483"/>
      <c r="C483"/>
    </row>
  </sheetData>
  <conditionalFormatting pivot="1" sqref="B9:B20">
    <cfRule type="cellIs" dxfId="537" priority="1" operator="greaterThan">
      <formula>0.2</formula>
    </cfRule>
  </conditionalFormatting>
  <pageMargins left="0.70866141732283472" right="0.70866141732283472" top="0.74803149606299213" bottom="0.74803149606299213" header="0.31496062992125984" footer="0.31496062992125984"/>
  <pageSetup paperSize="8" scale="45" fitToHeight="2" orientation="landscape" r:id="rId4"/>
  <headerFooter>
    <oddFooter>&amp;C&amp;D</oddFooter>
  </headerFooter>
  <rowBreaks count="2" manualBreakCount="2">
    <brk id="37" max="16383" man="1"/>
    <brk id="121" max="16383" man="1"/>
  </rowBreaks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K196"/>
  <sheetViews>
    <sheetView topLeftCell="A60" workbookViewId="0">
      <selection activeCell="A80" sqref="A80"/>
    </sheetView>
  </sheetViews>
  <sheetFormatPr baseColWidth="10" defaultColWidth="11.3984375" defaultRowHeight="13.9" x14ac:dyDescent="0.4"/>
  <cols>
    <col min="1" max="1" width="33.73046875" style="44" customWidth="1"/>
    <col min="2" max="2" width="19.59765625" style="44" customWidth="1"/>
    <col min="3" max="3" width="8.265625" style="44" customWidth="1"/>
    <col min="4" max="4" width="9.73046875" style="44" customWidth="1"/>
    <col min="5" max="5" width="13.59765625" style="44" customWidth="1"/>
    <col min="6" max="6" width="24.59765625" style="44" bestFit="1" customWidth="1"/>
    <col min="7" max="7" width="35" style="44" customWidth="1"/>
    <col min="8" max="8" width="16.265625" style="44" customWidth="1"/>
    <col min="9" max="9" width="23.1328125" style="44" customWidth="1"/>
    <col min="10" max="10" width="21" style="44" customWidth="1"/>
    <col min="11" max="11" width="21.1328125" style="45" customWidth="1"/>
    <col min="12" max="12" width="4.59765625" style="44" customWidth="1"/>
    <col min="13" max="16384" width="11.3984375" style="44"/>
  </cols>
  <sheetData>
    <row r="2" spans="1:11" ht="14.25" x14ac:dyDescent="0.45">
      <c r="A2"/>
      <c r="B2"/>
      <c r="C2" s="57"/>
      <c r="D2" s="57"/>
    </row>
    <row r="3" spans="1:11" x14ac:dyDescent="0.4">
      <c r="A3" s="189" t="s">
        <v>517</v>
      </c>
      <c r="B3" s="190">
        <v>1</v>
      </c>
      <c r="C3" s="57"/>
      <c r="D3" s="57"/>
    </row>
    <row r="4" spans="1:11" x14ac:dyDescent="0.4">
      <c r="A4" s="189" t="s">
        <v>518</v>
      </c>
      <c r="B4" s="191" t="s">
        <v>183</v>
      </c>
    </row>
    <row r="5" spans="1:11" x14ac:dyDescent="0.4">
      <c r="A5" s="189" t="s">
        <v>512</v>
      </c>
      <c r="B5" s="191" t="s">
        <v>614</v>
      </c>
    </row>
    <row r="6" spans="1:11" x14ac:dyDescent="0.4">
      <c r="A6" s="189" t="s">
        <v>521</v>
      </c>
      <c r="B6" s="191" t="s">
        <v>523</v>
      </c>
    </row>
    <row r="7" spans="1:11" x14ac:dyDescent="0.4">
      <c r="A7" s="189" t="s">
        <v>369</v>
      </c>
      <c r="B7" s="191" t="s">
        <v>614</v>
      </c>
    </row>
    <row r="8" spans="1:11" x14ac:dyDescent="0.4">
      <c r="A8" s="189" t="s">
        <v>515</v>
      </c>
      <c r="B8" s="191" t="s">
        <v>523</v>
      </c>
    </row>
    <row r="10" spans="1:11" ht="14.25" x14ac:dyDescent="0.45">
      <c r="A10" s="189" t="s">
        <v>882</v>
      </c>
      <c r="B10" s="189" t="s">
        <v>364</v>
      </c>
      <c r="C10" s="191"/>
      <c r="D10"/>
    </row>
    <row r="11" spans="1:11" ht="14.25" x14ac:dyDescent="0.45">
      <c r="A11" s="189" t="s">
        <v>374</v>
      </c>
      <c r="B11" s="204" t="s">
        <v>183</v>
      </c>
      <c r="C11" s="191" t="s">
        <v>375</v>
      </c>
      <c r="D11"/>
    </row>
    <row r="12" spans="1:11" ht="14.25" x14ac:dyDescent="0.45">
      <c r="A12" s="190" t="s">
        <v>883</v>
      </c>
      <c r="B12" s="203">
        <v>33</v>
      </c>
      <c r="C12" s="192">
        <v>33</v>
      </c>
      <c r="D12"/>
    </row>
    <row r="13" spans="1:11" ht="14.25" x14ac:dyDescent="0.45">
      <c r="A13" s="190" t="s">
        <v>884</v>
      </c>
      <c r="B13" s="203">
        <v>43</v>
      </c>
      <c r="C13" s="192">
        <v>43</v>
      </c>
      <c r="D13"/>
    </row>
    <row r="14" spans="1:11" ht="14.25" x14ac:dyDescent="0.45">
      <c r="A14" s="190" t="s">
        <v>885</v>
      </c>
      <c r="B14" s="203">
        <v>44</v>
      </c>
      <c r="C14" s="192">
        <v>44</v>
      </c>
      <c r="D14"/>
    </row>
    <row r="15" spans="1:11" ht="14.25" x14ac:dyDescent="0.45">
      <c r="A15" s="190" t="s">
        <v>886</v>
      </c>
      <c r="B15" s="203">
        <v>32</v>
      </c>
      <c r="C15" s="192">
        <v>32</v>
      </c>
      <c r="D15"/>
      <c r="K15" s="44"/>
    </row>
    <row r="16" spans="1:11" s="57" customFormat="1" ht="14.25" x14ac:dyDescent="0.45">
      <c r="A16" s="190" t="s">
        <v>887</v>
      </c>
      <c r="B16" s="203">
        <v>56</v>
      </c>
      <c r="C16" s="192">
        <v>56</v>
      </c>
      <c r="D16"/>
    </row>
    <row r="17" spans="1:11" s="57" customFormat="1" ht="14.25" x14ac:dyDescent="0.45">
      <c r="A17" s="190" t="s">
        <v>895</v>
      </c>
      <c r="B17" s="203">
        <v>50</v>
      </c>
      <c r="C17" s="192">
        <v>50</v>
      </c>
      <c r="D17"/>
    </row>
    <row r="18" spans="1:11" ht="14.25" x14ac:dyDescent="0.45">
      <c r="A18" s="190" t="s">
        <v>909</v>
      </c>
      <c r="B18" s="203">
        <v>51</v>
      </c>
      <c r="C18" s="192">
        <v>51</v>
      </c>
      <c r="D18"/>
      <c r="K18" s="44"/>
    </row>
    <row r="19" spans="1:11" ht="14.25" x14ac:dyDescent="0.45">
      <c r="A19" s="190" t="s">
        <v>946</v>
      </c>
      <c r="B19" s="203">
        <v>15</v>
      </c>
      <c r="C19" s="192">
        <v>15</v>
      </c>
      <c r="D19"/>
      <c r="K19" s="44"/>
    </row>
    <row r="20" spans="1:11" ht="14.25" x14ac:dyDescent="0.45">
      <c r="A20" s="190" t="s">
        <v>947</v>
      </c>
      <c r="B20" s="203">
        <v>47</v>
      </c>
      <c r="C20" s="192">
        <v>47</v>
      </c>
      <c r="D20"/>
      <c r="K20" s="44"/>
    </row>
    <row r="21" spans="1:11" ht="14.25" x14ac:dyDescent="0.45">
      <c r="A21" s="190" t="s">
        <v>989</v>
      </c>
      <c r="B21" s="203">
        <v>44</v>
      </c>
      <c r="C21" s="192">
        <v>44</v>
      </c>
      <c r="D21"/>
      <c r="K21" s="44"/>
    </row>
    <row r="22" spans="1:11" x14ac:dyDescent="0.4">
      <c r="A22" s="190" t="s">
        <v>1024</v>
      </c>
      <c r="B22" s="203">
        <v>57</v>
      </c>
      <c r="C22" s="192">
        <v>57</v>
      </c>
      <c r="K22" s="44"/>
    </row>
    <row r="23" spans="1:11" x14ac:dyDescent="0.4">
      <c r="A23" s="190" t="s">
        <v>1038</v>
      </c>
      <c r="B23" s="203">
        <v>29</v>
      </c>
      <c r="C23" s="192">
        <v>29</v>
      </c>
      <c r="K23" s="44"/>
    </row>
    <row r="24" spans="1:11" x14ac:dyDescent="0.4">
      <c r="A24" s="190" t="s">
        <v>375</v>
      </c>
      <c r="B24" s="203">
        <v>501</v>
      </c>
      <c r="C24" s="192">
        <v>501</v>
      </c>
      <c r="H24" s="124"/>
    </row>
    <row r="25" spans="1:11" x14ac:dyDescent="0.4">
      <c r="E25" s="57"/>
    </row>
    <row r="26" spans="1:11" x14ac:dyDescent="0.4">
      <c r="E26" s="57"/>
    </row>
    <row r="32" spans="1:11" x14ac:dyDescent="0.4">
      <c r="A32" s="189" t="s">
        <v>517</v>
      </c>
      <c r="B32" s="190">
        <v>1</v>
      </c>
    </row>
    <row r="33" spans="1:7" ht="14.25" x14ac:dyDescent="0.45">
      <c r="A33" s="189" t="s">
        <v>518</v>
      </c>
      <c r="B33" s="191" t="s">
        <v>183</v>
      </c>
      <c r="E33"/>
      <c r="F33"/>
      <c r="G33"/>
    </row>
    <row r="34" spans="1:7" ht="14.25" x14ac:dyDescent="0.45">
      <c r="A34" s="189" t="s">
        <v>364</v>
      </c>
      <c r="B34" s="212" t="s">
        <v>183</v>
      </c>
      <c r="E34"/>
      <c r="F34"/>
      <c r="G34"/>
    </row>
    <row r="35" spans="1:7" ht="14.25" x14ac:dyDescent="0.45">
      <c r="A35" s="189" t="s">
        <v>512</v>
      </c>
      <c r="B35" s="191" t="s">
        <v>614</v>
      </c>
      <c r="E35"/>
      <c r="F35"/>
      <c r="G35"/>
    </row>
    <row r="36" spans="1:7" ht="14.25" x14ac:dyDescent="0.45">
      <c r="A36" s="189" t="s">
        <v>521</v>
      </c>
      <c r="B36" s="191" t="s">
        <v>523</v>
      </c>
      <c r="C36"/>
      <c r="D36"/>
      <c r="E36"/>
      <c r="F36"/>
      <c r="G36"/>
    </row>
    <row r="37" spans="1:7" ht="14.25" x14ac:dyDescent="0.45">
      <c r="A37" s="189" t="s">
        <v>369</v>
      </c>
      <c r="B37" s="191" t="s">
        <v>614</v>
      </c>
      <c r="C37"/>
      <c r="D37"/>
      <c r="E37"/>
      <c r="F37"/>
      <c r="G37"/>
    </row>
    <row r="38" spans="1:7" ht="14.25" x14ac:dyDescent="0.45">
      <c r="A38" s="189" t="s">
        <v>515</v>
      </c>
      <c r="B38" s="191" t="s">
        <v>523</v>
      </c>
      <c r="C38"/>
      <c r="D38"/>
      <c r="E38"/>
      <c r="F38"/>
      <c r="G38"/>
    </row>
    <row r="39" spans="1:7" ht="14.25" x14ac:dyDescent="0.45">
      <c r="C39"/>
      <c r="D39"/>
      <c r="E39"/>
      <c r="F39"/>
      <c r="G39"/>
    </row>
    <row r="40" spans="1:7" ht="14.25" x14ac:dyDescent="0.45">
      <c r="A40" s="189" t="s">
        <v>889</v>
      </c>
      <c r="B40" s="198" t="s">
        <v>890</v>
      </c>
      <c r="C40" s="191"/>
      <c r="D40" s="191"/>
      <c r="E40" s="191"/>
      <c r="F40"/>
      <c r="G40"/>
    </row>
    <row r="41" spans="1:7" ht="14.25" x14ac:dyDescent="0.45">
      <c r="A41" s="189" t="s">
        <v>374</v>
      </c>
      <c r="B41" s="191" t="s">
        <v>183</v>
      </c>
      <c r="C41" s="191" t="s">
        <v>908</v>
      </c>
      <c r="D41" s="191" t="s">
        <v>907</v>
      </c>
      <c r="E41" s="191" t="s">
        <v>375</v>
      </c>
      <c r="F41"/>
      <c r="G41"/>
    </row>
    <row r="42" spans="1:7" ht="14.25" x14ac:dyDescent="0.45">
      <c r="A42" s="190" t="s">
        <v>883</v>
      </c>
      <c r="B42" s="203">
        <v>35</v>
      </c>
      <c r="C42" s="203">
        <v>2</v>
      </c>
      <c r="D42" s="203">
        <v>1</v>
      </c>
      <c r="E42" s="203">
        <v>38</v>
      </c>
      <c r="F42"/>
      <c r="G42"/>
    </row>
    <row r="43" spans="1:7" ht="14.25" x14ac:dyDescent="0.45">
      <c r="A43" s="190" t="s">
        <v>884</v>
      </c>
      <c r="B43" s="203">
        <v>49</v>
      </c>
      <c r="C43" s="203">
        <v>3</v>
      </c>
      <c r="D43" s="203"/>
      <c r="E43" s="203">
        <v>52</v>
      </c>
      <c r="F43"/>
      <c r="G43"/>
    </row>
    <row r="44" spans="1:7" ht="14.25" x14ac:dyDescent="0.45">
      <c r="A44" s="190" t="s">
        <v>885</v>
      </c>
      <c r="B44" s="203">
        <v>39</v>
      </c>
      <c r="C44" s="203">
        <v>6</v>
      </c>
      <c r="D44" s="203">
        <v>4</v>
      </c>
      <c r="E44" s="203">
        <v>49</v>
      </c>
      <c r="F44"/>
      <c r="G44"/>
    </row>
    <row r="45" spans="1:7" ht="14.25" x14ac:dyDescent="0.45">
      <c r="A45" s="190" t="s">
        <v>886</v>
      </c>
      <c r="B45" s="203">
        <v>30</v>
      </c>
      <c r="C45" s="203">
        <v>4</v>
      </c>
      <c r="D45" s="203">
        <v>1</v>
      </c>
      <c r="E45" s="203">
        <v>35</v>
      </c>
      <c r="F45"/>
      <c r="G45"/>
    </row>
    <row r="46" spans="1:7" ht="14.25" x14ac:dyDescent="0.45">
      <c r="A46" s="190" t="s">
        <v>887</v>
      </c>
      <c r="B46" s="203">
        <v>47</v>
      </c>
      <c r="C46" s="203">
        <v>7</v>
      </c>
      <c r="D46" s="203">
        <v>2</v>
      </c>
      <c r="E46" s="203">
        <v>56</v>
      </c>
      <c r="F46"/>
      <c r="G46"/>
    </row>
    <row r="47" spans="1:7" ht="14.25" x14ac:dyDescent="0.45">
      <c r="A47" s="190" t="s">
        <v>895</v>
      </c>
      <c r="B47" s="203">
        <v>39</v>
      </c>
      <c r="C47" s="203">
        <v>9</v>
      </c>
      <c r="D47" s="203">
        <v>2</v>
      </c>
      <c r="E47" s="203">
        <v>50</v>
      </c>
      <c r="F47"/>
      <c r="G47"/>
    </row>
    <row r="48" spans="1:7" ht="14.25" x14ac:dyDescent="0.45">
      <c r="A48" s="190" t="s">
        <v>909</v>
      </c>
      <c r="B48" s="203">
        <v>37</v>
      </c>
      <c r="C48" s="203">
        <v>8</v>
      </c>
      <c r="D48" s="203">
        <v>6</v>
      </c>
      <c r="E48" s="203">
        <v>51</v>
      </c>
      <c r="F48"/>
      <c r="G48"/>
    </row>
    <row r="49" spans="1:7" ht="14.25" x14ac:dyDescent="0.45">
      <c r="A49" s="190" t="s">
        <v>946</v>
      </c>
      <c r="B49" s="203">
        <v>13</v>
      </c>
      <c r="C49" s="203">
        <v>1</v>
      </c>
      <c r="D49" s="203">
        <v>1</v>
      </c>
      <c r="E49" s="203">
        <v>15</v>
      </c>
      <c r="F49"/>
      <c r="G49"/>
    </row>
    <row r="50" spans="1:7" ht="14.25" x14ac:dyDescent="0.45">
      <c r="A50" s="190" t="s">
        <v>947</v>
      </c>
      <c r="B50" s="203">
        <v>43</v>
      </c>
      <c r="C50" s="203">
        <v>1</v>
      </c>
      <c r="D50" s="203">
        <v>3</v>
      </c>
      <c r="E50" s="203">
        <v>47</v>
      </c>
      <c r="F50"/>
      <c r="G50"/>
    </row>
    <row r="51" spans="1:7" ht="14.25" x14ac:dyDescent="0.45">
      <c r="A51" s="190" t="s">
        <v>989</v>
      </c>
      <c r="B51" s="203">
        <v>37</v>
      </c>
      <c r="C51" s="203">
        <v>5</v>
      </c>
      <c r="D51" s="203">
        <v>2</v>
      </c>
      <c r="E51" s="203">
        <v>44</v>
      </c>
      <c r="F51"/>
      <c r="G51"/>
    </row>
    <row r="52" spans="1:7" ht="14.25" x14ac:dyDescent="0.45">
      <c r="A52" s="190" t="s">
        <v>1024</v>
      </c>
      <c r="B52" s="203">
        <v>43</v>
      </c>
      <c r="C52" s="203">
        <v>11</v>
      </c>
      <c r="D52" s="203">
        <v>3</v>
      </c>
      <c r="E52" s="203">
        <v>57</v>
      </c>
      <c r="F52"/>
      <c r="G52"/>
    </row>
    <row r="53" spans="1:7" x14ac:dyDescent="0.4">
      <c r="A53" s="190" t="s">
        <v>1038</v>
      </c>
      <c r="B53" s="203">
        <v>24</v>
      </c>
      <c r="C53" s="203">
        <v>2</v>
      </c>
      <c r="D53" s="203">
        <v>3</v>
      </c>
      <c r="E53" s="203">
        <v>29</v>
      </c>
    </row>
    <row r="54" spans="1:7" x14ac:dyDescent="0.4">
      <c r="A54" s="190" t="s">
        <v>375</v>
      </c>
      <c r="B54" s="203">
        <v>436</v>
      </c>
      <c r="C54" s="203">
        <v>59</v>
      </c>
      <c r="D54" s="203">
        <v>28</v>
      </c>
      <c r="E54" s="203">
        <v>523</v>
      </c>
    </row>
    <row r="55" spans="1:7" ht="14.25" x14ac:dyDescent="0.45">
      <c r="E55"/>
    </row>
    <row r="56" spans="1:7" ht="14.25" x14ac:dyDescent="0.45">
      <c r="E56"/>
    </row>
    <row r="57" spans="1:7" ht="14.25" x14ac:dyDescent="0.45">
      <c r="E57"/>
    </row>
    <row r="58" spans="1:7" ht="14.25" x14ac:dyDescent="0.45">
      <c r="E58"/>
    </row>
    <row r="59" spans="1:7" ht="14.25" x14ac:dyDescent="0.45">
      <c r="E59"/>
    </row>
    <row r="60" spans="1:7" ht="14.25" x14ac:dyDescent="0.45">
      <c r="E60"/>
    </row>
    <row r="61" spans="1:7" ht="14.25" x14ac:dyDescent="0.45">
      <c r="A61" s="189" t="s">
        <v>517</v>
      </c>
      <c r="B61" s="190">
        <v>1</v>
      </c>
      <c r="E61"/>
    </row>
    <row r="62" spans="1:7" ht="14.25" x14ac:dyDescent="0.45">
      <c r="A62" s="189" t="s">
        <v>518</v>
      </c>
      <c r="B62" s="191" t="s">
        <v>183</v>
      </c>
      <c r="C62" s="57"/>
      <c r="D62" s="57"/>
      <c r="E62"/>
    </row>
    <row r="63" spans="1:7" ht="14.25" x14ac:dyDescent="0.45">
      <c r="A63" s="189" t="s">
        <v>512</v>
      </c>
      <c r="B63" s="191" t="s">
        <v>614</v>
      </c>
      <c r="C63" s="57"/>
      <c r="D63" s="57"/>
      <c r="E63"/>
    </row>
    <row r="64" spans="1:7" ht="14.25" x14ac:dyDescent="0.45">
      <c r="A64" s="189" t="s">
        <v>521</v>
      </c>
      <c r="B64" s="191" t="s">
        <v>523</v>
      </c>
      <c r="E64"/>
    </row>
    <row r="65" spans="1:5" ht="14.25" x14ac:dyDescent="0.45">
      <c r="A65" s="189" t="s">
        <v>364</v>
      </c>
      <c r="B65" s="211" t="s">
        <v>183</v>
      </c>
      <c r="E65"/>
    </row>
    <row r="66" spans="1:5" ht="14.25" x14ac:dyDescent="0.45">
      <c r="A66" s="189" t="s">
        <v>522</v>
      </c>
      <c r="B66" s="191" t="s">
        <v>614</v>
      </c>
      <c r="E66"/>
    </row>
    <row r="67" spans="1:5" ht="14.25" x14ac:dyDescent="0.45">
      <c r="A67" s="189" t="s">
        <v>369</v>
      </c>
      <c r="B67" s="191" t="s">
        <v>614</v>
      </c>
      <c r="E67"/>
    </row>
    <row r="68" spans="1:5" ht="14.25" x14ac:dyDescent="0.45">
      <c r="A68" s="189" t="s">
        <v>515</v>
      </c>
      <c r="B68" s="191" t="s">
        <v>523</v>
      </c>
      <c r="E68"/>
    </row>
    <row r="69" spans="1:5" ht="14.25" x14ac:dyDescent="0.45">
      <c r="E69"/>
    </row>
    <row r="70" spans="1:5" ht="14.25" x14ac:dyDescent="0.45">
      <c r="A70" s="189" t="s">
        <v>888</v>
      </c>
      <c r="B70" s="210" t="s">
        <v>602</v>
      </c>
      <c r="C70"/>
      <c r="D70"/>
      <c r="E70"/>
    </row>
    <row r="71" spans="1:5" ht="14.25" x14ac:dyDescent="0.45">
      <c r="A71" s="189" t="s">
        <v>374</v>
      </c>
      <c r="B71" s="191" t="s">
        <v>375</v>
      </c>
      <c r="C71"/>
      <c r="D71"/>
      <c r="E71"/>
    </row>
    <row r="72" spans="1:5" ht="14.25" x14ac:dyDescent="0.45">
      <c r="A72" s="190" t="s">
        <v>375</v>
      </c>
      <c r="B72" s="192"/>
      <c r="C72"/>
      <c r="D72"/>
      <c r="E72"/>
    </row>
    <row r="73" spans="1:5" ht="14.25" x14ac:dyDescent="0.45">
      <c r="A73"/>
      <c r="B73"/>
      <c r="C73"/>
      <c r="D73"/>
      <c r="E73"/>
    </row>
    <row r="74" spans="1:5" ht="14.25" x14ac:dyDescent="0.45">
      <c r="A74"/>
      <c r="B74"/>
      <c r="C74"/>
      <c r="D74"/>
      <c r="E74"/>
    </row>
    <row r="75" spans="1:5" ht="14.25" x14ac:dyDescent="0.45">
      <c r="A75"/>
      <c r="B75"/>
      <c r="C75"/>
      <c r="D75"/>
      <c r="E75"/>
    </row>
    <row r="76" spans="1:5" ht="14.25" x14ac:dyDescent="0.45">
      <c r="A76"/>
      <c r="B76"/>
      <c r="C76"/>
      <c r="D76"/>
      <c r="E76"/>
    </row>
    <row r="77" spans="1:5" ht="14.25" x14ac:dyDescent="0.45">
      <c r="A77"/>
      <c r="B77"/>
      <c r="C77"/>
      <c r="D77"/>
      <c r="E77"/>
    </row>
    <row r="78" spans="1:5" ht="14.25" x14ac:dyDescent="0.45">
      <c r="A78"/>
      <c r="B78"/>
      <c r="C78"/>
      <c r="D78"/>
    </row>
    <row r="79" spans="1:5" ht="14.25" x14ac:dyDescent="0.45">
      <c r="A79"/>
      <c r="B79"/>
      <c r="C79"/>
      <c r="D79"/>
    </row>
    <row r="80" spans="1:5" ht="14.25" x14ac:dyDescent="0.45">
      <c r="A80"/>
      <c r="B80"/>
      <c r="C80"/>
      <c r="D80"/>
    </row>
    <row r="81" spans="1:4" ht="14.25" x14ac:dyDescent="0.45">
      <c r="A81"/>
      <c r="B81"/>
      <c r="C81"/>
      <c r="D81"/>
    </row>
    <row r="82" spans="1:4" ht="14.25" x14ac:dyDescent="0.45">
      <c r="A82"/>
      <c r="B82"/>
      <c r="C82"/>
      <c r="D82"/>
    </row>
    <row r="83" spans="1:4" ht="14.25" x14ac:dyDescent="0.45">
      <c r="A83"/>
      <c r="B83"/>
      <c r="C83"/>
      <c r="D83"/>
    </row>
    <row r="84" spans="1:4" ht="14.25" x14ac:dyDescent="0.45">
      <c r="A84"/>
      <c r="B84"/>
      <c r="C84"/>
      <c r="D84"/>
    </row>
    <row r="85" spans="1:4" ht="14.25" x14ac:dyDescent="0.45">
      <c r="A85"/>
      <c r="B85"/>
      <c r="C85"/>
      <c r="D85"/>
    </row>
    <row r="86" spans="1:4" ht="14.25" x14ac:dyDescent="0.45">
      <c r="A86"/>
      <c r="B86"/>
      <c r="C86"/>
      <c r="D86"/>
    </row>
    <row r="87" spans="1:4" ht="14.25" x14ac:dyDescent="0.45">
      <c r="A87"/>
      <c r="B87"/>
      <c r="C87"/>
      <c r="D87"/>
    </row>
    <row r="88" spans="1:4" ht="14.25" x14ac:dyDescent="0.45">
      <c r="A88"/>
      <c r="B88"/>
      <c r="C88"/>
      <c r="D88"/>
    </row>
    <row r="89" spans="1:4" ht="14.25" x14ac:dyDescent="0.45">
      <c r="A89"/>
      <c r="B89"/>
      <c r="C89"/>
      <c r="D89"/>
    </row>
    <row r="90" spans="1:4" ht="14.25" x14ac:dyDescent="0.45">
      <c r="A90"/>
      <c r="B90"/>
      <c r="C90"/>
      <c r="D90"/>
    </row>
    <row r="91" spans="1:4" ht="14.25" x14ac:dyDescent="0.45">
      <c r="A91"/>
      <c r="B91"/>
      <c r="C91"/>
      <c r="D91"/>
    </row>
    <row r="92" spans="1:4" ht="14.25" x14ac:dyDescent="0.45">
      <c r="A92"/>
      <c r="B92"/>
      <c r="C92"/>
      <c r="D92"/>
    </row>
    <row r="93" spans="1:4" ht="14.25" x14ac:dyDescent="0.45">
      <c r="A93"/>
      <c r="B93"/>
      <c r="C93"/>
      <c r="D93"/>
    </row>
    <row r="94" spans="1:4" ht="14.25" x14ac:dyDescent="0.45">
      <c r="A94"/>
      <c r="B94"/>
      <c r="C94"/>
      <c r="D94"/>
    </row>
    <row r="95" spans="1:4" ht="14.25" x14ac:dyDescent="0.45">
      <c r="A95"/>
      <c r="B95"/>
      <c r="C95"/>
      <c r="D95"/>
    </row>
    <row r="96" spans="1:4" ht="14.25" x14ac:dyDescent="0.45">
      <c r="A96"/>
      <c r="B96"/>
      <c r="C96"/>
      <c r="D96"/>
    </row>
    <row r="97" spans="1:4" ht="14.25" x14ac:dyDescent="0.45">
      <c r="A97"/>
      <c r="B97"/>
      <c r="C97"/>
      <c r="D97"/>
    </row>
    <row r="98" spans="1:4" ht="14.25" x14ac:dyDescent="0.45">
      <c r="A98"/>
      <c r="B98"/>
      <c r="C98"/>
      <c r="D98"/>
    </row>
    <row r="99" spans="1:4" ht="14.25" x14ac:dyDescent="0.45">
      <c r="A99"/>
      <c r="B99"/>
      <c r="C99"/>
      <c r="D99"/>
    </row>
    <row r="100" spans="1:4" ht="14.25" x14ac:dyDescent="0.45">
      <c r="A100"/>
      <c r="B100"/>
      <c r="C100"/>
      <c r="D100"/>
    </row>
    <row r="101" spans="1:4" ht="14.25" x14ac:dyDescent="0.45">
      <c r="A101"/>
      <c r="B101"/>
      <c r="C101"/>
      <c r="D101"/>
    </row>
    <row r="102" spans="1:4" ht="14.25" x14ac:dyDescent="0.45">
      <c r="A102"/>
      <c r="B102"/>
      <c r="C102"/>
      <c r="D102"/>
    </row>
    <row r="103" spans="1:4" ht="14.25" x14ac:dyDescent="0.45">
      <c r="A103"/>
      <c r="B103"/>
      <c r="C103"/>
      <c r="D103"/>
    </row>
    <row r="104" spans="1:4" ht="14.25" x14ac:dyDescent="0.45">
      <c r="A104"/>
      <c r="B104"/>
      <c r="C104"/>
      <c r="D104"/>
    </row>
    <row r="105" spans="1:4" ht="14.25" x14ac:dyDescent="0.45">
      <c r="A105"/>
      <c r="B105"/>
      <c r="C105"/>
      <c r="D105"/>
    </row>
    <row r="106" spans="1:4" ht="14.25" x14ac:dyDescent="0.45">
      <c r="A106"/>
      <c r="B106"/>
      <c r="C106"/>
      <c r="D106"/>
    </row>
    <row r="107" spans="1:4" ht="14.25" x14ac:dyDescent="0.45">
      <c r="A107"/>
      <c r="B107"/>
      <c r="C107"/>
      <c r="D107"/>
    </row>
    <row r="108" spans="1:4" ht="14.25" x14ac:dyDescent="0.45">
      <c r="A108"/>
      <c r="B108"/>
      <c r="C108"/>
      <c r="D108"/>
    </row>
    <row r="109" spans="1:4" ht="14.25" x14ac:dyDescent="0.45">
      <c r="A109"/>
      <c r="B109"/>
      <c r="C109"/>
      <c r="D109"/>
    </row>
    <row r="110" spans="1:4" ht="14.25" x14ac:dyDescent="0.45">
      <c r="A110"/>
      <c r="B110"/>
      <c r="C110"/>
      <c r="D110"/>
    </row>
    <row r="111" spans="1:4" ht="14.25" x14ac:dyDescent="0.45">
      <c r="A111"/>
      <c r="B111"/>
      <c r="C111"/>
      <c r="D111"/>
    </row>
    <row r="112" spans="1:4" ht="14.25" x14ac:dyDescent="0.45">
      <c r="A112"/>
      <c r="B112"/>
      <c r="C112"/>
      <c r="D112"/>
    </row>
    <row r="113" spans="1:4" ht="14.25" x14ac:dyDescent="0.45">
      <c r="A113"/>
      <c r="B113"/>
      <c r="C113"/>
      <c r="D113"/>
    </row>
    <row r="114" spans="1:4" ht="14.25" x14ac:dyDescent="0.45">
      <c r="A114"/>
      <c r="B114"/>
      <c r="C114"/>
      <c r="D114"/>
    </row>
    <row r="115" spans="1:4" ht="14.25" x14ac:dyDescent="0.45">
      <c r="A115"/>
      <c r="B115"/>
      <c r="C115"/>
      <c r="D115"/>
    </row>
    <row r="116" spans="1:4" ht="14.25" x14ac:dyDescent="0.45">
      <c r="A116"/>
      <c r="B116"/>
      <c r="C116"/>
      <c r="D116"/>
    </row>
    <row r="117" spans="1:4" ht="14.25" x14ac:dyDescent="0.45">
      <c r="A117"/>
      <c r="B117"/>
      <c r="C117"/>
      <c r="D117"/>
    </row>
    <row r="118" spans="1:4" ht="14.25" x14ac:dyDescent="0.45">
      <c r="A118"/>
      <c r="B118"/>
      <c r="C118"/>
      <c r="D118"/>
    </row>
    <row r="119" spans="1:4" ht="14.25" x14ac:dyDescent="0.45">
      <c r="A119"/>
      <c r="B119"/>
      <c r="C119"/>
      <c r="D119"/>
    </row>
    <row r="120" spans="1:4" ht="14.25" x14ac:dyDescent="0.45">
      <c r="A120"/>
      <c r="B120"/>
      <c r="C120"/>
      <c r="D120"/>
    </row>
    <row r="121" spans="1:4" ht="14.25" x14ac:dyDescent="0.45">
      <c r="A121"/>
      <c r="B121"/>
      <c r="C121"/>
      <c r="D121"/>
    </row>
    <row r="122" spans="1:4" ht="14.25" x14ac:dyDescent="0.45">
      <c r="A122"/>
      <c r="B122"/>
      <c r="C122"/>
      <c r="D122"/>
    </row>
    <row r="123" spans="1:4" ht="14.25" x14ac:dyDescent="0.45">
      <c r="A123"/>
      <c r="B123"/>
      <c r="C123"/>
      <c r="D123"/>
    </row>
    <row r="124" spans="1:4" ht="14.25" x14ac:dyDescent="0.45">
      <c r="A124"/>
      <c r="B124"/>
      <c r="C124"/>
      <c r="D124"/>
    </row>
    <row r="125" spans="1:4" ht="14.25" x14ac:dyDescent="0.45">
      <c r="A125"/>
      <c r="B125"/>
      <c r="C125"/>
      <c r="D125"/>
    </row>
    <row r="126" spans="1:4" ht="14.25" x14ac:dyDescent="0.45">
      <c r="A126"/>
      <c r="B126"/>
      <c r="C126"/>
      <c r="D126"/>
    </row>
    <row r="127" spans="1:4" ht="14.25" x14ac:dyDescent="0.45">
      <c r="A127"/>
      <c r="B127"/>
      <c r="C127"/>
      <c r="D127"/>
    </row>
    <row r="128" spans="1:4" ht="14.25" x14ac:dyDescent="0.45">
      <c r="A128"/>
      <c r="B128"/>
      <c r="C128"/>
      <c r="D128"/>
    </row>
    <row r="129" spans="1:4" ht="14.25" x14ac:dyDescent="0.45">
      <c r="A129"/>
      <c r="B129"/>
      <c r="C129"/>
      <c r="D129"/>
    </row>
    <row r="130" spans="1:4" ht="14.25" x14ac:dyDescent="0.45">
      <c r="A130"/>
      <c r="B130"/>
      <c r="C130"/>
      <c r="D130"/>
    </row>
    <row r="131" spans="1:4" ht="14.25" x14ac:dyDescent="0.45">
      <c r="A131"/>
      <c r="B131"/>
      <c r="C131"/>
      <c r="D131"/>
    </row>
    <row r="132" spans="1:4" ht="14.25" x14ac:dyDescent="0.45">
      <c r="A132"/>
      <c r="B132"/>
      <c r="C132"/>
      <c r="D132"/>
    </row>
    <row r="133" spans="1:4" ht="14.25" x14ac:dyDescent="0.45">
      <c r="A133"/>
      <c r="B133"/>
      <c r="C133"/>
      <c r="D133"/>
    </row>
    <row r="134" spans="1:4" ht="14.25" x14ac:dyDescent="0.45">
      <c r="A134"/>
      <c r="B134"/>
      <c r="C134"/>
      <c r="D134"/>
    </row>
    <row r="135" spans="1:4" ht="14.25" x14ac:dyDescent="0.45">
      <c r="A135"/>
      <c r="B135"/>
      <c r="C135"/>
      <c r="D135"/>
    </row>
    <row r="136" spans="1:4" ht="14.25" x14ac:dyDescent="0.45">
      <c r="A136"/>
      <c r="B136"/>
      <c r="C136"/>
      <c r="D136"/>
    </row>
    <row r="137" spans="1:4" ht="14.25" x14ac:dyDescent="0.45">
      <c r="A137"/>
      <c r="B137"/>
      <c r="C137"/>
      <c r="D137"/>
    </row>
    <row r="138" spans="1:4" ht="14.25" x14ac:dyDescent="0.45">
      <c r="A138"/>
      <c r="B138"/>
      <c r="C138"/>
      <c r="D138"/>
    </row>
    <row r="139" spans="1:4" ht="14.25" x14ac:dyDescent="0.45">
      <c r="A139"/>
      <c r="B139"/>
      <c r="C139"/>
      <c r="D139"/>
    </row>
    <row r="140" spans="1:4" ht="14.25" x14ac:dyDescent="0.45">
      <c r="A140"/>
      <c r="B140"/>
      <c r="C140"/>
      <c r="D140"/>
    </row>
    <row r="141" spans="1:4" ht="14.25" x14ac:dyDescent="0.45">
      <c r="A141"/>
      <c r="B141"/>
      <c r="C141"/>
      <c r="D141"/>
    </row>
    <row r="142" spans="1:4" ht="14.25" x14ac:dyDescent="0.45">
      <c r="A142"/>
      <c r="B142"/>
      <c r="C142"/>
      <c r="D142"/>
    </row>
    <row r="143" spans="1:4" ht="14.25" x14ac:dyDescent="0.45">
      <c r="A143"/>
      <c r="B143"/>
      <c r="C143"/>
      <c r="D143"/>
    </row>
    <row r="144" spans="1:4" ht="14.25" x14ac:dyDescent="0.45">
      <c r="A144"/>
      <c r="B144"/>
      <c r="C144"/>
      <c r="D144"/>
    </row>
    <row r="145" spans="1:4" ht="14.25" x14ac:dyDescent="0.45">
      <c r="A145"/>
      <c r="B145"/>
      <c r="C145"/>
      <c r="D145"/>
    </row>
    <row r="146" spans="1:4" ht="14.25" x14ac:dyDescent="0.45">
      <c r="A146"/>
      <c r="B146"/>
      <c r="C146"/>
      <c r="D146"/>
    </row>
    <row r="147" spans="1:4" ht="14.25" x14ac:dyDescent="0.45">
      <c r="A147"/>
      <c r="B147"/>
      <c r="C147"/>
      <c r="D147"/>
    </row>
    <row r="148" spans="1:4" ht="14.25" x14ac:dyDescent="0.45">
      <c r="A148"/>
      <c r="B148"/>
      <c r="C148"/>
      <c r="D148"/>
    </row>
    <row r="149" spans="1:4" ht="14.25" x14ac:dyDescent="0.45">
      <c r="A149"/>
      <c r="B149"/>
      <c r="C149"/>
      <c r="D149"/>
    </row>
    <row r="150" spans="1:4" ht="14.25" x14ac:dyDescent="0.45">
      <c r="A150"/>
      <c r="B150"/>
      <c r="C150"/>
      <c r="D150"/>
    </row>
    <row r="151" spans="1:4" ht="14.25" x14ac:dyDescent="0.45">
      <c r="A151"/>
      <c r="B151"/>
      <c r="C151"/>
      <c r="D151"/>
    </row>
    <row r="152" spans="1:4" ht="14.25" x14ac:dyDescent="0.45">
      <c r="A152"/>
      <c r="B152"/>
      <c r="C152"/>
      <c r="D152"/>
    </row>
    <row r="153" spans="1:4" ht="14.25" x14ac:dyDescent="0.45">
      <c r="A153"/>
      <c r="B153"/>
      <c r="C153"/>
      <c r="D153"/>
    </row>
    <row r="154" spans="1:4" ht="14.25" x14ac:dyDescent="0.45">
      <c r="A154"/>
      <c r="B154"/>
      <c r="C154"/>
      <c r="D154"/>
    </row>
    <row r="155" spans="1:4" ht="14.25" x14ac:dyDescent="0.45">
      <c r="A155"/>
      <c r="B155"/>
      <c r="C155"/>
      <c r="D155"/>
    </row>
    <row r="156" spans="1:4" ht="14.25" x14ac:dyDescent="0.45">
      <c r="A156"/>
      <c r="B156"/>
      <c r="C156"/>
      <c r="D156"/>
    </row>
    <row r="157" spans="1:4" ht="14.25" x14ac:dyDescent="0.45">
      <c r="A157"/>
      <c r="B157"/>
      <c r="C157"/>
      <c r="D157"/>
    </row>
    <row r="158" spans="1:4" ht="14.25" x14ac:dyDescent="0.45">
      <c r="A158"/>
      <c r="B158"/>
      <c r="C158"/>
      <c r="D158"/>
    </row>
    <row r="159" spans="1:4" ht="14.25" x14ac:dyDescent="0.45">
      <c r="A159"/>
      <c r="B159"/>
      <c r="C159"/>
      <c r="D159"/>
    </row>
    <row r="160" spans="1:4" ht="14.25" x14ac:dyDescent="0.45">
      <c r="A160"/>
      <c r="B160"/>
      <c r="C160"/>
      <c r="D160"/>
    </row>
    <row r="161" spans="1:4" ht="14.25" x14ac:dyDescent="0.45">
      <c r="A161"/>
      <c r="B161"/>
      <c r="C161"/>
      <c r="D161"/>
    </row>
    <row r="162" spans="1:4" ht="14.25" x14ac:dyDescent="0.45">
      <c r="A162"/>
      <c r="B162"/>
      <c r="C162"/>
      <c r="D162"/>
    </row>
    <row r="163" spans="1:4" ht="14.25" x14ac:dyDescent="0.45">
      <c r="A163"/>
      <c r="B163"/>
      <c r="C163"/>
      <c r="D163"/>
    </row>
    <row r="164" spans="1:4" ht="14.25" x14ac:dyDescent="0.45">
      <c r="A164"/>
      <c r="B164"/>
      <c r="C164"/>
      <c r="D164"/>
    </row>
    <row r="165" spans="1:4" ht="14.25" x14ac:dyDescent="0.45">
      <c r="A165"/>
      <c r="B165"/>
      <c r="C165"/>
      <c r="D165"/>
    </row>
    <row r="166" spans="1:4" ht="14.25" x14ac:dyDescent="0.45">
      <c r="A166"/>
      <c r="B166"/>
      <c r="C166"/>
      <c r="D166"/>
    </row>
    <row r="167" spans="1:4" ht="14.25" x14ac:dyDescent="0.45">
      <c r="A167"/>
      <c r="B167"/>
      <c r="C167"/>
      <c r="D167"/>
    </row>
    <row r="168" spans="1:4" ht="14.25" x14ac:dyDescent="0.45">
      <c r="A168"/>
      <c r="B168"/>
      <c r="C168"/>
      <c r="D168"/>
    </row>
    <row r="169" spans="1:4" ht="14.25" x14ac:dyDescent="0.45">
      <c r="A169"/>
      <c r="B169"/>
      <c r="C169"/>
      <c r="D169"/>
    </row>
    <row r="170" spans="1:4" ht="14.25" x14ac:dyDescent="0.45">
      <c r="A170"/>
      <c r="B170"/>
      <c r="C170"/>
      <c r="D170"/>
    </row>
    <row r="171" spans="1:4" ht="14.25" x14ac:dyDescent="0.45">
      <c r="A171"/>
      <c r="B171"/>
      <c r="C171"/>
      <c r="D171"/>
    </row>
    <row r="172" spans="1:4" ht="14.25" x14ac:dyDescent="0.45">
      <c r="A172"/>
      <c r="B172"/>
      <c r="C172"/>
      <c r="D172"/>
    </row>
    <row r="173" spans="1:4" ht="14.25" x14ac:dyDescent="0.45">
      <c r="A173"/>
      <c r="B173"/>
      <c r="C173"/>
      <c r="D173"/>
    </row>
    <row r="174" spans="1:4" ht="14.25" x14ac:dyDescent="0.45">
      <c r="A174"/>
      <c r="B174"/>
      <c r="C174"/>
      <c r="D174"/>
    </row>
    <row r="175" spans="1:4" ht="14.25" x14ac:dyDescent="0.45">
      <c r="A175"/>
      <c r="B175"/>
      <c r="C175"/>
      <c r="D175"/>
    </row>
    <row r="176" spans="1:4" ht="14.25" x14ac:dyDescent="0.45">
      <c r="A176"/>
      <c r="B176"/>
      <c r="C176"/>
      <c r="D176"/>
    </row>
    <row r="177" spans="1:4" ht="14.25" x14ac:dyDescent="0.45">
      <c r="A177"/>
      <c r="B177"/>
      <c r="C177"/>
      <c r="D177"/>
    </row>
    <row r="178" spans="1:4" ht="14.25" x14ac:dyDescent="0.45">
      <c r="A178"/>
      <c r="B178"/>
      <c r="C178"/>
      <c r="D178"/>
    </row>
    <row r="179" spans="1:4" ht="14.25" x14ac:dyDescent="0.45">
      <c r="A179"/>
      <c r="B179"/>
      <c r="C179"/>
      <c r="D179"/>
    </row>
    <row r="180" spans="1:4" ht="14.25" x14ac:dyDescent="0.45">
      <c r="A180"/>
      <c r="B180"/>
      <c r="C180"/>
      <c r="D180"/>
    </row>
    <row r="181" spans="1:4" ht="14.25" x14ac:dyDescent="0.45">
      <c r="A181"/>
      <c r="B181"/>
      <c r="C181"/>
      <c r="D181"/>
    </row>
    <row r="182" spans="1:4" ht="14.25" x14ac:dyDescent="0.45">
      <c r="A182"/>
      <c r="B182"/>
      <c r="C182"/>
      <c r="D182"/>
    </row>
    <row r="183" spans="1:4" ht="14.25" x14ac:dyDescent="0.45">
      <c r="A183"/>
      <c r="B183"/>
      <c r="C183"/>
      <c r="D183"/>
    </row>
    <row r="184" spans="1:4" ht="14.25" x14ac:dyDescent="0.45">
      <c r="A184"/>
      <c r="B184"/>
      <c r="C184"/>
      <c r="D184"/>
    </row>
    <row r="185" spans="1:4" ht="14.25" x14ac:dyDescent="0.45">
      <c r="A185"/>
      <c r="B185"/>
      <c r="C185"/>
      <c r="D185"/>
    </row>
    <row r="186" spans="1:4" ht="14.25" x14ac:dyDescent="0.45">
      <c r="A186"/>
      <c r="B186"/>
      <c r="C186"/>
      <c r="D186"/>
    </row>
    <row r="187" spans="1:4" ht="14.25" x14ac:dyDescent="0.45">
      <c r="A187"/>
      <c r="B187"/>
      <c r="C187"/>
      <c r="D187"/>
    </row>
    <row r="188" spans="1:4" ht="14.25" x14ac:dyDescent="0.45">
      <c r="A188"/>
      <c r="B188"/>
      <c r="C188"/>
      <c r="D188"/>
    </row>
    <row r="189" spans="1:4" ht="14.25" x14ac:dyDescent="0.45">
      <c r="A189"/>
      <c r="B189"/>
      <c r="C189"/>
      <c r="D189"/>
    </row>
    <row r="190" spans="1:4" ht="14.25" x14ac:dyDescent="0.45">
      <c r="A190"/>
      <c r="B190"/>
      <c r="C190"/>
      <c r="D190"/>
    </row>
    <row r="191" spans="1:4" ht="14.25" x14ac:dyDescent="0.45">
      <c r="A191"/>
      <c r="B191"/>
      <c r="C191"/>
      <c r="D191"/>
    </row>
    <row r="192" spans="1:4" ht="14.25" x14ac:dyDescent="0.45">
      <c r="A192"/>
      <c r="B192"/>
      <c r="C192"/>
      <c r="D192"/>
    </row>
    <row r="193" spans="1:4" ht="14.25" x14ac:dyDescent="0.45">
      <c r="A193"/>
      <c r="B193"/>
      <c r="C193"/>
      <c r="D193"/>
    </row>
    <row r="194" spans="1:4" ht="14.25" x14ac:dyDescent="0.45">
      <c r="A194"/>
      <c r="B194"/>
      <c r="C194"/>
      <c r="D194"/>
    </row>
    <row r="195" spans="1:4" ht="14.25" x14ac:dyDescent="0.45">
      <c r="A195"/>
      <c r="B195"/>
      <c r="C195"/>
      <c r="D195"/>
    </row>
    <row r="196" spans="1:4" ht="14.25" x14ac:dyDescent="0.45">
      <c r="A196"/>
      <c r="B196"/>
      <c r="C196"/>
      <c r="D196"/>
    </row>
  </sheetData>
  <pageMargins left="0.70866141732283472" right="0.70866141732283472" top="1.1417322834645669" bottom="0.74803149606299213" header="0.70866141732283472" footer="0.31496062992125984"/>
  <pageSetup paperSize="8" scale="75" orientation="landscape" r:id="rId4"/>
  <headerFooter>
    <oddHeader>&amp;C&amp;"-,Negrita"&amp;24EVOLUCIÓN INCUMPLIMIENTO PROVEEDORES</oddHeader>
    <oddFooter>&amp;C&amp;D&amp;R&amp;P/&amp;N</oddFooter>
  </headerFooter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pageSetUpPr fitToPage="1"/>
  </sheetPr>
  <dimension ref="A1:J48"/>
  <sheetViews>
    <sheetView workbookViewId="0">
      <selection activeCell="D25" sqref="D25"/>
    </sheetView>
  </sheetViews>
  <sheetFormatPr baseColWidth="10" defaultColWidth="11.3984375" defaultRowHeight="13.9" x14ac:dyDescent="0.4"/>
  <cols>
    <col min="1" max="1" width="17.59765625" style="44" customWidth="1"/>
    <col min="2" max="2" width="26" style="45" customWidth="1"/>
    <col min="3" max="3" width="13.59765625" style="45" customWidth="1"/>
    <col min="4" max="4" width="21.73046875" style="45" customWidth="1"/>
    <col min="5" max="5" width="8.86328125" style="45" customWidth="1"/>
    <col min="6" max="6" width="13.59765625" style="45" customWidth="1"/>
    <col min="7" max="7" width="8.265625" style="44" customWidth="1"/>
    <col min="8" max="8" width="5" style="44" customWidth="1"/>
    <col min="9" max="9" width="8.59765625" style="44" customWidth="1"/>
    <col min="10" max="10" width="14.3984375" style="44" customWidth="1"/>
    <col min="11" max="16384" width="11.3984375" style="44"/>
  </cols>
  <sheetData>
    <row r="1" spans="1:10" ht="14.25" x14ac:dyDescent="0.45">
      <c r="A1"/>
      <c r="B1" s="77"/>
    </row>
    <row r="2" spans="1:10" ht="14.25" x14ac:dyDescent="0.45">
      <c r="A2"/>
      <c r="B2" s="77"/>
    </row>
    <row r="3" spans="1:10" ht="14.25" x14ac:dyDescent="0.45">
      <c r="A3"/>
      <c r="B3"/>
    </row>
    <row r="4" spans="1:10" x14ac:dyDescent="0.4">
      <c r="A4" s="189" t="s">
        <v>517</v>
      </c>
      <c r="B4" s="191" t="s">
        <v>523</v>
      </c>
    </row>
    <row r="5" spans="1:10" x14ac:dyDescent="0.4">
      <c r="A5" s="189" t="s">
        <v>364</v>
      </c>
      <c r="B5" s="191" t="s">
        <v>523</v>
      </c>
    </row>
    <row r="6" spans="1:10" x14ac:dyDescent="0.4">
      <c r="A6" s="189" t="s">
        <v>519</v>
      </c>
      <c r="B6" s="190">
        <v>1</v>
      </c>
    </row>
    <row r="8" spans="1:10" ht="14.25" x14ac:dyDescent="0.45">
      <c r="A8" s="189" t="s">
        <v>546</v>
      </c>
      <c r="B8" s="219" t="s">
        <v>376</v>
      </c>
      <c r="C8" s="214"/>
      <c r="D8" s="214"/>
      <c r="E8" s="214"/>
      <c r="F8" s="214"/>
      <c r="G8"/>
      <c r="H8"/>
      <c r="I8"/>
      <c r="J8"/>
    </row>
    <row r="9" spans="1:10" ht="28.15" x14ac:dyDescent="0.45">
      <c r="A9" s="189" t="s">
        <v>803</v>
      </c>
      <c r="B9" s="204" t="s">
        <v>807</v>
      </c>
      <c r="C9" s="214" t="s">
        <v>809</v>
      </c>
      <c r="D9" s="214" t="s">
        <v>810</v>
      </c>
      <c r="E9" s="204" t="s">
        <v>808</v>
      </c>
      <c r="F9" s="204" t="s">
        <v>375</v>
      </c>
      <c r="G9"/>
      <c r="H9"/>
      <c r="I9"/>
      <c r="J9"/>
    </row>
    <row r="10" spans="1:10" ht="14.25" x14ac:dyDescent="0.45">
      <c r="A10" s="190" t="s">
        <v>531</v>
      </c>
      <c r="B10" s="213">
        <v>45</v>
      </c>
      <c r="C10" s="213">
        <v>122</v>
      </c>
      <c r="D10" s="213">
        <v>341</v>
      </c>
      <c r="E10" s="213">
        <v>2</v>
      </c>
      <c r="F10" s="213">
        <v>510</v>
      </c>
      <c r="G10"/>
      <c r="H10"/>
      <c r="I10"/>
      <c r="J10"/>
    </row>
    <row r="11" spans="1:10" ht="14.25" x14ac:dyDescent="0.45">
      <c r="A11" s="190" t="s">
        <v>805</v>
      </c>
      <c r="B11" s="213">
        <v>72</v>
      </c>
      <c r="C11" s="213">
        <v>151</v>
      </c>
      <c r="D11" s="213">
        <v>356</v>
      </c>
      <c r="E11" s="213">
        <v>1</v>
      </c>
      <c r="F11" s="215">
        <v>580</v>
      </c>
      <c r="G11"/>
      <c r="H11"/>
      <c r="I11"/>
      <c r="J11"/>
    </row>
    <row r="12" spans="1:10" ht="14.25" x14ac:dyDescent="0.45">
      <c r="A12" s="190" t="s">
        <v>806</v>
      </c>
      <c r="B12" s="213">
        <v>135</v>
      </c>
      <c r="C12" s="213">
        <v>94</v>
      </c>
      <c r="D12" s="213">
        <v>395</v>
      </c>
      <c r="E12" s="213"/>
      <c r="F12" s="213">
        <v>624</v>
      </c>
      <c r="G12"/>
      <c r="H12"/>
      <c r="I12"/>
      <c r="J12"/>
    </row>
    <row r="13" spans="1:10" ht="14.25" x14ac:dyDescent="0.45">
      <c r="A13" s="190" t="s">
        <v>856</v>
      </c>
      <c r="B13" s="213">
        <v>190</v>
      </c>
      <c r="C13" s="213">
        <v>17</v>
      </c>
      <c r="D13" s="213">
        <v>332</v>
      </c>
      <c r="E13" s="213"/>
      <c r="F13" s="213">
        <v>539</v>
      </c>
      <c r="G13"/>
      <c r="H13"/>
      <c r="I13"/>
      <c r="J13"/>
    </row>
    <row r="14" spans="1:10" ht="14.25" x14ac:dyDescent="0.45">
      <c r="A14" s="190" t="s">
        <v>881</v>
      </c>
      <c r="B14" s="213">
        <v>132</v>
      </c>
      <c r="C14" s="213">
        <v>3</v>
      </c>
      <c r="D14" s="213">
        <v>387</v>
      </c>
      <c r="E14" s="213"/>
      <c r="F14" s="213">
        <v>522</v>
      </c>
      <c r="G14"/>
      <c r="H14"/>
      <c r="I14"/>
      <c r="J14"/>
    </row>
    <row r="15" spans="1:10" x14ac:dyDescent="0.4">
      <c r="A15" s="190" t="s">
        <v>944</v>
      </c>
      <c r="B15" s="213">
        <v>170</v>
      </c>
      <c r="C15" s="213">
        <v>1</v>
      </c>
      <c r="D15" s="213">
        <v>316</v>
      </c>
      <c r="E15" s="213"/>
      <c r="F15" s="213">
        <v>487</v>
      </c>
    </row>
    <row r="16" spans="1:10" x14ac:dyDescent="0.4">
      <c r="A16" s="190" t="s">
        <v>945</v>
      </c>
      <c r="B16" s="213">
        <v>62</v>
      </c>
      <c r="C16" s="213">
        <v>6</v>
      </c>
      <c r="D16" s="213">
        <v>399</v>
      </c>
      <c r="E16" s="213"/>
      <c r="F16" s="213">
        <v>467</v>
      </c>
      <c r="G16" s="135"/>
    </row>
    <row r="17" spans="1:7" x14ac:dyDescent="0.4">
      <c r="A17" s="190" t="s">
        <v>950</v>
      </c>
      <c r="B17" s="213">
        <v>36</v>
      </c>
      <c r="C17" s="213">
        <v>1</v>
      </c>
      <c r="D17" s="213">
        <v>225</v>
      </c>
      <c r="E17" s="213"/>
      <c r="F17" s="213">
        <v>262</v>
      </c>
      <c r="G17" s="135"/>
    </row>
    <row r="18" spans="1:7" x14ac:dyDescent="0.4">
      <c r="A18" s="190" t="s">
        <v>948</v>
      </c>
      <c r="B18" s="213">
        <v>18</v>
      </c>
      <c r="C18" s="213">
        <v>1</v>
      </c>
      <c r="D18" s="213">
        <v>359</v>
      </c>
      <c r="E18" s="213"/>
      <c r="F18" s="213">
        <v>378</v>
      </c>
    </row>
    <row r="19" spans="1:7" x14ac:dyDescent="0.4">
      <c r="A19" s="190" t="s">
        <v>949</v>
      </c>
      <c r="B19" s="213">
        <v>120</v>
      </c>
      <c r="C19" s="213"/>
      <c r="D19" s="213">
        <v>387</v>
      </c>
      <c r="E19" s="213"/>
      <c r="F19" s="213">
        <v>507</v>
      </c>
    </row>
    <row r="20" spans="1:7" x14ac:dyDescent="0.4">
      <c r="A20" s="190" t="s">
        <v>1025</v>
      </c>
      <c r="B20" s="213">
        <v>49</v>
      </c>
      <c r="C20" s="213"/>
      <c r="D20" s="213">
        <v>374</v>
      </c>
      <c r="E20" s="213"/>
      <c r="F20" s="213">
        <v>423</v>
      </c>
    </row>
    <row r="21" spans="1:7" x14ac:dyDescent="0.4">
      <c r="A21" s="190" t="s">
        <v>375</v>
      </c>
      <c r="B21" s="213">
        <v>1029</v>
      </c>
      <c r="C21" s="213">
        <v>396</v>
      </c>
      <c r="D21" s="213">
        <v>3871</v>
      </c>
      <c r="E21" s="213">
        <v>3</v>
      </c>
      <c r="F21" s="213">
        <v>5299</v>
      </c>
    </row>
    <row r="22" spans="1:7" ht="14.25" x14ac:dyDescent="0.45">
      <c r="A22"/>
      <c r="B22"/>
      <c r="C22"/>
      <c r="D22"/>
      <c r="E22"/>
      <c r="F22"/>
    </row>
    <row r="25" spans="1:7" ht="14.25" x14ac:dyDescent="0.45">
      <c r="C25"/>
      <c r="D25"/>
      <c r="E25"/>
      <c r="F25"/>
    </row>
    <row r="26" spans="1:7" ht="14.25" x14ac:dyDescent="0.45">
      <c r="C26"/>
      <c r="D26"/>
      <c r="E26"/>
      <c r="F26"/>
    </row>
    <row r="27" spans="1:7" ht="14.25" x14ac:dyDescent="0.45">
      <c r="C27"/>
      <c r="D27"/>
      <c r="E27"/>
      <c r="F27"/>
    </row>
    <row r="28" spans="1:7" ht="14.25" x14ac:dyDescent="0.45">
      <c r="C28"/>
      <c r="D28"/>
      <c r="E28"/>
      <c r="F28"/>
    </row>
    <row r="29" spans="1:7" ht="14.25" x14ac:dyDescent="0.45">
      <c r="C29"/>
      <c r="D29"/>
      <c r="E29"/>
      <c r="F29"/>
    </row>
    <row r="30" spans="1:7" ht="14.25" x14ac:dyDescent="0.45">
      <c r="C30"/>
      <c r="D30"/>
      <c r="E30"/>
      <c r="F30"/>
    </row>
    <row r="31" spans="1:7" ht="14.25" x14ac:dyDescent="0.45">
      <c r="A31" s="189" t="s">
        <v>517</v>
      </c>
      <c r="B31" s="190">
        <v>1</v>
      </c>
      <c r="C31"/>
      <c r="D31"/>
      <c r="E31"/>
      <c r="F31"/>
    </row>
    <row r="32" spans="1:7" ht="14.25" x14ac:dyDescent="0.45">
      <c r="A32" s="189" t="s">
        <v>364</v>
      </c>
      <c r="B32" s="191" t="s">
        <v>183</v>
      </c>
      <c r="C32"/>
      <c r="D32"/>
      <c r="E32"/>
      <c r="F32"/>
    </row>
    <row r="33" spans="1:2" x14ac:dyDescent="0.4">
      <c r="A33" s="189" t="s">
        <v>519</v>
      </c>
      <c r="B33" s="190">
        <v>1</v>
      </c>
    </row>
    <row r="35" spans="1:2" x14ac:dyDescent="0.4">
      <c r="A35" s="189" t="s">
        <v>803</v>
      </c>
      <c r="B35" s="218" t="s">
        <v>892</v>
      </c>
    </row>
    <row r="36" spans="1:2" x14ac:dyDescent="0.4">
      <c r="A36" s="190" t="s">
        <v>531</v>
      </c>
      <c r="B36" s="216">
        <v>9.6774193548387094E-2</v>
      </c>
    </row>
    <row r="37" spans="1:2" x14ac:dyDescent="0.4">
      <c r="A37" s="190" t="s">
        <v>805</v>
      </c>
      <c r="B37" s="217">
        <v>7.5425790754257913E-2</v>
      </c>
    </row>
    <row r="38" spans="1:2" x14ac:dyDescent="0.4">
      <c r="A38" s="190" t="s">
        <v>806</v>
      </c>
      <c r="B38" s="216">
        <v>0.13682092555331993</v>
      </c>
    </row>
    <row r="39" spans="1:2" x14ac:dyDescent="0.4">
      <c r="A39" s="190" t="s">
        <v>856</v>
      </c>
      <c r="B39" s="216">
        <v>0.10869565217391304</v>
      </c>
    </row>
    <row r="40" spans="1:2" x14ac:dyDescent="0.4">
      <c r="A40" s="190" t="s">
        <v>881</v>
      </c>
      <c r="B40" s="216">
        <v>0.19603960396039605</v>
      </c>
    </row>
    <row r="41" spans="1:2" x14ac:dyDescent="0.4">
      <c r="A41" s="190" t="s">
        <v>944</v>
      </c>
      <c r="B41" s="216">
        <v>0.21321961620469082</v>
      </c>
    </row>
    <row r="42" spans="1:2" x14ac:dyDescent="0.4">
      <c r="A42" s="190" t="s">
        <v>945</v>
      </c>
      <c r="B42" s="216">
        <v>0.13255813953488371</v>
      </c>
    </row>
    <row r="43" spans="1:2" x14ac:dyDescent="0.4">
      <c r="A43" s="190">
        <v>8</v>
      </c>
      <c r="B43" s="216">
        <v>0.12</v>
      </c>
    </row>
    <row r="44" spans="1:2" x14ac:dyDescent="0.4">
      <c r="A44" s="190">
        <v>9</v>
      </c>
      <c r="B44" s="216">
        <v>9.3023255813953487E-2</v>
      </c>
    </row>
    <row r="45" spans="1:2" x14ac:dyDescent="0.4">
      <c r="A45" s="190">
        <v>10</v>
      </c>
      <c r="B45" s="216">
        <v>0.18471337579617833</v>
      </c>
    </row>
    <row r="46" spans="1:2" x14ac:dyDescent="0.4">
      <c r="A46" s="190">
        <v>11</v>
      </c>
      <c r="B46" s="216">
        <v>0.12531328320802004</v>
      </c>
    </row>
    <row r="47" spans="1:2" x14ac:dyDescent="0.4">
      <c r="A47" s="190">
        <v>12</v>
      </c>
      <c r="B47" s="216">
        <v>0.11914893617021277</v>
      </c>
    </row>
    <row r="48" spans="1:2" x14ac:dyDescent="0.4">
      <c r="A48" s="190" t="s">
        <v>375</v>
      </c>
      <c r="B48" s="216">
        <v>0.13800951789778607</v>
      </c>
    </row>
  </sheetData>
  <pageMargins left="0.70866141732283472" right="0.70866141732283472" top="0.74803149606299213" bottom="0.74803149606299213" header="0.31496062992125984" footer="0.31496062992125984"/>
  <pageSetup paperSize="8" scale="75" orientation="landscape" r:id="rId3"/>
  <headerFooter>
    <oddFooter>&amp;C&amp;D</oddFooter>
  </headerFooter>
  <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pageSetUpPr fitToPage="1"/>
  </sheetPr>
  <dimension ref="B3:AI133"/>
  <sheetViews>
    <sheetView topLeftCell="H1" workbookViewId="0">
      <selection activeCell="R63" sqref="R63"/>
    </sheetView>
  </sheetViews>
  <sheetFormatPr baseColWidth="10" defaultRowHeight="14.25" x14ac:dyDescent="0.45"/>
  <sheetData>
    <row r="3" spans="9:11" ht="101.65" x14ac:dyDescent="2.9">
      <c r="I3" s="50" t="s">
        <v>616</v>
      </c>
    </row>
    <row r="6" spans="9:11" ht="61.15" x14ac:dyDescent="1.75">
      <c r="K6" s="49" t="s">
        <v>617</v>
      </c>
    </row>
    <row r="9" spans="9:11" ht="33.4" x14ac:dyDescent="1">
      <c r="K9" s="51" t="s">
        <v>618</v>
      </c>
    </row>
    <row r="18" spans="6:35" ht="33.4" x14ac:dyDescent="1">
      <c r="F18" s="51" t="s">
        <v>619</v>
      </c>
    </row>
    <row r="21" spans="6:35" ht="33.4" x14ac:dyDescent="1">
      <c r="AI21" s="51" t="s">
        <v>629</v>
      </c>
    </row>
    <row r="25" spans="6:35" ht="33.4" x14ac:dyDescent="1">
      <c r="M25" s="51" t="s">
        <v>622</v>
      </c>
      <c r="N25" s="4"/>
    </row>
    <row r="26" spans="6:35" ht="33.4" x14ac:dyDescent="1">
      <c r="M26" s="51"/>
      <c r="N26" s="4"/>
    </row>
    <row r="27" spans="6:35" ht="33.4" x14ac:dyDescent="1">
      <c r="M27" s="51" t="s">
        <v>621</v>
      </c>
      <c r="N27" s="4"/>
    </row>
    <row r="28" spans="6:35" ht="33.4" x14ac:dyDescent="1">
      <c r="M28" s="51" t="s">
        <v>620</v>
      </c>
      <c r="N28" s="4"/>
    </row>
    <row r="29" spans="6:35" ht="33.4" x14ac:dyDescent="1">
      <c r="M29" s="51" t="s">
        <v>623</v>
      </c>
      <c r="N29" s="4"/>
    </row>
    <row r="30" spans="6:35" ht="33.4" x14ac:dyDescent="1">
      <c r="M30" s="51" t="s">
        <v>639</v>
      </c>
      <c r="N30" s="4"/>
    </row>
    <row r="31" spans="6:35" ht="33.4" x14ac:dyDescent="1">
      <c r="M31" s="51" t="s">
        <v>625</v>
      </c>
      <c r="N31" s="4"/>
    </row>
    <row r="32" spans="6:35" ht="33.4" x14ac:dyDescent="1">
      <c r="M32" s="51" t="s">
        <v>624</v>
      </c>
      <c r="N32" s="4"/>
    </row>
    <row r="33" spans="13:14" ht="33.4" x14ac:dyDescent="1">
      <c r="M33" s="51" t="s">
        <v>640</v>
      </c>
      <c r="N33" s="4"/>
    </row>
    <row r="34" spans="13:14" ht="33.4" x14ac:dyDescent="1">
      <c r="M34" s="51" t="s">
        <v>641</v>
      </c>
      <c r="N34" s="4"/>
    </row>
    <row r="35" spans="13:14" ht="33.4" x14ac:dyDescent="1">
      <c r="M35" s="51" t="s">
        <v>642</v>
      </c>
      <c r="N35" s="4"/>
    </row>
    <row r="36" spans="13:14" ht="33.4" x14ac:dyDescent="1">
      <c r="M36" s="51" t="s">
        <v>627</v>
      </c>
      <c r="N36" s="4"/>
    </row>
    <row r="37" spans="13:14" ht="33.4" x14ac:dyDescent="1">
      <c r="M37" s="51" t="s">
        <v>643</v>
      </c>
      <c r="N37" s="4"/>
    </row>
    <row r="38" spans="13:14" ht="33.4" x14ac:dyDescent="1">
      <c r="M38" s="51" t="s">
        <v>644</v>
      </c>
      <c r="N38" s="4"/>
    </row>
    <row r="52" spans="2:2" ht="33.4" x14ac:dyDescent="1">
      <c r="B52" s="51" t="s">
        <v>645</v>
      </c>
    </row>
    <row r="72" spans="35:35" ht="33.4" x14ac:dyDescent="1">
      <c r="AI72" s="51" t="s">
        <v>630</v>
      </c>
    </row>
    <row r="94" spans="2:35" ht="33.4" x14ac:dyDescent="1">
      <c r="AI94" s="51" t="s">
        <v>631</v>
      </c>
    </row>
    <row r="96" spans="2:35" ht="33.4" x14ac:dyDescent="1">
      <c r="B96" s="51" t="s">
        <v>628</v>
      </c>
    </row>
    <row r="118" spans="35:35" ht="33.4" x14ac:dyDescent="1">
      <c r="AI118" s="51" t="s">
        <v>632</v>
      </c>
    </row>
    <row r="125" spans="35:35" ht="33.4" x14ac:dyDescent="1">
      <c r="AI125" s="51" t="s">
        <v>638</v>
      </c>
    </row>
    <row r="126" spans="35:35" ht="33.4" x14ac:dyDescent="1">
      <c r="AI126" s="51" t="s">
        <v>637</v>
      </c>
    </row>
    <row r="130" spans="18:35" ht="33.4" x14ac:dyDescent="1">
      <c r="AI130" s="51" t="s">
        <v>634</v>
      </c>
    </row>
    <row r="131" spans="18:35" ht="33.4" x14ac:dyDescent="1">
      <c r="AI131" s="51" t="s">
        <v>635</v>
      </c>
    </row>
    <row r="133" spans="18:35" ht="33.4" x14ac:dyDescent="1">
      <c r="R133" s="51" t="s">
        <v>636</v>
      </c>
    </row>
  </sheetData>
  <pageMargins left="0.70866141732283472" right="0.70866141732283472" top="0.74803149606299213" bottom="0.74803149606299213" header="0.31496062992125984" footer="0.31496062992125984"/>
  <pageSetup paperSize="8" scale="26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_x0031_5min" Type="http://schemas.openxmlformats.org/officeDocument/2006/relationships/image" Target="images/15min.png"/><Relationship Id="_x0035_min" Type="http://schemas.openxmlformats.org/officeDocument/2006/relationships/image" Target="images/5min.png"/><Relationship Id="_x0036_0min" Type="http://schemas.openxmlformats.org/officeDocument/2006/relationships/image" Target="images/60min.png"/><Relationship Id="_x0031_min" Type="http://schemas.openxmlformats.org/officeDocument/2006/relationships/image" Target="images/1min.png"/><Relationship Id="_x0033_0min" Type="http://schemas.openxmlformats.org/officeDocument/2006/relationships/image" Target="images/30min.png"/></Relationships>
</file>

<file path=customUI/customUI.xml><?xml version="1.0" encoding="utf-8"?>
<customUI xmlns="http://schemas.microsoft.com/office/2006/01/customui">
  <ribbon>
    <!--
        Configuración del menú personalizado del Ribbon de Office.
        NOTAS:
          - Cada tab, group y button "id" debe ser único. Regomiendo el uso de Group00, Group01... para evitar conflictos y mejorar la trazabilidad.
          - Button "onAction": El comando que lanzará el botón del Ribbon. Debe ser exacto (case sentisive)
          - Buttn imageMso: Podemos encontrar un listado online de referencias aquí: http://soltechs.net/customui/imagemso01.asp
          - Button "onAction": El sub que se incluya aquí es necesario llamarlo con los argumentos: Optional ByVal control As IRibbonControl
            Ejemplo:
                Sub myPersonalizedRibbon(Optional ByVal control As IRibbonControl)
                    'Code here'
                End Sub
    -->
    <tabs>
      <tab idMso="TabDeveloper" visible="false"/>
      <tab id="Tab001" label="BOOKING MANAGER" insertBeforeMso="TabHome">
        <group id="Group02" label="Navegación">
          <button id="Button102" imageMso="ViewAllProposals" label="Franjas" size="large" onAction="Ir_a_Franjas"/>
          <button id="Button103" imageMso="CreateFormWithMultipleItems" label="Registro" size="large" onAction="Ir_a_Registro"/>
          <button id="Button101" imageMso="AssignmentInformation" label="Datos" size="large" onAction="Ir_a_Datos"/>
          <button id="Button100" imageMso="ChartSourceDataContextualMenu" label="SAMS" size="large" onAction="Ir_a_Sams"/>
        </group>
        <group id="Group03" label="Editar Booking">
          <button id="Button105" imageMso="QueryShowTable" label="Añadir Cita" size="large" onAction="Añadir_Cita"/>
          <button id="Button106" imageMso="CalendarConfigure" label="Editar Cita" size="large" onAction="Editar_Cita"/>
          <button id="Button108" imageMso="AdpDiagramArrangeTables" label="Duplicar Cita" size="large" onAction="Duplicar_Cita"/>
          <button id="Button107" imageMso="RecordsDeleteRecord" label="Eliminar Cita" size="large" onAction="Eliminar_Cita"/>
          <separator id="separator2"/>
          <button id="Button109" imageMso="LookUp" label="Buscar en el Registro" size="large" onAction="BuscarRegistro"/>
          <button id="Button113" imageMso="ViewAppointmentInCalendar" label="Buscar en las Franjas" size="large" onAction="BuscarFranjas"/>
          <separator id="separator1"/>
          <button id="Button110" imageMso="ConflictsAccept" label="Marcar como CARGADO" size="large" onAction="M_Cargado"/>
          <button id="Button111" imageMso="ConflictsReject" label="Marcar como     FALLO" size="large" onAction="M_Fallo"/>
          <button id="Button112" imageMso="CDAudioStartTime" label="Marcar como PENDIENTE" size="large" onAction="M_Pendiente"/>
        </group>
        <group id="Group04" label="Vistas Booking">
          <button id="Button114" image="_x0031_min" label="Vista 1min" size="large" onAction="Vistas_1min"/>
          <button id="Button115" image="_x0035_min" label="Vista 5min" size="large" onAction="Vistas_5min"/>
          <button id="Button116" image="_x0031_5min" label="Vista 15min" size="large" onAction="Vistas_15min"/>
          <button id="Button117" image="_x0033_0min" label="Vista 30min" size="large" onAction="Vistas_30min"/>
          <button id="Button118" image="_x0036_0min" label="Vista 60min" size="large" onAction="Vistas_60min"/>
          <separator id="separator3"/>
          <button id="Button119" imageMso="AccessTableIssues" label="Mostrar Citas Reservadas" size="large" onAction="Mostrar_Val"/>
        </group>
        <group idMso="GroupFont"/>
        <group idMso="GroupEditing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7</vt:i4>
      </vt:variant>
    </vt:vector>
  </HeadingPairs>
  <TitlesOfParts>
    <vt:vector size="20" baseType="lpstr">
      <vt:lpstr>FRANJAS</vt:lpstr>
      <vt:lpstr>REGISTRO</vt:lpstr>
      <vt:lpstr>DATOS</vt:lpstr>
      <vt:lpstr>Resumen YTD</vt:lpstr>
      <vt:lpstr>Resumen Semanal</vt:lpstr>
      <vt:lpstr>Resumen Semanal (2)</vt:lpstr>
      <vt:lpstr>Resumen Transportista</vt:lpstr>
      <vt:lpstr>palets</vt:lpstr>
      <vt:lpstr>Sams toreros</vt:lpstr>
      <vt:lpstr>Sams oficinas</vt:lpstr>
      <vt:lpstr>Acuerdos COMPRAS (2)</vt:lpstr>
      <vt:lpstr>Information Meeting</vt:lpstr>
      <vt:lpstr>INSTRUCCIONES</vt:lpstr>
      <vt:lpstr>REGISTRO!Área_de_impresión</vt:lpstr>
      <vt:lpstr>'Resumen Semanal'!Área_de_impresión</vt:lpstr>
      <vt:lpstr>'Resumen Semanal (2)'!Área_de_impresión</vt:lpstr>
      <vt:lpstr>'Resumen YTD'!Área_de_impresión</vt:lpstr>
      <vt:lpstr>FHoras</vt:lpstr>
      <vt:lpstr>m_Año</vt:lpstr>
      <vt:lpstr>RefFranjas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Booking Schoeller Allibert</dc:title>
  <dc:creator>Rubén Reyes Andrades</dc:creator>
  <cp:lastModifiedBy>Rubén Reyes Andrades</cp:lastModifiedBy>
  <cp:lastPrinted>2019-11-29T12:48:26Z</cp:lastPrinted>
  <dcterms:created xsi:type="dcterms:W3CDTF">2018-05-16T08:48:46Z</dcterms:created>
  <dcterms:modified xsi:type="dcterms:W3CDTF">2019-12-29T12:09:29Z</dcterms:modified>
</cp:coreProperties>
</file>